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updateLinks="never" codeName="ThisWorkbook" defaultThemeVersion="124226"/>
  <mc:AlternateContent xmlns:mc="http://schemas.openxmlformats.org/markup-compatibility/2006">
    <mc:Choice Requires="x15">
      <x15ac:absPath xmlns:x15ac="http://schemas.microsoft.com/office/spreadsheetml/2010/11/ac" url="https://nhs-my.sharepoint.com/personal/jane_cleave_nhs_net/Documents/1CSDS/v1.6/TOS/"/>
    </mc:Choice>
  </mc:AlternateContent>
  <xr:revisionPtr revIDLastSave="0" documentId="8_{BC685FB5-2864-41B9-9595-53DFC14060A3}" xr6:coauthVersionLast="47" xr6:coauthVersionMax="47" xr10:uidLastSave="{00000000-0000-0000-0000-000000000000}"/>
  <bookViews>
    <workbookView xWindow="-53964" yWindow="2736" windowWidth="23040" windowHeight="12072" tabRatio="867" xr2:uid="{00000000-000D-0000-FFFF-FFFF00000000}"/>
  </bookViews>
  <sheets>
    <sheet name="Data Set Details" sheetId="14" r:id="rId1"/>
    <sheet name="Change Control" sheetId="199" r:id="rId2"/>
    <sheet name="Data Linkage" sheetId="17" r:id="rId3"/>
    <sheet name="Technical Glossary" sheetId="203" r:id="rId4"/>
    <sheet name="File-level Rejects" sheetId="204" r:id="rId5"/>
    <sheet name="CSDS Assessment Tools" sheetId="232" r:id="rId6"/>
    <sheet name="Explanation of Data Set Columns" sheetId="217" r:id="rId7"/>
    <sheet name="CYP000Header" sheetId="57" r:id="rId8"/>
    <sheet name="CYP001MPI" sheetId="58" r:id="rId9"/>
    <sheet name="CYP002GP" sheetId="129" r:id="rId10"/>
    <sheet name="CYP007EmpStatus" sheetId="211" r:id="rId11"/>
    <sheet name="CYP003AccommType" sheetId="130" r:id="rId12"/>
    <sheet name="CYP004CarePlanType" sheetId="208" r:id="rId13"/>
    <sheet name="CYP005CarePlanAgreement" sheetId="209" r:id="rId14"/>
    <sheet name="CYP006SocPerCircumstances" sheetId="210" r:id="rId15"/>
    <sheet name="CYP008OverseasVisitorChargCat" sheetId="258" r:id="rId16"/>
    <sheet name="CYP101Referral" sheetId="148" r:id="rId17"/>
    <sheet name="CYP102ServiceTypeReferredTo" sheetId="179" r:id="rId18"/>
    <sheet name="CYP103OtherReasonReferral" sheetId="157" r:id="rId19"/>
    <sheet name="CYP104RTT" sheetId="149" r:id="rId20"/>
    <sheet name="CYP105OnwardReferral" sheetId="168" r:id="rId21"/>
    <sheet name="CYP201CareContact" sheetId="150" r:id="rId22"/>
    <sheet name="CYP202CareActivity" sheetId="152" r:id="rId23"/>
    <sheet name="CYP301GroupSession" sheetId="153" r:id="rId24"/>
    <sheet name="CYP401SpEdNeedId" sheetId="132" r:id="rId25"/>
    <sheet name="CYP402SVF" sheetId="134" r:id="rId26"/>
    <sheet name="CYP403CPP" sheetId="133" r:id="rId27"/>
    <sheet name="CYP404AssTechToSupportDisTyp" sheetId="180" r:id="rId28"/>
    <sheet name="CYP501CodedImm" sheetId="183" r:id="rId29"/>
    <sheet name="CYP502Imm" sheetId="139" r:id="rId30"/>
    <sheet name="CYP601MedicalHistory" sheetId="165" r:id="rId31"/>
    <sheet name="CYP602DisabilityType" sheetId="164" r:id="rId32"/>
    <sheet name="CYP603NewbornHearingScreening" sheetId="141" r:id="rId33"/>
    <sheet name="CYP604BloodSpotResult" sheetId="142" r:id="rId34"/>
    <sheet name="CYP605IPE" sheetId="140" r:id="rId35"/>
    <sheet name="CYP606ProvDiag" sheetId="265" r:id="rId36"/>
    <sheet name="CYP607PrimDiag" sheetId="171" r:id="rId37"/>
    <sheet name="CYP608SecDiag" sheetId="264" r:id="rId38"/>
    <sheet name="CYP609CodedAssessmentReferral" sheetId="188" r:id="rId39"/>
    <sheet name="CYP610BreastfeedingStatus" sheetId="137" r:id="rId40"/>
    <sheet name="CYP611Obs" sheetId="147" r:id="rId41"/>
    <sheet name="CYP612CodedAssessmentContact" sheetId="173" r:id="rId42"/>
    <sheet name="CYP613AnonSelfAssessment" sheetId="190" r:id="rId43"/>
    <sheet name="CYP901StaffDetails" sheetId="185" r:id="rId44"/>
    <sheet name="Master Warnings List" sheetId="197" r:id="rId45"/>
    <sheet name="Complex Derivations" sheetId="228" r:id="rId46"/>
    <sheet name="CSDSMasterDataItemsList" sheetId="292" r:id="rId47"/>
    <sheet name="CDS items not for data flow" sheetId="143" r:id="rId48"/>
    <sheet name="Unique Fields List" sheetId="193" state="hidden" r:id="rId49"/>
    <sheet name="Master Data Item List" sheetId="192" state="hidden" r:id="rId50"/>
  </sheets>
  <externalReferences>
    <externalReference r:id="rId51"/>
    <externalReference r:id="rId52"/>
    <externalReference r:id="rId53"/>
  </externalReferences>
  <definedNames>
    <definedName name="_xlnm._FilterDatabase" localSheetId="1" hidden="1">'Change Control'!$A$7:$L$491</definedName>
    <definedName name="_xlnm._FilterDatabase" localSheetId="5" hidden="1">'CSDS Assessment Tools'!$A$9:$I$406</definedName>
    <definedName name="_xlnm._FilterDatabase" localSheetId="46" hidden="1">CSDSMasterDataItemsList!$A$1:$R$2101</definedName>
    <definedName name="_xlnm._FilterDatabase" localSheetId="7" hidden="1">CYP000Header!$A$1:$R$56</definedName>
    <definedName name="_xlnm._FilterDatabase" localSheetId="8" hidden="1">CYP001MPI!$A$1:$R$255</definedName>
    <definedName name="_xlnm._FilterDatabase" localSheetId="12" hidden="1">CYP004CarePlanType!$A$3:$A$24</definedName>
    <definedName name="_xlnm._FilterDatabase" localSheetId="13" hidden="1">CYP005CarePlanAgreement!$A$3:$A$24</definedName>
    <definedName name="_xlnm._FilterDatabase" localSheetId="14" hidden="1">CYP006SocPerCircumstances!$A$3:$A$16</definedName>
    <definedName name="_xlnm._FilterDatabase" localSheetId="10" hidden="1">CYP007EmpStatus!$A$3:$A$23</definedName>
    <definedName name="_xlnm._FilterDatabase" localSheetId="15" hidden="1">CYP008OverseasVisitorChargCat!$A$3:$A$24</definedName>
    <definedName name="_xlnm._FilterDatabase" localSheetId="49" hidden="1">'Master Data Item List'!$A$1:$T$537</definedName>
    <definedName name="_xlnm._FilterDatabase" localSheetId="44" hidden="1">'Master Warnings List'!$A$1:$F$727</definedName>
    <definedName name="_xlnm._FilterDatabase" localSheetId="48" hidden="1">'Unique Fields List'!$A$1:$R$223</definedName>
    <definedName name="ACTIVITYTYPE">#REF!</definedName>
    <definedName name="ADDITIONALPROFESSIONAL">#REF!</definedName>
    <definedName name="allchildshort">#REF!</definedName>
    <definedName name="AmendType">#REF!</definedName>
    <definedName name="APCError">'[1]Extract Envelope file'!#REF!</definedName>
    <definedName name="banana">#REF!</definedName>
    <definedName name="CLINICALOUTCOME">#REF!</definedName>
    <definedName name="CLINICALOUTCOMESCHELE">#REF!</definedName>
    <definedName name="COMPLEXITY">#REF!</definedName>
    <definedName name="DIAGSCHEME">#REF!</definedName>
    <definedName name="DISCHARGEDEST">#REF!</definedName>
    <definedName name="DISCHARGEREASON">#REF!</definedName>
    <definedName name="ETHNICCATEGORY">#REF!</definedName>
    <definedName name="_xlnm.Extract" localSheetId="48">'Unique Fields List'!$A$1</definedName>
    <definedName name="GENDER">#REF!</definedName>
    <definedName name="GENMEDPRAC">#REF!</definedName>
    <definedName name="GPCODE">#REF!</definedName>
    <definedName name="GPPRACTICECODE">#REF!</definedName>
    <definedName name="Hello">#REF!</definedName>
    <definedName name="HRG">#REF!</definedName>
    <definedName name="INTERVENTION">#REF!</definedName>
    <definedName name="ItemType">#REF!</definedName>
    <definedName name="LMS">#REF!</definedName>
    <definedName name="MasterDataItems">#REF!</definedName>
    <definedName name="MasterDataItems2">#REF!</definedName>
    <definedName name="MDI">'Master Data Item List'!$A$1:$U$537</definedName>
    <definedName name="MHMDS1PatientDemographics">#REF!</definedName>
    <definedName name="MHMDS2MentalHealthCareSpellActivity">#REF!</definedName>
    <definedName name="MHMDS3MentalHealthCarePackage">#REF!</definedName>
    <definedName name="MHSDS_CE">#REF!</definedName>
    <definedName name="MHSDS_NE">#REF!</definedName>
    <definedName name="MHSDS_PPostE">#REF!</definedName>
    <definedName name="MHSDS_PPreE">#REF!</definedName>
    <definedName name="NHSSTATUS">#REF!</definedName>
    <definedName name="OPT">'[2]9A_OutpatAttend_TFC'!#REF!</definedName>
    <definedName name="PATHWAY">#REF!</definedName>
    <definedName name="PATIENTREPOUTCOME">#REF!</definedName>
    <definedName name="Phase1">#REF!</definedName>
    <definedName name="PROCESSOUTCOME">#REF!</definedName>
    <definedName name="PROFESSION">#REF!</definedName>
    <definedName name="QUALITYOUTCOME">#REF!</definedName>
    <definedName name="REFERRALDEST">#REF!</definedName>
    <definedName name="REFERRALREASON">#REF!</definedName>
    <definedName name="REFERRALSOURCE">#REF!</definedName>
    <definedName name="REFERRERCODE">#REF!</definedName>
    <definedName name="RISK">#REF!</definedName>
    <definedName name="SETTING">#REF!</definedName>
    <definedName name="tbl10CCONT">#REF!</definedName>
    <definedName name="tbl11DAYATT">#REF!</definedName>
    <definedName name="tbl12OPATT">#REF!</definedName>
    <definedName name="tbl13PGCONT">#REF!</definedName>
    <definedName name="tbl14KWCONT">#REF!</definedName>
    <definedName name="tbl15KWASS">#REF!</definedName>
    <definedName name="tbl16KWS">#REF!</definedName>
    <definedName name="tbl17RMOASS">#REF!</definedName>
    <definedName name="tbl18RMOS">#REF!</definedName>
    <definedName name="tbl19REV">#REF!</definedName>
    <definedName name="tbl1MPI">#REF!</definedName>
    <definedName name="tbl20SSASS">#REF!</definedName>
    <definedName name="tbl21MHAEVENT">#REF!</definedName>
    <definedName name="tbl22ECT">#REF!</definedName>
    <definedName name="tbl23CLINTEAM">#REF!</definedName>
    <definedName name="tbl24MHCSPELL">#REF!</definedName>
    <definedName name="tbl25SPELLSUSPENSIONS">#REF!</definedName>
    <definedName name="tbl26POSTCODES">#REF!</definedName>
    <definedName name="tbl27GENERALMEDICALPRACTICE">#REF!</definedName>
    <definedName name="tbl28PRIMARYCAREGROUP">#REF!</definedName>
    <definedName name="tbl29LEGALSTATUSSCORE">#REF!</definedName>
    <definedName name="tbl2CEP">#REF!</definedName>
    <definedName name="tbl3DAYEP">#REF!</definedName>
    <definedName name="tbl4HBCAREEP">#REF!</definedName>
    <definedName name="tbl5IPEP">#REF!</definedName>
    <definedName name="tbl6WARDSTAYS">#REF!</definedName>
    <definedName name="tbl7NHSCOMBEDEP">#REF!</definedName>
    <definedName name="tbl8OPEP">#REF!</definedName>
    <definedName name="tbl9PGEP">#REF!</definedName>
    <definedName name="tblCEP">#REF!</definedName>
    <definedName name="tblLUDNA">#REF!</definedName>
    <definedName name="tblLULegalStatusClassification">#REF!</definedName>
    <definedName name="tblLULegalStatusCode">#REF!</definedName>
    <definedName name="tblLULocationType">#REF!</definedName>
    <definedName name="TFC">'[2]9A_OutpatAttend_TFC'!#REF!</definedName>
    <definedName name="Title">#REF!</definedName>
    <definedName name="URGENCY">#REF!</definedName>
    <definedName name="XMLWorkings">#REF!</definedName>
    <definedName name="XSDType">#REF!</definedName>
    <definedName name="Z_1CA2EE05_BFE3_417D_ABB6_27855DAD7E12_.wvu.Cols" localSheetId="2" hidden="1">'Data Linkage'!#REF!</definedName>
    <definedName name="Z_1CA2EE05_BFE3_417D_ABB6_27855DAD7E12_.wvu.PrintArea" localSheetId="47" hidden="1">'CDS items not for data flow'!#REF!</definedName>
    <definedName name="Z_1CA2EE05_BFE3_417D_ABB6_27855DAD7E12_.wvu.PrintArea" localSheetId="7" hidden="1">CYP000Header!$B$4:$L$26</definedName>
    <definedName name="Z_1CA2EE05_BFE3_417D_ABB6_27855DAD7E12_.wvu.PrintArea" localSheetId="8" hidden="1">CYP001MPI!$B$4:$L$255</definedName>
    <definedName name="Z_1CA2EE05_BFE3_417D_ABB6_27855DAD7E12_.wvu.PrintArea" localSheetId="9" hidden="1">CYP002GP!$B$4:$L$23</definedName>
    <definedName name="Z_1CA2EE05_BFE3_417D_ABB6_27855DAD7E12_.wvu.PrintArea" localSheetId="11" hidden="1">CYP003AccommType!$B$4:$L$103</definedName>
    <definedName name="Z_1CA2EE05_BFE3_417D_ABB6_27855DAD7E12_.wvu.PrintArea" localSheetId="12" hidden="1">CYP004CarePlanType!$B$4:$L$13</definedName>
    <definedName name="Z_1CA2EE05_BFE3_417D_ABB6_27855DAD7E12_.wvu.PrintArea" localSheetId="13" hidden="1">CYP005CarePlanAgreement!$B$4:$L$7</definedName>
    <definedName name="Z_1CA2EE05_BFE3_417D_ABB6_27855DAD7E12_.wvu.PrintArea" localSheetId="14" hidden="1">CYP006SocPerCircumstances!$B$4:$L$8</definedName>
    <definedName name="Z_1CA2EE05_BFE3_417D_ABB6_27855DAD7E12_.wvu.PrintArea" localSheetId="15" hidden="1">CYP008OverseasVisitorChargCat!$C$4:$K$16</definedName>
    <definedName name="Z_1CA2EE05_BFE3_417D_ABB6_27855DAD7E12_.wvu.PrintArea" localSheetId="16" hidden="1">CYP101Referral!$B$4:$L$177</definedName>
    <definedName name="Z_1CA2EE05_BFE3_417D_ABB6_27855DAD7E12_.wvu.PrintArea" localSheetId="18" hidden="1">CYP103OtherReasonReferral!$B$4:$L$18</definedName>
    <definedName name="Z_1CA2EE05_BFE3_417D_ABB6_27855DAD7E12_.wvu.PrintArea" localSheetId="19" hidden="1">CYP104RTT!$B$4:$L$120</definedName>
    <definedName name="Z_1CA2EE05_BFE3_417D_ABB6_27855DAD7E12_.wvu.PrintArea" localSheetId="20" hidden="1">CYP105OnwardReferral!$B$4:$L$6</definedName>
    <definedName name="Z_1CA2EE05_BFE3_417D_ABB6_27855DAD7E12_.wvu.PrintArea" localSheetId="21" hidden="1">CYP201CareContact!$B$4:$L$140</definedName>
    <definedName name="Z_1CA2EE05_BFE3_417D_ABB6_27855DAD7E12_.wvu.PrintArea" localSheetId="22" hidden="1">CYP202CareActivity!$B$4:$L$46</definedName>
    <definedName name="Z_1CA2EE05_BFE3_417D_ABB6_27855DAD7E12_.wvu.PrintArea" localSheetId="23" hidden="1">CYP301GroupSession!$B$4:$L$66</definedName>
    <definedName name="Z_1CA2EE05_BFE3_417D_ABB6_27855DAD7E12_.wvu.PrintArea" localSheetId="24" hidden="1">CYP401SpEdNeedId!$B$4:$L$25</definedName>
    <definedName name="Z_1CA2EE05_BFE3_417D_ABB6_27855DAD7E12_.wvu.PrintArea" localSheetId="25" hidden="1">CYP402SVF!$B$4:$L$32</definedName>
    <definedName name="Z_1CA2EE05_BFE3_417D_ABB6_27855DAD7E12_.wvu.PrintArea" localSheetId="26" hidden="1">CYP403CPP!$B$4:$L$35</definedName>
    <definedName name="Z_1CA2EE05_BFE3_417D_ABB6_27855DAD7E12_.wvu.PrintArea" localSheetId="27" hidden="1">CYP404AssTechToSupportDisTyp!$B$4:$L$18</definedName>
    <definedName name="Z_1CA2EE05_BFE3_417D_ABB6_27855DAD7E12_.wvu.PrintArea" localSheetId="28" hidden="1">CYP501CodedImm!$B$4:$L$25</definedName>
    <definedName name="Z_1CA2EE05_BFE3_417D_ABB6_27855DAD7E12_.wvu.PrintArea" localSheetId="29" hidden="1">CYP502Imm!$B$4:$L$41</definedName>
    <definedName name="Z_1CA2EE05_BFE3_417D_ABB6_27855DAD7E12_.wvu.PrintArea" localSheetId="30" hidden="1">CYP601MedicalHistory!$B$4:$L$22</definedName>
    <definedName name="Z_1CA2EE05_BFE3_417D_ABB6_27855DAD7E12_.wvu.PrintArea" localSheetId="31" hidden="1">CYP602DisabilityType!$B$4:$L$33</definedName>
    <definedName name="Z_1CA2EE05_BFE3_417D_ABB6_27855DAD7E12_.wvu.PrintArea" localSheetId="32" hidden="1">CYP603NewbornHearingScreening!$B$4:$L$30</definedName>
    <definedName name="Z_1CA2EE05_BFE3_417D_ABB6_27855DAD7E12_.wvu.PrintArea" localSheetId="33" hidden="1">CYP604BloodSpotResult!$B$4:$L$88</definedName>
    <definedName name="Z_1CA2EE05_BFE3_417D_ABB6_27855DAD7E12_.wvu.PrintArea" localSheetId="34" hidden="1">CYP605IPE!$B$4:$L$34</definedName>
    <definedName name="Z_1CA2EE05_BFE3_417D_ABB6_27855DAD7E12_.wvu.PrintArea" localSheetId="35" hidden="1">CYP606ProvDiag!$B$4:$L$23</definedName>
    <definedName name="Z_1CA2EE05_BFE3_417D_ABB6_27855DAD7E12_.wvu.PrintArea" localSheetId="36" hidden="1">CYP607PrimDiag!$B$4:$L$23</definedName>
    <definedName name="Z_1CA2EE05_BFE3_417D_ABB6_27855DAD7E12_.wvu.PrintArea" localSheetId="37" hidden="1">CYP608SecDiag!$B$4:$L$23</definedName>
    <definedName name="Z_1CA2EE05_BFE3_417D_ABB6_27855DAD7E12_.wvu.PrintArea" localSheetId="38" hidden="1">CYP609CodedAssessmentReferral!$B$4:$L$51</definedName>
    <definedName name="Z_1CA2EE05_BFE3_417D_ABB6_27855DAD7E12_.wvu.PrintArea" localSheetId="39" hidden="1">CYP610BreastfeedingStatus!$B$4:$L$24</definedName>
    <definedName name="Z_1CA2EE05_BFE3_417D_ABB6_27855DAD7E12_.wvu.PrintArea" localSheetId="40" hidden="1">CYP611Obs!$B$4:$L$28</definedName>
    <definedName name="Z_1CA2EE05_BFE3_417D_ABB6_27855DAD7E12_.wvu.PrintArea" localSheetId="41" hidden="1">CYP612CodedAssessmentContact!$B$4:$L$34</definedName>
    <definedName name="Z_1CA2EE05_BFE3_417D_ABB6_27855DAD7E12_.wvu.PrintArea" localSheetId="42" hidden="1">CYP613AnonSelfAssessment!$B$4:$L$61</definedName>
    <definedName name="Z_1CA2EE05_BFE3_417D_ABB6_27855DAD7E12_.wvu.PrintArea" localSheetId="43" hidden="1">CYP901StaffDetails!$B$4:$L$94</definedName>
    <definedName name="Z_1CA2EE05_BFE3_417D_ABB6_27855DAD7E12_.wvu.PrintArea" localSheetId="0" hidden="1">'Data Set Details'!$A$11:$C$20</definedName>
    <definedName name="Z_1CA2EE05_BFE3_417D_ABB6_27855DAD7E12_.wvu.PrintTitles" localSheetId="47" hidden="1">'CDS items not for data flow'!#REF!</definedName>
    <definedName name="Z_1CA2EE05_BFE3_417D_ABB6_27855DAD7E12_.wvu.PrintTitles" localSheetId="7" hidden="1">CYP000Header!$4:$4</definedName>
    <definedName name="Z_1CA2EE05_BFE3_417D_ABB6_27855DAD7E12_.wvu.PrintTitles" localSheetId="8" hidden="1">CYP001MPI!$4:$4</definedName>
    <definedName name="Z_1CA2EE05_BFE3_417D_ABB6_27855DAD7E12_.wvu.PrintTitles" localSheetId="9" hidden="1">CYP002GP!$4:$4</definedName>
    <definedName name="Z_1CA2EE05_BFE3_417D_ABB6_27855DAD7E12_.wvu.PrintTitles" localSheetId="11" hidden="1">CYP003AccommType!$4:$4</definedName>
    <definedName name="Z_1CA2EE05_BFE3_417D_ABB6_27855DAD7E12_.wvu.PrintTitles" localSheetId="12" hidden="1">CYP004CarePlanType!$3:$3</definedName>
    <definedName name="Z_1CA2EE05_BFE3_417D_ABB6_27855DAD7E12_.wvu.PrintTitles" localSheetId="13" hidden="1">CYP005CarePlanAgreement!$3:$3</definedName>
    <definedName name="Z_1CA2EE05_BFE3_417D_ABB6_27855DAD7E12_.wvu.PrintTitles" localSheetId="14" hidden="1">CYP006SocPerCircumstances!$3:$3</definedName>
    <definedName name="Z_1CA2EE05_BFE3_417D_ABB6_27855DAD7E12_.wvu.PrintTitles" localSheetId="15" hidden="1">CYP008OverseasVisitorChargCat!$4:$4</definedName>
    <definedName name="Z_1CA2EE05_BFE3_417D_ABB6_27855DAD7E12_.wvu.PrintTitles" localSheetId="16" hidden="1">CYP101Referral!$4:$4</definedName>
    <definedName name="Z_1CA2EE05_BFE3_417D_ABB6_27855DAD7E12_.wvu.PrintTitles" localSheetId="18" hidden="1">CYP103OtherReasonReferral!$4:$4</definedName>
    <definedName name="Z_1CA2EE05_BFE3_417D_ABB6_27855DAD7E12_.wvu.PrintTitles" localSheetId="19" hidden="1">CYP104RTT!$4:$4</definedName>
    <definedName name="Z_1CA2EE05_BFE3_417D_ABB6_27855DAD7E12_.wvu.PrintTitles" localSheetId="20" hidden="1">CYP105OnwardReferral!$4:$4</definedName>
    <definedName name="Z_1CA2EE05_BFE3_417D_ABB6_27855DAD7E12_.wvu.PrintTitles" localSheetId="21" hidden="1">CYP201CareContact!$4:$4</definedName>
    <definedName name="Z_1CA2EE05_BFE3_417D_ABB6_27855DAD7E12_.wvu.PrintTitles" localSheetId="22" hidden="1">CYP202CareActivity!$4:$4</definedName>
    <definedName name="Z_1CA2EE05_BFE3_417D_ABB6_27855DAD7E12_.wvu.PrintTitles" localSheetId="23" hidden="1">CYP301GroupSession!$4:$4</definedName>
    <definedName name="Z_1CA2EE05_BFE3_417D_ABB6_27855DAD7E12_.wvu.PrintTitles" localSheetId="24" hidden="1">CYP401SpEdNeedId!$4:$4</definedName>
    <definedName name="Z_1CA2EE05_BFE3_417D_ABB6_27855DAD7E12_.wvu.PrintTitles" localSheetId="25" hidden="1">CYP402SVF!$4:$4</definedName>
    <definedName name="Z_1CA2EE05_BFE3_417D_ABB6_27855DAD7E12_.wvu.PrintTitles" localSheetId="26" hidden="1">CYP403CPP!$4:$4</definedName>
    <definedName name="Z_1CA2EE05_BFE3_417D_ABB6_27855DAD7E12_.wvu.PrintTitles" localSheetId="27" hidden="1">CYP404AssTechToSupportDisTyp!$4:$4</definedName>
    <definedName name="Z_1CA2EE05_BFE3_417D_ABB6_27855DAD7E12_.wvu.PrintTitles" localSheetId="28" hidden="1">CYP501CodedImm!$4:$4</definedName>
    <definedName name="Z_1CA2EE05_BFE3_417D_ABB6_27855DAD7E12_.wvu.PrintTitles" localSheetId="29" hidden="1">CYP502Imm!$4:$4</definedName>
    <definedName name="Z_1CA2EE05_BFE3_417D_ABB6_27855DAD7E12_.wvu.PrintTitles" localSheetId="30" hidden="1">CYP601MedicalHistory!$4:$4</definedName>
    <definedName name="Z_1CA2EE05_BFE3_417D_ABB6_27855DAD7E12_.wvu.PrintTitles" localSheetId="31" hidden="1">CYP602DisabilityType!$4:$4</definedName>
    <definedName name="Z_1CA2EE05_BFE3_417D_ABB6_27855DAD7E12_.wvu.PrintTitles" localSheetId="32" hidden="1">CYP603NewbornHearingScreening!$4:$4</definedName>
    <definedName name="Z_1CA2EE05_BFE3_417D_ABB6_27855DAD7E12_.wvu.PrintTitles" localSheetId="33" hidden="1">CYP604BloodSpotResult!$4:$4</definedName>
    <definedName name="Z_1CA2EE05_BFE3_417D_ABB6_27855DAD7E12_.wvu.PrintTitles" localSheetId="34" hidden="1">CYP605IPE!$4:$4</definedName>
    <definedName name="Z_1CA2EE05_BFE3_417D_ABB6_27855DAD7E12_.wvu.PrintTitles" localSheetId="35" hidden="1">CYP606ProvDiag!$4:$4</definedName>
    <definedName name="Z_1CA2EE05_BFE3_417D_ABB6_27855DAD7E12_.wvu.PrintTitles" localSheetId="36" hidden="1">CYP607PrimDiag!$4:$4</definedName>
    <definedName name="Z_1CA2EE05_BFE3_417D_ABB6_27855DAD7E12_.wvu.PrintTitles" localSheetId="37" hidden="1">CYP608SecDiag!$4:$4</definedName>
    <definedName name="Z_1CA2EE05_BFE3_417D_ABB6_27855DAD7E12_.wvu.PrintTitles" localSheetId="38" hidden="1">CYP609CodedAssessmentReferral!#REF!</definedName>
    <definedName name="Z_1CA2EE05_BFE3_417D_ABB6_27855DAD7E12_.wvu.PrintTitles" localSheetId="39" hidden="1">CYP610BreastfeedingStatus!$4:$4</definedName>
    <definedName name="Z_1CA2EE05_BFE3_417D_ABB6_27855DAD7E12_.wvu.PrintTitles" localSheetId="40" hidden="1">CYP611Obs!$4:$4</definedName>
    <definedName name="Z_1CA2EE05_BFE3_417D_ABB6_27855DAD7E12_.wvu.PrintTitles" localSheetId="41" hidden="1">CYP612CodedAssessmentContact!#REF!</definedName>
    <definedName name="Z_1CA2EE05_BFE3_417D_ABB6_27855DAD7E12_.wvu.PrintTitles" localSheetId="42" hidden="1">CYP613AnonSelfAssessment!#REF!</definedName>
    <definedName name="Z_1CA2EE05_BFE3_417D_ABB6_27855DAD7E12_.wvu.PrintTitles" localSheetId="43" hidden="1">CYP901StaffDetails!$4:$4</definedName>
  </definedNames>
  <calcPr calcId="191028"/>
  <customWorkbookViews>
    <customWorkbookView name="Jwinter - Personal View" guid="{1CA2EE05-BFE3-417D-ABB6-27855DAD7E12}" mergeInterval="0" personalView="1" maximized="1" windowWidth="1276" windowHeight="518" tabRatio="942" activeSheetId="1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91" i="197" l="1"/>
  <c r="G191" i="197"/>
  <c r="F191" i="197"/>
  <c r="F199" i="197" l="1"/>
  <c r="G199" i="197"/>
  <c r="H199" i="197"/>
  <c r="M27" i="185" l="1"/>
  <c r="M28" i="185"/>
  <c r="M27" i="142"/>
  <c r="M28" i="142"/>
  <c r="M30" i="185"/>
  <c r="M31" i="185"/>
  <c r="M30" i="142"/>
  <c r="M31" i="142"/>
  <c r="F46" i="197"/>
  <c r="G46" i="197"/>
  <c r="H46" i="197"/>
  <c r="C46" i="197"/>
  <c r="C45" i="197"/>
  <c r="F45" i="197"/>
  <c r="D45" i="197" s="1"/>
  <c r="G45" i="197"/>
  <c r="J45" i="197"/>
  <c r="H45" i="197"/>
  <c r="D46" i="197" l="1"/>
  <c r="H162" i="192" l="1"/>
  <c r="H161" i="192"/>
  <c r="T164" i="192"/>
  <c r="T163" i="192"/>
  <c r="T162" i="192"/>
  <c r="T161" i="192"/>
  <c r="M15" i="258" l="1"/>
  <c r="M7" i="258"/>
  <c r="M16" i="258"/>
  <c r="M6" i="258"/>
  <c r="H160" i="192"/>
  <c r="D58" i="192"/>
  <c r="M10" i="265"/>
  <c r="M9" i="265"/>
  <c r="M8" i="265"/>
  <c r="M10" i="264"/>
  <c r="M9" i="264"/>
  <c r="M8" i="264"/>
  <c r="C190" i="197"/>
  <c r="C191" i="197"/>
  <c r="C192" i="197"/>
  <c r="C193" i="197"/>
  <c r="C194" i="197"/>
  <c r="C195" i="197"/>
  <c r="C196" i="197"/>
  <c r="C197" i="197"/>
  <c r="C198" i="197"/>
  <c r="C200" i="197"/>
  <c r="C201" i="197"/>
  <c r="C202" i="197"/>
  <c r="C203" i="197"/>
  <c r="C204" i="197"/>
  <c r="C205" i="197"/>
  <c r="F192" i="197"/>
  <c r="D192" i="197" s="1"/>
  <c r="G192" i="197"/>
  <c r="H192" i="197"/>
  <c r="F193" i="197"/>
  <c r="D193" i="197" s="1"/>
  <c r="G193" i="197"/>
  <c r="H193" i="197"/>
  <c r="F194" i="197"/>
  <c r="D194" i="197" s="1"/>
  <c r="G194" i="197"/>
  <c r="H194" i="197"/>
  <c r="F195" i="197"/>
  <c r="D195" i="197" s="1"/>
  <c r="G195" i="197"/>
  <c r="H195" i="197"/>
  <c r="F196" i="197"/>
  <c r="D196" i="197" s="1"/>
  <c r="G196" i="197"/>
  <c r="H196" i="197"/>
  <c r="F197" i="197"/>
  <c r="G197" i="197"/>
  <c r="H197" i="197"/>
  <c r="F198" i="197"/>
  <c r="D198" i="197" s="1"/>
  <c r="G198" i="197"/>
  <c r="H198" i="197"/>
  <c r="F200" i="197"/>
  <c r="D200" i="197" s="1"/>
  <c r="G200" i="197"/>
  <c r="H200" i="197"/>
  <c r="F201" i="197"/>
  <c r="G201" i="197"/>
  <c r="H201" i="197"/>
  <c r="F202" i="197"/>
  <c r="D202" i="197" s="1"/>
  <c r="G202" i="197"/>
  <c r="H202" i="197"/>
  <c r="F203" i="197"/>
  <c r="D203" i="197" s="1"/>
  <c r="G203" i="197"/>
  <c r="H203" i="197"/>
  <c r="F204" i="197"/>
  <c r="D204" i="197" s="1"/>
  <c r="G204" i="197"/>
  <c r="H204" i="197"/>
  <c r="F205" i="197"/>
  <c r="D205" i="197" s="1"/>
  <c r="G205" i="197"/>
  <c r="H205" i="197"/>
  <c r="D191" i="197"/>
  <c r="H208" i="197"/>
  <c r="G208" i="197"/>
  <c r="F208" i="197"/>
  <c r="C208" i="197"/>
  <c r="C179" i="197"/>
  <c r="F179" i="197"/>
  <c r="D179" i="197" s="1"/>
  <c r="G179" i="197"/>
  <c r="J179" i="197"/>
  <c r="H179" i="197"/>
  <c r="T160" i="192"/>
  <c r="T58" i="192"/>
  <c r="M42" i="58" l="1"/>
  <c r="M3" i="258"/>
  <c r="D201" i="197"/>
  <c r="D197" i="197"/>
  <c r="D208" i="197"/>
  <c r="G23" i="197"/>
  <c r="F23" i="197"/>
  <c r="D23" i="197" s="1"/>
  <c r="H86" i="197" l="1"/>
  <c r="G86" i="197"/>
  <c r="F86" i="197"/>
  <c r="D86" i="197" s="1"/>
  <c r="C86" i="197"/>
  <c r="H528" i="192" l="1"/>
  <c r="H519" i="192"/>
  <c r="H508" i="192"/>
  <c r="H495" i="192"/>
  <c r="H485" i="192"/>
  <c r="H473" i="192"/>
  <c r="H462" i="192"/>
  <c r="H451" i="192"/>
  <c r="H440" i="192"/>
  <c r="H427" i="192"/>
  <c r="H407" i="192"/>
  <c r="H394" i="192"/>
  <c r="H385" i="192"/>
  <c r="H375" i="192"/>
  <c r="H363" i="192"/>
  <c r="H350" i="192"/>
  <c r="H341" i="192"/>
  <c r="H328" i="192"/>
  <c r="H320" i="192"/>
  <c r="H312" i="192"/>
  <c r="H298" i="192"/>
  <c r="H277" i="192"/>
  <c r="H244" i="192"/>
  <c r="H233" i="192"/>
  <c r="H213" i="192"/>
  <c r="H204" i="192"/>
  <c r="H187" i="192"/>
  <c r="H165" i="192"/>
  <c r="T363" i="192"/>
  <c r="T473" i="192"/>
  <c r="T320" i="192"/>
  <c r="T213" i="192"/>
  <c r="T204" i="192"/>
  <c r="T394" i="192"/>
  <c r="T508" i="192"/>
  <c r="T427" i="192"/>
  <c r="T187" i="192"/>
  <c r="T462" i="192"/>
  <c r="T451" i="192"/>
  <c r="T277" i="192"/>
  <c r="T165" i="192"/>
  <c r="T407" i="192"/>
  <c r="T233" i="192"/>
  <c r="T395" i="192"/>
  <c r="T350" i="192"/>
  <c r="T485" i="192"/>
  <c r="T244" i="192"/>
  <c r="T328" i="192"/>
  <c r="T519" i="192"/>
  <c r="T298" i="192"/>
  <c r="T495" i="192"/>
  <c r="T440" i="192"/>
  <c r="T341" i="192"/>
  <c r="T385" i="192"/>
  <c r="T528" i="192"/>
  <c r="T312" i="192"/>
  <c r="T375" i="192"/>
  <c r="M3" i="264" l="1"/>
  <c r="M3" i="265"/>
  <c r="H150" i="192"/>
  <c r="H141" i="192"/>
  <c r="H130" i="192"/>
  <c r="B115" i="192"/>
  <c r="H115" i="192"/>
  <c r="M3" i="148"/>
  <c r="M3" i="179"/>
  <c r="M3" i="157"/>
  <c r="M3" i="149"/>
  <c r="M3" i="168"/>
  <c r="M3" i="150"/>
  <c r="M3" i="152"/>
  <c r="M3" i="153"/>
  <c r="M3" i="132"/>
  <c r="M3" i="134"/>
  <c r="M3" i="133"/>
  <c r="M3" i="180"/>
  <c r="M3" i="183"/>
  <c r="M3" i="139"/>
  <c r="M3" i="165"/>
  <c r="M3" i="164"/>
  <c r="M3" i="141"/>
  <c r="M3" i="142"/>
  <c r="M3" i="140"/>
  <c r="M3" i="171"/>
  <c r="M3" i="188"/>
  <c r="M3" i="137"/>
  <c r="M3" i="147"/>
  <c r="M3" i="173"/>
  <c r="M3" i="190"/>
  <c r="M3" i="185"/>
  <c r="H105" i="192"/>
  <c r="H92" i="192"/>
  <c r="C31" i="197"/>
  <c r="F31" i="197"/>
  <c r="D31" i="197" s="1"/>
  <c r="G31" i="197"/>
  <c r="H31" i="197"/>
  <c r="F101" i="197"/>
  <c r="D101" i="197" s="1"/>
  <c r="G101" i="197"/>
  <c r="H101" i="197"/>
  <c r="C101" i="197"/>
  <c r="H47" i="192"/>
  <c r="T92" i="192"/>
  <c r="T115" i="192"/>
  <c r="T150" i="192"/>
  <c r="T141" i="192"/>
  <c r="T130" i="192"/>
  <c r="T105" i="192"/>
  <c r="T47" i="192"/>
  <c r="M3" i="211" l="1"/>
  <c r="M3" i="210"/>
  <c r="M3" i="209"/>
  <c r="U141" i="192"/>
  <c r="U92" i="192"/>
  <c r="U130" i="192"/>
  <c r="M3" i="129"/>
  <c r="M3" i="130"/>
  <c r="M3" i="208"/>
  <c r="M3" i="58"/>
  <c r="J3" i="197" l="1"/>
  <c r="J4" i="197"/>
  <c r="J5" i="197"/>
  <c r="J6" i="197"/>
  <c r="J7" i="197"/>
  <c r="J8" i="197"/>
  <c r="J9" i="197"/>
  <c r="J10" i="197"/>
  <c r="J11" i="197"/>
  <c r="J12" i="197"/>
  <c r="J13" i="197"/>
  <c r="J14" i="197"/>
  <c r="J15" i="197"/>
  <c r="J16" i="197"/>
  <c r="J17" i="197"/>
  <c r="J18" i="197"/>
  <c r="J19" i="197"/>
  <c r="J20" i="197"/>
  <c r="J21" i="197"/>
  <c r="J22" i="197"/>
  <c r="J23" i="197"/>
  <c r="J24" i="197"/>
  <c r="J25" i="197"/>
  <c r="J26" i="197"/>
  <c r="J27" i="197"/>
  <c r="J28" i="197"/>
  <c r="J29" i="197"/>
  <c r="J30" i="197"/>
  <c r="J32" i="197"/>
  <c r="J33" i="197"/>
  <c r="J34" i="197"/>
  <c r="J35" i="197"/>
  <c r="J36" i="197"/>
  <c r="J37" i="197"/>
  <c r="J38" i="197"/>
  <c r="J39" i="197"/>
  <c r="L39" i="197" s="1"/>
  <c r="J40" i="197"/>
  <c r="J41" i="197"/>
  <c r="J42" i="197"/>
  <c r="J43" i="197"/>
  <c r="J44" i="197"/>
  <c r="J47" i="197"/>
  <c r="J48" i="197"/>
  <c r="J49" i="197"/>
  <c r="J50" i="197"/>
  <c r="J51" i="197"/>
  <c r="L51" i="197" s="1"/>
  <c r="J52" i="197"/>
  <c r="J53" i="197"/>
  <c r="J54" i="197"/>
  <c r="J55" i="197"/>
  <c r="J56" i="197"/>
  <c r="J57" i="197"/>
  <c r="J58" i="197"/>
  <c r="J59" i="197"/>
  <c r="J60" i="197"/>
  <c r="J61" i="197"/>
  <c r="J62" i="197"/>
  <c r="L62" i="197" s="1"/>
  <c r="J63" i="197"/>
  <c r="J64" i="197"/>
  <c r="J65" i="197"/>
  <c r="J66" i="197"/>
  <c r="J67" i="197"/>
  <c r="J68" i="197"/>
  <c r="J69" i="197"/>
  <c r="J70" i="197"/>
  <c r="J71" i="197"/>
  <c r="J72" i="197"/>
  <c r="L72" i="197" s="1"/>
  <c r="J73" i="197"/>
  <c r="J74" i="197"/>
  <c r="J75" i="197"/>
  <c r="J76" i="197"/>
  <c r="J77" i="197"/>
  <c r="J78" i="197"/>
  <c r="J79" i="197"/>
  <c r="J80" i="197"/>
  <c r="J81" i="197"/>
  <c r="J82" i="197"/>
  <c r="J83" i="197"/>
  <c r="J84" i="197"/>
  <c r="J85" i="197"/>
  <c r="J87" i="197"/>
  <c r="L87" i="197" s="1"/>
  <c r="J88" i="197"/>
  <c r="J89" i="197"/>
  <c r="J90" i="197"/>
  <c r="J91" i="197"/>
  <c r="J92" i="197"/>
  <c r="L92" i="197" s="1"/>
  <c r="J93" i="197"/>
  <c r="L93" i="197" s="1"/>
  <c r="J94" i="197"/>
  <c r="J95" i="197"/>
  <c r="J96" i="197"/>
  <c r="J97" i="197"/>
  <c r="J98" i="197"/>
  <c r="J99" i="197"/>
  <c r="J100" i="197"/>
  <c r="J102" i="197"/>
  <c r="J103" i="197"/>
  <c r="L103" i="197" s="1"/>
  <c r="J104" i="197"/>
  <c r="L104" i="197" s="1"/>
  <c r="J105" i="197"/>
  <c r="J106" i="197"/>
  <c r="J107" i="197"/>
  <c r="J108" i="197"/>
  <c r="J109" i="197"/>
  <c r="J110" i="197"/>
  <c r="J111" i="197"/>
  <c r="J112" i="197"/>
  <c r="J113" i="197"/>
  <c r="J114" i="197"/>
  <c r="J115" i="197"/>
  <c r="J116" i="197"/>
  <c r="J117" i="197"/>
  <c r="J118" i="197"/>
  <c r="J119" i="197"/>
  <c r="L119" i="197" s="1"/>
  <c r="J120" i="197"/>
  <c r="J121" i="197"/>
  <c r="J122" i="197"/>
  <c r="J123" i="197"/>
  <c r="J124" i="197"/>
  <c r="J125" i="197"/>
  <c r="J126" i="197"/>
  <c r="J127" i="197"/>
  <c r="J128" i="197"/>
  <c r="J129" i="197"/>
  <c r="L129" i="197" s="1"/>
  <c r="J130" i="197"/>
  <c r="J131" i="197"/>
  <c r="J132" i="197"/>
  <c r="J133" i="197"/>
  <c r="J134" i="197"/>
  <c r="J135" i="197"/>
  <c r="J136" i="197"/>
  <c r="J137" i="197"/>
  <c r="J138" i="197"/>
  <c r="J139" i="197"/>
  <c r="J140" i="197"/>
  <c r="J141" i="197"/>
  <c r="J142" i="197"/>
  <c r="J143" i="197"/>
  <c r="J144" i="197"/>
  <c r="J145" i="197"/>
  <c r="J146" i="197"/>
  <c r="J147" i="197"/>
  <c r="J148" i="197"/>
  <c r="J149" i="197"/>
  <c r="J150" i="197"/>
  <c r="J151" i="197"/>
  <c r="J152" i="197"/>
  <c r="J153" i="197"/>
  <c r="J154" i="197"/>
  <c r="J155" i="197"/>
  <c r="J156" i="197"/>
  <c r="J157" i="197"/>
  <c r="J158" i="197"/>
  <c r="J159" i="197"/>
  <c r="J160" i="197"/>
  <c r="J161" i="197"/>
  <c r="J162" i="197"/>
  <c r="J163" i="197"/>
  <c r="J164" i="197"/>
  <c r="J165" i="197"/>
  <c r="J166" i="197"/>
  <c r="L166" i="197" s="1"/>
  <c r="J167" i="197"/>
  <c r="J168" i="197"/>
  <c r="J169" i="197"/>
  <c r="J170" i="197"/>
  <c r="J171" i="197"/>
  <c r="J172" i="197"/>
  <c r="J173" i="197"/>
  <c r="J174" i="197"/>
  <c r="J175" i="197"/>
  <c r="J176" i="197"/>
  <c r="L176" i="197" s="1"/>
  <c r="J177" i="197"/>
  <c r="J178" i="197"/>
  <c r="J180" i="197"/>
  <c r="J181" i="197"/>
  <c r="J182" i="197"/>
  <c r="J183" i="197"/>
  <c r="J184" i="197"/>
  <c r="J185" i="197"/>
  <c r="J186" i="197"/>
  <c r="J187" i="197"/>
  <c r="J188" i="197"/>
  <c r="J189" i="197"/>
  <c r="J190" i="197"/>
  <c r="J206" i="197"/>
  <c r="J207" i="197"/>
  <c r="J209" i="197"/>
  <c r="J210" i="197"/>
  <c r="J211" i="197"/>
  <c r="L211" i="197" s="1"/>
  <c r="J212" i="197"/>
  <c r="J213" i="197"/>
  <c r="J214" i="197"/>
  <c r="J215" i="197"/>
  <c r="J216" i="197"/>
  <c r="J217" i="197"/>
  <c r="J218" i="197"/>
  <c r="J219" i="197"/>
  <c r="L219" i="197" s="1"/>
  <c r="J220" i="197"/>
  <c r="J221" i="197"/>
  <c r="J222" i="197"/>
  <c r="J223" i="197"/>
  <c r="J224" i="197"/>
  <c r="J225" i="197"/>
  <c r="J226" i="197"/>
  <c r="J227" i="197"/>
  <c r="J228" i="197"/>
  <c r="J229" i="197"/>
  <c r="J230" i="197"/>
  <c r="J231" i="197"/>
  <c r="J232" i="197"/>
  <c r="J233" i="197"/>
  <c r="J234" i="197"/>
  <c r="J235" i="197"/>
  <c r="J236" i="197"/>
  <c r="J237" i="197"/>
  <c r="J238" i="197"/>
  <c r="L238" i="197" s="1"/>
  <c r="J239" i="197"/>
  <c r="J240" i="197"/>
  <c r="J241" i="197"/>
  <c r="J242" i="197"/>
  <c r="L242" i="197" s="1"/>
  <c r="J243" i="197"/>
  <c r="J244" i="197"/>
  <c r="L244" i="197" s="1"/>
  <c r="J245" i="197"/>
  <c r="J246" i="197"/>
  <c r="J247" i="197"/>
  <c r="J248" i="197"/>
  <c r="J249" i="197"/>
  <c r="J250" i="197"/>
  <c r="J251" i="197"/>
  <c r="J252" i="197"/>
  <c r="J253" i="197"/>
  <c r="J254" i="197"/>
  <c r="J255" i="197"/>
  <c r="J256" i="197"/>
  <c r="J257" i="197"/>
  <c r="J258" i="197"/>
  <c r="J259" i="197"/>
  <c r="J260" i="197"/>
  <c r="J261" i="197"/>
  <c r="J262" i="197"/>
  <c r="J263" i="197"/>
  <c r="J264" i="197"/>
  <c r="J265" i="197"/>
  <c r="J266" i="197"/>
  <c r="J267" i="197"/>
  <c r="J268" i="197"/>
  <c r="J269" i="197"/>
  <c r="J270" i="197"/>
  <c r="J271" i="197"/>
  <c r="J272" i="197"/>
  <c r="J273" i="197"/>
  <c r="J274" i="197"/>
  <c r="J275" i="197"/>
  <c r="J276" i="197"/>
  <c r="J277" i="197"/>
  <c r="J278" i="197"/>
  <c r="L278" i="197" s="1"/>
  <c r="J279" i="197"/>
  <c r="L279" i="197" s="1"/>
  <c r="J280" i="197"/>
  <c r="J281" i="197"/>
  <c r="J282" i="197"/>
  <c r="J283" i="197"/>
  <c r="J284" i="197"/>
  <c r="J285" i="197"/>
  <c r="J286" i="197"/>
  <c r="J287" i="197"/>
  <c r="J288" i="197"/>
  <c r="J289" i="197"/>
  <c r="J290" i="197"/>
  <c r="J291" i="197"/>
  <c r="J292" i="197"/>
  <c r="J293" i="197"/>
  <c r="L293" i="197" s="1"/>
  <c r="J294" i="197"/>
  <c r="L294" i="197" s="1"/>
  <c r="J295" i="197"/>
  <c r="J296" i="197"/>
  <c r="J297" i="197"/>
  <c r="J298" i="197"/>
  <c r="J299" i="197"/>
  <c r="J300" i="197"/>
  <c r="L300" i="197" s="1"/>
  <c r="J301" i="197"/>
  <c r="L301" i="197" s="1"/>
  <c r="J302" i="197"/>
  <c r="J303" i="197"/>
  <c r="J304" i="197"/>
  <c r="J305" i="197"/>
  <c r="J306" i="197"/>
  <c r="J307" i="197"/>
  <c r="J308" i="197"/>
  <c r="L308" i="197" s="1"/>
  <c r="J309" i="197"/>
  <c r="J310" i="197"/>
  <c r="J311" i="197"/>
  <c r="J312" i="197"/>
  <c r="J313" i="197"/>
  <c r="L313" i="197" s="1"/>
  <c r="J314" i="197"/>
  <c r="L314" i="197" s="1"/>
  <c r="J315" i="197"/>
  <c r="L315" i="197" s="1"/>
  <c r="J316" i="197"/>
  <c r="J317" i="197"/>
  <c r="J318" i="197"/>
  <c r="J319" i="197"/>
  <c r="J320" i="197"/>
  <c r="J321" i="197"/>
  <c r="J322" i="197"/>
  <c r="J323" i="197"/>
  <c r="L323" i="197" s="1"/>
  <c r="J324" i="197"/>
  <c r="J325" i="197"/>
  <c r="J326" i="197"/>
  <c r="J327" i="197"/>
  <c r="J328" i="197"/>
  <c r="J329" i="197"/>
  <c r="J330" i="197"/>
  <c r="J331" i="197"/>
  <c r="J332" i="197"/>
  <c r="J333" i="197"/>
  <c r="J334" i="197"/>
  <c r="J335" i="197"/>
  <c r="J336" i="197"/>
  <c r="J337" i="197"/>
  <c r="J338" i="197"/>
  <c r="J339" i="197"/>
  <c r="J340" i="197"/>
  <c r="J341" i="197"/>
  <c r="J342" i="197"/>
  <c r="J343" i="197"/>
  <c r="J344" i="197"/>
  <c r="J345" i="197"/>
  <c r="J346" i="197"/>
  <c r="J347" i="197"/>
  <c r="J348" i="197"/>
  <c r="J349" i="197"/>
  <c r="J350" i="197"/>
  <c r="J351" i="197"/>
  <c r="J352" i="197"/>
  <c r="J353" i="197"/>
  <c r="L353" i="197" s="1"/>
  <c r="J354" i="197"/>
  <c r="J355" i="197"/>
  <c r="J356" i="197"/>
  <c r="J357" i="197"/>
  <c r="J358" i="197"/>
  <c r="L358" i="197" s="1"/>
  <c r="J359" i="197"/>
  <c r="J360" i="197"/>
  <c r="J361" i="197"/>
  <c r="J362" i="197"/>
  <c r="J363" i="197"/>
  <c r="J364" i="197"/>
  <c r="J365" i="197"/>
  <c r="J366" i="197"/>
  <c r="J367" i="197"/>
  <c r="J368" i="197"/>
  <c r="J369" i="197"/>
  <c r="J370" i="197"/>
  <c r="J371" i="197"/>
  <c r="L371" i="197" s="1"/>
  <c r="J372" i="197"/>
  <c r="L372" i="197" s="1"/>
  <c r="J373" i="197"/>
  <c r="J374" i="197"/>
  <c r="J375" i="197"/>
  <c r="L375" i="197" s="1"/>
  <c r="J376" i="197"/>
  <c r="L376" i="197" s="1"/>
  <c r="J377" i="197"/>
  <c r="J378" i="197"/>
  <c r="J379" i="197"/>
  <c r="J380" i="197"/>
  <c r="J381" i="197"/>
  <c r="J382" i="197"/>
  <c r="J383" i="197"/>
  <c r="L383" i="197" s="1"/>
  <c r="J384" i="197"/>
  <c r="L384" i="197" s="1"/>
  <c r="J385" i="197"/>
  <c r="L385" i="197" s="1"/>
  <c r="J386" i="197"/>
  <c r="L386" i="197" s="1"/>
  <c r="J387" i="197"/>
  <c r="L387" i="197" s="1"/>
  <c r="J388" i="197"/>
  <c r="L388" i="197" s="1"/>
  <c r="J389" i="197"/>
  <c r="L389" i="197" s="1"/>
  <c r="J390" i="197"/>
  <c r="L390" i="197" s="1"/>
  <c r="J391" i="197"/>
  <c r="J392" i="197"/>
  <c r="L392" i="197" s="1"/>
  <c r="J393" i="197"/>
  <c r="L393" i="197" s="1"/>
  <c r="J394" i="197"/>
  <c r="L394" i="197" s="1"/>
  <c r="J395" i="197"/>
  <c r="J396" i="197"/>
  <c r="J397" i="197"/>
  <c r="J398" i="197"/>
  <c r="J399" i="197"/>
  <c r="J400" i="197"/>
  <c r="J401" i="197"/>
  <c r="J402" i="197"/>
  <c r="J403" i="197"/>
  <c r="J404" i="197"/>
  <c r="J405" i="197"/>
  <c r="J406" i="197"/>
  <c r="J407" i="197"/>
  <c r="J408" i="197"/>
  <c r="J409" i="197"/>
  <c r="J410" i="197"/>
  <c r="J411" i="197"/>
  <c r="J412" i="197"/>
  <c r="J413" i="197"/>
  <c r="J414" i="197"/>
  <c r="J415" i="197"/>
  <c r="J416" i="197"/>
  <c r="J417" i="197"/>
  <c r="J418" i="197"/>
  <c r="J419" i="197"/>
  <c r="J420" i="197"/>
  <c r="J421" i="197"/>
  <c r="L421" i="197" s="1"/>
  <c r="J422" i="197"/>
  <c r="L422" i="197" s="1"/>
  <c r="J423" i="197"/>
  <c r="L423" i="197" s="1"/>
  <c r="J424" i="197"/>
  <c r="J425" i="197"/>
  <c r="J426" i="197"/>
  <c r="J427" i="197"/>
  <c r="J428" i="197"/>
  <c r="J429" i="197"/>
  <c r="J430" i="197"/>
  <c r="J431" i="197"/>
  <c r="J432" i="197"/>
  <c r="J433" i="197"/>
  <c r="J434" i="197"/>
  <c r="L434" i="197" s="1"/>
  <c r="J435" i="197"/>
  <c r="J436" i="197"/>
  <c r="J437" i="197"/>
  <c r="J438" i="197"/>
  <c r="J439" i="197"/>
  <c r="J440" i="197"/>
  <c r="J441" i="197"/>
  <c r="J442" i="197"/>
  <c r="J443" i="197"/>
  <c r="L443" i="197" s="1"/>
  <c r="J444" i="197"/>
  <c r="J445" i="197"/>
  <c r="J446" i="197"/>
  <c r="J447" i="197"/>
  <c r="J448" i="197"/>
  <c r="J449" i="197"/>
  <c r="J450" i="197"/>
  <c r="J451" i="197"/>
  <c r="L451" i="197" s="1"/>
  <c r="J452" i="197"/>
  <c r="L452" i="197" s="1"/>
  <c r="J453" i="197"/>
  <c r="L453" i="197" s="1"/>
  <c r="J454" i="197"/>
  <c r="J455" i="197"/>
  <c r="J456" i="197"/>
  <c r="J457" i="197"/>
  <c r="J458" i="197"/>
  <c r="J459" i="197"/>
  <c r="J460" i="197"/>
  <c r="J461" i="197"/>
  <c r="L461" i="197" s="1"/>
  <c r="J462" i="197"/>
  <c r="J463" i="197"/>
  <c r="J464" i="197"/>
  <c r="J465" i="197"/>
  <c r="J466" i="197"/>
  <c r="J467" i="197"/>
  <c r="J468" i="197"/>
  <c r="J469" i="197"/>
  <c r="J470" i="197"/>
  <c r="J471" i="197"/>
  <c r="J472" i="197"/>
  <c r="J473" i="197"/>
  <c r="J474" i="197"/>
  <c r="L474" i="197" s="1"/>
  <c r="J475" i="197"/>
  <c r="J476" i="197"/>
  <c r="J477" i="197"/>
  <c r="J478" i="197"/>
  <c r="L478" i="197" s="1"/>
  <c r="J479" i="197"/>
  <c r="L479" i="197" s="1"/>
  <c r="J480" i="197"/>
  <c r="L480" i="197" s="1"/>
  <c r="J481" i="197"/>
  <c r="J482" i="197"/>
  <c r="J483" i="197"/>
  <c r="J484" i="197"/>
  <c r="J485" i="197"/>
  <c r="J486" i="197"/>
  <c r="J487" i="197"/>
  <c r="J488" i="197"/>
  <c r="J489" i="197"/>
  <c r="J490" i="197"/>
  <c r="J491" i="197"/>
  <c r="J492" i="197"/>
  <c r="J493" i="197"/>
  <c r="J494" i="197"/>
  <c r="J495" i="197"/>
  <c r="J496" i="197"/>
  <c r="J497" i="197"/>
  <c r="J498" i="197"/>
  <c r="J499" i="197"/>
  <c r="J500" i="197"/>
  <c r="J501" i="197"/>
  <c r="J502" i="197"/>
  <c r="J503" i="197"/>
  <c r="J504" i="197"/>
  <c r="J505" i="197"/>
  <c r="J506" i="197"/>
  <c r="J507" i="197"/>
  <c r="L507" i="197" s="1"/>
  <c r="J508" i="197"/>
  <c r="J509" i="197"/>
  <c r="J510" i="197"/>
  <c r="J511" i="197"/>
  <c r="J512" i="197"/>
  <c r="J513" i="197"/>
  <c r="J514" i="197"/>
  <c r="J515" i="197"/>
  <c r="J516" i="197"/>
  <c r="J517" i="197"/>
  <c r="J518" i="197"/>
  <c r="L518" i="197" s="1"/>
  <c r="J519" i="197"/>
  <c r="J520" i="197"/>
  <c r="J521" i="197"/>
  <c r="J522" i="197"/>
  <c r="J523" i="197"/>
  <c r="J524" i="197"/>
  <c r="J525" i="197"/>
  <c r="J526" i="197"/>
  <c r="J527" i="197"/>
  <c r="J528" i="197"/>
  <c r="J529" i="197"/>
  <c r="J530" i="197"/>
  <c r="J531" i="197"/>
  <c r="L531" i="197" s="1"/>
  <c r="J532" i="197"/>
  <c r="J533" i="197"/>
  <c r="J534" i="197"/>
  <c r="J535" i="197"/>
  <c r="J536" i="197"/>
  <c r="J537" i="197"/>
  <c r="J538" i="197"/>
  <c r="J539" i="197"/>
  <c r="J540" i="197"/>
  <c r="J541" i="197"/>
  <c r="J542" i="197"/>
  <c r="J543" i="197"/>
  <c r="J544" i="197"/>
  <c r="J545" i="197"/>
  <c r="J546" i="197"/>
  <c r="J547" i="197"/>
  <c r="J548" i="197"/>
  <c r="L548" i="197" s="1"/>
  <c r="J549" i="197"/>
  <c r="L549" i="197" s="1"/>
  <c r="J550" i="197"/>
  <c r="J551" i="197"/>
  <c r="L551" i="197" s="1"/>
  <c r="J552" i="197"/>
  <c r="J553" i="197"/>
  <c r="J554" i="197"/>
  <c r="J555" i="197"/>
  <c r="J556" i="197"/>
  <c r="J557" i="197"/>
  <c r="J558" i="197"/>
  <c r="J559" i="197"/>
  <c r="J560" i="197"/>
  <c r="J561" i="197"/>
  <c r="J562" i="197"/>
  <c r="J563" i="197"/>
  <c r="J564" i="197"/>
  <c r="J565" i="197"/>
  <c r="J566" i="197"/>
  <c r="J567" i="197"/>
  <c r="J568" i="197"/>
  <c r="J569" i="197"/>
  <c r="J570" i="197"/>
  <c r="J571" i="197"/>
  <c r="J572" i="197"/>
  <c r="J573" i="197"/>
  <c r="J574" i="197"/>
  <c r="J575" i="197"/>
  <c r="J576" i="197"/>
  <c r="J577" i="197"/>
  <c r="J578" i="197"/>
  <c r="J579" i="197"/>
  <c r="J580" i="197"/>
  <c r="J581" i="197"/>
  <c r="J582" i="197"/>
  <c r="J583" i="197"/>
  <c r="J584" i="197"/>
  <c r="J585" i="197"/>
  <c r="J586" i="197"/>
  <c r="J587" i="197"/>
  <c r="J588" i="197"/>
  <c r="L588" i="197" s="1"/>
  <c r="J589" i="197"/>
  <c r="L589" i="197" s="1"/>
  <c r="J590" i="197"/>
  <c r="J591" i="197"/>
  <c r="J592" i="197"/>
  <c r="J593" i="197"/>
  <c r="J594" i="197"/>
  <c r="J595" i="197"/>
  <c r="J596" i="197"/>
  <c r="J597" i="197"/>
  <c r="J598" i="197"/>
  <c r="J599" i="197"/>
  <c r="J600" i="197"/>
  <c r="J601" i="197"/>
  <c r="J602" i="197"/>
  <c r="L602" i="197" s="1"/>
  <c r="J603" i="197"/>
  <c r="J604" i="197"/>
  <c r="J605" i="197"/>
  <c r="J606" i="197"/>
  <c r="J607" i="197"/>
  <c r="J608" i="197"/>
  <c r="J609" i="197"/>
  <c r="J610" i="197"/>
  <c r="J611" i="197"/>
  <c r="J612" i="197"/>
  <c r="J613" i="197"/>
  <c r="J614" i="197"/>
  <c r="J615" i="197"/>
  <c r="J616" i="197"/>
  <c r="J617" i="197"/>
  <c r="J618" i="197"/>
  <c r="J619" i="197"/>
  <c r="J620" i="197"/>
  <c r="J621" i="197"/>
  <c r="J622" i="197"/>
  <c r="J623" i="197"/>
  <c r="J624" i="197"/>
  <c r="J625" i="197"/>
  <c r="J626" i="197"/>
  <c r="J627" i="197"/>
  <c r="J628" i="197"/>
  <c r="J629" i="197"/>
  <c r="J630" i="197"/>
  <c r="J631" i="197"/>
  <c r="J632" i="197"/>
  <c r="J633" i="197"/>
  <c r="J634" i="197"/>
  <c r="J635" i="197"/>
  <c r="J636" i="197"/>
  <c r="J637" i="197"/>
  <c r="J638" i="197"/>
  <c r="J639" i="197"/>
  <c r="J640" i="197"/>
  <c r="J641" i="197"/>
  <c r="J642" i="197"/>
  <c r="J643" i="197"/>
  <c r="J644" i="197"/>
  <c r="J645" i="197"/>
  <c r="J646" i="197"/>
  <c r="J647" i="197"/>
  <c r="J648" i="197"/>
  <c r="J649" i="197"/>
  <c r="J650" i="197"/>
  <c r="J651" i="197"/>
  <c r="J652" i="197"/>
  <c r="J653" i="197"/>
  <c r="J654" i="197"/>
  <c r="J655" i="197"/>
  <c r="J656" i="197"/>
  <c r="J657" i="197"/>
  <c r="J658" i="197"/>
  <c r="J659" i="197"/>
  <c r="J660" i="197"/>
  <c r="J661" i="197"/>
  <c r="J662" i="197"/>
  <c r="J663" i="197"/>
  <c r="J664" i="197"/>
  <c r="J665" i="197"/>
  <c r="J666" i="197"/>
  <c r="J667" i="197"/>
  <c r="J668" i="197"/>
  <c r="J669" i="197"/>
  <c r="J670" i="197"/>
  <c r="J672" i="197"/>
  <c r="J671" i="197"/>
  <c r="J673" i="197"/>
  <c r="J674" i="197"/>
  <c r="L674" i="197" s="1"/>
  <c r="J675" i="197"/>
  <c r="L675" i="197" s="1"/>
  <c r="J676" i="197"/>
  <c r="L676" i="197" s="1"/>
  <c r="J677" i="197"/>
  <c r="J678" i="197"/>
  <c r="J679" i="197"/>
  <c r="J680" i="197"/>
  <c r="J681" i="197"/>
  <c r="J682" i="197"/>
  <c r="J683" i="197"/>
  <c r="L683" i="197" s="1"/>
  <c r="J684" i="197"/>
  <c r="J685" i="197"/>
  <c r="J686" i="197"/>
  <c r="J687" i="197"/>
  <c r="J688" i="197"/>
  <c r="J689" i="197"/>
  <c r="L689" i="197" s="1"/>
  <c r="J690" i="197"/>
  <c r="J691" i="197"/>
  <c r="J692" i="197"/>
  <c r="L692" i="197" s="1"/>
  <c r="J693" i="197"/>
  <c r="L693" i="197" s="1"/>
  <c r="J694" i="197"/>
  <c r="L694" i="197" s="1"/>
  <c r="J695" i="197"/>
  <c r="L695" i="197" s="1"/>
  <c r="J696" i="197"/>
  <c r="L696" i="197" s="1"/>
  <c r="J697" i="197"/>
  <c r="J698" i="197"/>
  <c r="J699" i="197"/>
  <c r="J700" i="197"/>
  <c r="J701" i="197"/>
  <c r="J702" i="197"/>
  <c r="J703" i="197"/>
  <c r="J704" i="197"/>
  <c r="J705" i="197"/>
  <c r="J706" i="197"/>
  <c r="J707" i="197"/>
  <c r="J708" i="197"/>
  <c r="J709" i="197"/>
  <c r="J710" i="197"/>
  <c r="L710" i="197" s="1"/>
  <c r="J711" i="197"/>
  <c r="J712" i="197"/>
  <c r="J713" i="197"/>
  <c r="L713" i="197" s="1"/>
  <c r="J714" i="197"/>
  <c r="J715" i="197"/>
  <c r="J716" i="197"/>
  <c r="J717" i="197"/>
  <c r="J718" i="197"/>
  <c r="J719" i="197"/>
  <c r="L719" i="197" s="1"/>
  <c r="J720" i="197"/>
  <c r="J721" i="197"/>
  <c r="L721" i="197" s="1"/>
  <c r="J722" i="197"/>
  <c r="J723" i="197"/>
  <c r="J724" i="197"/>
  <c r="J725" i="197"/>
  <c r="J726" i="197"/>
  <c r="J2" i="197"/>
  <c r="K710" i="197"/>
  <c r="K694" i="197"/>
  <c r="K693" i="197"/>
  <c r="K683" i="197"/>
  <c r="K676" i="197"/>
  <c r="K589" i="197"/>
  <c r="K548" i="197"/>
  <c r="K507" i="197"/>
  <c r="K480" i="197"/>
  <c r="K474" i="197"/>
  <c r="K461" i="197"/>
  <c r="K443" i="197"/>
  <c r="K421" i="197"/>
  <c r="K392" i="197"/>
  <c r="K390" i="197"/>
  <c r="K387" i="197"/>
  <c r="K386" i="197"/>
  <c r="K376" i="197"/>
  <c r="K358" i="197"/>
  <c r="K315" i="197"/>
  <c r="K314" i="197"/>
  <c r="K301" i="197"/>
  <c r="K300" i="197"/>
  <c r="K278" i="197"/>
  <c r="K219" i="197"/>
  <c r="K166" i="197"/>
  <c r="K129" i="197"/>
  <c r="K103" i="197"/>
  <c r="K93" i="197"/>
  <c r="K62" i="197"/>
  <c r="K721" i="197"/>
  <c r="K719" i="197"/>
  <c r="K713" i="197"/>
  <c r="K696" i="197"/>
  <c r="K695" i="197"/>
  <c r="K692" i="197"/>
  <c r="K689" i="197"/>
  <c r="K675" i="197"/>
  <c r="K674" i="197"/>
  <c r="K602" i="197"/>
  <c r="K588" i="197"/>
  <c r="K551" i="197"/>
  <c r="K549" i="197"/>
  <c r="K531" i="197"/>
  <c r="K518" i="197"/>
  <c r="K479" i="197"/>
  <c r="K478" i="197"/>
  <c r="K453" i="197"/>
  <c r="K452" i="197"/>
  <c r="K451" i="197"/>
  <c r="K434" i="197"/>
  <c r="K423" i="197"/>
  <c r="K422" i="197"/>
  <c r="K394" i="197"/>
  <c r="K393" i="197"/>
  <c r="K389" i="197"/>
  <c r="K388" i="197"/>
  <c r="K385" i="197"/>
  <c r="K384" i="197"/>
  <c r="K383" i="197"/>
  <c r="K375" i="197"/>
  <c r="K372" i="197"/>
  <c r="K371" i="197"/>
  <c r="K353" i="197"/>
  <c r="K323" i="197"/>
  <c r="K313" i="197"/>
  <c r="K308" i="197"/>
  <c r="K294" i="197"/>
  <c r="K293" i="197"/>
  <c r="K279" i="197"/>
  <c r="K244" i="197"/>
  <c r="K242" i="197"/>
  <c r="K238" i="197"/>
  <c r="K211" i="197"/>
  <c r="K176" i="197"/>
  <c r="K119" i="197"/>
  <c r="K104" i="197"/>
  <c r="K92" i="197"/>
  <c r="K87" i="197"/>
  <c r="K72" i="197"/>
  <c r="K51" i="197"/>
  <c r="K39" i="197"/>
  <c r="T2" i="192"/>
  <c r="M3" i="57" l="1"/>
  <c r="M588" i="197"/>
  <c r="M721" i="197"/>
  <c r="M713" i="197"/>
  <c r="M692" i="197"/>
  <c r="M696" i="197"/>
  <c r="M675" i="197"/>
  <c r="M62" i="197"/>
  <c r="M93" i="197"/>
  <c r="M104" i="197"/>
  <c r="M129" i="197"/>
  <c r="M219" i="197"/>
  <c r="M242" i="197"/>
  <c r="M278" i="197"/>
  <c r="M300" i="197"/>
  <c r="M308" i="197"/>
  <c r="M314" i="197"/>
  <c r="M358" i="197"/>
  <c r="M372" i="197"/>
  <c r="M376" i="197"/>
  <c r="M386" i="197"/>
  <c r="M388" i="197"/>
  <c r="M390" i="197"/>
  <c r="M421" i="197"/>
  <c r="M423" i="197"/>
  <c r="M443" i="197"/>
  <c r="M461" i="197"/>
  <c r="M478" i="197"/>
  <c r="M480" i="197"/>
  <c r="M548" i="197"/>
  <c r="M551" i="197"/>
  <c r="M589" i="197"/>
  <c r="M676" i="197"/>
  <c r="M689" i="197"/>
  <c r="M693" i="197"/>
  <c r="M710" i="197"/>
  <c r="M719" i="197"/>
  <c r="M39" i="197"/>
  <c r="M51" i="197"/>
  <c r="M92" i="197"/>
  <c r="M119" i="197"/>
  <c r="M211" i="197"/>
  <c r="M244" i="197"/>
  <c r="M294" i="197"/>
  <c r="M313" i="197"/>
  <c r="M353" i="197"/>
  <c r="M375" i="197"/>
  <c r="M385" i="197"/>
  <c r="M389" i="197"/>
  <c r="M394" i="197"/>
  <c r="M434" i="197"/>
  <c r="M453" i="197"/>
  <c r="M479" i="197"/>
  <c r="M531" i="197"/>
  <c r="M87" i="197"/>
  <c r="M293" i="197"/>
  <c r="M323" i="197"/>
  <c r="M452" i="197"/>
  <c r="M695" i="197"/>
  <c r="M176" i="197"/>
  <c r="M384" i="197"/>
  <c r="M393" i="197"/>
  <c r="M518" i="197"/>
  <c r="M674" i="197"/>
  <c r="M72" i="197"/>
  <c r="M279" i="197"/>
  <c r="M301" i="197"/>
  <c r="M315" i="197"/>
  <c r="M371" i="197"/>
  <c r="M387" i="197"/>
  <c r="M422" i="197"/>
  <c r="M474" i="197"/>
  <c r="M507" i="197"/>
  <c r="M602" i="197"/>
  <c r="M683" i="197"/>
  <c r="M103" i="197"/>
  <c r="M166" i="197"/>
  <c r="M238" i="197"/>
  <c r="M383" i="197"/>
  <c r="M392" i="197"/>
  <c r="M451" i="197"/>
  <c r="M549" i="197"/>
  <c r="M694" i="197"/>
  <c r="F172" i="197" l="1"/>
  <c r="D172" i="197" s="1"/>
  <c r="H421" i="197" l="1"/>
  <c r="H308" i="197" l="1"/>
  <c r="F308" i="197"/>
  <c r="D308" i="197" s="1"/>
  <c r="G308" i="197"/>
  <c r="C308" i="197"/>
  <c r="H155" i="197" l="1"/>
  <c r="C155" i="197"/>
  <c r="F155" i="197"/>
  <c r="D155" i="197" s="1"/>
  <c r="G155" i="197"/>
  <c r="C156" i="197"/>
  <c r="C23" i="197" l="1"/>
  <c r="C22" i="197"/>
  <c r="H23" i="197"/>
  <c r="H22" i="197"/>
  <c r="C489" i="197"/>
  <c r="F489" i="197"/>
  <c r="D489" i="197" s="1"/>
  <c r="G489" i="197"/>
  <c r="H489" i="197"/>
  <c r="F657" i="197" l="1"/>
  <c r="D657" i="197" s="1"/>
  <c r="G657" i="197"/>
  <c r="H657" i="197"/>
  <c r="C657" i="197"/>
  <c r="F641" i="197"/>
  <c r="D641" i="197" s="1"/>
  <c r="G641" i="197"/>
  <c r="H641" i="197"/>
  <c r="C641" i="197"/>
  <c r="T465" i="192"/>
  <c r="M11" i="264" l="1"/>
  <c r="F625" i="197"/>
  <c r="D625" i="197" s="1"/>
  <c r="G625" i="197"/>
  <c r="H625" i="197"/>
  <c r="C625" i="197"/>
  <c r="F520" i="197"/>
  <c r="D520" i="197" s="1"/>
  <c r="G520" i="197"/>
  <c r="H520" i="197"/>
  <c r="C520" i="197"/>
  <c r="F488" i="197"/>
  <c r="D488" i="197" s="1"/>
  <c r="G488" i="197"/>
  <c r="H488" i="197"/>
  <c r="C488" i="197"/>
  <c r="F402" i="197"/>
  <c r="D402" i="197" s="1"/>
  <c r="F401" i="197"/>
  <c r="G402" i="197"/>
  <c r="H402" i="197"/>
  <c r="G401" i="197"/>
  <c r="H401" i="197"/>
  <c r="C402" i="197"/>
  <c r="C401" i="197"/>
  <c r="F400" i="197"/>
  <c r="D400" i="197" s="1"/>
  <c r="G400" i="197"/>
  <c r="H400" i="197"/>
  <c r="C400" i="197"/>
  <c r="D401" i="197" l="1"/>
  <c r="F716" i="197"/>
  <c r="D716" i="197" s="1"/>
  <c r="G716" i="197"/>
  <c r="H716" i="197"/>
  <c r="C716" i="197"/>
  <c r="F672" i="197"/>
  <c r="D672" i="197" s="1"/>
  <c r="G672" i="197"/>
  <c r="H672" i="197"/>
  <c r="F589" i="197"/>
  <c r="G589" i="197"/>
  <c r="H589" i="197"/>
  <c r="C589" i="197"/>
  <c r="F549" i="197"/>
  <c r="D549" i="197" s="1"/>
  <c r="G549" i="197"/>
  <c r="H549" i="197"/>
  <c r="C549" i="197"/>
  <c r="F423" i="197"/>
  <c r="D423" i="197" s="1"/>
  <c r="G423" i="197"/>
  <c r="H423" i="197"/>
  <c r="C423" i="197"/>
  <c r="D589" i="197" l="1"/>
  <c r="H659" i="197" l="1"/>
  <c r="F659" i="197"/>
  <c r="D659" i="197" s="1"/>
  <c r="G659" i="197"/>
  <c r="F132" i="197"/>
  <c r="D132" i="197" s="1"/>
  <c r="G132" i="197"/>
  <c r="H132" i="197"/>
  <c r="F22" i="197"/>
  <c r="G22" i="197"/>
  <c r="C176" i="197"/>
  <c r="F176" i="197"/>
  <c r="D176" i="197" s="1"/>
  <c r="G176" i="197"/>
  <c r="T6" i="192"/>
  <c r="D22" i="197" l="1"/>
  <c r="F399" i="197"/>
  <c r="G399" i="197"/>
  <c r="H399" i="197"/>
  <c r="F417" i="197"/>
  <c r="G417" i="197"/>
  <c r="C399" i="197"/>
  <c r="D399" i="197" l="1"/>
  <c r="M84" i="185" l="1"/>
  <c r="M83" i="185"/>
  <c r="M82" i="185"/>
  <c r="M81" i="185"/>
  <c r="M80" i="185"/>
  <c r="M79" i="185"/>
  <c r="M78" i="185"/>
  <c r="M77" i="185"/>
  <c r="M76" i="185"/>
  <c r="M75" i="185"/>
  <c r="M74" i="185"/>
  <c r="M73" i="185"/>
  <c r="M72" i="185"/>
  <c r="M70" i="185"/>
  <c r="M69" i="185"/>
  <c r="M68" i="185"/>
  <c r="M67" i="185"/>
  <c r="M66" i="185"/>
  <c r="M65" i="185"/>
  <c r="M64" i="185"/>
  <c r="M63" i="185"/>
  <c r="M62" i="185"/>
  <c r="M61" i="185"/>
  <c r="M60" i="185"/>
  <c r="M59" i="185"/>
  <c r="M58" i="185"/>
  <c r="M57" i="185"/>
  <c r="M56" i="185"/>
  <c r="M55" i="185"/>
  <c r="M54" i="185"/>
  <c r="M53" i="185"/>
  <c r="M52" i="185"/>
  <c r="M51" i="185"/>
  <c r="M50" i="185"/>
  <c r="M49" i="185"/>
  <c r="M48" i="185"/>
  <c r="M47" i="185"/>
  <c r="M46" i="185"/>
  <c r="M45" i="185"/>
  <c r="M44" i="185"/>
  <c r="M43" i="185"/>
  <c r="M42" i="185"/>
  <c r="M41" i="185"/>
  <c r="M40" i="185"/>
  <c r="M39" i="185"/>
  <c r="M37" i="185"/>
  <c r="M36" i="185"/>
  <c r="M35" i="185"/>
  <c r="M34" i="185"/>
  <c r="M32" i="185"/>
  <c r="M29" i="185"/>
  <c r="M26" i="185"/>
  <c r="M25" i="185"/>
  <c r="M24" i="185"/>
  <c r="M23" i="185"/>
  <c r="M22" i="185"/>
  <c r="M21" i="185"/>
  <c r="M20" i="185"/>
  <c r="M16" i="185"/>
  <c r="M14" i="185"/>
  <c r="M13" i="185"/>
  <c r="M12" i="185"/>
  <c r="M11" i="185"/>
  <c r="M10" i="185"/>
  <c r="M9" i="185"/>
  <c r="M8" i="185"/>
  <c r="M54" i="190"/>
  <c r="M53" i="190"/>
  <c r="M52" i="190"/>
  <c r="M51" i="190"/>
  <c r="M50" i="190"/>
  <c r="M49" i="190"/>
  <c r="M46" i="190"/>
  <c r="M45" i="190"/>
  <c r="M44" i="190"/>
  <c r="M43" i="190"/>
  <c r="M42" i="190"/>
  <c r="M41" i="190"/>
  <c r="M40" i="190"/>
  <c r="M39" i="190"/>
  <c r="M38" i="190"/>
  <c r="M37" i="190"/>
  <c r="M36" i="190"/>
  <c r="M35" i="190"/>
  <c r="M34" i="190"/>
  <c r="M33" i="190"/>
  <c r="M32" i="190"/>
  <c r="M31" i="190"/>
  <c r="M30" i="190"/>
  <c r="M29" i="190"/>
  <c r="M28" i="190"/>
  <c r="M27" i="190"/>
  <c r="M26" i="190"/>
  <c r="M25" i="190"/>
  <c r="M24" i="190"/>
  <c r="M23" i="190"/>
  <c r="M22" i="190"/>
  <c r="M21" i="190"/>
  <c r="M20" i="190"/>
  <c r="M19" i="190"/>
  <c r="M18" i="190"/>
  <c r="M17" i="190"/>
  <c r="M16" i="190"/>
  <c r="M15" i="190"/>
  <c r="M14" i="190"/>
  <c r="M13" i="190"/>
  <c r="M12" i="190"/>
  <c r="M11" i="190"/>
  <c r="M10" i="190"/>
  <c r="M10" i="147"/>
  <c r="M9" i="137"/>
  <c r="M8" i="137"/>
  <c r="M10" i="171"/>
  <c r="M9" i="171"/>
  <c r="M8" i="171"/>
  <c r="M23" i="140"/>
  <c r="M22" i="140"/>
  <c r="M21" i="140"/>
  <c r="M19" i="140"/>
  <c r="M18" i="140"/>
  <c r="M17" i="140"/>
  <c r="M15" i="140"/>
  <c r="M14" i="140"/>
  <c r="M13" i="140"/>
  <c r="M11" i="140"/>
  <c r="M10" i="140"/>
  <c r="M9" i="140"/>
  <c r="M76" i="142"/>
  <c r="M75" i="142"/>
  <c r="M74" i="142"/>
  <c r="M73" i="142"/>
  <c r="M72" i="142"/>
  <c r="M71" i="142"/>
  <c r="M69" i="142"/>
  <c r="M68" i="142"/>
  <c r="M67" i="142"/>
  <c r="M66" i="142"/>
  <c r="M65" i="142"/>
  <c r="M64" i="142"/>
  <c r="M62" i="142"/>
  <c r="M61" i="142"/>
  <c r="M60" i="142"/>
  <c r="M59" i="142"/>
  <c r="M58" i="142"/>
  <c r="M57" i="142"/>
  <c r="M55" i="142"/>
  <c r="M54" i="142"/>
  <c r="M53" i="142"/>
  <c r="M52" i="142"/>
  <c r="M51" i="142"/>
  <c r="M50" i="142"/>
  <c r="M48" i="142"/>
  <c r="M47" i="142"/>
  <c r="M46" i="142"/>
  <c r="M45" i="142"/>
  <c r="M44" i="142"/>
  <c r="M43" i="142"/>
  <c r="M42" i="142"/>
  <c r="M40" i="142"/>
  <c r="M39" i="142"/>
  <c r="M38" i="142"/>
  <c r="M37" i="142"/>
  <c r="M36" i="142"/>
  <c r="M35" i="142"/>
  <c r="M33" i="142"/>
  <c r="M32" i="142"/>
  <c r="M29" i="142"/>
  <c r="M25" i="142"/>
  <c r="M24" i="142"/>
  <c r="M23" i="142"/>
  <c r="M22" i="142"/>
  <c r="M21" i="142"/>
  <c r="M20" i="142"/>
  <c r="M19" i="142"/>
  <c r="M18" i="142"/>
  <c r="M17" i="142"/>
  <c r="M15" i="142"/>
  <c r="M14" i="142"/>
  <c r="M13" i="142"/>
  <c r="M12" i="142"/>
  <c r="M11" i="142"/>
  <c r="M10" i="142"/>
  <c r="M18" i="141"/>
  <c r="M17" i="141"/>
  <c r="M16" i="141"/>
  <c r="M15" i="141"/>
  <c r="M11" i="141"/>
  <c r="M10" i="141"/>
  <c r="M9" i="141"/>
  <c r="M8" i="141"/>
  <c r="M23" i="164"/>
  <c r="M22" i="164"/>
  <c r="M21" i="164"/>
  <c r="M19" i="164"/>
  <c r="M18" i="164"/>
  <c r="M17" i="164"/>
  <c r="M16" i="164"/>
  <c r="M15" i="164"/>
  <c r="M14" i="164"/>
  <c r="M13" i="164"/>
  <c r="M12" i="164"/>
  <c r="M11" i="164"/>
  <c r="M10" i="164"/>
  <c r="M9" i="164"/>
  <c r="M8" i="164"/>
  <c r="M10" i="165"/>
  <c r="M9" i="165"/>
  <c r="M8" i="165"/>
  <c r="M23" i="139"/>
  <c r="M22" i="139"/>
  <c r="M21" i="139"/>
  <c r="M20" i="139"/>
  <c r="M19" i="139"/>
  <c r="M18" i="139"/>
  <c r="M17" i="139"/>
  <c r="M16" i="139"/>
  <c r="M15" i="139"/>
  <c r="M14" i="139"/>
  <c r="M13" i="139"/>
  <c r="M12" i="139"/>
  <c r="M11" i="139"/>
  <c r="M10" i="139"/>
  <c r="M9" i="139"/>
  <c r="M10" i="183"/>
  <c r="M9" i="183"/>
  <c r="M10" i="133"/>
  <c r="M9" i="133"/>
  <c r="M8" i="133"/>
  <c r="M22" i="134"/>
  <c r="M21" i="134"/>
  <c r="M20" i="134"/>
  <c r="M19" i="134"/>
  <c r="M18" i="134"/>
  <c r="M17" i="134"/>
  <c r="M16" i="134"/>
  <c r="M15" i="134"/>
  <c r="M14" i="134"/>
  <c r="M13" i="134"/>
  <c r="M12" i="134"/>
  <c r="M11" i="134"/>
  <c r="M10" i="134"/>
  <c r="M9" i="134"/>
  <c r="M8" i="134"/>
  <c r="M15" i="132"/>
  <c r="M14" i="132"/>
  <c r="M13" i="132"/>
  <c r="M12" i="132"/>
  <c r="M11" i="132"/>
  <c r="M10" i="132"/>
  <c r="M9" i="132"/>
  <c r="M8" i="132"/>
  <c r="M65" i="153"/>
  <c r="M64" i="153"/>
  <c r="M63" i="153"/>
  <c r="M62" i="153"/>
  <c r="M61" i="153"/>
  <c r="M60" i="153"/>
  <c r="M57" i="153"/>
  <c r="M56" i="153"/>
  <c r="M55" i="153"/>
  <c r="M54" i="153"/>
  <c r="M53" i="153"/>
  <c r="M52" i="153"/>
  <c r="M51" i="153"/>
  <c r="M50" i="153"/>
  <c r="M49" i="153"/>
  <c r="M48" i="153"/>
  <c r="M47" i="153"/>
  <c r="M46" i="153"/>
  <c r="M45" i="153"/>
  <c r="M44" i="153"/>
  <c r="M43" i="153"/>
  <c r="M42" i="153"/>
  <c r="M41" i="153"/>
  <c r="M40" i="153"/>
  <c r="M39" i="153"/>
  <c r="M38" i="153"/>
  <c r="M37" i="153"/>
  <c r="M36" i="153"/>
  <c r="M35" i="153"/>
  <c r="M34" i="153"/>
  <c r="M33" i="153"/>
  <c r="M32" i="153"/>
  <c r="M31" i="153"/>
  <c r="M30" i="153"/>
  <c r="M29" i="153"/>
  <c r="M28" i="153"/>
  <c r="M27" i="153"/>
  <c r="M26" i="153"/>
  <c r="M25" i="153"/>
  <c r="M24" i="153"/>
  <c r="M23" i="153"/>
  <c r="M22" i="153"/>
  <c r="M21" i="153"/>
  <c r="M18" i="153"/>
  <c r="M17" i="153"/>
  <c r="M16" i="153"/>
  <c r="M15" i="153"/>
  <c r="M14" i="153"/>
  <c r="M13" i="153"/>
  <c r="M12" i="153"/>
  <c r="M11" i="153"/>
  <c r="M34" i="152"/>
  <c r="M33" i="152"/>
  <c r="M30" i="152"/>
  <c r="M29" i="152"/>
  <c r="M28" i="152"/>
  <c r="M25" i="152"/>
  <c r="M24" i="152"/>
  <c r="M20" i="152"/>
  <c r="M19" i="152"/>
  <c r="M18" i="152"/>
  <c r="M17" i="152"/>
  <c r="M16" i="152"/>
  <c r="M15" i="152"/>
  <c r="M14" i="152"/>
  <c r="M13" i="152"/>
  <c r="M12" i="152"/>
  <c r="M11" i="152"/>
  <c r="M10" i="152"/>
  <c r="M9" i="152"/>
  <c r="M93" i="150"/>
  <c r="M88" i="150"/>
  <c r="M87" i="150"/>
  <c r="M86" i="150"/>
  <c r="M85" i="150"/>
  <c r="M84" i="150"/>
  <c r="M82" i="150"/>
  <c r="M81" i="150"/>
  <c r="M78" i="150"/>
  <c r="M77" i="150"/>
  <c r="M76" i="150"/>
  <c r="M75" i="150"/>
  <c r="M74" i="150"/>
  <c r="M73" i="150"/>
  <c r="M70" i="150"/>
  <c r="M69" i="150"/>
  <c r="M68" i="150"/>
  <c r="M67" i="150"/>
  <c r="M66" i="150"/>
  <c r="M65" i="150"/>
  <c r="M64" i="150"/>
  <c r="M63" i="150"/>
  <c r="M62" i="150"/>
  <c r="M61" i="150"/>
  <c r="M60" i="150"/>
  <c r="M59" i="150"/>
  <c r="M58" i="150"/>
  <c r="M57" i="150"/>
  <c r="M56" i="150"/>
  <c r="M55" i="150"/>
  <c r="M54" i="150"/>
  <c r="M53" i="150"/>
  <c r="M52" i="150"/>
  <c r="M51" i="150"/>
  <c r="M50" i="150"/>
  <c r="M49" i="150"/>
  <c r="M48" i="150"/>
  <c r="M47" i="150"/>
  <c r="M46" i="150"/>
  <c r="M45" i="150"/>
  <c r="M44" i="150"/>
  <c r="M43" i="150"/>
  <c r="M42" i="150"/>
  <c r="M41" i="150"/>
  <c r="M40" i="150"/>
  <c r="M39" i="150"/>
  <c r="M38" i="150"/>
  <c r="M37" i="150"/>
  <c r="M36" i="150"/>
  <c r="M35" i="150"/>
  <c r="M34" i="150"/>
  <c r="M32" i="150"/>
  <c r="M28" i="150"/>
  <c r="M27" i="150"/>
  <c r="M26" i="150"/>
  <c r="M25" i="150"/>
  <c r="M24" i="150"/>
  <c r="M22" i="150"/>
  <c r="M20" i="150"/>
  <c r="M17" i="150"/>
  <c r="M16" i="150"/>
  <c r="M15" i="150"/>
  <c r="M14" i="150"/>
  <c r="M13" i="150"/>
  <c r="M137" i="58" l="1"/>
  <c r="M136" i="58"/>
  <c r="M135" i="58"/>
  <c r="M134" i="58"/>
  <c r="M133" i="58"/>
  <c r="M132" i="58"/>
  <c r="M131" i="58"/>
  <c r="M128" i="58"/>
  <c r="M127" i="58"/>
  <c r="M126" i="58"/>
  <c r="M125" i="58"/>
  <c r="M124" i="58"/>
  <c r="M123" i="58"/>
  <c r="M122" i="58"/>
  <c r="M121" i="58"/>
  <c r="M119" i="58"/>
  <c r="M118" i="58"/>
  <c r="M117" i="58"/>
  <c r="M116" i="58"/>
  <c r="M115" i="58"/>
  <c r="M114" i="58"/>
  <c r="M113" i="58"/>
  <c r="M112" i="58"/>
  <c r="M109" i="58"/>
  <c r="M108" i="58"/>
  <c r="M107" i="58"/>
  <c r="M106" i="58"/>
  <c r="M105" i="58"/>
  <c r="M104" i="58"/>
  <c r="M103" i="58"/>
  <c r="M102" i="58"/>
  <c r="M101" i="58"/>
  <c r="M99" i="58"/>
  <c r="M97" i="58"/>
  <c r="M95" i="58"/>
  <c r="M93" i="58"/>
  <c r="M91" i="58"/>
  <c r="M89" i="58"/>
  <c r="M88" i="58"/>
  <c r="M85" i="58"/>
  <c r="M84" i="58"/>
  <c r="M83" i="58"/>
  <c r="M82" i="58"/>
  <c r="M81" i="58"/>
  <c r="M80" i="58"/>
  <c r="M79" i="58"/>
  <c r="M78" i="58"/>
  <c r="M77" i="58"/>
  <c r="M76" i="58"/>
  <c r="M75" i="58"/>
  <c r="M74" i="58"/>
  <c r="M73" i="58"/>
  <c r="M72" i="58"/>
  <c r="M71" i="58"/>
  <c r="M70" i="58"/>
  <c r="M69" i="58"/>
  <c r="M68" i="58"/>
  <c r="M67" i="58"/>
  <c r="M66" i="58"/>
  <c r="M65" i="58"/>
  <c r="M64" i="58"/>
  <c r="M63" i="58"/>
  <c r="M62" i="58"/>
  <c r="M61" i="58"/>
  <c r="M60" i="58"/>
  <c r="M59" i="58"/>
  <c r="M58" i="58"/>
  <c r="M57" i="58"/>
  <c r="M56" i="58"/>
  <c r="M55" i="58"/>
  <c r="M54" i="58"/>
  <c r="M53" i="58"/>
  <c r="M52" i="58"/>
  <c r="M51" i="58"/>
  <c r="M49" i="58"/>
  <c r="M48" i="58"/>
  <c r="M47" i="58"/>
  <c r="M46" i="58"/>
  <c r="M45" i="58"/>
  <c r="M44" i="58"/>
  <c r="M41" i="58"/>
  <c r="M40" i="58"/>
  <c r="M39" i="58"/>
  <c r="M38" i="58"/>
  <c r="M37" i="58"/>
  <c r="M36" i="58"/>
  <c r="M35" i="58"/>
  <c r="M34" i="58"/>
  <c r="M33" i="58"/>
  <c r="M32" i="58"/>
  <c r="M31" i="58"/>
  <c r="M30" i="58"/>
  <c r="M29" i="58"/>
  <c r="M28" i="58"/>
  <c r="M27" i="58"/>
  <c r="M26" i="58"/>
  <c r="M25" i="58"/>
  <c r="M23" i="58"/>
  <c r="M22" i="58"/>
  <c r="M21" i="58"/>
  <c r="M17" i="58"/>
  <c r="M16" i="58"/>
  <c r="M15" i="58"/>
  <c r="M14" i="58"/>
  <c r="M13" i="58"/>
  <c r="M12" i="58"/>
  <c r="M11" i="58"/>
  <c r="C51" i="193" l="1"/>
  <c r="C52" i="193"/>
  <c r="C53" i="193"/>
  <c r="C54" i="193"/>
  <c r="C55" i="193"/>
  <c r="C56" i="193"/>
  <c r="C57" i="193"/>
  <c r="C58" i="193"/>
  <c r="C59" i="193"/>
  <c r="C60" i="193"/>
  <c r="C50" i="193" l="1"/>
  <c r="C42" i="193"/>
  <c r="C43" i="193"/>
  <c r="C44" i="193" l="1"/>
  <c r="C45" i="193"/>
  <c r="C46" i="193"/>
  <c r="C47" i="193"/>
  <c r="C48" i="193"/>
  <c r="C49" i="193"/>
  <c r="M192" i="148"/>
  <c r="M191" i="148"/>
  <c r="M190" i="148"/>
  <c r="M189" i="148"/>
  <c r="M188" i="148"/>
  <c r="M187" i="148"/>
  <c r="M186" i="148"/>
  <c r="M185" i="148"/>
  <c r="M184" i="148"/>
  <c r="M183" i="148"/>
  <c r="M182" i="148"/>
  <c r="M181" i="148"/>
  <c r="M180" i="148"/>
  <c r="M179" i="148"/>
  <c r="M178" i="148"/>
  <c r="M177" i="148"/>
  <c r="M176" i="148"/>
  <c r="M175" i="148"/>
  <c r="M174" i="148"/>
  <c r="M173" i="148"/>
  <c r="M172" i="148"/>
  <c r="M171" i="148"/>
  <c r="M170" i="148"/>
  <c r="M169" i="148"/>
  <c r="M168" i="148"/>
  <c r="M167" i="148"/>
  <c r="M166" i="148"/>
  <c r="M165" i="148"/>
  <c r="M164" i="148"/>
  <c r="M163" i="148"/>
  <c r="M162" i="148"/>
  <c r="M161" i="148"/>
  <c r="M160" i="148"/>
  <c r="M159" i="148"/>
  <c r="M158" i="148"/>
  <c r="M157" i="148"/>
  <c r="M156" i="148"/>
  <c r="M155" i="148"/>
  <c r="M154" i="148"/>
  <c r="M153" i="148"/>
  <c r="M152" i="148"/>
  <c r="M151" i="148"/>
  <c r="M150" i="148"/>
  <c r="M149" i="148"/>
  <c r="M148" i="148"/>
  <c r="M147" i="148"/>
  <c r="M146" i="148"/>
  <c r="M145" i="148"/>
  <c r="M144" i="148"/>
  <c r="M143" i="148"/>
  <c r="M142" i="148"/>
  <c r="M141" i="148"/>
  <c r="M140" i="148"/>
  <c r="M139" i="148"/>
  <c r="M138" i="148"/>
  <c r="M137" i="148"/>
  <c r="M136" i="148"/>
  <c r="M135" i="148"/>
  <c r="M134" i="148"/>
  <c r="M133" i="148"/>
  <c r="M132" i="148"/>
  <c r="M131" i="148"/>
  <c r="M130" i="148"/>
  <c r="M129" i="148"/>
  <c r="M128" i="148"/>
  <c r="M127" i="148"/>
  <c r="M126" i="148"/>
  <c r="M125" i="148"/>
  <c r="M124" i="148"/>
  <c r="M123" i="148"/>
  <c r="M122" i="148"/>
  <c r="M121" i="148"/>
  <c r="M120" i="148"/>
  <c r="M119" i="148"/>
  <c r="M118" i="148"/>
  <c r="M117" i="148"/>
  <c r="M116" i="148"/>
  <c r="M115" i="148"/>
  <c r="M114" i="148"/>
  <c r="M113" i="148"/>
  <c r="M112" i="148"/>
  <c r="M111" i="148"/>
  <c r="M110" i="148"/>
  <c r="M109" i="148"/>
  <c r="M108" i="148"/>
  <c r="M107" i="148"/>
  <c r="M106" i="148"/>
  <c r="M104" i="148"/>
  <c r="M103" i="148"/>
  <c r="M101" i="148"/>
  <c r="M100" i="148"/>
  <c r="M99" i="148"/>
  <c r="M98" i="148"/>
  <c r="M97" i="148"/>
  <c r="M96" i="148"/>
  <c r="M95" i="148"/>
  <c r="M94" i="148"/>
  <c r="M93" i="148"/>
  <c r="M92" i="148"/>
  <c r="M91" i="148"/>
  <c r="M90" i="148"/>
  <c r="M89" i="148"/>
  <c r="M88" i="148"/>
  <c r="M87" i="148"/>
  <c r="M86" i="148"/>
  <c r="M85" i="148"/>
  <c r="M84" i="148"/>
  <c r="M83" i="148"/>
  <c r="M82" i="148"/>
  <c r="M81" i="148"/>
  <c r="M80" i="148"/>
  <c r="M79" i="148"/>
  <c r="M78" i="148"/>
  <c r="M77" i="148"/>
  <c r="M76" i="148"/>
  <c r="M75" i="148"/>
  <c r="M74" i="148"/>
  <c r="M73" i="148"/>
  <c r="M72" i="148"/>
  <c r="M71" i="148"/>
  <c r="M70" i="148"/>
  <c r="M69" i="148"/>
  <c r="M68" i="148"/>
  <c r="M67" i="148"/>
  <c r="M66" i="148"/>
  <c r="M65" i="148"/>
  <c r="M64" i="148"/>
  <c r="M63" i="148"/>
  <c r="M62" i="148"/>
  <c r="M61" i="148"/>
  <c r="M60" i="148"/>
  <c r="M59" i="148"/>
  <c r="M58" i="148"/>
  <c r="M57" i="148"/>
  <c r="M56" i="148"/>
  <c r="M55" i="148"/>
  <c r="M54" i="148"/>
  <c r="M53" i="148"/>
  <c r="M52" i="148"/>
  <c r="M51" i="148"/>
  <c r="M50" i="148"/>
  <c r="M49" i="148"/>
  <c r="M48" i="148"/>
  <c r="M47" i="148"/>
  <c r="M46" i="148"/>
  <c r="M45" i="148"/>
  <c r="M44" i="148"/>
  <c r="M43" i="148"/>
  <c r="M42" i="148"/>
  <c r="M41" i="148"/>
  <c r="M40" i="148"/>
  <c r="M39" i="148"/>
  <c r="M36" i="148"/>
  <c r="M34" i="148"/>
  <c r="M33" i="148"/>
  <c r="M32" i="148"/>
  <c r="M31" i="148"/>
  <c r="M30" i="148"/>
  <c r="M29" i="148"/>
  <c r="M28" i="148"/>
  <c r="M27" i="148"/>
  <c r="M26" i="148"/>
  <c r="M25" i="148"/>
  <c r="M24" i="148"/>
  <c r="M23" i="148"/>
  <c r="M22" i="148"/>
  <c r="M21" i="148"/>
  <c r="M20" i="148"/>
  <c r="M19" i="148"/>
  <c r="M18" i="148"/>
  <c r="M17" i="148"/>
  <c r="M16" i="148"/>
  <c r="M15" i="148"/>
  <c r="M14" i="148"/>
  <c r="M13" i="148"/>
  <c r="M12" i="57"/>
  <c r="H156" i="197" l="1"/>
  <c r="F156" i="197"/>
  <c r="D156" i="197" s="1"/>
  <c r="G156" i="197"/>
  <c r="B6" i="192" l="1"/>
  <c r="C6" i="192"/>
  <c r="T116" i="192"/>
  <c r="M6" i="208" l="1"/>
  <c r="H178" i="197"/>
  <c r="H177" i="197"/>
  <c r="C178" i="197"/>
  <c r="F178" i="197"/>
  <c r="D178" i="197" s="1"/>
  <c r="G178" i="197"/>
  <c r="C177" i="197"/>
  <c r="F177" i="197"/>
  <c r="D177" i="197" s="1"/>
  <c r="G177" i="197"/>
  <c r="H167" i="197"/>
  <c r="C167" i="197"/>
  <c r="F167" i="197"/>
  <c r="D167" i="197" s="1"/>
  <c r="G167" i="197"/>
  <c r="C166" i="197"/>
  <c r="F166" i="197"/>
  <c r="D166" i="197" s="1"/>
  <c r="G166" i="197"/>
  <c r="H166" i="197"/>
  <c r="H154" i="197"/>
  <c r="C154" i="197"/>
  <c r="F154" i="197"/>
  <c r="D154" i="197" s="1"/>
  <c r="G154" i="197"/>
  <c r="C134" i="197"/>
  <c r="H134" i="197"/>
  <c r="F134" i="197"/>
  <c r="D134" i="197" s="1"/>
  <c r="G134" i="197"/>
  <c r="C133" i="197"/>
  <c r="F133" i="197"/>
  <c r="D133" i="197" s="1"/>
  <c r="G133" i="197"/>
  <c r="H133" i="197"/>
  <c r="C135" i="197"/>
  <c r="C136" i="197"/>
  <c r="C137" i="197"/>
  <c r="C138" i="197"/>
  <c r="C139" i="197"/>
  <c r="C140" i="197"/>
  <c r="C141" i="197"/>
  <c r="C142" i="197"/>
  <c r="C143" i="197"/>
  <c r="C144" i="197"/>
  <c r="C145" i="197"/>
  <c r="C146" i="197"/>
  <c r="C147" i="197"/>
  <c r="C148" i="197"/>
  <c r="C149" i="197"/>
  <c r="C150" i="197"/>
  <c r="C151" i="197"/>
  <c r="C152" i="197"/>
  <c r="C153" i="197"/>
  <c r="C157" i="197"/>
  <c r="C158" i="197"/>
  <c r="C159" i="197"/>
  <c r="C160" i="197"/>
  <c r="C161" i="197"/>
  <c r="C162" i="197"/>
  <c r="C163" i="197"/>
  <c r="C164" i="197"/>
  <c r="C165" i="197"/>
  <c r="C168" i="197"/>
  <c r="C169" i="197"/>
  <c r="C170" i="197"/>
  <c r="C171" i="197"/>
  <c r="C172" i="197"/>
  <c r="C173" i="197"/>
  <c r="C174" i="197"/>
  <c r="C175" i="197"/>
  <c r="C180" i="197"/>
  <c r="C181" i="197"/>
  <c r="C182" i="197"/>
  <c r="C183" i="197"/>
  <c r="C184" i="197"/>
  <c r="C185" i="197"/>
  <c r="C186" i="197"/>
  <c r="C187" i="197"/>
  <c r="C188" i="197"/>
  <c r="C189" i="197"/>
  <c r="F135" i="197"/>
  <c r="D135" i="197" s="1"/>
  <c r="G135" i="197"/>
  <c r="H135" i="197"/>
  <c r="F136" i="197"/>
  <c r="D136" i="197" s="1"/>
  <c r="G136" i="197"/>
  <c r="H136" i="197"/>
  <c r="F137" i="197"/>
  <c r="D137" i="197" s="1"/>
  <c r="G137" i="197"/>
  <c r="H137" i="197"/>
  <c r="F138" i="197"/>
  <c r="D138" i="197" s="1"/>
  <c r="G138" i="197"/>
  <c r="H138" i="197"/>
  <c r="F139" i="197"/>
  <c r="D139" i="197" s="1"/>
  <c r="G139" i="197"/>
  <c r="H139" i="197"/>
  <c r="F140" i="197"/>
  <c r="D140" i="197" s="1"/>
  <c r="G140" i="197"/>
  <c r="H140" i="197"/>
  <c r="F141" i="197"/>
  <c r="G141" i="197"/>
  <c r="H141" i="197"/>
  <c r="F142" i="197"/>
  <c r="D142" i="197" s="1"/>
  <c r="G142" i="197"/>
  <c r="H142" i="197"/>
  <c r="F143" i="197"/>
  <c r="D143" i="197" s="1"/>
  <c r="G143" i="197"/>
  <c r="H143" i="197"/>
  <c r="F144" i="197"/>
  <c r="D144" i="197" s="1"/>
  <c r="G144" i="197"/>
  <c r="H144" i="197"/>
  <c r="F145" i="197"/>
  <c r="D145" i="197" s="1"/>
  <c r="G145" i="197"/>
  <c r="H145" i="197"/>
  <c r="F146" i="197"/>
  <c r="D146" i="197" s="1"/>
  <c r="G146" i="197"/>
  <c r="H146" i="197"/>
  <c r="F147" i="197"/>
  <c r="D147" i="197" s="1"/>
  <c r="G147" i="197"/>
  <c r="H147" i="197"/>
  <c r="F148" i="197"/>
  <c r="D148" i="197" s="1"/>
  <c r="G148" i="197"/>
  <c r="H148" i="197"/>
  <c r="F149" i="197"/>
  <c r="D149" i="197" s="1"/>
  <c r="G149" i="197"/>
  <c r="H149" i="197"/>
  <c r="F150" i="197"/>
  <c r="D150" i="197" s="1"/>
  <c r="G150" i="197"/>
  <c r="H150" i="197"/>
  <c r="F151" i="197"/>
  <c r="D151" i="197" s="1"/>
  <c r="G151" i="197"/>
  <c r="H151" i="197"/>
  <c r="F152" i="197"/>
  <c r="D152" i="197" s="1"/>
  <c r="G152" i="197"/>
  <c r="H152" i="197"/>
  <c r="F153" i="197"/>
  <c r="D153" i="197" s="1"/>
  <c r="G153" i="197"/>
  <c r="H153" i="197"/>
  <c r="F157" i="197"/>
  <c r="D157" i="197" s="1"/>
  <c r="G157" i="197"/>
  <c r="H157" i="197"/>
  <c r="F158" i="197"/>
  <c r="D158" i="197" s="1"/>
  <c r="G158" i="197"/>
  <c r="H158" i="197"/>
  <c r="F159" i="197"/>
  <c r="D159" i="197" s="1"/>
  <c r="G159" i="197"/>
  <c r="H159" i="197"/>
  <c r="F160" i="197"/>
  <c r="G160" i="197"/>
  <c r="H160" i="197"/>
  <c r="F161" i="197"/>
  <c r="D161" i="197" s="1"/>
  <c r="G161" i="197"/>
  <c r="H161" i="197"/>
  <c r="F162" i="197"/>
  <c r="G162" i="197"/>
  <c r="H162" i="197"/>
  <c r="F163" i="197"/>
  <c r="D163" i="197" s="1"/>
  <c r="G163" i="197"/>
  <c r="H163" i="197"/>
  <c r="F164" i="197"/>
  <c r="D164" i="197" s="1"/>
  <c r="G164" i="197"/>
  <c r="H164" i="197"/>
  <c r="F165" i="197"/>
  <c r="D165" i="197" s="1"/>
  <c r="G165" i="197"/>
  <c r="H165" i="197"/>
  <c r="F168" i="197"/>
  <c r="D168" i="197" s="1"/>
  <c r="G168" i="197"/>
  <c r="H168" i="197"/>
  <c r="F169" i="197"/>
  <c r="D169" i="197" s="1"/>
  <c r="G169" i="197"/>
  <c r="H169" i="197"/>
  <c r="F170" i="197"/>
  <c r="D170" i="197" s="1"/>
  <c r="G170" i="197"/>
  <c r="H170" i="197"/>
  <c r="F171" i="197"/>
  <c r="D171" i="197" s="1"/>
  <c r="G171" i="197"/>
  <c r="H171" i="197"/>
  <c r="G172" i="197"/>
  <c r="H172" i="197"/>
  <c r="F173" i="197"/>
  <c r="D173" i="197" s="1"/>
  <c r="G173" i="197"/>
  <c r="H173" i="197"/>
  <c r="F174" i="197"/>
  <c r="D174" i="197" s="1"/>
  <c r="G174" i="197"/>
  <c r="H174" i="197"/>
  <c r="F175" i="197"/>
  <c r="D175" i="197" s="1"/>
  <c r="G175" i="197"/>
  <c r="H175" i="197"/>
  <c r="F180" i="197"/>
  <c r="D180" i="197" s="1"/>
  <c r="G180" i="197"/>
  <c r="H180" i="197"/>
  <c r="F181" i="197"/>
  <c r="D181" i="197" s="1"/>
  <c r="G181" i="197"/>
  <c r="H181" i="197"/>
  <c r="F182" i="197"/>
  <c r="D182" i="197" s="1"/>
  <c r="G182" i="197"/>
  <c r="H182" i="197"/>
  <c r="F183" i="197"/>
  <c r="D183" i="197" s="1"/>
  <c r="G183" i="197"/>
  <c r="H183" i="197"/>
  <c r="F184" i="197"/>
  <c r="G184" i="197"/>
  <c r="H184" i="197"/>
  <c r="F185" i="197"/>
  <c r="D185" i="197" s="1"/>
  <c r="G185" i="197"/>
  <c r="H185" i="197"/>
  <c r="F186" i="197"/>
  <c r="D186" i="197" s="1"/>
  <c r="G186" i="197"/>
  <c r="H186" i="197"/>
  <c r="F187" i="197"/>
  <c r="G187" i="197"/>
  <c r="H187" i="197"/>
  <c r="F188" i="197"/>
  <c r="D188" i="197" s="1"/>
  <c r="G188" i="197"/>
  <c r="H188" i="197"/>
  <c r="F189" i="197"/>
  <c r="D189" i="197" s="1"/>
  <c r="G189" i="197"/>
  <c r="H189" i="197"/>
  <c r="F190" i="197"/>
  <c r="G190" i="197"/>
  <c r="H190" i="197"/>
  <c r="T152" i="192"/>
  <c r="T153" i="192"/>
  <c r="T151" i="192"/>
  <c r="T142" i="192"/>
  <c r="T134" i="192"/>
  <c r="T121" i="192"/>
  <c r="T120" i="192"/>
  <c r="T119" i="192"/>
  <c r="T154" i="192"/>
  <c r="T133" i="192"/>
  <c r="T117" i="192"/>
  <c r="T131" i="192"/>
  <c r="T123" i="192"/>
  <c r="T144" i="192"/>
  <c r="T118" i="192"/>
  <c r="T122" i="192"/>
  <c r="T132" i="192"/>
  <c r="T143" i="192"/>
  <c r="M6" i="210" l="1"/>
  <c r="M6" i="211"/>
  <c r="M7" i="211"/>
  <c r="M17" i="211"/>
  <c r="M8" i="210"/>
  <c r="M16" i="211"/>
  <c r="M7" i="210"/>
  <c r="M7" i="208"/>
  <c r="M11" i="208"/>
  <c r="M8" i="208"/>
  <c r="M6" i="209"/>
  <c r="M12" i="208"/>
  <c r="M15" i="209"/>
  <c r="M13" i="208"/>
  <c r="M7" i="209"/>
  <c r="M14" i="208"/>
  <c r="M14" i="209"/>
  <c r="M15" i="208"/>
  <c r="D141" i="197"/>
  <c r="D162" i="197"/>
  <c r="D184" i="197"/>
  <c r="D160" i="197"/>
  <c r="D187" i="197"/>
  <c r="D190" i="197"/>
  <c r="M23" i="211"/>
  <c r="M22" i="211"/>
  <c r="M21" i="211"/>
  <c r="M20" i="211"/>
  <c r="M19" i="211"/>
  <c r="M18" i="211"/>
  <c r="M15" i="211" l="1"/>
  <c r="M14" i="211"/>
  <c r="M13" i="211"/>
  <c r="M12" i="211"/>
  <c r="M11" i="211"/>
  <c r="M10" i="211"/>
  <c r="M9" i="211"/>
  <c r="M8" i="211"/>
  <c r="H156" i="192"/>
  <c r="H157" i="192"/>
  <c r="H158" i="192"/>
  <c r="H159" i="192"/>
  <c r="H155" i="192"/>
  <c r="H154" i="192"/>
  <c r="H153" i="192"/>
  <c r="H152" i="192"/>
  <c r="H151" i="192"/>
  <c r="H143" i="192" l="1"/>
  <c r="H144" i="192"/>
  <c r="H145" i="192"/>
  <c r="H146" i="192"/>
  <c r="H147" i="192"/>
  <c r="H148" i="192"/>
  <c r="H149" i="192"/>
  <c r="H142" i="192"/>
  <c r="M13" i="209"/>
  <c r="M11" i="209"/>
  <c r="M10" i="209"/>
  <c r="M9" i="209"/>
  <c r="M8" i="209"/>
  <c r="H131" i="192"/>
  <c r="H132" i="192"/>
  <c r="H133" i="192"/>
  <c r="H134" i="192"/>
  <c r="H135" i="192"/>
  <c r="H136" i="192"/>
  <c r="H137" i="192"/>
  <c r="H138" i="192"/>
  <c r="H139" i="192"/>
  <c r="H140" i="192"/>
  <c r="B109" i="192"/>
  <c r="B110" i="192"/>
  <c r="B111" i="192"/>
  <c r="B112" i="192"/>
  <c r="B113" i="192"/>
  <c r="B114" i="192"/>
  <c r="H116" i="192" l="1"/>
  <c r="H117" i="192"/>
  <c r="H118" i="192"/>
  <c r="H119" i="192"/>
  <c r="H120" i="192"/>
  <c r="H121" i="192"/>
  <c r="H122" i="192"/>
  <c r="H123" i="192"/>
  <c r="H124" i="192"/>
  <c r="H125" i="192"/>
  <c r="H126" i="192"/>
  <c r="H127" i="192"/>
  <c r="H128" i="192"/>
  <c r="H129" i="192"/>
  <c r="H6" i="197"/>
  <c r="G6" i="197"/>
  <c r="F6" i="197"/>
  <c r="D6" i="197" s="1"/>
  <c r="C6" i="197"/>
  <c r="H297" i="197" l="1"/>
  <c r="H298" i="197"/>
  <c r="C297" i="197"/>
  <c r="C298" i="197"/>
  <c r="D298" i="197"/>
  <c r="D297" i="197"/>
  <c r="D222" i="192"/>
  <c r="D220" i="192"/>
  <c r="B222" i="192"/>
  <c r="B220" i="192"/>
  <c r="T220" i="192"/>
  <c r="T222" i="192"/>
  <c r="M18" i="149" l="1"/>
  <c r="M20" i="149"/>
  <c r="H609" i="197" l="1"/>
  <c r="C609" i="197"/>
  <c r="F609" i="197"/>
  <c r="D609" i="197" s="1"/>
  <c r="G609" i="197"/>
  <c r="T3" i="192"/>
  <c r="T5" i="192"/>
  <c r="M6" i="57" l="1"/>
  <c r="M8" i="57"/>
  <c r="F656" i="197"/>
  <c r="D656" i="197" s="1"/>
  <c r="G656" i="197"/>
  <c r="H656" i="197"/>
  <c r="C656" i="197"/>
  <c r="F640" i="197"/>
  <c r="D640" i="197" s="1"/>
  <c r="G640" i="197"/>
  <c r="H640" i="197"/>
  <c r="C640" i="197"/>
  <c r="H620" i="197"/>
  <c r="F624" i="197"/>
  <c r="D624" i="197" s="1"/>
  <c r="G624" i="197"/>
  <c r="H624" i="197"/>
  <c r="C624" i="197"/>
  <c r="F519" i="197"/>
  <c r="D519" i="197" s="1"/>
  <c r="G519" i="197"/>
  <c r="H519" i="197"/>
  <c r="C519" i="197"/>
  <c r="H396" i="197" l="1"/>
  <c r="F623" i="197" l="1"/>
  <c r="D623" i="197" s="1"/>
  <c r="G623" i="197"/>
  <c r="H623" i="197"/>
  <c r="C623" i="197"/>
  <c r="F120" i="197" l="1"/>
  <c r="G120" i="197"/>
  <c r="H120" i="197"/>
  <c r="C120" i="197"/>
  <c r="C34" i="197"/>
  <c r="F34" i="197"/>
  <c r="G34" i="197"/>
  <c r="H34" i="197"/>
  <c r="D120" i="197" l="1"/>
  <c r="D34" i="197"/>
  <c r="H33" i="197"/>
  <c r="C33" i="197"/>
  <c r="F33" i="197"/>
  <c r="G33" i="197"/>
  <c r="D33" i="197" l="1"/>
  <c r="H310" i="197"/>
  <c r="C310" i="197"/>
  <c r="F310" i="197"/>
  <c r="D310" i="197" s="1"/>
  <c r="G310" i="197"/>
  <c r="H269" i="197" l="1"/>
  <c r="H255" i="197"/>
  <c r="F32" i="197" l="1"/>
  <c r="G32" i="197"/>
  <c r="H32" i="197"/>
  <c r="C32" i="197"/>
  <c r="D32" i="197" l="1"/>
  <c r="H100" i="197" l="1"/>
  <c r="C100" i="197"/>
  <c r="F100" i="197"/>
  <c r="G100" i="197"/>
  <c r="D100" i="197" l="1"/>
  <c r="H679" i="197"/>
  <c r="H680" i="197"/>
  <c r="H681" i="197"/>
  <c r="C681" i="197"/>
  <c r="F681" i="197"/>
  <c r="D681" i="197" s="1"/>
  <c r="G681" i="197"/>
  <c r="C680" i="197"/>
  <c r="F680" i="197"/>
  <c r="D680" i="197" s="1"/>
  <c r="G680" i="197"/>
  <c r="H608" i="197"/>
  <c r="C608" i="197"/>
  <c r="F608" i="197"/>
  <c r="D608" i="197" s="1"/>
  <c r="G608" i="197"/>
  <c r="H586" i="197"/>
  <c r="H587" i="197"/>
  <c r="C587" i="197"/>
  <c r="F587" i="197"/>
  <c r="D587" i="197" s="1"/>
  <c r="G587" i="197"/>
  <c r="C586" i="197"/>
  <c r="F586" i="197"/>
  <c r="D586" i="197" s="1"/>
  <c r="G586" i="197"/>
  <c r="H546" i="197"/>
  <c r="H547" i="197"/>
  <c r="C547" i="197"/>
  <c r="F547" i="197"/>
  <c r="D547" i="197" s="1"/>
  <c r="G547" i="197"/>
  <c r="C546" i="197"/>
  <c r="F546" i="197"/>
  <c r="D546" i="197" s="1"/>
  <c r="G546" i="197"/>
  <c r="H84" i="197"/>
  <c r="C84" i="197"/>
  <c r="F84" i="197"/>
  <c r="G84" i="197"/>
  <c r="H98" i="197"/>
  <c r="H99" i="197"/>
  <c r="C99" i="197"/>
  <c r="F99" i="197"/>
  <c r="G99" i="197"/>
  <c r="C98" i="197"/>
  <c r="F98" i="197"/>
  <c r="G98" i="197"/>
  <c r="H504" i="197"/>
  <c r="H505" i="197"/>
  <c r="C505" i="197"/>
  <c r="F505" i="197"/>
  <c r="D505" i="197" s="1"/>
  <c r="G505" i="197"/>
  <c r="C504" i="197"/>
  <c r="F504" i="197"/>
  <c r="D504" i="197" s="1"/>
  <c r="G504" i="197"/>
  <c r="H458" i="197"/>
  <c r="H459" i="197"/>
  <c r="C459" i="197"/>
  <c r="F459" i="197"/>
  <c r="D459" i="197" s="1"/>
  <c r="G459" i="197"/>
  <c r="C458" i="197"/>
  <c r="F458" i="197"/>
  <c r="D458" i="197" s="1"/>
  <c r="G458" i="197"/>
  <c r="H439" i="197"/>
  <c r="H440" i="197"/>
  <c r="H441" i="197"/>
  <c r="C441" i="197"/>
  <c r="F441" i="197"/>
  <c r="D441" i="197" s="1"/>
  <c r="G441" i="197"/>
  <c r="C440" i="197"/>
  <c r="F440" i="197"/>
  <c r="D440" i="197" s="1"/>
  <c r="G440" i="197"/>
  <c r="H430" i="197"/>
  <c r="H431" i="197"/>
  <c r="H432" i="197"/>
  <c r="C432" i="197"/>
  <c r="F432" i="197"/>
  <c r="D432" i="197" s="1"/>
  <c r="G432" i="197"/>
  <c r="C431" i="197"/>
  <c r="F431" i="197"/>
  <c r="D431" i="197" s="1"/>
  <c r="G431" i="197"/>
  <c r="D84" i="197" l="1"/>
  <c r="H96" i="197"/>
  <c r="H97" i="197"/>
  <c r="C97" i="197"/>
  <c r="F97" i="197"/>
  <c r="D97" i="197" s="1"/>
  <c r="G97" i="197"/>
  <c r="C96" i="197"/>
  <c r="F96" i="197"/>
  <c r="D96" i="197" s="1"/>
  <c r="G96" i="197"/>
  <c r="H94" i="197" l="1"/>
  <c r="H95" i="197"/>
  <c r="C95" i="197"/>
  <c r="F95" i="197"/>
  <c r="D95" i="197" s="1"/>
  <c r="G95" i="197"/>
  <c r="C94" i="197"/>
  <c r="F94" i="197"/>
  <c r="D94" i="197" s="1"/>
  <c r="G94" i="197"/>
  <c r="H92" i="197"/>
  <c r="H93" i="197"/>
  <c r="C93" i="197"/>
  <c r="F93" i="197"/>
  <c r="D93" i="197" s="1"/>
  <c r="G93" i="197"/>
  <c r="C92" i="197"/>
  <c r="F92" i="197"/>
  <c r="D92" i="197" s="1"/>
  <c r="G92" i="197"/>
  <c r="H295" i="197" l="1"/>
  <c r="C295" i="197"/>
  <c r="F295" i="197"/>
  <c r="D295" i="197" s="1"/>
  <c r="G295" i="197"/>
  <c r="H671" i="197"/>
  <c r="H670" i="197"/>
  <c r="C670" i="197"/>
  <c r="F670" i="197"/>
  <c r="D670" i="197" s="1"/>
  <c r="G670" i="197"/>
  <c r="H545" i="197"/>
  <c r="C545" i="197"/>
  <c r="F545" i="197"/>
  <c r="D545" i="197" s="1"/>
  <c r="G545" i="197"/>
  <c r="H311" i="197" l="1"/>
  <c r="H337" i="197"/>
  <c r="H366" i="197"/>
  <c r="C366" i="197"/>
  <c r="F366" i="197"/>
  <c r="D366" i="197" s="1"/>
  <c r="G366" i="197"/>
  <c r="H268" i="197"/>
  <c r="C268" i="197"/>
  <c r="F268" i="197"/>
  <c r="D268" i="197" s="1"/>
  <c r="G268" i="197"/>
  <c r="H267" i="197" l="1"/>
  <c r="C267" i="197"/>
  <c r="F267" i="197"/>
  <c r="D267" i="197" s="1"/>
  <c r="G267" i="197"/>
  <c r="H607" i="197" l="1"/>
  <c r="C607" i="197"/>
  <c r="F607" i="197"/>
  <c r="D607" i="197" s="1"/>
  <c r="G607" i="197"/>
  <c r="C606" i="197"/>
  <c r="F606" i="197"/>
  <c r="D606" i="197" s="1"/>
  <c r="G606" i="197"/>
  <c r="H606" i="197"/>
  <c r="H585" i="197"/>
  <c r="C585" i="197"/>
  <c r="F585" i="197"/>
  <c r="D585" i="197" s="1"/>
  <c r="G585" i="197"/>
  <c r="C544" i="197"/>
  <c r="F544" i="197"/>
  <c r="D544" i="197" s="1"/>
  <c r="G544" i="197"/>
  <c r="H544" i="197"/>
  <c r="C503" i="197"/>
  <c r="F503" i="197"/>
  <c r="D503" i="197" s="1"/>
  <c r="G503" i="197"/>
  <c r="H501" i="197"/>
  <c r="H502" i="197"/>
  <c r="H503" i="197"/>
  <c r="H487" i="197"/>
  <c r="C487" i="197"/>
  <c r="F487" i="197"/>
  <c r="D487" i="197" s="1"/>
  <c r="G487" i="197"/>
  <c r="H457" i="197"/>
  <c r="C457" i="197"/>
  <c r="F457" i="197"/>
  <c r="D457" i="197" s="1"/>
  <c r="G457" i="197"/>
  <c r="H296" i="197"/>
  <c r="C296" i="197"/>
  <c r="F296" i="197"/>
  <c r="D296" i="197" s="1"/>
  <c r="G296" i="197"/>
  <c r="H280" i="197"/>
  <c r="H292" i="197"/>
  <c r="H131" i="197"/>
  <c r="C131" i="197"/>
  <c r="F131" i="197"/>
  <c r="D131" i="197" s="1"/>
  <c r="G131" i="197"/>
  <c r="H91" i="197"/>
  <c r="C91" i="197"/>
  <c r="F91" i="197"/>
  <c r="D91" i="197" s="1"/>
  <c r="G91" i="197"/>
  <c r="H90" i="197"/>
  <c r="C90" i="197"/>
  <c r="F90" i="197"/>
  <c r="D90" i="197" s="1"/>
  <c r="G90" i="197"/>
  <c r="H518" i="197" l="1"/>
  <c r="C518" i="197"/>
  <c r="F518" i="197"/>
  <c r="D518" i="197" s="1"/>
  <c r="G518" i="197"/>
  <c r="H516" i="197"/>
  <c r="H517" i="197"/>
  <c r="C517" i="197"/>
  <c r="F517" i="197"/>
  <c r="D517" i="197" s="1"/>
  <c r="G517" i="197"/>
  <c r="H471" i="197"/>
  <c r="C471" i="197"/>
  <c r="F471" i="197"/>
  <c r="G471" i="197"/>
  <c r="H470" i="197"/>
  <c r="C470" i="197"/>
  <c r="F470" i="197"/>
  <c r="D470" i="197" s="1"/>
  <c r="G470" i="197"/>
  <c r="H469" i="197"/>
  <c r="C469" i="197"/>
  <c r="F469" i="197"/>
  <c r="D469" i="197" s="1"/>
  <c r="G469" i="197"/>
  <c r="H468" i="197"/>
  <c r="H467" i="197"/>
  <c r="C468" i="197"/>
  <c r="F468" i="197"/>
  <c r="D468" i="197" s="1"/>
  <c r="G468" i="197"/>
  <c r="H365" i="197"/>
  <c r="C365" i="197"/>
  <c r="F365" i="197"/>
  <c r="D365" i="197" s="1"/>
  <c r="G365" i="197"/>
  <c r="H364" i="197"/>
  <c r="C364" i="197"/>
  <c r="F364" i="197"/>
  <c r="G364" i="197"/>
  <c r="H363" i="197"/>
  <c r="C363" i="197"/>
  <c r="F363" i="197"/>
  <c r="D363" i="197" s="1"/>
  <c r="G363" i="197"/>
  <c r="H362" i="197"/>
  <c r="C362" i="197"/>
  <c r="F362" i="197"/>
  <c r="D362" i="197" s="1"/>
  <c r="G362" i="197"/>
  <c r="H361" i="197"/>
  <c r="C361" i="197"/>
  <c r="F361" i="197"/>
  <c r="D361" i="197" s="1"/>
  <c r="G361" i="197"/>
  <c r="H360" i="197"/>
  <c r="C360" i="197"/>
  <c r="F360" i="197"/>
  <c r="D360" i="197" s="1"/>
  <c r="G360" i="197"/>
  <c r="H359" i="197"/>
  <c r="C359" i="197"/>
  <c r="F359" i="197"/>
  <c r="G359" i="197"/>
  <c r="H358" i="197"/>
  <c r="C358" i="197"/>
  <c r="F358" i="197"/>
  <c r="D358" i="197" s="1"/>
  <c r="G358" i="197"/>
  <c r="H357" i="197"/>
  <c r="C357" i="197"/>
  <c r="F357" i="197"/>
  <c r="D357" i="197" s="1"/>
  <c r="G357" i="197"/>
  <c r="H356" i="197"/>
  <c r="C356" i="197"/>
  <c r="F356" i="197"/>
  <c r="D356" i="197" s="1"/>
  <c r="G356" i="197"/>
  <c r="H355" i="197"/>
  <c r="C355" i="197"/>
  <c r="F355" i="197"/>
  <c r="D355" i="197" s="1"/>
  <c r="G355" i="197"/>
  <c r="H354" i="197"/>
  <c r="C354" i="197"/>
  <c r="F354" i="197"/>
  <c r="D354" i="197" s="1"/>
  <c r="G354" i="197"/>
  <c r="D238" i="197"/>
  <c r="H242" i="197"/>
  <c r="C242" i="197"/>
  <c r="F242" i="197"/>
  <c r="D242" i="197" s="1"/>
  <c r="G242" i="197"/>
  <c r="H241" i="197"/>
  <c r="F241" i="197"/>
  <c r="G241" i="197"/>
  <c r="C241" i="197"/>
  <c r="H240" i="197"/>
  <c r="C240" i="197"/>
  <c r="F240" i="197"/>
  <c r="G240" i="197"/>
  <c r="C351" i="197"/>
  <c r="C352" i="197"/>
  <c r="C353" i="197"/>
  <c r="C238" i="197"/>
  <c r="C87" i="197"/>
  <c r="C88" i="197"/>
  <c r="C89" i="197"/>
  <c r="C19" i="197"/>
  <c r="C20" i="197"/>
  <c r="C21" i="197"/>
  <c r="H89" i="197"/>
  <c r="F89" i="197"/>
  <c r="G89" i="197"/>
  <c r="H88" i="197"/>
  <c r="F88" i="197"/>
  <c r="D88" i="197" s="1"/>
  <c r="G88" i="197"/>
  <c r="H87" i="197"/>
  <c r="F87" i="197"/>
  <c r="D87" i="197" s="1"/>
  <c r="G87" i="197"/>
  <c r="H21" i="197"/>
  <c r="F21" i="197"/>
  <c r="D21" i="197" s="1"/>
  <c r="G21" i="197"/>
  <c r="H20" i="197"/>
  <c r="F20" i="197"/>
  <c r="G20" i="197"/>
  <c r="H19" i="197"/>
  <c r="F19" i="197"/>
  <c r="D19" i="197" s="1"/>
  <c r="G19" i="197"/>
  <c r="H353" i="197"/>
  <c r="F351" i="197"/>
  <c r="D351" i="197" s="1"/>
  <c r="F352" i="197"/>
  <c r="F353" i="197"/>
  <c r="D353" i="197" s="1"/>
  <c r="G353" i="197"/>
  <c r="H352" i="197"/>
  <c r="G352" i="197"/>
  <c r="H351" i="197"/>
  <c r="G351" i="197"/>
  <c r="G238" i="197"/>
  <c r="H238" i="197"/>
  <c r="D241" i="197" l="1"/>
  <c r="D89" i="197"/>
  <c r="D20" i="197"/>
  <c r="D359" i="197"/>
  <c r="D352" i="197"/>
  <c r="D240" i="197"/>
  <c r="D364" i="197"/>
  <c r="D471" i="197"/>
  <c r="H87" i="192"/>
  <c r="H88" i="192"/>
  <c r="H604" i="197" l="1"/>
  <c r="H605" i="197"/>
  <c r="C605" i="197"/>
  <c r="F605" i="197"/>
  <c r="D605" i="197" s="1"/>
  <c r="G605" i="197"/>
  <c r="C604" i="197"/>
  <c r="F604" i="197"/>
  <c r="D604" i="197" s="1"/>
  <c r="G604" i="197"/>
  <c r="F502" i="197" l="1"/>
  <c r="D502" i="197" s="1"/>
  <c r="G502" i="197"/>
  <c r="F501" i="197"/>
  <c r="D501" i="197" s="1"/>
  <c r="G501" i="197"/>
  <c r="C501" i="197"/>
  <c r="C502" i="197"/>
  <c r="C237" i="197"/>
  <c r="F237" i="197"/>
  <c r="D237" i="197" s="1"/>
  <c r="G237" i="197"/>
  <c r="H237" i="197"/>
  <c r="F130" i="197"/>
  <c r="D130" i="197" s="1"/>
  <c r="G130" i="197"/>
  <c r="C130" i="197"/>
  <c r="H130" i="197"/>
  <c r="H45" i="192" l="1"/>
  <c r="H44" i="192"/>
  <c r="H715" i="197" l="1"/>
  <c r="G715" i="197"/>
  <c r="F715" i="197"/>
  <c r="C715" i="197"/>
  <c r="T429" i="192"/>
  <c r="M7" i="140" l="1"/>
  <c r="H622" i="197"/>
  <c r="G622" i="197"/>
  <c r="F622" i="197"/>
  <c r="D622" i="197" s="1"/>
  <c r="H621" i="197"/>
  <c r="G621" i="197"/>
  <c r="F621" i="197"/>
  <c r="D621" i="197" s="1"/>
  <c r="H655" i="197"/>
  <c r="G655" i="197"/>
  <c r="F655" i="197"/>
  <c r="H654" i="197"/>
  <c r="G654" i="197"/>
  <c r="F654" i="197"/>
  <c r="H639" i="197" l="1"/>
  <c r="G639" i="197"/>
  <c r="F639" i="197"/>
  <c r="H638" i="197"/>
  <c r="G638" i="197"/>
  <c r="F638" i="197"/>
  <c r="F653" i="197" l="1"/>
  <c r="G653" i="197"/>
  <c r="H653" i="197"/>
  <c r="H637" i="197"/>
  <c r="F637" i="197"/>
  <c r="G637" i="197"/>
  <c r="H11" i="192" l="1"/>
  <c r="C671" i="197" l="1"/>
  <c r="F671" i="197"/>
  <c r="D671" i="197" s="1"/>
  <c r="G671" i="197"/>
  <c r="F714" i="197" l="1"/>
  <c r="G714" i="197"/>
  <c r="H714" i="197"/>
  <c r="D714" i="197" l="1"/>
  <c r="C713" i="197"/>
  <c r="F713" i="197"/>
  <c r="G713" i="197"/>
  <c r="D713" i="197" l="1"/>
  <c r="C669" i="197"/>
  <c r="F669" i="197"/>
  <c r="D669" i="197" s="1"/>
  <c r="G669" i="197"/>
  <c r="C712" i="197"/>
  <c r="F712" i="197"/>
  <c r="D712" i="197" s="1"/>
  <c r="G712" i="197"/>
  <c r="C700" i="197"/>
  <c r="F700" i="197"/>
  <c r="D700" i="197" s="1"/>
  <c r="G700" i="197"/>
  <c r="C467" i="197" l="1"/>
  <c r="F467" i="197"/>
  <c r="D467" i="197" s="1"/>
  <c r="G467" i="197"/>
  <c r="H350" i="197" l="1"/>
  <c r="C350" i="197"/>
  <c r="F350" i="197"/>
  <c r="G350" i="197"/>
  <c r="C421" i="197"/>
  <c r="F421" i="197"/>
  <c r="G421" i="197"/>
  <c r="C398" i="197"/>
  <c r="F398" i="197"/>
  <c r="G398" i="197"/>
  <c r="D398" i="197" l="1"/>
  <c r="D421" i="197"/>
  <c r="D350" i="197"/>
  <c r="C18" i="197" l="1"/>
  <c r="F18" i="197"/>
  <c r="G18" i="197"/>
  <c r="C652" i="197" l="1"/>
  <c r="F652" i="197"/>
  <c r="G652" i="197"/>
  <c r="C636" i="197"/>
  <c r="F636" i="197"/>
  <c r="G636" i="197"/>
  <c r="C620" i="197"/>
  <c r="F620" i="197"/>
  <c r="G620" i="197"/>
  <c r="C516" i="197"/>
  <c r="F516" i="197"/>
  <c r="G516" i="197"/>
  <c r="C397" i="197"/>
  <c r="F397" i="197"/>
  <c r="G397" i="197"/>
  <c r="C396" i="197"/>
  <c r="F396" i="197"/>
  <c r="G396" i="197"/>
  <c r="C395" i="197"/>
  <c r="F395" i="197"/>
  <c r="G395" i="197"/>
  <c r="C85" i="197" l="1"/>
  <c r="H85" i="197"/>
  <c r="F85" i="197"/>
  <c r="G85" i="197"/>
  <c r="D85" i="197" l="1"/>
  <c r="F83" i="197"/>
  <c r="G83" i="197"/>
  <c r="H83" i="197"/>
  <c r="H448" i="197" l="1"/>
  <c r="F293" i="197" l="1"/>
  <c r="G293" i="197"/>
  <c r="H293" i="197"/>
  <c r="F294" i="197"/>
  <c r="D294" i="197" s="1"/>
  <c r="G294" i="197"/>
  <c r="H294" i="197"/>
  <c r="C294" i="197"/>
  <c r="C293" i="197"/>
  <c r="D293" i="197" l="1"/>
  <c r="F699" i="197" l="1"/>
  <c r="D699" i="197" s="1"/>
  <c r="G699" i="197"/>
  <c r="H699" i="197"/>
  <c r="C699" i="197"/>
  <c r="F690" i="197"/>
  <c r="G690" i="197"/>
  <c r="H690" i="197"/>
  <c r="D690" i="197" l="1"/>
  <c r="C690" i="197"/>
  <c r="F529" i="197"/>
  <c r="D529" i="197" s="1"/>
  <c r="G529" i="197"/>
  <c r="H529" i="197"/>
  <c r="C529" i="197"/>
  <c r="F514" i="197"/>
  <c r="D514" i="197" s="1"/>
  <c r="G514" i="197"/>
  <c r="H514" i="197"/>
  <c r="C514" i="197"/>
  <c r="H367" i="197"/>
  <c r="G367" i="197"/>
  <c r="F367" i="197"/>
  <c r="C367" i="197"/>
  <c r="F347" i="197"/>
  <c r="D347" i="197" s="1"/>
  <c r="G347" i="197"/>
  <c r="H347" i="197"/>
  <c r="C347" i="197"/>
  <c r="F277" i="197"/>
  <c r="D277" i="197" s="1"/>
  <c r="G277" i="197"/>
  <c r="H277" i="197"/>
  <c r="C277" i="197"/>
  <c r="H129" i="197"/>
  <c r="G129" i="197"/>
  <c r="F129" i="197"/>
  <c r="D129" i="197" s="1"/>
  <c r="C129" i="197"/>
  <c r="D367" i="197" l="1"/>
  <c r="C679" i="197" l="1"/>
  <c r="F679" i="197"/>
  <c r="D679" i="197" s="1"/>
  <c r="G679" i="197"/>
  <c r="F610" i="197"/>
  <c r="D610" i="197" s="1"/>
  <c r="G610" i="197"/>
  <c r="H610" i="197"/>
  <c r="C610" i="197"/>
  <c r="H515" i="197"/>
  <c r="G515" i="197"/>
  <c r="F515" i="197"/>
  <c r="D515" i="197" s="1"/>
  <c r="C515" i="197"/>
  <c r="F466" i="197"/>
  <c r="D466" i="197" s="1"/>
  <c r="G466" i="197"/>
  <c r="H466" i="197"/>
  <c r="F461" i="197"/>
  <c r="G461" i="197"/>
  <c r="H461" i="197"/>
  <c r="C466" i="197"/>
  <c r="F455" i="197"/>
  <c r="D455" i="197" s="1"/>
  <c r="G455" i="197"/>
  <c r="H455" i="197"/>
  <c r="F456" i="197"/>
  <c r="D456" i="197" s="1"/>
  <c r="G456" i="197"/>
  <c r="H456" i="197"/>
  <c r="F451" i="197"/>
  <c r="F449" i="197"/>
  <c r="F447" i="197"/>
  <c r="F452" i="197"/>
  <c r="F453" i="197"/>
  <c r="F450" i="197"/>
  <c r="F454" i="197"/>
  <c r="C456" i="197"/>
  <c r="C455" i="197"/>
  <c r="C448" i="197"/>
  <c r="F448" i="197"/>
  <c r="D448" i="197" s="1"/>
  <c r="G448" i="197"/>
  <c r="F439" i="197"/>
  <c r="D439" i="197" s="1"/>
  <c r="G439" i="197"/>
  <c r="C439" i="197"/>
  <c r="F430" i="197"/>
  <c r="D430" i="197" s="1"/>
  <c r="G430" i="197"/>
  <c r="C430" i="197"/>
  <c r="C417" i="197"/>
  <c r="D417" i="197"/>
  <c r="F337" i="197"/>
  <c r="D337" i="197" s="1"/>
  <c r="G337" i="197"/>
  <c r="F311" i="197"/>
  <c r="D311" i="197" s="1"/>
  <c r="G311" i="197"/>
  <c r="C337" i="197"/>
  <c r="C311" i="197"/>
  <c r="F280" i="197" l="1"/>
  <c r="D280" i="197" s="1"/>
  <c r="G280" i="197"/>
  <c r="C280" i="197"/>
  <c r="F292" i="197"/>
  <c r="D292" i="197" s="1"/>
  <c r="G292" i="197"/>
  <c r="C292" i="197"/>
  <c r="F269" i="197"/>
  <c r="D269" i="197" s="1"/>
  <c r="G269" i="197"/>
  <c r="C269" i="197"/>
  <c r="C255" i="197"/>
  <c r="F255" i="197"/>
  <c r="D255" i="197" s="1"/>
  <c r="G255" i="197"/>
  <c r="H360" i="192" l="1"/>
  <c r="H296" i="192"/>
  <c r="H185" i="192"/>
  <c r="H4" i="192" l="1"/>
  <c r="H5" i="192"/>
  <c r="H7" i="192"/>
  <c r="H8" i="192"/>
  <c r="H9" i="192"/>
  <c r="H10" i="192"/>
  <c r="H12" i="192"/>
  <c r="H13" i="192"/>
  <c r="H14" i="192"/>
  <c r="H15" i="192"/>
  <c r="H16" i="192"/>
  <c r="H17" i="192"/>
  <c r="H18" i="192"/>
  <c r="H19" i="192"/>
  <c r="H20" i="192"/>
  <c r="H21" i="192"/>
  <c r="H22" i="192"/>
  <c r="H23" i="192"/>
  <c r="H24" i="192"/>
  <c r="H25" i="192"/>
  <c r="H26" i="192"/>
  <c r="H27" i="192"/>
  <c r="H28" i="192"/>
  <c r="H29" i="192"/>
  <c r="H30" i="192"/>
  <c r="H31" i="192"/>
  <c r="H32" i="192"/>
  <c r="H33" i="192"/>
  <c r="H34" i="192"/>
  <c r="H35" i="192"/>
  <c r="H36" i="192"/>
  <c r="H37" i="192"/>
  <c r="H38" i="192"/>
  <c r="H39" i="192"/>
  <c r="H40" i="192"/>
  <c r="H41" i="192"/>
  <c r="H42" i="192"/>
  <c r="H43" i="192"/>
  <c r="H46" i="192"/>
  <c r="H48" i="192"/>
  <c r="H49" i="192"/>
  <c r="H50" i="192"/>
  <c r="H51" i="192"/>
  <c r="H52" i="192"/>
  <c r="H53" i="192"/>
  <c r="H54" i="192"/>
  <c r="H55" i="192"/>
  <c r="H56" i="192"/>
  <c r="H57" i="192"/>
  <c r="H59" i="192"/>
  <c r="H60" i="192"/>
  <c r="H61" i="192"/>
  <c r="H62" i="192"/>
  <c r="H63" i="192"/>
  <c r="H64" i="192"/>
  <c r="H65" i="192"/>
  <c r="H66" i="192"/>
  <c r="H67" i="192"/>
  <c r="H68" i="192"/>
  <c r="H69" i="192"/>
  <c r="H70" i="192"/>
  <c r="H71" i="192"/>
  <c r="H72" i="192"/>
  <c r="H73" i="192"/>
  <c r="H74" i="192"/>
  <c r="H75" i="192"/>
  <c r="H76" i="192"/>
  <c r="H77" i="192"/>
  <c r="H78" i="192"/>
  <c r="H79" i="192"/>
  <c r="H80" i="192"/>
  <c r="H81" i="192"/>
  <c r="H82" i="192"/>
  <c r="H83" i="192"/>
  <c r="H84" i="192"/>
  <c r="H85" i="192"/>
  <c r="H86" i="192"/>
  <c r="H89" i="192"/>
  <c r="H90" i="192"/>
  <c r="H91" i="192"/>
  <c r="H93" i="192"/>
  <c r="H94" i="192"/>
  <c r="H95" i="192"/>
  <c r="H96" i="192"/>
  <c r="H97" i="192"/>
  <c r="H98" i="192"/>
  <c r="H99" i="192"/>
  <c r="H100" i="192"/>
  <c r="H101" i="192"/>
  <c r="H102" i="192"/>
  <c r="H103" i="192"/>
  <c r="H104" i="192"/>
  <c r="H106" i="192"/>
  <c r="H107" i="192"/>
  <c r="H108" i="192"/>
  <c r="H109" i="192"/>
  <c r="H110" i="192"/>
  <c r="H111" i="192"/>
  <c r="H112" i="192"/>
  <c r="H113" i="192"/>
  <c r="H114" i="192"/>
  <c r="H167" i="192"/>
  <c r="H166" i="192"/>
  <c r="H177" i="192"/>
  <c r="H168" i="192"/>
  <c r="H169" i="192"/>
  <c r="H170" i="192"/>
  <c r="H171" i="192"/>
  <c r="H172" i="192"/>
  <c r="H173" i="192"/>
  <c r="H174" i="192"/>
  <c r="H175" i="192"/>
  <c r="H176" i="192"/>
  <c r="H178" i="192"/>
  <c r="H179" i="192"/>
  <c r="H180" i="192"/>
  <c r="H181" i="192"/>
  <c r="H182" i="192"/>
  <c r="H183" i="192"/>
  <c r="H184" i="192"/>
  <c r="H186" i="192"/>
  <c r="H188" i="192"/>
  <c r="H189" i="192"/>
  <c r="H190" i="192"/>
  <c r="H191" i="192"/>
  <c r="H192" i="192"/>
  <c r="H193" i="192"/>
  <c r="H194" i="192"/>
  <c r="H195" i="192"/>
  <c r="H196" i="192"/>
  <c r="H197" i="192"/>
  <c r="H198" i="192"/>
  <c r="H199" i="192"/>
  <c r="H200" i="192"/>
  <c r="H201" i="192"/>
  <c r="H202" i="192"/>
  <c r="H203" i="192"/>
  <c r="H205" i="192"/>
  <c r="H206" i="192"/>
  <c r="H207" i="192"/>
  <c r="H208" i="192"/>
  <c r="H209" i="192"/>
  <c r="H210" i="192"/>
  <c r="H211" i="192"/>
  <c r="H212" i="192"/>
  <c r="H214" i="192"/>
  <c r="H215" i="192"/>
  <c r="H216" i="192"/>
  <c r="H217" i="192"/>
  <c r="H218" i="192"/>
  <c r="H219" i="192"/>
  <c r="H221" i="192"/>
  <c r="H223" i="192"/>
  <c r="H224" i="192"/>
  <c r="H225" i="192"/>
  <c r="H226" i="192"/>
  <c r="H227" i="192"/>
  <c r="H228" i="192"/>
  <c r="H229" i="192"/>
  <c r="H230" i="192"/>
  <c r="H231" i="192"/>
  <c r="H232" i="192"/>
  <c r="H234" i="192"/>
  <c r="H235" i="192"/>
  <c r="H236" i="192"/>
  <c r="H237" i="192"/>
  <c r="H238" i="192"/>
  <c r="H239" i="192"/>
  <c r="H240" i="192"/>
  <c r="H241" i="192"/>
  <c r="H242" i="192"/>
  <c r="H243" i="192"/>
  <c r="H246" i="192"/>
  <c r="H250" i="192"/>
  <c r="H245" i="192"/>
  <c r="H247" i="192"/>
  <c r="H248" i="192"/>
  <c r="H249" i="192"/>
  <c r="H251" i="192"/>
  <c r="H252" i="192"/>
  <c r="H253" i="192"/>
  <c r="H254" i="192"/>
  <c r="H255" i="192"/>
  <c r="H256" i="192"/>
  <c r="H257" i="192"/>
  <c r="H258" i="192"/>
  <c r="H259" i="192"/>
  <c r="H260" i="192"/>
  <c r="H261" i="192"/>
  <c r="H262" i="192"/>
  <c r="H263" i="192"/>
  <c r="H265" i="192"/>
  <c r="H264" i="192"/>
  <c r="H266" i="192"/>
  <c r="H267" i="192"/>
  <c r="H268" i="192"/>
  <c r="H269" i="192"/>
  <c r="H270" i="192"/>
  <c r="H271" i="192"/>
  <c r="H273" i="192"/>
  <c r="H274" i="192"/>
  <c r="H275" i="192"/>
  <c r="H276" i="192"/>
  <c r="H279" i="192"/>
  <c r="H278" i="192"/>
  <c r="H280" i="192"/>
  <c r="H281" i="192"/>
  <c r="H282" i="192"/>
  <c r="H283" i="192"/>
  <c r="H286" i="192"/>
  <c r="H289" i="192"/>
  <c r="H290" i="192"/>
  <c r="H288" i="192"/>
  <c r="H284" i="192"/>
  <c r="H287" i="192"/>
  <c r="H285" i="192"/>
  <c r="H291" i="192"/>
  <c r="H292" i="192"/>
  <c r="H293" i="192"/>
  <c r="H294" i="192"/>
  <c r="H295" i="192"/>
  <c r="H297" i="192"/>
  <c r="H301" i="192"/>
  <c r="H308" i="192"/>
  <c r="H305" i="192"/>
  <c r="H306" i="192"/>
  <c r="H299" i="192"/>
  <c r="H300" i="192"/>
  <c r="H302" i="192"/>
  <c r="H303" i="192"/>
  <c r="H304" i="192"/>
  <c r="H307" i="192"/>
  <c r="H309" i="192"/>
  <c r="H310" i="192"/>
  <c r="H311" i="192"/>
  <c r="H313" i="192"/>
  <c r="H314" i="192"/>
  <c r="H315" i="192"/>
  <c r="H316" i="192"/>
  <c r="H317" i="192"/>
  <c r="H318" i="192"/>
  <c r="H319" i="192"/>
  <c r="H321" i="192"/>
  <c r="H322" i="192"/>
  <c r="H323" i="192"/>
  <c r="H324" i="192"/>
  <c r="H325" i="192"/>
  <c r="H326" i="192"/>
  <c r="H327" i="192"/>
  <c r="H329" i="192"/>
  <c r="H330" i="192"/>
  <c r="H331" i="192"/>
  <c r="H332" i="192"/>
  <c r="H333" i="192"/>
  <c r="H334" i="192"/>
  <c r="H335" i="192"/>
  <c r="H336" i="192"/>
  <c r="H337" i="192"/>
  <c r="H338" i="192"/>
  <c r="H339" i="192"/>
  <c r="H340" i="192"/>
  <c r="H342" i="192"/>
  <c r="H343" i="192"/>
  <c r="H344" i="192"/>
  <c r="H345" i="192"/>
  <c r="H346" i="192"/>
  <c r="H347" i="192"/>
  <c r="H348" i="192"/>
  <c r="H349" i="192"/>
  <c r="H351" i="192"/>
  <c r="H352" i="192"/>
  <c r="H353" i="192"/>
  <c r="H354" i="192"/>
  <c r="H355" i="192"/>
  <c r="H356" i="192"/>
  <c r="H357" i="192"/>
  <c r="H358" i="192"/>
  <c r="H359" i="192"/>
  <c r="H361" i="192"/>
  <c r="H362" i="192"/>
  <c r="H364" i="192"/>
  <c r="H365" i="192"/>
  <c r="H367" i="192"/>
  <c r="H366" i="192"/>
  <c r="H368" i="192"/>
  <c r="H369" i="192"/>
  <c r="H370" i="192"/>
  <c r="H371" i="192"/>
  <c r="H372" i="192"/>
  <c r="H373" i="192"/>
  <c r="H374" i="192"/>
  <c r="H376" i="192"/>
  <c r="H377" i="192"/>
  <c r="H378" i="192"/>
  <c r="H379" i="192"/>
  <c r="H380" i="192"/>
  <c r="H381" i="192"/>
  <c r="H382" i="192"/>
  <c r="H383" i="192"/>
  <c r="H384" i="192"/>
  <c r="H386" i="192"/>
  <c r="H387" i="192"/>
  <c r="H388" i="192"/>
  <c r="H389" i="192"/>
  <c r="H390" i="192"/>
  <c r="H391" i="192"/>
  <c r="H392" i="192"/>
  <c r="H393" i="192"/>
  <c r="H395" i="192"/>
  <c r="H397" i="192"/>
  <c r="H396" i="192"/>
  <c r="H398" i="192"/>
  <c r="H399" i="192"/>
  <c r="H400" i="192"/>
  <c r="H401" i="192"/>
  <c r="H402" i="192"/>
  <c r="H403" i="192"/>
  <c r="H404" i="192"/>
  <c r="H405" i="192"/>
  <c r="H406" i="192"/>
  <c r="H408" i="192"/>
  <c r="H409" i="192"/>
  <c r="H410" i="192"/>
  <c r="H411" i="192"/>
  <c r="H412" i="192"/>
  <c r="H413" i="192"/>
  <c r="H414" i="192"/>
  <c r="H415" i="192"/>
  <c r="H416" i="192"/>
  <c r="H417" i="192"/>
  <c r="H418" i="192"/>
  <c r="H419" i="192"/>
  <c r="H420" i="192"/>
  <c r="H421" i="192"/>
  <c r="H422" i="192"/>
  <c r="H423" i="192"/>
  <c r="H424" i="192"/>
  <c r="H425" i="192"/>
  <c r="H426" i="192"/>
  <c r="H428" i="192"/>
  <c r="H429" i="192"/>
  <c r="H430" i="192"/>
  <c r="H431" i="192"/>
  <c r="H432" i="192"/>
  <c r="H433" i="192"/>
  <c r="H434" i="192"/>
  <c r="H435" i="192"/>
  <c r="H436" i="192"/>
  <c r="H437" i="192"/>
  <c r="H438" i="192"/>
  <c r="H439" i="192"/>
  <c r="H441" i="192"/>
  <c r="H442" i="192"/>
  <c r="H443" i="192"/>
  <c r="H444" i="192"/>
  <c r="H445" i="192"/>
  <c r="H446" i="192"/>
  <c r="H447" i="192"/>
  <c r="H448" i="192"/>
  <c r="H449" i="192"/>
  <c r="H450" i="192"/>
  <c r="H452" i="192"/>
  <c r="H453" i="192"/>
  <c r="H454" i="192"/>
  <c r="H455" i="192"/>
  <c r="H456" i="192"/>
  <c r="H457" i="192"/>
  <c r="H458" i="192"/>
  <c r="H459" i="192"/>
  <c r="H460" i="192"/>
  <c r="H461" i="192"/>
  <c r="H463" i="192"/>
  <c r="H464" i="192"/>
  <c r="H465" i="192"/>
  <c r="H466" i="192"/>
  <c r="H467" i="192"/>
  <c r="H468" i="192"/>
  <c r="H469" i="192"/>
  <c r="H470" i="192"/>
  <c r="H471" i="192"/>
  <c r="H472" i="192"/>
  <c r="H474" i="192"/>
  <c r="H475" i="192"/>
  <c r="H476" i="192"/>
  <c r="H478" i="192"/>
  <c r="H479" i="192"/>
  <c r="H480" i="192"/>
  <c r="H481" i="192"/>
  <c r="H482" i="192"/>
  <c r="H483" i="192"/>
  <c r="H484" i="192"/>
  <c r="H477" i="192"/>
  <c r="H486" i="192"/>
  <c r="H487" i="192"/>
  <c r="H488" i="192"/>
  <c r="H489" i="192"/>
  <c r="H490" i="192"/>
  <c r="H491" i="192"/>
  <c r="H492" i="192"/>
  <c r="H493" i="192"/>
  <c r="H494" i="192"/>
  <c r="H496" i="192"/>
  <c r="H497" i="192"/>
  <c r="H498" i="192"/>
  <c r="H499" i="192"/>
  <c r="H500" i="192"/>
  <c r="H501" i="192"/>
  <c r="H502" i="192"/>
  <c r="H503" i="192"/>
  <c r="H504" i="192"/>
  <c r="H505" i="192"/>
  <c r="H506" i="192"/>
  <c r="H507" i="192"/>
  <c r="H509" i="192"/>
  <c r="H510" i="192"/>
  <c r="H511" i="192"/>
  <c r="H512" i="192"/>
  <c r="H513" i="192"/>
  <c r="H514" i="192"/>
  <c r="H515" i="192"/>
  <c r="H516" i="192"/>
  <c r="H517" i="192"/>
  <c r="H518" i="192"/>
  <c r="H524" i="192"/>
  <c r="H523" i="192"/>
  <c r="H521" i="192"/>
  <c r="H522" i="192"/>
  <c r="H520" i="192"/>
  <c r="H525" i="192"/>
  <c r="H526" i="192"/>
  <c r="H527" i="192"/>
  <c r="H529" i="192"/>
  <c r="H530" i="192"/>
  <c r="H531" i="192"/>
  <c r="H532" i="192"/>
  <c r="H533" i="192"/>
  <c r="H534" i="192"/>
  <c r="H535" i="192"/>
  <c r="H536" i="192"/>
  <c r="H537" i="192"/>
  <c r="B496" i="192"/>
  <c r="C496" i="192"/>
  <c r="C3" i="192"/>
  <c r="C4" i="192"/>
  <c r="C5" i="192"/>
  <c r="C7" i="192"/>
  <c r="C8" i="192"/>
  <c r="C9" i="192"/>
  <c r="C48" i="192"/>
  <c r="C49" i="192"/>
  <c r="C50" i="192"/>
  <c r="C51" i="192"/>
  <c r="C52" i="192"/>
  <c r="C53" i="192"/>
  <c r="C54" i="192"/>
  <c r="C55" i="192"/>
  <c r="C56" i="192"/>
  <c r="C57" i="192"/>
  <c r="C59" i="192"/>
  <c r="C60" i="192"/>
  <c r="C61" i="192"/>
  <c r="C62" i="192"/>
  <c r="C63" i="192"/>
  <c r="C64" i="192"/>
  <c r="C65" i="192"/>
  <c r="C66" i="192"/>
  <c r="C67" i="192"/>
  <c r="C68" i="192"/>
  <c r="C69" i="192"/>
  <c r="C70" i="192"/>
  <c r="C71" i="192"/>
  <c r="C72" i="192"/>
  <c r="C73" i="192"/>
  <c r="C93" i="192"/>
  <c r="C94" i="192"/>
  <c r="C95" i="192"/>
  <c r="C96" i="192"/>
  <c r="C97" i="192"/>
  <c r="C106" i="192"/>
  <c r="C107" i="192"/>
  <c r="C108" i="192"/>
  <c r="C167" i="192"/>
  <c r="C166" i="192"/>
  <c r="C177" i="192"/>
  <c r="C168" i="192"/>
  <c r="C169" i="192"/>
  <c r="C170" i="192"/>
  <c r="C171" i="192"/>
  <c r="C172" i="192"/>
  <c r="C173" i="192"/>
  <c r="C174" i="192"/>
  <c r="C175" i="192"/>
  <c r="C176" i="192"/>
  <c r="C178" i="192"/>
  <c r="C188" i="192"/>
  <c r="C189" i="192"/>
  <c r="C190" i="192"/>
  <c r="C191" i="192"/>
  <c r="C192" i="192"/>
  <c r="C193" i="192"/>
  <c r="C194" i="192"/>
  <c r="C205" i="192"/>
  <c r="C206" i="192"/>
  <c r="C214" i="192"/>
  <c r="C215" i="192"/>
  <c r="C216" i="192"/>
  <c r="C217" i="192"/>
  <c r="C218" i="192"/>
  <c r="C219" i="192"/>
  <c r="C221" i="192"/>
  <c r="C223" i="192"/>
  <c r="C234" i="192"/>
  <c r="C235" i="192"/>
  <c r="C236" i="192"/>
  <c r="C237" i="192"/>
  <c r="C246" i="192"/>
  <c r="C250" i="192"/>
  <c r="C245" i="192"/>
  <c r="C247" i="192"/>
  <c r="C248" i="192"/>
  <c r="C249" i="192"/>
  <c r="C251" i="192"/>
  <c r="C252" i="192"/>
  <c r="C253" i="192"/>
  <c r="C254" i="192"/>
  <c r="C255" i="192"/>
  <c r="C256" i="192"/>
  <c r="C257" i="192"/>
  <c r="C258" i="192"/>
  <c r="C259" i="192"/>
  <c r="C260" i="192"/>
  <c r="C261" i="192"/>
  <c r="C262" i="192"/>
  <c r="C263" i="192"/>
  <c r="C265" i="192"/>
  <c r="C264" i="192"/>
  <c r="C279" i="192"/>
  <c r="C278" i="192"/>
  <c r="C280" i="192"/>
  <c r="C281" i="192"/>
  <c r="C282" i="192"/>
  <c r="C283" i="192"/>
  <c r="C286" i="192"/>
  <c r="C289" i="192"/>
  <c r="C290" i="192"/>
  <c r="C288" i="192"/>
  <c r="C284" i="192"/>
  <c r="C287" i="192"/>
  <c r="C285" i="192"/>
  <c r="C301" i="192"/>
  <c r="C308" i="192"/>
  <c r="C305" i="192"/>
  <c r="C306" i="192"/>
  <c r="C299" i="192"/>
  <c r="C300" i="192"/>
  <c r="C302" i="192"/>
  <c r="C303" i="192"/>
  <c r="C304" i="192"/>
  <c r="C307" i="192"/>
  <c r="C313" i="192"/>
  <c r="C314" i="192"/>
  <c r="C321" i="192"/>
  <c r="C322" i="192"/>
  <c r="C329" i="192"/>
  <c r="C330" i="192"/>
  <c r="C331" i="192"/>
  <c r="C332" i="192"/>
  <c r="C342" i="192"/>
  <c r="C343" i="192"/>
  <c r="C344" i="192"/>
  <c r="C351" i="192"/>
  <c r="C352" i="192"/>
  <c r="C353" i="192"/>
  <c r="C354" i="192"/>
  <c r="C355" i="192"/>
  <c r="C364" i="192"/>
  <c r="C365" i="192"/>
  <c r="C367" i="192"/>
  <c r="C366" i="192"/>
  <c r="C376" i="192"/>
  <c r="C377" i="192"/>
  <c r="C378" i="192"/>
  <c r="C379" i="192"/>
  <c r="C386" i="192"/>
  <c r="C387" i="192"/>
  <c r="C388" i="192"/>
  <c r="C395" i="192"/>
  <c r="C397" i="192"/>
  <c r="C396" i="192"/>
  <c r="C398" i="192"/>
  <c r="C399" i="192"/>
  <c r="C408" i="192"/>
  <c r="C409" i="192"/>
  <c r="C410" i="192"/>
  <c r="C411" i="192"/>
  <c r="C412" i="192"/>
  <c r="C413" i="192"/>
  <c r="C414" i="192"/>
  <c r="C415" i="192"/>
  <c r="C416" i="192"/>
  <c r="C417" i="192"/>
  <c r="C418" i="192"/>
  <c r="C419" i="192"/>
  <c r="C428" i="192"/>
  <c r="C429" i="192"/>
  <c r="C430" i="192"/>
  <c r="C431" i="192"/>
  <c r="C432" i="192"/>
  <c r="C433" i="192"/>
  <c r="C441" i="192"/>
  <c r="C442" i="192"/>
  <c r="C443" i="192"/>
  <c r="C444" i="192"/>
  <c r="C452" i="192"/>
  <c r="C453" i="192"/>
  <c r="C454" i="192"/>
  <c r="C455" i="192"/>
  <c r="C463" i="192"/>
  <c r="C464" i="192"/>
  <c r="C465" i="192"/>
  <c r="C466" i="192"/>
  <c r="C474" i="192"/>
  <c r="C475" i="192"/>
  <c r="C476" i="192"/>
  <c r="C477" i="192"/>
  <c r="C486" i="192"/>
  <c r="C487" i="192"/>
  <c r="H3" i="192"/>
  <c r="C597" i="197"/>
  <c r="F597" i="197"/>
  <c r="D597" i="197" s="1"/>
  <c r="C598" i="197"/>
  <c r="F598" i="197"/>
  <c r="G598" i="197"/>
  <c r="C599" i="197"/>
  <c r="F599" i="197"/>
  <c r="D599" i="197" s="1"/>
  <c r="C600" i="197"/>
  <c r="F600" i="197"/>
  <c r="G600" i="197"/>
  <c r="C603" i="197"/>
  <c r="F603" i="197"/>
  <c r="D603" i="197" s="1"/>
  <c r="C611" i="197"/>
  <c r="F611" i="197"/>
  <c r="D611" i="197" s="1"/>
  <c r="C612" i="197"/>
  <c r="F612" i="197"/>
  <c r="D612" i="197" s="1"/>
  <c r="C613" i="197"/>
  <c r="F613" i="197"/>
  <c r="D613" i="197" s="1"/>
  <c r="C614" i="197"/>
  <c r="F614" i="197"/>
  <c r="D614" i="197" s="1"/>
  <c r="C619" i="197"/>
  <c r="F619" i="197"/>
  <c r="D619" i="197" s="1"/>
  <c r="C615" i="197"/>
  <c r="F615" i="197"/>
  <c r="D615" i="197" s="1"/>
  <c r="C616" i="197"/>
  <c r="F616" i="197"/>
  <c r="D616" i="197" s="1"/>
  <c r="C617" i="197"/>
  <c r="F617" i="197"/>
  <c r="G617" i="197"/>
  <c r="C618" i="197"/>
  <c r="F618" i="197"/>
  <c r="D618" i="197" s="1"/>
  <c r="C626" i="197"/>
  <c r="F626" i="197"/>
  <c r="D626" i="197" s="1"/>
  <c r="C627" i="197"/>
  <c r="F627" i="197"/>
  <c r="D627" i="197" s="1"/>
  <c r="C628" i="197"/>
  <c r="F628" i="197"/>
  <c r="D628" i="197" s="1"/>
  <c r="C629" i="197"/>
  <c r="F629" i="197"/>
  <c r="D629" i="197" s="1"/>
  <c r="C630" i="197"/>
  <c r="F630" i="197"/>
  <c r="D630" i="197" s="1"/>
  <c r="C635" i="197"/>
  <c r="F635" i="197"/>
  <c r="D635" i="197" s="1"/>
  <c r="C631" i="197"/>
  <c r="F631" i="197"/>
  <c r="D631" i="197" s="1"/>
  <c r="C632" i="197"/>
  <c r="F632" i="197"/>
  <c r="D632" i="197" s="1"/>
  <c r="C633" i="197"/>
  <c r="F633" i="197"/>
  <c r="G633" i="197"/>
  <c r="C634" i="197"/>
  <c r="F634" i="197"/>
  <c r="D634" i="197" s="1"/>
  <c r="C642" i="197"/>
  <c r="F642" i="197"/>
  <c r="D642" i="197" s="1"/>
  <c r="C643" i="197"/>
  <c r="F643" i="197"/>
  <c r="D643" i="197" s="1"/>
  <c r="C644" i="197"/>
  <c r="F644" i="197"/>
  <c r="D644" i="197" s="1"/>
  <c r="C645" i="197"/>
  <c r="F645" i="197"/>
  <c r="D645" i="197" s="1"/>
  <c r="C646" i="197"/>
  <c r="F646" i="197"/>
  <c r="D646" i="197" s="1"/>
  <c r="C647" i="197"/>
  <c r="F647" i="197"/>
  <c r="D647" i="197" s="1"/>
  <c r="C648" i="197"/>
  <c r="F648" i="197"/>
  <c r="D648" i="197" s="1"/>
  <c r="C649" i="197"/>
  <c r="F649" i="197"/>
  <c r="D649" i="197" s="1"/>
  <c r="C650" i="197"/>
  <c r="F650" i="197"/>
  <c r="G650" i="197"/>
  <c r="C651" i="197"/>
  <c r="F651" i="197"/>
  <c r="D651" i="197" s="1"/>
  <c r="C658" i="197"/>
  <c r="F658" i="197"/>
  <c r="D658" i="197" s="1"/>
  <c r="C660" i="197"/>
  <c r="F660" i="197"/>
  <c r="D660" i="197" s="1"/>
  <c r="C661" i="197"/>
  <c r="F661" i="197"/>
  <c r="D661" i="197" s="1"/>
  <c r="C662" i="197"/>
  <c r="F662" i="197"/>
  <c r="D662" i="197" s="1"/>
  <c r="C663" i="197"/>
  <c r="F663" i="197"/>
  <c r="D663" i="197" s="1"/>
  <c r="C664" i="197"/>
  <c r="F664" i="197"/>
  <c r="D664" i="197" s="1"/>
  <c r="C665" i="197"/>
  <c r="F665" i="197"/>
  <c r="D665" i="197" s="1"/>
  <c r="C668" i="197"/>
  <c r="F668" i="197"/>
  <c r="G668" i="197"/>
  <c r="C666" i="197"/>
  <c r="F666" i="197"/>
  <c r="G666" i="197"/>
  <c r="C667" i="197"/>
  <c r="F667" i="197"/>
  <c r="D667" i="197" s="1"/>
  <c r="C678" i="197"/>
  <c r="F678" i="197"/>
  <c r="D678" i="197" s="1"/>
  <c r="C673" i="197"/>
  <c r="F673" i="197"/>
  <c r="D673" i="197" s="1"/>
  <c r="C674" i="197"/>
  <c r="F674" i="197"/>
  <c r="D674" i="197" s="1"/>
  <c r="C675" i="197"/>
  <c r="F675" i="197"/>
  <c r="D675" i="197" s="1"/>
  <c r="C676" i="197"/>
  <c r="F676" i="197"/>
  <c r="D676" i="197" s="1"/>
  <c r="C677" i="197"/>
  <c r="F677" i="197"/>
  <c r="G677" i="197"/>
  <c r="C687" i="197"/>
  <c r="F687" i="197"/>
  <c r="D687" i="197" s="1"/>
  <c r="C682" i="197"/>
  <c r="F682" i="197"/>
  <c r="D682" i="197" s="1"/>
  <c r="C683" i="197"/>
  <c r="F683" i="197"/>
  <c r="D683" i="197" s="1"/>
  <c r="C689" i="197"/>
  <c r="F689" i="197"/>
  <c r="G689" i="197"/>
  <c r="C684" i="197"/>
  <c r="F684" i="197"/>
  <c r="D684" i="197" s="1"/>
  <c r="C685" i="197"/>
  <c r="F685" i="197"/>
  <c r="D685" i="197" s="1"/>
  <c r="C686" i="197"/>
  <c r="F686" i="197"/>
  <c r="D686" i="197" s="1"/>
  <c r="C688" i="197"/>
  <c r="F688" i="197"/>
  <c r="D688" i="197" s="1"/>
  <c r="C697" i="197"/>
  <c r="F697" i="197"/>
  <c r="D697" i="197" s="1"/>
  <c r="C691" i="197"/>
  <c r="F691" i="197"/>
  <c r="D691" i="197" s="1"/>
  <c r="C692" i="197"/>
  <c r="F692" i="197"/>
  <c r="D692" i="197" s="1"/>
  <c r="C693" i="197"/>
  <c r="F693" i="197"/>
  <c r="D693" i="197" s="1"/>
  <c r="C694" i="197"/>
  <c r="F694" i="197"/>
  <c r="D694" i="197" s="1"/>
  <c r="C695" i="197"/>
  <c r="F695" i="197"/>
  <c r="D695" i="197" s="1"/>
  <c r="C696" i="197"/>
  <c r="F696" i="197"/>
  <c r="D696" i="197" s="1"/>
  <c r="C698" i="197"/>
  <c r="F698" i="197"/>
  <c r="G698" i="197"/>
  <c r="C701" i="197"/>
  <c r="F701" i="197"/>
  <c r="D701" i="197" s="1"/>
  <c r="C702" i="197"/>
  <c r="F702" i="197"/>
  <c r="D702" i="197" s="1"/>
  <c r="C703" i="197"/>
  <c r="F703" i="197"/>
  <c r="D703" i="197" s="1"/>
  <c r="C704" i="197"/>
  <c r="F704" i="197"/>
  <c r="D704" i="197" s="1"/>
  <c r="C705" i="197"/>
  <c r="F705" i="197"/>
  <c r="D705" i="197" s="1"/>
  <c r="C706" i="197"/>
  <c r="F706" i="197"/>
  <c r="D706" i="197" s="1"/>
  <c r="C707" i="197"/>
  <c r="F707" i="197"/>
  <c r="D707" i="197" s="1"/>
  <c r="C708" i="197"/>
  <c r="F708" i="197"/>
  <c r="G708" i="197"/>
  <c r="C709" i="197"/>
  <c r="F709" i="197"/>
  <c r="G709" i="197"/>
  <c r="C710" i="197"/>
  <c r="F710" i="197"/>
  <c r="D710" i="197" s="1"/>
  <c r="C711" i="197"/>
  <c r="F711" i="197"/>
  <c r="G711" i="197"/>
  <c r="C726" i="197"/>
  <c r="F726" i="197"/>
  <c r="D726" i="197" s="1"/>
  <c r="C717" i="197"/>
  <c r="F717" i="197"/>
  <c r="D717" i="197" s="1"/>
  <c r="C718" i="197"/>
  <c r="F718" i="197"/>
  <c r="D718" i="197" s="1"/>
  <c r="C719" i="197"/>
  <c r="F719" i="197"/>
  <c r="D719" i="197" s="1"/>
  <c r="C720" i="197"/>
  <c r="F720" i="197"/>
  <c r="G720" i="197"/>
  <c r="C721" i="197"/>
  <c r="F721" i="197"/>
  <c r="D721" i="197" s="1"/>
  <c r="C722" i="197"/>
  <c r="F722" i="197"/>
  <c r="D722" i="197" s="1"/>
  <c r="C723" i="197"/>
  <c r="F723" i="197"/>
  <c r="G723" i="197"/>
  <c r="C724" i="197"/>
  <c r="F724" i="197"/>
  <c r="D724" i="197" s="1"/>
  <c r="C725" i="197"/>
  <c r="F725" i="197"/>
  <c r="D725" i="197" s="1"/>
  <c r="C595" i="197"/>
  <c r="F595" i="197"/>
  <c r="D595" i="197" s="1"/>
  <c r="C596" i="197"/>
  <c r="F596" i="197"/>
  <c r="G596" i="197"/>
  <c r="C601" i="197"/>
  <c r="F601" i="197"/>
  <c r="D601" i="197" s="1"/>
  <c r="C602" i="197"/>
  <c r="F602" i="197"/>
  <c r="D602" i="197" s="1"/>
  <c r="C593" i="197"/>
  <c r="F593" i="197"/>
  <c r="D593" i="197" s="1"/>
  <c r="C594" i="197"/>
  <c r="F594" i="197"/>
  <c r="G594" i="197"/>
  <c r="G597" i="197"/>
  <c r="H597" i="197"/>
  <c r="H598" i="197"/>
  <c r="G599" i="197"/>
  <c r="H599" i="197"/>
  <c r="H600" i="197"/>
  <c r="G603" i="197"/>
  <c r="H603" i="197"/>
  <c r="G611" i="197"/>
  <c r="H611" i="197"/>
  <c r="G612" i="197"/>
  <c r="H612" i="197"/>
  <c r="G613" i="197"/>
  <c r="H613" i="197"/>
  <c r="G614" i="197"/>
  <c r="H614" i="197"/>
  <c r="S442" i="192" s="1"/>
  <c r="G619" i="197"/>
  <c r="H619" i="197"/>
  <c r="G615" i="197"/>
  <c r="H615" i="197"/>
  <c r="S443" i="192" s="1"/>
  <c r="G616" i="197"/>
  <c r="H616" i="197"/>
  <c r="H617" i="197"/>
  <c r="S444" i="192" s="1"/>
  <c r="G618" i="197"/>
  <c r="H618" i="197"/>
  <c r="G626" i="197"/>
  <c r="H626" i="197"/>
  <c r="G627" i="197"/>
  <c r="H627" i="197"/>
  <c r="G628" i="197"/>
  <c r="H628" i="197"/>
  <c r="G629" i="197"/>
  <c r="H629" i="197"/>
  <c r="G630" i="197"/>
  <c r="H630" i="197"/>
  <c r="S453" i="192" s="1"/>
  <c r="G635" i="197"/>
  <c r="H635" i="197"/>
  <c r="G631" i="197"/>
  <c r="H631" i="197"/>
  <c r="S454" i="192" s="1"/>
  <c r="G632" i="197"/>
  <c r="H632" i="197"/>
  <c r="H633" i="197"/>
  <c r="S455" i="192" s="1"/>
  <c r="G634" i="197"/>
  <c r="H634" i="197"/>
  <c r="G642" i="197"/>
  <c r="H642" i="197"/>
  <c r="G643" i="197"/>
  <c r="H643" i="197"/>
  <c r="G644" i="197"/>
  <c r="H644" i="197"/>
  <c r="G645" i="197"/>
  <c r="H645" i="197"/>
  <c r="G646" i="197"/>
  <c r="H646" i="197"/>
  <c r="S464" i="192" s="1"/>
  <c r="G647" i="197"/>
  <c r="H647" i="197"/>
  <c r="G648" i="197"/>
  <c r="H648" i="197"/>
  <c r="S465" i="192" s="1"/>
  <c r="G649" i="197"/>
  <c r="H649" i="197"/>
  <c r="H650" i="197"/>
  <c r="S466" i="192" s="1"/>
  <c r="G651" i="197"/>
  <c r="H651" i="197"/>
  <c r="G658" i="197"/>
  <c r="H658" i="197"/>
  <c r="G660" i="197"/>
  <c r="H660" i="197"/>
  <c r="G661" i="197"/>
  <c r="H661" i="197"/>
  <c r="G662" i="197"/>
  <c r="H662" i="197"/>
  <c r="S475" i="192" s="1"/>
  <c r="G663" i="197"/>
  <c r="H663" i="197"/>
  <c r="G664" i="197"/>
  <c r="H664" i="197"/>
  <c r="G665" i="197"/>
  <c r="H665" i="197"/>
  <c r="H668" i="197"/>
  <c r="H666" i="197"/>
  <c r="S477" i="192" s="1"/>
  <c r="G667" i="197"/>
  <c r="H667" i="197"/>
  <c r="G678" i="197"/>
  <c r="H678" i="197"/>
  <c r="G673" i="197"/>
  <c r="H673" i="197"/>
  <c r="G674" i="197"/>
  <c r="H674" i="197"/>
  <c r="G675" i="197"/>
  <c r="H675" i="197"/>
  <c r="G676" i="197"/>
  <c r="H676" i="197"/>
  <c r="H677" i="197"/>
  <c r="G687" i="197"/>
  <c r="H687" i="197"/>
  <c r="G682" i="197"/>
  <c r="H682" i="197"/>
  <c r="G683" i="197"/>
  <c r="H683" i="197"/>
  <c r="H689" i="197"/>
  <c r="G684" i="197"/>
  <c r="H684" i="197"/>
  <c r="S497" i="192" s="1"/>
  <c r="G685" i="197"/>
  <c r="H685" i="197"/>
  <c r="S498" i="192" s="1"/>
  <c r="G686" i="197"/>
  <c r="H686" i="197"/>
  <c r="G688" i="197"/>
  <c r="H688" i="197"/>
  <c r="G697" i="197"/>
  <c r="H697" i="197"/>
  <c r="G691" i="197"/>
  <c r="H691" i="197"/>
  <c r="G692" i="197"/>
  <c r="H692" i="197"/>
  <c r="G693" i="197"/>
  <c r="H693" i="197"/>
  <c r="S510" i="192" s="1"/>
  <c r="G694" i="197"/>
  <c r="H694" i="197"/>
  <c r="G695" i="197"/>
  <c r="H695" i="197"/>
  <c r="G696" i="197"/>
  <c r="H696" i="197"/>
  <c r="H698" i="197"/>
  <c r="G701" i="197"/>
  <c r="H701" i="197"/>
  <c r="S520" i="192" s="1"/>
  <c r="G702" i="197"/>
  <c r="H702" i="197"/>
  <c r="G703" i="197"/>
  <c r="H703" i="197"/>
  <c r="S521" i="192" s="1"/>
  <c r="G704" i="197"/>
  <c r="H704" i="197"/>
  <c r="G705" i="197"/>
  <c r="H705" i="197"/>
  <c r="S522" i="192" s="1"/>
  <c r="G706" i="197"/>
  <c r="H706" i="197"/>
  <c r="G707" i="197"/>
  <c r="H707" i="197"/>
  <c r="H708" i="197"/>
  <c r="H709" i="197"/>
  <c r="G710" i="197"/>
  <c r="H710" i="197"/>
  <c r="H711" i="197"/>
  <c r="G726" i="197"/>
  <c r="H726" i="197"/>
  <c r="G717" i="197"/>
  <c r="H717" i="197"/>
  <c r="G718" i="197"/>
  <c r="H718" i="197"/>
  <c r="G719" i="197"/>
  <c r="H719" i="197"/>
  <c r="H720" i="197"/>
  <c r="G721" i="197"/>
  <c r="H721" i="197"/>
  <c r="S531" i="192" s="1"/>
  <c r="G722" i="197"/>
  <c r="H722" i="197"/>
  <c r="H723" i="197"/>
  <c r="G724" i="197"/>
  <c r="H724" i="197"/>
  <c r="S533" i="192" s="1"/>
  <c r="G725" i="197"/>
  <c r="H725" i="197"/>
  <c r="S534" i="192" s="1"/>
  <c r="G595" i="197"/>
  <c r="H595" i="197"/>
  <c r="H596" i="197"/>
  <c r="H594" i="197"/>
  <c r="H5" i="197"/>
  <c r="S4" i="192" s="1"/>
  <c r="H7" i="197"/>
  <c r="S5" i="192" s="1"/>
  <c r="H10" i="197"/>
  <c r="H13" i="197"/>
  <c r="H16" i="197"/>
  <c r="S9" i="192" s="1"/>
  <c r="H24" i="197"/>
  <c r="H26" i="197"/>
  <c r="H29" i="197"/>
  <c r="H63" i="197"/>
  <c r="S51" i="192" s="1"/>
  <c r="H35" i="197"/>
  <c r="S52" i="192" s="1"/>
  <c r="H36" i="197"/>
  <c r="H41" i="197"/>
  <c r="H43" i="197"/>
  <c r="H47" i="197"/>
  <c r="H80" i="197"/>
  <c r="S61" i="192" s="1"/>
  <c r="H49" i="197"/>
  <c r="S62" i="192" s="1"/>
  <c r="H51" i="197"/>
  <c r="S63" i="192" s="1"/>
  <c r="H70" i="197"/>
  <c r="H53" i="197"/>
  <c r="H74" i="197"/>
  <c r="H72" i="197"/>
  <c r="H58" i="197"/>
  <c r="H55" i="197"/>
  <c r="S69" i="192" s="1"/>
  <c r="H60" i="197"/>
  <c r="H76" i="197"/>
  <c r="S72" i="192"/>
  <c r="H66" i="197"/>
  <c r="H104" i="197"/>
  <c r="H106" i="197"/>
  <c r="S94" i="192" s="1"/>
  <c r="H108" i="197"/>
  <c r="H111" i="197"/>
  <c r="H115" i="197"/>
  <c r="H122" i="197"/>
  <c r="H124" i="197"/>
  <c r="H127" i="197"/>
  <c r="S108" i="192" s="1"/>
  <c r="H211" i="197"/>
  <c r="H209" i="197"/>
  <c r="H230" i="197"/>
  <c r="H217" i="197"/>
  <c r="H213" i="197"/>
  <c r="S169" i="192" s="1"/>
  <c r="H215" i="197"/>
  <c r="S170" i="192" s="1"/>
  <c r="H216" i="197"/>
  <c r="S171" i="192" s="1"/>
  <c r="H219" i="197"/>
  <c r="H221" i="197"/>
  <c r="H223" i="197"/>
  <c r="H225" i="197"/>
  <c r="H227" i="197"/>
  <c r="H233" i="197"/>
  <c r="S178" i="192" s="1"/>
  <c r="H244" i="197"/>
  <c r="H265" i="197"/>
  <c r="S189" i="192" s="1"/>
  <c r="H246" i="197"/>
  <c r="H249" i="197"/>
  <c r="S191" i="192" s="1"/>
  <c r="H258" i="197"/>
  <c r="S192" i="192" s="1"/>
  <c r="H252" i="197"/>
  <c r="H256" i="197"/>
  <c r="H271" i="197"/>
  <c r="H273" i="197"/>
  <c r="H278" i="197"/>
  <c r="H281" i="197"/>
  <c r="S215" i="192" s="1"/>
  <c r="H282" i="197"/>
  <c r="S216" i="192" s="1"/>
  <c r="H283" i="197"/>
  <c r="H285" i="197"/>
  <c r="H287" i="197"/>
  <c r="S219" i="192" s="1"/>
  <c r="H288" i="197"/>
  <c r="S221" i="192" s="1"/>
  <c r="H289" i="197"/>
  <c r="H300" i="197"/>
  <c r="H302" i="197"/>
  <c r="S235" i="192" s="1"/>
  <c r="H304" i="197"/>
  <c r="H306" i="197"/>
  <c r="H315" i="197"/>
  <c r="H320" i="197"/>
  <c r="H313" i="197"/>
  <c r="H349" i="197"/>
  <c r="S247" i="192" s="1"/>
  <c r="H317" i="197"/>
  <c r="S248" i="192" s="1"/>
  <c r="H319" i="197"/>
  <c r="S249" i="192" s="1"/>
  <c r="H322" i="197"/>
  <c r="H324" i="197"/>
  <c r="S252" i="192" s="1"/>
  <c r="H325" i="197"/>
  <c r="H327" i="197"/>
  <c r="H329" i="197"/>
  <c r="H331" i="197"/>
  <c r="H333" i="197"/>
  <c r="H345" i="197"/>
  <c r="H335" i="197"/>
  <c r="H338" i="197"/>
  <c r="S260" i="192" s="1"/>
  <c r="H339" i="197"/>
  <c r="S261" i="192" s="1"/>
  <c r="H340" i="197"/>
  <c r="S262" i="192" s="1"/>
  <c r="H341" i="197"/>
  <c r="H343" i="197"/>
  <c r="S265" i="192" s="1"/>
  <c r="H344" i="197"/>
  <c r="S264" i="192" s="1"/>
  <c r="H369" i="197"/>
  <c r="H375" i="197"/>
  <c r="H371" i="197"/>
  <c r="H377" i="197"/>
  <c r="S281" i="192" s="1"/>
  <c r="H374" i="197"/>
  <c r="S282" i="192" s="1"/>
  <c r="H378" i="197"/>
  <c r="H388" i="197"/>
  <c r="S286" i="192" s="1"/>
  <c r="H383" i="197"/>
  <c r="S289" i="192" s="1"/>
  <c r="H384" i="197"/>
  <c r="S290" i="192" s="1"/>
  <c r="H393" i="197"/>
  <c r="S288" i="192" s="1"/>
  <c r="H380" i="197"/>
  <c r="S284" i="192" s="1"/>
  <c r="H390" i="197"/>
  <c r="H385" i="197"/>
  <c r="H420" i="197"/>
  <c r="H418" i="197"/>
  <c r="S308" i="192" s="1"/>
  <c r="H413" i="197"/>
  <c r="H415" i="197"/>
  <c r="H403" i="197"/>
  <c r="H405" i="197"/>
  <c r="H409" i="197"/>
  <c r="S302" i="192" s="1"/>
  <c r="H410" i="197"/>
  <c r="H412" i="197"/>
  <c r="S304" i="192" s="1"/>
  <c r="H419" i="197"/>
  <c r="S307" i="192" s="1"/>
  <c r="H425" i="197"/>
  <c r="H427" i="197"/>
  <c r="H434" i="197"/>
  <c r="H436" i="197"/>
  <c r="H443" i="197"/>
  <c r="H445" i="197"/>
  <c r="H451" i="197"/>
  <c r="H450" i="197"/>
  <c r="S332" i="192" s="1"/>
  <c r="H463" i="197"/>
  <c r="S343" i="192" s="1"/>
  <c r="H465" i="197"/>
  <c r="S344" i="192" s="1"/>
  <c r="H474" i="197"/>
  <c r="H476" i="197"/>
  <c r="S352" i="192" s="1"/>
  <c r="H483" i="197"/>
  <c r="H484" i="197"/>
  <c r="H481" i="197"/>
  <c r="H492" i="197"/>
  <c r="H497" i="197"/>
  <c r="S365" i="192" s="1"/>
  <c r="H499" i="197"/>
  <c r="H494" i="197"/>
  <c r="H507" i="197"/>
  <c r="H509" i="197"/>
  <c r="S377" i="192" s="1"/>
  <c r="H510" i="197"/>
  <c r="S378" i="192" s="1"/>
  <c r="H512" i="197"/>
  <c r="S379" i="192" s="1"/>
  <c r="H522" i="197"/>
  <c r="H524" i="197"/>
  <c r="H526" i="197"/>
  <c r="H531" i="197"/>
  <c r="H533" i="197"/>
  <c r="S397" i="192" s="1"/>
  <c r="H535" i="197"/>
  <c r="H534" i="197"/>
  <c r="S398" i="192" s="1"/>
  <c r="H537" i="197"/>
  <c r="H551" i="197"/>
  <c r="H554" i="197"/>
  <c r="H556" i="197"/>
  <c r="H558" i="197"/>
  <c r="H560" i="197"/>
  <c r="H562" i="197"/>
  <c r="H565" i="197"/>
  <c r="H567" i="197"/>
  <c r="H569" i="197"/>
  <c r="H571" i="197"/>
  <c r="H591" i="197"/>
  <c r="H601" i="197"/>
  <c r="S429" i="192" s="1"/>
  <c r="H593" i="197"/>
  <c r="H2" i="197"/>
  <c r="H3" i="197"/>
  <c r="H4" i="197"/>
  <c r="H8" i="197"/>
  <c r="H9" i="197"/>
  <c r="H11" i="197"/>
  <c r="H12" i="197"/>
  <c r="H14" i="197"/>
  <c r="H15" i="197"/>
  <c r="H17" i="197"/>
  <c r="H25" i="197"/>
  <c r="H27" i="197"/>
  <c r="H28" i="197"/>
  <c r="H64" i="197"/>
  <c r="H30" i="197"/>
  <c r="H37" i="197"/>
  <c r="H38" i="197"/>
  <c r="H39" i="197"/>
  <c r="H40" i="197"/>
  <c r="H67" i="197"/>
  <c r="S54" i="192" s="1"/>
  <c r="H68" i="197"/>
  <c r="S55" i="192" s="1"/>
  <c r="H42" i="197"/>
  <c r="H69" i="197"/>
  <c r="H44" i="197"/>
  <c r="H48" i="197"/>
  <c r="H78" i="197"/>
  <c r="H79" i="197"/>
  <c r="H50" i="197"/>
  <c r="H52" i="197"/>
  <c r="H71" i="197"/>
  <c r="H54" i="197"/>
  <c r="H75" i="197"/>
  <c r="H73" i="197"/>
  <c r="H59" i="197"/>
  <c r="H56" i="197"/>
  <c r="H57" i="197"/>
  <c r="H61" i="197"/>
  <c r="H62" i="197"/>
  <c r="H81" i="197"/>
  <c r="H77" i="197"/>
  <c r="H82" i="197"/>
  <c r="H65" i="197"/>
  <c r="H102" i="197"/>
  <c r="H103" i="197"/>
  <c r="H117" i="197"/>
  <c r="H118" i="197"/>
  <c r="H105" i="197"/>
  <c r="H107" i="197"/>
  <c r="H109" i="197"/>
  <c r="H110" i="197"/>
  <c r="H112" i="197"/>
  <c r="H113" i="197"/>
  <c r="H114" i="197"/>
  <c r="H116" i="197"/>
  <c r="H119" i="197"/>
  <c r="H121" i="197"/>
  <c r="H123" i="197"/>
  <c r="H125" i="197"/>
  <c r="H126" i="197"/>
  <c r="H128" i="197"/>
  <c r="H206" i="197"/>
  <c r="H207" i="197"/>
  <c r="H210" i="197"/>
  <c r="H212" i="197"/>
  <c r="H218" i="197"/>
  <c r="H229" i="197"/>
  <c r="H214" i="197"/>
  <c r="H235" i="197"/>
  <c r="H220" i="197"/>
  <c r="H222" i="197"/>
  <c r="H224" i="197"/>
  <c r="H226" i="197"/>
  <c r="H228" i="197"/>
  <c r="H231" i="197"/>
  <c r="H232" i="197"/>
  <c r="H234" i="197"/>
  <c r="H236" i="197"/>
  <c r="H239" i="197"/>
  <c r="H243" i="197"/>
  <c r="H245" i="197"/>
  <c r="H247" i="197"/>
  <c r="H248" i="197"/>
  <c r="H266" i="197"/>
  <c r="H250" i="197"/>
  <c r="H251" i="197"/>
  <c r="H254" i="197"/>
  <c r="H259" i="197"/>
  <c r="H260" i="197"/>
  <c r="H261" i="197"/>
  <c r="H262" i="197"/>
  <c r="H253" i="197"/>
  <c r="H263" i="197"/>
  <c r="H257" i="197"/>
  <c r="H264" i="197"/>
  <c r="H270" i="197"/>
  <c r="H272" i="197"/>
  <c r="H274" i="197"/>
  <c r="H275" i="197"/>
  <c r="H276" i="197"/>
  <c r="H279" i="197"/>
  <c r="H284" i="197"/>
  <c r="H286" i="197"/>
  <c r="H291" i="197"/>
  <c r="H290" i="197"/>
  <c r="H299" i="197"/>
  <c r="H301" i="197"/>
  <c r="H303" i="197"/>
  <c r="H309" i="197"/>
  <c r="H305" i="197"/>
  <c r="H307" i="197"/>
  <c r="H312" i="197"/>
  <c r="H314" i="197"/>
  <c r="H316" i="197"/>
  <c r="H318" i="197"/>
  <c r="H321" i="197"/>
  <c r="H323" i="197"/>
  <c r="H326" i="197"/>
  <c r="H328" i="197"/>
  <c r="H330" i="197"/>
  <c r="H332" i="197"/>
  <c r="H334" i="197"/>
  <c r="H346" i="197"/>
  <c r="H336" i="197"/>
  <c r="H342" i="197"/>
  <c r="H348" i="197"/>
  <c r="H368" i="197"/>
  <c r="H376" i="197"/>
  <c r="H370" i="197"/>
  <c r="H372" i="197"/>
  <c r="H373" i="197"/>
  <c r="H379" i="197"/>
  <c r="H382" i="197"/>
  <c r="H381" i="197"/>
  <c r="H386" i="197"/>
  <c r="H387" i="197"/>
  <c r="H389" i="197"/>
  <c r="H391" i="197"/>
  <c r="H392" i="197"/>
  <c r="H394" i="197"/>
  <c r="H404" i="197"/>
  <c r="H406" i="197"/>
  <c r="H422" i="197"/>
  <c r="H407" i="197"/>
  <c r="H408" i="197"/>
  <c r="H411" i="197"/>
  <c r="H414" i="197"/>
  <c r="H416" i="197"/>
  <c r="H424" i="197"/>
  <c r="H426" i="197"/>
  <c r="H428" i="197"/>
  <c r="H429" i="197"/>
  <c r="H433" i="197"/>
  <c r="H435" i="197"/>
  <c r="H437" i="197"/>
  <c r="H438" i="197"/>
  <c r="H442" i="197"/>
  <c r="H444" i="197"/>
  <c r="H446" i="197"/>
  <c r="H447" i="197"/>
  <c r="H449" i="197"/>
  <c r="H452" i="197"/>
  <c r="H453" i="197"/>
  <c r="H454" i="197"/>
  <c r="H460" i="197"/>
  <c r="H462" i="197"/>
  <c r="S342" i="192" s="1"/>
  <c r="H464" i="197"/>
  <c r="H472" i="197"/>
  <c r="H473" i="197"/>
  <c r="H475" i="197"/>
  <c r="H477" i="197"/>
  <c r="H478" i="197"/>
  <c r="H479" i="197"/>
  <c r="H480" i="197"/>
  <c r="H486" i="197"/>
  <c r="H485" i="197"/>
  <c r="H482" i="197"/>
  <c r="H490" i="197"/>
  <c r="H491" i="197"/>
  <c r="H493" i="197"/>
  <c r="H498" i="197"/>
  <c r="H495" i="197"/>
  <c r="H496" i="197"/>
  <c r="H500" i="197"/>
  <c r="H506" i="197"/>
  <c r="H508" i="197"/>
  <c r="H511" i="197"/>
  <c r="H513" i="197"/>
  <c r="H521" i="197"/>
  <c r="H523" i="197"/>
  <c r="H525" i="197"/>
  <c r="H527" i="197"/>
  <c r="H528" i="197"/>
  <c r="H530" i="197"/>
  <c r="H532" i="197"/>
  <c r="H536" i="197"/>
  <c r="H541" i="197"/>
  <c r="H542" i="197"/>
  <c r="H543" i="197"/>
  <c r="H539" i="197"/>
  <c r="H540" i="197"/>
  <c r="H548" i="197"/>
  <c r="H538" i="197"/>
  <c r="H550" i="197"/>
  <c r="H552" i="197"/>
  <c r="H553" i="197"/>
  <c r="S409" i="192" s="1"/>
  <c r="H573" i="197"/>
  <c r="H574" i="197"/>
  <c r="H564" i="197"/>
  <c r="H588" i="197"/>
  <c r="H575" i="197"/>
  <c r="H555" i="197"/>
  <c r="H576" i="197"/>
  <c r="H557" i="197"/>
  <c r="H577" i="197"/>
  <c r="H559" i="197"/>
  <c r="H578" i="197"/>
  <c r="H561" i="197"/>
  <c r="H579" i="197"/>
  <c r="H563" i="197"/>
  <c r="H580" i="197"/>
  <c r="H566" i="197"/>
  <c r="H581" i="197"/>
  <c r="H568" i="197"/>
  <c r="H582" i="197"/>
  <c r="H570" i="197"/>
  <c r="H583" i="197"/>
  <c r="H572" i="197"/>
  <c r="H584" i="197"/>
  <c r="H590" i="197"/>
  <c r="H592" i="197"/>
  <c r="H602" i="197"/>
  <c r="C530" i="197"/>
  <c r="F530" i="197"/>
  <c r="D530" i="197" s="1"/>
  <c r="C531" i="197"/>
  <c r="F531" i="197"/>
  <c r="D531" i="197" s="1"/>
  <c r="C532" i="197"/>
  <c r="F532" i="197"/>
  <c r="D532" i="197" s="1"/>
  <c r="C535" i="197"/>
  <c r="F535" i="197"/>
  <c r="D535" i="197" s="1"/>
  <c r="C536" i="197"/>
  <c r="F536" i="197"/>
  <c r="G536" i="197"/>
  <c r="C541" i="197"/>
  <c r="F541" i="197"/>
  <c r="D541" i="197" s="1"/>
  <c r="C542" i="197"/>
  <c r="F542" i="197"/>
  <c r="D542" i="197" s="1"/>
  <c r="C543" i="197"/>
  <c r="F543" i="197"/>
  <c r="D543" i="197" s="1"/>
  <c r="C533" i="197"/>
  <c r="F533" i="197"/>
  <c r="D533" i="197" s="1"/>
  <c r="C539" i="197"/>
  <c r="F539" i="197"/>
  <c r="D539" i="197" s="1"/>
  <c r="G539" i="197"/>
  <c r="C540" i="197"/>
  <c r="F540" i="197"/>
  <c r="D540" i="197" s="1"/>
  <c r="C534" i="197"/>
  <c r="F534" i="197"/>
  <c r="D534" i="197" s="1"/>
  <c r="G534" i="197"/>
  <c r="C548" i="197"/>
  <c r="F548" i="197"/>
  <c r="D548" i="197" s="1"/>
  <c r="G548" i="197"/>
  <c r="C537" i="197"/>
  <c r="F537" i="197"/>
  <c r="D537" i="197" s="1"/>
  <c r="G537" i="197"/>
  <c r="C538" i="197"/>
  <c r="F538" i="197"/>
  <c r="G538" i="197"/>
  <c r="C550" i="197"/>
  <c r="F550" i="197"/>
  <c r="D550" i="197" s="1"/>
  <c r="G550" i="197"/>
  <c r="C551" i="197"/>
  <c r="F551" i="197"/>
  <c r="D551" i="197" s="1"/>
  <c r="G551" i="197"/>
  <c r="C552" i="197"/>
  <c r="F552" i="197"/>
  <c r="D552" i="197" s="1"/>
  <c r="G552" i="197"/>
  <c r="C553" i="197"/>
  <c r="F553" i="197"/>
  <c r="D553" i="197" s="1"/>
  <c r="G553" i="197"/>
  <c r="C573" i="197"/>
  <c r="F573" i="197"/>
  <c r="D573" i="197" s="1"/>
  <c r="C574" i="197"/>
  <c r="F574" i="197"/>
  <c r="D574" i="197" s="1"/>
  <c r="G574" i="197"/>
  <c r="C564" i="197"/>
  <c r="F564" i="197"/>
  <c r="D564" i="197" s="1"/>
  <c r="G564" i="197"/>
  <c r="C588" i="197"/>
  <c r="F588" i="197"/>
  <c r="D588" i="197" s="1"/>
  <c r="G588" i="197"/>
  <c r="C575" i="197"/>
  <c r="F575" i="197"/>
  <c r="D575" i="197" s="1"/>
  <c r="G575" i="197"/>
  <c r="C554" i="197"/>
  <c r="F554" i="197"/>
  <c r="D554" i="197" s="1"/>
  <c r="G554" i="197"/>
  <c r="C555" i="197"/>
  <c r="F555" i="197"/>
  <c r="G555" i="197"/>
  <c r="C576" i="197"/>
  <c r="F576" i="197"/>
  <c r="G576" i="197"/>
  <c r="C556" i="197"/>
  <c r="F556" i="197"/>
  <c r="D556" i="197" s="1"/>
  <c r="G556" i="197"/>
  <c r="C557" i="197"/>
  <c r="F557" i="197"/>
  <c r="G557" i="197"/>
  <c r="C577" i="197"/>
  <c r="F577" i="197"/>
  <c r="G577" i="197"/>
  <c r="C558" i="197"/>
  <c r="F558" i="197"/>
  <c r="D558" i="197" s="1"/>
  <c r="G558" i="197"/>
  <c r="C559" i="197"/>
  <c r="F559" i="197"/>
  <c r="G559" i="197"/>
  <c r="C578" i="197"/>
  <c r="F578" i="197"/>
  <c r="G578" i="197"/>
  <c r="C560" i="197"/>
  <c r="F560" i="197"/>
  <c r="D560" i="197" s="1"/>
  <c r="G560" i="197"/>
  <c r="C561" i="197"/>
  <c r="F561" i="197"/>
  <c r="G561" i="197"/>
  <c r="C579" i="197"/>
  <c r="F579" i="197"/>
  <c r="G579" i="197"/>
  <c r="C562" i="197"/>
  <c r="F562" i="197"/>
  <c r="D562" i="197" s="1"/>
  <c r="G562" i="197"/>
  <c r="C563" i="197"/>
  <c r="F563" i="197"/>
  <c r="G563" i="197"/>
  <c r="C580" i="197"/>
  <c r="F580" i="197"/>
  <c r="G580" i="197"/>
  <c r="C565" i="197"/>
  <c r="F565" i="197"/>
  <c r="D565" i="197" s="1"/>
  <c r="G565" i="197"/>
  <c r="C566" i="197"/>
  <c r="F566" i="197"/>
  <c r="G566" i="197"/>
  <c r="C581" i="197"/>
  <c r="F581" i="197"/>
  <c r="G581" i="197"/>
  <c r="C567" i="197"/>
  <c r="F567" i="197"/>
  <c r="D567" i="197" s="1"/>
  <c r="G567" i="197"/>
  <c r="C568" i="197"/>
  <c r="F568" i="197"/>
  <c r="G568" i="197"/>
  <c r="C582" i="197"/>
  <c r="F582" i="197"/>
  <c r="G582" i="197"/>
  <c r="C569" i="197"/>
  <c r="F569" i="197"/>
  <c r="D569" i="197" s="1"/>
  <c r="G569" i="197"/>
  <c r="C570" i="197"/>
  <c r="F570" i="197"/>
  <c r="G570" i="197"/>
  <c r="C583" i="197"/>
  <c r="F583" i="197"/>
  <c r="G583" i="197"/>
  <c r="C571" i="197"/>
  <c r="F571" i="197"/>
  <c r="D571" i="197" s="1"/>
  <c r="G571" i="197"/>
  <c r="C572" i="197"/>
  <c r="F572" i="197"/>
  <c r="G572" i="197"/>
  <c r="C584" i="197"/>
  <c r="F584" i="197"/>
  <c r="G584" i="197"/>
  <c r="C590" i="197"/>
  <c r="F590" i="197"/>
  <c r="D590" i="197" s="1"/>
  <c r="G590" i="197"/>
  <c r="C591" i="197"/>
  <c r="F591" i="197"/>
  <c r="D591" i="197" s="1"/>
  <c r="G591" i="197"/>
  <c r="C592" i="197"/>
  <c r="F592" i="197"/>
  <c r="D592" i="197" s="1"/>
  <c r="G592" i="197"/>
  <c r="G601" i="197"/>
  <c r="G602" i="197"/>
  <c r="G593" i="197"/>
  <c r="F528" i="197"/>
  <c r="G528" i="197"/>
  <c r="G530" i="197"/>
  <c r="G531" i="197"/>
  <c r="G532" i="197"/>
  <c r="G535" i="197"/>
  <c r="G541" i="197"/>
  <c r="G542" i="197"/>
  <c r="G543" i="197"/>
  <c r="G533" i="197"/>
  <c r="G540" i="197"/>
  <c r="G573" i="197"/>
  <c r="C510" i="197"/>
  <c r="F510" i="197"/>
  <c r="D510" i="197" s="1"/>
  <c r="C511" i="197"/>
  <c r="F511" i="197"/>
  <c r="D511" i="197" s="1"/>
  <c r="C512" i="197"/>
  <c r="F512" i="197"/>
  <c r="D512" i="197" s="1"/>
  <c r="C513" i="197"/>
  <c r="F513" i="197"/>
  <c r="D513" i="197" s="1"/>
  <c r="C521" i="197"/>
  <c r="F521" i="197"/>
  <c r="D521" i="197" s="1"/>
  <c r="C522" i="197"/>
  <c r="F522" i="197"/>
  <c r="D522" i="197" s="1"/>
  <c r="G522" i="197"/>
  <c r="C523" i="197"/>
  <c r="F523" i="197"/>
  <c r="D523" i="197" s="1"/>
  <c r="G523" i="197"/>
  <c r="C524" i="197"/>
  <c r="F524" i="197"/>
  <c r="D524" i="197" s="1"/>
  <c r="G524" i="197"/>
  <c r="C525" i="197"/>
  <c r="F525" i="197"/>
  <c r="G525" i="197"/>
  <c r="C526" i="197"/>
  <c r="F526" i="197"/>
  <c r="D526" i="197" s="1"/>
  <c r="G526" i="197"/>
  <c r="C527" i="197"/>
  <c r="F527" i="197"/>
  <c r="D527" i="197" s="1"/>
  <c r="G527" i="197"/>
  <c r="C528" i="197"/>
  <c r="G510" i="197"/>
  <c r="G511" i="197"/>
  <c r="G512" i="197"/>
  <c r="G513" i="197"/>
  <c r="G521" i="197"/>
  <c r="F445" i="197"/>
  <c r="D445" i="197" s="1"/>
  <c r="G445" i="197"/>
  <c r="F446" i="197"/>
  <c r="D446" i="197" s="1"/>
  <c r="G446" i="197"/>
  <c r="G447" i="197"/>
  <c r="G451" i="197"/>
  <c r="D449" i="197"/>
  <c r="G449" i="197"/>
  <c r="G452" i="197"/>
  <c r="D453" i="197"/>
  <c r="G453" i="197"/>
  <c r="D450" i="197"/>
  <c r="G450" i="197"/>
  <c r="D454" i="197"/>
  <c r="G454" i="197"/>
  <c r="F460" i="197"/>
  <c r="D460" i="197" s="1"/>
  <c r="G460" i="197"/>
  <c r="D461" i="197"/>
  <c r="F462" i="197"/>
  <c r="D462" i="197" s="1"/>
  <c r="G462" i="197"/>
  <c r="F463" i="197"/>
  <c r="D463" i="197" s="1"/>
  <c r="G463" i="197"/>
  <c r="F464" i="197"/>
  <c r="D464" i="197" s="1"/>
  <c r="G464" i="197"/>
  <c r="F465" i="197"/>
  <c r="D465" i="197" s="1"/>
  <c r="G465" i="197"/>
  <c r="F472" i="197"/>
  <c r="D472" i="197" s="1"/>
  <c r="G472" i="197"/>
  <c r="F473" i="197"/>
  <c r="D473" i="197" s="1"/>
  <c r="G473" i="197"/>
  <c r="F474" i="197"/>
  <c r="D474" i="197" s="1"/>
  <c r="G474" i="197"/>
  <c r="F475" i="197"/>
  <c r="D475" i="197" s="1"/>
  <c r="G475" i="197"/>
  <c r="F476" i="197"/>
  <c r="D476" i="197" s="1"/>
  <c r="G476" i="197"/>
  <c r="F477" i="197"/>
  <c r="D477" i="197" s="1"/>
  <c r="G477" i="197"/>
  <c r="F478" i="197"/>
  <c r="D478" i="197" s="1"/>
  <c r="G478" i="197"/>
  <c r="F479" i="197"/>
  <c r="D479" i="197" s="1"/>
  <c r="G479" i="197"/>
  <c r="F483" i="197"/>
  <c r="D483" i="197" s="1"/>
  <c r="G483" i="197"/>
  <c r="F480" i="197"/>
  <c r="D480" i="197" s="1"/>
  <c r="G480" i="197"/>
  <c r="F486" i="197"/>
  <c r="D486" i="197" s="1"/>
  <c r="G486" i="197"/>
  <c r="F484" i="197"/>
  <c r="D484" i="197" s="1"/>
  <c r="G484" i="197"/>
  <c r="F485" i="197"/>
  <c r="D485" i="197" s="1"/>
  <c r="G485" i="197"/>
  <c r="F481" i="197"/>
  <c r="D481" i="197" s="1"/>
  <c r="G481" i="197"/>
  <c r="F482" i="197"/>
  <c r="G482" i="197"/>
  <c r="F490" i="197"/>
  <c r="D490" i="197" s="1"/>
  <c r="G490" i="197"/>
  <c r="F491" i="197"/>
  <c r="D491" i="197" s="1"/>
  <c r="G491" i="197"/>
  <c r="F492" i="197"/>
  <c r="D492" i="197" s="1"/>
  <c r="G492" i="197"/>
  <c r="F493" i="197"/>
  <c r="D493" i="197" s="1"/>
  <c r="G493" i="197"/>
  <c r="F497" i="197"/>
  <c r="D497" i="197" s="1"/>
  <c r="G497" i="197"/>
  <c r="F498" i="197"/>
  <c r="D498" i="197" s="1"/>
  <c r="G498" i="197"/>
  <c r="F494" i="197"/>
  <c r="D494" i="197" s="1"/>
  <c r="G494" i="197"/>
  <c r="F495" i="197"/>
  <c r="D495" i="197" s="1"/>
  <c r="G495" i="197"/>
  <c r="F496" i="197"/>
  <c r="G496" i="197"/>
  <c r="F499" i="197"/>
  <c r="D499" i="197" s="1"/>
  <c r="G499" i="197"/>
  <c r="F500" i="197"/>
  <c r="G500" i="197"/>
  <c r="F506" i="197"/>
  <c r="D506" i="197" s="1"/>
  <c r="G506" i="197"/>
  <c r="F507" i="197"/>
  <c r="D507" i="197" s="1"/>
  <c r="G507" i="197"/>
  <c r="F508" i="197"/>
  <c r="D508" i="197" s="1"/>
  <c r="G508" i="197"/>
  <c r="F509" i="197"/>
  <c r="D509" i="197" s="1"/>
  <c r="G509" i="197"/>
  <c r="C426" i="197"/>
  <c r="F426" i="197"/>
  <c r="D426" i="197" s="1"/>
  <c r="G426" i="197"/>
  <c r="C427" i="197"/>
  <c r="F427" i="197"/>
  <c r="D427" i="197" s="1"/>
  <c r="G427" i="197"/>
  <c r="C428" i="197"/>
  <c r="F428" i="197"/>
  <c r="D428" i="197" s="1"/>
  <c r="G428" i="197"/>
  <c r="C429" i="197"/>
  <c r="F429" i="197"/>
  <c r="G429" i="197"/>
  <c r="C433" i="197"/>
  <c r="F433" i="197"/>
  <c r="D433" i="197" s="1"/>
  <c r="G433" i="197"/>
  <c r="C434" i="197"/>
  <c r="F434" i="197"/>
  <c r="D434" i="197" s="1"/>
  <c r="G434" i="197"/>
  <c r="C435" i="197"/>
  <c r="F435" i="197"/>
  <c r="D435" i="197" s="1"/>
  <c r="G435" i="197"/>
  <c r="C436" i="197"/>
  <c r="F436" i="197"/>
  <c r="D436" i="197" s="1"/>
  <c r="G436" i="197"/>
  <c r="C437" i="197"/>
  <c r="F437" i="197"/>
  <c r="D437" i="197" s="1"/>
  <c r="G437" i="197"/>
  <c r="C438" i="197"/>
  <c r="F438" i="197"/>
  <c r="G438" i="197"/>
  <c r="C442" i="197"/>
  <c r="F442" i="197"/>
  <c r="D442" i="197" s="1"/>
  <c r="G442" i="197"/>
  <c r="C443" i="197"/>
  <c r="F443" i="197"/>
  <c r="D443" i="197" s="1"/>
  <c r="G443" i="197"/>
  <c r="C444" i="197"/>
  <c r="F444" i="197"/>
  <c r="D444" i="197" s="1"/>
  <c r="G444" i="197"/>
  <c r="C445" i="197"/>
  <c r="C446" i="197"/>
  <c r="C447" i="197"/>
  <c r="C451" i="197"/>
  <c r="C449" i="197"/>
  <c r="C452" i="197"/>
  <c r="C453" i="197"/>
  <c r="C450" i="197"/>
  <c r="C454" i="197"/>
  <c r="C460" i="197"/>
  <c r="C461" i="197"/>
  <c r="C462" i="197"/>
  <c r="C463" i="197"/>
  <c r="C464" i="197"/>
  <c r="C465" i="197"/>
  <c r="C472" i="197"/>
  <c r="C473" i="197"/>
  <c r="C474" i="197"/>
  <c r="C475" i="197"/>
  <c r="C476" i="197"/>
  <c r="C477" i="197"/>
  <c r="C478" i="197"/>
  <c r="C479" i="197"/>
  <c r="C483" i="197"/>
  <c r="C480" i="197"/>
  <c r="C486" i="197"/>
  <c r="C484" i="197"/>
  <c r="C485" i="197"/>
  <c r="C481" i="197"/>
  <c r="C482" i="197"/>
  <c r="C490" i="197"/>
  <c r="C491" i="197"/>
  <c r="C492" i="197"/>
  <c r="C493" i="197"/>
  <c r="C497" i="197"/>
  <c r="C498" i="197"/>
  <c r="C494" i="197"/>
  <c r="C495" i="197"/>
  <c r="C496" i="197"/>
  <c r="C499" i="197"/>
  <c r="C500" i="197"/>
  <c r="C506" i="197"/>
  <c r="C507" i="197"/>
  <c r="C508" i="197"/>
  <c r="C509" i="197"/>
  <c r="C254" i="197"/>
  <c r="F254" i="197"/>
  <c r="D254" i="197" s="1"/>
  <c r="C258" i="197"/>
  <c r="F258" i="197"/>
  <c r="D258" i="197" s="1"/>
  <c r="C259" i="197"/>
  <c r="F259" i="197"/>
  <c r="D259" i="197" s="1"/>
  <c r="C260" i="197"/>
  <c r="F260" i="197"/>
  <c r="D260" i="197" s="1"/>
  <c r="C261" i="197"/>
  <c r="F261" i="197"/>
  <c r="G261" i="197"/>
  <c r="C262" i="197"/>
  <c r="F262" i="197"/>
  <c r="D262" i="197" s="1"/>
  <c r="C252" i="197"/>
  <c r="F252" i="197"/>
  <c r="D252" i="197" s="1"/>
  <c r="C253" i="197"/>
  <c r="F253" i="197"/>
  <c r="G253" i="197"/>
  <c r="C263" i="197"/>
  <c r="F263" i="197"/>
  <c r="G263" i="197"/>
  <c r="C256" i="197"/>
  <c r="F256" i="197"/>
  <c r="D256" i="197" s="1"/>
  <c r="G256" i="197"/>
  <c r="C257" i="197"/>
  <c r="F257" i="197"/>
  <c r="G257" i="197"/>
  <c r="C264" i="197"/>
  <c r="F264" i="197"/>
  <c r="G264" i="197"/>
  <c r="C270" i="197"/>
  <c r="F270" i="197"/>
  <c r="D270" i="197" s="1"/>
  <c r="G270" i="197"/>
  <c r="C271" i="197"/>
  <c r="F271" i="197"/>
  <c r="D271" i="197" s="1"/>
  <c r="G271" i="197"/>
  <c r="C272" i="197"/>
  <c r="F272" i="197"/>
  <c r="D272" i="197" s="1"/>
  <c r="G272" i="197"/>
  <c r="C273" i="197"/>
  <c r="F273" i="197"/>
  <c r="D273" i="197" s="1"/>
  <c r="G273" i="197"/>
  <c r="C274" i="197"/>
  <c r="F274" i="197"/>
  <c r="D274" i="197" s="1"/>
  <c r="G274" i="197"/>
  <c r="C275" i="197"/>
  <c r="F275" i="197"/>
  <c r="G275" i="197"/>
  <c r="C276" i="197"/>
  <c r="F276" i="197"/>
  <c r="D276" i="197" s="1"/>
  <c r="G276" i="197"/>
  <c r="C278" i="197"/>
  <c r="F278" i="197"/>
  <c r="D278" i="197" s="1"/>
  <c r="G278" i="197"/>
  <c r="C279" i="197"/>
  <c r="F279" i="197"/>
  <c r="D279" i="197" s="1"/>
  <c r="G279" i="197"/>
  <c r="C281" i="197"/>
  <c r="F281" i="197"/>
  <c r="D281" i="197" s="1"/>
  <c r="G281" i="197"/>
  <c r="C282" i="197"/>
  <c r="F282" i="197"/>
  <c r="D282" i="197" s="1"/>
  <c r="C283" i="197"/>
  <c r="F283" i="197"/>
  <c r="D283" i="197" s="1"/>
  <c r="C284" i="197"/>
  <c r="F284" i="197"/>
  <c r="G284" i="197"/>
  <c r="C285" i="197"/>
  <c r="F285" i="197"/>
  <c r="D285" i="197" s="1"/>
  <c r="G285" i="197"/>
  <c r="C286" i="197"/>
  <c r="F286" i="197"/>
  <c r="G286" i="197"/>
  <c r="C287" i="197"/>
  <c r="F287" i="197"/>
  <c r="D287" i="197" s="1"/>
  <c r="G287" i="197"/>
  <c r="C288" i="197"/>
  <c r="F288" i="197"/>
  <c r="D288" i="197" s="1"/>
  <c r="C291" i="197"/>
  <c r="F291" i="197"/>
  <c r="D291" i="197" s="1"/>
  <c r="G291" i="197"/>
  <c r="C289" i="197"/>
  <c r="F289" i="197"/>
  <c r="D289" i="197" s="1"/>
  <c r="G289" i="197"/>
  <c r="C290" i="197"/>
  <c r="F290" i="197"/>
  <c r="G290" i="197"/>
  <c r="C299" i="197"/>
  <c r="F299" i="197"/>
  <c r="D299" i="197" s="1"/>
  <c r="G299" i="197"/>
  <c r="C300" i="197"/>
  <c r="F300" i="197"/>
  <c r="D300" i="197" s="1"/>
  <c r="G300" i="197"/>
  <c r="C301" i="197"/>
  <c r="F301" i="197"/>
  <c r="D301" i="197" s="1"/>
  <c r="G301" i="197"/>
  <c r="C302" i="197"/>
  <c r="F302" i="197"/>
  <c r="D302" i="197" s="1"/>
  <c r="G302" i="197"/>
  <c r="C303" i="197"/>
  <c r="F303" i="197"/>
  <c r="D303" i="197" s="1"/>
  <c r="G303" i="197"/>
  <c r="C309" i="197"/>
  <c r="F309" i="197"/>
  <c r="D309" i="197" s="1"/>
  <c r="G309" i="197"/>
  <c r="C304" i="197"/>
  <c r="F304" i="197"/>
  <c r="D304" i="197" s="1"/>
  <c r="G304" i="197"/>
  <c r="C305" i="197"/>
  <c r="F305" i="197"/>
  <c r="G305" i="197"/>
  <c r="C306" i="197"/>
  <c r="F306" i="197"/>
  <c r="D306" i="197" s="1"/>
  <c r="G306" i="197"/>
  <c r="C307" i="197"/>
  <c r="F307" i="197"/>
  <c r="G307" i="197"/>
  <c r="C312" i="197"/>
  <c r="F312" i="197"/>
  <c r="D312" i="197" s="1"/>
  <c r="G312" i="197"/>
  <c r="C313" i="197"/>
  <c r="F313" i="197"/>
  <c r="D313" i="197" s="1"/>
  <c r="G313" i="197"/>
  <c r="C314" i="197"/>
  <c r="F314" i="197"/>
  <c r="D314" i="197" s="1"/>
  <c r="G314" i="197"/>
  <c r="C315" i="197"/>
  <c r="F315" i="197"/>
  <c r="D315" i="197" s="1"/>
  <c r="G315" i="197"/>
  <c r="C316" i="197"/>
  <c r="F316" i="197"/>
  <c r="D316" i="197" s="1"/>
  <c r="G316" i="197"/>
  <c r="C349" i="197"/>
  <c r="F349" i="197"/>
  <c r="D349" i="197" s="1"/>
  <c r="G349" i="197"/>
  <c r="C317" i="197"/>
  <c r="F317" i="197"/>
  <c r="D317" i="197" s="1"/>
  <c r="C318" i="197"/>
  <c r="F318" i="197"/>
  <c r="D318" i="197" s="1"/>
  <c r="G318" i="197"/>
  <c r="C319" i="197"/>
  <c r="F319" i="197"/>
  <c r="D319" i="197" s="1"/>
  <c r="G319" i="197"/>
  <c r="C320" i="197"/>
  <c r="F320" i="197"/>
  <c r="D320" i="197" s="1"/>
  <c r="C321" i="197"/>
  <c r="F321" i="197"/>
  <c r="G321" i="197"/>
  <c r="C322" i="197"/>
  <c r="F322" i="197"/>
  <c r="D322" i="197" s="1"/>
  <c r="G322" i="197"/>
  <c r="C323" i="197"/>
  <c r="F323" i="197"/>
  <c r="G323" i="197"/>
  <c r="C324" i="197"/>
  <c r="F324" i="197"/>
  <c r="D324" i="197" s="1"/>
  <c r="G324" i="197"/>
  <c r="C325" i="197"/>
  <c r="F325" i="197"/>
  <c r="D325" i="197" s="1"/>
  <c r="C326" i="197"/>
  <c r="F326" i="197"/>
  <c r="G326" i="197"/>
  <c r="C327" i="197"/>
  <c r="F327" i="197"/>
  <c r="D327" i="197" s="1"/>
  <c r="G327" i="197"/>
  <c r="C328" i="197"/>
  <c r="F328" i="197"/>
  <c r="G328" i="197"/>
  <c r="C329" i="197"/>
  <c r="F329" i="197"/>
  <c r="G329" i="197"/>
  <c r="C330" i="197"/>
  <c r="F330" i="197"/>
  <c r="G330" i="197"/>
  <c r="C331" i="197"/>
  <c r="F331" i="197"/>
  <c r="D331" i="197" s="1"/>
  <c r="G331" i="197"/>
  <c r="C332" i="197"/>
  <c r="F332" i="197"/>
  <c r="G332" i="197"/>
  <c r="C333" i="197"/>
  <c r="F333" i="197"/>
  <c r="D333" i="197" s="1"/>
  <c r="G333" i="197"/>
  <c r="C334" i="197"/>
  <c r="F334" i="197"/>
  <c r="G334" i="197"/>
  <c r="C345" i="197"/>
  <c r="F345" i="197"/>
  <c r="D345" i="197" s="1"/>
  <c r="G345" i="197"/>
  <c r="C346" i="197"/>
  <c r="F346" i="197"/>
  <c r="G346" i="197"/>
  <c r="C335" i="197"/>
  <c r="F335" i="197"/>
  <c r="D335" i="197" s="1"/>
  <c r="G335" i="197"/>
  <c r="C336" i="197"/>
  <c r="F336" i="197"/>
  <c r="G336" i="197"/>
  <c r="C338" i="197"/>
  <c r="F338" i="197"/>
  <c r="D338" i="197" s="1"/>
  <c r="G338" i="197"/>
  <c r="C339" i="197"/>
  <c r="F339" i="197"/>
  <c r="D339" i="197" s="1"/>
  <c r="G339" i="197"/>
  <c r="C340" i="197"/>
  <c r="F340" i="197"/>
  <c r="D340" i="197" s="1"/>
  <c r="G340" i="197"/>
  <c r="C341" i="197"/>
  <c r="F341" i="197"/>
  <c r="D341" i="197" s="1"/>
  <c r="G341" i="197"/>
  <c r="C342" i="197"/>
  <c r="F342" i="197"/>
  <c r="G342" i="197"/>
  <c r="C348" i="197"/>
  <c r="F348" i="197"/>
  <c r="G348" i="197"/>
  <c r="C344" i="197"/>
  <c r="F344" i="197"/>
  <c r="D344" i="197" s="1"/>
  <c r="G344" i="197"/>
  <c r="C343" i="197"/>
  <c r="F343" i="197"/>
  <c r="D343" i="197" s="1"/>
  <c r="G343" i="197"/>
  <c r="C368" i="197"/>
  <c r="F368" i="197"/>
  <c r="D368" i="197" s="1"/>
  <c r="G368" i="197"/>
  <c r="C375" i="197"/>
  <c r="F375" i="197"/>
  <c r="D375" i="197" s="1"/>
  <c r="G375" i="197"/>
  <c r="C376" i="197"/>
  <c r="F376" i="197"/>
  <c r="D376" i="197" s="1"/>
  <c r="G376" i="197"/>
  <c r="C369" i="197"/>
  <c r="F369" i="197"/>
  <c r="D369" i="197" s="1"/>
  <c r="G369" i="197"/>
  <c r="C370" i="197"/>
  <c r="F370" i="197"/>
  <c r="D370" i="197" s="1"/>
  <c r="G370" i="197"/>
  <c r="C371" i="197"/>
  <c r="F371" i="197"/>
  <c r="D371" i="197" s="1"/>
  <c r="G371" i="197"/>
  <c r="C372" i="197"/>
  <c r="F372" i="197"/>
  <c r="D372" i="197" s="1"/>
  <c r="G372" i="197"/>
  <c r="C373" i="197"/>
  <c r="F373" i="197"/>
  <c r="G373" i="197"/>
  <c r="C377" i="197"/>
  <c r="F377" i="197"/>
  <c r="D377" i="197" s="1"/>
  <c r="G377" i="197"/>
  <c r="C374" i="197"/>
  <c r="F374" i="197"/>
  <c r="D374" i="197" s="1"/>
  <c r="G374" i="197"/>
  <c r="C378" i="197"/>
  <c r="F378" i="197"/>
  <c r="D378" i="197" s="1"/>
  <c r="C379" i="197"/>
  <c r="F379" i="197"/>
  <c r="G379" i="197"/>
  <c r="C382" i="197"/>
  <c r="F382" i="197"/>
  <c r="G382" i="197"/>
  <c r="C380" i="197"/>
  <c r="F380" i="197"/>
  <c r="D380" i="197" s="1"/>
  <c r="G380" i="197"/>
  <c r="C381" i="197"/>
  <c r="F381" i="197"/>
  <c r="G381" i="197"/>
  <c r="C385" i="197"/>
  <c r="F385" i="197"/>
  <c r="D385" i="197" s="1"/>
  <c r="G385" i="197"/>
  <c r="C386" i="197"/>
  <c r="F386" i="197"/>
  <c r="G386" i="197"/>
  <c r="C387" i="197"/>
  <c r="F387" i="197"/>
  <c r="G387" i="197"/>
  <c r="C388" i="197"/>
  <c r="F388" i="197"/>
  <c r="D388" i="197" s="1"/>
  <c r="G388" i="197"/>
  <c r="C389" i="197"/>
  <c r="F389" i="197"/>
  <c r="G389" i="197"/>
  <c r="C390" i="197"/>
  <c r="F390" i="197"/>
  <c r="D390" i="197" s="1"/>
  <c r="G390" i="197"/>
  <c r="C391" i="197"/>
  <c r="F391" i="197"/>
  <c r="G391" i="197"/>
  <c r="C392" i="197"/>
  <c r="F392" i="197"/>
  <c r="G392" i="197"/>
  <c r="C393" i="197"/>
  <c r="F393" i="197"/>
  <c r="D393" i="197" s="1"/>
  <c r="G393" i="197"/>
  <c r="C394" i="197"/>
  <c r="F394" i="197"/>
  <c r="G394" i="197"/>
  <c r="C383" i="197"/>
  <c r="F383" i="197"/>
  <c r="D383" i="197" s="1"/>
  <c r="G383" i="197"/>
  <c r="C384" i="197"/>
  <c r="F384" i="197"/>
  <c r="D384" i="197" s="1"/>
  <c r="C403" i="197"/>
  <c r="F403" i="197"/>
  <c r="D403" i="197" s="1"/>
  <c r="C404" i="197"/>
  <c r="F404" i="197"/>
  <c r="D404" i="197" s="1"/>
  <c r="G404" i="197"/>
  <c r="C405" i="197"/>
  <c r="F405" i="197"/>
  <c r="D405" i="197" s="1"/>
  <c r="G405" i="197"/>
  <c r="C406" i="197"/>
  <c r="F406" i="197"/>
  <c r="D406" i="197" s="1"/>
  <c r="G406" i="197"/>
  <c r="C422" i="197"/>
  <c r="F422" i="197"/>
  <c r="D422" i="197" s="1"/>
  <c r="C420" i="197"/>
  <c r="F420" i="197"/>
  <c r="D420" i="197" s="1"/>
  <c r="G420" i="197"/>
  <c r="C407" i="197"/>
  <c r="F407" i="197"/>
  <c r="D407" i="197" s="1"/>
  <c r="G407" i="197"/>
  <c r="C408" i="197"/>
  <c r="F408" i="197"/>
  <c r="G408" i="197"/>
  <c r="C409" i="197"/>
  <c r="F409" i="197"/>
  <c r="D409" i="197" s="1"/>
  <c r="G409" i="197"/>
  <c r="C410" i="197"/>
  <c r="F410" i="197"/>
  <c r="D410" i="197" s="1"/>
  <c r="G410" i="197"/>
  <c r="C411" i="197"/>
  <c r="F411" i="197"/>
  <c r="G411" i="197"/>
  <c r="C412" i="197"/>
  <c r="F412" i="197"/>
  <c r="D412" i="197" s="1"/>
  <c r="G412" i="197"/>
  <c r="C413" i="197"/>
  <c r="F413" i="197"/>
  <c r="D413" i="197" s="1"/>
  <c r="C414" i="197"/>
  <c r="F414" i="197"/>
  <c r="G414" i="197"/>
  <c r="C415" i="197"/>
  <c r="F415" i="197"/>
  <c r="D415" i="197" s="1"/>
  <c r="G415" i="197"/>
  <c r="C416" i="197"/>
  <c r="F416" i="197"/>
  <c r="G416" i="197"/>
  <c r="C419" i="197"/>
  <c r="F419" i="197"/>
  <c r="D419" i="197" s="1"/>
  <c r="G419" i="197"/>
  <c r="C418" i="197"/>
  <c r="F418" i="197"/>
  <c r="D418" i="197" s="1"/>
  <c r="G418" i="197"/>
  <c r="C424" i="197"/>
  <c r="F424" i="197"/>
  <c r="D424" i="197" s="1"/>
  <c r="G424" i="197"/>
  <c r="C425" i="197"/>
  <c r="F425" i="197"/>
  <c r="D425" i="197" s="1"/>
  <c r="G425" i="197"/>
  <c r="G254" i="197"/>
  <c r="G258" i="197"/>
  <c r="G259" i="197"/>
  <c r="G260" i="197"/>
  <c r="G262" i="197"/>
  <c r="G252" i="197"/>
  <c r="G282" i="197"/>
  <c r="G283" i="197"/>
  <c r="G288" i="197"/>
  <c r="G317" i="197"/>
  <c r="G320" i="197"/>
  <c r="G325" i="197"/>
  <c r="G378" i="197"/>
  <c r="G384" i="197"/>
  <c r="G403" i="197"/>
  <c r="G422" i="197"/>
  <c r="G413" i="197"/>
  <c r="C265" i="197"/>
  <c r="F265" i="197"/>
  <c r="D265" i="197" s="1"/>
  <c r="C246" i="197"/>
  <c r="F246" i="197"/>
  <c r="D246" i="197" s="1"/>
  <c r="C247" i="197"/>
  <c r="F247" i="197"/>
  <c r="G247" i="197"/>
  <c r="C248" i="197"/>
  <c r="F248" i="197"/>
  <c r="D248" i="197" s="1"/>
  <c r="C249" i="197"/>
  <c r="F249" i="197"/>
  <c r="D249" i="197" s="1"/>
  <c r="C266" i="197"/>
  <c r="F266" i="197"/>
  <c r="D266" i="197" s="1"/>
  <c r="C250" i="197"/>
  <c r="F250" i="197"/>
  <c r="D250" i="197" s="1"/>
  <c r="C251" i="197"/>
  <c r="F251" i="197"/>
  <c r="G251" i="197"/>
  <c r="G265" i="197"/>
  <c r="G246" i="197"/>
  <c r="G248" i="197"/>
  <c r="G249" i="197"/>
  <c r="G266" i="197"/>
  <c r="G250" i="197"/>
  <c r="C239" i="197"/>
  <c r="F239" i="197"/>
  <c r="G239" i="197"/>
  <c r="C243" i="197"/>
  <c r="F243" i="197"/>
  <c r="C244" i="197"/>
  <c r="F244" i="197"/>
  <c r="D244" i="197" s="1"/>
  <c r="C245" i="197"/>
  <c r="F245" i="197"/>
  <c r="D245" i="197" s="1"/>
  <c r="G245" i="197"/>
  <c r="G243" i="197"/>
  <c r="G244" i="197"/>
  <c r="F210" i="197"/>
  <c r="D210" i="197" s="1"/>
  <c r="G210" i="197"/>
  <c r="F211" i="197"/>
  <c r="D211" i="197" s="1"/>
  <c r="G211" i="197"/>
  <c r="F212" i="197"/>
  <c r="D212" i="197" s="1"/>
  <c r="G212" i="197"/>
  <c r="F217" i="197"/>
  <c r="D217" i="197" s="1"/>
  <c r="G217" i="197"/>
  <c r="F218" i="197"/>
  <c r="G218" i="197"/>
  <c r="F229" i="197"/>
  <c r="D229" i="197" s="1"/>
  <c r="G229" i="197"/>
  <c r="F213" i="197"/>
  <c r="D213" i="197" s="1"/>
  <c r="G213" i="197"/>
  <c r="F214" i="197"/>
  <c r="D214" i="197" s="1"/>
  <c r="G214" i="197"/>
  <c r="F235" i="197"/>
  <c r="D235" i="197" s="1"/>
  <c r="G235" i="197"/>
  <c r="F215" i="197"/>
  <c r="D215" i="197" s="1"/>
  <c r="G215" i="197"/>
  <c r="F216" i="197"/>
  <c r="D216" i="197" s="1"/>
  <c r="G216" i="197"/>
  <c r="F219" i="197"/>
  <c r="D219" i="197" s="1"/>
  <c r="G219" i="197"/>
  <c r="F220" i="197"/>
  <c r="G220" i="197"/>
  <c r="F221" i="197"/>
  <c r="D221" i="197" s="1"/>
  <c r="G221" i="197"/>
  <c r="F222" i="197"/>
  <c r="G222" i="197"/>
  <c r="F223" i="197"/>
  <c r="D223" i="197" s="1"/>
  <c r="G223" i="197"/>
  <c r="F224" i="197"/>
  <c r="G224" i="197"/>
  <c r="F225" i="197"/>
  <c r="D225" i="197" s="1"/>
  <c r="G225" i="197"/>
  <c r="F226" i="197"/>
  <c r="G226" i="197"/>
  <c r="F227" i="197"/>
  <c r="D227" i="197" s="1"/>
  <c r="G227" i="197"/>
  <c r="F228" i="197"/>
  <c r="G228" i="197"/>
  <c r="F230" i="197"/>
  <c r="D230" i="197" s="1"/>
  <c r="G230" i="197"/>
  <c r="F231" i="197"/>
  <c r="D231" i="197" s="1"/>
  <c r="G231" i="197"/>
  <c r="F232" i="197"/>
  <c r="D232" i="197" s="1"/>
  <c r="G232" i="197"/>
  <c r="F234" i="197"/>
  <c r="G234" i="197"/>
  <c r="F236" i="197"/>
  <c r="D236" i="197" s="1"/>
  <c r="G236" i="197"/>
  <c r="F233" i="197"/>
  <c r="D233" i="197" s="1"/>
  <c r="G233" i="197"/>
  <c r="C212" i="197"/>
  <c r="C217" i="197"/>
  <c r="C218" i="197"/>
  <c r="C229" i="197"/>
  <c r="C213" i="197"/>
  <c r="C214" i="197"/>
  <c r="C235" i="197"/>
  <c r="C215" i="197"/>
  <c r="C216" i="197"/>
  <c r="C219" i="197"/>
  <c r="C220" i="197"/>
  <c r="C221" i="197"/>
  <c r="C222" i="197"/>
  <c r="C223" i="197"/>
  <c r="C224" i="197"/>
  <c r="C225" i="197"/>
  <c r="C226" i="197"/>
  <c r="C227" i="197"/>
  <c r="C228" i="197"/>
  <c r="C230" i="197"/>
  <c r="C231" i="197"/>
  <c r="C232" i="197"/>
  <c r="C234" i="197"/>
  <c r="C236" i="197"/>
  <c r="C233" i="197"/>
  <c r="F118" i="197"/>
  <c r="G118" i="197"/>
  <c r="F104" i="197"/>
  <c r="D104" i="197" s="1"/>
  <c r="G104" i="197"/>
  <c r="F105" i="197"/>
  <c r="D105" i="197" s="1"/>
  <c r="G105" i="197"/>
  <c r="F106" i="197"/>
  <c r="D106" i="197" s="1"/>
  <c r="G106" i="197"/>
  <c r="F107" i="197"/>
  <c r="D107" i="197" s="1"/>
  <c r="G107" i="197"/>
  <c r="F108" i="197"/>
  <c r="D108" i="197" s="1"/>
  <c r="G108" i="197"/>
  <c r="F109" i="197"/>
  <c r="D109" i="197" s="1"/>
  <c r="G109" i="197"/>
  <c r="F110" i="197"/>
  <c r="D110" i="197" s="1"/>
  <c r="G110" i="197"/>
  <c r="F111" i="197"/>
  <c r="D111" i="197" s="1"/>
  <c r="G111" i="197"/>
  <c r="F112" i="197"/>
  <c r="D112" i="197" s="1"/>
  <c r="G112" i="197"/>
  <c r="F113" i="197"/>
  <c r="D113" i="197" s="1"/>
  <c r="G113" i="197"/>
  <c r="F114" i="197"/>
  <c r="D114" i="197" s="1"/>
  <c r="G114" i="197"/>
  <c r="F115" i="197"/>
  <c r="D115" i="197" s="1"/>
  <c r="G115" i="197"/>
  <c r="F116" i="197"/>
  <c r="G116" i="197"/>
  <c r="F119" i="197"/>
  <c r="G119" i="197"/>
  <c r="F121" i="197"/>
  <c r="D121" i="197" s="1"/>
  <c r="G121" i="197"/>
  <c r="F122" i="197"/>
  <c r="D122" i="197" s="1"/>
  <c r="G122" i="197"/>
  <c r="F123" i="197"/>
  <c r="D123" i="197" s="1"/>
  <c r="G123" i="197"/>
  <c r="F124" i="197"/>
  <c r="D124" i="197" s="1"/>
  <c r="G124" i="197"/>
  <c r="F125" i="197"/>
  <c r="D125" i="197" s="1"/>
  <c r="G125" i="197"/>
  <c r="F126" i="197"/>
  <c r="G126" i="197"/>
  <c r="F127" i="197"/>
  <c r="D127" i="197" s="1"/>
  <c r="G127" i="197"/>
  <c r="F128" i="197"/>
  <c r="D128" i="197" s="1"/>
  <c r="G128" i="197"/>
  <c r="F206" i="197"/>
  <c r="D206" i="197" s="1"/>
  <c r="G206" i="197"/>
  <c r="F207" i="197"/>
  <c r="D207" i="197" s="1"/>
  <c r="G207" i="197"/>
  <c r="F209" i="197"/>
  <c r="D209" i="197" s="1"/>
  <c r="G209" i="197"/>
  <c r="C118" i="197"/>
  <c r="C104" i="197"/>
  <c r="C105" i="197"/>
  <c r="C106" i="197"/>
  <c r="C107" i="197"/>
  <c r="C108" i="197"/>
  <c r="C109" i="197"/>
  <c r="C110" i="197"/>
  <c r="C111" i="197"/>
  <c r="C112" i="197"/>
  <c r="C113" i="197"/>
  <c r="C114" i="197"/>
  <c r="C115" i="197"/>
  <c r="C116" i="197"/>
  <c r="C119" i="197"/>
  <c r="C121" i="197"/>
  <c r="C122" i="197"/>
  <c r="C123" i="197"/>
  <c r="C124" i="197"/>
  <c r="C125" i="197"/>
  <c r="C126" i="197"/>
  <c r="C127" i="197"/>
  <c r="C128" i="197"/>
  <c r="C206" i="197"/>
  <c r="C207" i="197"/>
  <c r="C209" i="197"/>
  <c r="C210" i="197"/>
  <c r="C211" i="197"/>
  <c r="C73" i="197"/>
  <c r="F73" i="197"/>
  <c r="G73" i="197"/>
  <c r="C58" i="197"/>
  <c r="F58" i="197"/>
  <c r="D58" i="197" s="1"/>
  <c r="C59" i="197"/>
  <c r="F59" i="197"/>
  <c r="G59" i="197"/>
  <c r="C55" i="197"/>
  <c r="F55" i="197"/>
  <c r="D55" i="197" s="1"/>
  <c r="G55" i="197"/>
  <c r="C56" i="197"/>
  <c r="F56" i="197"/>
  <c r="D56" i="197" s="1"/>
  <c r="C57" i="197"/>
  <c r="F57" i="197"/>
  <c r="G57" i="197"/>
  <c r="C60" i="197"/>
  <c r="F60" i="197"/>
  <c r="D60" i="197" s="1"/>
  <c r="C61" i="197"/>
  <c r="F61" i="197"/>
  <c r="G61" i="197"/>
  <c r="C62" i="197"/>
  <c r="F62" i="197"/>
  <c r="G62" i="197"/>
  <c r="C81" i="197"/>
  <c r="F81" i="197"/>
  <c r="G81" i="197"/>
  <c r="C76" i="197"/>
  <c r="F76" i="197"/>
  <c r="D76" i="197" s="1"/>
  <c r="G76" i="197"/>
  <c r="C77" i="197"/>
  <c r="F77" i="197"/>
  <c r="G77" i="197"/>
  <c r="C82" i="197"/>
  <c r="F82" i="197"/>
  <c r="G82" i="197"/>
  <c r="C65" i="197"/>
  <c r="F65" i="197"/>
  <c r="D65" i="197" s="1"/>
  <c r="G65" i="197"/>
  <c r="C66" i="197"/>
  <c r="F66" i="197"/>
  <c r="G66" i="197"/>
  <c r="C102" i="197"/>
  <c r="F102" i="197"/>
  <c r="D102" i="197" s="1"/>
  <c r="G102" i="197"/>
  <c r="C103" i="197"/>
  <c r="F103" i="197"/>
  <c r="D103" i="197" s="1"/>
  <c r="G103" i="197"/>
  <c r="C117" i="197"/>
  <c r="F117" i="197"/>
  <c r="D117" i="197" s="1"/>
  <c r="G117" i="197"/>
  <c r="G58" i="197"/>
  <c r="G56" i="197"/>
  <c r="G60" i="197"/>
  <c r="C40" i="197"/>
  <c r="F40" i="197"/>
  <c r="G40" i="197"/>
  <c r="C67" i="197"/>
  <c r="F67" i="197"/>
  <c r="G67" i="197"/>
  <c r="C68" i="197"/>
  <c r="F68" i="197"/>
  <c r="G68" i="197"/>
  <c r="C41" i="197"/>
  <c r="F41" i="197"/>
  <c r="D41" i="197" s="1"/>
  <c r="G41" i="197"/>
  <c r="C42" i="197"/>
  <c r="F42" i="197"/>
  <c r="G42" i="197"/>
  <c r="C69" i="197"/>
  <c r="F69" i="197"/>
  <c r="G69" i="197"/>
  <c r="C43" i="197"/>
  <c r="F43" i="197"/>
  <c r="D43" i="197" s="1"/>
  <c r="G43" i="197"/>
  <c r="C44" i="197"/>
  <c r="F44" i="197"/>
  <c r="G44" i="197"/>
  <c r="C47" i="197"/>
  <c r="F47" i="197"/>
  <c r="D47" i="197" s="1"/>
  <c r="G47" i="197"/>
  <c r="C48" i="197"/>
  <c r="F48" i="197"/>
  <c r="G48" i="197"/>
  <c r="C78" i="197"/>
  <c r="F78" i="197"/>
  <c r="G78" i="197"/>
  <c r="C79" i="197"/>
  <c r="F79" i="197"/>
  <c r="G79" i="197"/>
  <c r="C80" i="197"/>
  <c r="F80" i="197"/>
  <c r="D80" i="197" s="1"/>
  <c r="G80" i="197"/>
  <c r="C49" i="197"/>
  <c r="F49" i="197"/>
  <c r="D49" i="197" s="1"/>
  <c r="G49" i="197"/>
  <c r="C50" i="197"/>
  <c r="F50" i="197"/>
  <c r="G50" i="197"/>
  <c r="C51" i="197"/>
  <c r="F51" i="197"/>
  <c r="D51" i="197" s="1"/>
  <c r="G51" i="197"/>
  <c r="C52" i="197"/>
  <c r="F52" i="197"/>
  <c r="G52" i="197"/>
  <c r="C70" i="197"/>
  <c r="F70" i="197"/>
  <c r="D70" i="197" s="1"/>
  <c r="G70" i="197"/>
  <c r="C71" i="197"/>
  <c r="F71" i="197"/>
  <c r="G71" i="197"/>
  <c r="C53" i="197"/>
  <c r="F53" i="197"/>
  <c r="D53" i="197" s="1"/>
  <c r="G53" i="197"/>
  <c r="C54" i="197"/>
  <c r="F54" i="197"/>
  <c r="G54" i="197"/>
  <c r="C74" i="197"/>
  <c r="F74" i="197"/>
  <c r="D74" i="197" s="1"/>
  <c r="G74" i="197"/>
  <c r="C75" i="197"/>
  <c r="F75" i="197"/>
  <c r="G75" i="197"/>
  <c r="C72" i="197"/>
  <c r="F72" i="197"/>
  <c r="D72" i="197" s="1"/>
  <c r="G72" i="197"/>
  <c r="C25" i="197"/>
  <c r="C26" i="197"/>
  <c r="C27" i="197"/>
  <c r="C28" i="197"/>
  <c r="C64" i="197"/>
  <c r="C29" i="197"/>
  <c r="C30" i="197"/>
  <c r="C63" i="197"/>
  <c r="C35" i="197"/>
  <c r="C36" i="197"/>
  <c r="C37" i="197"/>
  <c r="C38" i="197"/>
  <c r="C39" i="197"/>
  <c r="F27" i="197"/>
  <c r="D27" i="197" s="1"/>
  <c r="G27" i="197"/>
  <c r="F28" i="197"/>
  <c r="G28" i="197"/>
  <c r="F64" i="197"/>
  <c r="G64" i="197"/>
  <c r="F29" i="197"/>
  <c r="D29" i="197" s="1"/>
  <c r="G29" i="197"/>
  <c r="F30" i="197"/>
  <c r="G30" i="197"/>
  <c r="F63" i="197"/>
  <c r="D63" i="197" s="1"/>
  <c r="G63" i="197"/>
  <c r="F35" i="197"/>
  <c r="G35" i="197"/>
  <c r="F36" i="197"/>
  <c r="D36" i="197" s="1"/>
  <c r="G36" i="197"/>
  <c r="F37" i="197"/>
  <c r="G37" i="197"/>
  <c r="F38" i="197"/>
  <c r="G38" i="197"/>
  <c r="F39" i="197"/>
  <c r="G39" i="197"/>
  <c r="F2" i="197"/>
  <c r="D2" i="197" s="1"/>
  <c r="F3" i="197"/>
  <c r="D3" i="197" s="1"/>
  <c r="F4" i="197"/>
  <c r="D4" i="197" s="1"/>
  <c r="F5" i="197"/>
  <c r="D5" i="197" s="1"/>
  <c r="F7" i="197"/>
  <c r="D7" i="197" s="1"/>
  <c r="F8" i="197"/>
  <c r="D8" i="197" s="1"/>
  <c r="F9" i="197"/>
  <c r="F10" i="197"/>
  <c r="D10" i="197" s="1"/>
  <c r="F11" i="197"/>
  <c r="D11" i="197" s="1"/>
  <c r="F12" i="197"/>
  <c r="D12" i="197" s="1"/>
  <c r="F13" i="197"/>
  <c r="D13" i="197" s="1"/>
  <c r="F14" i="197"/>
  <c r="D14" i="197" s="1"/>
  <c r="F15" i="197"/>
  <c r="D15" i="197" s="1"/>
  <c r="F16" i="197"/>
  <c r="D16" i="197" s="1"/>
  <c r="G16" i="197"/>
  <c r="F17" i="197"/>
  <c r="D17" i="197" s="1"/>
  <c r="F24" i="197"/>
  <c r="D24" i="197" s="1"/>
  <c r="G24" i="197"/>
  <c r="F25" i="197"/>
  <c r="D25" i="197" s="1"/>
  <c r="F26" i="197"/>
  <c r="D26" i="197" s="1"/>
  <c r="G7" i="197"/>
  <c r="G8" i="197"/>
  <c r="G9" i="197"/>
  <c r="G10" i="197"/>
  <c r="G11" i="197"/>
  <c r="G12" i="197"/>
  <c r="G13" i="197"/>
  <c r="G14" i="197"/>
  <c r="G15" i="197"/>
  <c r="G17" i="197"/>
  <c r="G25" i="197"/>
  <c r="G26" i="197"/>
  <c r="G2" i="197"/>
  <c r="G3" i="197"/>
  <c r="G4" i="197"/>
  <c r="G5" i="197"/>
  <c r="C13" i="197"/>
  <c r="C3" i="197"/>
  <c r="C4" i="197"/>
  <c r="C5" i="197"/>
  <c r="C7" i="197"/>
  <c r="C8" i="197"/>
  <c r="C9" i="197"/>
  <c r="C10" i="197"/>
  <c r="C11" i="197"/>
  <c r="C12" i="197"/>
  <c r="C14" i="197"/>
  <c r="C15" i="197"/>
  <c r="C16" i="197"/>
  <c r="C17" i="197"/>
  <c r="C24" i="197"/>
  <c r="C2" i="197"/>
  <c r="I191" i="197" s="1"/>
  <c r="B180" i="193"/>
  <c r="B181" i="193"/>
  <c r="B182" i="193"/>
  <c r="B183" i="193"/>
  <c r="B184" i="193"/>
  <c r="B185" i="193"/>
  <c r="B186" i="193"/>
  <c r="B187" i="193"/>
  <c r="B188" i="193"/>
  <c r="B189" i="193"/>
  <c r="B190" i="193"/>
  <c r="B191" i="193"/>
  <c r="B192" i="193"/>
  <c r="B193" i="193"/>
  <c r="B194" i="193"/>
  <c r="B195" i="193"/>
  <c r="B196" i="193"/>
  <c r="B197" i="193"/>
  <c r="B198" i="193"/>
  <c r="B199" i="193"/>
  <c r="B200" i="193"/>
  <c r="B201" i="193"/>
  <c r="B202" i="193"/>
  <c r="B203" i="193"/>
  <c r="B204" i="193"/>
  <c r="B205" i="193"/>
  <c r="B206" i="193"/>
  <c r="B207" i="193"/>
  <c r="B208" i="193"/>
  <c r="B209" i="193"/>
  <c r="B210" i="193"/>
  <c r="B211" i="193"/>
  <c r="B212" i="193"/>
  <c r="B213" i="193"/>
  <c r="B214" i="193"/>
  <c r="B215" i="193"/>
  <c r="B216" i="193"/>
  <c r="B217" i="193"/>
  <c r="B218" i="193"/>
  <c r="B219" i="193"/>
  <c r="B220" i="193"/>
  <c r="B221" i="193"/>
  <c r="B222" i="193"/>
  <c r="B223" i="193"/>
  <c r="B3" i="193"/>
  <c r="B4" i="193"/>
  <c r="B5" i="193"/>
  <c r="B6" i="193"/>
  <c r="B7" i="193"/>
  <c r="B8" i="193"/>
  <c r="B9" i="193"/>
  <c r="B10" i="193"/>
  <c r="B11" i="193"/>
  <c r="B12" i="193"/>
  <c r="B13" i="193"/>
  <c r="B14" i="193"/>
  <c r="B15" i="193"/>
  <c r="B16" i="193"/>
  <c r="B17" i="193"/>
  <c r="B18" i="193"/>
  <c r="B19" i="193"/>
  <c r="B20" i="193"/>
  <c r="B21" i="193"/>
  <c r="B22" i="193"/>
  <c r="B23" i="193"/>
  <c r="B24" i="193"/>
  <c r="B25" i="193"/>
  <c r="B26" i="193"/>
  <c r="B27" i="193"/>
  <c r="B28" i="193"/>
  <c r="B29" i="193"/>
  <c r="B30" i="193"/>
  <c r="B31" i="193"/>
  <c r="B32" i="193"/>
  <c r="B33" i="193"/>
  <c r="B34" i="193"/>
  <c r="B35" i="193"/>
  <c r="B36" i="193"/>
  <c r="B37" i="193"/>
  <c r="B38" i="193"/>
  <c r="B39" i="193"/>
  <c r="B40" i="193"/>
  <c r="B41" i="193"/>
  <c r="B61" i="193"/>
  <c r="B62" i="193"/>
  <c r="B63" i="193"/>
  <c r="B64" i="193"/>
  <c r="B65" i="193"/>
  <c r="B66" i="193"/>
  <c r="B67" i="193"/>
  <c r="B68" i="193"/>
  <c r="B69" i="193"/>
  <c r="B70" i="193"/>
  <c r="B71" i="193"/>
  <c r="B72" i="193"/>
  <c r="B73" i="193"/>
  <c r="B74" i="193"/>
  <c r="B75" i="193"/>
  <c r="B76" i="193"/>
  <c r="B77" i="193"/>
  <c r="B78" i="193"/>
  <c r="B79" i="193"/>
  <c r="B80" i="193"/>
  <c r="B81" i="193"/>
  <c r="B82" i="193"/>
  <c r="B83" i="193"/>
  <c r="B84" i="193"/>
  <c r="B85" i="193"/>
  <c r="B86" i="193"/>
  <c r="B87" i="193"/>
  <c r="B88" i="193"/>
  <c r="B89" i="193"/>
  <c r="B90" i="193"/>
  <c r="B91" i="193"/>
  <c r="B92" i="193"/>
  <c r="B93" i="193"/>
  <c r="B94" i="193"/>
  <c r="B95" i="193"/>
  <c r="B96" i="193"/>
  <c r="B97" i="193"/>
  <c r="B98" i="193"/>
  <c r="B99" i="193"/>
  <c r="B100" i="193"/>
  <c r="B101" i="193"/>
  <c r="B102" i="193"/>
  <c r="B103" i="193"/>
  <c r="B104" i="193"/>
  <c r="B105" i="193"/>
  <c r="B106" i="193"/>
  <c r="B107" i="193"/>
  <c r="B108" i="193"/>
  <c r="B109" i="193"/>
  <c r="B110" i="193"/>
  <c r="B111" i="193"/>
  <c r="B112" i="193"/>
  <c r="B113" i="193"/>
  <c r="B114" i="193"/>
  <c r="B115" i="193"/>
  <c r="B116" i="193"/>
  <c r="B117" i="193"/>
  <c r="B118" i="193"/>
  <c r="B119" i="193"/>
  <c r="B120" i="193"/>
  <c r="B121" i="193"/>
  <c r="B122" i="193"/>
  <c r="B123" i="193"/>
  <c r="B124" i="193"/>
  <c r="B125" i="193"/>
  <c r="B126" i="193"/>
  <c r="B127" i="193"/>
  <c r="B128" i="193"/>
  <c r="B129" i="193"/>
  <c r="B130" i="193"/>
  <c r="B131" i="193"/>
  <c r="B132" i="193"/>
  <c r="B133" i="193"/>
  <c r="B134" i="193"/>
  <c r="B135" i="193"/>
  <c r="B136" i="193"/>
  <c r="B137" i="193"/>
  <c r="B138" i="193"/>
  <c r="B139" i="193"/>
  <c r="B140" i="193"/>
  <c r="B141" i="193"/>
  <c r="B142" i="193"/>
  <c r="B143" i="193"/>
  <c r="B144" i="193"/>
  <c r="B145" i="193"/>
  <c r="B146" i="193"/>
  <c r="B147" i="193"/>
  <c r="B148" i="193"/>
  <c r="B149" i="193"/>
  <c r="B150" i="193"/>
  <c r="B151" i="193"/>
  <c r="B152" i="193"/>
  <c r="B153" i="193"/>
  <c r="B154" i="193"/>
  <c r="B155" i="193"/>
  <c r="B156" i="193"/>
  <c r="B157" i="193"/>
  <c r="B158" i="193"/>
  <c r="B159" i="193"/>
  <c r="B160" i="193"/>
  <c r="B161" i="193"/>
  <c r="B162" i="193"/>
  <c r="B163" i="193"/>
  <c r="B164" i="193"/>
  <c r="B165" i="193"/>
  <c r="B166" i="193"/>
  <c r="B167" i="193"/>
  <c r="B168" i="193"/>
  <c r="B169" i="193"/>
  <c r="B170" i="193"/>
  <c r="B171" i="193"/>
  <c r="B172" i="193"/>
  <c r="B173" i="193"/>
  <c r="B174" i="193"/>
  <c r="B175" i="193"/>
  <c r="B176" i="193"/>
  <c r="B177" i="193"/>
  <c r="B178" i="193"/>
  <c r="B179" i="193"/>
  <c r="C3" i="193"/>
  <c r="C4" i="193"/>
  <c r="C5" i="193"/>
  <c r="C6" i="193"/>
  <c r="C7" i="193"/>
  <c r="C8" i="193"/>
  <c r="C9" i="193"/>
  <c r="C10" i="193"/>
  <c r="C11" i="193"/>
  <c r="C12" i="193"/>
  <c r="C13" i="193"/>
  <c r="C14" i="193"/>
  <c r="C15" i="193"/>
  <c r="C16" i="193"/>
  <c r="C17" i="193"/>
  <c r="C18" i="193"/>
  <c r="C19" i="193"/>
  <c r="C20" i="193"/>
  <c r="C21" i="193"/>
  <c r="C22" i="193"/>
  <c r="C23" i="193"/>
  <c r="C24" i="193"/>
  <c r="C25" i="193"/>
  <c r="C26" i="193"/>
  <c r="C27" i="193"/>
  <c r="C28" i="193"/>
  <c r="C29" i="193"/>
  <c r="C30" i="193"/>
  <c r="C31" i="193"/>
  <c r="C32" i="193"/>
  <c r="C33" i="193"/>
  <c r="C34" i="193"/>
  <c r="C35" i="193"/>
  <c r="C36" i="193"/>
  <c r="C37" i="193"/>
  <c r="C38" i="193"/>
  <c r="C39" i="193"/>
  <c r="C40" i="193"/>
  <c r="C41" i="193"/>
  <c r="C61" i="193"/>
  <c r="C62" i="193"/>
  <c r="C63" i="193"/>
  <c r="C64" i="193"/>
  <c r="C65" i="193"/>
  <c r="C66" i="193"/>
  <c r="C67" i="193"/>
  <c r="C68" i="193"/>
  <c r="C69" i="193"/>
  <c r="C70" i="193"/>
  <c r="C71" i="193"/>
  <c r="C72" i="193"/>
  <c r="C73" i="193"/>
  <c r="C74" i="193"/>
  <c r="C75" i="193"/>
  <c r="C76" i="193"/>
  <c r="C77" i="193"/>
  <c r="C78" i="193"/>
  <c r="C79" i="193"/>
  <c r="C80" i="193"/>
  <c r="C81" i="193"/>
  <c r="C82" i="193"/>
  <c r="C83" i="193"/>
  <c r="C84" i="193"/>
  <c r="C85" i="193"/>
  <c r="C86" i="193"/>
  <c r="C87" i="193"/>
  <c r="C88" i="193"/>
  <c r="C89" i="193"/>
  <c r="C90" i="193"/>
  <c r="C91" i="193"/>
  <c r="C92" i="193"/>
  <c r="C93" i="193"/>
  <c r="C94" i="193"/>
  <c r="C95" i="193"/>
  <c r="C96" i="193"/>
  <c r="C97" i="193"/>
  <c r="C98" i="193"/>
  <c r="C99" i="193"/>
  <c r="C100" i="193"/>
  <c r="C101" i="193"/>
  <c r="C102" i="193"/>
  <c r="C103" i="193"/>
  <c r="C104" i="193"/>
  <c r="C105" i="193"/>
  <c r="C106" i="193"/>
  <c r="C107" i="193"/>
  <c r="C108" i="193"/>
  <c r="C109" i="193"/>
  <c r="C110" i="193"/>
  <c r="C111" i="193"/>
  <c r="C112" i="193"/>
  <c r="C113" i="193"/>
  <c r="C114" i="193"/>
  <c r="C115" i="193"/>
  <c r="C116" i="193"/>
  <c r="C117" i="193"/>
  <c r="C118" i="193"/>
  <c r="C119" i="193"/>
  <c r="C120" i="193"/>
  <c r="C121" i="193"/>
  <c r="C122" i="193"/>
  <c r="C123" i="193"/>
  <c r="C124" i="193"/>
  <c r="C125" i="193"/>
  <c r="C126" i="193"/>
  <c r="C127" i="193"/>
  <c r="C128" i="193"/>
  <c r="C129" i="193"/>
  <c r="C130" i="193"/>
  <c r="C131" i="193"/>
  <c r="C132" i="193"/>
  <c r="C133" i="193"/>
  <c r="C134" i="193"/>
  <c r="C135" i="193"/>
  <c r="C136" i="193"/>
  <c r="C137" i="193"/>
  <c r="C138" i="193"/>
  <c r="C139" i="193"/>
  <c r="C140" i="193"/>
  <c r="C141" i="193"/>
  <c r="C142" i="193"/>
  <c r="C143" i="193"/>
  <c r="C144" i="193"/>
  <c r="C145" i="193"/>
  <c r="C146" i="193"/>
  <c r="C147" i="193"/>
  <c r="C148" i="193"/>
  <c r="C149" i="193"/>
  <c r="C150" i="193"/>
  <c r="C151" i="193"/>
  <c r="C152" i="193"/>
  <c r="C153" i="193"/>
  <c r="C154" i="193"/>
  <c r="C155" i="193"/>
  <c r="C156" i="193"/>
  <c r="C157" i="193"/>
  <c r="C158" i="193"/>
  <c r="C159" i="193"/>
  <c r="C160" i="193"/>
  <c r="C161" i="193"/>
  <c r="C162" i="193"/>
  <c r="C163" i="193"/>
  <c r="C164" i="193"/>
  <c r="C165" i="193"/>
  <c r="C166" i="193"/>
  <c r="C167" i="193"/>
  <c r="C168" i="193"/>
  <c r="C169" i="193"/>
  <c r="C170" i="193"/>
  <c r="C171" i="193"/>
  <c r="C172" i="193"/>
  <c r="C173" i="193"/>
  <c r="C174" i="193"/>
  <c r="C175" i="193"/>
  <c r="C176" i="193"/>
  <c r="C177" i="193"/>
  <c r="C178" i="193"/>
  <c r="C179" i="193"/>
  <c r="C180" i="193"/>
  <c r="C181" i="193"/>
  <c r="C182" i="193"/>
  <c r="C183" i="193"/>
  <c r="C184" i="193"/>
  <c r="C185" i="193"/>
  <c r="C186" i="193"/>
  <c r="C187" i="193"/>
  <c r="C188" i="193"/>
  <c r="C189" i="193"/>
  <c r="C190" i="193"/>
  <c r="C191" i="193"/>
  <c r="C192" i="193"/>
  <c r="C193" i="193"/>
  <c r="C194" i="193"/>
  <c r="C195" i="193"/>
  <c r="C196" i="193"/>
  <c r="C197" i="193"/>
  <c r="C198" i="193"/>
  <c r="C199" i="193"/>
  <c r="C200" i="193"/>
  <c r="C201" i="193"/>
  <c r="C202" i="193"/>
  <c r="C203" i="193"/>
  <c r="C204" i="193"/>
  <c r="C205" i="193"/>
  <c r="C206" i="193"/>
  <c r="C207" i="193"/>
  <c r="C208" i="193"/>
  <c r="C209" i="193"/>
  <c r="C210" i="193"/>
  <c r="C211" i="193"/>
  <c r="C212" i="193"/>
  <c r="C213" i="193"/>
  <c r="C214" i="193"/>
  <c r="C215" i="193"/>
  <c r="C216" i="193"/>
  <c r="C217" i="193"/>
  <c r="C218" i="193"/>
  <c r="C219" i="193"/>
  <c r="C220" i="193"/>
  <c r="C221" i="193"/>
  <c r="C222" i="193"/>
  <c r="C223" i="193"/>
  <c r="C2" i="193"/>
  <c r="D4" i="192"/>
  <c r="D5" i="192"/>
  <c r="D7" i="192"/>
  <c r="D8" i="192"/>
  <c r="D9" i="192"/>
  <c r="D49" i="192"/>
  <c r="D50" i="192"/>
  <c r="D51" i="192"/>
  <c r="D52" i="192"/>
  <c r="D53" i="192"/>
  <c r="D54" i="192"/>
  <c r="D55" i="192"/>
  <c r="D56" i="192"/>
  <c r="D57" i="192"/>
  <c r="D59" i="192"/>
  <c r="D60" i="192"/>
  <c r="D61" i="192"/>
  <c r="D62" i="192"/>
  <c r="D63" i="192"/>
  <c r="D64" i="192"/>
  <c r="D65" i="192"/>
  <c r="D66" i="192"/>
  <c r="D67" i="192"/>
  <c r="D68" i="192"/>
  <c r="D69" i="192"/>
  <c r="D70" i="192"/>
  <c r="D71" i="192"/>
  <c r="D72" i="192"/>
  <c r="D73" i="192"/>
  <c r="D94" i="192"/>
  <c r="D95" i="192"/>
  <c r="D96" i="192"/>
  <c r="D97" i="192"/>
  <c r="D107" i="192"/>
  <c r="D108" i="192"/>
  <c r="D177" i="192"/>
  <c r="D169" i="192"/>
  <c r="D170" i="192"/>
  <c r="D172" i="192"/>
  <c r="D173" i="192"/>
  <c r="D174" i="192"/>
  <c r="D175" i="192"/>
  <c r="D176" i="192"/>
  <c r="D178" i="192"/>
  <c r="D190" i="192"/>
  <c r="D191" i="192"/>
  <c r="D192" i="192"/>
  <c r="D193" i="192"/>
  <c r="D194" i="192"/>
  <c r="D206" i="192"/>
  <c r="D215" i="192"/>
  <c r="D216" i="192"/>
  <c r="D217" i="192"/>
  <c r="D218" i="192"/>
  <c r="D219" i="192"/>
  <c r="D221" i="192"/>
  <c r="D223" i="192"/>
  <c r="D235" i="192"/>
  <c r="D236" i="192"/>
  <c r="D237" i="192"/>
  <c r="D247" i="192"/>
  <c r="D248" i="192"/>
  <c r="D249" i="192"/>
  <c r="D251" i="192"/>
  <c r="D252" i="192"/>
  <c r="D253" i="192"/>
  <c r="D254" i="192"/>
  <c r="D255" i="192"/>
  <c r="D258" i="192"/>
  <c r="D259" i="192"/>
  <c r="D260" i="192"/>
  <c r="D261" i="192"/>
  <c r="D262" i="192"/>
  <c r="D263" i="192"/>
  <c r="D265" i="192"/>
  <c r="D264" i="192"/>
  <c r="D280" i="192"/>
  <c r="D281" i="192"/>
  <c r="D282" i="192"/>
  <c r="D283" i="192"/>
  <c r="D286" i="192"/>
  <c r="D289" i="192"/>
  <c r="D290" i="192"/>
  <c r="D288" i="192"/>
  <c r="D284" i="192"/>
  <c r="D287" i="192"/>
  <c r="D285" i="192"/>
  <c r="D299" i="192"/>
  <c r="D300" i="192"/>
  <c r="D302" i="192"/>
  <c r="D303" i="192"/>
  <c r="D304" i="192"/>
  <c r="D307" i="192"/>
  <c r="D314" i="192"/>
  <c r="D322" i="192"/>
  <c r="D330" i="192"/>
  <c r="D331" i="192"/>
  <c r="D332" i="192"/>
  <c r="D343" i="192"/>
  <c r="D344" i="192"/>
  <c r="D353" i="192"/>
  <c r="D354" i="192"/>
  <c r="D366" i="192"/>
  <c r="D378" i="192"/>
  <c r="D379" i="192"/>
  <c r="D387" i="192"/>
  <c r="D388" i="192"/>
  <c r="D397" i="192"/>
  <c r="D396" i="192"/>
  <c r="D398" i="192"/>
  <c r="D399" i="192"/>
  <c r="D409" i="192"/>
  <c r="D410" i="192"/>
  <c r="D411" i="192"/>
  <c r="D412" i="192"/>
  <c r="D413" i="192"/>
  <c r="D414" i="192"/>
  <c r="D415" i="192"/>
  <c r="D416" i="192"/>
  <c r="D417" i="192"/>
  <c r="D418" i="192"/>
  <c r="D419" i="192"/>
  <c r="D429" i="192"/>
  <c r="D430" i="192"/>
  <c r="D431" i="192"/>
  <c r="D432" i="192"/>
  <c r="D433" i="192"/>
  <c r="D443" i="192"/>
  <c r="D444" i="192"/>
  <c r="D454" i="192"/>
  <c r="D455" i="192"/>
  <c r="D465" i="192"/>
  <c r="D466" i="192"/>
  <c r="D477" i="192"/>
  <c r="D487" i="192"/>
  <c r="D497" i="192"/>
  <c r="D498" i="192"/>
  <c r="D499" i="192"/>
  <c r="D520" i="192"/>
  <c r="D529" i="192"/>
  <c r="D530" i="192"/>
  <c r="D531" i="192"/>
  <c r="D532" i="192"/>
  <c r="D533" i="192"/>
  <c r="D534" i="192"/>
  <c r="D3" i="192"/>
  <c r="B2" i="193"/>
  <c r="C497" i="192"/>
  <c r="C498" i="192"/>
  <c r="C499" i="192"/>
  <c r="C509" i="192"/>
  <c r="C510" i="192"/>
  <c r="C511" i="192"/>
  <c r="C524" i="192"/>
  <c r="C523" i="192"/>
  <c r="C521" i="192"/>
  <c r="C522" i="192"/>
  <c r="C520" i="192"/>
  <c r="C529" i="192"/>
  <c r="C530" i="192"/>
  <c r="C531" i="192"/>
  <c r="C532" i="192"/>
  <c r="C533" i="192"/>
  <c r="C534" i="192"/>
  <c r="B4" i="192"/>
  <c r="B5" i="192"/>
  <c r="B7" i="192"/>
  <c r="B8" i="192"/>
  <c r="B9" i="192"/>
  <c r="B48" i="192"/>
  <c r="B49" i="192"/>
  <c r="B50" i="192"/>
  <c r="B51" i="192"/>
  <c r="B52" i="192"/>
  <c r="B53" i="192"/>
  <c r="B54" i="192"/>
  <c r="B55" i="192"/>
  <c r="B56" i="192"/>
  <c r="B57" i="192"/>
  <c r="B59" i="192"/>
  <c r="B60" i="192"/>
  <c r="B61" i="192"/>
  <c r="B62" i="192"/>
  <c r="B63" i="192"/>
  <c r="B64" i="192"/>
  <c r="B65" i="192"/>
  <c r="B66" i="192"/>
  <c r="B67" i="192"/>
  <c r="B68" i="192"/>
  <c r="B69" i="192"/>
  <c r="B70" i="192"/>
  <c r="B71" i="192"/>
  <c r="B72" i="192"/>
  <c r="B73" i="192"/>
  <c r="B93" i="192"/>
  <c r="B94" i="192"/>
  <c r="B95" i="192"/>
  <c r="B96" i="192"/>
  <c r="B97" i="192"/>
  <c r="B106" i="192"/>
  <c r="B107" i="192"/>
  <c r="B108" i="192"/>
  <c r="B167" i="192"/>
  <c r="B166" i="192"/>
  <c r="B177" i="192"/>
  <c r="B168" i="192"/>
  <c r="B169" i="192"/>
  <c r="B170" i="192"/>
  <c r="B171" i="192"/>
  <c r="B172" i="192"/>
  <c r="B173" i="192"/>
  <c r="B174" i="192"/>
  <c r="B175" i="192"/>
  <c r="B176" i="192"/>
  <c r="B178" i="192"/>
  <c r="B188" i="192"/>
  <c r="B189" i="192"/>
  <c r="B190" i="192"/>
  <c r="B191" i="192"/>
  <c r="B192" i="192"/>
  <c r="B193" i="192"/>
  <c r="B194" i="192"/>
  <c r="B205" i="192"/>
  <c r="B206" i="192"/>
  <c r="B214" i="192"/>
  <c r="B215" i="192"/>
  <c r="B216" i="192"/>
  <c r="B217" i="192"/>
  <c r="B218" i="192"/>
  <c r="B219" i="192"/>
  <c r="B221" i="192"/>
  <c r="B223" i="192"/>
  <c r="B234" i="192"/>
  <c r="B235" i="192"/>
  <c r="B236" i="192"/>
  <c r="B237" i="192"/>
  <c r="B246" i="192"/>
  <c r="B250" i="192"/>
  <c r="B245" i="192"/>
  <c r="B247" i="192"/>
  <c r="B248" i="192"/>
  <c r="B249" i="192"/>
  <c r="B251" i="192"/>
  <c r="B252" i="192"/>
  <c r="B253" i="192"/>
  <c r="B254" i="192"/>
  <c r="B255" i="192"/>
  <c r="B256" i="192"/>
  <c r="B257" i="192"/>
  <c r="B258" i="192"/>
  <c r="B259" i="192"/>
  <c r="B260" i="192"/>
  <c r="B261" i="192"/>
  <c r="B262" i="192"/>
  <c r="B263" i="192"/>
  <c r="B265" i="192"/>
  <c r="B264" i="192"/>
  <c r="B279" i="192"/>
  <c r="B278" i="192"/>
  <c r="B280" i="192"/>
  <c r="B281" i="192"/>
  <c r="B282" i="192"/>
  <c r="B283" i="192"/>
  <c r="B286" i="192"/>
  <c r="B289" i="192"/>
  <c r="B290" i="192"/>
  <c r="B288" i="192"/>
  <c r="B284" i="192"/>
  <c r="B287" i="192"/>
  <c r="B285" i="192"/>
  <c r="B301" i="192"/>
  <c r="B308" i="192"/>
  <c r="B305" i="192"/>
  <c r="B306" i="192"/>
  <c r="B299" i="192"/>
  <c r="B300" i="192"/>
  <c r="B302" i="192"/>
  <c r="B303" i="192"/>
  <c r="B304" i="192"/>
  <c r="B307" i="192"/>
  <c r="B313" i="192"/>
  <c r="B314" i="192"/>
  <c r="B321" i="192"/>
  <c r="B322" i="192"/>
  <c r="B329" i="192"/>
  <c r="B330" i="192"/>
  <c r="B331" i="192"/>
  <c r="B332" i="192"/>
  <c r="B342" i="192"/>
  <c r="B343" i="192"/>
  <c r="B344" i="192"/>
  <c r="B351" i="192"/>
  <c r="B352" i="192"/>
  <c r="B353" i="192"/>
  <c r="B354" i="192"/>
  <c r="B355" i="192"/>
  <c r="B364" i="192"/>
  <c r="B365" i="192"/>
  <c r="B367" i="192"/>
  <c r="B366" i="192"/>
  <c r="B376" i="192"/>
  <c r="B377" i="192"/>
  <c r="B378" i="192"/>
  <c r="B379" i="192"/>
  <c r="B386" i="192"/>
  <c r="B387" i="192"/>
  <c r="B388" i="192"/>
  <c r="B395" i="192"/>
  <c r="B397" i="192"/>
  <c r="B396" i="192"/>
  <c r="B398" i="192"/>
  <c r="B399" i="192"/>
  <c r="B408" i="192"/>
  <c r="B409" i="192"/>
  <c r="B410" i="192"/>
  <c r="B411" i="192"/>
  <c r="B412" i="192"/>
  <c r="B413" i="192"/>
  <c r="B414" i="192"/>
  <c r="B415" i="192"/>
  <c r="B416" i="192"/>
  <c r="B417" i="192"/>
  <c r="B418" i="192"/>
  <c r="B419" i="192"/>
  <c r="B428" i="192"/>
  <c r="B429" i="192"/>
  <c r="B430" i="192"/>
  <c r="B431" i="192"/>
  <c r="B432" i="192"/>
  <c r="B433" i="192"/>
  <c r="B441" i="192"/>
  <c r="B442" i="192"/>
  <c r="B443" i="192"/>
  <c r="B444" i="192"/>
  <c r="B452" i="192"/>
  <c r="B453" i="192"/>
  <c r="B454" i="192"/>
  <c r="B455" i="192"/>
  <c r="B463" i="192"/>
  <c r="B464" i="192"/>
  <c r="B465" i="192"/>
  <c r="B466" i="192"/>
  <c r="B474" i="192"/>
  <c r="B475" i="192"/>
  <c r="B476" i="192"/>
  <c r="B477" i="192"/>
  <c r="B486" i="192"/>
  <c r="B487" i="192"/>
  <c r="B497" i="192"/>
  <c r="B498" i="192"/>
  <c r="B499" i="192"/>
  <c r="B509" i="192"/>
  <c r="B510" i="192"/>
  <c r="B511" i="192"/>
  <c r="B524" i="192"/>
  <c r="B523" i="192"/>
  <c r="B521" i="192"/>
  <c r="B522" i="192"/>
  <c r="B520" i="192"/>
  <c r="B529" i="192"/>
  <c r="B530" i="192"/>
  <c r="B531" i="192"/>
  <c r="B532" i="192"/>
  <c r="B533" i="192"/>
  <c r="B534" i="192"/>
  <c r="B3" i="192"/>
  <c r="I199" i="197" l="1"/>
  <c r="I45" i="197"/>
  <c r="I46" i="197"/>
  <c r="I198" i="197"/>
  <c r="I200" i="197"/>
  <c r="I203" i="197"/>
  <c r="I204" i="197"/>
  <c r="I205" i="197"/>
  <c r="I201" i="197"/>
  <c r="I195" i="197"/>
  <c r="I202" i="197"/>
  <c r="I192" i="197"/>
  <c r="I194" i="197"/>
  <c r="I197" i="197"/>
  <c r="I193" i="197"/>
  <c r="I196" i="197"/>
  <c r="I208" i="197"/>
  <c r="D329" i="197"/>
  <c r="I86" i="197"/>
  <c r="I179" i="197"/>
  <c r="I31" i="197"/>
  <c r="I101" i="197"/>
  <c r="S331" i="192"/>
  <c r="S301" i="192"/>
  <c r="I667" i="197"/>
  <c r="I650" i="197"/>
  <c r="S487" i="192"/>
  <c r="I427" i="197"/>
  <c r="S431" i="192"/>
  <c r="S530" i="192"/>
  <c r="S67" i="192"/>
  <c r="I346" i="197"/>
  <c r="I227" i="197"/>
  <c r="I106" i="197"/>
  <c r="I89" i="197"/>
  <c r="I258" i="197"/>
  <c r="I345" i="197"/>
  <c r="I344" i="197"/>
  <c r="I11" i="197"/>
  <c r="I58" i="197"/>
  <c r="I146" i="197"/>
  <c r="I190" i="197"/>
  <c r="S430" i="192"/>
  <c r="I325" i="197"/>
  <c r="I71" i="197"/>
  <c r="I575" i="197"/>
  <c r="I597" i="197"/>
  <c r="S511" i="192"/>
  <c r="I705" i="197"/>
  <c r="I704" i="197"/>
  <c r="S433" i="192"/>
  <c r="S432" i="192"/>
  <c r="S463" i="192"/>
  <c r="S3" i="192"/>
  <c r="S509" i="192"/>
  <c r="S476" i="192"/>
  <c r="S474" i="192"/>
  <c r="S410" i="192"/>
  <c r="S418" i="192"/>
  <c r="S414" i="192"/>
  <c r="S408" i="192"/>
  <c r="S386" i="192"/>
  <c r="S376" i="192"/>
  <c r="S364" i="192"/>
  <c r="S329" i="192"/>
  <c r="S313" i="192"/>
  <c r="S305" i="192"/>
  <c r="S287" i="192"/>
  <c r="S257" i="192"/>
  <c r="S253" i="192"/>
  <c r="S246" i="192"/>
  <c r="S234" i="192"/>
  <c r="S218" i="192"/>
  <c r="S214" i="192"/>
  <c r="S193" i="192"/>
  <c r="S175" i="192"/>
  <c r="S177" i="192"/>
  <c r="S107" i="192"/>
  <c r="S95" i="192"/>
  <c r="S68" i="192"/>
  <c r="S64" i="192"/>
  <c r="S59" i="192"/>
  <c r="S48" i="192"/>
  <c r="S529" i="192"/>
  <c r="S499" i="192"/>
  <c r="S486" i="192"/>
  <c r="S417" i="192"/>
  <c r="S413" i="192"/>
  <c r="S399" i="192"/>
  <c r="S395" i="192"/>
  <c r="S366" i="192"/>
  <c r="S355" i="192"/>
  <c r="S351" i="192"/>
  <c r="S322" i="192"/>
  <c r="S300" i="192"/>
  <c r="S280" i="192"/>
  <c r="S256" i="192"/>
  <c r="S237" i="192"/>
  <c r="S223" i="192"/>
  <c r="S217" i="192"/>
  <c r="S206" i="192"/>
  <c r="S188" i="192"/>
  <c r="S174" i="192"/>
  <c r="S166" i="192"/>
  <c r="S106" i="192"/>
  <c r="S71" i="192"/>
  <c r="S57" i="192"/>
  <c r="S523" i="192"/>
  <c r="S496" i="192"/>
  <c r="S441" i="192"/>
  <c r="S428" i="192"/>
  <c r="S416" i="192"/>
  <c r="S412" i="192"/>
  <c r="S367" i="192"/>
  <c r="S354" i="192"/>
  <c r="S321" i="192"/>
  <c r="S299" i="192"/>
  <c r="S283" i="192"/>
  <c r="S278" i="192"/>
  <c r="S263" i="192"/>
  <c r="S259" i="192"/>
  <c r="S255" i="192"/>
  <c r="S251" i="192"/>
  <c r="S245" i="192"/>
  <c r="S236" i="192"/>
  <c r="S205" i="192"/>
  <c r="S173" i="192"/>
  <c r="S167" i="192"/>
  <c r="S97" i="192"/>
  <c r="S93" i="192"/>
  <c r="S70" i="192"/>
  <c r="S66" i="192"/>
  <c r="S56" i="192"/>
  <c r="S50" i="192"/>
  <c r="S8" i="192"/>
  <c r="S452" i="192"/>
  <c r="S419" i="192"/>
  <c r="S415" i="192"/>
  <c r="S411" i="192"/>
  <c r="S396" i="192"/>
  <c r="S387" i="192"/>
  <c r="S353" i="192"/>
  <c r="S330" i="192"/>
  <c r="S314" i="192"/>
  <c r="S303" i="192"/>
  <c r="S306" i="192"/>
  <c r="S285" i="192"/>
  <c r="S279" i="192"/>
  <c r="S258" i="192"/>
  <c r="S254" i="192"/>
  <c r="S250" i="192"/>
  <c r="S194" i="192"/>
  <c r="S190" i="192"/>
  <c r="S176" i="192"/>
  <c r="S172" i="192"/>
  <c r="S168" i="192"/>
  <c r="S96" i="192"/>
  <c r="S65" i="192"/>
  <c r="S49" i="192"/>
  <c r="S7" i="192"/>
  <c r="S532" i="192"/>
  <c r="S524" i="192"/>
  <c r="I174" i="197"/>
  <c r="I79" i="197"/>
  <c r="I408" i="197"/>
  <c r="I407" i="197"/>
  <c r="I158" i="197"/>
  <c r="I181" i="197"/>
  <c r="I180" i="197"/>
  <c r="I169" i="197"/>
  <c r="I168" i="197"/>
  <c r="I136" i="197"/>
  <c r="I137" i="197"/>
  <c r="I157" i="197"/>
  <c r="I139" i="197"/>
  <c r="I143" i="197"/>
  <c r="I145" i="197"/>
  <c r="I151" i="197"/>
  <c r="I154" i="197"/>
  <c r="I155" i="197"/>
  <c r="I163" i="197"/>
  <c r="I166" i="197"/>
  <c r="I171" i="197"/>
  <c r="I178" i="197"/>
  <c r="I184" i="197"/>
  <c r="I188" i="197"/>
  <c r="I209" i="197"/>
  <c r="I140" i="197"/>
  <c r="I144" i="197"/>
  <c r="I147" i="197"/>
  <c r="I150" i="197"/>
  <c r="I156" i="197"/>
  <c r="I159" i="197"/>
  <c r="I162" i="197"/>
  <c r="I165" i="197"/>
  <c r="I172" i="197"/>
  <c r="I175" i="197"/>
  <c r="I177" i="197"/>
  <c r="I183" i="197"/>
  <c r="I187" i="197"/>
  <c r="I207" i="197"/>
  <c r="I138" i="197"/>
  <c r="I148" i="197"/>
  <c r="I152" i="197"/>
  <c r="I161" i="197"/>
  <c r="I167" i="197"/>
  <c r="I182" i="197"/>
  <c r="I186" i="197"/>
  <c r="I206" i="197"/>
  <c r="I141" i="197"/>
  <c r="I142" i="197"/>
  <c r="I149" i="197"/>
  <c r="I153" i="197"/>
  <c r="I160" i="197"/>
  <c r="I164" i="197"/>
  <c r="I170" i="197"/>
  <c r="I173" i="197"/>
  <c r="I176" i="197"/>
  <c r="I185" i="197"/>
  <c r="I189" i="197"/>
  <c r="I6" i="197"/>
  <c r="I302" i="197"/>
  <c r="I303" i="197"/>
  <c r="I647" i="197"/>
  <c r="I592" i="197"/>
  <c r="D2" i="193"/>
  <c r="I632" i="197"/>
  <c r="I617" i="197"/>
  <c r="I515" i="197"/>
  <c r="I624" i="197"/>
  <c r="I114" i="197"/>
  <c r="I34" i="197"/>
  <c r="I43" i="197"/>
  <c r="I310" i="197"/>
  <c r="I96" i="197"/>
  <c r="I104" i="197"/>
  <c r="I675" i="197"/>
  <c r="I593" i="197"/>
  <c r="I674" i="197"/>
  <c r="I553" i="197"/>
  <c r="I552" i="197"/>
  <c r="I533" i="197"/>
  <c r="I534" i="197"/>
  <c r="I102" i="197"/>
  <c r="I98" i="197"/>
  <c r="I97" i="197"/>
  <c r="I450" i="197"/>
  <c r="I449" i="197"/>
  <c r="I431" i="197"/>
  <c r="I496" i="197"/>
  <c r="I495" i="197"/>
  <c r="I432" i="197"/>
  <c r="I441" i="197"/>
  <c r="I440" i="197"/>
  <c r="I68" i="197"/>
  <c r="I69" i="197"/>
  <c r="I64" i="197"/>
  <c r="I65" i="197"/>
  <c r="I61" i="197"/>
  <c r="I60" i="197"/>
  <c r="I548" i="197"/>
  <c r="I328" i="197"/>
  <c r="I672" i="197"/>
  <c r="I299" i="197"/>
  <c r="I267" i="197"/>
  <c r="I261" i="197"/>
  <c r="I601" i="197"/>
  <c r="I545" i="197"/>
  <c r="I503" i="197"/>
  <c r="I602" i="197"/>
  <c r="I559" i="197"/>
  <c r="I460" i="197"/>
  <c r="I135" i="197"/>
  <c r="I85" i="197"/>
  <c r="I474" i="197"/>
  <c r="I295" i="197"/>
  <c r="I87" i="197"/>
  <c r="I485" i="197"/>
  <c r="I521" i="197"/>
  <c r="I370" i="197"/>
  <c r="I362" i="197"/>
  <c r="I476" i="197"/>
  <c r="I473" i="197"/>
  <c r="I358" i="197"/>
  <c r="I361" i="197"/>
  <c r="I368" i="197"/>
  <c r="I374" i="197"/>
  <c r="I244" i="197"/>
  <c r="I522" i="197"/>
  <c r="I360" i="197"/>
  <c r="I363" i="197"/>
  <c r="I373" i="197"/>
  <c r="I245" i="197"/>
  <c r="I372" i="197"/>
  <c r="I369" i="197"/>
  <c r="I246" i="197"/>
  <c r="I475" i="197"/>
  <c r="I357" i="197"/>
  <c r="I322" i="197"/>
  <c r="I59" i="197"/>
  <c r="I21" i="197"/>
  <c r="I56" i="197"/>
  <c r="I22" i="197"/>
  <c r="I57" i="197"/>
  <c r="I20" i="197"/>
  <c r="I355" i="197"/>
  <c r="I354" i="197"/>
  <c r="I353" i="197"/>
  <c r="I223" i="197"/>
  <c r="I599" i="197"/>
  <c r="I600" i="197"/>
  <c r="I501" i="197"/>
  <c r="I502" i="197"/>
  <c r="I134" i="197"/>
  <c r="I222" i="197"/>
  <c r="I702" i="197"/>
  <c r="I626" i="197"/>
  <c r="I625" i="197"/>
  <c r="I656" i="197"/>
  <c r="I657" i="197"/>
  <c r="I640" i="197"/>
  <c r="I641" i="197"/>
  <c r="I655" i="197"/>
  <c r="I639" i="197"/>
  <c r="D486" i="192"/>
  <c r="I670" i="197"/>
  <c r="D78" i="197"/>
  <c r="I716" i="197"/>
  <c r="S60" i="192"/>
  <c r="D321" i="197"/>
  <c r="I710" i="197"/>
  <c r="I663" i="197"/>
  <c r="I707" i="197"/>
  <c r="I696" i="197"/>
  <c r="I471" i="197"/>
  <c r="I317" i="197"/>
  <c r="I409" i="197"/>
  <c r="I377" i="197"/>
  <c r="I652" i="197"/>
  <c r="I10" i="197"/>
  <c r="S53" i="192"/>
  <c r="I621" i="197"/>
  <c r="I636" i="197"/>
  <c r="I398" i="197"/>
  <c r="I392" i="197"/>
  <c r="I518" i="197"/>
  <c r="I404" i="197"/>
  <c r="I103" i="197"/>
  <c r="D189" i="192"/>
  <c r="S73" i="192"/>
  <c r="I23" i="197"/>
  <c r="D106" i="192"/>
  <c r="D391" i="197"/>
  <c r="D386" i="197"/>
  <c r="D379" i="197"/>
  <c r="I283" i="197"/>
  <c r="I284" i="197"/>
  <c r="I691" i="197"/>
  <c r="I682" i="197"/>
  <c r="I510" i="197"/>
  <c r="I524" i="197"/>
  <c r="I376" i="197"/>
  <c r="I316" i="197"/>
  <c r="I282" i="197"/>
  <c r="I126" i="197"/>
  <c r="I24" i="197"/>
  <c r="I26" i="197"/>
  <c r="I75" i="197"/>
  <c r="I62" i="197"/>
  <c r="I44" i="197"/>
  <c r="I41" i="197"/>
  <c r="I99" i="197"/>
  <c r="I92" i="197"/>
  <c r="I88" i="197"/>
  <c r="I82" i="197"/>
  <c r="I211" i="197"/>
  <c r="I118" i="197"/>
  <c r="I110" i="197"/>
  <c r="I242" i="197"/>
  <c r="I415" i="197"/>
  <c r="I397" i="197"/>
  <c r="I381" i="197"/>
  <c r="I349" i="197"/>
  <c r="I342" i="197"/>
  <c r="I338" i="197"/>
  <c r="I335" i="197"/>
  <c r="I331" i="197"/>
  <c r="I321" i="197"/>
  <c r="I315" i="197"/>
  <c r="I311" i="197"/>
  <c r="I308" i="197"/>
  <c r="I304" i="197"/>
  <c r="I291" i="197"/>
  <c r="I285" i="197"/>
  <c r="I278" i="197"/>
  <c r="I273" i="197"/>
  <c r="I269" i="197"/>
  <c r="I266" i="197"/>
  <c r="I514" i="197"/>
  <c r="I508" i="197"/>
  <c r="I504" i="197"/>
  <c r="I497" i="197"/>
  <c r="I491" i="197"/>
  <c r="I487" i="197"/>
  <c r="I482" i="197"/>
  <c r="I478" i="197"/>
  <c r="I470" i="197"/>
  <c r="I465" i="197"/>
  <c r="I458" i="197"/>
  <c r="I454" i="197"/>
  <c r="I452" i="197"/>
  <c r="I445" i="197"/>
  <c r="I438" i="197"/>
  <c r="I434" i="197"/>
  <c r="I529" i="197"/>
  <c r="I525" i="197"/>
  <c r="I520" i="197"/>
  <c r="I517" i="197"/>
  <c r="I594" i="197"/>
  <c r="I588" i="197"/>
  <c r="I584" i="197"/>
  <c r="I580" i="197"/>
  <c r="I576" i="197"/>
  <c r="I571" i="197"/>
  <c r="I567" i="197"/>
  <c r="I563" i="197"/>
  <c r="I558" i="197"/>
  <c r="I555" i="197"/>
  <c r="I551" i="197"/>
  <c r="I546" i="197"/>
  <c r="I538" i="197"/>
  <c r="I536" i="197"/>
  <c r="I605" i="197"/>
  <c r="I725" i="197"/>
  <c r="I720" i="197"/>
  <c r="I718" i="197"/>
  <c r="I709" i="197"/>
  <c r="I706" i="197"/>
  <c r="I701" i="197"/>
  <c r="I685" i="197"/>
  <c r="I683" i="197"/>
  <c r="I668" i="197"/>
  <c r="I651" i="197"/>
  <c r="I648" i="197"/>
  <c r="I635" i="197"/>
  <c r="I633" i="197"/>
  <c r="I616" i="197"/>
  <c r="I614" i="197"/>
  <c r="I611" i="197"/>
  <c r="I608" i="197"/>
  <c r="I2" i="197"/>
  <c r="I16" i="197"/>
  <c r="I9" i="197"/>
  <c r="I15" i="197"/>
  <c r="I39" i="197"/>
  <c r="I29" i="197"/>
  <c r="I25" i="197"/>
  <c r="I76" i="197"/>
  <c r="I72" i="197"/>
  <c r="I63" i="197"/>
  <c r="I54" i="197"/>
  <c r="I51" i="197"/>
  <c r="I47" i="197"/>
  <c r="I40" i="197"/>
  <c r="I100" i="197"/>
  <c r="I93" i="197"/>
  <c r="I83" i="197"/>
  <c r="I80" i="197"/>
  <c r="I214" i="197"/>
  <c r="I210" i="197"/>
  <c r="I130" i="197"/>
  <c r="I125" i="197"/>
  <c r="I121" i="197"/>
  <c r="I117" i="197"/>
  <c r="I113" i="197"/>
  <c r="I109" i="197"/>
  <c r="I241" i="197"/>
  <c r="I237" i="197"/>
  <c r="I233" i="197"/>
  <c r="I229" i="197"/>
  <c r="I224" i="197"/>
  <c r="I220" i="197"/>
  <c r="I250" i="197"/>
  <c r="I257" i="197"/>
  <c r="I255" i="197"/>
  <c r="I428" i="197"/>
  <c r="I423" i="197"/>
  <c r="I420" i="197"/>
  <c r="I416" i="197"/>
  <c r="I413" i="197"/>
  <c r="I410" i="197"/>
  <c r="I403" i="197"/>
  <c r="I399" i="197"/>
  <c r="I394" i="197"/>
  <c r="I389" i="197"/>
  <c r="I386" i="197"/>
  <c r="I382" i="197"/>
  <c r="I378" i="197"/>
  <c r="I364" i="197"/>
  <c r="I356" i="197"/>
  <c r="I350" i="197"/>
  <c r="I343" i="197"/>
  <c r="I339" i="197"/>
  <c r="I332" i="197"/>
  <c r="I329" i="197"/>
  <c r="I318" i="197"/>
  <c r="I312" i="197"/>
  <c r="I305" i="197"/>
  <c r="I297" i="197"/>
  <c r="I292" i="197"/>
  <c r="I289" i="197"/>
  <c r="I286" i="197"/>
  <c r="I279" i="197"/>
  <c r="I275" i="197"/>
  <c r="I270" i="197"/>
  <c r="I264" i="197"/>
  <c r="I262" i="197"/>
  <c r="I512" i="197"/>
  <c r="I507" i="197"/>
  <c r="I500" i="197"/>
  <c r="I494" i="197"/>
  <c r="I490" i="197"/>
  <c r="I486" i="197"/>
  <c r="I481" i="197"/>
  <c r="I477" i="197"/>
  <c r="I469" i="197"/>
  <c r="I462" i="197"/>
  <c r="I457" i="197"/>
  <c r="I453" i="197"/>
  <c r="I446" i="197"/>
  <c r="I442" i="197"/>
  <c r="I435" i="197"/>
  <c r="I530" i="197"/>
  <c r="I526" i="197"/>
  <c r="I595" i="197"/>
  <c r="I589" i="197"/>
  <c r="I585" i="197"/>
  <c r="I581" i="197"/>
  <c r="I577" i="197"/>
  <c r="I572" i="197"/>
  <c r="I568" i="197"/>
  <c r="I564" i="197"/>
  <c r="I560" i="197"/>
  <c r="I556" i="197"/>
  <c r="I547" i="197"/>
  <c r="I543" i="197"/>
  <c r="I541" i="197"/>
  <c r="I539" i="197"/>
  <c r="I464" i="197"/>
  <c r="I673" i="197"/>
  <c r="I513" i="197"/>
  <c r="I326" i="197"/>
  <c r="I463" i="197"/>
  <c r="I430" i="197"/>
  <c r="I466" i="197"/>
  <c r="I439" i="197"/>
  <c r="I448" i="197"/>
  <c r="I613" i="197"/>
  <c r="I327" i="197"/>
  <c r="I294" i="197"/>
  <c r="I274" i="197"/>
  <c r="I298" i="197"/>
  <c r="I248" i="197"/>
  <c r="I12" i="197"/>
  <c r="I30" i="197"/>
  <c r="I70" i="197"/>
  <c r="I108" i="197"/>
  <c r="I78" i="197"/>
  <c r="I122" i="197"/>
  <c r="I230" i="197"/>
  <c r="I221" i="197"/>
  <c r="I252" i="197"/>
  <c r="I426" i="197"/>
  <c r="I412" i="197"/>
  <c r="I393" i="197"/>
  <c r="I388" i="197"/>
  <c r="I385" i="197"/>
  <c r="I375" i="197"/>
  <c r="I14" i="197"/>
  <c r="I66" i="197"/>
  <c r="I129" i="197"/>
  <c r="I116" i="197"/>
  <c r="I240" i="197"/>
  <c r="I228" i="197"/>
  <c r="I219" i="197"/>
  <c r="I216" i="197"/>
  <c r="I424" i="197"/>
  <c r="I417" i="197"/>
  <c r="I400" i="197"/>
  <c r="I390" i="197"/>
  <c r="I383" i="197"/>
  <c r="I333" i="197"/>
  <c r="I330" i="197"/>
  <c r="I319" i="197"/>
  <c r="I280" i="197"/>
  <c r="I271" i="197"/>
  <c r="I268" i="197"/>
  <c r="I506" i="197"/>
  <c r="I489" i="197"/>
  <c r="I472" i="197"/>
  <c r="I527" i="197"/>
  <c r="I523" i="197"/>
  <c r="I565" i="197"/>
  <c r="I561" i="197"/>
  <c r="I606" i="197"/>
  <c r="I726" i="197"/>
  <c r="I719" i="197"/>
  <c r="I717" i="197"/>
  <c r="I713" i="197"/>
  <c r="I708" i="197"/>
  <c r="I703" i="197"/>
  <c r="I700" i="197"/>
  <c r="I684" i="197"/>
  <c r="I681" i="197"/>
  <c r="I653" i="197"/>
  <c r="I649" i="197"/>
  <c r="I637" i="197"/>
  <c r="I634" i="197"/>
  <c r="I623" i="197"/>
  <c r="I615" i="197"/>
  <c r="I612" i="197"/>
  <c r="I607" i="197"/>
  <c r="I17" i="197"/>
  <c r="I3" i="197"/>
  <c r="I36" i="197"/>
  <c r="I35" i="197"/>
  <c r="I53" i="197"/>
  <c r="I50" i="197"/>
  <c r="I131" i="197"/>
  <c r="I127" i="197"/>
  <c r="I238" i="197"/>
  <c r="I234" i="197"/>
  <c r="I225" i="197"/>
  <c r="I217" i="197"/>
  <c r="I419" i="197"/>
  <c r="I402" i="197"/>
  <c r="I367" i="197"/>
  <c r="I324" i="197"/>
  <c r="I19" i="197"/>
  <c r="I8" i="197"/>
  <c r="I5" i="197"/>
  <c r="I38" i="197"/>
  <c r="I33" i="197"/>
  <c r="I28" i="197"/>
  <c r="I77" i="197"/>
  <c r="I73" i="197"/>
  <c r="I55" i="197"/>
  <c r="I52" i="197"/>
  <c r="I48" i="197"/>
  <c r="I105" i="197"/>
  <c r="I94" i="197"/>
  <c r="I90" i="197"/>
  <c r="I213" i="197"/>
  <c r="I133" i="197"/>
  <c r="I124" i="197"/>
  <c r="I120" i="197"/>
  <c r="I112" i="197"/>
  <c r="I236" i="197"/>
  <c r="I232" i="197"/>
  <c r="I243" i="197"/>
  <c r="I253" i="197"/>
  <c r="I251" i="197"/>
  <c r="I429" i="197"/>
  <c r="I421" i="197"/>
  <c r="I414" i="197"/>
  <c r="I405" i="197"/>
  <c r="I395" i="197"/>
  <c r="I387" i="197"/>
  <c r="I379" i="197"/>
  <c r="I371" i="197"/>
  <c r="I365" i="197"/>
  <c r="I351" i="197"/>
  <c r="I347" i="197"/>
  <c r="I340" i="197"/>
  <c r="I336" i="197"/>
  <c r="I323" i="197"/>
  <c r="I313" i="197"/>
  <c r="I306" i="197"/>
  <c r="I300" i="197"/>
  <c r="I293" i="197"/>
  <c r="I287" i="197"/>
  <c r="I276" i="197"/>
  <c r="I511" i="197"/>
  <c r="I499" i="197"/>
  <c r="I493" i="197"/>
  <c r="I484" i="197"/>
  <c r="I480" i="197"/>
  <c r="I468" i="197"/>
  <c r="I461" i="197"/>
  <c r="I456" i="197"/>
  <c r="I447" i="197"/>
  <c r="I443" i="197"/>
  <c r="I436" i="197"/>
  <c r="I531" i="197"/>
  <c r="I519" i="197"/>
  <c r="I516" i="197"/>
  <c r="I590" i="197"/>
  <c r="I586" i="197"/>
  <c r="I582" i="197"/>
  <c r="I578" i="197"/>
  <c r="I573" i="197"/>
  <c r="I569" i="197"/>
  <c r="I557" i="197"/>
  <c r="I549" i="197"/>
  <c r="I544" i="197"/>
  <c r="I537" i="197"/>
  <c r="I535" i="197"/>
  <c r="I532" i="197"/>
  <c r="I721" i="197"/>
  <c r="I18" i="197"/>
  <c r="I13" i="197"/>
  <c r="I7" i="197"/>
  <c r="I4" i="197"/>
  <c r="I37" i="197"/>
  <c r="I32" i="197"/>
  <c r="I27" i="197"/>
  <c r="I74" i="197"/>
  <c r="I67" i="197"/>
  <c r="I49" i="197"/>
  <c r="I42" i="197"/>
  <c r="I107" i="197"/>
  <c r="I95" i="197"/>
  <c r="I91" i="197"/>
  <c r="I84" i="197"/>
  <c r="I81" i="197"/>
  <c r="I212" i="197"/>
  <c r="I132" i="197"/>
  <c r="I128" i="197"/>
  <c r="I123" i="197"/>
  <c r="I119" i="197"/>
  <c r="I115" i="197"/>
  <c r="I111" i="197"/>
  <c r="I239" i="197"/>
  <c r="I235" i="197"/>
  <c r="I231" i="197"/>
  <c r="I226" i="197"/>
  <c r="I218" i="197"/>
  <c r="I215" i="197"/>
  <c r="I249" i="197"/>
  <c r="I247" i="197"/>
  <c r="I259" i="197"/>
  <c r="I256" i="197"/>
  <c r="I254" i="197"/>
  <c r="I433" i="197"/>
  <c r="I425" i="197"/>
  <c r="I422" i="197"/>
  <c r="I418" i="197"/>
  <c r="I411" i="197"/>
  <c r="I604" i="197"/>
  <c r="I598" i="197"/>
  <c r="I723" i="197"/>
  <c r="I715" i="197"/>
  <c r="I712" i="197"/>
  <c r="I699" i="197"/>
  <c r="I697" i="197"/>
  <c r="I694" i="197"/>
  <c r="I692" i="197"/>
  <c r="I689" i="197"/>
  <c r="I686" i="197"/>
  <c r="I680" i="197"/>
  <c r="I678" i="197"/>
  <c r="I676" i="197"/>
  <c r="I669" i="197"/>
  <c r="I665" i="197"/>
  <c r="I662" i="197"/>
  <c r="I660" i="197"/>
  <c r="I658" i="197"/>
  <c r="I646" i="197"/>
  <c r="I644" i="197"/>
  <c r="I642" i="197"/>
  <c r="I631" i="197"/>
  <c r="I629" i="197"/>
  <c r="I627" i="197"/>
  <c r="I622" i="197"/>
  <c r="I619" i="197"/>
  <c r="I609" i="197"/>
  <c r="I406" i="197"/>
  <c r="I401" i="197"/>
  <c r="I396" i="197"/>
  <c r="I391" i="197"/>
  <c r="I384" i="197"/>
  <c r="I380" i="197"/>
  <c r="I366" i="197"/>
  <c r="I359" i="197"/>
  <c r="I352" i="197"/>
  <c r="I348" i="197"/>
  <c r="I341" i="197"/>
  <c r="I337" i="197"/>
  <c r="I334" i="197"/>
  <c r="I320" i="197"/>
  <c r="I314" i="197"/>
  <c r="I309" i="197"/>
  <c r="I307" i="197"/>
  <c r="I301" i="197"/>
  <c r="I296" i="197"/>
  <c r="I290" i="197"/>
  <c r="I288" i="197"/>
  <c r="I281" i="197"/>
  <c r="I277" i="197"/>
  <c r="I272" i="197"/>
  <c r="I265" i="197"/>
  <c r="I263" i="197"/>
  <c r="I260" i="197"/>
  <c r="I509" i="197"/>
  <c r="I505" i="197"/>
  <c r="I498" i="197"/>
  <c r="I492" i="197"/>
  <c r="I488" i="197"/>
  <c r="I483" i="197"/>
  <c r="I479" i="197"/>
  <c r="I467" i="197"/>
  <c r="I459" i="197"/>
  <c r="I455" i="197"/>
  <c r="I451" i="197"/>
  <c r="I444" i="197"/>
  <c r="I437" i="197"/>
  <c r="I528" i="197"/>
  <c r="I591" i="197"/>
  <c r="I587" i="197"/>
  <c r="I583" i="197"/>
  <c r="I579" i="197"/>
  <c r="I574" i="197"/>
  <c r="I570" i="197"/>
  <c r="I566" i="197"/>
  <c r="I562" i="197"/>
  <c r="I554" i="197"/>
  <c r="I550" i="197"/>
  <c r="I542" i="197"/>
  <c r="I540" i="197"/>
  <c r="I603" i="197"/>
  <c r="I596" i="197"/>
  <c r="I724" i="197"/>
  <c r="I722" i="197"/>
  <c r="I714" i="197"/>
  <c r="I711" i="197"/>
  <c r="I698" i="197"/>
  <c r="I695" i="197"/>
  <c r="I693" i="197"/>
  <c r="I690" i="197"/>
  <c r="I688" i="197"/>
  <c r="I687" i="197"/>
  <c r="I679" i="197"/>
  <c r="I677" i="197"/>
  <c r="I671" i="197"/>
  <c r="I666" i="197"/>
  <c r="I664" i="197"/>
  <c r="I661" i="197"/>
  <c r="I659" i="197"/>
  <c r="I654" i="197"/>
  <c r="I645" i="197"/>
  <c r="I643" i="197"/>
  <c r="I638" i="197"/>
  <c r="I630" i="197"/>
  <c r="I628" i="197"/>
  <c r="I620" i="197"/>
  <c r="I618" i="197"/>
  <c r="I610" i="197"/>
  <c r="S388" i="192"/>
  <c r="D572" i="197"/>
  <c r="D429" i="197"/>
  <c r="D709" i="197"/>
  <c r="D75" i="197"/>
  <c r="D243" i="197"/>
  <c r="D73" i="197"/>
  <c r="D598" i="197"/>
  <c r="D35" i="197"/>
  <c r="D373" i="197"/>
  <c r="D438" i="197"/>
  <c r="D538" i="197"/>
  <c r="D79" i="197"/>
  <c r="D42" i="197"/>
  <c r="D40" i="197"/>
  <c r="D66" i="197"/>
  <c r="D579" i="197"/>
  <c r="D28" i="197"/>
  <c r="D59" i="197"/>
  <c r="D500" i="197"/>
  <c r="D496" i="197"/>
  <c r="D482" i="197"/>
  <c r="D447" i="197"/>
  <c r="D563" i="197"/>
  <c r="D568" i="197"/>
  <c r="D38" i="197"/>
  <c r="D48" i="197"/>
  <c r="D69" i="197"/>
  <c r="D119" i="197"/>
  <c r="D414" i="197"/>
  <c r="D411" i="197"/>
  <c r="D666" i="197"/>
  <c r="D82" i="197"/>
  <c r="D62" i="197"/>
  <c r="D307" i="197"/>
  <c r="D257" i="197"/>
  <c r="D555" i="197"/>
  <c r="D39" i="197"/>
  <c r="D37" i="197"/>
  <c r="D30" i="197"/>
  <c r="D64" i="197"/>
  <c r="D44" i="197"/>
  <c r="D67" i="197"/>
  <c r="D81" i="197"/>
  <c r="D126" i="197"/>
  <c r="D116" i="197"/>
  <c r="D118" i="197"/>
  <c r="D234" i="197"/>
  <c r="D228" i="197"/>
  <c r="D416" i="197"/>
  <c r="D389" i="197"/>
  <c r="D561" i="197"/>
  <c r="D576" i="197"/>
  <c r="D71" i="197"/>
  <c r="D583" i="197"/>
  <c r="D581" i="197"/>
  <c r="D50" i="197"/>
  <c r="D68" i="197"/>
  <c r="D77" i="197"/>
  <c r="D61" i="197"/>
  <c r="D251" i="197"/>
  <c r="D346" i="197"/>
  <c r="D332" i="197"/>
  <c r="D328" i="197"/>
  <c r="D264" i="197"/>
  <c r="D253" i="197"/>
  <c r="D528" i="197"/>
  <c r="D584" i="197"/>
  <c r="D582" i="197"/>
  <c r="D580" i="197"/>
  <c r="D578" i="197"/>
  <c r="D557" i="197"/>
  <c r="D723" i="197"/>
  <c r="D52" i="197"/>
  <c r="D57" i="197"/>
  <c r="D381" i="197"/>
  <c r="D525" i="197"/>
  <c r="D570" i="197"/>
  <c r="D566" i="197"/>
  <c r="D633" i="197"/>
  <c r="D600" i="197"/>
  <c r="D596" i="197"/>
  <c r="D689" i="197"/>
  <c r="D677" i="197"/>
  <c r="D650" i="197"/>
  <c r="D408" i="197"/>
  <c r="D394" i="197"/>
  <c r="D387" i="197"/>
  <c r="D305" i="197"/>
  <c r="D275" i="197"/>
  <c r="D263" i="197"/>
  <c r="D452" i="197"/>
  <c r="D451" i="197"/>
  <c r="D559" i="197"/>
  <c r="D536" i="197"/>
  <c r="D698" i="197"/>
  <c r="D9" i="197"/>
  <c r="D708" i="197"/>
  <c r="D668" i="197"/>
  <c r="D226" i="197"/>
  <c r="D224" i="197"/>
  <c r="D222" i="197"/>
  <c r="D220" i="197"/>
  <c r="D239" i="197"/>
  <c r="D392" i="197"/>
  <c r="D382" i="197"/>
  <c r="D323" i="197"/>
  <c r="D577" i="197"/>
  <c r="D594" i="197"/>
  <c r="D711" i="197"/>
  <c r="D617" i="197"/>
  <c r="D408" i="192"/>
  <c r="D279" i="192"/>
  <c r="D7" i="193"/>
  <c r="D442" i="192"/>
  <c r="D367" i="192"/>
  <c r="D3" i="193"/>
  <c r="D376" i="192"/>
  <c r="D246" i="192"/>
  <c r="D377" i="192"/>
  <c r="D428" i="192"/>
  <c r="D351" i="192"/>
  <c r="D342" i="192"/>
  <c r="D278" i="192"/>
  <c r="D4" i="193"/>
  <c r="D256" i="192"/>
  <c r="D453" i="192"/>
  <c r="D257" i="192"/>
  <c r="D386" i="192"/>
  <c r="D93" i="192"/>
  <c r="D441" i="192"/>
  <c r="D476" i="192"/>
  <c r="D5" i="193"/>
  <c r="D308" i="192"/>
  <c r="D171" i="192"/>
  <c r="D329" i="192"/>
  <c r="D250" i="192"/>
  <c r="D245" i="192"/>
  <c r="D474" i="192"/>
  <c r="D6" i="193"/>
  <c r="D188" i="192"/>
  <c r="D355" i="192"/>
  <c r="D464" i="192"/>
  <c r="D214" i="192"/>
  <c r="D305" i="192"/>
  <c r="D352" i="192"/>
  <c r="D48" i="192"/>
  <c r="D306" i="192"/>
  <c r="D167" i="192"/>
  <c r="D301" i="192"/>
  <c r="D452" i="192"/>
  <c r="D511" i="192"/>
  <c r="D509" i="192"/>
  <c r="D166" i="192"/>
  <c r="D395" i="192"/>
  <c r="D475" i="192"/>
  <c r="D234" i="192"/>
  <c r="D313" i="192"/>
  <c r="D364" i="192"/>
  <c r="D168" i="192"/>
  <c r="D365" i="192"/>
  <c r="D205" i="192"/>
  <c r="D321" i="192"/>
  <c r="D463" i="192"/>
  <c r="D510" i="192"/>
  <c r="D524" i="192"/>
  <c r="D522" i="192"/>
  <c r="D521" i="192"/>
  <c r="D523" i="192"/>
  <c r="D720" i="197"/>
  <c r="D54" i="197"/>
  <c r="D348" i="197"/>
  <c r="D342" i="197"/>
  <c r="D336" i="197"/>
  <c r="D334" i="197"/>
  <c r="D330" i="197"/>
  <c r="D326" i="197"/>
  <c r="D290" i="197"/>
  <c r="D284" i="197"/>
  <c r="D286" i="197"/>
  <c r="D247" i="197"/>
  <c r="D261" i="197"/>
  <c r="D218" i="197"/>
  <c r="D496" i="192"/>
  <c r="D8" i="193" l="1"/>
  <c r="F163" i="193"/>
  <c r="E139" i="193"/>
  <c r="D29" i="193"/>
  <c r="D14" i="193"/>
  <c r="D61" i="193"/>
  <c r="F143" i="193"/>
  <c r="E39" i="193"/>
  <c r="D39" i="193"/>
  <c r="F147" i="193"/>
  <c r="F183" i="193"/>
  <c r="F171" i="193"/>
  <c r="D30" i="193"/>
  <c r="F39" i="193"/>
  <c r="F166" i="193"/>
  <c r="D171" i="193"/>
  <c r="E61" i="193"/>
  <c r="D139" i="193"/>
  <c r="E141" i="193"/>
  <c r="D33" i="193"/>
  <c r="D155" i="193"/>
  <c r="E183" i="193"/>
  <c r="D32" i="193"/>
  <c r="D114" i="193"/>
  <c r="H9" i="193"/>
  <c r="L189" i="193"/>
  <c r="I9" i="193"/>
  <c r="L159" i="193"/>
  <c r="G9" i="193"/>
  <c r="F193" i="193"/>
  <c r="G183" i="193"/>
  <c r="Q166" i="193"/>
  <c r="J74" i="193"/>
  <c r="R166" i="193"/>
  <c r="M74" i="193"/>
  <c r="E154" i="193"/>
  <c r="D17" i="193"/>
  <c r="D19" i="193"/>
  <c r="D22" i="193"/>
  <c r="D128" i="193"/>
  <c r="J83" i="193"/>
  <c r="Q159" i="193"/>
  <c r="D194" i="193"/>
  <c r="Q147" i="193"/>
  <c r="G61" i="193"/>
  <c r="J39" i="193"/>
  <c r="D25" i="193"/>
  <c r="D183" i="193"/>
  <c r="D41" i="193"/>
  <c r="D23" i="193"/>
  <c r="F34" i="193"/>
  <c r="D20" i="193"/>
  <c r="E143" i="193"/>
  <c r="D15" i="193"/>
  <c r="E150" i="193"/>
  <c r="D143" i="193"/>
  <c r="F159" i="193"/>
  <c r="E155" i="193"/>
  <c r="D150" i="193"/>
  <c r="D159" i="193"/>
  <c r="F9" i="193"/>
  <c r="G150" i="193"/>
  <c r="E166" i="193"/>
  <c r="R155" i="193"/>
  <c r="H166" i="193"/>
  <c r="D18" i="193"/>
  <c r="D11" i="193"/>
  <c r="D9" i="193"/>
  <c r="D77" i="193"/>
  <c r="G143" i="193"/>
  <c r="G147" i="193"/>
  <c r="G139" i="193"/>
  <c r="R141" i="193"/>
  <c r="M141" i="193"/>
  <c r="D27" i="193"/>
  <c r="F141" i="193"/>
  <c r="D40" i="193"/>
  <c r="E163" i="193"/>
  <c r="D21" i="193"/>
  <c r="D147" i="193"/>
  <c r="D37" i="193"/>
  <c r="D38" i="193"/>
  <c r="D10" i="193"/>
  <c r="E9" i="193"/>
  <c r="D16" i="193"/>
  <c r="F155" i="193"/>
  <c r="F61" i="193"/>
  <c r="D12" i="193"/>
  <c r="D31" i="193"/>
  <c r="G166" i="193"/>
  <c r="E171" i="193"/>
  <c r="D34" i="193"/>
  <c r="D141" i="193"/>
  <c r="G141" i="193"/>
  <c r="G155" i="193"/>
  <c r="G163" i="193"/>
  <c r="G159" i="193"/>
  <c r="G171" i="193"/>
  <c r="G34" i="193"/>
  <c r="G39" i="193"/>
  <c r="D26" i="193"/>
  <c r="E34" i="193"/>
  <c r="D24" i="193"/>
  <c r="E147" i="193"/>
  <c r="F150" i="193"/>
  <c r="D36" i="193"/>
  <c r="E159" i="193"/>
  <c r="D166" i="193"/>
  <c r="D13" i="193"/>
  <c r="D163" i="193"/>
  <c r="D35" i="193"/>
  <c r="F139" i="193"/>
  <c r="D28" i="193"/>
  <c r="D169" i="193"/>
  <c r="D157" i="193"/>
  <c r="D78" i="193"/>
  <c r="D185" i="193"/>
  <c r="P183" i="193"/>
  <c r="D186" i="193"/>
  <c r="D184" i="193"/>
  <c r="D98" i="193"/>
  <c r="L139" i="193"/>
  <c r="D142" i="193"/>
  <c r="D109" i="193"/>
  <c r="D153" i="193"/>
  <c r="D108" i="193"/>
  <c r="K155" i="193"/>
  <c r="H34" i="193"/>
  <c r="D197" i="193"/>
  <c r="F130" i="193"/>
  <c r="E189" i="193"/>
  <c r="N166" i="193"/>
  <c r="D204" i="193"/>
  <c r="J141" i="193"/>
  <c r="I39" i="193"/>
  <c r="K141" i="193"/>
  <c r="M61" i="193"/>
  <c r="J34" i="193"/>
  <c r="L201" i="193"/>
  <c r="J81" i="193"/>
  <c r="N61" i="193"/>
  <c r="D211" i="193"/>
  <c r="F160" i="193"/>
  <c r="H81" i="193"/>
  <c r="H61" i="193"/>
  <c r="R34" i="193"/>
  <c r="F129" i="193"/>
  <c r="F190" i="193"/>
  <c r="J9" i="193"/>
  <c r="D167" i="193"/>
  <c r="D103" i="193"/>
  <c r="J193" i="193"/>
  <c r="L183" i="193"/>
  <c r="J155" i="193"/>
  <c r="D130" i="193"/>
  <c r="L155" i="193"/>
  <c r="M183" i="193"/>
  <c r="M147" i="193"/>
  <c r="L91" i="193"/>
  <c r="K171" i="193"/>
  <c r="O61" i="193"/>
  <c r="D210" i="193"/>
  <c r="D115" i="193"/>
  <c r="E193" i="193"/>
  <c r="F91" i="193"/>
  <c r="J183" i="193"/>
  <c r="Q155" i="193"/>
  <c r="L163" i="193"/>
  <c r="N139" i="193"/>
  <c r="M155" i="193"/>
  <c r="H83" i="193"/>
  <c r="I83" i="193"/>
  <c r="D189" i="193"/>
  <c r="P9" i="193"/>
  <c r="D198" i="193"/>
  <c r="H147" i="193"/>
  <c r="N155" i="193"/>
  <c r="G91" i="193"/>
  <c r="H91" i="193"/>
  <c r="E81" i="193"/>
  <c r="E64" i="193"/>
  <c r="D79" i="193"/>
  <c r="H155" i="193"/>
  <c r="N159" i="193"/>
  <c r="F75" i="193"/>
  <c r="R139" i="193"/>
  <c r="G198" i="193"/>
  <c r="D175" i="193"/>
  <c r="F197" i="193"/>
  <c r="I143" i="193"/>
  <c r="M139" i="193"/>
  <c r="J91" i="193"/>
  <c r="D158" i="193"/>
  <c r="D161" i="193"/>
  <c r="H193" i="193"/>
  <c r="D152" i="193"/>
  <c r="D88" i="193"/>
  <c r="J95" i="193"/>
  <c r="E197" i="193"/>
  <c r="D68" i="193"/>
  <c r="D188" i="193"/>
  <c r="D89" i="193"/>
  <c r="D93" i="193"/>
  <c r="K81" i="193"/>
  <c r="D160" i="193"/>
  <c r="F194" i="193"/>
  <c r="D122" i="193"/>
  <c r="D177" i="193"/>
  <c r="D85" i="193"/>
  <c r="D65" i="193"/>
  <c r="D80" i="193"/>
  <c r="K183" i="193"/>
  <c r="D126" i="193"/>
  <c r="D104" i="193"/>
  <c r="G194" i="193"/>
  <c r="D92" i="193"/>
  <c r="P143" i="193"/>
  <c r="D102" i="193"/>
  <c r="D100" i="193"/>
  <c r="M163" i="193"/>
  <c r="E131" i="193"/>
  <c r="D149" i="193"/>
  <c r="D176" i="193"/>
  <c r="D136" i="193"/>
  <c r="K166" i="193"/>
  <c r="I81" i="193"/>
  <c r="G197" i="193"/>
  <c r="O150" i="193"/>
  <c r="G189" i="193"/>
  <c r="G62" i="193"/>
  <c r="G201" i="193"/>
  <c r="J61" i="193"/>
  <c r="D200" i="193"/>
  <c r="G81" i="193"/>
  <c r="O34" i="193"/>
  <c r="F201" i="193"/>
  <c r="I61" i="193"/>
  <c r="N34" i="193"/>
  <c r="E132" i="193"/>
  <c r="F96" i="193"/>
  <c r="D214" i="193"/>
  <c r="D119" i="193"/>
  <c r="F67" i="193"/>
  <c r="H163" i="193"/>
  <c r="I139" i="193"/>
  <c r="O147" i="193"/>
  <c r="M159" i="193"/>
  <c r="R147" i="193"/>
  <c r="R183" i="193"/>
  <c r="N9" i="193"/>
  <c r="D131" i="193"/>
  <c r="D190" i="193"/>
  <c r="K163" i="193"/>
  <c r="I159" i="193"/>
  <c r="F95" i="193"/>
  <c r="K91" i="193"/>
  <c r="E116" i="193"/>
  <c r="D91" i="193"/>
  <c r="J139" i="193"/>
  <c r="D81" i="193"/>
  <c r="R171" i="193"/>
  <c r="D192" i="193"/>
  <c r="D187" i="193"/>
  <c r="D205" i="193"/>
  <c r="D72" i="193"/>
  <c r="Q143" i="193"/>
  <c r="Q183" i="193"/>
  <c r="D127" i="193"/>
  <c r="Q171" i="193"/>
  <c r="O163" i="193"/>
  <c r="H159" i="193"/>
  <c r="D162" i="193"/>
  <c r="D181" i="193"/>
  <c r="D174" i="193"/>
  <c r="D76" i="193"/>
  <c r="D84" i="193"/>
  <c r="H197" i="193"/>
  <c r="D182" i="193"/>
  <c r="D138" i="193"/>
  <c r="D125" i="193"/>
  <c r="D173" i="193"/>
  <c r="D97" i="193"/>
  <c r="R163" i="193"/>
  <c r="Q163" i="193"/>
  <c r="E129" i="193"/>
  <c r="K189" i="193"/>
  <c r="D216" i="193"/>
  <c r="H150" i="193"/>
  <c r="K74" i="193"/>
  <c r="D212" i="193"/>
  <c r="D133" i="193"/>
  <c r="D178" i="193"/>
  <c r="E204" i="193"/>
  <c r="D112" i="193"/>
  <c r="J171" i="193"/>
  <c r="I74" i="193"/>
  <c r="L81" i="193"/>
  <c r="H141" i="193"/>
  <c r="G74" i="193"/>
  <c r="L141" i="193"/>
  <c r="K201" i="193"/>
  <c r="P141" i="193"/>
  <c r="M34" i="193"/>
  <c r="F198" i="193"/>
  <c r="Q61" i="193"/>
  <c r="D201" i="193"/>
  <c r="K61" i="193"/>
  <c r="K34" i="193"/>
  <c r="L61" i="193"/>
  <c r="E96" i="193"/>
  <c r="D199" i="193"/>
  <c r="D87" i="193"/>
  <c r="L143" i="193"/>
  <c r="P159" i="193"/>
  <c r="D96" i="193"/>
  <c r="N143" i="193"/>
  <c r="E151" i="193"/>
  <c r="J143" i="193"/>
  <c r="D116" i="193"/>
  <c r="O9" i="193"/>
  <c r="D99" i="193"/>
  <c r="J159" i="193"/>
  <c r="K95" i="193"/>
  <c r="I147" i="193"/>
  <c r="O155" i="193"/>
  <c r="P171" i="193"/>
  <c r="G95" i="193"/>
  <c r="K139" i="193"/>
  <c r="Q9" i="193"/>
  <c r="E83" i="193"/>
  <c r="O171" i="193"/>
  <c r="M143" i="193"/>
  <c r="R143" i="193"/>
  <c r="G160" i="193"/>
  <c r="D111" i="193"/>
  <c r="J147" i="193"/>
  <c r="K159" i="193"/>
  <c r="G83" i="193"/>
  <c r="E156" i="193"/>
  <c r="D95" i="193"/>
  <c r="I163" i="193"/>
  <c r="R159" i="193"/>
  <c r="D170" i="193"/>
  <c r="D154" i="193"/>
  <c r="D117" i="193"/>
  <c r="D145" i="193"/>
  <c r="E67" i="193"/>
  <c r="D75" i="193"/>
  <c r="D146" i="193"/>
  <c r="D70" i="193"/>
  <c r="H201" i="193"/>
  <c r="D101" i="193"/>
  <c r="D148" i="193"/>
  <c r="P155" i="193"/>
  <c r="D107" i="193"/>
  <c r="F189" i="193"/>
  <c r="Q39" i="193"/>
  <c r="I166" i="193"/>
  <c r="H74" i="193"/>
  <c r="D193" i="193"/>
  <c r="O183" i="193"/>
  <c r="D94" i="193"/>
  <c r="D82" i="193"/>
  <c r="D120" i="193"/>
  <c r="D206" i="193"/>
  <c r="E117" i="193"/>
  <c r="R39" i="193"/>
  <c r="I201" i="193"/>
  <c r="I189" i="193"/>
  <c r="E106" i="193"/>
  <c r="N141" i="193"/>
  <c r="P61" i="193"/>
  <c r="D215" i="193"/>
  <c r="K193" i="193"/>
  <c r="Q34" i="193"/>
  <c r="E210" i="193"/>
  <c r="E97" i="193"/>
  <c r="I34" i="193"/>
  <c r="E160" i="193"/>
  <c r="I197" i="193"/>
  <c r="L9" i="193"/>
  <c r="D135" i="193"/>
  <c r="E201" i="193"/>
  <c r="I171" i="193"/>
  <c r="O143" i="193"/>
  <c r="N163" i="193"/>
  <c r="P163" i="193"/>
  <c r="L83" i="193"/>
  <c r="E95" i="193"/>
  <c r="M9" i="193"/>
  <c r="D179" i="193"/>
  <c r="D67" i="193"/>
  <c r="K83" i="193"/>
  <c r="J163" i="193"/>
  <c r="N171" i="193"/>
  <c r="D74" i="193"/>
  <c r="P139" i="193"/>
  <c r="E75" i="193"/>
  <c r="F213" i="193"/>
  <c r="D123" i="193"/>
  <c r="O159" i="193"/>
  <c r="I91" i="193"/>
  <c r="O39" i="193"/>
  <c r="E206" i="193"/>
  <c r="D129" i="193"/>
  <c r="F83" i="193"/>
  <c r="E107" i="193"/>
  <c r="D203" i="193"/>
  <c r="D180" i="193"/>
  <c r="L171" i="193"/>
  <c r="O139" i="193"/>
  <c r="D62" i="193"/>
  <c r="D86" i="193"/>
  <c r="D137" i="193"/>
  <c r="D113" i="193"/>
  <c r="D164" i="193"/>
  <c r="D69" i="193"/>
  <c r="E157" i="193"/>
  <c r="D90" i="193"/>
  <c r="D118" i="193"/>
  <c r="D134" i="193"/>
  <c r="D132" i="193"/>
  <c r="I183" i="193"/>
  <c r="L147" i="193"/>
  <c r="D213" i="193"/>
  <c r="I141" i="193"/>
  <c r="K197" i="193"/>
  <c r="E74" i="193"/>
  <c r="K150" i="193"/>
  <c r="G190" i="193"/>
  <c r="K39" i="193"/>
  <c r="Q150" i="193"/>
  <c r="J166" i="193"/>
  <c r="H62" i="193"/>
  <c r="P166" i="193"/>
  <c r="L39" i="193"/>
  <c r="F74" i="193"/>
  <c r="J150" i="193"/>
  <c r="E198" i="193"/>
  <c r="E91" i="193"/>
  <c r="M150" i="193"/>
  <c r="G193" i="193"/>
  <c r="J62" i="193"/>
  <c r="N150" i="193"/>
  <c r="M39" i="193"/>
  <c r="E213" i="193"/>
  <c r="K62" i="193"/>
  <c r="F62" i="193"/>
  <c r="L74" i="193"/>
  <c r="J197" i="193"/>
  <c r="M166" i="193"/>
  <c r="E190" i="193"/>
  <c r="I150" i="193"/>
  <c r="O166" i="193"/>
  <c r="M62" i="193"/>
  <c r="D202" i="193"/>
  <c r="E130" i="193"/>
  <c r="N39" i="193"/>
  <c r="L150" i="193"/>
  <c r="L166" i="193"/>
  <c r="H39" i="193"/>
  <c r="E62" i="193"/>
  <c r="O141" i="193"/>
  <c r="D140" i="193"/>
  <c r="D110" i="193"/>
  <c r="D144" i="193"/>
  <c r="N147" i="193"/>
  <c r="K9" i="193"/>
  <c r="J201" i="193"/>
  <c r="D73" i="193"/>
  <c r="D191" i="193"/>
  <c r="H171" i="193"/>
  <c r="H183" i="193"/>
  <c r="D151" i="193"/>
  <c r="R61" i="193"/>
  <c r="J189" i="193"/>
  <c r="I62" i="193"/>
  <c r="D105" i="193"/>
  <c r="D66" i="193"/>
  <c r="E194" i="193"/>
  <c r="I193" i="193"/>
  <c r="L62" i="193"/>
  <c r="R9" i="193"/>
  <c r="D121" i="193"/>
  <c r="I155" i="193"/>
  <c r="D106" i="193"/>
  <c r="N183" i="193"/>
  <c r="H95" i="193"/>
  <c r="F64" i="193"/>
  <c r="K147" i="193"/>
  <c r="D83" i="193"/>
  <c r="K143" i="193"/>
  <c r="D64" i="193"/>
  <c r="L34" i="193"/>
  <c r="D196" i="193"/>
  <c r="P34" i="193"/>
  <c r="E214" i="193"/>
  <c r="D172" i="193"/>
  <c r="P147" i="193"/>
  <c r="R150" i="193"/>
  <c r="P150" i="193"/>
  <c r="L197" i="193"/>
  <c r="P39" i="193"/>
  <c r="D208" i="193"/>
  <c r="H189" i="193"/>
  <c r="M171" i="193"/>
  <c r="D165" i="193"/>
  <c r="D168" i="193"/>
  <c r="L95" i="193"/>
  <c r="D63" i="193"/>
  <c r="Q139" i="193"/>
  <c r="D156" i="193"/>
  <c r="I95" i="193"/>
  <c r="H143" i="193"/>
  <c r="H139" i="193"/>
  <c r="D195" i="193"/>
  <c r="D71" i="193"/>
  <c r="L193" i="193"/>
  <c r="F81" i="193"/>
  <c r="Q141" i="193"/>
  <c r="D124" i="193"/>
  <c r="H27" i="193"/>
  <c r="G213" i="193"/>
  <c r="Q170" i="193"/>
  <c r="R78" i="193"/>
  <c r="L170" i="193"/>
  <c r="Q158" i="193"/>
  <c r="J162" i="193"/>
  <c r="P146" i="193"/>
  <c r="H190" i="193"/>
  <c r="K122" i="193"/>
  <c r="I186" i="193"/>
  <c r="J142" i="193"/>
  <c r="G106" i="193"/>
  <c r="P126" i="193"/>
  <c r="O11" i="193"/>
  <c r="M190" i="193"/>
  <c r="K110" i="193"/>
  <c r="P186" i="193"/>
  <c r="O130" i="193"/>
  <c r="Q134" i="193"/>
  <c r="E202" i="193"/>
  <c r="G110" i="193"/>
  <c r="J146" i="193"/>
  <c r="Q154" i="193"/>
  <c r="P154" i="193"/>
  <c r="R146" i="193"/>
  <c r="L94" i="193"/>
  <c r="R66" i="193"/>
  <c r="P158" i="193"/>
  <c r="M78" i="193"/>
  <c r="O126" i="193"/>
  <c r="M154" i="193"/>
  <c r="P174" i="193"/>
  <c r="F122" i="193"/>
  <c r="K90" i="193"/>
  <c r="F178" i="193"/>
  <c r="I134" i="193"/>
  <c r="Q66" i="193"/>
  <c r="H130" i="193"/>
  <c r="G158" i="193"/>
  <c r="Q217" i="193"/>
  <c r="R195" i="193"/>
  <c r="N118" i="193"/>
  <c r="Q86" i="193"/>
  <c r="R62" i="193"/>
  <c r="L35" i="193"/>
  <c r="Q103" i="193"/>
  <c r="I126" i="193"/>
  <c r="K66" i="193"/>
  <c r="E90" i="193"/>
  <c r="R31" i="193"/>
  <c r="K204" i="193"/>
  <c r="O122" i="193"/>
  <c r="I130" i="193"/>
  <c r="Q146" i="193"/>
  <c r="K162" i="193"/>
  <c r="I182" i="193"/>
  <c r="Q182" i="193"/>
  <c r="Q213" i="193"/>
  <c r="E178" i="193"/>
  <c r="N158" i="193"/>
  <c r="G114" i="193"/>
  <c r="I98" i="193"/>
  <c r="R82" i="193"/>
  <c r="M70" i="193"/>
  <c r="N31" i="193"/>
  <c r="I11" i="193"/>
  <c r="F146" i="193"/>
  <c r="L118" i="193"/>
  <c r="I86" i="193"/>
  <c r="J35" i="193"/>
  <c r="K114" i="193"/>
  <c r="Q82" i="193"/>
  <c r="Q189" i="193"/>
  <c r="Q2" i="193"/>
  <c r="P204" i="193"/>
  <c r="Q3" i="193"/>
  <c r="I190" i="193"/>
  <c r="K142" i="193"/>
  <c r="K102" i="193"/>
  <c r="M134" i="193"/>
  <c r="L195" i="193"/>
  <c r="M138" i="193"/>
  <c r="I174" i="193"/>
  <c r="H106" i="193"/>
  <c r="O23" i="193"/>
  <c r="O154" i="193"/>
  <c r="E170" i="193"/>
  <c r="N98" i="193"/>
  <c r="F218" i="193"/>
  <c r="M142" i="193"/>
  <c r="P178" i="193"/>
  <c r="J174" i="193"/>
  <c r="O186" i="193"/>
  <c r="L138" i="193"/>
  <c r="P102" i="193"/>
  <c r="L19" i="193"/>
  <c r="F90" i="193"/>
  <c r="P3" i="193"/>
  <c r="G126" i="193"/>
  <c r="K130" i="193"/>
  <c r="Q138" i="193"/>
  <c r="R142" i="193"/>
  <c r="K154" i="193"/>
  <c r="R158" i="193"/>
  <c r="J170" i="193"/>
  <c r="J178" i="193"/>
  <c r="K186" i="193"/>
  <c r="K174" i="193"/>
  <c r="K182" i="193"/>
  <c r="G174" i="193"/>
  <c r="G162" i="193"/>
  <c r="F142" i="193"/>
  <c r="G134" i="193"/>
  <c r="F126" i="193"/>
  <c r="Q114" i="193"/>
  <c r="R110" i="193"/>
  <c r="L102" i="193"/>
  <c r="R90" i="193"/>
  <c r="F82" i="193"/>
  <c r="P78" i="193"/>
  <c r="K70" i="193"/>
  <c r="H31" i="193"/>
  <c r="N27" i="193"/>
  <c r="Q15" i="193"/>
  <c r="L186" i="193"/>
  <c r="E138" i="193"/>
  <c r="M122" i="193"/>
  <c r="N106" i="193"/>
  <c r="O90" i="193"/>
  <c r="M31" i="193"/>
  <c r="P138" i="193"/>
  <c r="F118" i="193"/>
  <c r="Q102" i="193"/>
  <c r="G82" i="193"/>
  <c r="R70" i="193"/>
  <c r="R189" i="193"/>
  <c r="O201" i="193"/>
  <c r="O209" i="193"/>
  <c r="R122" i="193"/>
  <c r="Q126" i="193"/>
  <c r="K134" i="193"/>
  <c r="J138" i="193"/>
  <c r="K146" i="193"/>
  <c r="M158" i="193"/>
  <c r="M162" i="193"/>
  <c r="R174" i="193"/>
  <c r="Q186" i="193"/>
  <c r="Q202" i="193"/>
  <c r="O170" i="193"/>
  <c r="R178" i="193"/>
  <c r="N186" i="193"/>
  <c r="M221" i="193"/>
  <c r="L182" i="193"/>
  <c r="O158" i="193"/>
  <c r="O138" i="193"/>
  <c r="G130" i="193"/>
  <c r="I118" i="193"/>
  <c r="N114" i="193"/>
  <c r="J102" i="193"/>
  <c r="J94" i="193"/>
  <c r="J86" i="193"/>
  <c r="J78" i="193"/>
  <c r="P74" i="193"/>
  <c r="E66" i="193"/>
  <c r="P62" i="193"/>
  <c r="K35" i="193"/>
  <c r="F31" i="193"/>
  <c r="K19" i="193"/>
  <c r="J11" i="193"/>
  <c r="L174" i="193"/>
  <c r="F154" i="193"/>
  <c r="O146" i="193"/>
  <c r="M130" i="193"/>
  <c r="F114" i="193"/>
  <c r="Q98" i="193"/>
  <c r="L82" i="193"/>
  <c r="F66" i="193"/>
  <c r="O182" i="193"/>
  <c r="J158" i="193"/>
  <c r="H126" i="193"/>
  <c r="L110" i="193"/>
  <c r="O94" i="193"/>
  <c r="H78" i="193"/>
  <c r="G31" i="193"/>
  <c r="H2" i="193"/>
  <c r="M216" i="193"/>
  <c r="L7" i="193"/>
  <c r="Q203" i="193"/>
  <c r="F192" i="193"/>
  <c r="K220" i="193"/>
  <c r="H185" i="193"/>
  <c r="E35" i="193"/>
  <c r="P70" i="193"/>
  <c r="E78" i="193"/>
  <c r="R86" i="193"/>
  <c r="G94" i="193"/>
  <c r="G102" i="193"/>
  <c r="M110" i="193"/>
  <c r="Q118" i="193"/>
  <c r="J130" i="193"/>
  <c r="Q142" i="193"/>
  <c r="E162" i="193"/>
  <c r="F174" i="193"/>
  <c r="I202" i="193"/>
  <c r="H35" i="193"/>
  <c r="N70" i="193"/>
  <c r="Q78" i="193"/>
  <c r="G86" i="193"/>
  <c r="R94" i="193"/>
  <c r="I102" i="193"/>
  <c r="J110" i="193"/>
  <c r="M118" i="193"/>
  <c r="R130" i="193"/>
  <c r="F138" i="193"/>
  <c r="O162" i="193"/>
  <c r="M178" i="193"/>
  <c r="M205" i="193"/>
  <c r="Q23" i="193"/>
  <c r="R15" i="193"/>
  <c r="J19" i="193"/>
  <c r="P27" i="193"/>
  <c r="R35" i="193"/>
  <c r="E70" i="193"/>
  <c r="N82" i="193"/>
  <c r="K86" i="193"/>
  <c r="P94" i="193"/>
  <c r="R98" i="193"/>
  <c r="K106" i="193"/>
  <c r="N110" i="193"/>
  <c r="K118" i="193"/>
  <c r="R126" i="193"/>
  <c r="H142" i="193"/>
  <c r="H154" i="193"/>
  <c r="I162" i="193"/>
  <c r="M174" i="193"/>
  <c r="F182" i="193"/>
  <c r="N198" i="193"/>
  <c r="Q194" i="193"/>
  <c r="J182" i="193"/>
  <c r="H178" i="193"/>
  <c r="R170" i="193"/>
  <c r="P191" i="193"/>
  <c r="L190" i="193"/>
  <c r="H182" i="193"/>
  <c r="Q178" i="193"/>
  <c r="M170" i="193"/>
  <c r="Q162" i="193"/>
  <c r="J154" i="193"/>
  <c r="M146" i="193"/>
  <c r="G142" i="193"/>
  <c r="K138" i="193"/>
  <c r="O134" i="193"/>
  <c r="P130" i="193"/>
  <c r="I122" i="193"/>
  <c r="M7" i="193"/>
  <c r="H211" i="193"/>
  <c r="J202" i="193"/>
  <c r="O216" i="193"/>
  <c r="M66" i="193"/>
  <c r="G70" i="193"/>
  <c r="M90" i="193"/>
  <c r="K98" i="193"/>
  <c r="H114" i="193"/>
  <c r="N122" i="193"/>
  <c r="N142" i="193"/>
  <c r="G178" i="193"/>
  <c r="I66" i="193"/>
  <c r="G78" i="193"/>
  <c r="L90" i="193"/>
  <c r="M106" i="193"/>
  <c r="R114" i="193"/>
  <c r="L221" i="193"/>
  <c r="J185" i="193"/>
  <c r="H82" i="193"/>
  <c r="I106" i="193"/>
  <c r="H134" i="193"/>
  <c r="I221" i="193"/>
  <c r="N74" i="193"/>
  <c r="P98" i="193"/>
  <c r="L122" i="193"/>
  <c r="N7" i="193"/>
  <c r="R3" i="193"/>
  <c r="N219" i="193"/>
  <c r="I206" i="193"/>
  <c r="K200" i="193"/>
  <c r="R193" i="193"/>
  <c r="R2" i="193"/>
  <c r="G208" i="193"/>
  <c r="I185" i="193"/>
  <c r="M35" i="193"/>
  <c r="O66" i="193"/>
  <c r="R74" i="193"/>
  <c r="O78" i="193"/>
  <c r="L86" i="193"/>
  <c r="J90" i="193"/>
  <c r="M98" i="193"/>
  <c r="F102" i="193"/>
  <c r="O110" i="193"/>
  <c r="E114" i="193"/>
  <c r="Q122" i="193"/>
  <c r="Q130" i="193"/>
  <c r="R138" i="193"/>
  <c r="N146" i="193"/>
  <c r="N154" i="193"/>
  <c r="N162" i="193"/>
  <c r="E174" i="193"/>
  <c r="E186" i="193"/>
  <c r="R210" i="193"/>
  <c r="O35" i="193"/>
  <c r="L70" i="193"/>
  <c r="O74" i="193"/>
  <c r="M82" i="193"/>
  <c r="N86" i="193"/>
  <c r="M94" i="193"/>
  <c r="J98" i="193"/>
  <c r="O106" i="193"/>
  <c r="F110" i="193"/>
  <c r="O118" i="193"/>
  <c r="K126" i="193"/>
  <c r="F134" i="193"/>
  <c r="L142" i="193"/>
  <c r="F158" i="193"/>
  <c r="H170" i="193"/>
  <c r="G182" i="193"/>
  <c r="L11" i="193"/>
  <c r="P15" i="193"/>
  <c r="H19" i="193"/>
  <c r="R23" i="193"/>
  <c r="K27" i="193"/>
  <c r="P35" i="193"/>
  <c r="Q62" i="193"/>
  <c r="L66" i="193"/>
  <c r="H70" i="193"/>
  <c r="K78" i="193"/>
  <c r="O86" i="193"/>
  <c r="Q90" i="193"/>
  <c r="I94" i="193"/>
  <c r="E98" i="193"/>
  <c r="O102" i="193"/>
  <c r="R106" i="193"/>
  <c r="I110" i="193"/>
  <c r="R118" i="193"/>
  <c r="H122" i="193"/>
  <c r="M126" i="193"/>
  <c r="N134" i="193"/>
  <c r="N138" i="193"/>
  <c r="E146" i="193"/>
  <c r="L158" i="193"/>
  <c r="F162" i="193"/>
  <c r="I170" i="193"/>
  <c r="N178" i="193"/>
  <c r="J214" i="193"/>
  <c r="P194" i="193"/>
  <c r="I198" i="193"/>
  <c r="H186" i="193"/>
  <c r="P182" i="193"/>
  <c r="I178" i="193"/>
  <c r="Q174" i="193"/>
  <c r="Q209" i="193"/>
  <c r="F186" i="193"/>
  <c r="R182" i="193"/>
  <c r="K178" i="193"/>
  <c r="H174" i="193"/>
  <c r="K170" i="193"/>
  <c r="R198" i="193"/>
  <c r="P207" i="193"/>
  <c r="N214" i="193"/>
  <c r="F223" i="193"/>
  <c r="K3" i="193"/>
  <c r="P206" i="193"/>
  <c r="M201" i="193"/>
  <c r="M189" i="193"/>
  <c r="M83" i="193"/>
  <c r="M95" i="193"/>
  <c r="M197" i="193"/>
  <c r="M91" i="193"/>
  <c r="M81" i="193"/>
  <c r="M193" i="193"/>
  <c r="K192" i="193"/>
  <c r="J209" i="193"/>
  <c r="N196" i="193"/>
  <c r="R213" i="193"/>
  <c r="L218" i="193"/>
  <c r="G205" i="193"/>
  <c r="N222" i="193"/>
  <c r="E3" i="193"/>
  <c r="K11" i="193"/>
  <c r="J15" i="193"/>
  <c r="E23" i="193"/>
  <c r="J27" i="193"/>
  <c r="G35" i="193"/>
  <c r="P66" i="193"/>
  <c r="N78" i="193"/>
  <c r="I90" i="193"/>
  <c r="R102" i="193"/>
  <c r="M114" i="193"/>
  <c r="L130" i="193"/>
  <c r="I146" i="193"/>
  <c r="P162" i="193"/>
  <c r="M182" i="193"/>
  <c r="M186" i="193"/>
  <c r="E158" i="193"/>
  <c r="H138" i="193"/>
  <c r="P118" i="193"/>
  <c r="H102" i="193"/>
  <c r="H86" i="193"/>
  <c r="F70" i="193"/>
  <c r="Q35" i="193"/>
  <c r="F23" i="193"/>
  <c r="I15" i="193"/>
  <c r="K7" i="193"/>
  <c r="K215" i="193"/>
  <c r="P192" i="193"/>
  <c r="G216" i="193"/>
  <c r="N185" i="193"/>
  <c r="G181" i="193"/>
  <c r="O177" i="193"/>
  <c r="L169" i="193"/>
  <c r="I165" i="193"/>
  <c r="Q161" i="193"/>
  <c r="O157" i="193"/>
  <c r="I153" i="193"/>
  <c r="G149" i="193"/>
  <c r="O145" i="193"/>
  <c r="H137" i="193"/>
  <c r="E133" i="193"/>
  <c r="P184" i="193"/>
  <c r="N104" i="193"/>
  <c r="J68" i="193"/>
  <c r="N13" i="193"/>
  <c r="K211" i="193"/>
  <c r="L212" i="193"/>
  <c r="Q75" i="193"/>
  <c r="J111" i="193"/>
  <c r="Q87" i="193"/>
  <c r="K203" i="193"/>
  <c r="G219" i="193"/>
  <c r="J215" i="193"/>
  <c r="I101" i="193"/>
  <c r="I136" i="193"/>
  <c r="F92" i="193"/>
  <c r="O37" i="193"/>
  <c r="O5" i="193"/>
  <c r="O219" i="193"/>
  <c r="M67" i="193"/>
  <c r="Q187" i="193"/>
  <c r="J207" i="193"/>
  <c r="H198" i="193"/>
  <c r="F209" i="193"/>
  <c r="I99" i="193"/>
  <c r="G40" i="193"/>
  <c r="H107" i="193"/>
  <c r="I67" i="193"/>
  <c r="I87" i="193"/>
  <c r="F32" i="193"/>
  <c r="J119" i="193"/>
  <c r="E167" i="193"/>
  <c r="M131" i="193"/>
  <c r="H135" i="193"/>
  <c r="R32" i="193"/>
  <c r="E24" i="193"/>
  <c r="L16" i="193"/>
  <c r="M16" i="193"/>
  <c r="K217" i="193"/>
  <c r="M218" i="193"/>
  <c r="M203" i="193"/>
  <c r="K190" i="193"/>
  <c r="R202" i="193"/>
  <c r="F214" i="193"/>
  <c r="R13" i="193"/>
  <c r="R21" i="193"/>
  <c r="P33" i="193"/>
  <c r="F41" i="193"/>
  <c r="P68" i="193"/>
  <c r="K76" i="193"/>
  <c r="M88" i="193"/>
  <c r="G96" i="193"/>
  <c r="R104" i="193"/>
  <c r="N116" i="193"/>
  <c r="G124" i="193"/>
  <c r="J144" i="193"/>
  <c r="Q184" i="193"/>
  <c r="E218" i="193"/>
  <c r="M38" i="193"/>
  <c r="I117" i="193"/>
  <c r="Q95" i="193"/>
  <c r="J36" i="193"/>
  <c r="N115" i="193"/>
  <c r="O75" i="193"/>
  <c r="K16" i="193"/>
  <c r="F103" i="193"/>
  <c r="E63" i="193"/>
  <c r="K107" i="193"/>
  <c r="M151" i="193"/>
  <c r="R127" i="193"/>
  <c r="G167" i="193"/>
  <c r="H131" i="193"/>
  <c r="O167" i="193"/>
  <c r="Q67" i="193"/>
  <c r="N63" i="193"/>
  <c r="N24" i="193"/>
  <c r="R12" i="193"/>
  <c r="K4" i="193"/>
  <c r="P190" i="193"/>
  <c r="M212" i="193"/>
  <c r="I5" i="193"/>
  <c r="G17" i="193"/>
  <c r="L25" i="193"/>
  <c r="K33" i="193"/>
  <c r="P72" i="193"/>
  <c r="H80" i="193"/>
  <c r="Q92" i="193"/>
  <c r="H100" i="193"/>
  <c r="K108" i="193"/>
  <c r="I116" i="193"/>
  <c r="F128" i="193"/>
  <c r="Q211" i="193"/>
  <c r="L10" i="193"/>
  <c r="G210" i="193"/>
  <c r="Q83" i="193"/>
  <c r="H24" i="193"/>
  <c r="M103" i="193"/>
  <c r="K63" i="193"/>
  <c r="K135" i="193"/>
  <c r="K28" i="193"/>
  <c r="I127" i="193"/>
  <c r="K167" i="193"/>
  <c r="L127" i="193"/>
  <c r="R131" i="193"/>
  <c r="I167" i="193"/>
  <c r="O63" i="193"/>
  <c r="J40" i="193"/>
  <c r="P20" i="193"/>
  <c r="R111" i="193"/>
  <c r="O223" i="193"/>
  <c r="K99" i="193"/>
  <c r="Q220" i="193"/>
  <c r="Q190" i="193"/>
  <c r="P201" i="193"/>
  <c r="R212" i="193"/>
  <c r="E5" i="193"/>
  <c r="M13" i="193"/>
  <c r="E25" i="193"/>
  <c r="R33" i="193"/>
  <c r="N41" i="193"/>
  <c r="G68" i="193"/>
  <c r="F80" i="193"/>
  <c r="P88" i="193"/>
  <c r="N96" i="193"/>
  <c r="G108" i="193"/>
  <c r="P116" i="193"/>
  <c r="J124" i="193"/>
  <c r="G152" i="193"/>
  <c r="H188" i="193"/>
  <c r="D207" i="193"/>
  <c r="H38" i="193"/>
  <c r="P113" i="193"/>
  <c r="M175" i="193"/>
  <c r="R115" i="193"/>
  <c r="M71" i="193"/>
  <c r="E32" i="193"/>
  <c r="Q167" i="193"/>
  <c r="E111" i="193"/>
  <c r="O91" i="193"/>
  <c r="H71" i="193"/>
  <c r="I32" i="193"/>
  <c r="G218" i="193"/>
  <c r="F119" i="193"/>
  <c r="O95" i="193"/>
  <c r="M75" i="193"/>
  <c r="P40" i="193"/>
  <c r="G111" i="193"/>
  <c r="Q131" i="193"/>
  <c r="K151" i="193"/>
  <c r="H175" i="193"/>
  <c r="R123" i="193"/>
  <c r="F127" i="193"/>
  <c r="O79" i="193"/>
  <c r="J12" i="193"/>
  <c r="K71" i="193"/>
  <c r="Q32" i="193"/>
  <c r="M4" i="193"/>
  <c r="K32" i="193"/>
  <c r="I4" i="193"/>
  <c r="F4" i="193"/>
  <c r="J211" i="193"/>
  <c r="M210" i="193"/>
  <c r="N193" i="193"/>
  <c r="Q8" i="193"/>
  <c r="M198" i="193"/>
  <c r="L194" i="193"/>
  <c r="N200" i="193"/>
  <c r="O205" i="193"/>
  <c r="P211" i="193"/>
  <c r="R217" i="193"/>
  <c r="P223" i="193"/>
  <c r="K5" i="193"/>
  <c r="P13" i="193"/>
  <c r="H17" i="193"/>
  <c r="P21" i="193"/>
  <c r="H25" i="193"/>
  <c r="E29" i="193"/>
  <c r="F33" i="193"/>
  <c r="K37" i="193"/>
  <c r="I64" i="193"/>
  <c r="R68" i="193"/>
  <c r="Q72" i="193"/>
  <c r="Q76" i="193"/>
  <c r="R80" i="193"/>
  <c r="R84" i="193"/>
  <c r="J88" i="193"/>
  <c r="I96" i="193"/>
  <c r="I100" i="193"/>
  <c r="P104" i="193"/>
  <c r="H108" i="193"/>
  <c r="L112" i="193"/>
  <c r="Q116" i="193"/>
  <c r="I120" i="193"/>
  <c r="P128" i="193"/>
  <c r="E140" i="193"/>
  <c r="R156" i="193"/>
  <c r="P176" i="193"/>
  <c r="F208" i="193"/>
  <c r="I10" i="193"/>
  <c r="G26" i="193"/>
  <c r="O69" i="193"/>
  <c r="L93" i="193"/>
  <c r="K191" i="193"/>
  <c r="K199" i="193"/>
  <c r="L151" i="193"/>
  <c r="N107" i="193"/>
  <c r="K87" i="193"/>
  <c r="N67" i="193"/>
  <c r="R28" i="193"/>
  <c r="P103" i="193"/>
  <c r="O83" i="193"/>
  <c r="J67" i="193"/>
  <c r="H28" i="193"/>
  <c r="P127" i="193"/>
  <c r="F99" i="193"/>
  <c r="F79" i="193"/>
  <c r="H63" i="193"/>
  <c r="G24" i="193"/>
  <c r="I111" i="193"/>
  <c r="J127" i="193"/>
  <c r="H167" i="193"/>
  <c r="E119" i="193"/>
  <c r="F175" i="193"/>
  <c r="J179" i="193"/>
  <c r="E16" i="193"/>
  <c r="R87" i="193"/>
  <c r="K12" i="193"/>
  <c r="N4" i="193"/>
  <c r="R24" i="193"/>
  <c r="N87" i="193"/>
  <c r="P209" i="193"/>
  <c r="J18" i="193"/>
  <c r="Q193" i="193"/>
  <c r="R164" i="193"/>
  <c r="L128" i="193"/>
  <c r="O120" i="193"/>
  <c r="F108" i="193"/>
  <c r="E100" i="193"/>
  <c r="E92" i="193"/>
  <c r="K84" i="193"/>
  <c r="O72" i="193"/>
  <c r="H64" i="193"/>
  <c r="M37" i="193"/>
  <c r="F25" i="193"/>
  <c r="F17" i="193"/>
  <c r="F5" i="193"/>
  <c r="L217" i="193"/>
  <c r="J205" i="193"/>
  <c r="K209" i="193"/>
  <c r="M195" i="193"/>
  <c r="N213" i="193"/>
  <c r="K8" i="193"/>
  <c r="E8" i="193"/>
  <c r="L12" i="193"/>
  <c r="N167" i="193"/>
  <c r="Q179" i="193"/>
  <c r="H20" i="193"/>
  <c r="H79" i="193"/>
  <c r="L123" i="193"/>
  <c r="L67" i="193"/>
  <c r="G107" i="193"/>
  <c r="G79" i="193"/>
  <c r="N127" i="193"/>
  <c r="K214" i="193"/>
  <c r="P187" i="193"/>
  <c r="O214" i="193"/>
  <c r="E223" i="193"/>
  <c r="H216" i="193"/>
  <c r="F217" i="193"/>
  <c r="F202" i="193"/>
  <c r="E69" i="193"/>
  <c r="K195" i="193"/>
  <c r="H32" i="193"/>
  <c r="L131" i="193"/>
  <c r="L20" i="193"/>
  <c r="L214" i="193"/>
  <c r="L33" i="193"/>
  <c r="N88" i="193"/>
  <c r="E124" i="193"/>
  <c r="N170" i="193"/>
  <c r="G146" i="193"/>
  <c r="E122" i="193"/>
  <c r="L106" i="193"/>
  <c r="P90" i="193"/>
  <c r="F27" i="193"/>
  <c r="P19" i="193"/>
  <c r="N11" i="193"/>
  <c r="I3" i="193"/>
  <c r="E125" i="193"/>
  <c r="R121" i="193"/>
  <c r="K113" i="193"/>
  <c r="G109" i="193"/>
  <c r="O105" i="193"/>
  <c r="N101" i="193"/>
  <c r="J97" i="193"/>
  <c r="R93" i="193"/>
  <c r="Q89" i="193"/>
  <c r="Q77" i="193"/>
  <c r="I142" i="193"/>
  <c r="N102" i="193"/>
  <c r="I70" i="193"/>
  <c r="R27" i="193"/>
  <c r="P11" i="193"/>
  <c r="H219" i="193"/>
  <c r="F2" i="193"/>
  <c r="R185" i="193"/>
  <c r="E177" i="193"/>
  <c r="R173" i="193"/>
  <c r="N165" i="193"/>
  <c r="E161" i="193"/>
  <c r="K153" i="193"/>
  <c r="M149" i="193"/>
  <c r="J133" i="193"/>
  <c r="H129" i="193"/>
  <c r="N121" i="193"/>
  <c r="J117" i="193"/>
  <c r="R109" i="193"/>
  <c r="F105" i="193"/>
  <c r="I97" i="193"/>
  <c r="I93" i="193"/>
  <c r="J85" i="193"/>
  <c r="N126" i="193"/>
  <c r="K94" i="193"/>
  <c r="N19" i="193"/>
  <c r="H3" i="193"/>
  <c r="I214" i="193"/>
  <c r="N199" i="193"/>
  <c r="P2" i="193"/>
  <c r="P181" i="193"/>
  <c r="R177" i="193"/>
  <c r="F169" i="193"/>
  <c r="Q165" i="193"/>
  <c r="N157" i="193"/>
  <c r="E153" i="193"/>
  <c r="K145" i="193"/>
  <c r="P133" i="193"/>
  <c r="M129" i="193"/>
  <c r="J121" i="193"/>
  <c r="P117" i="193"/>
  <c r="I109" i="193"/>
  <c r="H101" i="193"/>
  <c r="N97" i="193"/>
  <c r="H89" i="193"/>
  <c r="E142" i="193"/>
  <c r="O70" i="193"/>
  <c r="Q27" i="193"/>
  <c r="H11" i="193"/>
  <c r="J220" i="193"/>
  <c r="J204" i="193"/>
  <c r="M2" i="193"/>
  <c r="H213" i="193"/>
  <c r="G214" i="193"/>
  <c r="P119" i="193"/>
  <c r="O87" i="193"/>
  <c r="L135" i="193"/>
  <c r="I16" i="193"/>
  <c r="J199" i="193"/>
  <c r="G41" i="193"/>
  <c r="Q100" i="193"/>
  <c r="H156" i="193"/>
  <c r="Q197" i="193"/>
  <c r="O142" i="193"/>
  <c r="H118" i="193"/>
  <c r="M102" i="193"/>
  <c r="P86" i="193"/>
  <c r="J70" i="193"/>
  <c r="F35" i="193"/>
  <c r="I27" i="193"/>
  <c r="Q19" i="193"/>
  <c r="G7" i="193"/>
  <c r="D220" i="193"/>
  <c r="K121" i="193"/>
  <c r="F117" i="193"/>
  <c r="E113" i="193"/>
  <c r="O109" i="193"/>
  <c r="Q105" i="193"/>
  <c r="Q101" i="193"/>
  <c r="Q97" i="193"/>
  <c r="L89" i="193"/>
  <c r="I85" i="193"/>
  <c r="O81" i="193"/>
  <c r="J77" i="193"/>
  <c r="N94" i="193"/>
  <c r="K23" i="193"/>
  <c r="R7" i="193"/>
  <c r="F215" i="193"/>
  <c r="F200" i="193"/>
  <c r="O2" i="193"/>
  <c r="L181" i="193"/>
  <c r="J177" i="193"/>
  <c r="P169" i="193"/>
  <c r="K165" i="193"/>
  <c r="P157" i="193"/>
  <c r="N153" i="193"/>
  <c r="F145" i="193"/>
  <c r="L137" i="193"/>
  <c r="M133" i="193"/>
  <c r="O125" i="193"/>
  <c r="Q121" i="193"/>
  <c r="I113" i="193"/>
  <c r="E109" i="193"/>
  <c r="M101" i="193"/>
  <c r="F97" i="193"/>
  <c r="M89" i="193"/>
  <c r="M85" i="193"/>
  <c r="I158" i="193"/>
  <c r="G118" i="193"/>
  <c r="K82" i="193"/>
  <c r="I35" i="193"/>
  <c r="M15" i="193"/>
  <c r="L210" i="193"/>
  <c r="F195" i="193"/>
  <c r="G212" i="193"/>
  <c r="J181" i="193"/>
  <c r="L173" i="193"/>
  <c r="R169" i="193"/>
  <c r="P161" i="193"/>
  <c r="K157" i="193"/>
  <c r="P149" i="193"/>
  <c r="N145" i="193"/>
  <c r="P137" i="193"/>
  <c r="H133" i="193"/>
  <c r="L125" i="193"/>
  <c r="H121" i="193"/>
  <c r="N113" i="193"/>
  <c r="F109" i="193"/>
  <c r="R101" i="193"/>
  <c r="K97" i="193"/>
  <c r="I194" i="193"/>
  <c r="P134" i="193"/>
  <c r="F94" i="193"/>
  <c r="P23" i="193"/>
  <c r="J7" i="193"/>
  <c r="R216" i="193"/>
  <c r="G211" i="193"/>
  <c r="K218" i="193"/>
  <c r="F191" i="193"/>
  <c r="I75" i="193"/>
  <c r="L32" i="193"/>
  <c r="F12" i="193"/>
  <c r="E191" i="193"/>
  <c r="K17" i="193"/>
  <c r="E72" i="193"/>
  <c r="O108" i="193"/>
  <c r="Q200" i="193"/>
  <c r="J186" i="193"/>
  <c r="L162" i="193"/>
  <c r="L134" i="193"/>
  <c r="P114" i="193"/>
  <c r="L98" i="193"/>
  <c r="J82" i="193"/>
  <c r="N66" i="193"/>
  <c r="O31" i="193"/>
  <c r="M23" i="193"/>
  <c r="N15" i="193"/>
  <c r="I7" i="193"/>
  <c r="E121" i="193"/>
  <c r="M117" i="193"/>
  <c r="L113" i="193"/>
  <c r="K109" i="193"/>
  <c r="M105" i="193"/>
  <c r="L97" i="193"/>
  <c r="E93" i="193"/>
  <c r="R89" i="193"/>
  <c r="O85" i="193"/>
  <c r="N182" i="193"/>
  <c r="E118" i="193"/>
  <c r="E86" i="193"/>
  <c r="I19" i="193"/>
  <c r="N3" i="193"/>
  <c r="Q210" i="193"/>
  <c r="H196" i="193"/>
  <c r="K216" i="193"/>
  <c r="N189" i="193"/>
  <c r="Q181" i="193"/>
  <c r="H173" i="193"/>
  <c r="M169" i="193"/>
  <c r="H161" i="193"/>
  <c r="F157" i="193"/>
  <c r="L149" i="193"/>
  <c r="R145" i="193"/>
  <c r="F137" i="193"/>
  <c r="G129" i="193"/>
  <c r="R125" i="193"/>
  <c r="K117" i="193"/>
  <c r="F113" i="193"/>
  <c r="P105" i="193"/>
  <c r="O101" i="193"/>
  <c r="P93" i="193"/>
  <c r="O89" i="193"/>
  <c r="F106" i="193"/>
  <c r="O27" i="193"/>
  <c r="Q11" i="193"/>
  <c r="I222" i="193"/>
  <c r="R205" i="193"/>
  <c r="I191" i="193"/>
  <c r="G204" i="193"/>
  <c r="M185" i="193"/>
  <c r="O181" i="193"/>
  <c r="Q173" i="193"/>
  <c r="H165" i="193"/>
  <c r="M161" i="193"/>
  <c r="H153" i="193"/>
  <c r="F149" i="193"/>
  <c r="M137" i="193"/>
  <c r="O129" i="193"/>
  <c r="I125" i="193"/>
  <c r="O117" i="193"/>
  <c r="Q113" i="193"/>
  <c r="E105" i="193"/>
  <c r="J101" i="193"/>
  <c r="J93" i="193"/>
  <c r="F170" i="193"/>
  <c r="J122" i="193"/>
  <c r="H90" i="193"/>
  <c r="O19" i="193"/>
  <c r="F3" i="193"/>
  <c r="J212" i="193"/>
  <c r="P197" i="193"/>
  <c r="E212" i="193"/>
  <c r="H205" i="193"/>
  <c r="G196" i="193"/>
  <c r="O199" i="193"/>
  <c r="P87" i="193"/>
  <c r="G20" i="193"/>
  <c r="G119" i="193"/>
  <c r="P28" i="193"/>
  <c r="G215" i="193"/>
  <c r="I203" i="193"/>
  <c r="O25" i="193"/>
  <c r="J80" i="193"/>
  <c r="J116" i="193"/>
  <c r="M6" i="193"/>
  <c r="O178" i="193"/>
  <c r="R154" i="193"/>
  <c r="N130" i="193"/>
  <c r="H110" i="193"/>
  <c r="Q94" i="193"/>
  <c r="L78" i="193"/>
  <c r="N62" i="193"/>
  <c r="L31" i="193"/>
  <c r="L23" i="193"/>
  <c r="L15" i="193"/>
  <c r="O7" i="193"/>
  <c r="M125" i="193"/>
  <c r="L121" i="193"/>
  <c r="R113" i="193"/>
  <c r="L105" i="193"/>
  <c r="G101" i="193"/>
  <c r="R97" i="193"/>
  <c r="K93" i="193"/>
  <c r="J89" i="193"/>
  <c r="G85" i="193"/>
  <c r="P81" i="193"/>
  <c r="K158" i="193"/>
  <c r="Q110" i="193"/>
  <c r="I78" i="193"/>
  <c r="P31" i="193"/>
  <c r="K15" i="193"/>
  <c r="J223" i="193"/>
  <c r="K207" i="193"/>
  <c r="N191" i="193"/>
  <c r="O208" i="193"/>
  <c r="P185" i="193"/>
  <c r="K181" i="193"/>
  <c r="M173" i="193"/>
  <c r="J169" i="193"/>
  <c r="G161" i="193"/>
  <c r="R157" i="193"/>
  <c r="J149" i="193"/>
  <c r="J137" i="193"/>
  <c r="J129" i="193"/>
  <c r="P125" i="193"/>
  <c r="H117" i="193"/>
  <c r="H109" i="193"/>
  <c r="N105" i="193"/>
  <c r="H97" i="193"/>
  <c r="Q93" i="193"/>
  <c r="L85" i="193"/>
  <c r="E182" i="193"/>
  <c r="G138" i="193"/>
  <c r="E102" i="193"/>
  <c r="G66" i="193"/>
  <c r="N23" i="193"/>
  <c r="H7" i="193"/>
  <c r="O217" i="193"/>
  <c r="F203" i="193"/>
  <c r="J2" i="193"/>
  <c r="O197" i="193"/>
  <c r="G185" i="193"/>
  <c r="I177" i="193"/>
  <c r="K173" i="193"/>
  <c r="E165" i="193"/>
  <c r="J161" i="193"/>
  <c r="G153" i="193"/>
  <c r="R149" i="193"/>
  <c r="G133" i="193"/>
  <c r="P129" i="193"/>
  <c r="G121" i="193"/>
  <c r="R117" i="193"/>
  <c r="L109" i="193"/>
  <c r="I105" i="193"/>
  <c r="P97" i="193"/>
  <c r="G93" i="193"/>
  <c r="H162" i="193"/>
  <c r="J114" i="193"/>
  <c r="P82" i="193"/>
  <c r="J31" i="193"/>
  <c r="O15" i="193"/>
  <c r="F185" i="193"/>
  <c r="P177" i="193"/>
  <c r="N173" i="193"/>
  <c r="P165" i="193"/>
  <c r="N161" i="193"/>
  <c r="F153" i="193"/>
  <c r="Q149" i="193"/>
  <c r="N137" i="193"/>
  <c r="N129" i="193"/>
  <c r="J125" i="193"/>
  <c r="Q117" i="193"/>
  <c r="J106" i="193"/>
  <c r="G221" i="193"/>
  <c r="Q185" i="193"/>
  <c r="R161" i="193"/>
  <c r="E137" i="193"/>
  <c r="O113" i="193"/>
  <c r="P101" i="193"/>
  <c r="G89" i="193"/>
  <c r="Q81" i="193"/>
  <c r="F77" i="193"/>
  <c r="G73" i="193"/>
  <c r="E65" i="193"/>
  <c r="G38" i="193"/>
  <c r="L30" i="193"/>
  <c r="P26" i="193"/>
  <c r="E22" i="193"/>
  <c r="G14" i="193"/>
  <c r="O10" i="193"/>
  <c r="F6" i="193"/>
  <c r="P218" i="193"/>
  <c r="I212" i="193"/>
  <c r="K205" i="193"/>
  <c r="M199" i="193"/>
  <c r="I211" i="193"/>
  <c r="I196" i="193"/>
  <c r="P188" i="193"/>
  <c r="I184" i="193"/>
  <c r="Q180" i="193"/>
  <c r="J172" i="193"/>
  <c r="R168" i="193"/>
  <c r="L164" i="193"/>
  <c r="K160" i="193"/>
  <c r="I156" i="193"/>
  <c r="Q152" i="193"/>
  <c r="P148" i="193"/>
  <c r="J140" i="193"/>
  <c r="Q136" i="193"/>
  <c r="N132" i="193"/>
  <c r="Q198" i="193"/>
  <c r="J66" i="193"/>
  <c r="O202" i="193"/>
  <c r="Q177" i="193"/>
  <c r="M153" i="193"/>
  <c r="N125" i="193"/>
  <c r="N109" i="193"/>
  <c r="H93" i="193"/>
  <c r="E85" i="193"/>
  <c r="I77" i="193"/>
  <c r="O73" i="193"/>
  <c r="H69" i="193"/>
  <c r="R65" i="193"/>
  <c r="F38" i="193"/>
  <c r="I30" i="193"/>
  <c r="Q26" i="193"/>
  <c r="Q22" i="193"/>
  <c r="M18" i="193"/>
  <c r="N14" i="193"/>
  <c r="R10" i="193"/>
  <c r="P6" i="193"/>
  <c r="P221" i="193"/>
  <c r="R214" i="193"/>
  <c r="L208" i="193"/>
  <c r="N202" i="193"/>
  <c r="P195" i="193"/>
  <c r="M219" i="193"/>
  <c r="N188" i="193"/>
  <c r="G184" i="193"/>
  <c r="O180" i="193"/>
  <c r="L176" i="193"/>
  <c r="O172" i="193"/>
  <c r="H168" i="193"/>
  <c r="N156" i="193"/>
  <c r="I152" i="193"/>
  <c r="Q148" i="193"/>
  <c r="P144" i="193"/>
  <c r="O140" i="193"/>
  <c r="J136" i="193"/>
  <c r="E128" i="193"/>
  <c r="K31" i="193"/>
  <c r="J194" i="193"/>
  <c r="P173" i="193"/>
  <c r="N149" i="193"/>
  <c r="G125" i="193"/>
  <c r="J109" i="193"/>
  <c r="P85" i="193"/>
  <c r="Q73" i="193"/>
  <c r="L69" i="193"/>
  <c r="O65" i="193"/>
  <c r="P38" i="193"/>
  <c r="I26" i="193"/>
  <c r="F22" i="193"/>
  <c r="F18" i="193"/>
  <c r="M14" i="193"/>
  <c r="N10" i="193"/>
  <c r="H6" i="193"/>
  <c r="M222" i="193"/>
  <c r="F216" i="193"/>
  <c r="H209" i="193"/>
  <c r="J203" i="193"/>
  <c r="R196" i="193"/>
  <c r="E219" i="193"/>
  <c r="F188" i="193"/>
  <c r="N184" i="193"/>
  <c r="G180" i="193"/>
  <c r="O176" i="193"/>
  <c r="M172" i="193"/>
  <c r="L168" i="193"/>
  <c r="K164" i="193"/>
  <c r="F156" i="193"/>
  <c r="N152" i="193"/>
  <c r="G148" i="193"/>
  <c r="E144" i="193"/>
  <c r="M140" i="193"/>
  <c r="H136" i="193"/>
  <c r="J132" i="193"/>
  <c r="G220" i="193"/>
  <c r="M109" i="193"/>
  <c r="M73" i="193"/>
  <c r="K38" i="193"/>
  <c r="P18" i="193"/>
  <c r="R222" i="193"/>
  <c r="J184" i="193"/>
  <c r="G168" i="193"/>
  <c r="R148" i="193"/>
  <c r="O132" i="193"/>
  <c r="F124" i="193"/>
  <c r="N120" i="193"/>
  <c r="L116" i="193"/>
  <c r="K112" i="193"/>
  <c r="F104" i="193"/>
  <c r="N100" i="193"/>
  <c r="I92" i="193"/>
  <c r="L88" i="193"/>
  <c r="O84" i="193"/>
  <c r="I80" i="193"/>
  <c r="G72" i="193"/>
  <c r="O68" i="193"/>
  <c r="L64" i="193"/>
  <c r="J41" i="193"/>
  <c r="Q37" i="193"/>
  <c r="N33" i="193"/>
  <c r="M29" i="193"/>
  <c r="F21" i="193"/>
  <c r="M17" i="193"/>
  <c r="F13" i="193"/>
  <c r="M5" i="193"/>
  <c r="J221" i="193"/>
  <c r="H215" i="193"/>
  <c r="G209" i="193"/>
  <c r="R197" i="193"/>
  <c r="Q191" i="193"/>
  <c r="G200" i="193"/>
  <c r="J191" i="193"/>
  <c r="N208" i="193"/>
  <c r="G207" i="193"/>
  <c r="L79" i="193"/>
  <c r="Q4" i="193"/>
  <c r="I216" i="193"/>
  <c r="E4" i="193"/>
  <c r="N12" i="193"/>
  <c r="O12" i="193"/>
  <c r="N223" i="193"/>
  <c r="K2" i="193"/>
  <c r="O193" i="193"/>
  <c r="H181" i="193"/>
  <c r="F177" i="193"/>
  <c r="H169" i="193"/>
  <c r="F165" i="193"/>
  <c r="L157" i="193"/>
  <c r="R153" i="193"/>
  <c r="P145" i="193"/>
  <c r="O133" i="193"/>
  <c r="Q129" i="193"/>
  <c r="I121" i="193"/>
  <c r="N117" i="193"/>
  <c r="Q74" i="193"/>
  <c r="L205" i="193"/>
  <c r="H177" i="193"/>
  <c r="P153" i="193"/>
  <c r="I133" i="193"/>
  <c r="M113" i="193"/>
  <c r="K101" i="193"/>
  <c r="F89" i="193"/>
  <c r="E73" i="193"/>
  <c r="M69" i="193"/>
  <c r="H65" i="193"/>
  <c r="J38" i="193"/>
  <c r="J30" i="193"/>
  <c r="H22" i="193"/>
  <c r="H18" i="193"/>
  <c r="L14" i="193"/>
  <c r="E10" i="193"/>
  <c r="G6" i="193"/>
  <c r="M223" i="193"/>
  <c r="H217" i="193"/>
  <c r="J210" i="193"/>
  <c r="H191" i="193"/>
  <c r="I207" i="193"/>
  <c r="I192" i="193"/>
  <c r="Q188" i="193"/>
  <c r="J180" i="193"/>
  <c r="R176" i="193"/>
  <c r="L172" i="193"/>
  <c r="K168" i="193"/>
  <c r="I164" i="193"/>
  <c r="Q160" i="193"/>
  <c r="P156" i="193"/>
  <c r="J148" i="193"/>
  <c r="R144" i="193"/>
  <c r="L140" i="193"/>
  <c r="L136" i="193"/>
  <c r="L132" i="193"/>
  <c r="L154" i="193"/>
  <c r="H23" i="193"/>
  <c r="G2" i="193"/>
  <c r="O173" i="193"/>
  <c r="H145" i="193"/>
  <c r="L117" i="193"/>
  <c r="K105" i="193"/>
  <c r="M93" i="193"/>
  <c r="R85" i="193"/>
  <c r="R77" i="193"/>
  <c r="R73" i="193"/>
  <c r="K69" i="193"/>
  <c r="P65" i="193"/>
  <c r="I38" i="193"/>
  <c r="K30" i="193"/>
  <c r="O26" i="193"/>
  <c r="O22" i="193"/>
  <c r="Q18" i="193"/>
  <c r="R14" i="193"/>
  <c r="I6" i="193"/>
  <c r="I220" i="193"/>
  <c r="K213" i="193"/>
  <c r="M206" i="193"/>
  <c r="H194" i="193"/>
  <c r="M215" i="193"/>
  <c r="M200" i="193"/>
  <c r="O188" i="193"/>
  <c r="L184" i="193"/>
  <c r="E180" i="193"/>
  <c r="M176" i="193"/>
  <c r="F168" i="193"/>
  <c r="N164" i="193"/>
  <c r="I160" i="193"/>
  <c r="Q156" i="193"/>
  <c r="P152" i="193"/>
  <c r="O148" i="193"/>
  <c r="H144" i="193"/>
  <c r="E136" i="193"/>
  <c r="M132" i="193"/>
  <c r="G128" i="193"/>
  <c r="F15" i="193"/>
  <c r="K212" i="193"/>
  <c r="N169" i="193"/>
  <c r="E145" i="193"/>
  <c r="P121" i="193"/>
  <c r="J105" i="193"/>
  <c r="O93" i="193"/>
  <c r="K85" i="193"/>
  <c r="G77" i="193"/>
  <c r="P73" i="193"/>
  <c r="J69" i="193"/>
  <c r="L65" i="193"/>
  <c r="Q30" i="193"/>
  <c r="N26" i="193"/>
  <c r="N22" i="193"/>
  <c r="O18" i="193"/>
  <c r="J14" i="193"/>
  <c r="J10" i="193"/>
  <c r="D219" i="193"/>
  <c r="F221" i="193"/>
  <c r="H214" i="193"/>
  <c r="O207" i="193"/>
  <c r="Q201" i="193"/>
  <c r="E195" i="193"/>
  <c r="E215" i="193"/>
  <c r="E200" i="193"/>
  <c r="G188" i="193"/>
  <c r="O184" i="193"/>
  <c r="L180" i="193"/>
  <c r="E176" i="193"/>
  <c r="K172" i="193"/>
  <c r="F164" i="193"/>
  <c r="N160" i="193"/>
  <c r="G156" i="193"/>
  <c r="E152" i="193"/>
  <c r="M148" i="193"/>
  <c r="L144" i="193"/>
  <c r="K140" i="193"/>
  <c r="M128" i="193"/>
  <c r="K169" i="193"/>
  <c r="M97" i="193"/>
  <c r="G69" i="193"/>
  <c r="E14" i="193"/>
  <c r="L216" i="193"/>
  <c r="R180" i="193"/>
  <c r="E164" i="193"/>
  <c r="O144" i="193"/>
  <c r="N128" i="193"/>
  <c r="L124" i="193"/>
  <c r="K120" i="193"/>
  <c r="E112" i="193"/>
  <c r="N108" i="193"/>
  <c r="H104" i="193"/>
  <c r="P100" i="193"/>
  <c r="L96" i="193"/>
  <c r="P92" i="193"/>
  <c r="I88" i="193"/>
  <c r="G80" i="193"/>
  <c r="O76" i="193"/>
  <c r="M72" i="193"/>
  <c r="H68" i="193"/>
  <c r="R64" i="193"/>
  <c r="Q41" i="193"/>
  <c r="I37" i="193"/>
  <c r="G29" i="193"/>
  <c r="N25" i="193"/>
  <c r="I21" i="193"/>
  <c r="N17" i="193"/>
  <c r="K13" i="193"/>
  <c r="N5" i="193"/>
  <c r="P219" i="193"/>
  <c r="O213" i="193"/>
  <c r="N207" i="193"/>
  <c r="L202" i="193"/>
  <c r="K196" i="193"/>
  <c r="P189" i="193"/>
  <c r="M208" i="193"/>
  <c r="O220" i="193"/>
  <c r="M181" i="193"/>
  <c r="K177" i="193"/>
  <c r="G169" i="193"/>
  <c r="R165" i="193"/>
  <c r="J157" i="193"/>
  <c r="H149" i="193"/>
  <c r="M145" i="193"/>
  <c r="G137" i="193"/>
  <c r="F133" i="193"/>
  <c r="K125" i="193"/>
  <c r="F121" i="193"/>
  <c r="R162" i="193"/>
  <c r="E27" i="193"/>
  <c r="O190" i="193"/>
  <c r="J173" i="193"/>
  <c r="K149" i="193"/>
  <c r="Q125" i="193"/>
  <c r="Q109" i="193"/>
  <c r="O97" i="193"/>
  <c r="N85" i="193"/>
  <c r="E77" i="193"/>
  <c r="J73" i="193"/>
  <c r="R69" i="193"/>
  <c r="G65" i="193"/>
  <c r="R38" i="193"/>
  <c r="E30" i="193"/>
  <c r="M26" i="193"/>
  <c r="K22" i="193"/>
  <c r="N18" i="193"/>
  <c r="F14" i="193"/>
  <c r="Q10" i="193"/>
  <c r="L6" i="193"/>
  <c r="H222" i="193"/>
  <c r="O215" i="193"/>
  <c r="Q208" i="193"/>
  <c r="E203" i="193"/>
  <c r="L196" i="193"/>
  <c r="I219" i="193"/>
  <c r="J188" i="193"/>
  <c r="R184" i="193"/>
  <c r="K180" i="193"/>
  <c r="H176" i="193"/>
  <c r="I172" i="193"/>
  <c r="Q168" i="193"/>
  <c r="P164" i="193"/>
  <c r="J156" i="193"/>
  <c r="R152" i="193"/>
  <c r="L148" i="193"/>
  <c r="K144" i="193"/>
  <c r="I140" i="193"/>
  <c r="O136" i="193"/>
  <c r="P132" i="193"/>
  <c r="E134" i="193"/>
  <c r="E7" i="193"/>
  <c r="J165" i="193"/>
  <c r="I137" i="193"/>
  <c r="J113" i="193"/>
  <c r="F101" i="193"/>
  <c r="I89" i="193"/>
  <c r="N77" i="193"/>
  <c r="N73" i="193"/>
  <c r="I65" i="193"/>
  <c r="L38" i="193"/>
  <c r="R30" i="193"/>
  <c r="F26" i="193"/>
  <c r="M22" i="193"/>
  <c r="K14" i="193"/>
  <c r="H10" i="193"/>
  <c r="J6" i="193"/>
  <c r="J218" i="193"/>
  <c r="R211" i="193"/>
  <c r="F205" i="193"/>
  <c r="H199" i="193"/>
  <c r="O192" i="193"/>
  <c r="M211" i="193"/>
  <c r="M196" i="193"/>
  <c r="E188" i="193"/>
  <c r="M184" i="193"/>
  <c r="F176" i="193"/>
  <c r="N172" i="193"/>
  <c r="I168" i="193"/>
  <c r="Q164" i="193"/>
  <c r="P160" i="193"/>
  <c r="O156" i="193"/>
  <c r="H152" i="193"/>
  <c r="F144" i="193"/>
  <c r="N140" i="193"/>
  <c r="F136" i="193"/>
  <c r="K132" i="193"/>
  <c r="I114" i="193"/>
  <c r="O189" i="193"/>
  <c r="F161" i="193"/>
  <c r="G113" i="193"/>
  <c r="L101" i="193"/>
  <c r="P89" i="193"/>
  <c r="K77" i="193"/>
  <c r="L73" i="193"/>
  <c r="N69" i="193"/>
  <c r="Q38" i="193"/>
  <c r="G30" i="193"/>
  <c r="K26" i="193"/>
  <c r="R22" i="193"/>
  <c r="R18" i="193"/>
  <c r="K10" i="193"/>
  <c r="Q6" i="193"/>
  <c r="L219" i="193"/>
  <c r="N212" i="193"/>
  <c r="P205" i="193"/>
  <c r="R199" i="193"/>
  <c r="E211" i="193"/>
  <c r="E196" i="193"/>
  <c r="L188" i="193"/>
  <c r="E184" i="193"/>
  <c r="M180" i="193"/>
  <c r="F172" i="193"/>
  <c r="N168" i="193"/>
  <c r="G164" i="193"/>
  <c r="M156" i="193"/>
  <c r="L152" i="193"/>
  <c r="K148" i="193"/>
  <c r="F140" i="193"/>
  <c r="M136" i="193"/>
  <c r="H132" i="193"/>
  <c r="R128" i="193"/>
  <c r="G145" i="193"/>
  <c r="H85" i="193"/>
  <c r="J65" i="193"/>
  <c r="H26" i="193"/>
  <c r="F10" i="193"/>
  <c r="N209" i="193"/>
  <c r="Q207" i="193"/>
  <c r="K176" i="193"/>
  <c r="M160" i="193"/>
  <c r="H140" i="193"/>
  <c r="K128" i="193"/>
  <c r="E120" i="193"/>
  <c r="M116" i="193"/>
  <c r="G112" i="193"/>
  <c r="P108" i="193"/>
  <c r="I104" i="193"/>
  <c r="O100" i="193"/>
  <c r="O96" i="193"/>
  <c r="F88" i="193"/>
  <c r="N84" i="193"/>
  <c r="M80" i="193"/>
  <c r="I76" i="193"/>
  <c r="J72" i="193"/>
  <c r="L68" i="193"/>
  <c r="P64" i="193"/>
  <c r="G37" i="193"/>
  <c r="O33" i="193"/>
  <c r="N29" i="193"/>
  <c r="Q25" i="193"/>
  <c r="H21" i="193"/>
  <c r="P17" i="193"/>
  <c r="O13" i="193"/>
  <c r="G5" i="193"/>
  <c r="I218" i="193"/>
  <c r="H212" i="193"/>
  <c r="F206" i="193"/>
  <c r="R194" i="193"/>
  <c r="M194" i="193"/>
  <c r="L207" i="193"/>
  <c r="L215" i="193"/>
  <c r="G192" i="193"/>
  <c r="I208" i="193"/>
  <c r="P200" i="193"/>
  <c r="K208" i="193"/>
  <c r="L185" i="193"/>
  <c r="R181" i="193"/>
  <c r="I173" i="193"/>
  <c r="E169" i="193"/>
  <c r="K161" i="193"/>
  <c r="M157" i="193"/>
  <c r="E149" i="193"/>
  <c r="J145" i="193"/>
  <c r="Q137" i="193"/>
  <c r="Q133" i="193"/>
  <c r="H125" i="193"/>
  <c r="G117" i="193"/>
  <c r="H146" i="193"/>
  <c r="F11" i="193"/>
  <c r="L165" i="193"/>
  <c r="M121" i="193"/>
  <c r="G105" i="193"/>
  <c r="F93" i="193"/>
  <c r="Q85" i="193"/>
  <c r="L77" i="193"/>
  <c r="K73" i="193"/>
  <c r="P69" i="193"/>
  <c r="F65" i="193"/>
  <c r="E38" i="193"/>
  <c r="F30" i="193"/>
  <c r="J26" i="193"/>
  <c r="I22" i="193"/>
  <c r="I18" i="193"/>
  <c r="Q14" i="193"/>
  <c r="E6" i="193"/>
  <c r="N220" i="193"/>
  <c r="P213" i="193"/>
  <c r="R206" i="193"/>
  <c r="N194" i="193"/>
  <c r="I215" i="193"/>
  <c r="I200" i="193"/>
  <c r="K188" i="193"/>
  <c r="H184" i="193"/>
  <c r="P180" i="193"/>
  <c r="I176" i="193"/>
  <c r="P172" i="193"/>
  <c r="J164" i="193"/>
  <c r="R160" i="193"/>
  <c r="L156" i="193"/>
  <c r="K152" i="193"/>
  <c r="I148" i="193"/>
  <c r="Q144" i="193"/>
  <c r="P140" i="193"/>
  <c r="I132" i="193"/>
  <c r="Q128" i="193"/>
  <c r="G98" i="193"/>
  <c r="J217" i="193"/>
  <c r="K185" i="193"/>
  <c r="H157" i="193"/>
  <c r="I129" i="193"/>
  <c r="P109" i="193"/>
  <c r="G97" i="193"/>
  <c r="K89" i="193"/>
  <c r="I73" i="193"/>
  <c r="Q69" i="193"/>
  <c r="N65" i="193"/>
  <c r="O38" i="193"/>
  <c r="O30" i="193"/>
  <c r="L22" i="193"/>
  <c r="L18" i="193"/>
  <c r="P14" i="193"/>
  <c r="M10" i="193"/>
  <c r="K6" i="193"/>
  <c r="I223" i="193"/>
  <c r="Q216" i="193"/>
  <c r="N197" i="193"/>
  <c r="N190" i="193"/>
  <c r="M207" i="193"/>
  <c r="M192" i="193"/>
  <c r="F184" i="193"/>
  <c r="N180" i="193"/>
  <c r="G176" i="193"/>
  <c r="Q172" i="193"/>
  <c r="P168" i="193"/>
  <c r="O164" i="193"/>
  <c r="H160" i="193"/>
  <c r="F152" i="193"/>
  <c r="N148" i="193"/>
  <c r="I144" i="193"/>
  <c r="Q140" i="193"/>
  <c r="G136" i="193"/>
  <c r="G132" i="193"/>
  <c r="O82" i="193"/>
  <c r="R208" i="193"/>
  <c r="N181" i="193"/>
  <c r="Q157" i="193"/>
  <c r="L133" i="193"/>
  <c r="H113" i="193"/>
  <c r="E101" i="193"/>
  <c r="E89" i="193"/>
  <c r="R81" i="193"/>
  <c r="O77" i="193"/>
  <c r="I69" i="193"/>
  <c r="Q65" i="193"/>
  <c r="N38" i="193"/>
  <c r="N30" i="193"/>
  <c r="R26" i="193"/>
  <c r="K18" i="193"/>
  <c r="H14" i="193"/>
  <c r="P10" i="193"/>
  <c r="R6" i="193"/>
  <c r="Q223" i="193"/>
  <c r="N217" i="193"/>
  <c r="P210" i="193"/>
  <c r="I204" i="193"/>
  <c r="K198" i="193"/>
  <c r="M191" i="193"/>
  <c r="E207" i="193"/>
  <c r="E192" i="193"/>
  <c r="M188" i="193"/>
  <c r="F180" i="193"/>
  <c r="N176" i="193"/>
  <c r="G172" i="193"/>
  <c r="E168" i="193"/>
  <c r="M164" i="193"/>
  <c r="L160" i="193"/>
  <c r="K156" i="193"/>
  <c r="F148" i="193"/>
  <c r="N144" i="193"/>
  <c r="G140" i="193"/>
  <c r="P136" i="193"/>
  <c r="F132" i="193"/>
  <c r="E19" i="193"/>
  <c r="N81" i="193"/>
  <c r="P22" i="193"/>
  <c r="O6" i="193"/>
  <c r="P203" i="193"/>
  <c r="Q192" i="193"/>
  <c r="H172" i="193"/>
  <c r="J152" i="193"/>
  <c r="N136" i="193"/>
  <c r="M124" i="193"/>
  <c r="G120" i="193"/>
  <c r="F116" i="193"/>
  <c r="N112" i="193"/>
  <c r="Q108" i="193"/>
  <c r="E104" i="193"/>
  <c r="N92" i="193"/>
  <c r="E88" i="193"/>
  <c r="Q84" i="193"/>
  <c r="E80" i="193"/>
  <c r="F76" i="193"/>
  <c r="F72" i="193"/>
  <c r="G64" i="193"/>
  <c r="O41" i="193"/>
  <c r="J37" i="193"/>
  <c r="H33" i="193"/>
  <c r="F29" i="193"/>
  <c r="P25" i="193"/>
  <c r="E21" i="193"/>
  <c r="E13" i="193"/>
  <c r="L5" i="193"/>
  <c r="Q222" i="193"/>
  <c r="P216" i="193"/>
  <c r="N210" i="193"/>
  <c r="M204" i="193"/>
  <c r="L199" i="193"/>
  <c r="M213" i="193"/>
  <c r="Q205" i="193"/>
  <c r="H195" i="193"/>
  <c r="E199" i="193"/>
  <c r="L220" i="193"/>
  <c r="E2" i="193"/>
  <c r="I199" i="193"/>
  <c r="F207" i="193"/>
  <c r="P215" i="193"/>
  <c r="G3" i="193"/>
  <c r="R11" i="193"/>
  <c r="E15" i="193"/>
  <c r="G23" i="193"/>
  <c r="Q31" i="193"/>
  <c r="Q70" i="193"/>
  <c r="E82" i="193"/>
  <c r="H94" i="193"/>
  <c r="Q106" i="193"/>
  <c r="J118" i="193"/>
  <c r="R134" i="193"/>
  <c r="G186" i="193"/>
  <c r="L178" i="193"/>
  <c r="I154" i="193"/>
  <c r="J134" i="193"/>
  <c r="L114" i="193"/>
  <c r="H98" i="193"/>
  <c r="I82" i="193"/>
  <c r="H66" i="193"/>
  <c r="I31" i="193"/>
  <c r="I23" i="193"/>
  <c r="G15" i="193"/>
  <c r="Q7" i="193"/>
  <c r="R223" i="193"/>
  <c r="P212" i="193"/>
  <c r="R201" i="193"/>
  <c r="I2" i="193"/>
  <c r="O212" i="193"/>
  <c r="O185" i="193"/>
  <c r="L177" i="193"/>
  <c r="E173" i="193"/>
  <c r="Q169" i="193"/>
  <c r="O165" i="193"/>
  <c r="I161" i="193"/>
  <c r="G157" i="193"/>
  <c r="O153" i="193"/>
  <c r="L145" i="193"/>
  <c r="K137" i="193"/>
  <c r="R133" i="193"/>
  <c r="L129" i="193"/>
  <c r="L213" i="193"/>
  <c r="E148" i="193"/>
  <c r="P96" i="193"/>
  <c r="M41" i="193"/>
  <c r="H200" i="193"/>
  <c r="I8" i="193"/>
  <c r="R83" i="193"/>
  <c r="J123" i="193"/>
  <c r="R40" i="193"/>
  <c r="R151" i="193"/>
  <c r="K222" i="193"/>
  <c r="G222" i="193"/>
  <c r="E26" i="193"/>
  <c r="M120" i="193"/>
  <c r="G84" i="193"/>
  <c r="J29" i="193"/>
  <c r="N205" i="193"/>
  <c r="G16" i="193"/>
  <c r="L107" i="193"/>
  <c r="O218" i="193"/>
  <c r="E220" i="193"/>
  <c r="H221" i="193"/>
  <c r="O195" i="193"/>
  <c r="J167" i="193"/>
  <c r="P32" i="193"/>
  <c r="L40" i="193"/>
  <c r="M123" i="193"/>
  <c r="R79" i="193"/>
  <c r="K24" i="193"/>
  <c r="G127" i="193"/>
  <c r="I175" i="193"/>
  <c r="I179" i="193"/>
  <c r="G12" i="193"/>
  <c r="P12" i="193"/>
  <c r="L8" i="193"/>
  <c r="Q16" i="193"/>
  <c r="R215" i="193"/>
  <c r="R4" i="193"/>
  <c r="P193" i="193"/>
  <c r="R204" i="193"/>
  <c r="G217" i="193"/>
  <c r="J5" i="193"/>
  <c r="O17" i="193"/>
  <c r="I25" i="193"/>
  <c r="Q33" i="193"/>
  <c r="K41" i="193"/>
  <c r="L72" i="193"/>
  <c r="Q80" i="193"/>
  <c r="R88" i="193"/>
  <c r="L100" i="193"/>
  <c r="I108" i="193"/>
  <c r="O116" i="193"/>
  <c r="I124" i="193"/>
  <c r="Q196" i="193"/>
  <c r="N6" i="193"/>
  <c r="F69" i="193"/>
  <c r="J153" i="193"/>
  <c r="M187" i="193"/>
  <c r="O28" i="193"/>
  <c r="N103" i="193"/>
  <c r="Q63" i="193"/>
  <c r="O175" i="193"/>
  <c r="P91" i="193"/>
  <c r="H36" i="193"/>
  <c r="I115" i="193"/>
  <c r="R135" i="193"/>
  <c r="O179" i="193"/>
  <c r="Q175" i="193"/>
  <c r="J20" i="193"/>
  <c r="H16" i="193"/>
  <c r="I12" i="193"/>
  <c r="J4" i="193"/>
  <c r="D221" i="193"/>
  <c r="F204" i="193"/>
  <c r="I217" i="193"/>
  <c r="H192" i="193"/>
  <c r="N215" i="193"/>
  <c r="I17" i="193"/>
  <c r="H29" i="193"/>
  <c r="L37" i="193"/>
  <c r="N76" i="193"/>
  <c r="I84" i="193"/>
  <c r="M92" i="193"/>
  <c r="J100" i="193"/>
  <c r="F112" i="193"/>
  <c r="H120" i="193"/>
  <c r="R132" i="193"/>
  <c r="O168" i="193"/>
  <c r="P198" i="193"/>
  <c r="G18" i="193"/>
  <c r="R105" i="193"/>
  <c r="O203" i="193"/>
  <c r="I187" i="193"/>
  <c r="G115" i="193"/>
  <c r="G75" i="193"/>
  <c r="R36" i="193"/>
  <c r="E115" i="193"/>
  <c r="E71" i="193"/>
  <c r="Q99" i="193"/>
  <c r="F135" i="193"/>
  <c r="J175" i="193"/>
  <c r="I135" i="193"/>
  <c r="P175" i="193"/>
  <c r="O16" i="193"/>
  <c r="R16" i="193"/>
  <c r="E12" i="193"/>
  <c r="O4" i="193"/>
  <c r="H203" i="193"/>
  <c r="I213" i="193"/>
  <c r="N192" i="193"/>
  <c r="E216" i="193"/>
  <c r="L17" i="193"/>
  <c r="G25" i="193"/>
  <c r="G33" i="193"/>
  <c r="N64" i="193"/>
  <c r="I72" i="193"/>
  <c r="O80" i="193"/>
  <c r="L92" i="193"/>
  <c r="M100" i="193"/>
  <c r="E108" i="193"/>
  <c r="O128" i="193"/>
  <c r="O160" i="193"/>
  <c r="Q215" i="193"/>
  <c r="G10" i="193"/>
  <c r="M65" i="193"/>
  <c r="I181" i="193"/>
  <c r="N111" i="193"/>
  <c r="E87" i="193"/>
  <c r="G67" i="193"/>
  <c r="M28" i="193"/>
  <c r="R107" i="193"/>
  <c r="K67" i="193"/>
  <c r="Q28" i="193"/>
  <c r="L167" i="193"/>
  <c r="Q115" i="193"/>
  <c r="N91" i="193"/>
  <c r="F71" i="193"/>
  <c r="G36" i="193"/>
  <c r="M99" i="193"/>
  <c r="I119" i="193"/>
  <c r="N135" i="193"/>
  <c r="E127" i="193"/>
  <c r="N151" i="193"/>
  <c r="F131" i="193"/>
  <c r="O151" i="193"/>
  <c r="P167" i="193"/>
  <c r="K210" i="193"/>
  <c r="H40" i="193"/>
  <c r="G191" i="193"/>
  <c r="L36" i="193"/>
  <c r="F111" i="193"/>
  <c r="I20" i="193"/>
  <c r="N71" i="193"/>
  <c r="E222" i="193"/>
  <c r="L204" i="193"/>
  <c r="D217" i="193"/>
  <c r="E209" i="193"/>
  <c r="O211" i="193"/>
  <c r="R8" i="193"/>
  <c r="R186" i="193"/>
  <c r="F196" i="193"/>
  <c r="G202" i="193"/>
  <c r="H207" i="193"/>
  <c r="J213" i="193"/>
  <c r="K219" i="193"/>
  <c r="R5" i="193"/>
  <c r="L13" i="193"/>
  <c r="R17" i="193"/>
  <c r="O21" i="193"/>
  <c r="R25" i="193"/>
  <c r="K29" i="193"/>
  <c r="N37" i="193"/>
  <c r="H41" i="193"/>
  <c r="J64" i="193"/>
  <c r="N68" i="193"/>
  <c r="R72" i="193"/>
  <c r="E76" i="193"/>
  <c r="K80" i="193"/>
  <c r="O88" i="193"/>
  <c r="G92" i="193"/>
  <c r="Q96" i="193"/>
  <c r="G100" i="193"/>
  <c r="M104" i="193"/>
  <c r="R108" i="193"/>
  <c r="I112" i="193"/>
  <c r="P120" i="193"/>
  <c r="R124" i="193"/>
  <c r="J128" i="193"/>
  <c r="G144" i="193"/>
  <c r="J160" i="193"/>
  <c r="H180" i="193"/>
  <c r="Q219" i="193"/>
  <c r="M214" i="193"/>
  <c r="I14" i="193"/>
  <c r="M30" i="193"/>
  <c r="H73" i="193"/>
  <c r="H105" i="193"/>
  <c r="L3" i="193"/>
  <c r="J187" i="193"/>
  <c r="M135" i="193"/>
  <c r="R103" i="193"/>
  <c r="M79" i="193"/>
  <c r="E40" i="193"/>
  <c r="I24" i="193"/>
  <c r="H123" i="193"/>
  <c r="J99" i="193"/>
  <c r="J79" i="193"/>
  <c r="I40" i="193"/>
  <c r="Q24" i="193"/>
  <c r="R119" i="193"/>
  <c r="J75" i="193"/>
  <c r="E36" i="193"/>
  <c r="N95" i="193"/>
  <c r="P115" i="193"/>
  <c r="O131" i="193"/>
  <c r="K175" i="193"/>
  <c r="K123" i="193"/>
  <c r="M179" i="193"/>
  <c r="O127" i="193"/>
  <c r="I71" i="193"/>
  <c r="M12" i="193"/>
  <c r="H67" i="193"/>
  <c r="L28" i="193"/>
  <c r="I63" i="193"/>
  <c r="Q40" i="193"/>
  <c r="L4" i="193"/>
  <c r="R203" i="193"/>
  <c r="M20" i="193"/>
  <c r="F7" i="193"/>
  <c r="M11" i="193"/>
  <c r="M19" i="193"/>
  <c r="J23" i="193"/>
  <c r="E31" i="193"/>
  <c r="M86" i="193"/>
  <c r="O98" i="193"/>
  <c r="P110" i="193"/>
  <c r="G122" i="193"/>
  <c r="I138" i="193"/>
  <c r="G154" i="193"/>
  <c r="G170" i="193"/>
  <c r="I209" i="193"/>
  <c r="P170" i="193"/>
  <c r="E126" i="193"/>
  <c r="E110" i="193"/>
  <c r="E94" i="193"/>
  <c r="F78" i="193"/>
  <c r="G27" i="193"/>
  <c r="F19" i="193"/>
  <c r="E11" i="193"/>
  <c r="O3" i="193"/>
  <c r="R221" i="193"/>
  <c r="F210" i="193"/>
  <c r="L198" i="193"/>
  <c r="N2" i="193"/>
  <c r="O204" i="193"/>
  <c r="E181" i="193"/>
  <c r="M177" i="193"/>
  <c r="F173" i="193"/>
  <c r="I169" i="193"/>
  <c r="G165" i="193"/>
  <c r="O161" i="193"/>
  <c r="L153" i="193"/>
  <c r="I149" i="193"/>
  <c r="Q145" i="193"/>
  <c r="R137" i="193"/>
  <c r="N133" i="193"/>
  <c r="R129" i="193"/>
  <c r="K133" i="193"/>
  <c r="P124" i="193"/>
  <c r="H88" i="193"/>
  <c r="J33" i="193"/>
  <c r="M202" i="193"/>
  <c r="L75" i="193"/>
  <c r="P95" i="193"/>
  <c r="N40" i="193"/>
  <c r="O222" i="193"/>
  <c r="J192" i="193"/>
  <c r="H206" i="193"/>
  <c r="R112" i="193"/>
  <c r="L76" i="193"/>
  <c r="K21" i="193"/>
  <c r="M220" i="193"/>
  <c r="F220" i="193"/>
  <c r="R95" i="193"/>
  <c r="E175" i="193"/>
  <c r="G179" i="193"/>
  <c r="L111" i="193"/>
  <c r="G206" i="193"/>
  <c r="O206" i="193"/>
  <c r="N131" i="193"/>
  <c r="P79" i="193"/>
  <c r="J87" i="193"/>
  <c r="G32" i="193"/>
  <c r="M111" i="193"/>
  <c r="G71" i="193"/>
  <c r="E103" i="193"/>
  <c r="E187" i="193"/>
  <c r="P151" i="193"/>
  <c r="Q151" i="193"/>
  <c r="G99" i="193"/>
  <c r="J28" i="193"/>
  <c r="N221" i="193"/>
  <c r="K202" i="193"/>
  <c r="P222" i="193"/>
  <c r="P217" i="193"/>
  <c r="P196" i="193"/>
  <c r="E208" i="193"/>
  <c r="H220" i="193"/>
  <c r="H5" i="193"/>
  <c r="J17" i="193"/>
  <c r="J25" i="193"/>
  <c r="R37" i="193"/>
  <c r="M64" i="193"/>
  <c r="H72" i="193"/>
  <c r="P84" i="193"/>
  <c r="K92" i="193"/>
  <c r="K100" i="193"/>
  <c r="J108" i="193"/>
  <c r="F120" i="193"/>
  <c r="H128" i="193"/>
  <c r="H164" i="193"/>
  <c r="R191" i="193"/>
  <c r="O14" i="193"/>
  <c r="P77" i="193"/>
  <c r="H119" i="193"/>
  <c r="K75" i="193"/>
  <c r="N175" i="193"/>
  <c r="Q91" i="193"/>
  <c r="O36" i="193"/>
  <c r="N28" i="193"/>
  <c r="O123" i="193"/>
  <c r="P179" i="193"/>
  <c r="F151" i="193"/>
  <c r="L187" i="193"/>
  <c r="F187" i="193"/>
  <c r="N8" i="193"/>
  <c r="H127" i="193"/>
  <c r="M63" i="193"/>
  <c r="P4" i="193"/>
  <c r="R207" i="193"/>
  <c r="E221" i="193"/>
  <c r="N201" i="193"/>
  <c r="I195" i="193"/>
  <c r="L206" i="193"/>
  <c r="N218" i="193"/>
  <c r="H13" i="193"/>
  <c r="M21" i="193"/>
  <c r="I29" i="193"/>
  <c r="L41" i="193"/>
  <c r="Q68" i="193"/>
  <c r="P76" i="193"/>
  <c r="J84" i="193"/>
  <c r="M96" i="193"/>
  <c r="O104" i="193"/>
  <c r="Q112" i="193"/>
  <c r="N124" i="193"/>
  <c r="R140" i="193"/>
  <c r="J176" i="193"/>
  <c r="L211" i="193"/>
  <c r="H30" i="193"/>
  <c r="G177" i="193"/>
  <c r="R187" i="193"/>
  <c r="H179" i="193"/>
  <c r="L103" i="193"/>
  <c r="F63" i="193"/>
  <c r="Q135" i="193"/>
  <c r="N83" i="193"/>
  <c r="L24" i="193"/>
  <c r="O103" i="193"/>
  <c r="J63" i="193"/>
  <c r="O107" i="193"/>
  <c r="G187" i="193"/>
  <c r="L179" i="193"/>
  <c r="O191" i="193"/>
  <c r="O8" i="193"/>
  <c r="N119" i="193"/>
  <c r="D209" i="193"/>
  <c r="J206" i="193"/>
  <c r="E217" i="193"/>
  <c r="O196" i="193"/>
  <c r="N195" i="193"/>
  <c r="Q206" i="193"/>
  <c r="F219" i="193"/>
  <c r="E17" i="193"/>
  <c r="Q29" i="193"/>
  <c r="F37" i="193"/>
  <c r="O64" i="193"/>
  <c r="H76" i="193"/>
  <c r="M84" i="193"/>
  <c r="H92" i="193"/>
  <c r="F100" i="193"/>
  <c r="O112" i="193"/>
  <c r="R120" i="193"/>
  <c r="Q132" i="193"/>
  <c r="J168" i="193"/>
  <c r="O200" i="193"/>
  <c r="J22" i="193"/>
  <c r="H77" i="193"/>
  <c r="N90" i="193"/>
  <c r="G103" i="193"/>
  <c r="G63" i="193"/>
  <c r="J24" i="193"/>
  <c r="K127" i="193"/>
  <c r="N99" i="193"/>
  <c r="Q79" i="193"/>
  <c r="R63" i="193"/>
  <c r="O24" i="193"/>
  <c r="J151" i="193"/>
  <c r="J107" i="193"/>
  <c r="M87" i="193"/>
  <c r="R67" i="193"/>
  <c r="E28" i="193"/>
  <c r="K103" i="193"/>
  <c r="P123" i="193"/>
  <c r="M167" i="193"/>
  <c r="G195" i="193"/>
  <c r="K131" i="193"/>
  <c r="G175" i="193"/>
  <c r="O135" i="193"/>
  <c r="E135" i="193"/>
  <c r="F24" i="193"/>
  <c r="L119" i="193"/>
  <c r="F20" i="193"/>
  <c r="L87" i="193"/>
  <c r="F16" i="193"/>
  <c r="H12" i="193"/>
  <c r="P8" i="193"/>
  <c r="H218" i="193"/>
  <c r="J8" i="193"/>
  <c r="Q12" i="193"/>
  <c r="H210" i="193"/>
  <c r="F212" i="193"/>
  <c r="K194" i="193"/>
  <c r="L191" i="193"/>
  <c r="N203" i="193"/>
  <c r="P208" i="193"/>
  <c r="Q214" i="193"/>
  <c r="R220" i="193"/>
  <c r="Q5" i="193"/>
  <c r="J13" i="193"/>
  <c r="Q17" i="193"/>
  <c r="J21" i="193"/>
  <c r="R29" i="193"/>
  <c r="E33" i="193"/>
  <c r="H37" i="193"/>
  <c r="P41" i="193"/>
  <c r="Q64" i="193"/>
  <c r="E68" i="193"/>
  <c r="K72" i="193"/>
  <c r="P80" i="193"/>
  <c r="E84" i="193"/>
  <c r="Q88" i="193"/>
  <c r="O92" i="193"/>
  <c r="K96" i="193"/>
  <c r="R100" i="193"/>
  <c r="J104" i="193"/>
  <c r="P112" i="193"/>
  <c r="R116" i="193"/>
  <c r="J120" i="193"/>
  <c r="K124" i="193"/>
  <c r="I128" i="193"/>
  <c r="H148" i="193"/>
  <c r="M168" i="193"/>
  <c r="K184" i="193"/>
  <c r="J195" i="193"/>
  <c r="K221" i="193"/>
  <c r="E18" i="193"/>
  <c r="M77" i="193"/>
  <c r="O121" i="193"/>
  <c r="L126" i="193"/>
  <c r="K206" i="193"/>
  <c r="O119" i="193"/>
  <c r="H75" i="193"/>
  <c r="M36" i="193"/>
  <c r="F179" i="193"/>
  <c r="K115" i="193"/>
  <c r="R75" i="193"/>
  <c r="Q36" i="193"/>
  <c r="Q20" i="193"/>
  <c r="P111" i="193"/>
  <c r="H87" i="193"/>
  <c r="O71" i="193"/>
  <c r="M32" i="193"/>
  <c r="P99" i="193"/>
  <c r="Q119" i="193"/>
  <c r="G135" i="193"/>
  <c r="R179" i="193"/>
  <c r="P131" i="193"/>
  <c r="F167" i="193"/>
  <c r="N187" i="193"/>
  <c r="G131" i="193"/>
  <c r="I151" i="193"/>
  <c r="K36" i="193"/>
  <c r="R167" i="193"/>
  <c r="I28" i="193"/>
  <c r="M107" i="193"/>
  <c r="K20" i="193"/>
  <c r="L175" i="193"/>
  <c r="G4" i="193"/>
  <c r="J219" i="193"/>
  <c r="K223" i="193"/>
  <c r="O194" i="193"/>
  <c r="L203" i="193"/>
  <c r="N211" i="193"/>
  <c r="P220" i="193"/>
  <c r="J3" i="193"/>
  <c r="P7" i="193"/>
  <c r="H15" i="193"/>
  <c r="R19" i="193"/>
  <c r="M27" i="193"/>
  <c r="N35" i="193"/>
  <c r="O62" i="193"/>
  <c r="F86" i="193"/>
  <c r="F98" i="193"/>
  <c r="O114" i="193"/>
  <c r="J126" i="193"/>
  <c r="P142" i="193"/>
  <c r="H158" i="193"/>
  <c r="O174" i="193"/>
  <c r="M217" i="193"/>
  <c r="L146" i="193"/>
  <c r="P122" i="193"/>
  <c r="P106" i="193"/>
  <c r="G90" i="193"/>
  <c r="L27" i="193"/>
  <c r="G19" i="193"/>
  <c r="G11" i="193"/>
  <c r="M3" i="193"/>
  <c r="Q218" i="193"/>
  <c r="N206" i="193"/>
  <c r="Q195" i="193"/>
  <c r="L2" i="193"/>
  <c r="E185" i="193"/>
  <c r="F181" i="193"/>
  <c r="N177" i="193"/>
  <c r="G173" i="193"/>
  <c r="O169" i="193"/>
  <c r="L161" i="193"/>
  <c r="I157" i="193"/>
  <c r="Q153" i="193"/>
  <c r="O149" i="193"/>
  <c r="I145" i="193"/>
  <c r="O137" i="193"/>
  <c r="K129" i="193"/>
  <c r="F125" i="193"/>
  <c r="R219" i="193"/>
  <c r="H116" i="193"/>
  <c r="G76" i="193"/>
  <c r="N21" i="193"/>
  <c r="L223" i="193"/>
  <c r="R190" i="193"/>
  <c r="I36" i="193"/>
  <c r="M127" i="193"/>
  <c r="N32" i="193"/>
  <c r="O99" i="193"/>
  <c r="O210" i="193"/>
  <c r="H208" i="193"/>
  <c r="J190" i="193"/>
  <c r="Q176" i="193"/>
  <c r="K104" i="193"/>
  <c r="F68" i="193"/>
  <c r="J208" i="193"/>
  <c r="L200" i="193"/>
  <c r="J131" i="193"/>
  <c r="I103" i="193"/>
  <c r="F40" i="193"/>
  <c r="J200" i="193"/>
  <c r="K187" i="193"/>
  <c r="O111" i="193"/>
  <c r="R71" i="193"/>
  <c r="F123" i="193"/>
  <c r="N79" i="193"/>
  <c r="M24" i="193"/>
  <c r="E99" i="193"/>
  <c r="M40" i="193"/>
  <c r="Q111" i="193"/>
  <c r="Q123" i="193"/>
  <c r="G123" i="193"/>
  <c r="F87" i="193"/>
  <c r="I79" i="193"/>
  <c r="L63" i="193"/>
  <c r="N123" i="193"/>
  <c r="O20" i="193"/>
  <c r="N216" i="193"/>
  <c r="R192" i="193"/>
  <c r="I205" i="193"/>
  <c r="Q199" i="193"/>
  <c r="F211" i="193"/>
  <c r="H223" i="193"/>
  <c r="Q21" i="193"/>
  <c r="P29" i="193"/>
  <c r="E37" i="193"/>
  <c r="M68" i="193"/>
  <c r="R76" i="193"/>
  <c r="L84" i="193"/>
  <c r="J92" i="193"/>
  <c r="Q104" i="193"/>
  <c r="H112" i="193"/>
  <c r="Q120" i="193"/>
  <c r="K136" i="193"/>
  <c r="R172" i="193"/>
  <c r="N204" i="193"/>
  <c r="L26" i="193"/>
  <c r="N93" i="193"/>
  <c r="H187" i="193"/>
  <c r="P67" i="193"/>
  <c r="F28" i="193"/>
  <c r="H115" i="193"/>
  <c r="J135" i="193"/>
  <c r="J115" i="193"/>
  <c r="Q107" i="193"/>
  <c r="K79" i="193"/>
  <c r="H8" i="193"/>
  <c r="P214" i="193"/>
  <c r="N36" i="193"/>
  <c r="Q204" i="193"/>
  <c r="J196" i="193"/>
  <c r="J198" i="193"/>
  <c r="L209" i="193"/>
  <c r="O221" i="193"/>
  <c r="D218" i="193"/>
  <c r="Q13" i="193"/>
  <c r="M25" i="193"/>
  <c r="I33" i="193"/>
  <c r="E41" i="193"/>
  <c r="K68" i="193"/>
  <c r="N80" i="193"/>
  <c r="G88" i="193"/>
  <c r="R96" i="193"/>
  <c r="M108" i="193"/>
  <c r="G116" i="193"/>
  <c r="O124" i="193"/>
  <c r="M152" i="193"/>
  <c r="I188" i="193"/>
  <c r="F73" i="193"/>
  <c r="G199" i="193"/>
  <c r="E179" i="193"/>
  <c r="P36" i="193"/>
  <c r="L115" i="193"/>
  <c r="Q71" i="193"/>
  <c r="F36" i="193"/>
  <c r="O115" i="193"/>
  <c r="H151" i="193"/>
  <c r="G203" i="193"/>
  <c r="I107" i="193"/>
  <c r="L99" i="193"/>
  <c r="P75" i="193"/>
  <c r="Q212" i="193"/>
  <c r="M8" i="193"/>
  <c r="P202" i="193"/>
  <c r="L192" i="193"/>
  <c r="O198" i="193"/>
  <c r="R209" i="193"/>
  <c r="F222" i="193"/>
  <c r="D222" i="193"/>
  <c r="G13" i="193"/>
  <c r="G21" i="193"/>
  <c r="O29" i="193"/>
  <c r="R41" i="193"/>
  <c r="I68" i="193"/>
  <c r="J76" i="193"/>
  <c r="F84" i="193"/>
  <c r="H96" i="193"/>
  <c r="G104" i="193"/>
  <c r="M112" i="193"/>
  <c r="H124" i="193"/>
  <c r="M144" i="193"/>
  <c r="I180" i="193"/>
  <c r="P30" i="193"/>
  <c r="N89" i="193"/>
  <c r="E123" i="193"/>
  <c r="R99" i="193"/>
  <c r="K40" i="193"/>
  <c r="O187" i="193"/>
  <c r="M119" i="193"/>
  <c r="N75" i="193"/>
  <c r="O40" i="193"/>
  <c r="N20" i="193"/>
  <c r="I131" i="193"/>
  <c r="H99" i="193"/>
  <c r="E79" i="193"/>
  <c r="P63" i="193"/>
  <c r="P24" i="193"/>
  <c r="P107" i="193"/>
  <c r="Q127" i="193"/>
  <c r="N179" i="193"/>
  <c r="K179" i="193"/>
  <c r="J103" i="193"/>
  <c r="J16" i="193"/>
  <c r="N16" i="193"/>
  <c r="J71" i="193"/>
  <c r="F8" i="193"/>
  <c r="M115" i="193"/>
  <c r="J222" i="193"/>
  <c r="H4" i="193"/>
  <c r="R200" i="193"/>
  <c r="P199" i="193"/>
  <c r="M209" i="193"/>
  <c r="Q221" i="193"/>
  <c r="F199" i="193"/>
  <c r="H204" i="193"/>
  <c r="I210" i="193"/>
  <c r="J216" i="193"/>
  <c r="L222" i="193"/>
  <c r="P5" i="193"/>
  <c r="I13" i="193"/>
  <c r="L21" i="193"/>
  <c r="K25" i="193"/>
  <c r="L29" i="193"/>
  <c r="M33" i="193"/>
  <c r="P37" i="193"/>
  <c r="I41" i="193"/>
  <c r="K64" i="193"/>
  <c r="N72" i="193"/>
  <c r="M76" i="193"/>
  <c r="L80" i="193"/>
  <c r="H84" i="193"/>
  <c r="K88" i="193"/>
  <c r="R92" i="193"/>
  <c r="J96" i="193"/>
  <c r="L104" i="193"/>
  <c r="L108" i="193"/>
  <c r="J112" i="193"/>
  <c r="K116" i="193"/>
  <c r="L120" i="193"/>
  <c r="Q124" i="193"/>
  <c r="R136" i="193"/>
  <c r="O152" i="193"/>
  <c r="E172" i="193"/>
  <c r="R188" i="193"/>
  <c r="H202" i="193"/>
  <c r="D223" i="193"/>
  <c r="G22" i="193"/>
  <c r="K65" i="193"/>
  <c r="F85" i="193"/>
  <c r="M165" i="193"/>
  <c r="N174" i="193"/>
  <c r="F115" i="193"/>
  <c r="R91" i="193"/>
  <c r="P71" i="193"/>
  <c r="J32" i="193"/>
  <c r="H111" i="193"/>
  <c r="G87" i="193"/>
  <c r="L71" i="193"/>
  <c r="O32" i="193"/>
  <c r="F107" i="193"/>
  <c r="O67" i="193"/>
  <c r="G28" i="193"/>
  <c r="H103" i="193"/>
  <c r="I123" i="193"/>
  <c r="P135" i="193"/>
  <c r="G151" i="193"/>
  <c r="R175" i="193"/>
  <c r="K119" i="193"/>
  <c r="R20" i="193"/>
  <c r="K111" i="193"/>
  <c r="E20" i="193"/>
  <c r="P83" i="193"/>
  <c r="G8" i="193"/>
  <c r="P16" i="193"/>
  <c r="G223" i="193"/>
  <c r="R218" i="193"/>
  <c r="E205" i="193"/>
  <c r="T510" i="192"/>
  <c r="T4" i="192"/>
  <c r="T173" i="192"/>
  <c r="T249" i="192"/>
  <c r="T329" i="192"/>
  <c r="T176" i="192"/>
  <c r="T56" i="192"/>
  <c r="T219" i="192"/>
  <c r="T192" i="192"/>
  <c r="T530" i="192"/>
  <c r="T106" i="192"/>
  <c r="T193" i="192"/>
  <c r="T313" i="192"/>
  <c r="T255" i="192"/>
  <c r="T531" i="192"/>
  <c r="T188" i="192"/>
  <c r="T54" i="192"/>
  <c r="T286" i="192"/>
  <c r="T376" i="192"/>
  <c r="T306" i="192"/>
  <c r="T190" i="192"/>
  <c r="T428" i="192"/>
  <c r="T534" i="192"/>
  <c r="T205" i="192"/>
  <c r="T247" i="192"/>
  <c r="T64" i="192"/>
  <c r="T378" i="192"/>
  <c r="T218" i="192"/>
  <c r="T68" i="192"/>
  <c r="T304" i="192"/>
  <c r="T524" i="192"/>
  <c r="T331" i="192"/>
  <c r="T221" i="192"/>
  <c r="T302" i="192"/>
  <c r="T167" i="192"/>
  <c r="T353" i="192"/>
  <c r="T351" i="192"/>
  <c r="T73" i="192"/>
  <c r="T278" i="192"/>
  <c r="T69" i="192"/>
  <c r="T257" i="192"/>
  <c r="T377" i="192"/>
  <c r="T9" i="192"/>
  <c r="T452" i="192"/>
  <c r="T299" i="192"/>
  <c r="T7" i="192"/>
  <c r="T51" i="192"/>
  <c r="T466" i="192"/>
  <c r="T511" i="192"/>
  <c r="T234" i="192"/>
  <c r="T416" i="192"/>
  <c r="T280" i="192"/>
  <c r="T410" i="192"/>
  <c r="T355" i="192"/>
  <c r="T520" i="192"/>
  <c r="T441" i="192"/>
  <c r="T301" i="192"/>
  <c r="T289" i="192"/>
  <c r="T96" i="192"/>
  <c r="T523" i="192"/>
  <c r="T260" i="192"/>
  <c r="T532" i="192"/>
  <c r="T264" i="192"/>
  <c r="T417" i="192"/>
  <c r="T443" i="192"/>
  <c r="T287" i="192"/>
  <c r="T388" i="192"/>
  <c r="T59" i="192"/>
  <c r="T168" i="192"/>
  <c r="T107" i="192"/>
  <c r="T522" i="192"/>
  <c r="T330" i="192"/>
  <c r="T431" i="192"/>
  <c r="T477" i="192"/>
  <c r="T72" i="192"/>
  <c r="T344" i="192"/>
  <c r="T215" i="192"/>
  <c r="T94" i="192"/>
  <c r="T191" i="192"/>
  <c r="T379" i="192"/>
  <c r="T343" i="192"/>
  <c r="T419" i="192"/>
  <c r="T308" i="192"/>
  <c r="T332" i="192"/>
  <c r="T413" i="192"/>
  <c r="T258" i="192"/>
  <c r="T63" i="192"/>
  <c r="T217" i="192"/>
  <c r="T166" i="192"/>
  <c r="T49" i="192"/>
  <c r="T496" i="192"/>
  <c r="T245" i="192"/>
  <c r="T387" i="192"/>
  <c r="T236" i="192"/>
  <c r="T521" i="192"/>
  <c r="T415" i="192"/>
  <c r="T412" i="192"/>
  <c r="T259" i="192"/>
  <c r="T364" i="192"/>
  <c r="T248" i="192"/>
  <c r="T57" i="192"/>
  <c r="T48" i="192"/>
  <c r="T396" i="192"/>
  <c r="T455" i="192"/>
  <c r="T533" i="192"/>
  <c r="T442" i="192"/>
  <c r="T474" i="192"/>
  <c r="T177" i="192"/>
  <c r="T223" i="192"/>
  <c r="T305" i="192"/>
  <c r="T256" i="192"/>
  <c r="T430" i="192"/>
  <c r="T398" i="192"/>
  <c r="T498" i="192"/>
  <c r="T60" i="192"/>
  <c r="T463" i="192"/>
  <c r="T71" i="192"/>
  <c r="T486" i="192"/>
  <c r="T66" i="192"/>
  <c r="T108" i="192"/>
  <c r="T93" i="192"/>
  <c r="T497" i="192"/>
  <c r="T499" i="192"/>
  <c r="T52" i="192"/>
  <c r="T307" i="192"/>
  <c r="T172" i="192"/>
  <c r="T409" i="192"/>
  <c r="T399" i="192"/>
  <c r="T206" i="192"/>
  <c r="T352" i="192"/>
  <c r="T194" i="192"/>
  <c r="T265" i="192"/>
  <c r="T8" i="192"/>
  <c r="T253" i="192"/>
  <c r="T411" i="192"/>
  <c r="T290" i="192"/>
  <c r="T171" i="192"/>
  <c r="T454" i="192"/>
  <c r="T433" i="192"/>
  <c r="T214" i="192"/>
  <c r="T300" i="192"/>
  <c r="T95" i="192"/>
  <c r="T97" i="192"/>
  <c r="T252" i="192"/>
  <c r="T397" i="192"/>
  <c r="T509" i="192"/>
  <c r="T285" i="192"/>
  <c r="T175" i="192"/>
  <c r="T432" i="192"/>
  <c r="T279" i="192"/>
  <c r="T342" i="192"/>
  <c r="T250" i="192"/>
  <c r="T367" i="192"/>
  <c r="T174" i="192"/>
  <c r="T263" i="192"/>
  <c r="T464" i="192"/>
  <c r="T178" i="192"/>
  <c r="T53" i="192"/>
  <c r="T261" i="192"/>
  <c r="T262" i="192"/>
  <c r="T475" i="192"/>
  <c r="T303" i="192"/>
  <c r="T216" i="192"/>
  <c r="T444" i="192"/>
  <c r="T65" i="192"/>
  <c r="T408" i="192"/>
  <c r="T354" i="192"/>
  <c r="T314" i="192"/>
  <c r="T418" i="192"/>
  <c r="T70" i="192"/>
  <c r="T189" i="192"/>
  <c r="T61" i="192"/>
  <c r="T414" i="192"/>
  <c r="T487" i="192"/>
  <c r="T170" i="192"/>
  <c r="T321" i="192"/>
  <c r="T386" i="192"/>
  <c r="T235" i="192"/>
  <c r="T284" i="192"/>
  <c r="T529" i="192"/>
  <c r="T237" i="192"/>
  <c r="T282" i="192"/>
  <c r="T281" i="192"/>
  <c r="T365" i="192"/>
  <c r="T62" i="192"/>
  <c r="T251" i="192"/>
  <c r="T67" i="192"/>
  <c r="T254" i="192"/>
  <c r="T453" i="192"/>
  <c r="T246" i="192"/>
  <c r="T366" i="192"/>
  <c r="T169" i="192"/>
  <c r="T55" i="192"/>
  <c r="T283" i="192"/>
  <c r="T322" i="192"/>
  <c r="T288" i="192"/>
  <c r="T50" i="192"/>
  <c r="T476" i="192"/>
  <c r="M24" i="58" l="1"/>
  <c r="M6" i="264"/>
  <c r="M11" i="265"/>
  <c r="M6" i="265"/>
  <c r="M7" i="264"/>
  <c r="M7" i="265"/>
  <c r="M12" i="264"/>
  <c r="M12" i="265"/>
  <c r="M20" i="153"/>
  <c r="M9" i="190"/>
  <c r="M9" i="150"/>
  <c r="M18" i="58"/>
  <c r="M8" i="179"/>
  <c r="M10" i="149"/>
  <c r="M62" i="179"/>
  <c r="M63" i="179"/>
  <c r="M6" i="190"/>
  <c r="M37" i="152"/>
  <c r="M9" i="148"/>
  <c r="M7" i="58"/>
  <c r="M100" i="58"/>
  <c r="M90" i="150"/>
  <c r="M34" i="142"/>
  <c r="M120" i="58"/>
  <c r="M8" i="142"/>
  <c r="M193" i="148"/>
  <c r="M6" i="150"/>
  <c r="M16" i="140"/>
  <c r="M7" i="142"/>
  <c r="M8" i="129"/>
  <c r="M21" i="152"/>
  <c r="M6" i="137"/>
  <c r="M11" i="148"/>
  <c r="M6" i="171"/>
  <c r="M87" i="58"/>
  <c r="M6" i="168"/>
  <c r="M86" i="58"/>
  <c r="M8" i="180"/>
  <c r="M6" i="148"/>
  <c r="M56" i="142"/>
  <c r="M8" i="173"/>
  <c r="M6" i="152"/>
  <c r="M10" i="57"/>
  <c r="M23" i="150"/>
  <c r="M64" i="179"/>
  <c r="M12" i="141"/>
  <c r="M12" i="171"/>
  <c r="M6" i="147"/>
  <c r="M79" i="150"/>
  <c r="M12" i="183"/>
  <c r="M7" i="185"/>
  <c r="M7" i="164"/>
  <c r="M7" i="183"/>
  <c r="M22" i="152"/>
  <c r="M9" i="58"/>
  <c r="M31" i="152"/>
  <c r="M7" i="133"/>
  <c r="M6" i="173"/>
  <c r="M19" i="153"/>
  <c r="M110" i="58"/>
  <c r="M130" i="58"/>
  <c r="M11" i="133"/>
  <c r="M6" i="140"/>
  <c r="M49" i="142"/>
  <c r="M8" i="190"/>
  <c r="M11" i="150"/>
  <c r="M9" i="149"/>
  <c r="M10" i="58"/>
  <c r="M63" i="142"/>
  <c r="M26" i="142"/>
  <c r="M68" i="153"/>
  <c r="M27" i="152"/>
  <c r="M26" i="152"/>
  <c r="M70" i="142"/>
  <c r="M73" i="179"/>
  <c r="M8" i="140"/>
  <c r="M7" i="130"/>
  <c r="M7" i="129"/>
  <c r="M8" i="149"/>
  <c r="M9" i="142"/>
  <c r="M7" i="147"/>
  <c r="M85" i="185"/>
  <c r="M21" i="149"/>
  <c r="M111" i="58"/>
  <c r="M7" i="171"/>
  <c r="M38" i="148"/>
  <c r="M6" i="164"/>
  <c r="M10" i="153"/>
  <c r="M7" i="137"/>
  <c r="M102" i="148"/>
  <c r="M19" i="58"/>
  <c r="M15" i="168"/>
  <c r="M18" i="150"/>
  <c r="M6" i="153"/>
  <c r="M14" i="141"/>
  <c r="M95" i="150"/>
  <c r="M7" i="157"/>
  <c r="M7" i="153"/>
  <c r="M6" i="129"/>
  <c r="M33" i="150"/>
  <c r="M8" i="183"/>
  <c r="M13" i="141"/>
  <c r="M7" i="132"/>
  <c r="M7" i="173"/>
  <c r="M20" i="140"/>
  <c r="M6" i="142"/>
  <c r="M7" i="141"/>
  <c r="M6" i="130"/>
  <c r="M6" i="157"/>
  <c r="M90" i="58"/>
  <c r="M194" i="148"/>
  <c r="M12" i="148"/>
  <c r="M12" i="133"/>
  <c r="M6" i="185"/>
  <c r="M8" i="168"/>
  <c r="M92" i="150"/>
  <c r="M7" i="149"/>
  <c r="M17" i="185"/>
  <c r="M7" i="150"/>
  <c r="M11" i="183"/>
  <c r="M6" i="139"/>
  <c r="M80" i="150"/>
  <c r="M35" i="152"/>
  <c r="M7" i="190"/>
  <c r="M37" i="148"/>
  <c r="M8" i="150"/>
  <c r="M7" i="152"/>
  <c r="M21" i="150"/>
  <c r="M94" i="150"/>
  <c r="M6" i="149"/>
  <c r="M66" i="153"/>
  <c r="M94" i="58"/>
  <c r="M7" i="165"/>
  <c r="M11" i="57"/>
  <c r="M6" i="134"/>
  <c r="M8" i="188"/>
  <c r="M8" i="147"/>
  <c r="M6" i="179"/>
  <c r="M18" i="185"/>
  <c r="M8" i="153"/>
  <c r="M64" i="130"/>
  <c r="M23" i="152"/>
  <c r="M105" i="148"/>
  <c r="M7" i="180"/>
  <c r="M7" i="179"/>
  <c r="M32" i="152"/>
  <c r="M92" i="58"/>
  <c r="M8" i="152"/>
  <c r="M12" i="150"/>
  <c r="M6" i="183"/>
  <c r="M7" i="139"/>
  <c r="M6" i="188"/>
  <c r="M86" i="185"/>
  <c r="M20" i="164"/>
  <c r="M11" i="165"/>
  <c r="M6" i="141"/>
  <c r="M9" i="153"/>
  <c r="M6" i="132"/>
  <c r="M41" i="142"/>
  <c r="M7" i="57"/>
  <c r="M55" i="190"/>
  <c r="M7" i="134"/>
  <c r="M43" i="58"/>
  <c r="M10" i="148"/>
  <c r="M8" i="148"/>
  <c r="M129" i="58"/>
  <c r="M36" i="152"/>
  <c r="M67" i="153"/>
  <c r="M10" i="150"/>
  <c r="M83" i="150"/>
  <c r="M89" i="150"/>
  <c r="M17" i="149"/>
  <c r="M12" i="165"/>
  <c r="M96" i="58"/>
  <c r="M8" i="139"/>
  <c r="M16" i="142"/>
  <c r="M24" i="139"/>
  <c r="M9" i="57"/>
  <c r="M11" i="171"/>
  <c r="M9" i="147"/>
  <c r="M98" i="58"/>
  <c r="M20" i="58"/>
  <c r="M19" i="150"/>
  <c r="M12" i="140"/>
  <c r="M50" i="58"/>
  <c r="M7" i="168"/>
  <c r="M7" i="188"/>
  <c r="M9" i="129"/>
  <c r="M6" i="165"/>
  <c r="M6" i="58"/>
  <c r="M91" i="150"/>
  <c r="M9" i="188"/>
  <c r="M6" i="180"/>
  <c r="M8" i="58"/>
  <c r="M7" i="148"/>
  <c r="M19" i="149"/>
  <c r="M6" i="133"/>
</calcChain>
</file>

<file path=xl/sharedStrings.xml><?xml version="1.0" encoding="utf-8"?>
<sst xmlns="http://schemas.openxmlformats.org/spreadsheetml/2006/main" count="41423" uniqueCount="6835">
  <si>
    <t>Community Services Data Set (CSDS) v1.6</t>
  </si>
  <si>
    <t>Technical Output Specification</t>
  </si>
  <si>
    <t>Purpose of this document</t>
  </si>
  <si>
    <t>The CSDS v1.6 Technical Output Specification (TOS) is intended to provide a comprehensive technical view of the the provider submission (37 data set tables) and processed Submission Portal Extracts.
The 37 data set tables include data item level detail necessary to construct an output data set suitable for submission. The data set tables also include additional information explaining:
-which records should be included in a submission (inclusion rules)
-what errors or inconsistencies may cause a record to be rejected or warnings to be generated
-what derivations will be generated from the the submitted data for inclusion in the extract tables</t>
  </si>
  <si>
    <t>Background</t>
  </si>
  <si>
    <t>The CSDS Information Standard is the specification of a patient-level data-extraction (output) standard intended for community service providers in England.
This Information Standard has been accepted by the Data Alliance Partnership Board and has been assigned standard number DCB1069. This mandates the patient-level CSDS as a national data standard.
The ISN does not directly place any requirement on system suppliers to accommodate the CSDS within their systems. The contractual agreement between data providers and system suppliers will dictate whether system suppliers have to abide by the ISN.
The formal Information Standard can be found at:
https://digital.nhs.uk/data-and-information/information-standards/information-standards-and-data-collections-including-extractions/publications-and-notifications/standards-and-collections/dcb1069-community-services-data-set
Further information and supporting documents can be found at:
http://digital.nhs.uk/csds</t>
  </si>
  <si>
    <t>Related Documents</t>
  </si>
  <si>
    <t>Document Version History</t>
  </si>
  <si>
    <t>Version</t>
  </si>
  <si>
    <t>Date Issued</t>
  </si>
  <si>
    <t>Brief Summary of Change</t>
  </si>
  <si>
    <t>Owner’s Name</t>
  </si>
  <si>
    <t>Released To</t>
  </si>
  <si>
    <t>1.0.0</t>
  </si>
  <si>
    <t>Draft version of CSDS v1.0; Developed from CYPHS TOS v1.5.37</t>
  </si>
  <si>
    <t>Gavin Harrison</t>
  </si>
  <si>
    <t>-Project Team
-NHS Data Model &amp; Dictionary
-Solutions Assurance
-SCCI Development Support</t>
  </si>
  <si>
    <t>1.0.1</t>
  </si>
  <si>
    <t>Updated following initial feedback following internal review.  The data format  of SNOMED CT fields has been changed from [min an6 max an18] to [min n6 max n18] to correct a legacy issue from the CYPHS data set.</t>
  </si>
  <si>
    <t>1.0.2</t>
  </si>
  <si>
    <t>Minor change to data item description in line with NHS Data Model and Dictionary feedback. Update to copyright date.</t>
  </si>
  <si>
    <t>Tom Latham</t>
  </si>
  <si>
    <t>-NHS Data Model &amp; Dictionary
-Solutions Assurance</t>
  </si>
  <si>
    <t>1.0.3</t>
  </si>
  <si>
    <t>Inclusion of changes to validations identified between CYPHS TOS v1.5.37 and CSDS TOS v1.0.0</t>
  </si>
  <si>
    <t>N/A</t>
  </si>
  <si>
    <t>1.0.4</t>
  </si>
  <si>
    <t>Various validations added to restrict the flow of data for adults where the data item is only intended to capture child data.</t>
  </si>
  <si>
    <t>-Project Team
-SCCI Development Support</t>
  </si>
  <si>
    <t>1.0.5</t>
  </si>
  <si>
    <t>Minor amendments following internal review</t>
  </si>
  <si>
    <t>-CMHT Testing Team
-CMHT Analytical Team</t>
  </si>
  <si>
    <t>1.6.0</t>
  </si>
  <si>
    <t>Final draft of CSDS 1.6 TOS released to enable feedback in relation to the Burden Assessment Survey.
Addition of CYP008 Overseas Visitor Charging Category table; addition of specific weight management service type in the CYP102 Service Type Referred To table;  and minor changes to data items as per NHSDMD requirements for review by NHSDMD.</t>
  </si>
  <si>
    <t>Jane Cleave</t>
  </si>
  <si>
    <r>
      <t xml:space="preserve">NHS Data Model and Dictionary
</t>
    </r>
    <r>
      <rPr>
        <b/>
        <sz val="10"/>
        <rFont val="Arial"/>
        <family val="2"/>
      </rPr>
      <t>NHSD CSDS Webpage</t>
    </r>
    <r>
      <rPr>
        <sz val="10"/>
        <rFont val="Arial"/>
        <family val="2"/>
      </rPr>
      <t xml:space="preserve">
</t>
    </r>
  </si>
  <si>
    <t>1.6.1</t>
  </si>
  <si>
    <t>Addition of 'Pharmacy' value option to the 'Source of Referral for Community' data item and correction of National Code definition for Disability Impact Perception.</t>
  </si>
  <si>
    <r>
      <rPr>
        <b/>
        <sz val="10"/>
        <rFont val="Arial"/>
        <family val="2"/>
      </rPr>
      <t xml:space="preserve">Data Standards Assurance Service (DSAS) for ISN publication
</t>
    </r>
    <r>
      <rPr>
        <sz val="10"/>
        <rFont val="Arial"/>
        <family val="2"/>
      </rPr>
      <t xml:space="preserve">
Data Products for development of Schema.  </t>
    </r>
  </si>
  <si>
    <t>1.6.2</t>
  </si>
  <si>
    <t>First iteration of CSDS v1.6 Enhanced TOS (ETOS) for publication on NHS Digital CSDS webpage.
Includes validations that will be applied by the SDCS Cloud when CSDS v1.6 data lands.
Also includes updated derived data items to support new tables, new data items and amended data items introduced in CSDS v1.6.</t>
  </si>
  <si>
    <r>
      <rPr>
        <b/>
        <sz val="10"/>
        <rFont val="Arial"/>
        <family val="2"/>
      </rPr>
      <t>NHSD CSDS Webpage</t>
    </r>
    <r>
      <rPr>
        <sz val="10"/>
        <rFont val="Arial"/>
        <family val="2"/>
      </rPr>
      <t xml:space="preserve">
NHSD Solutions Assurance
NHSD Data Alliance Partnership (DAP)
NHSD Community Analysis Team</t>
    </r>
  </si>
  <si>
    <t>1.6.3</t>
  </si>
  <si>
    <t>Additions of the (SWEMWBS) and (WEMWBS) scores, and the EQ5-5D-5L to the CSDS Assessment Tools.
Technical Glossary 'Special Characters' notes amendment.
Removal of duplicate fields for Coded Assessment Tool Type C609010 and Person Score C609911.
Inclusion of derivations to reflect arrangements for Integrated Care Boards to take over commissioning responsibilities from CCGs, as set out in the Health and Care Act 2022.
Removal of NULL derivations no longer required for inclusion in the TOS in response to feedback from NHSD Solutions Assurance.
Amendments to derivations and validations to address feedback from NHSD Solutions Assurance and Analysis teams.
Amendments to the mandation level of 6 derivations that are now categorised as 'Analytical Derivations' to be detailed in the Analytical Output Specification including the removal of the ASQ complex derivations.</t>
  </si>
  <si>
    <t>NHSD Solutions Assurance
NHSD Data Alliance Partnership (DAP)
NHSD Community Analysis Team
NHSD Data Processing Service</t>
  </si>
  <si>
    <t>1.6.4</t>
  </si>
  <si>
    <t>Amendments in response to Solutions Assurance and Data Processing Service including corrections to validations and derivation descriptions.
Full details are provided in the Change Control tab.</t>
  </si>
  <si>
    <t>1.6.5</t>
  </si>
  <si>
    <t>Amendments in response to Solutions Assurance feedback, to correct the derivation logic for two Record End Date derivations in the CYP008 Overseas Visitor and CYP612 Coded Assessment Contact tables.
Addition of 'TOTAL CYP008 POST PROCESSING ROW COUNT' derivation within the CYP008 Overseas Visitor Charging Category table.
Full details are provided in the Change Control tab.</t>
  </si>
  <si>
    <t>1.6.6</t>
  </si>
  <si>
    <t>Correction of field names within CYP008 Group-level validations.
Removal of Record Start and End Date derivations from the following tables: CYP003, CYP004, CYP005, CYP006, CYP007, CYP008 and CYP612.</t>
  </si>
  <si>
    <r>
      <rPr>
        <b/>
        <sz val="10"/>
        <rFont val="Arial"/>
        <family val="2"/>
      </rPr>
      <t>NHSD CSDS Webpage</t>
    </r>
    <r>
      <rPr>
        <sz val="10"/>
        <rFont val="Arial"/>
        <family val="2"/>
      </rPr>
      <t xml:space="preserve">
NHSD Solutions Assurance
NHSD Data Alliance Partnership (DAP)
NHSD Community Analysis Team
NHSD Data Processing Service</t>
    </r>
  </si>
  <si>
    <t>1.6.7</t>
  </si>
  <si>
    <t>For more information on the status of this document, please contact:</t>
  </si>
  <si>
    <t>Data Set Development Service</t>
  </si>
  <si>
    <t>7 &amp; 8 Wellington Place</t>
  </si>
  <si>
    <t>Leeds, LS1 4AP</t>
  </si>
  <si>
    <t>Tel: 0300 303 5678</t>
  </si>
  <si>
    <t>Email: enquiries@nhsdigital.nhs.uk</t>
  </si>
  <si>
    <t>Community Services Data Set (CSDS)</t>
  </si>
  <si>
    <t>Data item / Group changes</t>
  </si>
  <si>
    <t>Change ID</t>
  </si>
  <si>
    <t>Date Changed</t>
  </si>
  <si>
    <t>Version Number</t>
  </si>
  <si>
    <t>XML Element Name</t>
  </si>
  <si>
    <t>Group</t>
  </si>
  <si>
    <t>Data Item Name</t>
  </si>
  <si>
    <t>Item Type</t>
  </si>
  <si>
    <t>Item Amend Type</t>
  </si>
  <si>
    <t>Previous</t>
  </si>
  <si>
    <t>New</t>
  </si>
  <si>
    <t>Change Reason(s)</t>
  </si>
  <si>
    <t xml:space="preserve">Source of change (inc JIRA Ticket No if applicable) </t>
  </si>
  <si>
    <t>C102010</t>
  </si>
  <si>
    <t>CYP102 Service Type Referred To</t>
  </si>
  <si>
    <t>SERVICE OR TEAM TYPE REFERRED TO (COMMUNITY CARE)</t>
  </si>
  <si>
    <t>National Code Definition</t>
  </si>
  <si>
    <t>Amendment</t>
  </si>
  <si>
    <t>01  Appliances Service
02  Arts Therapy Service
03  Cancer Service
04  Cardiac Service
05  Community Dental Service
06  Community Paediatrics Service
07  Continence Service
09  Counselling Service
10  Dermatology Service
11  Diabetes Service
12  District Nursing Service
13  Ear, Nose and Throat Service
14  End of Life Care Service
15  Gastrointestinal Service
16  Health Visiting Service
17  Hearing Service
19  Long Term Conditions Case Management Service
20  Musculoskeletal Service
21  Neurology Service
22  Nutrition and Dietetics Service
23  Occupational Therapy Service
24  Orthoptist Service
25  Pain Management Service
26  Physiotherapy Service
27  Podiatry Service
28  Public Health and Lifestyle Service
29  Rehabilitation Service
30  Respiratory Service
31  Rheumatology Service
32  School Nursing Service
33  Speech and Language Therapy Service
34  Vulnerable Children's Service
35  Vulnerable Adult's Service
36  Respite Care Service
37  Clinical Psychology Service
38  Children's Community Nursing Service
39  Diagnostic Service
40  Treatment Room Nursing Service
41  Haematology Service
42  Phlebotomy Service
43  Tissue Viability Service
44  Family Support Service
45  Integrated Multidisciplinary Team (jointly commissioned)
46  Prosthetic Service
47  Specialist Palliative Care Service
48  Enablement Service
49  Urgent Care Service
50  Wheelchair Service
51  Crisis Response Intermediate Care Service
52  Reablement Intermediate Care Service
53  Home-based Intermediate Care Service
54  Community Bed-based Intermediate Care Service</t>
  </si>
  <si>
    <t>01  Appliances Service
02  Arts Therapy Service
03  Cancer Service
04  Cardiac Service
05  Community Dental Service
06  Community Paediatrics Service
07  Continence Service
09  Counselling Service
10  Dermatology Service
11  Diabetes Service
12  District Nursing Service
13  Ear, Nose and Throat Service
14  End of Life Care Service
15  Gastrointestinal Service
16  Health Visiting Service
17  Hearing Service
19  Long Term Conditions Case Management Service
20  Musculoskeletal Service
21  Neurology Service
23  Occupational Therapy Service
24  Orthoptist Service
25  Pain Management Service
26  Physiotherapy Service
27  Podiatry Service
29  Rehabilitation Service
30  Respiratory Service
31  Rheumatology Service
32  School Nursing Service
33  Speech and Language Therapy Service
34  Vulnerable Children's Service
35  Vulnerable Adult's Service
36  Respite Care Service
37  Clinical Psychology Service
38  Children's Community Nursing Service
39  Diagnostic Service
40  Treatment Room Nursing Service
41  Haematology Service
42  Phlebotomy Service
43  Tissue Viability Service
44  Family Support Service
45  Integrated Multidisciplinary Team (jointly commissioned)
46  Prosthetic Service
47  Specialist Palliative Care Service
48  Enablement Service
49  Urgent Care Service
50  Wheelchair Service
51  Crisis Response Intermediate Care Service
52  Reablement Intermediate Care Service
53  Home-based Intermediate Care Service
54  Community Bed-based Intermediate Care Service
55  Children's Weight Management Service
56  Adult's Weight Management Service
57  Public Health and Lifestyle Service (Excluding Weight Management)
58  Nutrition and Dietetics Service (Excluding Weight Management)</t>
  </si>
  <si>
    <t>Code and definition for '22 - Nutrition and Dietetics Service', '28 - Public Health and Lifestyle Service' retired and replaced with codes 55 - 58 to differentiate between services that provide and exclude a weight management service.</t>
  </si>
  <si>
    <t>DSDS</t>
  </si>
  <si>
    <t>C201080</t>
  </si>
  <si>
    <t>CYP201 Care Contact</t>
  </si>
  <si>
    <t>CONSULTATION MECHANISM (COMMUNITY CARE)</t>
  </si>
  <si>
    <t>CONSULTATION MEDIUM USED</t>
  </si>
  <si>
    <t>To align with other NHS Digital datasets (e.g. MHSDS, IAPT).</t>
  </si>
  <si>
    <t>Data Item Description</t>
  </si>
  <si>
    <t>Identifies the communication mechanism used to relay information between the CARE PROFESSIONAL and the PERSON who is the subject of the consultation, during a CARE ACTIVITY.
The consultation should directly support diagnosis and care planning and must replace a face to face Out-Patient Attendance Consultant, Clinic Attendance Nurse or Clinic Attendance Midwife, types of CARE ACTIVITY.
Telephone contacts solely for informing PATIENTS of results are excluded.</t>
  </si>
  <si>
    <t>The communication mechanism used to relay information between the CARE PROFESSIONAL and the PERSON who is the subject of the consultation, during a CARE CONTACT.
A non-face to face consultation should directly support diagnosis and care planning and must replace a face to face Out-Patient Attendance Consultant, Clinic Attendance Nurse or Clinic Attendance Midwife, or other types of CARE CONTACT.
A record of the consultation must be retained in the PATIENT's records.
Contact with PATIENTS solely for the purpose of informing them of the outcome of Diagnostic Test results, with no other clinical interaction, are not classified as CARE
CONTACTS.</t>
  </si>
  <si>
    <t>01 Face to face communication
02 Telephone
03 Telemedicine
04 Talk type for a person unable to speak
05 Email
06 Short Message Service (SMS) - Text Messaging
98 Other (not listed)</t>
  </si>
  <si>
    <t>01	 Face to face
02	 Telephone
04	 Talk type for a person unable to speak
05	 Email
09	 Text Message (Asynchronous)
10	 Instant messaging (Synchronous)
11	 Video consultation
12	 Message Board (Asynchronous)
13	 Chat Room (Synchronous)
98	 Other (not listed)</t>
  </si>
  <si>
    <t>CYP008 Overseas Visitor Charging Category</t>
  </si>
  <si>
    <t>Table</t>
  </si>
  <si>
    <t>Addition</t>
  </si>
  <si>
    <t>Addition of table to supporting reporting of Overseas Visitor Charging Category (OVCC) requirements ensuring compliance with the OVCC information standard.</t>
  </si>
  <si>
    <t>C001250</t>
  </si>
  <si>
    <t>CYP001 MPI</t>
  </si>
  <si>
    <t>ETHNIC CATEGORY 2021</t>
  </si>
  <si>
    <t>Data Item</t>
  </si>
  <si>
    <t xml:space="preserve">A pilot placeholder data item for when the 2021 Census categories have been adopted. </t>
  </si>
  <si>
    <t>C001090</t>
  </si>
  <si>
    <t>ETHNIC CATEGORY</t>
  </si>
  <si>
    <r>
      <rPr>
        <b/>
        <sz val="10"/>
        <rFont val="Arial"/>
        <family val="2"/>
      </rPr>
      <t>White</t>
    </r>
    <r>
      <rPr>
        <sz val="10"/>
        <rFont val="Arial"/>
        <family val="2"/>
      </rPr>
      <t xml:space="preserve">
A British
B Irish
C Any other White background
</t>
    </r>
    <r>
      <rPr>
        <b/>
        <sz val="10"/>
        <rFont val="Arial"/>
        <family val="2"/>
      </rPr>
      <t>Mixed</t>
    </r>
    <r>
      <rPr>
        <sz val="10"/>
        <rFont val="Arial"/>
        <family val="2"/>
      </rPr>
      <t xml:space="preserve">
D White and Black Caribbean
E White and Black African
F White and Asian
G Any other mixed background
</t>
    </r>
    <r>
      <rPr>
        <b/>
        <sz val="10"/>
        <rFont val="Arial"/>
        <family val="2"/>
      </rPr>
      <t>Asian or Asian British</t>
    </r>
    <r>
      <rPr>
        <sz val="10"/>
        <rFont val="Arial"/>
        <family val="2"/>
      </rPr>
      <t xml:space="preserve">
H Indian
J Pakistani
K Bangladeshi
L Any other Asian background
</t>
    </r>
    <r>
      <rPr>
        <b/>
        <sz val="10"/>
        <rFont val="Arial"/>
        <family val="2"/>
      </rPr>
      <t>Black or Black British</t>
    </r>
    <r>
      <rPr>
        <sz val="10"/>
        <rFont val="Arial"/>
        <family val="2"/>
      </rPr>
      <t xml:space="preserve">
M Caribbean
N African
P Any other Black background
</t>
    </r>
    <r>
      <rPr>
        <b/>
        <sz val="10"/>
        <rFont val="Arial"/>
        <family val="2"/>
      </rPr>
      <t>Other Ethnic Groups</t>
    </r>
    <r>
      <rPr>
        <sz val="10"/>
        <rFont val="Arial"/>
        <family val="2"/>
      </rPr>
      <t xml:space="preserve">
R Chinese
S Any other ethnic group
Z Not stated
99 Not known</t>
    </r>
  </si>
  <si>
    <t>A White - British
B White - Irish
C White - Any other White background
D Mixed - White and Black Caribbean
E Mixed - White and Black African
F Mixed - White and Asian
G Mixed - Any other mixed background
H Asian or Asian British - Indian
J Asian or Asian British - Pakistani
K Asian or Asian British - Bangladeshi
L Asian or Asian British - Any other Asian background
M Black or Black British - Caribbean
N Black or Black British - African
P Black or Black British - Any other Black background
R Other Ethnic Groups - Chinese
S Other Ethnic Groups - Any other ethnic group
Z Not stated</t>
  </si>
  <si>
    <t>Removal of sub headings within the national code definition to align with the NHS Data Model and Dictionary.</t>
  </si>
  <si>
    <t>NHSDMD</t>
  </si>
  <si>
    <t>C001020</t>
  </si>
  <si>
    <t>ORGANISATION IDENTIFIER (RESIDENCE RESPONSIBILITY)</t>
  </si>
  <si>
    <t>Deletion</t>
  </si>
  <si>
    <t xml:space="preserve">As in other data sets, this is already routinely derived using the submitted 'Postcode of Usual Address'.  Data in the derivation is more reliable than this submitted value.  </t>
  </si>
  <si>
    <t>C002010</t>
  </si>
  <si>
    <t>CYP002 GP Practice Registration</t>
  </si>
  <si>
    <t>GENERAL MEDICAL PRACTICE (PATIENT REGISTRATION)</t>
  </si>
  <si>
    <t>GENERAL MEDICAL PRACTICE CODE (PATIENT REGISTRATION)</t>
  </si>
  <si>
    <t>To align with the CDS data set name change and to account for increased allowable format length from current 'an6' to 'min an6 max an8'.</t>
  </si>
  <si>
    <t>Format</t>
  </si>
  <si>
    <t>an6</t>
  </si>
  <si>
    <t>min an6 max an8</t>
  </si>
  <si>
    <t>The ORGANISATION CODE of the GP Practice that the PATIENT is registered with.</t>
  </si>
  <si>
    <t>GENERAL MEDICAL PRACTICE (PATIENT REGISTRATION) is the ORGANISATION CODE of the GP Practice that the PATIENT is registered with.</t>
  </si>
  <si>
    <t>C002040</t>
  </si>
  <si>
    <t>ORGANISATION IDENTIFIER (GP PRACTICE RESPONSIBILITY)</t>
  </si>
  <si>
    <t xml:space="preserve">As in other data sets, this is already routinely derived using the submitted 'General Medical Practice Code (Patient Registration)'.  Data in the derivation is more reliable than this submitted value.  </t>
  </si>
  <si>
    <t>C005020</t>
  </si>
  <si>
    <t>CYP005 Care Plan Agreement</t>
  </si>
  <si>
    <t>CARE PLAN CONTENT AGREED BY</t>
  </si>
  <si>
    <t>The type of PERSON, SERVICE or ORGANISATION that agreed the Care Plan for the patient.</t>
  </si>
  <si>
    <t>The type of PERSON, SERVICE or ORGANISATION that agreed the content of the Care Plan for the patient.</t>
  </si>
  <si>
    <t>To align with NHSDD definitions.</t>
  </si>
  <si>
    <t>10  PATIENT or Patient Proxy
11  Family member or Carer
12  Advocate
13  Clinical Service or Team
14  Local Community Support Team
15  Commissioner</t>
  </si>
  <si>
    <t>10  PATIENT or Patient Proxy
12  Advocate
13  Clinical Service or Team
14  Local Community Support Team
15  Commissioner
16  Family member or carer with parental responsibility
17  Family member or carer without parental responsibility</t>
  </si>
  <si>
    <t>C101040</t>
  </si>
  <si>
    <t>CYP101 Service or Team Referral</t>
  </si>
  <si>
    <t>ORGANISATION IDENTIFIER (REFERRING ORGANISATION)</t>
  </si>
  <si>
    <t>ORGANISATION IDENTIFIER (REFERRING)</t>
  </si>
  <si>
    <t>To align with the CDS data set name change and to account for increased allowable format length from current 'min an3 max an6' to 'min an3 max an8'.</t>
  </si>
  <si>
    <t>min an3 max an6</t>
  </si>
  <si>
    <t>min an3 max an8</t>
  </si>
  <si>
    <t>ORGANISATION IDENTIFIER (REFERRING) is the ORGANISATION IDENTIFIER of the Organisation from which the referral is made, such as a GP Practice, NHS Trust or NHS Foundation Trust.
This information is essential for managing service agreements which are based on patterns of referral.</t>
  </si>
  <si>
    <t>ORGANISATION IDENTIFIER (REFERRING) ORGANISATION is the ORGANISATION IDENTIFIER of the Organisation from which the referral is made, such as a GP Practice, NHS Trust or NHS Foundation Trust.
This information is essential for managing service agreements which are based on patterns of referral.</t>
  </si>
  <si>
    <t>C101905</t>
  </si>
  <si>
    <t>NHS SERVICE AGREEMENT LINE IDENTIFIER</t>
  </si>
  <si>
    <t>NHS SERVICE AGREEMENT LINE NUMBER</t>
  </si>
  <si>
    <t>To align with the CDS data set name change and to account for increased allowable format length from current max an10' to 'max an20'.</t>
  </si>
  <si>
    <t>max an10</t>
  </si>
  <si>
    <t>max an20</t>
  </si>
  <si>
    <t>C104040</t>
  </si>
  <si>
    <t>CYP104 RTT</t>
  </si>
  <si>
    <t>WAITING TIME MEASUREMENT TYPE (COMMUNITY CARE)</t>
  </si>
  <si>
    <t>WAITING TIME MEASUREMENT TYPE</t>
  </si>
  <si>
    <t>To align with NHS DD definitions.</t>
  </si>
  <si>
    <t>C105030</t>
  </si>
  <si>
    <t>CYP105 Onward Referral</t>
  </si>
  <si>
    <t>ORGANISATION IDENTIFIER (RECEIVING ORGANISATION)</t>
  </si>
  <si>
    <t>ORGANISATION IDENTIFIER (RECEIVING)</t>
  </si>
  <si>
    <t>New dental practices issued with codes after 1 October 2021 will potentially be in a longer format than the previous data item would have allowed.</t>
  </si>
  <si>
    <t>DSDS (CSDS-73)</t>
  </si>
  <si>
    <t>min an3 max an5</t>
  </si>
  <si>
    <t>C201100</t>
  </si>
  <si>
    <t>ATTENDANCE STATUS</t>
  </si>
  <si>
    <t>ATTENDED OR DID NOT ATTEND CODE</t>
  </si>
  <si>
    <t>Internal Column Name</t>
  </si>
  <si>
    <t>AttendOrNot</t>
  </si>
  <si>
    <t>AttendanceStatus</t>
  </si>
  <si>
    <t>C901020</t>
  </si>
  <si>
    <t>CYP901 Staff Details</t>
  </si>
  <si>
    <t>PROFESSIONAL REGISTRATION BODY CODE</t>
  </si>
  <si>
    <t>01  General Chiropractic Council
02  General Dental Council
03  General Medical Council
04  General Optical Council
05  Social Care Wales
08  Health and Care Professions Council
09  Nursing and Midwifery Council
16  General Pharmaceutical Council
17  General Osteopathic Council</t>
  </si>
  <si>
    <t>01  General Chiropractic Council
02  General Dental Council
03  General Medical Council
04  General Optical Council
05  Social Care Wales
08  Health and Care Professions Council
09  Nursing and Midwifery Council
16  General Pharmaceutical Council
17  General Osteopathic Council
18  Social Work England</t>
  </si>
  <si>
    <t>Addition of new code for Regulator Social Work England</t>
  </si>
  <si>
    <t>C202060</t>
  </si>
  <si>
    <t>CYP202 Care Activity</t>
  </si>
  <si>
    <t>FINDING SCHEME IN USE (COMMUNITY CARE)</t>
  </si>
  <si>
    <t>FINDING SCHEME IN USE</t>
  </si>
  <si>
    <t>C202040</t>
  </si>
  <si>
    <t>PROCEDURE SCHEME IN USE (COMMUNITY CARE)</t>
  </si>
  <si>
    <t>PROCEDURE SCHEME IN USE</t>
  </si>
  <si>
    <t>C202080</t>
  </si>
  <si>
    <t>OBSERVATION SCHEME IN USE (COMMUNITY CARE)</t>
  </si>
  <si>
    <t>OBSERVATION SCHEME IN USE</t>
  </si>
  <si>
    <t>C501010</t>
  </si>
  <si>
    <t>CYP501 Coded Immunisation</t>
  </si>
  <si>
    <t>C601913</t>
  </si>
  <si>
    <t>CYP601 Medical History (Previous Diagnosis)</t>
  </si>
  <si>
    <t>DIAGNOSIS SCHEME IN USE (COMMUNITY CARE)</t>
  </si>
  <si>
    <t>DIAGNOSIS SCHEME IN USE</t>
  </si>
  <si>
    <t>C606913</t>
  </si>
  <si>
    <t>CYP606 Provisional Diagnosis</t>
  </si>
  <si>
    <t>C607913</t>
  </si>
  <si>
    <t>CYP607 Primary Diagnosis</t>
  </si>
  <si>
    <t>C608913</t>
  </si>
  <si>
    <t>CYP608 Secondary Diagnosis</t>
  </si>
  <si>
    <t>Group Mandation</t>
  </si>
  <si>
    <t>O</t>
  </si>
  <si>
    <t>R</t>
  </si>
  <si>
    <t>Change to mandation status to reflect data item required for submission.</t>
  </si>
  <si>
    <t>C301905</t>
  </si>
  <si>
    <t>CYP301 Group Session</t>
  </si>
  <si>
    <t>C603030</t>
  </si>
  <si>
    <t>CYP603 Newborn Hearing Screening</t>
  </si>
  <si>
    <t>PROCEDURE DATE (NEWBORN HEARING AUDIOLOGY)</t>
  </si>
  <si>
    <t>The date that a NEWBORN HEARING AUDIOLOGY TEST took place.</t>
  </si>
  <si>
    <t>The Procedure Date of the Newborn Hearing Audiology Test.</t>
  </si>
  <si>
    <t>C901040</t>
  </si>
  <si>
    <t>CARE PROFESSIONAL STAFF GROUP (COMMUNITY CARE)</t>
  </si>
  <si>
    <t>Allied Health Professionals
A01  Art Therapist
A02  Clinical Psychologist
A03  Dietitian
A04  Drama Therapist
A05  Music Therapist
A06  Occupational Therapist
A07  Orthotist
A08  Physiotherapist
A09  Podiatrist
A10  Prosthetist
A11  Psychotherapist
A12  Radiographer
A13  Speech and Language Therapist
A14  Orthoptist
Medical/Dental
M01  Community Dentist
M02  CONSULTANT
M03  GENERAL MEDICAL PRACTITIONER
M04  General Practitioner With Special Interest
Nursing, Health Visiting and Midwifery
N01  MIDWIFE
N02  District NURSE
N03  Health Visitor
N04  Macmillan NURSE
N05  School Nurse
N06  Specialist Nursing - Active Case Management (Community Matrons)
N07  Specialist Nursing - Arthritis Nursing/Liaison
N08  Specialist Nursing - Asthma and Respiratory Nursing/Liaison
N09  Specialist Nursing - Breast Care Nursing/Liaison
N10  Specialist Nursing - Cancer Related
N11  Specialist Nursing - Cardiac Nursing/Liaison
N12  Specialist Nursing - Children's Services
N13  Specialist Nursing - Community Cystic Fibrosis
N14  Specialist Nursing - Continence Services
N15  Specialist Nursing - Diabetic Nursing/Liaison
N16  Specialist Nursing - Enteral Feeding Nursing Services
N17  Specialist Nursing - Haemophilia Nursing Services
N19  Specialist Nursing - Infectious Diseases
N20  Specialist Nursing - Intensive Care Nursing
N21  Specialist Nursing - Palliative/Respite Care
N22  Specialist Nursing - Parkinson and Alzheimer Nursing / Liaison
N23  Specialist Nursing - Rehabilitation Nursing
N24  Specialist Nursing - Stoma Care Services
N25  Specialist Nursing - Tissue Viability Nursing/Liaison
N26  Specialist Nursing - Transplantation Patients Nursing Services
N27  Specialist Nursing - Treatment Room Nursing Services
N28  Specialist Nursing - Tuberculosis Specialist Nursing
N29  Specialist Nursing - Other Specialist Nursing
N30  Specialist Nursing - Safeguarding
N31  Practice Nursing
N32  Staff NURSE
N33  Other Registered NURSE
N34  Public Health NURSE
Other Care Professionals
C01  Appliances Technician
C02  Audiologist
C03  Counsellor
C04  Nursery Nurse
C06  Play Therapist
C07  Social Worker
C08  Voluntary Care Worker
C09  Screener (in a National Screening Programme)
C10  Health Trainer (Non Clinical)
C11  Health Trainer (Clinical)
C12  Health Care Assistant
C13  Health Care Support Worker
C99  Other CARE PROFESSIONAL (not listed)</t>
  </si>
  <si>
    <t>Allied Health Professionals
A01  Art Therapist
A02  Clinical Psychologist
A03  Dietitian
A04  Dramatherapist
A05  Music Therapist
A06  Occupational Therapist
A07  Orthotist
A08  Physiotherapist
A09  Podiatrist
A10  Prosthetist
A11  Psychotherapist
A12  Radiographer
A13  Speech and Language Therapist
A14  Orthoptist
Medical/Dental
M01  Community Dentist
M02  CONSULTANT
M03  GENERAL MEDICAL PRACTITIONER
M04  General Practitioner With an Extended Role
Nursing, Health Visitors and Midwifery
N01  Community MIDWIFE
N02  District NURSE
N03  Health Visitor
N04  Macmillan NURSE
N05  School Nurse
N06  Specialist Nursing - Active Case Management (Community Matrons)
N07  Specialist Nursing - Arthritis Nursing/Liaison
N08  Specialist Nursing - Asthma and Respiratory Nursing/Liaison
N09  Specialist Nursing - Breast Care Nursing/Liaison
N10  Specialist Nursing - Cancer Related
N11  Specialist Nursing - Cardiac Nursing/Liaison
N12  Specialist Nursing - Children's Services
N13  Specialist Nursing - Community Cystic Fibrosis
N14  Specialist Nursing - Continence Services
N15  Specialist Nursing - Diabetic Nursing/Liaison
N16  Specialist Nursing - Enteral Feeding Nursing Services
N17  Specialist Nursing - Haemophilia Nursing Services
N19  Specialist Nursing - Infectious Diseases
N20  Specialist Nursing - Intensive Care Nursing
N21  Specialist Nursing - Palliative/Respite Care
N22  Specialist Nursing - Parkinson and Alzheimer Nursing / Liaison
N23  Specialist Nursing - Rehabilitation Nursing
N24  Specialist Nursing - Stoma Care Services
N25  Specialist Nursing - Tissue Viability Nursing/Liaison
N26  Specialist Nursing - Transplantation Patients Nursing Services
N27  Specialist Nursing - Treatment Room Nursing Services
N28  Specialist Nursing - Tuberculosis Specialist Nursing
N29  Specialist Nursing - Other Specialist Nursing
N30  Specialist Nursing - Safeguarding
N31  Practice Nursing
N32  Staff NURSE
N33  Other Registered NURSE
N34  Public Health NURSE
Other Care Professionals
C01  Appliances Technician
C02  Audiologist
C03  Counsellor
C04  Nursery Nurse
C06  Play Therapist
C07  Social Worker
C08  Voluntary Care Worker
C09  Screener (in a National Screening Programme)
C10  Health Trainer (Non Clinical)
C11  Health Trainer (Clinical)
C12  Health Care Assistant
C13  Health Care Support Worker
C99  Other CARE PROFESSIONAL (not listed)</t>
  </si>
  <si>
    <t>Amendments to A04 'Dramatherapist', M04 'General Practitioner with an Extended Role' and N01 'Community MIDWIFE' as per recommendation from the professional body about the correct term and ensuring alignment with the NHS Data Model and Dictionary.</t>
  </si>
  <si>
    <t>C201909</t>
  </si>
  <si>
    <t>ACTIVITY LOCATION TYPE CODE</t>
  </si>
  <si>
    <t>f we change field</t>
  </si>
  <si>
    <t>A01  Patient's home
A02  Carer's home
A03  Patient's workplace
A04  Other patient related location
B01  Primary Care Health Centre
B02  Polyclinic
C01  General Medical Practitioner Practice
C02  Dental Practice
C03  Ophthalmic Medical Practitioner premises
D01  Walk In Centre
D02  Out of Hours Centre
D03  Emergency Community Dental Service
E01  Out-Patient Clinic
E02  Ward
E03  Day Hospital
E04  Emergency Care Department or Minor Injuries Department
E99  Other departments 
F01  Hospice
G01  Care Home Without Nursing
G02  Care Home With Nursing
G03  Children’s Home
G04  Integrated Care Home Without Nursing and Care Home With Nursing
H01  Day Centre
J01  Resource Centre
K01  Sure Start Children’s Centre
K02  Child Development Centre
L01  School
L02  Further Education College
L03  University
L04  Nursery Premises
L05  Other Childcare Premises
L06  Training Establishments
L99  Other Educational Premises
M01  Prison
M02  Probation Service premises
M03  Police Station / Police Custody Suite
M04  Young Offender Institution
M05  Immigration Removal Centre
M06  Young Offender Institution (15-17)
M07  Young Offender Institution (18-21)
N01  Street or other public open space
N02  Other publicly accessible area or building
N03  Voluntary or charitable agency premises
N04  Dispensing Optician premises
N05  Dispensing Pharmacy premises
X01  Other locations not elsewhere classified</t>
  </si>
  <si>
    <t>Removal of sub headings within the national code definition, addition of codes M06 and M07 and amendment of code E04 to 'Emergency Care Department or Minor Injuries Department' to align with the NHS Data Model and Dictionary.</t>
  </si>
  <si>
    <t>C613909</t>
  </si>
  <si>
    <t>CYP613 Anonymous Self-Assessment</t>
  </si>
  <si>
    <t>Patient Main Residence or Related Locations
A01  Patient's home
A02  Carer's home
A03  Patient's workplace
A04  Other patient related location
Health Centre Premises
B01  Primary Care Health Centre
B02  Polyclinic
GENERAL PRACTITIONER and OPHTHALMIC MEDICAL PRACTITIONER
C01  General Medical Practitioner Practice
C02  Dental Practice
C03  Ophthalmic Medical Practitioner premises
Walk In Centres, Out of Hours Premises and Emergency Community Dental Services
D01  Walk In Centre
D02  Out of Hours Centre
D03  Emergency Community Dental Service
Locations on Hospital Premises
E01  Out-Patient Clinic
E02  Ward
E03  Day Hospital
E04  Accident and Emergency or Minor Injuries Department
E99  Other departments 
Hospice Premises
F01  Hospice
Nursing and Residential Homes
G01  Care Home Without Nursing
G02  Care Home With Nursing
G03  Children’s Home
G04  Integrated Care Home Without Nursing and Care Home With Nursing
Day Centre Premises
H01  Day Centre
Resource Centre premises
J01  Resource Centre
Dedicated Facilities for Children and Families
K01  Sure Start Children’s Centre
K02  Child Development Centre
Educational, Childcare and Training Establishments
L01  School
L02  Further Education College
L03  University
L04  Nursery Premises
L05  Other Childcare Premises
L06  Training Establishments
L99  Other Educational Premises
Justice and Home Office Premises
M01  Prison
M02  Probation Service premises
M03  Police Station / Police Custody Suite
M04  Young Offender Institution
M05  Immigration Removal Centre
Public Locations
N01  Street or other public open space
N02  Other publicly accessible area or building
N03  Voluntary or charitable agency premises
N04  Dispensing Optician premises
N05  Dispensing Pharmacy premises
Other Locations
X01  Other locations not elsewhere classified</t>
  </si>
  <si>
    <t>C301909</t>
  </si>
  <si>
    <t>C105020</t>
  </si>
  <si>
    <t>ONWARD REFERRAL REASON (COMMUNITY CARE)</t>
  </si>
  <si>
    <t>ONWARD REFERRAL REASON</t>
  </si>
  <si>
    <t>To align with the NHS Data Model and Dictionary.</t>
  </si>
  <si>
    <t>C101050</t>
  </si>
  <si>
    <t>REFERRING CARE PROFESSIONAL STAFF GROUP (COMMUNITY CARE)</t>
  </si>
  <si>
    <t>REFERRING CARE PROFESSIONAL STAFF GROUP (MENTAL HEALTH AND COMMUNITY CARE)</t>
  </si>
  <si>
    <t>Allied Health Professionals
A01  Art Therapist
A02  Clinical Psychologist
A03  Dietitian
A04  Drama Therapist
A05  Music Therapist
A06  Occupational Therapist
A07  Orthotist
A08  Physiotherapist
A09  Podiatrist
A10  Prosthetist
A11  Psychotherapist
A12  Radiographer
A13  Speech and Language Therapist
A14  Orthoptist
Medical/Dental
M01  Community Dentist
M02  CONSULTANT
M03  GENERAL MEDICAL PRACTITIONER
M04  General Practitioner With A Special Interest
Nursing, Health Visiting and Midwifery
N01  MIDWIFE
N02  District NURSE
N03  Health Visitor
N04  Macmillan NURSE
N05  School Nurse
N06  Specialist Nursing - Active Case Management (Community Matrons)
N07  Specialist Nursing - Arthritis Nursing/Liaison
N08  Specialist Nursing - Asthma and Respiratory Nursing/Liaison
N09  Specialist Nursing - Breast Care Nursing/Liaison
N10  Specialist Nursing - Cancer Related
N11  Specialist Nursing - Cardiac Nursing/Liaison
N12  Specialist Nursing - Children's Services
N13  Specialist Nursing - Community Cystic Fibrosis
N14  Specialist Nursing - Continence Services
N15  Specialist Nursing - Diabetic Nursing/Liaison
N16  Specialist Nursing - Enteral Feeding Nursing Services
N17  Specialist Nursing - Haemophilia Nursing Services
N19  Specialist Nursing - Infectious Diseases
N20  Specialist Nursing - Intensive Care Nursing
N21  Specialist Nursing - Palliative/Respite Care
N22  Specialist Nursing - Parkinson and Alzheimer Nursing / Liaison
N23  Specialist Nursing - Rehabilitation Nursing
N24  Specialist Nursing - Stoma Care Services
N25  Specialist Nursing - Tissue Viability Nursing/Liaison
N26  Specialist Nursing - Transplantation Patients Nursing Services
N27  Specialist Nursing - Treatment Room Nursing Services
N28  Specialist Nursing - Tuberculosis Specialist Nursing
N29  Specialist Nursing - Other Specialist Nursing
N30  Specialist Nursing - Safeguarding
N31  Practice Nursing
N32  Staff NURSE
N33  Other Registered NURSE
N34  Public Health NURSE
Other Care Professionals
C01  Appliances Technician
C02  Audiologist
C03  Counsellor
C04  Nursery Nurse
C06  Play Therapist
C07  Social Worker
C08  Voluntary Care Worker
C09  Screener (in a National Screening Programme)
C10  Health Trainer (Non Clinical)
C11  Health Trainer (Clinical)
C12  Health Care Assistant
C13  Health Care Support Worker
C99  Other CARE PROFESSIONAL (not listed)</t>
  </si>
  <si>
    <t>A01  Art Therapist
A02  Clinical Psychologist
A03  Dietitian
A04  Drama Therapist
A05  Music Therapist
A06  Occupational Therapist
A07  Orthotist
A08  Physiotherapist
A09  Podiatrist
A10  Prosthetist
A11  Psychotherapist
A12  Radiographer
A13  Speech and Language Therapist
A14  Orthoptist
M01  Community Dentist
M02  CONSULTANT
M03  GENERAL MEDICAL PRACTITIONER
M04  General Practitioner with an Extended Role
N01  MIDWIFE
N02  District NURSE
N03  Health Visitor
N04  Macmillan NURSE
N05  School Nurse
N06  Specialist Nursing - Active Case Management (Community Matrons)
N07  Specialist Nursing - Arthritis Nursing/Liaison
N08  Specialist Nursing - Asthma and Respiratory Nursing/Liaison
N09  Specialist Nursing - Breast Care Nursing/Liaison
N10  Specialist Nursing - Cancer Related
N11  Specialist Nursing - Cardiac Nursing/Liaison
N12  Specialist Nursing - Children's Services
N13  Specialist Nursing - Community Cystic Fibrosis
N14  Specialist Nursing - Continence Services
N15  Specialist Nursing - Diabetic Nursing/Liaison
N16  Specialist Nursing - Enteral Feeding Nursing Services
N17  Specialist Nursing - Haemophilia Nursing Services
N19  Specialist Nursing - Infectious Diseases
N20  Specialist Nursing - Intensive Care Nursing
N21  Specialist Nursing - Palliative/Respite Care
N22  Specialist Nursing - Parkinson and Alzheimer Nursing / Liaison
N23  Specialist Nursing - Rehabilitation Nursing
N24  Specialist Nursing - Stoma Care Services
N25  Specialist Nursing - Tissue Viability Nursing/Liaison
N26  Specialist Nursing - Transplantation Patients Nursing Services
N27  Specialist Nursing - Treatment Room Nursing Services
N28  Specialist Nursing - Tuberculosis Specialist Nursing
N29  Specialist Nursing - Other Specialist Nursing
N30  Specialist Nursing - Safeguarding
N31  Practice Nursing
N32  Staff NURSE
N33  Other Registered NURSE
N34  Public Health NURSE
C01  Appliances Technician
C02  Audiologist
C03  Counsellor
C04  Nursery Nurse
C06  Play Therapist
C07  Social Worker
C08  Voluntary Care Worker
C09  Screener (in a National Screening Programme)
C10  Health Trainer (Non Clinical)
C11  Health Trainer (Clinical)
C12  Health Care Assistant
C13  Health Care Support Worker
C99  Other CARE PROFESSIONAL (not listed)</t>
  </si>
  <si>
    <t>The staff group of a CARE PROFESSIONAL who referred the PATIENT to a Community Health Service or Mental
Health Service.</t>
  </si>
  <si>
    <t>The staff group of a CARE PROFESSIONAL who referred the PATIENT to a Community Health Service.</t>
  </si>
  <si>
    <t>C004080</t>
  </si>
  <si>
    <t>CYP004 Care Plan Type</t>
  </si>
  <si>
    <t>CARE PLAN IMPLEMENTATION DATE</t>
  </si>
  <si>
    <t>The date that the Care Plan was implemented for a patient.</t>
  </si>
  <si>
    <t>A Care Plan Implementation Date is the date that aspects of the CARE PLAN have commenced.</t>
  </si>
  <si>
    <t>C005030</t>
  </si>
  <si>
    <t>CARE PLAN CONTENT AGREED DATE</t>
  </si>
  <si>
    <t>CARE PLAN AGREED DATE</t>
  </si>
  <si>
    <t>The date on which the Care Plan was agreed by a PATIENT or Patient Proxy.</t>
  </si>
  <si>
    <t>The date on which the content of the Care Plan was agreed by a PATIENT or Patient Proxy.</t>
  </si>
  <si>
    <t>C005040</t>
  </si>
  <si>
    <t>CARE PLAN CONTENT AGREED TIME</t>
  </si>
  <si>
    <t>CARE PLAN AGREED TIME</t>
  </si>
  <si>
    <t>The time on which the content of the Care Plan was agreed by a PATIENT or Patient Proxy.</t>
  </si>
  <si>
    <t>The time at which the content of the Care Plan was agreed by a PATIENT or Patient Proxy.</t>
  </si>
  <si>
    <t>C101030</t>
  </si>
  <si>
    <t>SOURCE OF REFERRAL FOR COMMUNITY</t>
  </si>
  <si>
    <t>01  General Medical Practitioner Practice
02  Self referral
03  Carer/Relative
04  Employer
05  Accident and Emergency Department (including Minor Injuries Units and Walk In Centres)
06  Acute Hospital Inpatient/Outpatient Department
07  Community Health Service (same or other Health Care Provider)               
08  Dental Practice
09  National Screening Programme
10  Educational Establishment
11  Local Authority Social Services
12  Hospice
13  Care Home
14  Police
15  Courts
16  Probation Service
17  Prison Health Service
18  Asylum Service
19  Telephone or Electronic Access Service
20  Voluntary Sector
21  Independent Sector
22  Ambulance Service
23  Mental Health Service
99  Source of referral not Known</t>
  </si>
  <si>
    <t>01  General Medical Practitioner Practice
02  Self referral
03  Carer/Relative
04  Employer
05  Emergency Care Department (including Minor Injuries Units and Walk In Centres)
06  Acute Hospital Inpatient/Outpatient Department
07  Community Health Service (same or other Health Care Provider)               
08  Dental Practice
09  National Screening Programme
10  Educational Establishment
11  Local Authority Social Services
12  Hospice
13  Care Home
14  Police
15  Courts
16  Probation Service
17  Prison Health Service
18  Asylum Service
19  Telephone or Electronic Access Service
20  Voluntary Sector
21  Independent Sector
22  Ambulance Service
23  Mental Health Service
99  Source of referral not Known</t>
  </si>
  <si>
    <t>Amendment of national code definition for '05 - Emergency Care Department (including Minor Injuries and Walk In Centres)' to align with NHS Data Model and Dictionary.</t>
  </si>
  <si>
    <t>C101090</t>
  </si>
  <si>
    <t>DISCHARGE LETTER ISSUED DATE (COMMUNITY CARE)</t>
  </si>
  <si>
    <t>DISCHARGE LETTER ISSUED DATE (MENTAL HEALTH AND COMMUNITY CARE)</t>
  </si>
  <si>
    <t>The Discharge Letter Issued Date (Mental Health and Community Care) is the date when the Discharge Letter was issued by the provider of Mental Health Services or Community Health Services to the PATIENT.</t>
  </si>
  <si>
    <t>The date when the Discharge Letter was issued by the provider of Community Health Services.</t>
  </si>
  <si>
    <t>C402010</t>
  </si>
  <si>
    <t>CYP402 Safeguarding Vulnerability Factor</t>
  </si>
  <si>
    <t>SAFEGUARDING VULNERABILITY FACTORS TYPE</t>
  </si>
  <si>
    <t>01  Repeat Accident and Emergency Attendances
02  Concerning parent child interaction
03  Worrying parent behaviour / Mental Health concerns
04  Worrying child behaviour
05  Self harm
06  Genital injury (excluding Female Genital Mutilation (FGM))
07  Referral from Social Services or Police
08  Previously known to Social Services
09  Significant injury in child (in the last 12 months)
10  Domestic abuse
11  History inconsistent with injuries
12  Disclosure of abuse
13  Bullying
14  Delay in presentation (Children with frequent minor injuries and there is a delay in presentation to medical staff)
16  Female Genital Mutilation (FGM)
98  Other</t>
  </si>
  <si>
    <t>01  Repeat Emergency Care Attendances
02  Concerning parent child interaction
03  Worrying parent behaviour / Mental Health concerns
04  Worrying child behaviour
05  Self harm
06  Genital injury (excluding Female Genital Mutilation (FGM))
07  Referral from Social Services or Police
08  Previously known to Social Services
09  Significant injury in child (in the last 12 months)
10  Domestic abuse
11  History inconsistent with injuries
12  Disclosure of abuse
13  Bullying
14  Delay in presentation (Children with frequent minor injuries and there is a delay in presentation to medical staff)
16  Female Genital Mutilation (FGM)
98  Other</t>
  </si>
  <si>
    <t>Amendment to code 01 'Repeat Emergency Care Attendances'</t>
  </si>
  <si>
    <t>C104080</t>
  </si>
  <si>
    <t>REFERRAL TO TREATMENT PERIOD START TIME</t>
  </si>
  <si>
    <t>Data Item reordered within the table to appear after the RTT Period Start Date item to align with the NHS Data Model and Dictionary.</t>
  </si>
  <si>
    <t>C104090</t>
  </si>
  <si>
    <t>REFERRAL TO TREATMENT PERIOD END TIME</t>
  </si>
  <si>
    <t>Data Item reordered within the table to appear after the RTT Period End Date to align with the NHS Data Model and Dictionary.</t>
  </si>
  <si>
    <t>C611030</t>
  </si>
  <si>
    <t>CYP611 Observation</t>
  </si>
  <si>
    <t>PERSON LENGTH IN CENTIMETRES</t>
  </si>
  <si>
    <t xml:space="preserve">PERSON LENGTH IN CENTIMETRES is the Length of the PATIENT, where the UNIT OF MEASUREMENT is 'Centimetres (cm)'. </t>
  </si>
  <si>
    <t>PERSON LENGTH IN CENTIMETRES is the result of the Clinical Investigation which measures the Length of a baby, where the UNIT OF MEASUREMENT is 'Centimetres'.</t>
  </si>
  <si>
    <t>Changed description to align with the NHS Data Model and Dictionary.</t>
  </si>
  <si>
    <t>C001030</t>
  </si>
  <si>
    <t>ORGANISATION IDENTIFIER (EDUCATIONAL ESTABLISHMENT)</t>
  </si>
  <si>
    <t>ORGANISATION IDENTIFIER (EDUCATIONAL ESTABLISHMENT) is the ORGANISATION IDENTIFIER of the Educational Establishment, including Schools.</t>
  </si>
  <si>
    <t>The ORGANISATION IDENTIFIER of the Educational Establishment, including Schools.</t>
  </si>
  <si>
    <t>C001080</t>
  </si>
  <si>
    <t>PERSON STATED GENDER CODE</t>
  </si>
  <si>
    <t>PERSON STATED GENDER CODE is self declared or inferred by observation for those unable to declare their PERSON STATED GENDER.</t>
  </si>
  <si>
    <t>The gender of a PERSON. PERSON STATED GENDER CODE is self declared or inferred by observation for those unable to declare their PERSON STATED GENDER.</t>
  </si>
  <si>
    <t>C001100</t>
  </si>
  <si>
    <t>LANGUAGE CODE (PREFERRED)</t>
  </si>
  <si>
    <t>LANGUAGE CODE (PREFERRED) is the language the PATIENT prefers to use for communication with a Health Care Provider. LANGUAGE CODE is based on the ISO 639-1 two character language codes, see the ISO 639.2 Registration Authority website (http://www.loc.gov/standards/iso639-2/php/code_list.php), plus five extensions (q1, q2, q3, q4, q5).</t>
  </si>
  <si>
    <t>The language the PATIENT, Patient Proxy or Carer prefers to use for communication with a Health Care Provider. LANGUAGE CODE is based on the ISO 639-1 two character language codes, see the ISO 639.2 Registration Authority website (http://www.loc.gov/standards/iso639-2/php/code_list.php), plus five extensions (q1, q2, q3, q4, q5).</t>
  </si>
  <si>
    <t>C001130</t>
  </si>
  <si>
    <t>LOOKED AFTER CHILD INDICATOR</t>
  </si>
  <si>
    <t>Y  Yes - Is a Looked After Child
N  No - Is not a Looked After Child
X  Not Known</t>
  </si>
  <si>
    <t>Y  Yes - Is a Looked After Child
N  No - Is not a Looked After Child
X  Not Known if the PATIENT is a Looked After Child</t>
  </si>
  <si>
    <t>Changed national code to align with the NHS Data Model and Dictionary.</t>
  </si>
  <si>
    <t>C001140</t>
  </si>
  <si>
    <t>SAFEGUARDING VULNERABILITY FACTORS INDICATOR</t>
  </si>
  <si>
    <t>To record if there are any safeguarding vulnerability factors.</t>
  </si>
  <si>
    <t>An indication of whether to record if there are any safeguarding vulnerability factors.</t>
  </si>
  <si>
    <t>C001190</t>
  </si>
  <si>
    <t>DEATH LOCATION TYPE CODE (PREFERRED)</t>
  </si>
  <si>
    <t>The preferred location of death as specified by the PATIENT.</t>
  </si>
  <si>
    <t>The preferred location of death as specified by the PATIENT, Patient Proxy or Carer.</t>
  </si>
  <si>
    <t>C001220</t>
  </si>
  <si>
    <t>DEATH NOT AT PREFERRED LOCATION REASON</t>
  </si>
  <si>
    <t>This will indicate the reason why the PATIENT did not die at their preferred LOCATION of death.</t>
  </si>
  <si>
    <t>The reason why the PATIENT did not die at their preferred LOCATION of death.</t>
  </si>
  <si>
    <t>C001240</t>
  </si>
  <si>
    <t>NHS NUMBER STATUS INDICATOR CODE (MOTHER)</t>
  </si>
  <si>
    <t>NHS NUMBER STATUS INDICATOR CODE (MOTHER) is the trace status of the NHS NUMBER (MOTHER).</t>
  </si>
  <si>
    <t>The trace status of the NHS NUMBER (MOTHER).</t>
  </si>
  <si>
    <t>C002030</t>
  </si>
  <si>
    <t>END DATE (GMP PATIENT REGISTRATION)</t>
  </si>
  <si>
    <t>The DATE on which the PERSON ceased to be registered with a General Medical Practitioner Practice.</t>
  </si>
  <si>
    <t>The date on which the PERSON ceased to be registered with a General Medical Practitioner Practice.</t>
  </si>
  <si>
    <t>C003020</t>
  </si>
  <si>
    <t>CYP003 Accommodation Type</t>
  </si>
  <si>
    <t>ACCOMMODATION STATUS RECORDED DATE</t>
  </si>
  <si>
    <t>ACCOMMODATION STATUS RECORDED DATE is the date when the ACCOMMODATION STATUS CODE was recorded.</t>
  </si>
  <si>
    <t>The date when the ACCOMMODATION STATUS CODE was recorded.</t>
  </si>
  <si>
    <t>C103010</t>
  </si>
  <si>
    <t>CYP103 Other Reason Referral</t>
  </si>
  <si>
    <t>OTHER REASON FOR REFERRAL (COMMUNITY CARE)</t>
  </si>
  <si>
    <t>001  Accident/Trauma
002  Alopecia
003  Antenatal Care
004  Bereavement
005  Bladder Care
006  Blood Pressure
007  Bowel Problems
008  Cancer
009  Cardiac Conditions
010  Catheter Problems
011  Cerebral Palsy
012  Cleft Palate
013  Cognitive Problems
014  Colostomy Care
015  Continence Problems
017  Developmental Problems
018  Diabetes
019  Diarrhoea and Vomiting
020  Dizziness/Balance Problems
021  Downs Syndrome
022  Deep Vein Thrombosis
023  Ear Infections/Problems
024  Eating Disorder
025  Emotional/Behavioural Problems
026  End of Life Support
027  Epilepsy
028  Equipment Provision
029  Eustachian Tube Dysfunction
030  Falls Risk
031  Family Support
032  Feeding/Swallowing Problems
033  Foot Care/Problems
034  Head Injury
035  Hearing Problems/Loss
036  Immunisation
037  Laryngectomy
038  Leg Ulcer
039  Looked After Children
040  Low Muscle Tone
041  Lymphoedema Management
042  Mobility Problems
043  Musculoskeletal Problems
044  Neurological Problems
045  Healthy Child Pathway
046  Nutrition and Dietetics
047  Ophthalmic Problems
048  Over 75 Assessment
049  Pain/Symptom Control
050  Parkinson's Disease
051  Personal Hygiene
052  Post Operative Care
053  Pressure Ulcer
054  Problems with Activities of Daily Living
055  Psychological Conditions
056  Rehabilitation
057  Respiratory Conditions
058  Safeguarding
059  Skin Problems
060  Sleep Problems
061  Smoking Cessation
062  Speech and Language Problems
063  Stoma Care
064  Structural/Functional Impairment
065  Substance Misuse
066  Trismus/Restricted Mouth Opening
067  Tuberculosis
068  Vascular Problems
069  Vomiting/Nausea
070  Wound Care
071  Multiple Complex Communication Difficulties
072  Dental Care/Problems
073  Haematology/Phlebotomy
074  Chronic Fatigue Syndrome/Myalgic Encephalopathy
075  Chronic Allergy/Immunological Problem
076  Metabolic/Endocrine Disorders
077  Renal Problems
078  Minor Surgery
079  Gastrostomy Management/Care
080  Care of the Next Infant (CONI) Pathway
081  Failure to Thrive
082  Maternal Mood Problems
083  Complex Social Factors
084  Condition(s) Requiring Respite Care
085  Other Congenital Conditions
086  Blood Disorders
087  Genetic Disorders
088  Neonatal Abstinence Syndrome</t>
  </si>
  <si>
    <r>
      <t xml:space="preserve">001  Accident/Trauma
002  Alopecia
003  Antenatal Care
004  Bereavement
005  Bladder Care
006  Blood Pressure
007  Bowel Problems
008  Cancer
009  Cardiac Conditions
010  Catheter Problems
011  Cerebral Palsy
012  Cleft Palate
013  Cognitive Problems
014  Colostomy Care
015  Continence Problems
017  Developmental Problems
018  Diabetes
019  Diarrhoea and Vomiting
020  Dizziness/Balance Problems
021  Downs Syndrome
022  Deep Vein Thrombosis
023  Ear Infections/Problems
024  Eating Disorder
025  Emotional/Behavioural Problems
026  End of Life Support
027  Epilepsy
028  Equipment Provision
029  Eustachian Tube Dysfunction
030  Falls Risk
031  Family Support
032  Feeding/Swallowing Problems
033  Foot Care/Problems
034  Head Injury
035  Hearing Problems/Loss
036  Immunisation
037  Laryngectomy
038  Leg Ulcer
039  Looked After Children
040  Low Muscle Tone
041  Lymphoedema Management
042  Mobility Problems
043  Musculoskeletal Problems
044  Neurological Problems
045  Healthy Child Pathway
046  Nutrition and Dietetics
047  Ophthalmic Problems
048  Over 75 Assessment
049  Pain/Symptom Control
050  Parkinson's Disease
051  Personal Hygiene
052  Post Operative Care
053  Pressure Ulcer
054  Problems with Activities of Daily Living
055  Psychological Conditions
056  Rehabilitation
057  Respiratory Conditions
058  Safeguarding
059  Skin Problems
060  Sleep Problems
061  Smoking Cessation
062  Speech and Language Problems
063  Stoma Care
064  Structural/Functional Impairment
065  Substance Misuse
066  Trismus/Restricted Mouth Opening
067  Tuberculosis
068  Vascular Problems
069  Vomiting/Nausea
070  Wound Care
071  Multiple Complex Communication Difficulties
072  Dental Care/Problems
073  Haematology/Phlebotomy
074  Chronic Fatigue Syndrome/Myalgic Encephalopathy
075  Chronic Allergy/Immunological Problem
076  Metabolic/Endocrine Disorders
077  Renal Problems
078  Minor Surgery
079  Gastrostomy Management/Care
080  Care of the Next Infant (CONI) Pathway
081  Failure to Thrive
082  Maternal Mood Problems
</t>
    </r>
    <r>
      <rPr>
        <b/>
        <sz val="10"/>
        <rFont val="Arial"/>
        <family val="2"/>
      </rPr>
      <t>083  Complex Social Factors (as defined by the National Institute for Health and Care Excellence guidance)</t>
    </r>
    <r>
      <rPr>
        <sz val="10"/>
        <rFont val="Arial"/>
        <family val="2"/>
      </rPr>
      <t xml:space="preserve">
084  Condition(s) Requiring Respite Care
085  Other Congenital Conditions
086  Blood Disorders
087  Genetic Disorders
088  Neonatal Abstinence Syndrome</t>
    </r>
  </si>
  <si>
    <t>Changed description relating to  code definition for 083 Complex Social Factors to align with the NHS Data Model and Dictionary.</t>
  </si>
  <si>
    <t>C201912</t>
  </si>
  <si>
    <t>ADMINISTRATIVE CATEGORY CODE</t>
  </si>
  <si>
    <t>01   NHS PATIENT, including Overseas Visitors charged under the National Health Service (Overseas Visitors Hospital Charging Regulations)
02   Private PATIENT, one who uses accommodation or services authorised under the National Health Service Act 2006
03   Amenity PATIENT, one who pays for the use of a single room or small ward in accordance with the National Health Service Act 2006
04   Category II PATIENT, one for whom work is undertaken by hospital medical or dental staff within category II as defined in paragraph 37 of the Terms and Conditions of Service of Hospital Medical and Dental Staff
98   Not applicable
99   Not known: a validation error</t>
  </si>
  <si>
    <t>01   NHS PATIENT, including Overseas Visitors charged under the National Health Service (Overseas Visitors Hospital Charging Regulations)
02   Private PATIENT, one who uses accommodation or services authorised under the National Health Service Act 2006
03   Amenity PATIENT, one who pays for the use of a single room or small ward in accordance with the National Health Service Act 2006
04   Category II PATIENT, one for whom work is undertaken by hospital medical or dental staff within category II as defined in paragraph 37 of the Terms and Conditions of Service of Hospital Medical and Dental Staff
98   Not applicable
99   ADMINISTRATIVE CATEGORY CODE not known</t>
  </si>
  <si>
    <t>C201090</t>
  </si>
  <si>
    <t>GROUP THERAPY INDICATOR</t>
  </si>
  <si>
    <t>Y  Care Activity delivered as Group Therapy
N  Care Activity delivered individually
Z  Not known if the activity was group therapy</t>
  </si>
  <si>
    <t>Y  Yes - Care Activity delivered as Group Therapy
N  No - Care Activity delivered individually
Z  Not known if the activity was group therapy</t>
  </si>
  <si>
    <t>C602020</t>
  </si>
  <si>
    <t>CYP602 Disability Type</t>
  </si>
  <si>
    <t>DISABILITY IMPACT PERCEPTION</t>
  </si>
  <si>
    <t>01  Yes – limited a lot
02  Yes – limited a little
03  No
04  Prefer not to say</t>
  </si>
  <si>
    <t>01  Yes – limited a lot
02  Yes – limited a little
03  No – not limited
04  Prefer not to say or Patient Proxy's</t>
  </si>
  <si>
    <t>Multiple Tables</t>
  </si>
  <si>
    <t>In order to align with the NHS Data Model and Dictionary, changes have been made to data item descriptions across most of the tables.  These changes have not been listed within the change control as this does not alter the meaning of the data item in anyway, therefore the changes are not deemed essential for incorporating in systems.</t>
  </si>
  <si>
    <t>Explanation of Data Set Columns</t>
  </si>
  <si>
    <t>Description</t>
  </si>
  <si>
    <t>Updated column headings and descriptions to align with correct naming conventions, e.g. DCB is now DAPB.</t>
  </si>
  <si>
    <t>CYP404 Assistive Technology To Support Disability Type</t>
  </si>
  <si>
    <t>Group-Level Notes</t>
  </si>
  <si>
    <t>Group-level notes for Data Providers:
Child or Young Person's assistive technology details: To carry details of when assistive technology is used to support a disabled child or young person.
One occurrence of this group is permitted for each assistive technology type.
This group of data may be collected and submitted by an organisation registering a child or young person with their service.</t>
  </si>
  <si>
    <t>Group-level notes for Data Providers:
A PATIENT'S assistive technology details: To carry details of when assistive technology is used to support a disabled PATIENT.
One occurrence of this group is permitted for each assistive technology type.
This group of data may be collected and submitted by an organisation registering a PATIENT with their service.</t>
  </si>
  <si>
    <t>Updated to clarify that the data applies to any age group.</t>
  </si>
  <si>
    <t>C001120</t>
  </si>
  <si>
    <t>HEALTH VISITOR FIRST ANTENATAL VISIT DATE</t>
  </si>
  <si>
    <t>The date when a Health Visitor has the first antenatal visit with the pregnant person.</t>
  </si>
  <si>
    <t>HEALTH VISITOR FIRST ANTENATAL VISIT DATE is the Care Contact Date of the first antenatal visit by the Health Visitor to the pregnant PERSON, who becomes the mother of the PATIENT (Child or Young Person).
HEALTH VISITOR FIRST ANTENATAL VISIT DATE should be recorded against the Child or Young Person's record.</t>
  </si>
  <si>
    <t>Updated description to strengthen the description that this should only be applicable to the Child or Young Person's record.</t>
  </si>
  <si>
    <t>C000030</t>
  </si>
  <si>
    <t>CYP000 Header</t>
  </si>
  <si>
    <t>ORGANISATION IDENTIFIER (CODE OF SUBMITTING ORGANISATION)</t>
  </si>
  <si>
    <t>The ORGANISATION IDENTIFIER of the ORGANISATION acting as the physical sender of a Data Set submission. This Identifier provides an audit trail where a different organisation is undertaking the submission on behalf of the provider organisation. It will not be carried over into the national database.</t>
  </si>
  <si>
    <t>The ORGANISATION IDENTIFIER of the ORGANISATION acting as the physical sender of a Data Set submission. This Identifier provides an audit trail where a different organisation is undertaking the submission on behalf of the provider organisation.</t>
  </si>
  <si>
    <t>Removal of final sentence to align with the NHS DMD.</t>
  </si>
  <si>
    <t>01  General Medical Practitioner Practice
02  Self referral
03  Carer/Relative
04  Employer
05  Emergency Care Department (including Minor Injuries Units and Walk In Centres)
06  Acute Hospital Inpatient/Outpatient Department
07  Community Health Service (same or other Health Care Provider)               
08  Dental Practice
09  National Screening Programme
10  Educational Establishment
11  Local Authority Social Services
12  Hospice
13  Care Home
14  Police
15  Courts
16  Probation Service
17  Prison Health Service
18  Asylum Service
19  Telephone or Electronic Access Service
20  Voluntary Sector
21  Independent Sector
22  Ambulance Service
23  Mental Health Service
24  Pharmacy
99  Source of referral not Known</t>
  </si>
  <si>
    <t>Addition of code '24 Pharmacy'  to allow providers of community services to identify that the referral source is a Pharmacy, rather than map to an alternative incorrect value.</t>
  </si>
  <si>
    <t>01  Yes – limited a lot
02  Yes – limited a little
03  No – not limited
04  Prefer not to say (PATIENT asked but declined to provide a response)</t>
  </si>
  <si>
    <t>Correction of national code to align with the NHS Data Model and Dictionary.</t>
  </si>
  <si>
    <t>Validation</t>
  </si>
  <si>
    <t>CYP20119 - Record rejected - Consultation Medium Used has incorrect data format. Care Contact Identifier=&lt;C201903&gt; Service Request Identifier=&lt;C201902&gt; Local Patient Identifier (Extended)=&lt;C101901&gt;</t>
  </si>
  <si>
    <t>CYP20119 - Record rejected - Consultation Mechanism (Community Care) has incorrect data format. Care Contact Identifier=&lt;C201903&gt; Service Request Identifier=&lt;C201902&gt; Local Patient Identifier (Extended)=&lt;C101901&gt;</t>
  </si>
  <si>
    <t>Amended validation logic to reflect data item name change.</t>
  </si>
  <si>
    <t>CYP20120 - Warning - Consultation Medium Used contains an invalid national code. Care Contact Identifier=&lt;C201903&gt; Service Request Identifier=&lt;C201902&gt; Local Patient Identifier (Extended)=&lt;C101901&gt; Consultation Medium Used=&lt;C201080&gt;</t>
  </si>
  <si>
    <t>CYP20120 - Warning - Consultation Mechanism (Community Care) contains an invalid national code. Care Contact Identifier=&lt;C201903&gt; Service Request Identifier=&lt;C201902&gt; Local Patient Identifier (Extended)=&lt;C101901&gt; Consultation Mechanism (Community Care)=&lt;C201080&gt;</t>
  </si>
  <si>
    <t>CYP00202 - Group rejected - More than one CYP002 provided for this Local Patient Identifier (Extended) + General Medical Practice Code (Patient Registration) + Start Date (GMP Patient Registration) combination. Local Patient Identifier (Extended)=&lt;C002901&gt; General Medical Practice Code (Patient Registration)=&lt;C002010&gt; Start Date (GMP Patient Registration)=&lt;C002020&gt;</t>
  </si>
  <si>
    <t>CYP00202 - Group rejected - More than one CYP002 provided for this Local Patient Identifier (Extended) + General Medical Practice (Patient Registration) + Start Date (GMP Patient Registration) combination. Local Patient Identifier (Extended)=&lt;C002901&gt; General Medical Practice (Patient Registration)=&lt;C002010&gt; Start Date (GMP Patient Registration)=&lt;C002020&gt;</t>
  </si>
  <si>
    <t>C002011</t>
  </si>
  <si>
    <t>CYP00205 - Record rejected - General Medical Practice Code (Patient Registration) is blank. Local Patient Identifier (Extended)=&lt;C002901&gt;</t>
  </si>
  <si>
    <t>CYP00205 - Record rejected - General Medical Practice (Patient Registration) is blank. Local Patient Identifier (Extended)=&lt;C002901&gt;</t>
  </si>
  <si>
    <t>C002012</t>
  </si>
  <si>
    <t>CYP00206 - Record rejected - General Medical Practice Code (Patient Registration) has incorrect data format. Local Patient Identifier (Extended)=&lt;C002901&gt;</t>
  </si>
  <si>
    <t>CYP00206 - Record rejected - General Medical Practice (Patient Registration) has incorrect data format. Local Patient Identifier (Extended)=&lt;C002901&gt;</t>
  </si>
  <si>
    <t>Group-level Validation</t>
  </si>
  <si>
    <t>CYP00222 - Warning - An End Date (GMP Patient Registration) has been submitted but there is no corresponding record with a consecutive Start Date (GMP Patient Registration) and different General Medical Practice Code (Patient Registration). Local Patient Identifier (Extended)=&lt;C002901&gt; Start Date (GMP Patient Registration)=&lt;C002020&gt; End Date (GMP Patient Registration)=&lt;C002030&gt; General Medical Practice Code (Patient Registration)=&lt;C002010&gt;</t>
  </si>
  <si>
    <t>CYP00222 - Warning - An End Date (GMP Patient Registration) has been submitted but there is no corresponding record with a consecutive Start Date (GMP Patient Registration) and different General Medical Practice (Patient Registration). Local Patient Identifier (Extended)=&lt;C002901&gt; Start Date (GMP Patient Registration)=&lt;C002020&gt; End Date (GMP Patient Registration)=&lt;C002030&gt; General Medical Practice (Patient Registration)=&lt;C002010&gt;</t>
  </si>
  <si>
    <t>CYP00225 - Warning - General Medical Practice Code (Patient Registration) provided was not a live organisation in national code tables at any point during the reporting period. Local Patient Identifier (Extended)=&lt;C002901&gt; General Medical Practice Code (Patient Registration)=&lt;C002010&gt;</t>
  </si>
  <si>
    <t>CYP00225 - Warning - General Medical Practice (Patient Registration) provided was not a live organisation in national code tables at any point during the reporting period. Local Patient Identifier (Extended)=&lt;C002901&gt; General Medical Practice (Patient Registration)=&lt;C002010&gt;</t>
  </si>
  <si>
    <t>CYP10117 - Record rejected - Organisation Identifier (Referring) has incorrect data format. Service Request Identifier=&lt;C101902&gt; Local Patient Identifier (Extended)=&lt;C101901&gt;</t>
  </si>
  <si>
    <t>CYP10117 - Record rejected - Organisation Identifier (Referring Organisation) has incorrect data format. Service Request Identifier=&lt;C101902&gt; Local Patient Identifier (Extended)=&lt;C101901&gt;</t>
  </si>
  <si>
    <t>CYP10118 - Warning - Organisation Identifier (Referring) is not in national organisation tables as a "live" organisation at any point during the reporting period. Service Request Identifier=&lt;C101902&gt; Local Patient Identifier (Extended)=&lt;C101901&gt; Referring Organisation Identifier=&lt;C101040&gt;</t>
  </si>
  <si>
    <t>CYP10118 - Warning - Organisation Identifier (Referring Organisation) is not in national organisation tables as a "live" organisation at any point during the reporting period. Service Request Identifier=&lt;C101902&gt; Local Patient Identifier (Extended)=&lt;C101901&gt; Referring Organisation Identifier=&lt;C101040&gt;</t>
  </si>
  <si>
    <t>CYP10110 - Record rejected - NHS Service Agreement Line Number has incorrect data format. Service Request Identifier=&lt;C101902&gt; Local Patient Identifier (Extended)=&lt;C101901&gt;</t>
  </si>
  <si>
    <t>CYP10110 - Record rejected - NHS Service Agreement Line Identifier has incorrect data format. Service Request Identifier=&lt;C101902&gt; Local Patient Identifier (Extended)=&lt;C101901&gt;</t>
  </si>
  <si>
    <t>CYP301 Service or Team Referral</t>
  </si>
  <si>
    <t>CYP30117 - Record rejected - NHS Service Agreement Line Number has incorrect data format. Group Session Identifier=&lt;C301010&gt;</t>
  </si>
  <si>
    <t>CYP30117 - Record rejected - NHS Service Agreement Line Identifier has incorrect data format. Group Session Identifier=&lt;C301010&gt;</t>
  </si>
  <si>
    <t>CYP10410 - Record rejected - Waiting Time Measurement Type has incorrect data format. Service Request Identifier=&lt;C104902&gt; Local Patient Identifier (Extended)=&lt;C101901&gt;</t>
  </si>
  <si>
    <t>CYP10410 - Record rejected - Waiting Time Measurement Type (Community Care) has incorrect data format. Service Request Identifier=&lt;C104902&gt; Local Patient Identifier (Extended)=&lt;C101901&gt;</t>
  </si>
  <si>
    <t>CYP10411 - Warning - Waiting Time Measurement Type contains an invalid national code. Service Request Identifier=&lt;C104902&gt; Local Patient Identifier (Extended)=&lt;C101901&gt; Waiting Time Measurement Type=&lt;C104040&gt;</t>
  </si>
  <si>
    <t>CYP10411 - Warning - Waiting Time Measurement Type (Community Care) contains an invalid national code. Service Request Identifier=&lt;C104902&gt; Local Patient Identifier (Extended)=&lt;C101901&gt; Waiting Time Measurement Type (Community Care)=&lt;C104040&gt;</t>
  </si>
  <si>
    <t>CYP10509 - Record rejected - Organisation Identifier (Receiving) has incorrect data format. Service Request Identifier=&lt;C105902&gt; Local Patient Identifier (Extended)=&lt;C101901&gt;</t>
  </si>
  <si>
    <t>CYP10509 - Record rejected - Organisation Identifier (Receiving Organisation) has incorrect data format. Service Request Identifier=&lt;C105902&gt; Local Patient Identifier (Extended)=&lt;C101901&gt;</t>
  </si>
  <si>
    <t>CYP10510 - Warning - Organisation Identifier (Receiving) is not in national organisation tables as a "live" organisation at any point during the reporting period. Service Request Identifier=&lt;C105902&gt; Local Patient Identifier (Extended)=&lt;C101901&gt; Organisation Identifier (Receiving)=&lt;C105030&gt;</t>
  </si>
  <si>
    <t>CYP10510 - Warning - Organisation Identifier (Receiving Organisation) is not in national organisation tables as a "live" organisation at any point during the reporting period. Service Request Identifier=&lt;C105902&gt; Local Patient Identifier (Extended)=&lt;C101901&gt; Organisation Identifier (Receiving Organisation)=&lt;C105030&gt;</t>
  </si>
  <si>
    <t>CYP20125 - Record rejected - Attended Or Did Not Attend Code has incorrect data format. Care Contact Identifier=&lt;C201903&gt; Service Request Identifier=&lt;C201902&gt; Local Patient Identifier (Extended)=&lt;C101901&gt;</t>
  </si>
  <si>
    <t>CYP20125 - Record rejected - Attendance Status has incorrect data format. Care Contact Identifier=&lt;C201903&gt; Service Request Identifier=&lt;C201902&gt; Local Patient Identifier (Extended)=&lt;C101901&gt;</t>
  </si>
  <si>
    <t>CYP20126 - Warning - Attended Or Did Not Attend Code contains an invalid national code. Care Contact Identifier=&lt;C201903&gt; Service Request Identifier=&lt;C201902&gt; Local Patient Identifier (Extended)=&lt;C101901&gt; Attended Or Did Not Attend Code=&lt;C201100&gt;</t>
  </si>
  <si>
    <t>CYP20126 - Warning - Attendance Status contains an invalid national code. Care Contact Identifier=&lt;C201903&gt; Service Request Identifier=&lt;C201902&gt; Local Patient Identifier (Extended)=&lt;C101901&gt; Attendance Status=&lt;C201100&gt;</t>
  </si>
  <si>
    <t>CYP20224 - Record rejected - Finding Scheme In Use has incorrect data format. Care Activity Identifier=&lt;C202904&gt; Care Contact Identifier=&lt;C202903&gt; Service Request Identifier=&lt;C201902&gt; Local Patient Identifier (Extended)=&lt;C101901&gt;</t>
  </si>
  <si>
    <t>CYP20224 - Record rejected - Finding Scheme In Use (Community Care) has incorrect data format. Care Activity Identifier=&lt;C202904&gt; Care Contact Identifier=&lt;C202903&gt; Service Request Identifier=&lt;C201902&gt; Local Patient Identifier (Extended)=&lt;C101901&gt;</t>
  </si>
  <si>
    <t>CYP20225 - Warning - Finding Scheme In Use contains an invalid national code. Care Activity Identifier=&lt;C202904&gt; Care Contact Identifier=&lt;C202903&gt; Service Request Identifier=&lt;C201902&gt; Local Patient Identifier (Extended)=&lt;C101901&gt; Finding Scheme In Use=&lt;C202060&gt;</t>
  </si>
  <si>
    <t>CYP20225 - Warning - Finding Scheme In Use (Community Care) contains an invalid national code. Care Activity Identifier=&lt;C202904&gt; Care Contact Identifier=&lt;C202903&gt; Service Request Identifier=&lt;C201902&gt; Local Patient Identifier (Extended)=&lt;C101901&gt; Finding Scheme In Use (Community Care)=&lt;C202060&gt;</t>
  </si>
  <si>
    <t>CYP20215 - Record rejected - Procedure Scheme In Use has incorrect data format. Care Activity Identifier=&lt;C202904&gt; Care Contact Identifier=&lt;C202903&gt; Service Request Identifier=&lt;C201902&gt; Local Patient Identifier (Extended)=&lt;C101901&gt;</t>
  </si>
  <si>
    <t>CYP20215 - Record rejected - Procedure Scheme In Use (Community Care) has incorrect data format. Care Activity Identifier=&lt;C202904&gt; Care Contact Identifier=&lt;C202903&gt; Service Request Identifier=&lt;C201902&gt; Local Patient Identifier (Extended)=&lt;C101901&gt;</t>
  </si>
  <si>
    <t>CYP20216 - Warning - Procedure Scheme In Use contains an invalid national code. Care Activity Identifier=&lt;C202904&gt; Care Contact Identifier=&lt;C202903&gt; Service Request Identifier=&lt;C201902&gt; Local Patient Identifier (Extended)=&lt;C101901&gt; Procedure Scheme In Use=&lt;C202040&gt;</t>
  </si>
  <si>
    <t>CYP20216 - Warning - Procedure Scheme In Use (Community Care) contains an invalid national code. Care Activity Identifier=&lt;C202904&gt; Care Contact Identifier=&lt;C202903&gt; Service Request Identifier=&lt;C201902&gt; Local Patient Identifier (Extended)=&lt;C101901&gt; Procedure Scheme In Use=&lt;C202040&gt;</t>
  </si>
  <si>
    <t>C202050</t>
  </si>
  <si>
    <t>CODED PROCEDURE (CLINICAL TERMINOLOGY)</t>
  </si>
  <si>
    <t>CYP20219 - Warning - Procedure Scheme In Use is populated, but Coded Procedure (Clinical Terminology) is blank. Care Activity Identifier=&lt;C202904&gt; Care Contact Identifier=&lt;C202903&gt; Service Request Identifier=&lt;C201902&gt; Local Patient Identifier (Extended)=&lt;C101901&gt; Coded Procedure (Clinical Terminology)=&lt;C202050&gt;</t>
  </si>
  <si>
    <t>CYP20219 - Warning - Procedure Scheme In Use (Community Care) is populated, but Coded Procedure (Clinical Terminology) is blank. Care Activity Identifier=&lt;C202904&gt; Care Contact Identifier=&lt;C202903&gt; Service Request Identifier=&lt;C201902&gt; Local Patient Identifier (Extended)=&lt;C101901&gt; Coded Procedure (Clinical Terminology)=&lt;C202050&gt;</t>
  </si>
  <si>
    <t>CYP20229 - Record rejected - Observation Scheme In Use has incorrect data format. Care Activity Identifier=&lt;C202904&gt; Care Contact Identifier=&lt;C202903&gt; Service Request Identifier=&lt;C201902&gt; Local Patient Identifier (Extended)=&lt;C101901&gt;</t>
  </si>
  <si>
    <t>CYP20229 - Record rejected - Observation Scheme In Use (Community Care) has incorrect data format. Care Activity Identifier=&lt;C202904&gt; Care Contact Identifier=&lt;C202903&gt; Service Request Identifier=&lt;C201902&gt; Local Patient Identifier (Extended)=&lt;C101901&gt;</t>
  </si>
  <si>
    <t>CYP20230 - Warning - Observation Scheme In Use contains an invalid national code. Care Activity Identifier=&lt;C202904&gt; Care Contact Identifier=&lt;C202903&gt; Service Request Identifier=&lt;C201902&gt; Local Patient Identifier (Extended)=&lt;C101901&gt; Observation Scheme In Use=&lt;C202080&gt;</t>
  </si>
  <si>
    <t>CYP20230 - Warning - Observation Scheme In Use (Community Care) contains an invalid national code. Care Activity Identifier=&lt;C202904&gt; Care Contact Identifier=&lt;C202903&gt; Service Request Identifier=&lt;C201902&gt; Local Patient Identifier (Extended)=&lt;C101901&gt; Observation Scheme In Use (Community Care)=&lt;C202080&gt;</t>
  </si>
  <si>
    <t>CYP20231 - Record rejected - Coded Observation (Clinical Terminology) is populated, but no valid Observation Scheme In Use has been provided. Care Activity Identifier=&lt;C202904&gt; Care Contact Identifier=&lt;C202903&gt; Service Request Identifier=&lt;C201902&gt; Local Patient Identifier (Extended)=&lt;C101901&gt;</t>
  </si>
  <si>
    <t>CYP20231 - Record rejected - Coded Observation (Clinical Terminology) is populated, but no valid Observation Scheme In Use (Community Care) has been provided. Care Activity Identifier=&lt;C202904&gt; Care Contact Identifier=&lt;C202903&gt; Service Request Identifier=&lt;C201902&gt; Local Patient Identifier (Extended)=&lt;C101901&gt;</t>
  </si>
  <si>
    <t>C202090</t>
  </si>
  <si>
    <t>CODED OBSERVATION (CLINICAL TERMINOLOGY)</t>
  </si>
  <si>
    <t>CYP20233 - Warning - Observation Scheme In Use is populated, but Coded Observation (Clinical Terminology) is blank. Care Activity Identifier=&lt;C202904&gt; Care Contact Identifier=&lt;C202903&gt; Service Request Identifier=&lt;C201902&gt; Local Patient Identifier (Extended)=&lt;C101901&gt;</t>
  </si>
  <si>
    <t>CYP20233 - Warning - Observation Scheme In Use (Community Care) is populated, but Coded Observation (Clinical Terminology) is blank. Care Activity Identifier=&lt;C202904&gt; Care Contact Identifier=&lt;C202903&gt; Service Request Identifier=&lt;C201902&gt; Local Patient Identifier (Extended)=&lt;C101901&gt;</t>
  </si>
  <si>
    <t>CYP20236 - Record rejected - Coded Observation (Clinical Terminology) format does not match expected format from selected Observation Scheme In Use. Care Activity Identifier=&lt;C202904&gt; Care Contact Identifier=&lt;C202903&gt; Service Request Identifier=&lt;C201902&gt; Local Patient Identifier (Extended)=&lt;C101901&gt; Coded Observation (Clinical Terminology)=&lt;C202090&gt; Observation Scheme in Use=&lt;C202080&gt;</t>
  </si>
  <si>
    <t>CYP20236 - Record rejected - Coded Observation (Clinical Terminology) format does not match expected format from selected Observation Scheme In Use (Community Care). Care Activity Identifier=&lt;C202904&gt; Care Contact Identifier=&lt;C202903&gt; Service Request Identifier=&lt;C201902&gt; Local Patient Identifier (Extended)=&lt;C101901&gt; Coded Observation (Clinical Terminology)=&lt;C202090&gt; Observation Scheme in Use (Community Care)=&lt;C202080&gt;</t>
  </si>
  <si>
    <t>CYP20241 - Record rejected - Observation Scheme In Use contains the value '03 - SNOMED CT' and Coded Observation (Clinical Terminology) fails standard SNOMED CT checks (Check Digit and Partition Identifier). Care Activity Identifier=&lt;C202904&gt; Coded Observation (Clinical Terminology)=&lt;C202090&gt;</t>
  </si>
  <si>
    <t>CYP20241 - Record rejected - Observation Scheme In Use (Community Care) contains the value '03 - SNOMED CT' and Coded Observation (Clinical Terminology) fails standard SNOMED CT checks (Check Digit and Partition Identifier). Care Activity Identifier=&lt;C202904&gt; Coded Observation (Clinical Terminology)=&lt;C202090&gt;</t>
  </si>
  <si>
    <t>CYP20234 - Record rejected - Coded Procedure (Clinical Terminology) format does not match expected format from selected Procedure Scheme In Use. Care Activity Identifier=&lt;C202904&gt; Care Contact Identifier=&lt;C202903&gt; Service Request Identifier=&lt;C201902&gt; Local Patient Identifier (Extended)=&lt;C101901&gt; Coded Procedure (Clinical Terminology)=&lt;C202050&gt; Procedure Scheme In Use=&lt;C202040&gt;</t>
  </si>
  <si>
    <t>CYP20234 - Record rejected - Coded Procedure (Clinical Terminology) format does not match expected format from selected Procedure Scheme In Use (Community Care). Care Activity Identifier=&lt;C202904&gt; Care Contact Identifier=&lt;C202903&gt; Service Request Identifier=&lt;C201902&gt; Local Patient Identifier (Extended)=&lt;C101901&gt; Coded Procedure (Clinical Terminology)=&lt;C202050&gt; Procedure Scheme In Use (Community Care)=&lt;C202040&gt;</t>
  </si>
  <si>
    <t>CYP20239 - Record rejected - Procedure Scheme In Use contains the value '06 - SNOMED CT' and Coded Procedure (Clinical Terminology) fails standard SNOMED CT checks (Check Digit and Partition Identifier). Care Activity Identifier=&lt;C202904&gt; Coded Procedure (Clinical Terminology)=&lt;C202050&gt;</t>
  </si>
  <si>
    <t>CYP20239 - Record rejected - Procedure Scheme In Use (Community Care) contains the value '06 - SNOMED CT' and Coded Procedure (Clinical Terminology) fails standard SNOMED CT checks (Check Digit and Partition Identifier). Care Activity Identifier=&lt;C202904&gt; Coded Procedure (Clinical Terminology)=&lt;C202050&gt;</t>
  </si>
  <si>
    <t>CYP50109 - Record rejected - Procedure Scheme In Use has incorrect data format. Local Patient Identifier (Extended)=&lt;C501901&gt;</t>
  </si>
  <si>
    <t>CYP50109 - Record rejected - Procedure Scheme In Use (Community Care) has incorrect data format. Local Patient Identifier (Extended)=&lt;C501901&gt;</t>
  </si>
  <si>
    <t>CYP50112 - Record rejected - Procedure Scheme In Use contains an invalid national code. Local Patient Identifier (Extended)=&lt;C501901&gt; Procedure Scheme In Use=&lt;C501010&gt;</t>
  </si>
  <si>
    <t>CYP50112 - Record rejected - Procedure Scheme In Use (Community Care) contains an invalid national code. Local Patient Identifier (Extended)=&lt;C501901&gt; Procedure Scheme In Use (Community Care)=&lt;C501010&gt;</t>
  </si>
  <si>
    <t>CYP50116 - Record rejected - Procedure Scheme in use is blank. Local Patient Identifier (Extended)=&lt;C501901&gt;</t>
  </si>
  <si>
    <t>CYP50116 - Record rejected - Procedure Scheme in use (Community Care) is blank. Local Patient Identifier (Extended)=&lt;C501901&gt;</t>
  </si>
  <si>
    <t>C501020</t>
  </si>
  <si>
    <t>IMMUNISATION PROCEDURE (CLINICAL TERMINOLOGY)</t>
  </si>
  <si>
    <t>CYP50118 - Record rejected - Procedure Scheme In Use contains the value '06 - SNOMED CT' and Immunisation Procedure (Clinical Terminology) fails standard SNOMED CT checks (Check Digit and Partition Identifier). Local Patient Identifier (Extended)=&lt;C501901&gt; Immunisation Procedure (Clinical Terminology)=&lt;C501020&gt;</t>
  </si>
  <si>
    <t>CYP50118 - Record rejected - Procedure Scheme In Use (Community Care) contains the value '06 - SNOMED CT' and Immunisation Procedure (Clinical Terminology) fails standard SNOMED CT checks (Check Digit and Partition Identifier). Local Patient Identifier (Extended)=&lt;C501901&gt; Immunisation Procedure (Clinical Terminology)=&lt;C501020&gt;</t>
  </si>
  <si>
    <t>CYP50119 - Record rejected - Immunisation Procedure (Clinical Terminology) format does not match expected format from selected Procedure Scheme In Use. Local Patient Identifier (Extended)=&lt;C501901&gt; Procedure Scheme In Use=&lt;C501010&gt; Immunisation Procedure (Clinical Terminology)=&lt;C501020&gt;</t>
  </si>
  <si>
    <t>CYP50119 - Record rejected - Immunisation Procedure (Clinical Terminology) format does not match expected format from selected Procedure Scheme In Use. Local Patient Identifier (Extended)=&lt;C501901&gt; Procedure Scheme In Use (Community Care)=&lt;C501010&gt; Immunisation Procedure (Clinical Terminology)=&lt;C501020&gt;</t>
  </si>
  <si>
    <t>CYP20220 - Record rejected - Coded Procedure (Clinical Terminology) is populated, but no valid Procedure Scheme In Use has been provided. Care Activity Identifier=&lt;C202904&gt; Care Contact Identifier=&lt;C202903&gt; Service Request Identifier=&lt;C201902&gt; Local Patient Identifier (Extended)=&lt;C101901&gt; Procedure Scheme In Use=&lt;C202040&gt;</t>
  </si>
  <si>
    <t>CYP20220 - Record rejected - Coded Procedure (Clinical Terminology) is populated, but no valid Procedure Scheme In Use (Community Care) has been provided. Care Activity Identifier=&lt;C202904&gt; Care Contact Identifier=&lt;C202903&gt; Service Request Identifier=&lt;C201902&gt; Local Patient Identifier (Extended)=&lt;C101901&gt; Procedure Scheme In Use (Community Care)=&lt;C202040&gt;</t>
  </si>
  <si>
    <t>CYP60104 - Record rejected - Diagnosis Scheme In Use has incorrect data format. Local Patient Identifier (Extended)=&lt;C601901&gt;</t>
  </si>
  <si>
    <t>CYP60104 - Record rejected - Diagnosis Scheme In Use (Community Care) has incorrect data format. Local Patient Identifier (Extended)=&lt;C601901&gt;</t>
  </si>
  <si>
    <t>CYP60111 - Record rejected - Diagnosis Scheme In Use is blank. Local Patient Identifier (Extended)=&lt;C601901&gt;</t>
  </si>
  <si>
    <t>CYP60111 - Record rejected - Diagnosis Scheme In Use (Community Care) is blank. Local Patient Identifier (Extended)=&lt;C601901&gt;</t>
  </si>
  <si>
    <t>CYP60115 - Record rejected - Diagnosis Scheme In Use contains an invalid national code. Local Patient Identifier (Extended)=&lt;C601901&gt; Diagnosis Scheme In Use=&lt;C601913&gt;</t>
  </si>
  <si>
    <t>CYP60115 - Record rejected - Diagnosis Scheme In Use (Community Care) contains an invalid national code. Local Patient Identifier (Extended)=&lt;C601901&gt; Diagnosis Scheme In Use (Community Care)=&lt;C601913&gt;</t>
  </si>
  <si>
    <t>C601010</t>
  </si>
  <si>
    <t>PREVIOUS DIAGNOSIS (CODED CLINICAL ENTRY)</t>
  </si>
  <si>
    <t>CYP60112 - Record rejected - Previous Diagnosis (Coded Clinical Entry) format does not match expected format from selected Diagnosis Scheme In Use. Local Patient Identifier (Extended)=&lt;C601901&gt; Previous Diagnosis (Coded Clinical Entry)=&lt;C601010&gt; Diagnosis Scheme In Use=&lt;C601913&gt;</t>
  </si>
  <si>
    <t>CYP60112 - Record rejected - Previous Diagnosis (Coded Clinical Entry) format does not match expected format from selected Diagnosis Scheme In Use (Community Care). Local Patient Identifier (Extended)=&lt;C601901&gt; Previous Diagnosis (Coded Clinical Entry)=&lt;C601010&gt; Diagnosis Scheme In Use (Community Care)=&lt;C601913&gt;</t>
  </si>
  <si>
    <t>CYP60116 - Record rejected - Diagnosis Scheme In Use contains the value '06 - SNOMED CT' and Previous Diagnosis (Coded Clinical Entry) fails standard SNOMED CT checks (Check Digit and Partition Identifier). Local Patient Identifier (Extended)=&lt;C601901&gt; Previous Diagnosis (Coded Clinical Entry)=&lt;C601010&gt;</t>
  </si>
  <si>
    <t>CYP60116 - Record rejected - Diagnosis Scheme In Use (Community Care) contains the value '06 - SNOMED CT' and Previous Diagnosis (Coded Clinical Entry) fails standard SNOMED CT checks (Check Digit and Partition Identifier). Local Patient Identifier (Extended)=&lt;C601901&gt; Previous Diagnosis (Coded Clinical Entry)=&lt;C601010&gt;</t>
  </si>
  <si>
    <t>CYP60605 - Record rejected - Diagnosis Scheme In Use has incorrect data format. Service Request Identifier=&lt;C606902&gt; Local Patient Identifier (Extended)=&lt;C101901&gt;</t>
  </si>
  <si>
    <t>CYP60605 - Record rejected - Diagnosis Scheme In Use (Community Care) has incorrect data format. Service Request Identifier=&lt;C606902&gt; Local Patient Identifier (Extended)=&lt;C101901&gt;</t>
  </si>
  <si>
    <t>CYP60613 - Record rejected - Diagnosis Scheme In Use is blank. Service Request Identifier=&lt;C606902&gt; Local Patient Identifier (Extended)=&lt;C101901&gt;</t>
  </si>
  <si>
    <t>CYP60613 - Record rejected - Diagnosis Scheme In Use (Community Care) is blank. Service Request Identifier=&lt;C606902&gt; Local Patient Identifier (Extended)=&lt;C101901&gt;</t>
  </si>
  <si>
    <t>C606010</t>
  </si>
  <si>
    <t>PROVISIONAL DIAGNOSIS (CODED CLINICAL ENTRY)</t>
  </si>
  <si>
    <t>CYP60614 - Record rejected - Provisional Diagnosis (Coded Clinical Entry) format does not match expected format from selected Diagnosis Scheme In Use. Service Request Identifier=&lt;C606902&gt; Local Patient Identifier (Extended)=&lt;C101901&gt; Provisional Diagnosis (Coded Clinical Entry)=&lt;C606010&gt; Diagnosis Scheme In Use=&lt;C606913&gt;</t>
  </si>
  <si>
    <t>CYP60614 - Record rejected - Provisional Diagnosis (Coded Clinical Entry) format does not match expected format from selected Diagnosis Scheme In Use (Community Care). Service Request Identifier=&lt;C606902&gt; Local Patient Identifier (Extended)=&lt;C101901&gt; Provisional Diagnosis (Coded Clinical Entry)=&lt;C606010&gt; Diagnosis Scheme In Use (Community Care)=&lt;C606913&gt;</t>
  </si>
  <si>
    <t>CYP60618 - Record rejected - Diagnosis Scheme In Use contains an invalid national code. Service Request Identifier=&lt;C606902&gt; Local Patient Identifier (Extended)=&lt;C101901&gt; Diagnosis Scheme In Use=&lt;C606913&gt;</t>
  </si>
  <si>
    <t>CYP60618 - Record rejected - Diagnosis Scheme In Use (Community Care) contains an invalid national code. Service Request Identifier=&lt;C606902&gt; Local Patient Identifier (Extended)=&lt;C101901&gt; Diagnosis Scheme In Use (Community Care)=&lt;C606913&gt;</t>
  </si>
  <si>
    <t>CYP60619 - Record rejected - Diagnosis Scheme In Use contains the value '06 - SNOMED CT' and Provisional Diagnosis (Coded Clinical Entry) fails standard SNOMED CT checks (Check Digit and Partition Identifier). Service Request Identifier=&lt;C606902&gt; Provisional Diagnosis (Coded Clinical Entry)=&lt;C606010&gt;</t>
  </si>
  <si>
    <t>CYP60619 - Record rejected - Diagnosis Scheme In Use (Community Care) contains the value '06 - SNOMED CT' and Provisional Diagnosis (Coded Clinical Entry) fails standard SNOMED CT checks (Check Digit and Partition Identifier). Service Request Identifier=&lt;C606902&gt; Provisional Diagnosis (Coded Clinical Entry)=&lt;C606010&gt;</t>
  </si>
  <si>
    <t>CYP60705 - Record rejected - Diagnosis Scheme In Use has incorrect data format. Service Request Identifier=&lt;C607902&gt; Local Patient Identifier (Extended)=&lt;C101901&gt;</t>
  </si>
  <si>
    <t>CYP60705 - Record rejected - Diagnosis Scheme In Use (Community Care) has incorrect data format. Service Request Identifier=&lt;C607902&gt; Local Patient Identifier (Extended)=&lt;C101901&gt;</t>
  </si>
  <si>
    <t>CYP60713 - Record rejected - Diagnosis Scheme In Use is blank. Service Request Identifier=&lt;C607902&gt; Local Patient Identifier (Extended)=&lt;C101901&gt;</t>
  </si>
  <si>
    <t>CYP60713 - Record rejected - Diagnosis Scheme In Use (Community Care) is blank. Service Request Identifier=&lt;C607902&gt; Local Patient Identifier (Extended)=&lt;C101901&gt;</t>
  </si>
  <si>
    <t>CYP60718 - Record rejected - Diagnosis Scheme In Use contains an invalid national code. Service Request Identifier=&lt;C607902&gt; Local Patient Identifier (Extended)=&lt;C101901&gt; Diagnosis Scheme In Use=&lt;C607913&gt;</t>
  </si>
  <si>
    <t>CYP60718 - Record rejected - Diagnosis Scheme In Use (Community Care) contains an invalid national code. Service Request Identifier=&lt;C607902&gt; Local Patient Identifier (Extended)=&lt;C101901&gt; Diagnosis Scheme In Use (Community Care)=&lt;C607913&gt;</t>
  </si>
  <si>
    <t>C607010</t>
  </si>
  <si>
    <t>PRIMARY DIAGNOSIS (CODED CLINICAL ENTRY)</t>
  </si>
  <si>
    <t>CYP60714 - Record rejected - Primary Diagnosis (Coded Clinical Entry) format does not match expected format from selected Diagnosis Scheme In Use. Service Request Identifier=&lt;C607902&gt; Local Patient Identifier (Extended)=&lt;C101901&gt; Primary Diagnosis (Coded Clinical Entry)=&lt;C607010&gt; Diagnosis Scheme In Use=&lt;C607913&gt;</t>
  </si>
  <si>
    <t>CYP60714 - Record rejected - Primary Diagnosis (Coded Clinical Entry) format does not match expected format from selected Diagnosis Scheme In Use (Community Care). Service Request Identifier=&lt;C607902&gt; Local Patient Identifier (Extended)=&lt;C101901&gt; Primary Diagnosis (Coded Clinical Entry)=&lt;C607010&gt; Diagnosis Scheme In Use (Community Care)=&lt;C607913&gt;</t>
  </si>
  <si>
    <t>CYP60719 - Record rejected - Diagnosis Scheme In Use contains the value '06 - SNOMED CT' and Primary Diagnosis (Coded Clinical Entry) fails standard SNOMED CT checks (Check Digit and Partition Identifier). Service Request Identifier=&lt;C607902&gt; Primary Diagnosis (Coded Clinical Entry)=&lt;C607010&gt;</t>
  </si>
  <si>
    <t>CYP60719 - Record rejected - Diagnosis Scheme In Use (Community Care) contains the value '06 - SNOMED CT' and Primary Diagnosis (Coded Clinical Entry) fails standard SNOMED CT checks (Check Digit and Partition Identifier). Service Request Identifier=&lt;C607902&gt; Primary Diagnosis (Coded Clinical Entry)=&lt;C607010&gt;</t>
  </si>
  <si>
    <t>CYP60805 - Record rejected - Diagnosis Scheme In Use has incorrect data format. Service Request Identifier=&lt;C608902&gt; Local Patient Identifier (Extended)=&lt;C101901&gt;</t>
  </si>
  <si>
    <t>CYP60805 - Record rejected - Diagnosis Scheme In Use (Community Care) has incorrect data format. Service Request Identifier=&lt;C608902&gt; Local Patient Identifier (Extended)=&lt;C101901&gt;</t>
  </si>
  <si>
    <t>CYP60806 - Record rejected - Diagnosis Scheme In Use is blank. Service Request Identifier=&lt;C608902&gt; Local Patient Identifier (Extended)=&lt;C101901&gt;</t>
  </si>
  <si>
    <t>CYP60806 - Record rejected - Diagnosis Scheme In Use (Community Care) is blank. Service Request Identifier=&lt;C608902&gt; Local Patient Identifier (Extended)=&lt;C101901&gt;</t>
  </si>
  <si>
    <t>CYP60816 - Record rejected - Diagnosis Scheme In Use contains an invalid national code. Service Request Identifier=&lt;C608902&gt; Local Patient Identifier (Extended)=&lt;C101901&gt; Diagnosis Scheme In Use=&lt;C608913&gt;</t>
  </si>
  <si>
    <t>CYP60816 - Record rejected - Diagnosis Scheme In Use (Community Care) contains an invalid national code. Service Request Identifier=&lt;C608902&gt; Local Patient Identifier (Extended)=&lt;C101901&gt; Diagnosis Scheme In Use (Community Care)=&lt;C608913&gt;</t>
  </si>
  <si>
    <t>C608010</t>
  </si>
  <si>
    <t>SECONDARY DIAGNOSIS (CODED CLINICAL ENTRY)</t>
  </si>
  <si>
    <t>CYP60812 - Record rejected - Secondary Diagnosis (Coded Clinical Entry) format does not match expected format from selected Diagnosis Scheme In Use. Service Request Identifier=&lt;C608902&gt; Local Patient Identifier (Extended)=&lt;C101901&gt; Secondary Diagnosis (Coded Clinical Entry)=&lt;C608010&gt; Diagnosis Scheme In Use=&lt;C608913&gt;</t>
  </si>
  <si>
    <t>CYP60812 - Record rejected - Secondary Diagnosis (Coded Clinical Entry) format does not match expected format from selected Diagnosis Scheme In Use (Community Care). Service Request Identifier=&lt;C608902&gt; Local Patient Identifier (Extended)=&lt;C101901&gt; Secondary Diagnosis (Coded Clinical Entry)=&lt;C608010&gt; Diagnosis Scheme In Use (Community Care)=&lt;C608913&gt;</t>
  </si>
  <si>
    <t>CYP60817 - Record rejected - Diagnosis Scheme In Use contains the value '06 - SNOMED CT' and Secondary Diagnosis (Coded Clinical Entry) fails standard SNOMED CT checks (Check Digit and Partition Identifier). Service Request Identifier=&lt;C608902&gt; Secondary Diagnosis (Coded Clinical Entry)=&lt;C608010&gt;</t>
  </si>
  <si>
    <t>CYP60817 - Record rejected - Diagnosis Scheme In Use (Community Care) contains the value '06 - SNOMED CT' and Secondary Diagnosis (Coded Clinical Entry) fails standard SNOMED CT checks (Check Digit and Partition Identifier). Service Request Identifier=&lt;C608902&gt; Secondary Diagnosis (Coded Clinical Entry)=&lt;C608010&gt;</t>
  </si>
  <si>
    <t>CYP10507 - Record rejected - Onward Referral Reason has incorrect data format. Service Request Identifier=&lt;C105902&gt; Local Patient Identifier (Extended)=&lt;C101901&gt;</t>
  </si>
  <si>
    <t>CYP10507 - Record rejected - Onward Referral Reason (Community Care) has incorrect data format. Service Request Identifier=&lt;C105902&gt; Local Patient Identifier (Extended)=&lt;C101901&gt;</t>
  </si>
  <si>
    <t>CYP10508 - Warning - Onward Referral Reason contains an invalid national code. Service Request Identifier=&lt;C105902&gt; Local Patient Identifier (Extended)=&lt;C101901&gt; Onward Referral Reason=&lt;C105020&gt;</t>
  </si>
  <si>
    <t>CYP10508 - Warning - Onward Referral Reason (Community Care) contains an invalid national code. Service Request Identifier=&lt;C105902&gt; Local Patient Identifier (Extended)=&lt;C101901&gt; Onward Referral Reason (Community Care)=&lt;C105020&gt;</t>
  </si>
  <si>
    <t>CYP105</t>
  </si>
  <si>
    <t>Group Validation</t>
  </si>
  <si>
    <t>CYP10511 - Group rejected - More than one CYP105 provided for this Service Request Identifier + Onward Referral Date + Onward Referral Reason. Service Request Identifier=&lt;C105902&gt; Onward Referral Date=&lt;C105010&gt; Onward Referral Reason=&lt;C105020&gt;</t>
  </si>
  <si>
    <t>CYP10511 - Group rejected - More than one CYP105 provided for this Service Request Identifier + Onward Referral Date + Onward Referral Reason (Community Care). Service Request Identifier=&lt;C105902&gt; Onward Referral Date=&lt;C105010&gt; Onward Referral Reason (Community Care)=&lt;C105020&gt;</t>
  </si>
  <si>
    <t>CYP10119 - Record rejected - Referring Care Professional Staff Group (Mental Health and Community Care) has incorrect data format. Service Request Identifier=&lt;C101902&gt; Local Patient Identifier (Extended)=&lt;C101901&gt;</t>
  </si>
  <si>
    <t>CYP10119 - Record rejected - Referring Care Professional Staff Group (Community Care) has incorrect data format. Service Request Identifier=&lt;C101902&gt; Local Patient Identifier (Extended)=&lt;C101901&gt;</t>
  </si>
  <si>
    <t>CYP10120 - Warning - Referring Care Professional Staff Group (Mental Health and Community Care) contains an invalid national code. Service Request Identifier=&lt;C101902&gt; Local Patient Identifier (Extended)=&lt;C101901&gt; Referring Care Professional Staff Group (Mental Health and Community Care)=&lt;C101050&gt;</t>
  </si>
  <si>
    <t>CYP10120 - Warning - Referring Care Professional Staff Group (Community Care) contains an invalid national code. Service Request Identifier=&lt;C101902&gt; Local Patient Identifier (Extended)=&lt;C101901&gt; Referring Care Professional Staff Group (Community Care)=&lt;C101050&gt;</t>
  </si>
  <si>
    <t>CYP00508 - Record rejected - Care Plan Agreed Date has incorrect date format. Care Plan Identifier=&lt;C005010&gt; Local Patient Identifier (Extended)=&lt;C004901&gt;</t>
  </si>
  <si>
    <t>CYP00508 - Record rejected - Care Plan Content Agreed Date has incorrect date format. Care Plan Identifier=&lt;C005010&gt; Local Patient Identifier (Extended)=&lt;C004901&gt;</t>
  </si>
  <si>
    <t>CYP00509 - Record rejected - Care Plan Agreed Date is before the Care Plan Creation Date. Care Plan Identifier=&lt;C005010&gt; Local Patient Identifier=&lt;C004901&gt; Care Plan Agreed Date=&lt;C005030&gt; Care Plan Creation Date=&lt;C004040&gt;</t>
  </si>
  <si>
    <t>CYP00509 - Record rejected - Care Plan Content Agreed Date is before the Care Plan Creation Date. Care Plan Identifier=&lt;C005010&gt; Local Patient Identifier=&lt;C004901&gt; Care Plan Content Agreed Date=&lt;C005030&gt; Care Plan Creation Date=&lt;C004040&gt;</t>
  </si>
  <si>
    <t>CYP00510 - Record rejected - Care Plan Agreed Date is after the Reporting Period End Date. Care Plan Identifier=&lt;C005010&gt; Local Patient Identifier (Extended)=&lt;C004901&gt;Care Plan Agreed Date=&lt;C005030&gt;</t>
  </si>
  <si>
    <t>CYP00510 - Record rejected - Care Plan Content Agreed Date is after the Reporting Period End Date. Care Plan Identifier=&lt;C005010&gt; Local Patient Identifier (Extended)=&lt;C004901&gt;Care Plan Content Agreed Date=&lt;C005030&gt;</t>
  </si>
  <si>
    <t>CYP00511 - Record rejected - Care Plan Agreed Date is before the Person Birth Date. Local Patient Identifier (Extended)=&lt;C004901&gt; Care Plan Agreed Date=&lt;C005030&gt;</t>
  </si>
  <si>
    <t>CYP00511 - Record rejected - Care Plan Content Agreed Date is before the Person Birth Date. Local Patient Identifier (Extended)=&lt;C004901&gt; Care Plan Content Agreed Date=&lt;C005030&gt;</t>
  </si>
  <si>
    <t>CYP00502 - Group rejected - More than one CYP005 provided for this Care Plan Identifier + Care Plan Agreed By + Care Plan Agreed Date combination. Care Plan Identifier=&lt;C005010&gt;  Care Plan Agreed By=&lt;C005020&gt; Care Plan Agreed Date=&lt;C005030&gt;</t>
  </si>
  <si>
    <t>CYP00502 - Group rejected - More than one CYP005 provided for this Care Plan Identifier + Care Plan Agreed By + Care Plan Content Agreed Date combination. Care Plan Identifier=&lt;C005010&gt;  Care Plan Agreed By=&lt;C005020&gt; Care Plan Content Agreed Date=&lt;C005030&gt;</t>
  </si>
  <si>
    <t>CYP00512 - Record rejected - Care Plan Agreed Time has incorrect data format. Care Plan Identifier=&lt;C005010&gt; Local Patient Identifier (Extended)=&lt;C004901&gt;</t>
  </si>
  <si>
    <t>CYP00512 - Record rejected - Care Plan Content Agreed Time has incorrect data format. Care Plan Identifier=&lt;C005010&gt; Local Patient Identifier (Extended)=&lt;C004901&gt;</t>
  </si>
  <si>
    <t>CYP10134 - Record rejected - Discharge Letter Issued Date (Mental Health and Community Care) has incorrect date format. Service Request Identifier=&lt;C101902&gt; Local Patient Identifier (Extended)=&lt;C101901&gt;</t>
  </si>
  <si>
    <t>CYP10134 - Record rejected - Discharge Letter Issued Date (Community Care) has incorrect date format. Service Request Identifier=&lt;C101902&gt; Local Patient Identifier (Extended)=&lt;C101901&gt;</t>
  </si>
  <si>
    <t>CYP10143 - Record rejected - Discharge Letter Issued Date (Mental Health and Community Care) is before the Referral Request Received Date. Service Request Identifier=&lt;C101902&gt; Local Patient Identifier (Extended)=&lt;C101901&gt; Discharge Letter Issued Date (Mental Health and Community Care)=&lt;C101090&gt; Referral Request Received Date=&lt;C101010&gt;</t>
  </si>
  <si>
    <t>CYP10143 - Record rejected - Discharge Letter Issued Date (Community Care) is before the Referral Request Received Date. Service Request Identifier=&lt;C101902&gt; Local Patient Identifier (Extended)=&lt;C101901&gt; Discharge Letter Issued Date (Community Care)=&lt;C101090&gt; Referral Request Received Date=&lt;C101010&gt;</t>
  </si>
  <si>
    <t>CYP10144 - Warning - Discharge Letter Issued Date (Mental Health and Community Care) is after the Service Discharge Date. Service Request Identifier=&lt;C101902&gt; Local Patient Identifier (Extended)=&lt;C101901&gt; Discharge Letter Issued Date (Mental Health and Community Care)=&lt;C101090&gt; Service Discharge Date=&lt;C101080&gt;</t>
  </si>
  <si>
    <t>CYP10144 - Warning - Discharge Letter Issued Date (Community Care) is after the Service Discharge Date. Service Request Identifier=&lt;C101902&gt; Local Patient Identifier (Extended)=&lt;C101901&gt; Discharge Letter Issued Date (Community Care)=&lt;C101090&gt; Service Discharge Date=&lt;C101080&gt;</t>
  </si>
  <si>
    <t>CYP10145 - Warning - Discharge Letter Issued Date (Mental Health and Community Care) is after the Reporting Period End Date. Service Request Identifier=&lt;C101902&gt; Local Patient Identifier (Extended)=&lt;C101901&gt; Discharge Letter Issued Date (Mental Health and Community Care)=&lt;C101090&gt; Reporting Period End Date=&lt;C000050&gt;</t>
  </si>
  <si>
    <t>CYP10145 - Warning - Discharge Letter Issued Date (Community Care) is after the Reporting Period End Date. Service Request Identifier=&lt;C101902&gt; Local Patient Identifier (Extended)=&lt;C101901&gt; Discharge Letter Issued Date (Community Care)=&lt;C101090&gt; Reporting Period End Date=&lt;C000050&gt;</t>
  </si>
  <si>
    <t>CYP10146 - Record rejected - Discharge Letter Issued Date (Mental Health and Community Care) is after the Date and Time Data Set Created. Service Request Identifier=&lt;C101902&gt; Local Patient Identifier (Extended)=&lt;C101901&gt; Discharge Letter Issued Date (Mental Health and Community Care)=&lt;C101090&gt; Date And Time Data Set Created=&lt;C000060&gt;</t>
  </si>
  <si>
    <t>CYP10146 - Record rejected - Discharge Letter Issued Date (Community Care) is after the Date and Time Data Set Created. Service Request Identifier=&lt;C101902&gt; Local Patient Identifier (Extended)=&lt;C101901&gt; Discharge Letter Issued Date (Community Care)=&lt;C101090&gt; Date And Time Data Set Created=&lt;C000060&gt;</t>
  </si>
  <si>
    <t>CYP20226 - Record rejected - Coded Finding (Coded Clinical Entry) is populated, but no valid Finding Scheme In Use has been provided. Care Activity Identifier=&lt;C202904&gt; Care Contact Identifier=&lt;C202903&gt; Service Request Identifier=&lt;C201902&gt; Local Patient Identifier (Extended)=&lt;C101901&gt;</t>
  </si>
  <si>
    <t>CYP20226 - Record rejected - Coded Finding (Coded Clinical Entry) is populated, but no valid Finding Scheme In Use (Community Care) has been provided. Care Activity Identifier=&lt;C202904&gt; Care Contact Identifier=&lt;C202903&gt; Service Request Identifier=&lt;C201902&gt; Local Patient Identifier (Extended)=&lt;C101901&gt;</t>
  </si>
  <si>
    <t>C202D47</t>
  </si>
  <si>
    <t>DERIVED PERSON HEIGHT</t>
  </si>
  <si>
    <t>Derivation</t>
  </si>
  <si>
    <t>DerivedPersonHeight</t>
  </si>
  <si>
    <t>At the request of NHS Digital Community Analysis following a review of derivations.</t>
  </si>
  <si>
    <t>C202D48</t>
  </si>
  <si>
    <t>DERIVED PERSON WEIGHT</t>
  </si>
  <si>
    <t>DerivedPersonWeight</t>
  </si>
  <si>
    <t>C201D49</t>
  </si>
  <si>
    <t>DERIVED BODY MASS INDEX</t>
  </si>
  <si>
    <t>DerivedBMI</t>
  </si>
  <si>
    <t>C612911</t>
  </si>
  <si>
    <t>CYP612 Coded Scored Assessment Contact</t>
  </si>
  <si>
    <t>PERSON SCORE</t>
  </si>
  <si>
    <t>CYP61211 - Warning - Person Score contains an invalid Person Score. Care Activity Identifier=&lt;C612904&gt; Care Contact Identifier=&lt;C202903&gt; Service Request Identifier=&lt;C201902&gt; Local Patient Identifier (Extended)=&lt;C101901&gt; Person Score=&lt;C612911&gt;</t>
  </si>
  <si>
    <t>CYP61211 - Warning - Person Score contains an unexpected value based on the submitted Coded Assessment Tool Type (SNOMED CT). Care Activity Identifier=&lt;C612904&gt; Care Contact Identifier=&lt;C202903&gt; Service Request Identifier=&lt;C201902&gt; Local Patient Identifier (Extended)=&lt;C101901&gt; Coded Assessment Tool Type=&lt;C612910&gt; Person Score=&lt;C612911&gt;</t>
  </si>
  <si>
    <t xml:space="preserve">Text message expanded to provide greater clarity. </t>
  </si>
  <si>
    <t>C609911</t>
  </si>
  <si>
    <t>CYP609 Coded Scored Assessment Referral</t>
  </si>
  <si>
    <t>CYP60912 - Warning - Person Score contains an invalid Person Score. Service Request Identifier=&lt;C609902&gt; Local Patient Identifier (Extended)=&lt;C101901&gt; Person Score=&lt;C609911&gt;</t>
  </si>
  <si>
    <t>CYP60912 - Warning - Person Score contains an unexpected value based on the submitted Coded Assessment Tool Type (SNOMED CT). Service Request Identifier=&lt;C609902&gt; Local Patient Identifier (Extended)=&lt;C101901&gt; Coded Assessment Tool Type =&lt;C609010&gt; Person Score=&lt;C609911&gt;</t>
  </si>
  <si>
    <t>C001010</t>
  </si>
  <si>
    <t>ORGANISATION IDENTIFIER (LOCAL PATIENT IDENTIFIER)</t>
  </si>
  <si>
    <t>Group-level</t>
  </si>
  <si>
    <t>CYP10147 - Warning - No valid CYP102 group transmitted for this Service Request Identifier.  Service Request Identifier=&lt;ServiceRequestId&gt;</t>
  </si>
  <si>
    <t>Addition of warning if no valid CYP102 group records are not transmitted with the CYP101 table.</t>
  </si>
  <si>
    <t>Validations and derivations added to new CYP008 group.</t>
  </si>
  <si>
    <t>CYP001106 - Record rejected - Ethnic Category 2021 has incorrect data format. Local Patient Identifier (Extended)=&lt;C001901&gt;
CYP001107 - Warning - An agreed value list for Ethnic Category 2021 does not yet exist. No data is expected for this data item until an agreed value list has been created by the NHS Data Model and Dictionary. Local Patient Identifier (Extended)=&lt;C001901&gt; Ethnic Category 2021 =&lt;C001250&gt;</t>
  </si>
  <si>
    <t>Validations added for new Ethnic Category 2021 pilot data item.</t>
  </si>
  <si>
    <t>C001D29</t>
  </si>
  <si>
    <t>ORGANISATION IDENTIFIER (ICB OF RESIDENCE)</t>
  </si>
  <si>
    <t>To reflect that Integrated Care Boards (ICB) will take over all current responsibilities for CCGs from 1 April 2022.</t>
  </si>
  <si>
    <t>C001D28</t>
  </si>
  <si>
    <t>ORGANISATION IDENTIFIER (SUB ICB LOCATION OF RESIDENCE)</t>
  </si>
  <si>
    <t>ORGANISATION IDENTIFIER (CCG OF RESIDENCE)</t>
  </si>
  <si>
    <t>OrgID_CCG_Residence</t>
  </si>
  <si>
    <t>OrgIDSubICBLocResidence</t>
  </si>
  <si>
    <t>The CCG of the patient's residence, as derived from data item POST CODE OF USUAL ADDRESS.</t>
  </si>
  <si>
    <t>The Sub ICB Location of the patient's residence, as derived from data item POST CODE OF USUAL ADDRESS.</t>
  </si>
  <si>
    <t>Derivation Notes</t>
  </si>
  <si>
    <t>If I001D27 VALID POSTCODE FLAG = 'Y' Then
The Organisation Identifier (Residence Responsibility) for the patient, derived from the submitted POSTCODE OF USUAL ADDRESS.
Else NULL
Note to providers: This derivation is established through linkage with the  Complete Gridlink NHS Postcode File,  downloaded from https://digital.nhs.uk/services/organisation-data-service/data-downloads/office-for-national-statistics-data. The derivation lookup is taken from field name  CCG (field 18). The Complete Gridlink NHS Postcode File in use is updated at the beginning of each month.</t>
  </si>
  <si>
    <t>If I001D27 VALID POSTCODE FLAG = 'Y' Then
The Organisation Identifier (Sub ICB Location of Residence) for the patient, derived from the submitted POSTCODE OF USUAL ADDRESS.
Else NULL
Note to providers: This derivation is established through linkage with the ODS API suite, see 
https://digital.nhs.uk/services/organisation-data-service
The information on the ODS API suite is also currently available in legacy csv format via the Complete Gridlink NHS Postcode Directory file, see
https://digital.nhs.uk/services/organisation-data-service/file-downloads/office-for-national-statistics-data
This reference data is updated quarterly, so there may be some delay in recognising newly created postcodes.</t>
  </si>
  <si>
    <t>C002D29</t>
  </si>
  <si>
    <t>ORGANISATION IDENTIFIER (ICB OF GP RESIDENCE)</t>
  </si>
  <si>
    <t>C002D28</t>
  </si>
  <si>
    <t>ORGANISATION IDENTIFIER (SUB ICB LOCATION OF GP PRACTICE)</t>
  </si>
  <si>
    <t>ORGANISATION IDENTIFIER (CCG OF GP PRACTICE)</t>
  </si>
  <si>
    <t>OrgID_CCG_GP</t>
  </si>
  <si>
    <t>OrgIDSubICBLocGP</t>
  </si>
  <si>
    <t>The CCG of the patient's registered GP Practice, as derived from data item GENERAL MEDICAL PRACTICE CODE (PATIENT REGISTRATION).</t>
  </si>
  <si>
    <t>The Sub ICB Location of the patient's registered GP Practice, as derived from data item GENERAL MEDICAL PRACTICE CODE (PATIENT REGISTRATION).</t>
  </si>
  <si>
    <t>The Organisation Identifier (CCG of GP Practice) for the patient, derived from the submitted GENERAL MEDICAL PRACTICE CODE (PATIENT REGISTRATION). Where a Null, Invalid or Default GPCD is submitted, Organisation Identifier (CCG of GP Practice) will appear as Null.
Note to providers: This derivation is established through linkage with the Epraccur.csv, downloaded from http://systems.digital.nhs.uk/data/ods/datadownloads/gppractice. The derivation lookup is taken from field name Parent Organisation Code (field 15). The Epraccur.csv file in use is updated at the beginning of each month.</t>
  </si>
  <si>
    <t>The Organisation Identifier (Sub ICB Location of GP Practice) for the patient, derived from the submitted GENERAL MEDICAL PRACTICE CODE (PATIENT REGISTRATION).
Where a Null, Invalid or Default GENERAL MEDICAL PRACTICE (PATIENT REGISTRATION) is submitted, Organisation Identifier (Sub ICB Location of GP Practice) will appear as Null.
Note to providers: This derivation is established through linkage with the ODS API suite, see 
https://digital.nhs.uk/services/organisation-data-service
The information on the ODS API suite is also currently available in legacy csv format via the GP Practices file, see
https://digital.nhs.uk/services/organisation-data-service/file-downloads/gp-and-gp-practice-related-data
This reference data is updated quarterly, so there may be some delay in recognising newly created GP practices.</t>
  </si>
  <si>
    <t>All tables</t>
  </si>
  <si>
    <t>Mandatory (M)/ Required (R)/ Optional (O)/ Derived (D)/Extract (E)</t>
  </si>
  <si>
    <t>'Mandatory (M)/ Required (R)/ Optional (O)/ Derived (D)</t>
  </si>
  <si>
    <t>Removal of 'Extract' as a status to ensure consistency with other data sets e.g. IAPT.</t>
  </si>
  <si>
    <t>CSDS Assessment Tools</t>
  </si>
  <si>
    <t>Warwick-Edinburgh Mental Well-being Scale (WEMWBS)</t>
  </si>
  <si>
    <t>At the request of NHSEI tool added in order to capture WEMWMS results that have taken place as part of a community service referral e.g. for weight management.</t>
  </si>
  <si>
    <t>Short Warwick-Edinburgh Mental Well-being Scale (SWEMWBS)</t>
  </si>
  <si>
    <t>At the request of NHSEI tool added in order to capture SWEMWMS results that have taken place as part of a community service referral e.g. for weight management.</t>
  </si>
  <si>
    <t xml:space="preserve">Technical Glossary </t>
  </si>
  <si>
    <t>Special Characters</t>
  </si>
  <si>
    <t>Each submitted data item and NHS Digital extract field should conform to the format specified in the Format column for the table in question. In the case of submitted data items, they must also conform to the validation rules specified in the four Validation Rules columns. 
Within these constraints, the submission portal will accept any characters present in the UTF-8 Basic Latin character set. 
Whilst the portal is not specifically designed to reject characters not appearing in this character set, their acceptance has not been tested and NHS Digital cannot guarantee that inclusion in a submission will not result in record or file rejection. 
The submission portal will also accept spaces where there is at least one UTF-8 Basic Latin character before and after a single space, or multiple consecutive spaces.
The portal is not designed to reject submissions that contain leading or trailing ‘white space’ in any field (e.g. spaces, tabs, carriage returns, and newline characters). Leading or trailing ‘white space’ will be removed during processing of submissions, prior to any other validation rules being applied.
In the case of NHS Digital XML extracts all submitted XML reserved characters will be replaced with their escape sequences.</t>
  </si>
  <si>
    <t>Each submitted data item and NHS Digital extract field should conform to the format specified in the Format column for the table in question. In the case of submitted data items, they must also conform to the validation rules specified in the four Validation Rules columns. 
For all data items, any character from the Windows-1252 character set can flow.
The portal is not designed to reject submissions that contain leading or trailing ‘white space’ in any field (e.g. spaces, tabs, carriage returns, and newline characters). Leading or trailing ‘white space’ will be removed during processing of submissions, prior to any other validation rules being applied. The presence of most types of 'white space' (e.g. double spaces, tabs, carriage returns, and newline characters) in the middle of a string will result in a record level rejection. A single 'white space' in the middle of a string will be accepted providing this still complies with the data item level format requirements.
In the case of NHS Digital XML extracts all submitted XML reserved characters will be replaced with their escape sequences.</t>
  </si>
  <si>
    <t>Data Quality change to ensure only valid characters are accepted through the portal, restricted to Windows-1252 and one mid white space if valid. Also to align with other national data sets e.g.: IAPT and MHSDS</t>
  </si>
  <si>
    <t xml:space="preserve">Change Control </t>
  </si>
  <si>
    <t>Look</t>
  </si>
  <si>
    <t>Changed description relating to code definition for 083 Complex Social Factors to align with the NHS Data Model and Dictionary</t>
  </si>
  <si>
    <t>Update made to the description in the 'Change Reason(s) column (row 87 - 89 above) to add clarity about what had changed.</t>
  </si>
  <si>
    <r>
      <t xml:space="preserve">A White - British
B White - Irish
C White - Any other White background
D Mixed - White and Black Caribbean
E Mixed - White and Black African
F Mixed - White and Asian
G Mixed - Any other mixed background
H Asian or Asian British - Indian
J Asian or Asian British - Pakistani
K Asian or Asian British - Bangladeshi
L Asian or Asian British - Any other Asian background
M Black or Black British - Caribbean
N Black or Black British - African
P Black or Black British - Any other Black background
R Other Ethnic Groups - Chinese
S Other Ethnic Groups - Any other ethnic group
Z Not stated
</t>
    </r>
    <r>
      <rPr>
        <b/>
        <sz val="10"/>
        <rFont val="Arial"/>
        <family val="2"/>
      </rPr>
      <t>99 Not known</t>
    </r>
  </si>
  <si>
    <t>Update to the change control entry only to account for the omission of the national code definition '99 Not Known' in the list of Ethnic Category's in the Change ID 7 above, as this is still a valid option in the TOS.</t>
  </si>
  <si>
    <t>CYP60912 - Warning - Person Score contains an unexpected value based on the submitted Coded Assessment Tool Type (SNOMED CT). Service Request Identifier=&lt;C609902&gt; Local Patient Identifier (Extended)=&lt;C101901&gt; Coded Assessment Tool Type =&lt;C609010&gt; Person Score=&lt;C609911&gt; Coded Assessment Tool Type =&lt;C609010&gt; Person Score=&lt;C609911&gt;</t>
  </si>
  <si>
    <t>Removal of duplicate fields for Coded Assessment Tool Type C609010 and Person Score C609911.</t>
  </si>
  <si>
    <t>DSA</t>
  </si>
  <si>
    <t>Revert name of derivation to ORGANISATION IDENTIFIER (CCG OF RESIDENCE).  This derivation will to be in place in addition to the ICB and SUB ICB derivations introduced to reflect that Integrated Care Boards (ICB) will take over all current responsibilities for CCGs from 1 July 2022.</t>
  </si>
  <si>
    <t>Revert name of derivation to ORGANISATION IDENTIFIER (CCG OF RESIDENCE).  This derivation will be in place in addition to the ICB and SUB ICB derivations introduced to reflect that Integrated Care Boards (ICB) will take over all current responsibilities for CCGs from 1 July 2022.</t>
  </si>
  <si>
    <t>The CCG of the patient's residence, as derived from data item POST CODE OF USUAL ADDRESS.
For data relating to activity between 1 July 2022 and 31 March 2023 this derivation is based on the CCG, as at 30 June 2022 associated with the submitted POSTCODE OF USUAL ADDRESS. Any changes to the assignment of a POSTCODE OF USUAL ADDRESS to a Sub-ICB Location between 1 July 2022 and 31 March 2023 will not be reflected in this derivation.
For data relating to activity after 31 March 2023, this derivation will be NULL.</t>
  </si>
  <si>
    <t>Description amended to reflect name of derivation to ORGANISATION IDENTIFIER (CCG OF RESIDENCE). This derivation will be in place in addition to the ICB and SUB ICB derivations introduced to reflect that Integrated Care Boards (ICB) will take over all current responsibilities for CCGs from 1 July 2022.  Amendments to description also included to clarify how the derivation will be calculated.</t>
  </si>
  <si>
    <t>If C001D12 VALID POSTCODE FLAG = 'Y' Then
The Organisation Identifier (Residence Responsibility) for the patient, derived from the submitted POSTCODE OF USUAL ADDRESS.
Else NULL
Note to providers: This derivation is established through linkage with the Complete Gridlink NHS Postcode File,  downloaded from https://digital.nhs.uk/services/organisation-data-service/data-downloads/office-for-national-statistics-data. The derivation lookup is taken from field name  CCG (field 18). The Complete Gridlink NHS Postcode File in use is updated at the beginning of each month.
For data relating to activity between 1 July 2022 and 31 March 2023 this derivation is based on the CCG, as at 30 June 2022 associated with the submitted POSTCODE OF USUAL ADDRESS. Any changes to the assignment of a POSTCODE OF USUAL ADDRESS to a Sub-ICB Location between 1 July 2022 and 31 March 2023 will not be reflected in this derivation.
For data relating to activity after 31 March 2023, this derivation will be NULL.</t>
  </si>
  <si>
    <t xml:space="preserve">Amendment to correct inaccurate reference to I001D27 VALID POSTCODE FLAG to C001D12 VALID POSTCODE FLAG and update to include clarification on how the derviations will be calculated. </t>
  </si>
  <si>
    <t>Revert derivation to ORGANISATION IDENTIFIER (CCG OF GP PRACTICE). This derivation will be in place in addition to the ICB and Sub ICB Location derivations introduced to reflect that Integrated Care Boards (ICB) will take over all current responsibilities for CCGs from 1 July 2022.</t>
  </si>
  <si>
    <t>The CCG of the patient's registered GP Practice, as derived from data item GENERAL MEDICAL PRACTICE (PATIENT REGISTRATION).
For data relating to activity between 1 July 2022 and 31 March 2023 this derivation is based on the CCG as at 30 June 2022, associated with the submitted GENERAL MEDICAL PRACTICE CODE (PATIENT REGISTRATION). Any changes to the assignment of a GENERAL MEDICAL PRACTICE CODE (PATIENT REGISTRATION) to a Sub-ICB Location between 1 July 2022 and 31 March 2023 will not be reflected in this derivation.
For data relating to activity after 31 March 2023, this derivation will be NULL.</t>
  </si>
  <si>
    <t>Revert derivation to ORGANISATION IDENTIFIER (CCG OF GP PRACTICE). This derivation will be in place in addition to the ICB and Sub ICB Location derivations introduced to reflect that Integrated Care Boards (ICB) will take over all current responsibilities for CCGs from 1 July 2022.  Amendments to description also included to clarify how the derivation will be calculated.</t>
  </si>
  <si>
    <t>The Organisation Identifier (Sub ICB Location of GP Practice) for the patient, derived from the submitted GENERAL MEDICAL PRACTICE CODE (PATIENT REGISTRATION).
Where a Null, Invalid or Default GENERAL MEDICAL PRACTICE CODE (PATIENT REGISTRATION) is submitted, Organisation Identifier (Sub ICB Location of GP Practice) will appear as Null.
Note to providers: This derivation is established through linkage with the ODS API suite, see 
https://digital.nhs.uk/services/organisation-data-service
The information on the ODS API suite is also currently available in legacy csv format via the GP Practices file, see
https://digital.nhs.uk/services/organisation-data-service/file-downloads/gp-and-gp-practice-related-data
This reference data is updated quarterly, so there may be some delay in recognising newly created GP practices.</t>
  </si>
  <si>
    <t>The Organisation Identifier (CCG of GP Practice) for the patient, derived from the submitted GENERAL MEDICAL PRACTICE (PATIENT REGISTRATION). Where a Null, Invalid or Default GPCD is submitted, Organisation Identifier (CCG of GP Practice) will appear as Null.
Note to providers: This derivation is established through linkage with the Epraccur.csv, downloaded from http://systems.digital.nhs.uk/data/ods/datadownloads/gppractice. The derivation lookup is taken from field name Parent Organisation Code (field 15). The Epraccur.csv file in use is updated at the beginning of each month.
For data relating to activity between 1 July 2022 and 31 March 2023 this derivation is based on the CCG as at 30 June 2022, associated with the submitted GENERAL MEDICAL PRACTICE CODE (PATIENT REGISTRATION). Any changes to the assignment of a GENERAL MEDICAL PRACTICE CODE (PATIENT REGISTRATION) to a Sub-ICB Location between 1 July 2022 and 31 March 2023 will not be reflected in this derivation.
For data relating to activity after 31 March 2023, this derivation will be NULL.</t>
  </si>
  <si>
    <t xml:space="preserve">Revert derivation to ORGANISATION IDENTIFIER (CCG OF GP PRACTICE). This derivation will be in place in addition to the ICB and Sub ICB Location derivations introduced to reflect that Integrated Care Boards (ICB) will take over all current responsibilities for CCGs from 1 July 2022. Description also updated to include how the derivation will be calculated. </t>
  </si>
  <si>
    <t>C001D54</t>
  </si>
  <si>
    <t xml:space="preserve">ORGANISATION IDENTIFIER (SUB ICB LOCATION OF RESIDENCE) </t>
  </si>
  <si>
    <t xml:space="preserve">To reflect that Integrated Care Boards (ICB) will take over all current commissioning responsibilities from CCGs, as set out in the Health and Care Act 2022 (N.B. same derivation also added to CSDS v1.5, see TOS v1.5.26). </t>
  </si>
  <si>
    <t>C001D55</t>
  </si>
  <si>
    <t xml:space="preserve">ORGANISATION IDENTIFIER (ICB OF RESIDENCE) </t>
  </si>
  <si>
    <t>C002D40</t>
  </si>
  <si>
    <t xml:space="preserve">ORGANISATION IDENTIFIER (SUB ICB LOCATION OF GP PRACTICE) </t>
  </si>
  <si>
    <t>C002D41</t>
  </si>
  <si>
    <t xml:space="preserve">ORGANISATION IDENTIFIER (ICB OF GP PRACTICE) </t>
  </si>
  <si>
    <t>Removal of derivation to align with numbering allocation of new derivation in CSDS v1.5.</t>
  </si>
  <si>
    <t>ORGANISATION IDENTIFIER (ICB OF GP PRACTICE)</t>
  </si>
  <si>
    <t>C202D69</t>
  </si>
  <si>
    <t>MAPPED ICD-10 FINDING CODE</t>
  </si>
  <si>
    <t>Derivation no longer required to be specified in the ETOS.</t>
  </si>
  <si>
    <t>Solutions Assurance/NHSD Analysis Team</t>
  </si>
  <si>
    <t>C202D65</t>
  </si>
  <si>
    <t>MAPPED SNOMED CT FINDING CODE</t>
  </si>
  <si>
    <t>C202D75</t>
  </si>
  <si>
    <t>MAPPED SNOMED CT OBSERVATION CODE</t>
  </si>
  <si>
    <t>C202D71</t>
  </si>
  <si>
    <t>MASTER ICD-10 FINDING CODE</t>
  </si>
  <si>
    <t>C202D72</t>
  </si>
  <si>
    <t>MASTER ICD-10 FINDING DESCRIPTION</t>
  </si>
  <si>
    <t>C202D67</t>
  </si>
  <si>
    <t>MASTER SNOMED CT FINDING CODE</t>
  </si>
  <si>
    <t>C202D68</t>
  </si>
  <si>
    <t>MASTER SNOMED CT FINDING PREFERRED TERM</t>
  </si>
  <si>
    <t>C202D77</t>
  </si>
  <si>
    <t>MASTER SNOMED CT OBSERVATION CODE</t>
  </si>
  <si>
    <t>C202D78</t>
  </si>
  <si>
    <t>MASTER SNOMED CT OBSERVATION PREFERRED TERM</t>
  </si>
  <si>
    <t>C202D55</t>
  </si>
  <si>
    <t>MAPPED SNOMED CT PROCEDURE CODE</t>
  </si>
  <si>
    <t>C202D57</t>
  </si>
  <si>
    <t>MASTER SNOMED CT PROCEDURE CODE</t>
  </si>
  <si>
    <t>C202D58</t>
  </si>
  <si>
    <t>MASTER SNOMED CT PROCEDURE PREFERRED TERM</t>
  </si>
  <si>
    <t>C202D59</t>
  </si>
  <si>
    <t>MAPPED OPCS-4 PROCEDURE CODE</t>
  </si>
  <si>
    <t>C202D60</t>
  </si>
  <si>
    <t>MAPPED OPCS-4 PROCEDURE DESCRIPTION</t>
  </si>
  <si>
    <t>C501D55</t>
  </si>
  <si>
    <t>C501D57</t>
  </si>
  <si>
    <t>C501D58</t>
  </si>
  <si>
    <t>C501D59</t>
  </si>
  <si>
    <t>C501D60</t>
  </si>
  <si>
    <t>C601D85</t>
  </si>
  <si>
    <t>MAPPED SNOMED CT PREVIOUS DIAGNOSIS CODE</t>
  </si>
  <si>
    <t>C601D87</t>
  </si>
  <si>
    <t>MASTER SNOMED CT PREVIOUS DIAGNOSIS CODE</t>
  </si>
  <si>
    <t>C601D88</t>
  </si>
  <si>
    <t>MASTER SNOMED CT PREVIOUS DIAGNOSIS PREFERRED TERM</t>
  </si>
  <si>
    <t>C601D89</t>
  </si>
  <si>
    <t>MAPPED ICD-10 PREVIOUS DIAGNOSIS CODE</t>
  </si>
  <si>
    <t>C601D91</t>
  </si>
  <si>
    <t>MASTER ICD-10 PREVIOUS DIAGNOSIS CODE</t>
  </si>
  <si>
    <t>C601D92</t>
  </si>
  <si>
    <t>MASTER ICD-10 PREVIOUS DIAGNOSIS DESCRIPTION</t>
  </si>
  <si>
    <t>C606D85</t>
  </si>
  <si>
    <t>MAPPED SNOMED CT PROVISIONAL DIAGNOSIS CODE</t>
  </si>
  <si>
    <t>C606D87</t>
  </si>
  <si>
    <t>MASTER SNOMED CT PROVISIONAL DIAGNOSIS CODE</t>
  </si>
  <si>
    <t>C606D88</t>
  </si>
  <si>
    <t>MASTER SNOMED CT PROVISIONAL DIAGNOSIS PREFERRED TERM</t>
  </si>
  <si>
    <t>C606D89</t>
  </si>
  <si>
    <t>MAPPED ICD-10 PROVISIONAL DIAGNOSIS CODE</t>
  </si>
  <si>
    <t>C606D91</t>
  </si>
  <si>
    <t>MASTER ICD-10 PROVISIONAL DIAGNOSIS CODE</t>
  </si>
  <si>
    <t>C606D92</t>
  </si>
  <si>
    <t>MASTER ICD-10 PROVISIONAL DIAGNOSIS DESCRIPTION</t>
  </si>
  <si>
    <t>C607D85</t>
  </si>
  <si>
    <t>MAPPED SNOMED CT PRIMARY DIAGNOSIS CODE</t>
  </si>
  <si>
    <t>C607D87</t>
  </si>
  <si>
    <t>MASTER SNOMED CT PRIMARY DIAGNOSIS CODE</t>
  </si>
  <si>
    <t>C607D88</t>
  </si>
  <si>
    <t>MASTER SNOMED CT PRIMARY DIAGNOSIS PREFERRED TERM</t>
  </si>
  <si>
    <t>C607D89</t>
  </si>
  <si>
    <t>MAPPED ICD-10 PRIMARY DIAGNOSIS CODE</t>
  </si>
  <si>
    <t>C607D91</t>
  </si>
  <si>
    <t>MASTER ICD-10 PRIMARY DIAGNOSIS CODE</t>
  </si>
  <si>
    <t>C607D92</t>
  </si>
  <si>
    <t>MASTER ICD-10 PRIMARY DIAGNOSIS DESCRIPTION</t>
  </si>
  <si>
    <t>C608D85</t>
  </si>
  <si>
    <t>MAPPED SNOMED CT SECONDARY DIAGNOSIS CODE</t>
  </si>
  <si>
    <t>C608D87</t>
  </si>
  <si>
    <t>MASTER SNOMED CT SECONDARY DIAGNOSIS CODE</t>
  </si>
  <si>
    <t>C608D88</t>
  </si>
  <si>
    <t>MASTER SNOMED CT SECONDARY DIAGNOSIS PREFERRED TERM</t>
  </si>
  <si>
    <t>C608D89</t>
  </si>
  <si>
    <t>MAPPED ICD-10 SECONDARY DIAGNOSIS CODE</t>
  </si>
  <si>
    <t>C608D91</t>
  </si>
  <si>
    <t>MASTER ICD-10 SECONDARY DIAGNOSIS CODE</t>
  </si>
  <si>
    <t>C608D92</t>
  </si>
  <si>
    <t>MASTER ICD-10 SECONDARY DIAGNOSIS DESCRIPTION</t>
  </si>
  <si>
    <t>CYP00145 - Record rejected - Organisation Identifier (Educational Establishment) has incorrect data format. Local Patient Identifier=&lt;C001901&gt;</t>
  </si>
  <si>
    <t>CYP00145 - Record rejected - Organisation Identifier (Educational Establishment) has incorrect data format. Local Patient Identifier (Extended)=&lt;C001901&gt;</t>
  </si>
  <si>
    <t>Correction of Local Patient Identifier to Local Patient Identifier (Extended)</t>
  </si>
  <si>
    <t>DSP-27128</t>
  </si>
  <si>
    <t>C001050</t>
  </si>
  <si>
    <t>NHS NUMBER STATUS INDICATOR CODE</t>
  </si>
  <si>
    <t>CYP00117 - Warning - NHS Number contains a value, and the NHS Number Status Indicator Code is "07 - Number not present and trace not required". Local Patient Identifier=&lt;C001901&gt; NHS Number=&lt;C001040&gt; NHS Number Status Indicator Code=&lt;C001050&gt;</t>
  </si>
  <si>
    <t>CYP00117 - Warning - NHS Number contains a value, and the NHS Number Status Indicator Code is "07 - Number not present and trace not required". Local Patient Identifier (Extended)=&lt;C001901&gt; NHS Number=&lt;C001040&gt; NHS Number Status Indicator Code=&lt;C001050&gt;</t>
  </si>
  <si>
    <t>CYP00118 - Warning - Both the NHS Number Status Indicator Code and the NHS Number are blank. Local Patient Identifier=&lt;C001901&gt;</t>
  </si>
  <si>
    <t>CYP00118 - Warning - Both the NHS Number Status Indicator Code and the NHS Number are blank. Local Patient Identifier (Extended)=&lt;C001901&gt;</t>
  </si>
  <si>
    <t>CYP00119 - Warning - NHS Number is blank but the NHS Number Status Indicator Code contains a value of  '01' or '02'. Local Patient Identifier=&lt;C001901&gt; NHS Number Status Indicator Code=&lt;C001050&gt;</t>
  </si>
  <si>
    <t>CYP00119 - Warning - NHS Number is blank but the NHS Number Status Indicator Code contains a value of  '01' or '02'. Local Patient Identifier (Extended)=&lt;C001901&gt; NHS Number Status Indicator Code=&lt;C001050&gt;</t>
  </si>
  <si>
    <t>CYP00134 - Warning - Safeguarding Vulnerability Factors Indicator contains an invalid national code. Local Patient Identifier=&lt;C001901&gt; Safeguarding Vulnerability Factors Indicator=&lt;C001140&gt;</t>
  </si>
  <si>
    <t>CYP00134 - Warning - Safeguarding Vulnerability Factors Indicator contains an invalid national code. Local Patient Identifier (Extended)=&lt;C001901&gt; Safeguarding Vulnerability Factors Indicator=&lt;C001140&gt;</t>
  </si>
  <si>
    <t>CYP00175 - Warning - NHS Number (Mother) field is blank but the NHS Number Status Indicator Code (Mother) contains a value of '01' or '02'. Local Patient Identifier=&lt;C001901&gt; NHS Number Status Indicator Code (Mother)=&lt;C001240&gt;</t>
  </si>
  <si>
    <t>CYP00175 - Warning - NHS Number (Mother) field is blank but the NHS Number Status Indicator Code (Mother) contains a value of '01' or '02'. Local Patient Identifier (Extended)=&lt;C001901&gt; NHS Number Status Indicator Code (Mother)=&lt;C001240&gt;</t>
  </si>
  <si>
    <t>CYP00198 - Warning - NHS Number Status Indicator Code (Mother) should be completed where the NHS Number (Mother) is blank and Person was under 19 years of age at the Reporting Period Start Date. Local Patient Identifier=&lt;C001901&gt; Person Birth Date=&lt;C001060&gt; Reporting Period Start Date=&lt;C000040&gt;</t>
  </si>
  <si>
    <t>CYP00198 - Warning - NHS Number Status Indicator Code (Mother) should be completed where the NHS Number (Mother) is blank and Person was under 19 years of age at the Reporting Period Start Date. Local Patient Identifier (Extended)=&lt;C001901&gt; Person Birth Date=&lt;C001060&gt; Reporting Period Start Date=&lt;C000040&gt;</t>
  </si>
  <si>
    <t>CYP003</t>
  </si>
  <si>
    <t>CYP00312 - Group rejected - More than one CYP003 provided for this Local Patient Identifier (Extended) where Accomodation Status Recorded Date is null. Local Patient Identifier (Extended)=&lt;C003901&gt;</t>
  </si>
  <si>
    <t>CYP00312 - Group rejected - More than one CYP003 provided for this Local Patient Identifier (Extended) where Accommodation Status Recorded Date is null. Local Patient Identifier (Extended)=&lt;C003901&gt;</t>
  </si>
  <si>
    <t>Correction of typo 'Accomodation'</t>
  </si>
  <si>
    <t>C003D21</t>
  </si>
  <si>
    <t>AGE AT ACCOMMODATION STATUS DATE</t>
  </si>
  <si>
    <t>If both PERSON BIRTH DATE and ACCOMODATION STATUS RECORDED DATE are populated Then
Derive by calculating ACCOMODATION STATUS RECORDED DATE in CYP003 minus PERSON BIRTH DATE in CYP001. Measured in days.
Else NULL
Note: In the scenario where both ACCOMODATION STATUS RECORDED DATE in CYP003 and PERSON BIRTH DATE in CYP001 are the same, this value will be 0.</t>
  </si>
  <si>
    <t>If both PERSON BIRTH DATE and ACCOMMODATION STATUS RECORDED DATE are populated Then
Derive by calculating ACCOMMODATION STATUS RECORDED DATE in CYP003 minus PERSON BIRTH DATE in CYP001. Measured in days.
Else NULL
Note: In the scenario where both ACCOMMODATION STATUS RECORDED DATE in CYP003 and PERSON BIRTH DATE in CYP001 are the same, this value will be 0.</t>
  </si>
  <si>
    <t>C003D31</t>
  </si>
  <si>
    <t>If both PERSON BIRTH DATE and ACCOMODATION STATUS RECORDED DATE are populated Then
Derive by calculating ACCOMODATION STATUS RECORDED DATE in CYP003 minus PERSON BIRTH DATE in CYP001. Measured in years.
Else NULL
Note: In the scenario where both ACCOMODATION STATUS RECORDED DATE in CYP003 and PERSON BIRTH DATE in CYP001 are the same, this value will be 0.</t>
  </si>
  <si>
    <t>If both PERSON BIRTH DATE and ACCOMMODATION STATUS RECORDED DATE are populated Then
Derive by calculating ACCOMMODATION STATUS RECORDED DATE in CYP003 minus PERSON BIRTH DATE in CYP001. Measured in years.
Else NULL
Note: In the scenario where both ACCOMMODATION STATUS RECORDED DATE in CYP003 and PERSON BIRTH DATE in CYP001 are the same, this value will be 0.</t>
  </si>
  <si>
    <r>
      <rPr>
        <b/>
        <sz val="8"/>
        <rFont val="Arial"/>
        <family val="2"/>
      </rPr>
      <t>Group-level Validation:</t>
    </r>
    <r>
      <rPr>
        <sz val="8"/>
        <rFont val="Arial"/>
        <family val="2"/>
      </rPr>
      <t xml:space="preserve">
This record will be rejected if there is no valid CYP001 record transmitted for this Local Patient Identifier (Extended).
This group will be rejected if there is more than one valid CYP003 group transmitted for this  Local Patient Identifier (Extended) + Accommodation Status Code + Accommodation Status Recorded Date combination.
This group will be rejected if there is more than one valid CYP003 group transmitted for this Local Patient Identifier (Extended) where the Accomodation Status Recorded Date is null.</t>
    </r>
  </si>
  <si>
    <r>
      <rPr>
        <b/>
        <sz val="8"/>
        <rFont val="Arial"/>
        <family val="2"/>
      </rPr>
      <t>Group-level Validation:</t>
    </r>
    <r>
      <rPr>
        <sz val="8"/>
        <rFont val="Arial"/>
        <family val="2"/>
      </rPr>
      <t xml:space="preserve">
This record will be rejected if there is no valid CYP001 record transmitted for this Local Patient Identifier (Extended).
This group will be rejected if there is more than one valid CYP003 group transmitted for this  Local Patient Identifier (Extended) + Accommodation Status Code + Accommodation Status Recorded Date combination.
This group will be rejected if there is more than one valid CYP003 group transmitted for this Local Patient Identifier (Extended) where the </t>
    </r>
    <r>
      <rPr>
        <b/>
        <sz val="8"/>
        <rFont val="Arial"/>
        <family val="2"/>
      </rPr>
      <t>Accommodation</t>
    </r>
    <r>
      <rPr>
        <sz val="8"/>
        <rFont val="Arial"/>
        <family val="2"/>
      </rPr>
      <t xml:space="preserve"> Status Recorded Date is null.</t>
    </r>
  </si>
  <si>
    <t>C005010</t>
  </si>
  <si>
    <t>CARE PLAN IDENTIFIER</t>
  </si>
  <si>
    <t>CYP00504 - Record rejected - Care Plan Identifier has incorrect data format. Care Plan Identifier=&lt;C004010&gt;</t>
  </si>
  <si>
    <t>CYP00504 - Record rejected - Care Plan Identifier has incorrect data format. Care Plan Identifier=&lt;C005010&gt;</t>
  </si>
  <si>
    <t>Correction of logic from 'Care Plan Identifier=&lt;C004010&gt;' to 'Care Plan Identifier=&lt;C005010&gt;'.</t>
  </si>
  <si>
    <t>CYP006</t>
  </si>
  <si>
    <t>CYP006 Social and Personal Circumstances</t>
  </si>
  <si>
    <t>CYP00602 - Group rejected - More than one CYP006 provided for this Local Patient Identifier + Social and Personal Circumstance Recorded Date + Social and Personal Cirumstance (SNOMED CT) combination. Local Patient Identifier=&lt;C006901&gt; Social and Personal Circumstance Recorded Date=&lt;C006020&gt; Social and Personal Cirumstance (SNOMED CT)=&lt;C006010&gt;</t>
  </si>
  <si>
    <t>CYP00602 - Group rejected - More than one CYP006 provided for this Local Patient Identifier + Social and Personal Circumstance Recorded Date + Social and Personal Circumstance (SNOMED CT) combination. Local Patient Identifier=&lt;C006901&gt; Social and Personal Circumstance Recorded Date=&lt;C006020&gt; Social and Personal Circumstance (SNOMED CT)=&lt;C006010&gt;</t>
  </si>
  <si>
    <t>Correction of typo: 'Cirumstance'</t>
  </si>
  <si>
    <t>C403010</t>
  </si>
  <si>
    <t>CYP403 Child Protection Plan</t>
  </si>
  <si>
    <t>CHILD PROTECTION PLAN REASON CODE</t>
  </si>
  <si>
    <t>CYP40306 - Warning - Child Protection Plan Reason Code contains an invalid national code. Local Patient Identifier=&lt;C403901&gt; Child Protection Plan Reason Code=&lt;C403010&gt;</t>
  </si>
  <si>
    <t>CYP40306 - Warning - Child Protection Plan Reason Code contains an invalid national code. Local Patient Identifier (Extended)=&lt;C403901&gt; Child Protection Plan Reason Code=&lt;C403010&gt;</t>
  </si>
  <si>
    <t>C403020</t>
  </si>
  <si>
    <t>CHILD PROTECTION PLAN START DATE</t>
  </si>
  <si>
    <t>CYP40310 - Record rejected - Child Protection Plan Start Date is blank. Local Patient Identifier=&lt;C403901&gt;</t>
  </si>
  <si>
    <t>CYP40310 - Record rejected - Child Protection Plan Start Date is blank. Local Patient Identifier (Extended)=&lt;C403901&gt;</t>
  </si>
  <si>
    <t>CYP40312 - Record rejected - Child Protection Plan Start Date is after the Reporting Period End Date. Local Patient Identifier=&lt;C403901&gt; Child Protection Plan Start Date=&lt;C403020&gt;</t>
  </si>
  <si>
    <t>CYP40312 - Record rejected - Child Protection Plan Start Date is after the Reporting Period End Date. Local Patient Identifier (Extended)=&lt;C403901&gt; Child Protection Plan Start Date=&lt;C403020&gt;</t>
  </si>
  <si>
    <t>C603040</t>
  </si>
  <si>
    <t>NEWBORN HEARING AUDIOLOGY OUTCOME</t>
  </si>
  <si>
    <t>CYP60310 - Warning - CYP603HearingScreening contains an invalid national code. Local Patient Identifier (Extended)=&lt;C603901&gt; Newborn Hearing Audiology Outcome=&lt;C603040&gt;</t>
  </si>
  <si>
    <t>CYP60310 - Warning - CYP603 Newborn Hearing Audiology Outcome contains an invalid national code. Local Patient Identifier (Extended)=&lt;C603901&gt; Newborn Hearing Audiology Outcome=&lt;C603040&gt;</t>
  </si>
  <si>
    <t>Correction of validation text from 'CYP603HearingScreening' to 'CYP603 Newborn Hearing Audiology Outcome'.</t>
  </si>
  <si>
    <t>C008020</t>
  </si>
  <si>
    <t>OVERSEAS VISITOR CHARGING CATEGORY APPLICABLE FROM DATE</t>
  </si>
  <si>
    <t>Additional Validation Rules</t>
  </si>
  <si>
    <t>If Overseas Visitor Charging Category Applicable Date is after the end of the reporting period, the record will be rejected.
If Overseas Visitor Charging Category Applicable Date is before Person Birth Date (as included in CYP001), the record will be rejected.
If Overseas Visitor Charging Category Applicable From Date is blank a warning will be generated.</t>
  </si>
  <si>
    <t>If Overseas Visitor Charging Category Applicable Date has incorrect data format, a warning will be generated.
If Overseas Visitor Charging Category Applicable Date is before Person Birth Date (as included in CYP001), the record will be rejected
If Overseas Visitor Charging Category Applicable Date is after the end date of the reporting period, the record will be rejected.
If Overseas Visitor Charging Category Applicable From Date is blank a warning will be generated</t>
  </si>
  <si>
    <t>Correction to align additional validation rules with the warning messages with the addition of a message for 'incorrect data format'.</t>
  </si>
  <si>
    <t>Error/Warning Messages</t>
  </si>
  <si>
    <t xml:space="preserve">CYP00808 - Record rejected - Overseas Visitor Charging Category Applicable From Date has incorrect date format.  Local Patient Identifier (Extended)=&lt;LocalPatientId&gt;
CYP00809 - Record rejected - Overseas Visitor Charging Category Applicable From Date is after the end date of the reporting period.  Local Patient Identifier (Extended)=&lt;LocalPatientId&gt; Overseas Visitor Charging Category Applicable From Date=&lt;OvsVisChCatAppDate&gt;
CYP00810 - Warning - Overseas Visitor Charging Category Applicable From Date is blank. Local Patient Identifier (Extended)=&lt;LocalPatientId&gt;"
</t>
  </si>
  <si>
    <t>CYP00808 - Record rejected - Overseas Visitor Charging Category Applicable From Date has incorrect date format.  Local Patient Identifier (Extended)=&lt;C008901&gt;
CYP00815 - Record rejected - Overseas Visitor Charging Category Applicable From Date is before Person Birth Date.  Local Patient Identifier (Extended)=&lt;C008901&gt; Overseas Visitor Charging Category Applicable From Date=&lt;C008020&gt; Person Birth Date=&lt;C001060&gt;
CYP00809 - Record rejected - Overseas Visitor Charging Category Applicable From Date is after the end date of the reporting period.  Local Patient Identifier (Extended)=&lt;C008901&gt; Overseas Visitor Charging Category Applicable From Date=&lt;C008020&gt;
CYP00810 - Warning - Overseas Visitor Charging Category Applicable From Date is blank. Local Patient Identifier (Extended)=&lt;C008901&gt;</t>
  </si>
  <si>
    <t>Correction to align additional validation rules with the warning messages with the addition of a warning message for 'before Person Birth Date', and to include the 'XML Schema Element Name' rather than the 'Internal Column Name'.</t>
  </si>
  <si>
    <t>CYP10307 - Warning - Other Reason For Referral (Community Care) contains an invalid national code. Service Request Identifier=&lt;C103902&gt; LocalPatientId=&lt;C101901&gt; Other Reason For Referral (Community Care)=&lt;C103010&gt;</t>
  </si>
  <si>
    <t>CYP10307 - Warning - Other Reason For Referral (Community Care) contains an invalid national code. Service Request Identifier=&lt;C103902&gt; Local Patient Identifier (Extended)=&lt;C101901&gt; Other Reason For Referral (Community Care)=&lt;C103010&gt;</t>
  </si>
  <si>
    <t>CYP00502 - Group rejected - More than one CYP005 provided for this Care Plan Identifier + Care Plan Agreed By + Care Plan Content Agreed Date combination. Care Plan Identifier=&lt;C005010&gt; Care Plan Agreed By=&lt;C005020&gt; Care Plan Content Agreed Date=&lt;C005030&gt;</t>
  </si>
  <si>
    <t>Removal of additional space: '&lt;C005010&gt;  Care Plan' to avoid issues when reading the validations formulaically.</t>
  </si>
  <si>
    <t>CYP00801 Group rejected - No valid CYP001 group transmitted for this Local Patient Identifier (Extended). Local Patient Identifier (Extended)=&lt;LocalPatientId&gt;</t>
  </si>
  <si>
    <t>CYP00801 Group rejected - No valid CYP001 group transmitted for this Local Patient Identifier (Extended). Local Patient Identifier (Extended)=&lt;C008901&gt;</t>
  </si>
  <si>
    <t>Correction of reference to the 'XML Schema Element Name' rather than the 'Internal Column Name'.</t>
  </si>
  <si>
    <t>CYP00802 Group rejected - More than one CYP008 provided for this Local Patient Identifier + Overseas Visitor Charging Category + Overseas Visitor Charging Category Applicable Date combination. Local Patient Identifier =&lt;LocalPatientId&gt; Overseas Visitor Charging Category=&lt;OvsVisChCat&gt; Overseas Visitor Charging Category Applicable Date=&lt;OvsVisChCatAppDate&gt;</t>
  </si>
  <si>
    <t>CYP00802 - Group rejected - More than one CYP008 provided for this Local Patient Identifier + Overseas Visitor Charging Category + Overseas Visitor Charging Category Applicable Date combination. Local Patient Identifier =&lt;C008901&gt; Overseas Visitor Charging Category=&lt;C008010&gt; Overseas Visitor Charging Category Applicable Date=&lt;C008020&gt;</t>
  </si>
  <si>
    <t>Correction of logic to include the 'XML Schema Element Name' rather than the 'Internal Column Name'.</t>
  </si>
  <si>
    <t>C008010</t>
  </si>
  <si>
    <t>OVERSEAS VISITOR CHARGING CATEGORY</t>
  </si>
  <si>
    <t xml:space="preserve">CYP00805 - Record rejected - Overseas Visitor Charging Category is blank. Local Patient Identifier (Extended) =&lt;LocalPatientID&gt;
CYP00806 - Record rejected - Overseas Visitor Charging Category has incorrect data format. Local Patient Identifier (Extended)=&lt;LocalPatientId&gt;
</t>
  </si>
  <si>
    <t xml:space="preserve">CYP00805 - Record rejected - Overseas Visitor Charging Category is blank. Local Patient Identifier (Extended) =&lt;C008901&gt;
CYP00806 - Record rejected - Overseas Visitor Charging Category has incorrect data format. Local Patient Identifier (Extended)=&lt;C008901&gt;
</t>
  </si>
  <si>
    <t>CYP00808 - Record rejected - Overseas Visitor Charging Category Applicable From Date has incorrect date format.  Local Patient Identifier (Extended)=&lt;LocalPatientId&gt;
CYP00809 - Record rejected - Overseas Visitor Charging Category Applicable From Date is after the end date of the reporting period.  Local Patient Identifier (Extended)=&lt;LocalPatientId&gt; Overseas Visitor Charging Category Applicable From Date=&lt;OvsVisChCatAppDate&gt;
CYP00810 - Warning - Overseas Visitor Charging Category Applicable From Date is blank. Local Patient Identifier (Extended)=&lt;LocalPatientId&gt;</t>
  </si>
  <si>
    <t>CYP00808 - Record rejected - Overseas Visitor Charging Category Applicable From Date has incorrect date format.  Local Patient Identifier (Extended)=&lt;C008901&gt;
CYP00809 - Record rejected - Overseas Visitor Charging Category Applicable From Date is after the end date of the reporting period.  Local Patient Identifier (Extended)=&lt;C008901&gt; Overseas Visitor Charging Category Applicable From Date=&lt;C008020&gt;
CYP00810 - Warning - Overseas Visitor Charging Category Applicable From Date is blank. Local Patient Identifier (Extended)=&lt;C008901&gt;</t>
  </si>
  <si>
    <t>C008030</t>
  </si>
  <si>
    <t>OVERSEAS VISITOR CHARGING CATEGORY APPLICABLE END DATE</t>
  </si>
  <si>
    <t>CYP00811 - Record rejected - Overseas Visitor Charging Category Applicable End Date has incorrect date format. Local Patient Identifier (Extended)=&lt;LocalPatientId&gt; 
CYP00812 - Record rejected - Overseas Visitor Charging Category Applicable End Date is before the start date of the reporting period. Local Patient Identifier (Extended)=&lt;LocalPatientId&gt; Overseas Visitor Charging Category Applicable End Date&lt;OvsVisChCatEndDate&gt;
CYP00813 - Record rejected - Overseas Visitor Charging Category Applicable End Date is after the end date of the reporting period. Local Patient Identifier (Extended)=&lt;LocalPatientId&gt; Overseas Visitor Charging Category Applicable End Date=&lt;OvsVisChCatEndDate&gt;
CYP00814 - Record rejected - Overseas Visitor Charging Category Applicable End Date is prior to the associated Overseas Visitor Charging Category Applicable From Date. Local Patient Identifier (Extended)=&lt;LocalPatientId&gt; Overseas Visitor Charging Category Applicable From Date=&lt;OvsVisChCatAppDate&gt; Overseas Visitor Charging Category Applicable End Date=&lt;OvsVisChCatEndDate&gt;</t>
  </si>
  <si>
    <t>CYP00811 - Record rejected - Overseas Visitor Charging Category Applicable End Date has incorrect date format. Local Patient Identifier (Extended)=&lt;C008901&gt; 
CYP00812 - Record rejected - Overseas Visitor Charging Category Applicable End Date is before the start date of the reporting period. Local Patient Identifier (Extended)=&lt;C008901&gt; Overseas Visitor Charging Category Applicable End Date=&lt;C008030&gt;
CYP00813 - Record rejected - Overseas Visitor Charging Category Applicable End Date is after the end date of the reporting period. Local Patient Identifier (Extended)=&lt;C008901&gt; Overseas Visitor Charging Category Applicable End Date=&lt;C008030&gt;
CYP00814 - Record rejected - Overseas Visitor Charging Category Applicable End Date is prior to the associated Overseas Visitor Charging Category Applicable From Date. Local Patient Identifier (Extended)=&lt;C00901&gt; Overseas Visitor Charging Category Applicable From Date=&lt;C008020&gt; Overseas Visitor Charging Category Applicable End Date=&lt;C008030&gt;</t>
  </si>
  <si>
    <t>CYP10147 - Warning - No valid CYP102 group transmitted for this Service Request Identifier.  Service Request Identifier=&lt;C101902&gt;</t>
  </si>
  <si>
    <t>C008D03</t>
  </si>
  <si>
    <t>CYP008 UNIQUE ID</t>
  </si>
  <si>
    <t>UniqueID_CYP012</t>
  </si>
  <si>
    <t>UniqueID_CYP008</t>
  </si>
  <si>
    <t>Correction of 'Internal Column Name' from 'CYP012' to 'CYP008'.</t>
  </si>
  <si>
    <t>CYP012 UNIQUE ID</t>
  </si>
  <si>
    <t>Correction of 'Data Item Name' from 'CYP012' to 'CYP008'.</t>
  </si>
  <si>
    <t>C008D07</t>
  </si>
  <si>
    <t>UNIQUE MONTH ID</t>
  </si>
  <si>
    <t>max n4</t>
  </si>
  <si>
    <t>n4</t>
  </si>
  <si>
    <t>Format change to 'n4' rather than 'max n4'.</t>
  </si>
  <si>
    <t>This is a unique ID which identifies the month of the reporting period. It should start at the last IAPT v1.5 uniqmonthid (for march 2020) + 1 and increment by 1. It should continue to increment irrespective of the end of financial or calendar year.</t>
  </si>
  <si>
    <t>This is a unique ID which identifies the month of the reporting period. 
It should start at the last CSDS v1.0 uniqmonthid (for march 2020) + 1 and increment by 1.
Month 0001 being April 1900.
It should continue to increment irrespective of the end of financial or calendar year.</t>
  </si>
  <si>
    <t>Correction of derivation notes to refer to 'CSDS' rather than 'IAPT'.</t>
  </si>
  <si>
    <t>EuroQol Five Dimension Five Level (EQ-5D-5L)</t>
  </si>
  <si>
    <t>Assessment Tool</t>
  </si>
  <si>
    <t>Inclusion of EuroQol Five Dimension Five Level (EQ-5D-5L) assessment.</t>
  </si>
  <si>
    <t>NHSEI</t>
  </si>
  <si>
    <t>C000D05</t>
  </si>
  <si>
    <t>UNIQUE SUBMISSION ID</t>
  </si>
  <si>
    <t>max n6</t>
  </si>
  <si>
    <t>max n10</t>
  </si>
  <si>
    <t>Increase in format size to align with other data sets.</t>
  </si>
  <si>
    <t>C001D05</t>
  </si>
  <si>
    <t>C001D01</t>
  </si>
  <si>
    <t>RECORD NUMBER</t>
  </si>
  <si>
    <t>max n19</t>
  </si>
  <si>
    <t>max n23</t>
  </si>
  <si>
    <t>Increase in format size to account for the change in format size to Unique Submission ID.</t>
  </si>
  <si>
    <t>C001D02</t>
  </si>
  <si>
    <t>CYP001 UNIQUE ID</t>
  </si>
  <si>
    <t>min n6 max n19</t>
  </si>
  <si>
    <t>min n6 max n23</t>
  </si>
  <si>
    <t>C002D05</t>
  </si>
  <si>
    <t>C002D01</t>
  </si>
  <si>
    <t>C002D02</t>
  </si>
  <si>
    <t>CYP002 UNIQUE ID</t>
  </si>
  <si>
    <t>C003D05</t>
  </si>
  <si>
    <t>C003D01</t>
  </si>
  <si>
    <t>C003D02</t>
  </si>
  <si>
    <t>CYP003 UNIQUE ID</t>
  </si>
  <si>
    <t>C004D05</t>
  </si>
  <si>
    <t>C004D01</t>
  </si>
  <si>
    <t>C004D02</t>
  </si>
  <si>
    <t>CYP004 UNIQUE ID</t>
  </si>
  <si>
    <t>C005D05</t>
  </si>
  <si>
    <t>C005D01</t>
  </si>
  <si>
    <t>C005D02</t>
  </si>
  <si>
    <t>CYP005 UNIQUE ID</t>
  </si>
  <si>
    <t>C006D05</t>
  </si>
  <si>
    <t>C006D01</t>
  </si>
  <si>
    <t>C006D02</t>
  </si>
  <si>
    <t>CYP006 UNIQUE ID</t>
  </si>
  <si>
    <t>C007D05</t>
  </si>
  <si>
    <t>CYP007 Employment Status</t>
  </si>
  <si>
    <t>C007D01</t>
  </si>
  <si>
    <t>C007D02</t>
  </si>
  <si>
    <t>CYP007 UNIQUE ID</t>
  </si>
  <si>
    <t>C008D05</t>
  </si>
  <si>
    <t>C008D01</t>
  </si>
  <si>
    <t>C008D02</t>
  </si>
  <si>
    <t>C101D05</t>
  </si>
  <si>
    <t>C101D01</t>
  </si>
  <si>
    <t>C101D02</t>
  </si>
  <si>
    <t>CYP101 UNIQUE ID</t>
  </si>
  <si>
    <t>C102D05</t>
  </si>
  <si>
    <t>C102D01</t>
  </si>
  <si>
    <t>C102D02</t>
  </si>
  <si>
    <t>CYP102 UNIQUE ID</t>
  </si>
  <si>
    <t>C103D05</t>
  </si>
  <si>
    <t>C103D01</t>
  </si>
  <si>
    <t>C103D02</t>
  </si>
  <si>
    <t>CYP103 UNIQUE ID</t>
  </si>
  <si>
    <t>C104D05</t>
  </si>
  <si>
    <t>C104D01</t>
  </si>
  <si>
    <t>C104D02</t>
  </si>
  <si>
    <t>CYP104 UNIQUE ID</t>
  </si>
  <si>
    <t>C105D05</t>
  </si>
  <si>
    <t>C105D01</t>
  </si>
  <si>
    <t>C105D02</t>
  </si>
  <si>
    <t>CYP105 UNIQUE ID</t>
  </si>
  <si>
    <t>C201D05</t>
  </si>
  <si>
    <t>C201D01</t>
  </si>
  <si>
    <t>C201D02</t>
  </si>
  <si>
    <t>CYP201 UNIQUE ID</t>
  </si>
  <si>
    <t>C202D05</t>
  </si>
  <si>
    <t>C202D01</t>
  </si>
  <si>
    <t>C202D02</t>
  </si>
  <si>
    <t>CYP202 UNIQUE ID</t>
  </si>
  <si>
    <t>C301D05</t>
  </si>
  <si>
    <t>C301D02</t>
  </si>
  <si>
    <t>CYP301 UNIQUE ID</t>
  </si>
  <si>
    <t>C401D05</t>
  </si>
  <si>
    <t>CYP401 Special Educational Need Identified</t>
  </si>
  <si>
    <t>C401D01</t>
  </si>
  <si>
    <t>C401D02</t>
  </si>
  <si>
    <t>CYP401 UNIQUE ID</t>
  </si>
  <si>
    <t>C402D05</t>
  </si>
  <si>
    <t>C402D01</t>
  </si>
  <si>
    <t>C402D02</t>
  </si>
  <si>
    <t>CYP402 UNIQUE ID</t>
  </si>
  <si>
    <t>C403D05</t>
  </si>
  <si>
    <t>C403D01</t>
  </si>
  <si>
    <t>C403D02</t>
  </si>
  <si>
    <t>CYP403 UNIQUE ID</t>
  </si>
  <si>
    <t>C404D05</t>
  </si>
  <si>
    <t>C404D01</t>
  </si>
  <si>
    <t>C404D02</t>
  </si>
  <si>
    <t>CYP404 UNIQUE ID</t>
  </si>
  <si>
    <t>C502D05</t>
  </si>
  <si>
    <t>CYP502 Immunisation</t>
  </si>
  <si>
    <t>C502D01</t>
  </si>
  <si>
    <t>C502D02</t>
  </si>
  <si>
    <t>CYP502 UNIQUE ID</t>
  </si>
  <si>
    <t>C601D05</t>
  </si>
  <si>
    <t>C601D01</t>
  </si>
  <si>
    <t>C601D02</t>
  </si>
  <si>
    <t>CYP601 UNIQUE ID</t>
  </si>
  <si>
    <t>C602D05</t>
  </si>
  <si>
    <t>C602D01</t>
  </si>
  <si>
    <t>C602D02</t>
  </si>
  <si>
    <t>CYP602 UNIQUE ID</t>
  </si>
  <si>
    <t>C603D05</t>
  </si>
  <si>
    <t>C603D01</t>
  </si>
  <si>
    <t>C603D02</t>
  </si>
  <si>
    <t>CYP603 UNIQUE ID</t>
  </si>
  <si>
    <t>C604D05</t>
  </si>
  <si>
    <t>CYP604 Blood Spot Result</t>
  </si>
  <si>
    <t>C604D01</t>
  </si>
  <si>
    <t>C604D02</t>
  </si>
  <si>
    <t>CYP604 UNIQUE ID</t>
  </si>
  <si>
    <t>C605D05</t>
  </si>
  <si>
    <t>CYP605 Infant Physical Examination (GP Delivered)</t>
  </si>
  <si>
    <t>C605D01</t>
  </si>
  <si>
    <t>C605D02</t>
  </si>
  <si>
    <t>CYP605 UNIQUE ID</t>
  </si>
  <si>
    <t>C606D05</t>
  </si>
  <si>
    <t>C606D01</t>
  </si>
  <si>
    <t>C606D02</t>
  </si>
  <si>
    <t>CYP606 UNIQUE ID</t>
  </si>
  <si>
    <t>C607D05</t>
  </si>
  <si>
    <t>C607D01</t>
  </si>
  <si>
    <t>C607D02</t>
  </si>
  <si>
    <t>CYP607 UNIQUE ID</t>
  </si>
  <si>
    <t>C608D05</t>
  </si>
  <si>
    <t>C608D01</t>
  </si>
  <si>
    <t>C608D02</t>
  </si>
  <si>
    <t>CYP608 UNIQUE ID</t>
  </si>
  <si>
    <t>C609D05</t>
  </si>
  <si>
    <t>C609D01</t>
  </si>
  <si>
    <t>C609D02</t>
  </si>
  <si>
    <t>CYP609 UNIQUE ID</t>
  </si>
  <si>
    <t>C610D05</t>
  </si>
  <si>
    <t>CYP610 Breast Feeding Status</t>
  </si>
  <si>
    <t>C610D01</t>
  </si>
  <si>
    <t>C610D02</t>
  </si>
  <si>
    <t>CYP610 UNIQUE ID</t>
  </si>
  <si>
    <t>C611D05</t>
  </si>
  <si>
    <t>C611D01</t>
  </si>
  <si>
    <t>C611D02</t>
  </si>
  <si>
    <t>CYP611 UNIQUE ID</t>
  </si>
  <si>
    <t>C612D05</t>
  </si>
  <si>
    <t>C612D01</t>
  </si>
  <si>
    <t>C612D02</t>
  </si>
  <si>
    <t>CYP612 UNIQUE ID</t>
  </si>
  <si>
    <t>C613D05</t>
  </si>
  <si>
    <t>C613D02</t>
  </si>
  <si>
    <t>CYP613 UNIQUE ID</t>
  </si>
  <si>
    <t>C901D05</t>
  </si>
  <si>
    <t>C901D02</t>
  </si>
  <si>
    <t>CYP901 UNIQUE ID</t>
  </si>
  <si>
    <t>C101901</t>
  </si>
  <si>
    <t>LOCAL PATIENT IDENTIFIER (EXTENDED)</t>
  </si>
  <si>
    <t>CYP10105 - Record rejected - Local Patient Identifier (Extended) is blank.</t>
  </si>
  <si>
    <t>CYP10105 - Record rejected - Local Patient Identifier (Extended) is blank. Service Request Identifier (Extended)=&lt;C101901&gt;</t>
  </si>
  <si>
    <t>Service Request Identifier added to the error message to enable submitters to more easily identify the erroneous record.</t>
  </si>
  <si>
    <t>C201903</t>
  </si>
  <si>
    <t>CARE CONTACT IDENTIFIER</t>
  </si>
  <si>
    <t>CYP20103 - Record rejected - Care Contact Identifier is blank.</t>
  </si>
  <si>
    <t>CYP20103 - Record rejected - Care Contact Identifier is blank. Service Request Identifier=&lt;C201902&gt;</t>
  </si>
  <si>
    <t>C202904</t>
  </si>
  <si>
    <t>CARE ACTIVITY IDENTIFIER</t>
  </si>
  <si>
    <t>CYP20212 - Record rejected - Care Activity Identifier is blank.</t>
  </si>
  <si>
    <t>CYP20212 - Record rejected - Care Activity Identifier is blank. Care Contact Identifier=&lt;C202903&gt;</t>
  </si>
  <si>
    <t>C501D05</t>
  </si>
  <si>
    <t>C501D01</t>
  </si>
  <si>
    <t>CYP501 UNIQUE ID</t>
  </si>
  <si>
    <t>C000D02</t>
  </si>
  <si>
    <t xml:space="preserve">CYP000 UNIQUE ID </t>
  </si>
  <si>
    <t>C001901</t>
  </si>
  <si>
    <t>CYP00104 - Record rejected - Local Patient Identifier (Extended) is blank.</t>
  </si>
  <si>
    <t>CYP00104 - Record rejected - Local Patient Identifier (Extended) is blank.  NHS Number=&lt;C001040&gt;</t>
  </si>
  <si>
    <t>NHS Number added to the error message to enable submitters to more easily identify the erroneous record.</t>
  </si>
  <si>
    <t>C104902</t>
  </si>
  <si>
    <t>SERVICE REQUEST IDENTIFIER</t>
  </si>
  <si>
    <t>CYP10403 - Record rejected - Service Request Identifier is blank.</t>
  </si>
  <si>
    <t>CYP10403 - Record rejected - Service Request Identifier is blank. Patient Pathway Identifier=&lt;C104020&gt;</t>
  </si>
  <si>
    <t>Patient Pathway ID added to the error message to enable submitters to more easily identify the erroneous record.</t>
  </si>
  <si>
    <t>C901010</t>
  </si>
  <si>
    <t>CARE PROFESSIONAL LOCAL IDENTIFIER</t>
  </si>
  <si>
    <t>CYP90101 - Record rejected - Care Professional Local Identifier is blank.</t>
  </si>
  <si>
    <t>CYP90101 - Record rejected - Care Professional Local Identifier is blank.  Professional Registration Entry Identifier=&lt;C901030&gt;</t>
  </si>
  <si>
    <t>Professional Registration Entry Identifier added to the error message to enable submitters to more easily identify the erroneous record.</t>
  </si>
  <si>
    <t>CYPREJ005</t>
  </si>
  <si>
    <t>File-Level Rejects</t>
  </si>
  <si>
    <t>Failed NHS Number Check. File contains invalid NHS numbers.</t>
  </si>
  <si>
    <t>Notes</t>
  </si>
  <si>
    <t>Checks the NHS Number in CYP001MPI
Note: This does not apply to NHS Number (Mother).
For all NHS number fields, It is recommended that default NHS numbers such as ‘1111111111’, ‘9999999999’, ‘1234567890’ etc. are not submitted, where NHS number is not known they should be submitted Null. If default numbers are submitted they will be accepted by the system.</t>
  </si>
  <si>
    <t>Checks the NHS Number in CYP001MPI
Note: This does not apply to NHS Number (Mother).
For all NHS number fields, It is recommended that default NHS numbers such as ‘1111111111’, ‘9999999999’ etc. are not submitted, where NHS number is not known they should be submitted Null. If default numbers are submitted they will be accepted by the system.</t>
  </si>
  <si>
    <t>Removal of '1234567890' as this is not a valid NHS number and does not pass the modulus-11 checks.</t>
  </si>
  <si>
    <t xml:space="preserve">Solutions Assurance </t>
  </si>
  <si>
    <t>C001230</t>
  </si>
  <si>
    <t>NHS NUMBER (MOTHER)</t>
  </si>
  <si>
    <t>It is recommended that default NHS numbers such as ‘1111111111’, ‘9999999999’, ‘1234567890’ etc. are not submitted. Where NHS number (Mother) is applicable, but not known, they should be submitted Null. If default numbers are submitted they will be accepted by the system.</t>
  </si>
  <si>
    <t>It is recommended that default NHS numbers such as ‘1111111111’, ‘9999999999’ etc. are not submitted. Where NHS number (Mother) is applicable, but not known, they should be submitted Null. If default numbers are submitted they will be accepted by the system.</t>
  </si>
  <si>
    <t>C008D36</t>
  </si>
  <si>
    <t>RECORD START DATE</t>
  </si>
  <si>
    <t>To ensure consistency with other tables in the data set.</t>
  </si>
  <si>
    <t xml:space="preserve">NHSD Analysis </t>
  </si>
  <si>
    <t>C008D37</t>
  </si>
  <si>
    <t>RECORD END DATE</t>
  </si>
  <si>
    <t>C612D36</t>
  </si>
  <si>
    <t>Addition of derivation to future proof given the ambition to use more outcomes in CSDS via SNOMED CT.</t>
  </si>
  <si>
    <t>C612D37</t>
  </si>
  <si>
    <t>Complex Derivations</t>
  </si>
  <si>
    <t>Complex Derivation</t>
  </si>
  <si>
    <t>Addition of derivation for the CYP612 Scored Assessment Contact table.</t>
  </si>
  <si>
    <t>Addition of derivation for the CYP008 Overseas Visitor Charging Category.</t>
  </si>
  <si>
    <t>C612D45</t>
  </si>
  <si>
    <t>ASQ SCORE BAND</t>
  </si>
  <si>
    <t>D</t>
  </si>
  <si>
    <t>AD</t>
  </si>
  <si>
    <t>See separate 'CSDS ASQ Score Band Derivation Specifications' in Complex Derivations tab.</t>
  </si>
  <si>
    <t>This is a downstream derivation.</t>
  </si>
  <si>
    <t>Amendment to derivation notes to highlight that this is a downstream derivation and the logic will be captured in the Analytical Output Specification.</t>
  </si>
  <si>
    <t>C104D55</t>
  </si>
  <si>
    <t>RESPONSE STANDARD MET</t>
  </si>
  <si>
    <t>At present this derivation will always be NULL.
This is a placeholder derivation, pending further discussion with NHS England on the construction logic. This construction logic will be confirmed in a future release of the Technical Output Specification.</t>
  </si>
  <si>
    <t>1. If there exists only one C202090 CODED OBSERVATION (CLINICAL TERMINOLOGY) containing the value 60621009 for the associated care contact
and C202110 UCUM UNIT OF MEASUREMENT (case insensitive) = "kg/m²" or "kg/m2"
and C202100 OBSERVATION VALUE is non-negative numeric
Then populate with C202100 OBSERVATION VALUE
2. Else if there exists multiple C202090 CODED OBSERVATION (CLINICAL TERMINOLOGY) containing the value 60621009 for the associated care contact
and C202110 UCUM UNIT OF MEASUREMENT (case insensitive) = "kg/m²" or "kg/m2"
and C202100 OBSERVATION VALUE is non-negative numeric
Then populate with the most recent C202100 OBSERVATION VALUE, as determined by the highest C202D02 CYP202 UNIQUE ID
3. Else if there exists: 
a) exactly one linked CYP202 record (i.e. C201903 CARE CONTACT IDENTIFIER = C202903 CARE CONTACT IDENTIFIER) where C202D47 DERIVED PERSON HEIGHT is populated with a non-negative numeric value (n format) other than '0'
AND
b) exactly one linked CYP202 record (i.e. C201903 CARE CONTACT IDENTIFIER = C202903 CARE CONTACT IDENTIFIER) where C202D48 DERIVED PERSON WEIGHT is populated with a non-negative numeric value (n format) other than '0'
Then populate with TRIM(C202D48 DERIVED PERSON WEIGHT / ((C202D47 DERIVED PERSON HEIGHT / 100) * (M202D47 DERIVED PERSON HEIGHT / 100)))
4. Else if there exists: 
a) one or more linked CYP202 records (i.e. C201903 CARE CONTACT IDENTIFIER = C202903 CARE CONTACT IDENTIFIER) where M202D47 DERIVED PERSON HEIGHT is populated with a non-negative numeric value (n format) other than '0'
AND
b) one or more linked CYP202 records (i.e. C201903 CARE CONTACT IDENTIFIER = C202903 CARE CONTACT IDENTIFIER) where M202D48 DERIVED PERSON WEIGHT is populated with a non-negative numeric value (n format) other than '0'
Then populate with TRIM(the most recent C202D48 DERIVED PERSON WEIGHT / ((the most recent C202D47 DERIVED PERSON HEIGHT / 100) * (the most recent C202D47 DERIVED PERSON HEIGHT / 100))) as determined by the highest C202D02 CYP202 UNIQUE ID
Else NULL</t>
  </si>
  <si>
    <t>C202D40</t>
  </si>
  <si>
    <t>DERIVED BREASTFEEDING STATUS (MASTER)</t>
  </si>
  <si>
    <t>When FindingCode (CYP202) is in ('169741004', '169745008', '169750002', '169751003', '169968005', '169973004', '230127002', '412729005', '364991000000100', '62P1.', '62P5.', '62PA.', '62PB.', '6412.', '6422.','Ub1ve', 'XaJgn', '64e1.', 'XaPO0','62PE.') 
==&gt; 'B1'
When FindingCode (CYP202) is in ('169743001', '169969002', '169974005', '733896006', '365091000000100', '491951000000103', '62P3.', '6413.', '6423.', 'XaPO8', '62P30', 'XaQ7W') 
==&gt; 'B2'
when FindingCode (CYP202) is in ('169744007', '169746009', '169747000', '169967000', '169972009', '268472006', '412728002', '365171000000100', '62P4.', '62P6.', '62P7.', '6411.', '6421.', '62P2.', '64e0.', '62PF.', 'XE1SF', 'XaJgm', 'XaPOG')
==&gt; 'B3'
If none of the above codes have been used in the FindingCode (CYP202) then the BFStatus (CYP610) will be used as follows:
when BFStatus (CYP610) = '01'
==&gt; 'B1'
when BFStatus (CYP610) = '02'
==&gt; 'B2'
when BFStatus (CYP610) = '03'
==&gt; 'B3'</t>
  </si>
  <si>
    <t>If C202090 CODED OBSERVATION (CLINICAL TERMINOLOGY) contains the value 50373000
and C202110 UCUM UNIT OF MEASUREMENT (case insensitive) = 'cm'
and C202100 OBSERVATION VALUE is non-negative numeric
Then
populate with C202100 OBSERVATION VALUE
Else If C202090 CODED OBSERVATION (CLINICAL TERMINOLOGY) contains the value 50373000
and C202110 UCUM UNIT OF MEASUREMENT (case insensitive) = 'm'
and C202100 OBSERVATION VALUE is non-negative numeric
Then
populate with M202110 OBSERVATION VALUE * 100
Else If C611020 PERSON HEIGHT IN METRES is populated
Then
populate with C611020 PERSON HEIGHT IN METRES * 100
Else Null</t>
  </si>
  <si>
    <t>If C202090 CODED OBSERVATION (CLINICAL TERMINOLOGY) contains the value 27113001
and C202110 UCUM UNIT OF MEASUREMENT (case insensitive) in ('kg', 'kilograms')
and C202100 OBSERVATION VALUE is non-negative numeric
then populate with C202100 OBSERVATION VALUE
Else If C611010 PERSON WEIGHT is populated
Then
populate with C611010 PERSON WEIGHT
Else Null</t>
  </si>
  <si>
    <t>Mandation level</t>
  </si>
  <si>
    <t xml:space="preserve">Shows levels of mandation for the data item as described to DCB.
Mandatory: These data items MUST be reported without exception. Failure to submit these items will result in the rejection of the record. 
Required: These data items MUST be reported where they apply. It is a legal and contractual requirement to submit these data items where the service has been provided to a patient. Failure to submit these data items will not result in the rejection of the record but may affect the derivation of national indicators or national analysis. Please note that the purpose of the data set is not to change clinical practice.
Optional: These data items MAY be submitted on an optional basis at the submitter's discretion.
Pilot: These data items have been included within the specification for piloting purposes only to support future implementation. These data items have not been approved and/or mandated and SHOULD NOT be submitted unless specifically requested by NHS Digital.
Derived: These data items are derived during pre and/or post deadline processing for inclusion in the extracts made available for download. Please note that these are not for submission to the Submission Portal and are not included in the submission file. These items are also greyed out in the specification.
Note that these rules are applied at table level i.e. they only apply where a table is present. </t>
  </si>
  <si>
    <r>
      <t xml:space="preserve">Shows levels of mandation for the data item as described to DCB.
Mandatory: These data items MUST be reported without exception. Failure to submit these items will result in the rejection of the record. 
Required: These data items MUST be reported where they apply. It is a legal and contractual requirement to submit these data items where the service has been provided to a patient. Failure to submit these data items will not result in the rejection of the record but may affect the derivation of national indicators or national analysis. Please note that the purpose of the data set is not to change clinical practice.
Optional: These data items MAY be submitted on an optional basis at the submitter's discretion.
Pilot: These data items have been included within the specification for piloting purposes only to support future implementation. These data items have not been approved and/or mandated and SHOULD NOT be submitted unless specifically requested by NHS Digital.
Derived: These data items are derived during pre and/or post deadline processing for inclusion in the extracts made available for download. Please note that these are not for submission to the Submission Portal and are not included in the submission file. These items are also greyed out in the specification.
</t>
    </r>
    <r>
      <rPr>
        <b/>
        <sz val="10"/>
        <rFont val="Arial"/>
        <family val="2"/>
      </rPr>
      <t>Analytical Derivations: These data items are derived during pre and/or post deadline downstream processing for inclusion in the extracts made available for download. Please note that these are not for submission to the Submission Portal and are not included in the submission file. These items are also greyed out in the specification and full details of these are in the Analytical Output Specification.</t>
    </r>
    <r>
      <rPr>
        <sz val="10"/>
        <rFont val="Arial"/>
        <family val="2"/>
      </rPr>
      <t xml:space="preserve">
Note that these rules are applied at table level i.e. they only apply where a table is present. </t>
    </r>
  </si>
  <si>
    <t>Addition of definition for Analytical Derivations.</t>
  </si>
  <si>
    <t>ASQ SCORE BAND COMPLEX DERIVATIONS</t>
  </si>
  <si>
    <t>ASQ Score Bands:
Communication_ScoreBand
GrossMotor_ScoreBand
FineMotor_ScoreBand
ASQ_PersonalSocial_ScoreBand
ASQ_ProblemSolving_ScoreBand</t>
  </si>
  <si>
    <t>ASQ Score Band Derivations will now be reflected in the Analytical Output Specification.</t>
  </si>
  <si>
    <t>CYP00814 - Record rejected - Overseas Visitor Charging Category Applicable End Date is prior to the associated Overseas Visitor Charging Category Applicable From Date. Local Patient Identifier (Extended)=&lt;C00901&gt; Overseas Visitor Charging Category Applicable From Date=&lt;C008020&gt; Overseas Visitor Charging Category Applicable End Date=&lt;C008030&gt;</t>
  </si>
  <si>
    <r>
      <t>CYP00814 - Record rejected - Overseas Visitor Charging Category Applicable End Date is prior to the associated Overseas Visitor Charging Category Applicable From Date. Local Patient Identifier (Extended)=&lt;</t>
    </r>
    <r>
      <rPr>
        <b/>
        <sz val="10"/>
        <rFont val="Arial"/>
        <family val="2"/>
      </rPr>
      <t>C008901</t>
    </r>
    <r>
      <rPr>
        <sz val="10"/>
        <rFont val="Arial"/>
        <family val="2"/>
      </rPr>
      <t>&gt; Overseas Visitor Charging Category Applicable From Date=&lt;C008020&gt; Overseas Visitor Charging Category Applicable End Date=&lt;C008030&gt;</t>
    </r>
  </si>
  <si>
    <t>Correction of field ID for LPI.</t>
  </si>
  <si>
    <t>DPS/Solutions Assurance: DSP-27128</t>
  </si>
  <si>
    <t>CYP00801 - Group rejected - No valid CYP001 group transmitted for this Local Patient Identifier (Extended). Local Patient Identifier (Extended)=&lt;LocalPatientId&gt;&lt;C008901&gt;</t>
  </si>
  <si>
    <t>CYP00801 - Group rejected - No valid CYP001 group transmitted for this Local Patient Identifier (Extended). Local Patient Identifier (Extended)=&lt;C008901&gt;</t>
  </si>
  <si>
    <t>Removal of field name &lt;LocalPatientId&gt; from the validation logic.</t>
  </si>
  <si>
    <t>DPS</t>
  </si>
  <si>
    <t>CYP00807 - Warning - Overseas Visitor Charging Category contains an invalid Overseas Visitor Charging Category. Local Patient Identifier (Extended)=&lt;LocalPatientId&gt; Overseas Visitor Charging Category=&lt;OvsVisCHCat&gt;</t>
  </si>
  <si>
    <r>
      <t>CYP00807 - Warning - Overseas Visitor Charging Category contains an invalid Overseas Visitor Charging Category. Local Patient Identifier (Extended)=&lt;</t>
    </r>
    <r>
      <rPr>
        <b/>
        <sz val="10"/>
        <rFont val="Arial"/>
        <family val="2"/>
      </rPr>
      <t>C008901</t>
    </r>
    <r>
      <rPr>
        <sz val="10"/>
        <rFont val="Arial"/>
        <family val="2"/>
      </rPr>
      <t>&gt; Overseas Visitor Charging Category=&lt;</t>
    </r>
    <r>
      <rPr>
        <b/>
        <sz val="10"/>
        <rFont val="Arial"/>
        <family val="2"/>
      </rPr>
      <t>C008010</t>
    </r>
    <r>
      <rPr>
        <sz val="10"/>
        <rFont val="Arial"/>
        <family val="2"/>
      </rPr>
      <t>&gt;</t>
    </r>
  </si>
  <si>
    <t>Replacement of field names with field IDs within the validation logic.</t>
  </si>
  <si>
    <r>
      <t>CYP60912 - Warning - Person Score contains an unexpected value based on the submitted Coded Assessment Tool Type (SNOMED CT). Service Request Identifier=&lt;C609902&gt; Local Patient Identifier (Extended)=&lt;C101901&gt; Coded Assessment Tool Type =&lt;</t>
    </r>
    <r>
      <rPr>
        <b/>
        <sz val="10"/>
        <rFont val="Arial"/>
        <family val="2"/>
      </rPr>
      <t>C609910</t>
    </r>
    <r>
      <rPr>
        <sz val="10"/>
        <rFont val="Arial"/>
        <family val="2"/>
      </rPr>
      <t>&gt; Person Score=&lt;C609911&gt;</t>
    </r>
  </si>
  <si>
    <t>Correction of Field ID for Coded Assessment Tool Type.</t>
  </si>
  <si>
    <t>CYP00809 - Record rejected - Overseas Visitor Charging Category Applicable From Date is after the end date of the reporting period.  Local Patient Identifier (Extended)=&lt;C008901&gt; Overseas Visitor Charging Category Applicable From Date=&lt;C008020&gt;</t>
  </si>
  <si>
    <r>
      <t xml:space="preserve">CYP00809 - Record rejected - Overseas Visitor Charging Category Applicable From Date is after the end date of the reporting period.  Local Patient Identifier (Extended)=&lt;C008901&gt; Overseas Visitor Charging Category Applicable From Date=&lt;C008020&gt; </t>
    </r>
    <r>
      <rPr>
        <b/>
        <sz val="10"/>
        <rFont val="Arial"/>
        <family val="2"/>
      </rPr>
      <t>Reporting Period End Date=&lt;C000050&gt;</t>
    </r>
  </si>
  <si>
    <t>Inclusion of Reporting Period End Date field in the validation logic.</t>
  </si>
  <si>
    <t>CYP00812 - Record rejected - Overseas Visitor Charging Category Applicable End Date is before the start date of the reporting period. Local Patient Identifier (Extended)=&lt;C008901&gt; Overseas Visitor Charging Category Applicable End Date=&lt;C008030&gt;</t>
  </si>
  <si>
    <r>
      <t xml:space="preserve">CYP00812 - Record rejected - Overseas Visitor Charging Category Applicable End Date is before the start date of the reporting period. Local Patient Identifier (Extended)=&lt;C008901&gt; Overseas Visitor Charging Category Applicable End Date=&lt;C008030&gt; </t>
    </r>
    <r>
      <rPr>
        <b/>
        <sz val="10"/>
        <rFont val="Arial"/>
        <family val="2"/>
      </rPr>
      <t>Reporting Period Start Date=&lt;C000040&gt;</t>
    </r>
  </si>
  <si>
    <t>Inclusion of Reporting Period Start Date field in the validation logic.</t>
  </si>
  <si>
    <t>CYP00813 - Record rejected - Overseas Visitor Charging Category Applicable End Date is after the end date of the reporting period. Local Patient Identifier (Extended)=&lt;C008901&gt; Overseas Visitor Charging Category Applicable End Date=&lt;C008030&gt;</t>
  </si>
  <si>
    <r>
      <t xml:space="preserve">CYP00813 - Record rejected - Overseas Visitor Charging Category Applicable End Date is after the end date of the reporting period. Local Patient Identifier (Extended)=&lt;C008901&gt; Overseas Visitor Charging Category Applicable End Date=&lt;C008030&gt; </t>
    </r>
    <r>
      <rPr>
        <b/>
        <sz val="10"/>
        <rFont val="Arial"/>
        <family val="2"/>
      </rPr>
      <t>Reporting Period End Date=&lt;C000050&gt;</t>
    </r>
  </si>
  <si>
    <t>If Overseas Visitor Charging Category Applicable Date has incorrect data format, a warning will be generated.</t>
  </si>
  <si>
    <r>
      <t xml:space="preserve">If Overseas Visitor Charging Category Applicable Date has incorrect </t>
    </r>
    <r>
      <rPr>
        <b/>
        <sz val="10"/>
        <rFont val="Arial"/>
        <family val="2"/>
      </rPr>
      <t>date</t>
    </r>
    <r>
      <rPr>
        <sz val="10"/>
        <rFont val="Arial"/>
        <family val="2"/>
      </rPr>
      <t xml:space="preserve"> format, </t>
    </r>
    <r>
      <rPr>
        <b/>
        <sz val="10"/>
        <rFont val="Arial"/>
        <family val="2"/>
      </rPr>
      <t>the record will be rejected</t>
    </r>
    <r>
      <rPr>
        <sz val="10"/>
        <rFont val="Arial"/>
        <family val="2"/>
      </rPr>
      <t>.</t>
    </r>
  </si>
  <si>
    <t>Correction of typo and text to align with the format message within the validation rules.</t>
  </si>
  <si>
    <t>Solutions Assurance: DSP-27128</t>
  </si>
  <si>
    <t>Group-level error/warning messages</t>
  </si>
  <si>
    <r>
      <t xml:space="preserve">CYP00802 - Group rejected - More than one CYP008 provided for this Local Patient Identifier </t>
    </r>
    <r>
      <rPr>
        <b/>
        <sz val="10"/>
        <rFont val="Arial"/>
        <family val="2"/>
      </rPr>
      <t>(Extended)</t>
    </r>
    <r>
      <rPr>
        <sz val="10"/>
        <rFont val="Arial"/>
        <family val="2"/>
      </rPr>
      <t xml:space="preserve"> + Overseas Visitor Charging Category + Overseas Visitor Charging Category Applicable Date combination. Local Patient Identifier </t>
    </r>
    <r>
      <rPr>
        <b/>
        <sz val="10"/>
        <rFont val="Arial"/>
        <family val="2"/>
      </rPr>
      <t>(Extended)</t>
    </r>
    <r>
      <rPr>
        <sz val="10"/>
        <rFont val="Arial"/>
        <family val="2"/>
      </rPr>
      <t>=&lt;C008901&gt; Overseas Visitor Charging Category=&lt;C008010&gt; Overseas Visitor Charging Category Applicable Date=&lt;C008020&gt;</t>
    </r>
  </si>
  <si>
    <t>Correction of Internal Column Name Local Patient Identifier to Local Patient Identifier (Extended)</t>
  </si>
  <si>
    <t>Group-level validation</t>
  </si>
  <si>
    <t>This group will be rejected if there is more than one CYP008 group transmitted for this Local Patient Identifier+ Overseas Visitor Charging Category + Overseas Visitor Charging Category Applicable Date combination.</t>
  </si>
  <si>
    <r>
      <t xml:space="preserve">This group will be rejected if there is more than one CYP008 group transmitted for this Local Patient Identifier </t>
    </r>
    <r>
      <rPr>
        <b/>
        <sz val="10"/>
        <rFont val="Arial"/>
        <family val="2"/>
      </rPr>
      <t>(Extended)</t>
    </r>
    <r>
      <rPr>
        <sz val="10"/>
        <rFont val="Arial"/>
        <family val="2"/>
      </rPr>
      <t xml:space="preserve"> + Overseas Visitor Charging Category + Overseas Visitor Charging Category Applicable Date combination.</t>
    </r>
  </si>
  <si>
    <t>Amendment to group-level validation text to reflect correction to CYP00802 group-level error/warning messages</t>
  </si>
  <si>
    <t>Derivation Description</t>
  </si>
  <si>
    <t>The CCG of the patient's registered GP Practice, as derived from data item GENERAL MEDICAL PRACTICE (PATIENT REGISTRATION).
For data relating to activity between 1 July 2022 and 31 March 2023 this derivation is based on the CCG as at 30 June 2022, associated with the submitted GENERAL MEDICAL PRACTICE (PATIENT REGISTRATION). Any changes to the assignment of a GENERAL MEDICAL PRACTICE (PATIENT REGISTRATION) to a Sub-ICB Location between 1 July 2022 and 31 March 2023 will not be reflected in this derivation.
For data relating to activity after 31 March 2023, this derivation will be NULL.</t>
  </si>
  <si>
    <t>Removal of 'CODE' from the description to align with data item name change.</t>
  </si>
  <si>
    <t>The Organisation Identifier (CCG of GP Practice) for the patient, derived from the submitted GENERAL MEDICAL PRACTICE (PATIENT REGISTRATION). Where a Null, Invalid or Default GPCD is submitted, Organisation Identifier (CCG of GP Practice) will appear as Null.
Note to providers: This derivation is established through linkage with the Epraccur.csv, downloaded from http://systems.digital.nhs.uk/data/ods/datadownloads/gppractice. The derivation lookup is taken from field name Parent Organisation Code (field 15). The Epraccur.csv file in use is updated at the beginning of each month.
For data relating to activity between 1 July 2022 and 31 March 2023 this derivation is based on the CCG as at 30 June 2022, associated with the submitted GENERAL MEDICAL PRACTICE (PATIENT REGISTRATION). Any changes to the assignment of a GENERAL MEDICAL PRACTICE (PATIENT REGISTRATION) to a Sub-ICB Location between 1 July 2022 and 31 March 2023 will not be reflected in this derivation.
For data relating to activity after 31 March 2023, this derivation will be NULL.</t>
  </si>
  <si>
    <t>Removal of 'CODE' from the notes to align with data item name change.</t>
  </si>
  <si>
    <t>The ICB Location of the patients registered GP Practice, as derived from data item GENERAL MEDICAL PRACTICE CODE (PATIENT REGISTRATION).</t>
  </si>
  <si>
    <t>The ICB Location of the patients registered GP Practice, as derived from data item GENERAL MEDICAL PRACTICE (PATIENT REGISTRATION).</t>
  </si>
  <si>
    <t>If a record is submitted with an End Date (GMP Patient Registration), a corresponding record should be submitted with a consecutive Start Date (GMP Patient Registration) and a different General Medical Practice Code (Patient Registration).</t>
  </si>
  <si>
    <t>If a record is submitted with an End Date (GMP Patient Registration), a corresponding record should be submitted with a consecutive Start Date (GMP Patient Registration) and a different General Medical Practice (Patient Registration).</t>
  </si>
  <si>
    <t>Amendment to group-level validation to remove reference to 'Code' from General Medical Practice Code (Patient Registration).</t>
  </si>
  <si>
    <t>See 'Record End Date' section of the Complex Derivations tab for full construction.
This record supersedes any records in previous submission periods, when 'RecordEndDate' is NULL and matching values in the following fields: 
Person_ID, OrgID_Provider, EmploymentStatus, EmploymentStatus_RecordedDate.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</si>
  <si>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See 'Record End Date' section of the Complex Derivations tab for full construction.
This record supersedes any records in previous submission periods, when 'RecordEndDate' is NULL and matching values in the following fields: 
Person_ID, OrgID_Provider, OvsVisChCat, OvsVisChCatAppDate, OvsVisChCatEndDate.
NULL values should match to NULL values; this only effects required fields that are marked with 'R'. 
The record that has been superseded will be set as the 'RecordStartDate' of the successor record minus one day. 
Where the RecordEndDate is null, this indicates the current record.</t>
  </si>
  <si>
    <t>To correct the corresponding field names for CYP008 within the derivation logic.</t>
  </si>
  <si>
    <t>Solutions Assurance: DSP-27471</t>
  </si>
  <si>
    <t>See 'Record End Date' section of the Complex Derivations tab for full construction.
This record supersedes any records in previous submission periods, when 'RecordEndDate' is NULL and matching values in the following fields: 
Person_ID, OrgID_Provider, SNOMED_ID, Score.
NULL values should match to NULL values; this only effects required fields that are marked with 'R'. 
The record that has been superseded will be set as the 'RecordStartDate' of the successor record minus one day. 
Where the RecordEndDate is null, this indicates the current record.</t>
  </si>
  <si>
    <t>To correct the corresponding field names for CYP612 within the derivation logic.</t>
  </si>
  <si>
    <t>C000D100</t>
  </si>
  <si>
    <t>TOTAL CYP008 POST PROCESSING ROW COUNT</t>
  </si>
  <si>
    <t>Addition of derivation for the CYP008 Overseas Visitor Charging Category table.</t>
  </si>
  <si>
    <t>CYP00802 - Group rejected - More than one CYP008 provided for this Local Patient Identifier (Extended) + Overseas Visitor Charging Category + Overseas Visitor Charging Category Applicable Date combination. Local Patient Identifier (Extended) =&lt;C008901&gt; Overseas Visitor Charging Category=&lt;C008010&gt; Overseas Visitor Charging Category Applicable Date=&lt;C008020&gt;</t>
  </si>
  <si>
    <r>
      <t xml:space="preserve">CYP00802 - Group rejected - More than one CYP008 provided for this Local Patient Identifier (Extended) + Overseas Visitor Charging Category + </t>
    </r>
    <r>
      <rPr>
        <b/>
        <sz val="10"/>
        <rFont val="Arial"/>
        <family val="2"/>
      </rPr>
      <t>Overseas Visitor Charging Category Applicable From Date</t>
    </r>
    <r>
      <rPr>
        <sz val="10"/>
        <rFont val="Arial"/>
        <family val="2"/>
      </rPr>
      <t xml:space="preserve"> combination. Local Patient Identifier (Extended) =&lt;C008901&gt; Overseas Visitor Charging Category=&lt;C008010&gt; </t>
    </r>
    <r>
      <rPr>
        <b/>
        <sz val="10"/>
        <rFont val="Arial"/>
        <family val="2"/>
      </rPr>
      <t>Overseas Visitor Charging Category Applicable From Date</t>
    </r>
    <r>
      <rPr>
        <sz val="10"/>
        <rFont val="Arial"/>
        <family val="2"/>
      </rPr>
      <t>=&lt;C008020&gt;</t>
    </r>
  </si>
  <si>
    <t>Correction of field name 'Overseas Visitor Charging Category Applicable Date' to 'Overseas Visitor Charging Category Applicable From Date'.</t>
  </si>
  <si>
    <t>Solutions Assurance</t>
  </si>
  <si>
    <t>Group-level Validation:
This group will be rejected if there is no valid CYP001 record transmitted for this Local Patient Identifier (Extended).
This group will be rejected if there is more than one CYP008 group transmitted for this Local Patient Identifier (Extended) + Overseas Visitor Charging Category + Overseas Visitor Charging Category Applicable Date combination.</t>
  </si>
  <si>
    <r>
      <t xml:space="preserve">Group-level Validation:
This group will be rejected if there is no valid CYP001 record transmitted for this Local Patient Identifier (Extended).
This group will be rejected if there is more than one CYP008 group transmitted for this Local Patient Identifier (Extended) + Overseas Visitor Charging Category + Overseas Visitor Charging Category Applicable </t>
    </r>
    <r>
      <rPr>
        <b/>
        <sz val="10"/>
        <rFont val="Arial"/>
        <family val="2"/>
      </rPr>
      <t>From</t>
    </r>
    <r>
      <rPr>
        <sz val="10"/>
        <rFont val="Arial"/>
        <family val="2"/>
      </rPr>
      <t xml:space="preserve"> Date combination.</t>
    </r>
  </si>
  <si>
    <t>C003D36</t>
  </si>
  <si>
    <t>Removed from the ETOS as no longer required.</t>
  </si>
  <si>
    <t>Solutions Assurance/Analysis</t>
  </si>
  <si>
    <t>C003D37</t>
  </si>
  <si>
    <t>C004D36</t>
  </si>
  <si>
    <t>CYP004CarePlanType</t>
  </si>
  <si>
    <t>C004D37</t>
  </si>
  <si>
    <t>C005D36</t>
  </si>
  <si>
    <t>C005D37</t>
  </si>
  <si>
    <t>C006D36</t>
  </si>
  <si>
    <t>CYP006SocPerCircumstances</t>
  </si>
  <si>
    <t>C006D37</t>
  </si>
  <si>
    <t>C007D36</t>
  </si>
  <si>
    <t>CYP007EmpStatus</t>
  </si>
  <si>
    <t>C007D37</t>
  </si>
  <si>
    <t>CYP008OverseasVisitorChargCat</t>
  </si>
  <si>
    <t>CYP612CodedAssessmentContact</t>
  </si>
  <si>
    <t>C008901</t>
  </si>
  <si>
    <t>LocalPatientId</t>
  </si>
  <si>
    <t>LocalPatientID</t>
  </si>
  <si>
    <t>Correction of Internal Column Name for Local Patient Identifier (Extended).</t>
  </si>
  <si>
    <r>
      <t xml:space="preserve">CYP00502 - Group rejected - More than one CYP005 provided for this Care Plan Identifier + </t>
    </r>
    <r>
      <rPr>
        <b/>
        <sz val="10"/>
        <rFont val="Arial"/>
        <family val="2"/>
      </rPr>
      <t>Care Plan Content Agreed By</t>
    </r>
    <r>
      <rPr>
        <sz val="10"/>
        <rFont val="Arial"/>
        <family val="2"/>
      </rPr>
      <t xml:space="preserve"> + Care Plan Content Agreed Date combination. Care Plan Identifier=&lt;C005010&gt; Care Plan </t>
    </r>
    <r>
      <rPr>
        <b/>
        <sz val="10"/>
        <rFont val="Arial"/>
        <family val="2"/>
      </rPr>
      <t>Content</t>
    </r>
    <r>
      <rPr>
        <sz val="10"/>
        <rFont val="Arial"/>
        <family val="2"/>
      </rPr>
      <t xml:space="preserve"> Agreed By=&lt;C005020&gt; Care Plan Content Agreed Date=&lt;C005030&gt;</t>
    </r>
  </si>
  <si>
    <t>Record Level Error/Warning Messages</t>
  </si>
  <si>
    <t>CYP00505 - Record rejected - Care Plan Agreed By is blank. Care Plan Identifier=&lt;C005010&gt; Local Patient Identifier (Extended)=&lt;C004901&gt;</t>
  </si>
  <si>
    <r>
      <t xml:space="preserve">CYP00505 - Record rejected - Care Plan </t>
    </r>
    <r>
      <rPr>
        <b/>
        <sz val="10"/>
        <rFont val="Arial"/>
        <family val="2"/>
      </rPr>
      <t>Content</t>
    </r>
    <r>
      <rPr>
        <sz val="10"/>
        <rFont val="Arial"/>
        <family val="2"/>
      </rPr>
      <t xml:space="preserve"> Agreed By is blank. Care Plan Identifier=&lt;C005010&gt; Local Patient Identifier (Extended)=&lt;C004901&gt;</t>
    </r>
  </si>
  <si>
    <t>CYP00506 - Record rejected -Care Plan Agreed By has incorrect data format. Care Plan Identifier=&lt;C005010&gt; Local Patient Identifier (Extended)=&lt;C004901&gt;</t>
  </si>
  <si>
    <r>
      <t xml:space="preserve">CYP00506 - Record rejected - Care Plan </t>
    </r>
    <r>
      <rPr>
        <b/>
        <sz val="10"/>
        <rFont val="Arial"/>
        <family val="2"/>
      </rPr>
      <t>Content</t>
    </r>
    <r>
      <rPr>
        <sz val="10"/>
        <rFont val="Arial"/>
        <family val="2"/>
      </rPr>
      <t xml:space="preserve"> Agreed By has incorrect data format. Care Plan Identifier=&lt;C005010&gt; Local Patient Identifier (Extended)=&lt;C004901&gt;</t>
    </r>
  </si>
  <si>
    <t>CYP00507 - Warning - Care Plan Agreed By contains an invalid national code. Care Plan Identifier=&lt;C005010&gt; Local Patient Identifier (Extended)=&lt;C004901&gt; Care Plan Agreed By=&lt;C005020&gt;</t>
  </si>
  <si>
    <r>
      <t xml:space="preserve">CYP00507 - Warning - Care Plan </t>
    </r>
    <r>
      <rPr>
        <b/>
        <sz val="10"/>
        <rFont val="Arial"/>
        <family val="2"/>
      </rPr>
      <t>Content</t>
    </r>
    <r>
      <rPr>
        <sz val="10"/>
        <rFont val="Arial"/>
        <family val="2"/>
      </rPr>
      <t xml:space="preserve"> Agreed By contains an invalid national code. Care Plan Identifier=&lt;C005010&gt; Local Patient Identifier (Extended)=&lt;C004901&gt; Care Plan </t>
    </r>
    <r>
      <rPr>
        <b/>
        <sz val="10"/>
        <rFont val="Arial"/>
        <family val="2"/>
      </rPr>
      <t>Content</t>
    </r>
    <r>
      <rPr>
        <sz val="10"/>
        <rFont val="Arial"/>
        <family val="2"/>
      </rPr>
      <t xml:space="preserve"> Agreed By=&lt;C005020&gt;</t>
    </r>
  </si>
  <si>
    <t>Assessment Tool Comments</t>
  </si>
  <si>
    <t>The EQ-5D-5L descriptive system comprises the five dimensions (MOBILITY, SELF-CARE, USUAL ACTIVITIES, PAIN / DISCOMFORT and ANXIETY / DEPRESSION). Each dimension has five response levels: no problems, slight problems, moderate problems, severe problems, unable to/extreme problems. The respondent is asked to indicate his/her health state by checking the box next to the most appropriate response level for each of the five dimensions.
An EQ-5D summary index is derived by applying a formula that attaches values (weights) to each of the levels in each dimension. The index is calculated by deducting the appropriate weights from 1, the value for full health (i.e. state 11111).
Further details can be found in the User guide here https://euroqol.org/publications/user-guides/</t>
  </si>
  <si>
    <r>
      <rPr>
        <b/>
        <sz val="10"/>
        <rFont val="Arial"/>
        <family val="2"/>
      </rPr>
      <t xml:space="preserve">Please note that NHSD have been unable to secure a central license for using the tool.  For instructions on how to gain permissions, please visit the National Clinical Content Repositoryhttps://digital.nhs.uk/services/national-clinical-content-repository-copyright-licensing-service/nccr-tools-and-measures-library.
</t>
    </r>
    <r>
      <rPr>
        <sz val="10"/>
        <rFont val="Arial"/>
        <family val="2"/>
      </rPr>
      <t xml:space="preserve">
The EQ-5D-5L descriptive system comprises the five dimensions (MOBILITY, SELF-CARE, USUAL ACTIVITIES, PAIN / DISCOMFORT and ANXIETY / DEPRESSION). Each dimension has five response levels: no problems, slight problems, moderate problems, severe problems, unable to/extreme problems. The respondent is asked to indicate his/her health state by checking the box next to the most appropriate response level for each of the five dimensions.
An EQ-5D summary index is derived by applying a formula that attaches values (weights) to each of the levels in each dimension. The index is calculated by deducting the appropriate weights from 1, the value for full health (i.e. state 11111).
Further details can be found in the User guide here https://euroqol.org/publications/user-guides/</t>
    </r>
  </si>
  <si>
    <t>Addition of text to provide instructions relating to copyright permissions for use of the assessment tool.</t>
  </si>
  <si>
    <t>EuroQol Five Dimension Five Level visual analogue scale</t>
  </si>
  <si>
    <t>Range Score</t>
  </si>
  <si>
    <t>Addition of Range Score column to indicate the number of decimal places accepted on submission.</t>
  </si>
  <si>
    <t>CYPREJ000</t>
  </si>
  <si>
    <t>Help Text</t>
  </si>
  <si>
    <t>The file you have uploaded has failed format checks, and so your submission has been rejected. This could be because of any of the following reasons:
-The file is not an XML or IDB file.
-The XML file you have uploaded has been checked against the XML schema for this data set and has been found to not be well-formed.
-The submission portal failed to successfully upload the submission file from the data provider.
-A technical issue arose when trying to upload data from the submitted XML or IDB file into the submission portal.
-The submitted xml file contains XML reserved characters.
Please review either your XML file to check it complies with the structure defined by the current XML schema, or your IDB file to check it complies with the structure defined within this technical output specification and then resubmit the file.</t>
  </si>
  <si>
    <t>Data Linkage</t>
  </si>
  <si>
    <t xml:space="preserve">The data items listed below are marked as linkage items </t>
  </si>
  <si>
    <t>Mandatory/ Required/ Optional</t>
  </si>
  <si>
    <t>This is a number used to identify a PATIENT uniquely within a Health Care Provider. It may be different from the PATIENT's casenote number and may be assigned automatically by the computer system.</t>
  </si>
  <si>
    <t>M</t>
  </si>
  <si>
    <t>The unique identifier for a SERVICE REQUEST. 
It would normally be automatically generated by the local system upon recording a new Referral, although could be manually assigned.</t>
  </si>
  <si>
    <t>The unique identifier for a CARE CONTACT.</t>
  </si>
  <si>
    <t>The unique identifier for a CARE ACTIVITY. 
It would normally be automatically generated by the local system upon recording a new activity, although could be manually assigned.</t>
  </si>
  <si>
    <t xml:space="preserve">A unique local CARE PROFESSIONAL TEAM IDENTIFIER within a Health Care Provider and may be assigned automatically by the computer system.
 </t>
  </si>
  <si>
    <t>CARE PROFESSIONAL TEAM LOCAL IDENTIFIER</t>
  </si>
  <si>
    <t>A unique local CARE PROFESSIONAL TEAM IDENTIFIER within a Health Care Provider and may be assigned automatically by the computer system.</t>
  </si>
  <si>
    <t>A unique identifier for a CARE PLAN.</t>
  </si>
  <si>
    <t>Note: Above data items will allow data linkage for all the following sections:</t>
  </si>
  <si>
    <t>LOCAL PATIENT IDENTIFIER</t>
  </si>
  <si>
    <t>CYP001 Master Patient Index and Risk Indicators</t>
  </si>
  <si>
    <t>CYP006 Social Personal Cicumstances</t>
  </si>
  <si>
    <t>CYP404 Assistive Technology to Support Disability Type</t>
  </si>
  <si>
    <t>CYP603 Newborn Hearing Screening Audiology Referral</t>
  </si>
  <si>
    <t>CYP102 Service or Team Type Referred To</t>
  </si>
  <si>
    <t>CYP103 Other Reason for Referral</t>
  </si>
  <si>
    <t>CYP104 Referral to Treatment</t>
  </si>
  <si>
    <t>CYP609 Coded Scored Assessment (Referral)</t>
  </si>
  <si>
    <t>CYP610 Breastfeeding Status</t>
  </si>
  <si>
    <t>CYP612 Coded Scored Assessment (Contact)</t>
  </si>
  <si>
    <t>NO LINKAGE</t>
  </si>
  <si>
    <t>FORMATTING</t>
  </si>
  <si>
    <t>Data Dictionary</t>
  </si>
  <si>
    <t>Microsoft Access</t>
  </si>
  <si>
    <t>XSD</t>
  </si>
  <si>
    <t>SQL</t>
  </si>
  <si>
    <t>string</t>
  </si>
  <si>
    <t>Memo</t>
  </si>
  <si>
    <t>varchar(max)</t>
  </si>
  <si>
    <t>A string of ASCII characters</t>
  </si>
  <si>
    <t>Text</t>
  </si>
  <si>
    <t>string; max length 255</t>
  </si>
  <si>
    <t>varchar(255)</t>
  </si>
  <si>
    <t>A string of ASCII characters upto 255 characters</t>
  </si>
  <si>
    <t>varchar(1)</t>
  </si>
  <si>
    <t>A string of ASCII characters of length 1</t>
  </si>
  <si>
    <t>nvarchar(max)</t>
  </si>
  <si>
    <t>A string of Unicode characters</t>
  </si>
  <si>
    <t>Microsoft Access allows formatting</t>
  </si>
  <si>
    <t>date</t>
  </si>
  <si>
    <t>Short date</t>
  </si>
  <si>
    <t>A date</t>
  </si>
  <si>
    <t>General date</t>
  </si>
  <si>
    <t>datetime</t>
  </si>
  <si>
    <t>integer</t>
  </si>
  <si>
    <t>Long integer</t>
  </si>
  <si>
    <t>int</t>
  </si>
  <si>
    <t>A number from -2,147,483,648 to 2,147,483,647</t>
  </si>
  <si>
    <t>long</t>
  </si>
  <si>
    <t>bigint</t>
  </si>
  <si>
    <t>A number from -2^63 to 2^63-1</t>
  </si>
  <si>
    <t>Integer</t>
  </si>
  <si>
    <t>smallint</t>
  </si>
  <si>
    <t>A number from -32,768 to 32,767</t>
  </si>
  <si>
    <t>Byte</t>
  </si>
  <si>
    <t>byte</t>
  </si>
  <si>
    <t>tinyint</t>
  </si>
  <si>
    <t>A number from 0 to 255</t>
  </si>
  <si>
    <t>Short time</t>
  </si>
  <si>
    <t>time</t>
  </si>
  <si>
    <t>n/a</t>
  </si>
  <si>
    <t>hh:mm</t>
  </si>
  <si>
    <t>Long time</t>
  </si>
  <si>
    <t>time(0)</t>
  </si>
  <si>
    <t>hh:mm:ss</t>
  </si>
  <si>
    <t>an2</t>
  </si>
  <si>
    <t>string; length 2</t>
  </si>
  <si>
    <t>char(2)</t>
  </si>
  <si>
    <t>A string of ASCII characters (any combination of numbers and/or letters) of length exactly 2</t>
  </si>
  <si>
    <t>Usually treated as varchar(2) in SQL. Any character can flow including special characters.</t>
  </si>
  <si>
    <t>max an2</t>
  </si>
  <si>
    <t>string; max length 2</t>
  </si>
  <si>
    <t>varchar(2)</t>
  </si>
  <si>
    <t>A string of ASCII characters (any combination of numbers and/or letters) of length 1 to 2</t>
  </si>
  <si>
    <t>Any character can flow including special characters.</t>
  </si>
  <si>
    <t>an3 or an5</t>
  </si>
  <si>
    <t>string; length 3 or 5</t>
  </si>
  <si>
    <t>char(3)/char(5)</t>
  </si>
  <si>
    <t>A string of ASCII characters (any combination of numbers and/or letters) of length exactly 3 or 5</t>
  </si>
  <si>
    <t>min an5 max an18</t>
  </si>
  <si>
    <t>string; min length 5 max length 18</t>
  </si>
  <si>
    <t>varchar(5-18)</t>
  </si>
  <si>
    <t>A string of ASCII characters (any combination of numbers and/or letters) of length between 5 and 18</t>
  </si>
  <si>
    <t>n2.n2</t>
  </si>
  <si>
    <t>Single</t>
  </si>
  <si>
    <t>float</t>
  </si>
  <si>
    <t>Double</t>
  </si>
  <si>
    <t>Decimal</t>
  </si>
  <si>
    <t>decimal</t>
  </si>
  <si>
    <t>negativeInteger</t>
  </si>
  <si>
    <t>Integer; (with criteria)</t>
  </si>
  <si>
    <t>nonNegativeInteger</t>
  </si>
  <si>
    <t>An integer containing only non-negative values (0,1,2,..)</t>
  </si>
  <si>
    <t>nonPositiveInteger</t>
  </si>
  <si>
    <t>An integer containing only non-positive values (..,-2,-1,0)</t>
  </si>
  <si>
    <t>positiveInteger</t>
  </si>
  <si>
    <t>An integer containing only positive values (1,2,..)</t>
  </si>
  <si>
    <t>short</t>
  </si>
  <si>
    <t>A signed 16-bit integer</t>
  </si>
  <si>
    <t>unsignedLong</t>
  </si>
  <si>
    <t>An unsigned 64-bit integer</t>
  </si>
  <si>
    <t>unsignedInt</t>
  </si>
  <si>
    <t>An unsigned 32-bit integer</t>
  </si>
  <si>
    <t>unsignedShort</t>
  </si>
  <si>
    <t>An unsigned 16-bit integer</t>
  </si>
  <si>
    <t>unsignedByte</t>
  </si>
  <si>
    <t>duration</t>
  </si>
  <si>
    <t>gDay</t>
  </si>
  <si>
    <t>Defines a part of a date - the day (DD)</t>
  </si>
  <si>
    <t>gMonth</t>
  </si>
  <si>
    <t>Defines a part of a date - the month (MM)</t>
  </si>
  <si>
    <t>gMonthDay</t>
  </si>
  <si>
    <t>Defines a part of a date - the month and day (MM-DD)</t>
  </si>
  <si>
    <t>gYear</t>
  </si>
  <si>
    <t>Defines a part of a date - the year (YYYY)</t>
  </si>
  <si>
    <t>gYearMonth</t>
  </si>
  <si>
    <t>Defines a part of a date - the year and month (YYYY-MM)</t>
  </si>
  <si>
    <t>token</t>
  </si>
  <si>
    <t>A string that does not contain line feeds, carriage returns, tabs, leading or trailing spaces, or multiple spaces</t>
  </si>
  <si>
    <t>normalizedString</t>
  </si>
  <si>
    <t>A string that does not contain line feeds, carriage returns, or tabs</t>
  </si>
  <si>
    <t>double</t>
  </si>
  <si>
    <t>EXCEPTIONS</t>
  </si>
  <si>
    <t>Null values</t>
  </si>
  <si>
    <t xml:space="preserve">Null </t>
  </si>
  <si>
    <t>Null values must be allowed to flow provided validation rules for the individual item have been applied. Otherwise, records should not flow.</t>
  </si>
  <si>
    <t>Invalid dates</t>
  </si>
  <si>
    <t>A date that is invalid/incorrect as there is no such date in the calendar, e.g. 47/15/2015</t>
  </si>
  <si>
    <t>These records will be rejected and an error message returned.</t>
  </si>
  <si>
    <t>Dates/times when clocks change to BST</t>
  </si>
  <si>
    <t>The date/time should be submitted as it is recorded in local systems.</t>
  </si>
  <si>
    <t>Postcode</t>
  </si>
  <si>
    <t>max an8</t>
  </si>
  <si>
    <t xml:space="preserve">The data item must be submitted in one of the following formats: 
A1_1AA
A11_1AA
AA1_1AA
AA11_1AA
A1A_1AA
AA1A_1AA
AAA_1AA 
Note that the fourth character from the right is always a space and separates the outward and inward parts of the Postcode. </t>
  </si>
  <si>
    <t>Further detail can be found here: http://www.datadictionary.nhs.uk/web_site_content/supporting_information/nhs_postcode_directory.asp?shownav=1</t>
  </si>
  <si>
    <t>"Live" Organisation</t>
  </si>
  <si>
    <t>A "Live" organisation is an organisation that is active on the first day of the reporting period</t>
  </si>
  <si>
    <t>"Open" Organisation</t>
  </si>
  <si>
    <t>An "Open" organisation is one deemed as being active during the reporting period</t>
  </si>
  <si>
    <t>XML reserve characters and their escape sequences:</t>
  </si>
  <si>
    <t>&lt;</t>
  </si>
  <si>
    <t>&amp;lt;</t>
  </si>
  <si>
    <t>&gt;</t>
  </si>
  <si>
    <t>&amp;gt;</t>
  </si>
  <si>
    <t>&amp;</t>
  </si>
  <si>
    <t>&amp;amp;</t>
  </si>
  <si>
    <t/>
  </si>
  <si>
    <t>&amp;apos;</t>
  </si>
  <si>
    <t>"</t>
  </si>
  <si>
    <t>&amp;quot;</t>
  </si>
  <si>
    <t>CARDINALITY/OVERARCHING VALIDATION</t>
  </si>
  <si>
    <t>Mandated data items</t>
  </si>
  <si>
    <t>Rejected if blank, Rejected if format error, Warning if national code error (where national codes are present or a look-up table exists)</t>
  </si>
  <si>
    <t>The rejections relate to all the data for that patient's record within the specific table.</t>
  </si>
  <si>
    <t>Required data items</t>
  </si>
  <si>
    <t>N/A if blank, Rejected if format error, Warning if national code error (where national codes are present or a look-up table exists)</t>
  </si>
  <si>
    <t>The rejections relate to all the data for that patient's record within the specific table. Certain key required data items used for CSDS Person Index Logic (e.g. NHS Number) output a warning if blank.</t>
  </si>
  <si>
    <t>Optional data items</t>
  </si>
  <si>
    <t>TABLE VALIDATION ORDER</t>
  </si>
  <si>
    <t>Tables will be validated in the following order</t>
  </si>
  <si>
    <t>1. CYP000, CYP901, CYP301, CYP613</t>
  </si>
  <si>
    <t>2. CYP001</t>
  </si>
  <si>
    <t>3. CYP002, CYP003, CYP401, CYP402, CYP403, CYP404, CYP501, CYP502, CYP601, CYP602, CYP603, CYP604, CYP605</t>
  </si>
  <si>
    <t>4. CYP101</t>
  </si>
  <si>
    <t>5. CYP102, CYP103, CYP104, CYP105, CYP606, CYP607, CYP608, CYP609</t>
  </si>
  <si>
    <t>6. CYP201</t>
  </si>
  <si>
    <t>7. CYP202</t>
  </si>
  <si>
    <t>8. CYP610, CYP611, CYP612</t>
  </si>
  <si>
    <t>Other Information</t>
  </si>
  <si>
    <t>Group Name is the same as a group/table eg CYP001MPI</t>
  </si>
  <si>
    <t>Distance Calculations</t>
  </si>
  <si>
    <t>The Northings\Eastings fields within the NHS Postcode Directory table and Pythagoras's theorem are used to calculate the distance between patient postcode and postcode of Ward/Contact/GP Practice Location.
http://www.ordnancesurvey.co.uk/resources/maps-and-geographic-resources/calculating-distances-using-grid-references.html
The calculation is:
SquareRoot (((OSEAST1M(H)- OSEAST1M(L))2+( OSNRTH1M(H)- OSNRTH1M(L)) 2)
(H) designates the patient home details
(L) designates the Ward/Contact/GP Practice Location details.</t>
  </si>
  <si>
    <t xml:space="preserve">How to Identify the Northings\Eastings For Each Location
</t>
  </si>
  <si>
    <t xml:space="preserve">Patient Details
</t>
  </si>
  <si>
    <t xml:space="preserve">Use the submitted Postcode: CYP001MPI – POSTCODE OF USUAL ADDRESS
Then identify the Northings\Eastings for this postcode by using the ONS NHS Postcode Directory file 
Eastings OSEAST1M 
Northings: OSNRTH1M </t>
  </si>
  <si>
    <t>GP DISTANCE FROM HOME</t>
  </si>
  <si>
    <t xml:space="preserve">Use CYP002GP -  GENERAL MEDICAL PRACTICE CODE (PATIENT REGISTRATION).
Look up the Practice's Postcode in the ODS reference data file: EPRACCUR
Then identify the Northings\Eastings for the GP Practice postcode by using the ONS NHS Postcode Directory file 
Eastings OSEAST1M 
Northings: OSNRTH1M </t>
  </si>
  <si>
    <t>CONTACT LOCATION DISTANCE FROM HOME</t>
  </si>
  <si>
    <t>Use CYP201CareContact – SITE CODE (OF TREATMENT)
Look up the postcode for this Site Code in the ODS reference data file that holds the address for Organisation Sites.
Then identify the Northings\Eastings for this postcode by using the ONS NHS Postcode Directory file 
Eastings OSEAST1M 
Northings: OSNRTH1M</t>
  </si>
  <si>
    <t>Clinical Terminology Validations</t>
  </si>
  <si>
    <t>The following validations apply to each clinical terminology data item within the data set. These items are indicated by the brackets (Coded Terminology), (Coded Clinical Entry) or (SNOMED CT).
The validations applied will be based on the corresponding Scheme In Use selected.</t>
  </si>
  <si>
    <t>Scheme In Use</t>
  </si>
  <si>
    <t>ICD-10</t>
  </si>
  <si>
    <t>min an4 max an6</t>
  </si>
  <si>
    <t>Format check</t>
  </si>
  <si>
    <t>Read Coded Clinical Terms Version 2</t>
  </si>
  <si>
    <t>an5 or an7</t>
  </si>
  <si>
    <t>Read Coded Clinical Terms Version 3 (CTV3)</t>
  </si>
  <si>
    <t>Systematized Nomenclature of Medicine Clinical Terms (SNOMED CT®)</t>
  </si>
  <si>
    <t>min n6 max n18</t>
  </si>
  <si>
    <t>Format check, Check Digit + Partition Identifier checks*</t>
  </si>
  <si>
    <t>*Additional SNOMED CT Checks:</t>
  </si>
  <si>
    <t>Check-Digit</t>
  </si>
  <si>
    <t>The last digit is checked by using the "Verhoeff check".</t>
  </si>
  <si>
    <t>Partition Identifier</t>
  </si>
  <si>
    <t>The penultimate two-digits must equal "00" or "10".</t>
  </si>
  <si>
    <r>
      <rPr>
        <b/>
        <sz val="10"/>
        <rFont val="Arial"/>
        <family val="2"/>
      </rPr>
      <t xml:space="preserve">Creating the Person_ID
</t>
    </r>
    <r>
      <rPr>
        <sz val="10"/>
        <rFont val="Arial"/>
        <family val="2"/>
      </rPr>
      <t xml:space="preserve">
The inner workings of how the Person_ID is being derived are as follows:
The MPS service will return the MPS trace NHS number available for all person demographic datasets that are processed through it.  
DPS will utilise this service in combination with their own processing to generate a universal Person_ID (previously referred to as the Common Based Linkage Attribute (CBLA)).  
This Person_ID will either be populated with:
•           NHS Number - Where the input data can be matched to a single record selected from PDS that holds a valid NHS number
           ELSE
•           UPRI 1 (Unmatched Person Record Identifier 1) - where the input data cannot be matched to a single person record holding a valid NHS number within PDS but the data for the record is sufficient to identify a distinct person.  
In this scenario, the Spine MPS service will generate an ID that will be consistently attributed to that distinct person record, thus making it suitable for linkage. 
UPRI 1 will be prefixed with an A or B (or, in the future, could theoretically be any alpha character excluding ‘U’) 
           ELSE
•           UPRI 2 (Unmatched Person record Identifier 2) - where the input data cannot be matched to a single person record holding a valid NHS number within PDS and the data for the record is insufficient to identify a distinct person (e.g. John Smith and Postcode).  
In this scenario, DPS will generate a 'one-off' ID (UPRI 2) that will not be attributed to any distinct person record and thus cannot be used for linkage. 
UPRI 2 will always be prefixed with a U
Once the Person_ID has been passed through the MPS service it is then passed through a tool called Privitar that uses an algorithm to pseudonymise the ID as we do not provide the Person_ID in the clear.</t>
    </r>
  </si>
  <si>
    <t>File-Level Rejection Report</t>
  </si>
  <si>
    <t>Error Code</t>
  </si>
  <si>
    <t>Validation Failure Message</t>
  </si>
  <si>
    <t>Data items to display (for each failed record)</t>
  </si>
  <si>
    <t>Failed Submission File Format Check. The file is not a valid XML or IDB file.</t>
  </si>
  <si>
    <t>File Name</t>
  </si>
  <si>
    <t>If the submission file is in xml format then the presence of XML reserved characters in any free text fields within a submission file could cause this error message, the XML reserved characters being: 
"
&amp;
'
&lt;
&gt;
Any reserved characters can be replaced with the appropriate entity reference if these characters genuinely need to be present.
If the submission file is in IDB format then the above advice should be disregarded.</t>
  </si>
  <si>
    <t>CYPREJ004</t>
  </si>
  <si>
    <t>Failed Content Check. Demographics Table is empty.</t>
  </si>
  <si>
    <t>The submission file you have uploaded contains no entries in the CYP001MPI group. Without any entries in the CYP001MPI group, this is effectively an empty submission.</t>
  </si>
  <si>
    <t>NHS numbers, if provided, must pass Modulus-11 checks.</t>
  </si>
  <si>
    <t>Local Patient Identifier (Extended), Organisation Identifier (Local Patient Identifier), NHS Number</t>
  </si>
  <si>
    <t>Checks the NHS Number in CYP001MPI
Note: This does not apply to NHS Number (Mother).
For all NHS number fields, It is recommended that default NHS numbers such as ‘1111111111’, ‘9999999999’, etc. are not submitted, where NHS number is not known they should be submitted Null. If default numbers are submitted they will be accepted by the system.</t>
  </si>
  <si>
    <t>CYPREJ006</t>
  </si>
  <si>
    <t>Failed Postcode Check. File contains invalid postcodes.</t>
  </si>
  <si>
    <t>Postcodes, if provided, must be in one of the correct postcode formats.
See the 'Technical Glossary' tab in the CSDS Technical Output Specification for further details.</t>
  </si>
  <si>
    <t>Local Patient Identifier (Extended), Organisation Identifier (Local Patient Identifier), Postcode</t>
  </si>
  <si>
    <t>Checks CYP001 MPI. An invalid postcode will cause the submission to be rejected.</t>
  </si>
  <si>
    <t>CYPREJ007</t>
  </si>
  <si>
    <t>Failed Date of Birth Check. File contains invalid dates of birth.</t>
  </si>
  <si>
    <t>Date of Birth, if provided, must be in a valid format and must not be after the end of the latest reporting period selected. The derived age at start of the earliest reporting period selected must not be 130 years old or greater.</t>
  </si>
  <si>
    <t>Local Patient Identifier (Extended), Organisation Identifier (Local Patient Identifier), Date of Birth</t>
  </si>
  <si>
    <t xml:space="preserve">Checks CYP001MPI </t>
  </si>
  <si>
    <t>CYPREJ008</t>
  </si>
  <si>
    <t>Failed Duplicate NHS Number Check. A NHS number is allocated to more than one person.</t>
  </si>
  <si>
    <t>Duplicate NHS numbers corrupt the generation of the CSDS database and cannot be accepted.</t>
  </si>
  <si>
    <t>Checks CYP001MPI
Note: This does not apply to NHS Number (Mother).</t>
  </si>
  <si>
    <t>CYPREJ009</t>
  </si>
  <si>
    <t>Failed Duplicate Local Patient Identifier (Extended) Check. A Local Patient Identifier (Extended) is allocated to more than one person.</t>
  </si>
  <si>
    <t>Duplicate Local Patient Identifier (Extended) corrupt the generation of the CSDS database and cannot be accepted.</t>
  </si>
  <si>
    <t>CYPREJ010</t>
  </si>
  <si>
    <t>Failed Organisation Identifier (Code of Provider) Check. The organisation Identifier of the provider in the submitted file does not match the Provider Organisation selected in the Submission Portal.</t>
  </si>
  <si>
    <t>Data submitters can only upload data for one Organisation Identifier (Code of Provider) at a time.  All the data in the uploaded file must be for the selected Organisation Identifier (Code of Provider).</t>
  </si>
  <si>
    <t>Organisation Identifier (Code of Provider) (from file)</t>
  </si>
  <si>
    <t>CYPREJ011</t>
  </si>
  <si>
    <t>Failed Reporting Period Check. There were no records in the submission file that were for the selected reporting period.</t>
  </si>
  <si>
    <t>There were no "date-marked" events in any of the groups that covered the selected reporting period.  Without any entries for the reporting period, this is effectively an empty submission.</t>
  </si>
  <si>
    <t>CYPREJ015</t>
  </si>
  <si>
    <t>Failed Content Check. GP Practice Registration table is empty.</t>
  </si>
  <si>
    <t>The submission file you have uploaded contains no entries in the CYP002GP.</t>
  </si>
  <si>
    <t>CYPREJ016</t>
  </si>
  <si>
    <t>Failed Content Check. Header table is empty.</t>
  </si>
  <si>
    <t>The submission file you have uploaded contains no entries in the CYP000Header.</t>
  </si>
  <si>
    <t>CYPREJ017</t>
  </si>
  <si>
    <t>Failed Header check. File contains multiple header records.</t>
  </si>
  <si>
    <t>More than one CYP000Header record transmitted with this submission file.</t>
  </si>
  <si>
    <t>CYPREJ101</t>
  </si>
  <si>
    <t>All Records Failed Validation. As a result of validation errors, there are no records for the reporting period that can be progressed into the Central System.</t>
  </si>
  <si>
    <t>After checking the records that have been extracted as part of this reporting period, it has been found that they have all been rejected. With so many rejections, this is effectively an empty submission.  
The data provider should view the field-level error reporting to further understand the underlying causes of this error.</t>
  </si>
  <si>
    <t>CSDS Assessment Tool Reference Table</t>
  </si>
  <si>
    <t>This reference table contains a list of outcome measures (individual, total and/or scale scores) that can be submitted as Coded Assessment Tool Type (SNOMED CT) within the following CSDS tables:
CYP609 Coded Scored Assessment (Referral)
CYP612 Coded Scored Assessment (Contact)
The table presents the equivalent SNOMED CT Concept ID and national codes for each measure. Only those measures that appear in this list can be submitted within the CSDS. Any SNOMED CT Concept ID that is not in this list will be rejected at the submission portal.</t>
  </si>
  <si>
    <t>Coded Assessment Tool Type (SNOMED CT)</t>
  </si>
  <si>
    <t>Collection Start Date</t>
  </si>
  <si>
    <t>Comments</t>
  </si>
  <si>
    <t>Assessment Tool Name</t>
  </si>
  <si>
    <t>Preferred Term (SNOMED-CT)</t>
  </si>
  <si>
    <t>Concept ID (SNOMED CT)</t>
  </si>
  <si>
    <t>Value Format</t>
  </si>
  <si>
    <t>Value</t>
  </si>
  <si>
    <t>Value Description</t>
  </si>
  <si>
    <r>
      <t xml:space="preserve">RANGE_SCORE
</t>
    </r>
    <r>
      <rPr>
        <b/>
        <sz val="6"/>
        <color theme="0"/>
        <rFont val="Arial"/>
        <family val="2"/>
      </rPr>
      <t>Indicates the number of decimal places that would be expected without triggering a warning message for invalid score.
1dp is sufficient throughout. If more are submitted than expected, a warning message will be displayed but the record will still flow.</t>
    </r>
  </si>
  <si>
    <t>ASQ-3</t>
  </si>
  <si>
    <t>ASQ-3 (Ages and Stages Questionnaires Third Edition) 2 month questionnaire</t>
  </si>
  <si>
    <t>ASQ-3 (Ages and Stages Questionnaires Third Edition) 2 month questionnaire - communication score</t>
  </si>
  <si>
    <t>952611000000105</t>
  </si>
  <si>
    <t>max n2.max n1</t>
  </si>
  <si>
    <t>0 - 60.0</t>
  </si>
  <si>
    <t>The person score is the 'total score'. There are 6 questions for each dimension, with a possible total score of 60 for each dimension.
When one or two items in an area are unscored, area item scores are averaged and the total area score is adjusted. Adjusted scores ensure the child is not penalized for unanswered items or items that are inappropriate given their cultural context. An area should not be scored if more than two items are unanswered.
More information on ASQ-3, including scoring advice can be found on the ages and stages website:
https://agesandstages.com/</t>
  </si>
  <si>
    <t>ASQ-3 (Ages and Stages Questionnaires Third Edition) 2 month questionnaire - fine motor score</t>
  </si>
  <si>
    <t>952621000000104</t>
  </si>
  <si>
    <t>ASQ-3 (Ages and Stages Questionnaires Third Edition) 2 month questionnaire - gross motor score</t>
  </si>
  <si>
    <t>952631000000102</t>
  </si>
  <si>
    <t>ASQ-3 (Ages and Stages Questionnaires Third Edition) 2 month questionnaire - personal-social score</t>
  </si>
  <si>
    <t>952651000000109</t>
  </si>
  <si>
    <t>ASQ-3 (Ages and Stages Questionnaires Third Edition) 2 month questionnaire - problem solving score</t>
  </si>
  <si>
    <t>952641000000106</t>
  </si>
  <si>
    <t>ASQ-3 (Ages and Stages Questionnaires Third Edition) 4 month questionnaire</t>
  </si>
  <si>
    <t>ASQ-3 (Ages and Stages Questionnaires Third Edition) 4 month questionnaire - communication score</t>
  </si>
  <si>
    <t>952661000000107</t>
  </si>
  <si>
    <t>ASQ-3 (Ages and Stages Questionnaires Third Edition) 4 month questionnaire - fine motor score</t>
  </si>
  <si>
    <t>952671000000100</t>
  </si>
  <si>
    <t>ASQ-3 (Ages and Stages Questionnaires Third Edition) 4 month questionnaire - gross motor score</t>
  </si>
  <si>
    <t>952681000000103</t>
  </si>
  <si>
    <t>ASQ-3 (Ages and Stages Questionnaires Third Edition) 4 month questionnaire - personal-social score</t>
  </si>
  <si>
    <t>952701000000101</t>
  </si>
  <si>
    <t>ASQ-3 (Ages and Stages Questionnaires Third Edition) 4 month questionnaire - problem solving score</t>
  </si>
  <si>
    <t>952691000000101</t>
  </si>
  <si>
    <t>ASQ-3 (Ages and Stages Questionnaires Third Edition) 6 month questionnaire</t>
  </si>
  <si>
    <t>ASQ-3 (Ages and Stages Questionnaires Third Edition) 6 month questionnaire - communication score</t>
  </si>
  <si>
    <t>952711000000104</t>
  </si>
  <si>
    <t>ASQ-3 (Ages and Stages Questionnaires Third Edition) 6 month questionnaire - fine motor score</t>
  </si>
  <si>
    <t>952721000000105</t>
  </si>
  <si>
    <t>ASQ-3 (Ages and Stages Questionnaires Third Edition) 6 month questionnaire - gross motor score</t>
  </si>
  <si>
    <t>952731000000107</t>
  </si>
  <si>
    <t>ASQ-3 (Ages and Stages Questionnaires Third Edition) 6 month questionnaire - personal-social score</t>
  </si>
  <si>
    <t>952751000000100</t>
  </si>
  <si>
    <t>ASQ-3 (Ages and Stages Questionnaires Third Edition) 6 month questionnaire - problem solving score</t>
  </si>
  <si>
    <t>952741000000103</t>
  </si>
  <si>
    <t>ASQ-3 (Ages and Stages Questionnaires Third Edition) 8 month questionnaire</t>
  </si>
  <si>
    <t>ASQ-3 (Ages and Stages Questionnaires Third Edition) 8 month questionnaire - communication score</t>
  </si>
  <si>
    <t>952761000000102</t>
  </si>
  <si>
    <t>ASQ-3 (Ages and Stages Questionnaires Third Edition) 8 month questionnaire - fine motor score</t>
  </si>
  <si>
    <t>952771000000109</t>
  </si>
  <si>
    <t>ASQ-3 (Ages and Stages Questionnaires Third Edition) 8 month questionnaire - gross motor score</t>
  </si>
  <si>
    <t>952781000000106</t>
  </si>
  <si>
    <t>ASQ-3 (Ages and Stages Questionnaires Third Edition) 8 month questionnaire - personal-social score</t>
  </si>
  <si>
    <t>952801000000107</t>
  </si>
  <si>
    <t>ASQ-3 (Ages and Stages Questionnaires Third Edition) 8 month questionnaire - problem solving score</t>
  </si>
  <si>
    <t>952791000000108</t>
  </si>
  <si>
    <t>ASQ-3 (Ages and Stages Questionnaires Third Edition) 9 month questionnaire</t>
  </si>
  <si>
    <t>ASQ-3 (Ages and Stages Questionnaires Third Edition) 9 month questionnaire - communication score</t>
  </si>
  <si>
    <t>952811000000109</t>
  </si>
  <si>
    <t>ASQ-3 (Ages and Stages Questionnaires Third Edition) 9 month questionnaire - fine motor score</t>
  </si>
  <si>
    <t>952821000000103</t>
  </si>
  <si>
    <t>ASQ-3 (Ages and Stages Questionnaires Third Edition) 9 month questionnaire - gross motor score</t>
  </si>
  <si>
    <t>952831000000101</t>
  </si>
  <si>
    <t>ASQ-3 (Ages and Stages Questionnaires Third Edition) 9 month questionnaire - personal-social score</t>
  </si>
  <si>
    <t>952851000000108</t>
  </si>
  <si>
    <t>ASQ-3 (Ages and Stages Questionnaires Third Edition) 9 month questionnaire - problem solving score</t>
  </si>
  <si>
    <t>952841000000105</t>
  </si>
  <si>
    <t>ASQ-3 (Ages and Stages Questionnaires Third Edition) 10 month questionnaire</t>
  </si>
  <si>
    <t>ASQ-3 (Ages and Stages Questionnaires Third Edition) 10 month questionnaire - communication score</t>
  </si>
  <si>
    <t>952861000000106</t>
  </si>
  <si>
    <t>ASQ-3 (Ages and Stages Questionnaires Third Edition) 10 month questionnaire - fine motor score</t>
  </si>
  <si>
    <t>952871000000104</t>
  </si>
  <si>
    <t>ASQ-3 (Ages and Stages Questionnaires Third Edition) 10 month questionnaire - gross motor score</t>
  </si>
  <si>
    <t>952881000000102</t>
  </si>
  <si>
    <t>ASQ-3 (Ages and Stages Questionnaires Third Edition) 10 month questionnaire - personal-social score</t>
  </si>
  <si>
    <t>952901000000104</t>
  </si>
  <si>
    <t>ASQ-3 (Ages and Stages Questionnaires Third Edition) 10 month questionnaire - problem solving score</t>
  </si>
  <si>
    <t>952891000000100</t>
  </si>
  <si>
    <t>ASQ-3 (Ages and Stages Questionnaires Third Edition) 12 month questionnaire</t>
  </si>
  <si>
    <t>ASQ-3 (Ages and Stages Questionnaires Third Edition) 12 month questionnaire - communication score</t>
  </si>
  <si>
    <t>952911000000102</t>
  </si>
  <si>
    <t>ASQ-3 (Ages and Stages Questionnaires Third Edition) 12 month questionnaire - fine motor score</t>
  </si>
  <si>
    <t>952921000000108</t>
  </si>
  <si>
    <t>ASQ-3 (Ages and Stages Questionnaires Third Edition) 12 month questionnaire - gross motor score</t>
  </si>
  <si>
    <t>952931000000105</t>
  </si>
  <si>
    <t>ASQ-3 (Ages and Stages Questionnaires Third Edition) 12 month questionnaire - personal-social score</t>
  </si>
  <si>
    <t>952951000000103</t>
  </si>
  <si>
    <t>ASQ-3 (Ages and Stages Questionnaires Third Edition) 12 month questionnaire - problem solving score</t>
  </si>
  <si>
    <t>952941000000101</t>
  </si>
  <si>
    <t>ASQ-3 (Ages and Stages Questionnaires Third Edition) 14 month questionnaire</t>
  </si>
  <si>
    <t>ASQ-3 (Ages and Stages Questionnaires Third Edition) 14 month questionnaire - communication score</t>
  </si>
  <si>
    <t>952961000000100</t>
  </si>
  <si>
    <t>ASQ-3 (Ages and Stages Questionnaires Third Edition) 14 month questionnaire - fine motor score</t>
  </si>
  <si>
    <t>952971000000107</t>
  </si>
  <si>
    <t>ASQ-3 (Ages and Stages Questionnaires Third Edition) 14 month questionnaire - gross motor score</t>
  </si>
  <si>
    <t>952981000000109</t>
  </si>
  <si>
    <t>ASQ-3 (Ages and Stages Questionnaires Third Edition) 14 month questionnaire - personal-social score</t>
  </si>
  <si>
    <t>953001000000105</t>
  </si>
  <si>
    <t>ASQ-3 (Ages and Stages Questionnaires Third Edition) 14 month questionnaire - problem solving score</t>
  </si>
  <si>
    <t>952991000000106</t>
  </si>
  <si>
    <t>ASQ-3 (Ages and Stages Questionnaires Third Edition) 16 month questionnaire</t>
  </si>
  <si>
    <t>ASQ-3 (Ages and Stages Questionnaires Third Edition) 16 month questionnaire - communication score</t>
  </si>
  <si>
    <t>953011000000107</t>
  </si>
  <si>
    <t>ASQ-3 (Ages and Stages Questionnaires Third Edition) 16 month questionnaire - fine motor score</t>
  </si>
  <si>
    <t>953021000000101</t>
  </si>
  <si>
    <t>ASQ-3 (Ages and Stages Questionnaires Third Edition) 16 month questionnaire - gross motor score</t>
  </si>
  <si>
    <t>953031000000104</t>
  </si>
  <si>
    <t>ASQ-3 (Ages and Stages Questionnaires Third Edition) 16 month questionnaire - personal-social score</t>
  </si>
  <si>
    <t>953051000000106</t>
  </si>
  <si>
    <t>ASQ-3 (Ages and Stages Questionnaires Third Edition) 16 month questionnaire - problem solving score</t>
  </si>
  <si>
    <t>953041000000108</t>
  </si>
  <si>
    <t>ASQ-3 (Ages and Stages Questionnaires Third Edition) 18 month questionnaire</t>
  </si>
  <si>
    <t>ASQ-3 (Ages and Stages Questionnaires Third Edition) 18 month questionnaire - communication score</t>
  </si>
  <si>
    <t>953061000000109</t>
  </si>
  <si>
    <t>ASQ-3 (Ages and Stages Questionnaires Third Edition) 18 month questionnaire - fine motor score</t>
  </si>
  <si>
    <t>953071000000102</t>
  </si>
  <si>
    <t>ASQ-3 (Ages and Stages Questionnaires Third Edition) 18 month questionnaire - gross motor score</t>
  </si>
  <si>
    <t>953081000000100</t>
  </si>
  <si>
    <t>ASQ-3 (Ages and Stages Questionnaires Third Edition) 18 month questionnaire - personal-social score</t>
  </si>
  <si>
    <t>953101000000106</t>
  </si>
  <si>
    <t>ASQ-3 (Ages and Stages Questionnaires Third Edition) 18 month questionnaire - problem solving score</t>
  </si>
  <si>
    <t>953091000000103</t>
  </si>
  <si>
    <t>ASQ-3 (Ages and Stages Questionnaires Third Edition) 20 month questionnaire</t>
  </si>
  <si>
    <t>ASQ-3 (Ages and Stages Questionnaires Third Edition) 20 month questionnaire - communication score</t>
  </si>
  <si>
    <t>953111000000108</t>
  </si>
  <si>
    <t>ASQ-3 (Ages and Stages Questionnaires Third Edition) 20 month questionnaire - fine motor score</t>
  </si>
  <si>
    <t>953121000000102</t>
  </si>
  <si>
    <t>ASQ-3 (Ages and Stages Questionnaires Third Edition) 20 month questionnaire - gross motor score</t>
  </si>
  <si>
    <t>953131000000100</t>
  </si>
  <si>
    <t>ASQ-3 (Ages and Stages Questionnaires Third Edition) 20 month questionnaire - personal-social score</t>
  </si>
  <si>
    <t>953151000000107</t>
  </si>
  <si>
    <t>ASQ-3 (Ages and Stages Questionnaires Third Edition) 20 month questionnaire - problem solving score</t>
  </si>
  <si>
    <t>953141000000109</t>
  </si>
  <si>
    <t>ASQ-3 (Ages and Stages Questionnaires Third Edition) 22 month questionnaire</t>
  </si>
  <si>
    <t>ASQ-3 (Ages and Stages Questionnaires Third Edition) 22 month questionnaire - communication score</t>
  </si>
  <si>
    <t>953161000000105</t>
  </si>
  <si>
    <t>ASQ-3 (Ages and Stages Questionnaires Third Edition) 22 month questionnaire - fine motor score</t>
  </si>
  <si>
    <t>953171000000103</t>
  </si>
  <si>
    <t>ASQ-3 (Ages and Stages Questionnaires Third Edition) 22 month questionnaire - gross motor score</t>
  </si>
  <si>
    <t>953181000000101</t>
  </si>
  <si>
    <t>ASQ-3 (Ages and Stages Questionnaires Third Edition) 22 month questionnaire - personal-social score</t>
  </si>
  <si>
    <t>953201000000102</t>
  </si>
  <si>
    <t>ASQ-3 (Ages and Stages Questionnaires Third Edition) 22 month questionnaire - problem solving score</t>
  </si>
  <si>
    <t>953191000000104</t>
  </si>
  <si>
    <t>ASQ-3 (Ages and Stages Questionnaires Third Edition) 24 month questionnaire</t>
  </si>
  <si>
    <t>ASQ-3 (Ages and Stages Questionnaires Third Edition) 24 month questionnaire - communication score</t>
  </si>
  <si>
    <t>953211000000100</t>
  </si>
  <si>
    <t>ASQ-3 (Ages and Stages Questionnaires Third Edition) 24 month questionnaire - fine motor score</t>
  </si>
  <si>
    <t>953221000000106</t>
  </si>
  <si>
    <t>ASQ-3 (Ages and Stages Questionnaires Third Edition) 24 month questionnaire - gross motor score</t>
  </si>
  <si>
    <t>953231000000108</t>
  </si>
  <si>
    <t>ASQ-3 (Ages and Stages Questionnaires Third Edition) 24 month questionnaire - personal-social score</t>
  </si>
  <si>
    <t>953251000000101</t>
  </si>
  <si>
    <t>ASQ-3 (Ages and Stages Questionnaires Third Edition) 24 month questionnaire - problem solving score</t>
  </si>
  <si>
    <t>953241000000104</t>
  </si>
  <si>
    <t>ASQ-3 (Ages and Stages Questionnaires Third Edition) 27 month questionnaire</t>
  </si>
  <si>
    <t>ASQ-3 (Ages and Stages Questionnaires Third Edition) 27 month questionnaire - communication score</t>
  </si>
  <si>
    <t>953261000000103</t>
  </si>
  <si>
    <t>ASQ-3 (Ages and Stages Questionnaires Third Edition) 27 month questionnaire - fine motor score</t>
  </si>
  <si>
    <t>953271000000105</t>
  </si>
  <si>
    <t>ASQ-3 (Ages and Stages Questionnaires Third Edition) 27 month questionnaire - gross motor score</t>
  </si>
  <si>
    <t>953281000000107</t>
  </si>
  <si>
    <t>ASQ-3 (Ages and Stages Questionnaires Third Edition) 27 month questionnaire - personal-social score</t>
  </si>
  <si>
    <t>953301000000108</t>
  </si>
  <si>
    <t>ASQ-3 (Ages and Stages Questionnaires Third Edition) 27 month questionnaire - problem solving score</t>
  </si>
  <si>
    <t>953291000000109</t>
  </si>
  <si>
    <t>ASQ-3 (Ages and Stages Questionnaires Third Edition) 30 month questionnaire</t>
  </si>
  <si>
    <t>ASQ-3 (Ages and Stages Questionnaires Third Edition) 30 month questionnaire - communication score</t>
  </si>
  <si>
    <t>953311000000105</t>
  </si>
  <si>
    <t>ASQ-3 (Ages and Stages Questionnaires Third Edition) 30 month questionnaire - fine motor score</t>
  </si>
  <si>
    <t>953321000000104</t>
  </si>
  <si>
    <t>ASQ-3 (Ages and Stages Questionnaires Third Edition) 30 month questionnaire - gross motor score</t>
  </si>
  <si>
    <t>953331000000102</t>
  </si>
  <si>
    <t>ASQ-3 (Ages and Stages Questionnaires Third Edition) 30 month questionnaire - personal-social score</t>
  </si>
  <si>
    <t>953351000000109</t>
  </si>
  <si>
    <t>ASQ-3 (Ages and Stages Questionnaires Third Edition) 30 month questionnaire - problem solving score</t>
  </si>
  <si>
    <t>953341000000106</t>
  </si>
  <si>
    <t>ASQ-3 (Ages and Stages Questionnaires Third Edition) 33 month questionnaire</t>
  </si>
  <si>
    <t>ASQ-3 (Ages and Stages Questionnaires Third Edition) 33 month questionnaire - communication score</t>
  </si>
  <si>
    <t>953361000000107</t>
  </si>
  <si>
    <t>ASQ-3 (Ages and Stages Questionnaires Third Edition) 33 month questionnaire - fine motor score</t>
  </si>
  <si>
    <t>953371000000100</t>
  </si>
  <si>
    <t>ASQ-3 (Ages and Stages Questionnaires Third Edition) 33 month questionnaire - gross motor score</t>
  </si>
  <si>
    <t>953381000000103</t>
  </si>
  <si>
    <t>ASQ-3 (Ages and Stages Questionnaires Third Edition) 33 month questionnaire - personal-social score</t>
  </si>
  <si>
    <t>953401000000103</t>
  </si>
  <si>
    <t>ASQ-3 (Ages and Stages Questionnaires Third Edition) 33 month questionnaire - problem solving score</t>
  </si>
  <si>
    <t>953391000000101</t>
  </si>
  <si>
    <t>ASQ-3 (Ages and Stages Questionnaires Third Edition) 36 month questionnaire</t>
  </si>
  <si>
    <t>ASQ-3 (Ages and Stages Questionnaires Third Edition) 36 month questionnaire - communication score</t>
  </si>
  <si>
    <t>953411000000101</t>
  </si>
  <si>
    <t>ASQ-3 (Ages and Stages Questionnaires Third Edition) 36 month questionnaire - fine motor score</t>
  </si>
  <si>
    <t>953421000000107</t>
  </si>
  <si>
    <t>ASQ-3 (Ages and Stages Questionnaires Third Edition) 36 month questionnaire - gross motor score</t>
  </si>
  <si>
    <t>953431000000109</t>
  </si>
  <si>
    <t>ASQ-3 (Ages and Stages Questionnaires Third Edition) 36 month questionnaire - personal-social score</t>
  </si>
  <si>
    <t>953451000000102</t>
  </si>
  <si>
    <t>ASQ-3 (Ages and Stages Questionnaires Third Edition) 36 month questionnaire - problem solving score</t>
  </si>
  <si>
    <t>953441000000100</t>
  </si>
  <si>
    <t>ASQ-3 (Ages and Stages Questionnaires Third Edition) 42 month questionnaire</t>
  </si>
  <si>
    <t>ASQ-3 (Ages and Stages Questionnaires Third Edition) 42 month questionnaire - communication score</t>
  </si>
  <si>
    <t>953461000000104</t>
  </si>
  <si>
    <t>ASQ-3 (Ages and Stages Questionnaires Third Edition) 42 month questionnaire - fine motor score</t>
  </si>
  <si>
    <t>953471000000106</t>
  </si>
  <si>
    <t>ASQ-3 (Ages and Stages Questionnaires Third Edition) 42 month questionnaire - gross motor score</t>
  </si>
  <si>
    <t>953481000000108</t>
  </si>
  <si>
    <t>ASQ-3 (Ages and Stages Questionnaires Third Edition) 42 month questionnaire - personal-social score</t>
  </si>
  <si>
    <t>953501000000104</t>
  </si>
  <si>
    <t>ASQ-3 (Ages and Stages Questionnaires Third Edition) 42 month questionnaire - problem solving score</t>
  </si>
  <si>
    <t>953491000000105</t>
  </si>
  <si>
    <t>ASQ-3 (Ages and Stages Questionnaires Third Edition) 48 month questionnaire</t>
  </si>
  <si>
    <t>ASQ-3 (Ages and Stages Questionnaires Third Edition) 48 month questionnaire - communication score</t>
  </si>
  <si>
    <t>953511000000102</t>
  </si>
  <si>
    <t>ASQ-3 (Ages and Stages Questionnaires Third Edition) 48 month questionnaire - fine motor score</t>
  </si>
  <si>
    <t>953521000000108</t>
  </si>
  <si>
    <t>ASQ-3 (Ages and Stages Questionnaires Third Edition) 48 month questionnaire - gross motor score</t>
  </si>
  <si>
    <t>953531000000105</t>
  </si>
  <si>
    <t>ASQ-3 (Ages and Stages Questionnaires Third Edition) 48 month questionnaire - personal-social score</t>
  </si>
  <si>
    <t>953551000000103</t>
  </si>
  <si>
    <t>ASQ-3 (Ages and Stages Questionnaires Third Edition) 48 month questionnaire - problem solving score</t>
  </si>
  <si>
    <t>953541000000101</t>
  </si>
  <si>
    <t>ASQ-3 (Ages and Stages Questionnaires Third Edition) 54 month questionnaire</t>
  </si>
  <si>
    <t>ASQ-3 (Ages and Stages Questionnaires Third Edition) 54 month questionnaire - communication score</t>
  </si>
  <si>
    <t>953561000000100</t>
  </si>
  <si>
    <t>ASQ-3 (Ages and Stages Questionnaires Third Edition) 54 month questionnaire - fine motor score</t>
  </si>
  <si>
    <t>953571000000107</t>
  </si>
  <si>
    <t>ASQ-3 (Ages and Stages Questionnaires Third Edition) 54 month questionnaire - gross motor score</t>
  </si>
  <si>
    <t>953581000000109</t>
  </si>
  <si>
    <t>ASQ-3 (Ages and Stages Questionnaires Third Edition) 54 month questionnaire - personal-social score</t>
  </si>
  <si>
    <t>953601000000100</t>
  </si>
  <si>
    <t>ASQ-3 (Ages and Stages Questionnaires Third Edition) 54 month questionnaire - problem solving score</t>
  </si>
  <si>
    <t>953591000000106</t>
  </si>
  <si>
    <t>ASQ-3 (Ages and Stages Questionnaires Third Edition) 60 month questionnaire</t>
  </si>
  <si>
    <t>ASQ-3 (Ages and Stages Questionnaires Third Edition) 60 month questionnaire - communication score</t>
  </si>
  <si>
    <t>953611000000103</t>
  </si>
  <si>
    <t>ASQ-3 (Ages and Stages Questionnaires Third Edition) 60 month questionnaire - fine motor score</t>
  </si>
  <si>
    <t>953621000000109</t>
  </si>
  <si>
    <t>ASQ-3 (Ages and Stages Questionnaires Third Edition) 60 month questionnaire - gross motor score</t>
  </si>
  <si>
    <t>953631000000106</t>
  </si>
  <si>
    <t>ASQ-3 (Ages and Stages Questionnaires Third Edition) 60 month questionnaire - personal-social score</t>
  </si>
  <si>
    <t>953651000000104</t>
  </si>
  <si>
    <t>ASQ-3 (Ages and Stages Questionnaires Third Edition) 60 month questionnaire - problem solving score</t>
  </si>
  <si>
    <t>953641000000102</t>
  </si>
  <si>
    <t>ASQ-SE</t>
  </si>
  <si>
    <t>Ages and Stages Questionnaires:Social-Emotional second edition 2 month questionnaire score</t>
  </si>
  <si>
    <t>1053941000000101</t>
  </si>
  <si>
    <t>max n3</t>
  </si>
  <si>
    <t>0 - 465</t>
  </si>
  <si>
    <t>The score is a total score for the ASQ:SE assessment, which is not split by 'dimensions'. There are 31 questions, with a possible score of 0 - 15 for each question, giving a possible total score of 465 for each questionnaire.</t>
  </si>
  <si>
    <t>Ages and Stages Questionnaires:Social-Emotional second edition 6 month questionnaire score</t>
  </si>
  <si>
    <t>1053951000000103</t>
  </si>
  <si>
    <t>Ages and Stages Questionnaires:Social-Emotional second edition 12 month questionnaire score</t>
  </si>
  <si>
    <t>1053971000000107</t>
  </si>
  <si>
    <t>Ages and Stages Questionnaires:Social-Emotional second edition 18 month questionnaire score</t>
  </si>
  <si>
    <t>1053991000000106</t>
  </si>
  <si>
    <t>Ages and Stages Questionnaires:Social-Emotional second edition 24 month questionnaire score</t>
  </si>
  <si>
    <t>1054011000000104</t>
  </si>
  <si>
    <t>Ages and Stages Questionnaires:Social-Emotional second edition 30 month questionnaire score</t>
  </si>
  <si>
    <t>1054021000000105</t>
  </si>
  <si>
    <t>Ages and Stages Questionnaires:Social-Emotional second edition 36 month questionnaire score</t>
  </si>
  <si>
    <t>1054031000000107</t>
  </si>
  <si>
    <t>Ages and Stages Questionnaires:Social-Emotional second edition 48 month questionnaire score</t>
  </si>
  <si>
    <t>1054041000000103</t>
  </si>
  <si>
    <t>Ages and Stages Questionnaires:Social-Emotional second edition 60 month questionnaire score</t>
  </si>
  <si>
    <t>1054051000000100</t>
  </si>
  <si>
    <t>Australia-modified Karnofsky Performance Status scale score</t>
  </si>
  <si>
    <t xml:space="preserve">Australia-modified Karnofsky Performance Status scale score </t>
  </si>
  <si>
    <t>Australia-modified Karnofsky Performance Status scale score (observable entity)</t>
  </si>
  <si>
    <t>901671000000100</t>
  </si>
  <si>
    <t>Normal no complaints; no evidence of disease.</t>
  </si>
  <si>
    <t>The Karnofsky Performance Scale Index allows patients to be classified as to their functional impairment. This can be used to compare effectiveness of different therapies and to assess the prognosis in individual patients. The lower the Karnofsky score, the worse the survival for most serious illnesses.
Further details can be found on the National Palliative Care Research Centre website here:
http://www.npcrc.org/files/news/karnofsky_performance_scale.pdf</t>
  </si>
  <si>
    <t>Able to carry on normal activity; minor signs or symptoms of disease.</t>
  </si>
  <si>
    <t>Normal activity with effort; some signs or symptoms of disease.</t>
  </si>
  <si>
    <t>Cares for self; unable to carry on normal activity or to do active work.</t>
  </si>
  <si>
    <t>Requires occasional assistance, but is able to care for most of his personal needs.</t>
  </si>
  <si>
    <t>Requires considerable assistance and frequent medical care.</t>
  </si>
  <si>
    <t>Disabled; requires special care and assistance.</t>
  </si>
  <si>
    <t>Severely disabled; hospital admission is indicated although death not imminent.</t>
  </si>
  <si>
    <t>Very sick; hospital admission necessary;active supportive treatment necessary.</t>
  </si>
  <si>
    <t>Moribund; fatal processes progressing rapidly.</t>
  </si>
  <si>
    <t>Dead</t>
  </si>
  <si>
    <t>Needs Provision Complexity Scale</t>
  </si>
  <si>
    <t>Needs and Provision Complexity Scale version 6 medical care needs score</t>
  </si>
  <si>
    <t>Needs and Provision Complexity Scale version 6 medical care needs score (observable entity)</t>
  </si>
  <si>
    <t>1105421000000101</t>
  </si>
  <si>
    <t>n1</t>
  </si>
  <si>
    <r>
      <rPr>
        <b/>
        <sz val="10"/>
        <color theme="1"/>
        <rFont val="Arial"/>
        <family val="2"/>
      </rPr>
      <t>GP occasional –</t>
    </r>
    <r>
      <rPr>
        <sz val="10"/>
        <color theme="1"/>
        <rFont val="Arial"/>
        <family val="2"/>
      </rPr>
      <t>- no regular contact – self-initiated visits to GP as required</t>
    </r>
  </si>
  <si>
    <t>The Needs &amp; Provision Complexity Scale (NPCS) allows a characterisation of healthcare and social support services in terms of both the type and amount needed and delivered. It also includes a costing algorithm to estimate the cost of meeting unmet needs. It may be used at individual level during integrated care planning to monitor the changing needs of a given patient over time and the services that are provided to support them at different stages along the care pathway. It may also have application at population level to identify gaps in service provision and to estimate the likely costs of addressing those gaps.
Further details can be found on the King's College London website here:
https://www.kcl.ac.uk/cicelysaunders/resources/tools/npcs</t>
  </si>
  <si>
    <r>
      <rPr>
        <b/>
        <sz val="10"/>
        <color theme="1"/>
        <rFont val="Arial"/>
        <family val="2"/>
      </rPr>
      <t>GP active monitoring</t>
    </r>
    <r>
      <rPr>
        <sz val="10"/>
        <color theme="1"/>
        <rFont val="Arial"/>
        <family val="2"/>
      </rPr>
      <t xml:space="preserve"> - regular monitoring/ treatment by GP s</t>
    </r>
  </si>
  <si>
    <r>
      <rPr>
        <b/>
        <sz val="10"/>
        <color theme="1"/>
        <rFont val="Arial"/>
        <family val="2"/>
      </rPr>
      <t>Low level specialist support</t>
    </r>
    <r>
      <rPr>
        <sz val="10"/>
        <color theme="1"/>
        <rFont val="Arial"/>
        <family val="2"/>
      </rPr>
      <t xml:space="preserve"> eg for largely stable condition
On-going monitoring/ treatment by GP with occasional specialist advice / review</t>
    </r>
  </si>
  <si>
    <r>
      <rPr>
        <b/>
        <sz val="10"/>
        <color theme="1"/>
        <rFont val="Arial"/>
        <family val="2"/>
      </rPr>
      <t>Active specialist medical intervention required</t>
    </r>
    <r>
      <rPr>
        <sz val="10"/>
        <color theme="1"/>
        <rFont val="Arial"/>
        <family val="2"/>
      </rPr>
      <t xml:space="preserve"> eg for changing/unstable
condition or for unresolved symptoms.
Investigation or treatment requiring frequent contact with specialist medical</t>
    </r>
  </si>
  <si>
    <t>Needs and Provision Complexity Scale version 6 medical care provision score</t>
  </si>
  <si>
    <t>Needs and Provision Complexity Scale version 6 medical care provision score (observable entity)</t>
  </si>
  <si>
    <t>1105431000000104</t>
  </si>
  <si>
    <r>
      <rPr>
        <b/>
        <sz val="10"/>
        <color theme="1"/>
        <rFont val="Arial"/>
        <family val="2"/>
      </rPr>
      <t>GP occasional</t>
    </r>
    <r>
      <rPr>
        <sz val="10"/>
        <color theme="1"/>
        <rFont val="Arial"/>
        <family val="2"/>
      </rPr>
      <t xml:space="preserve"> –- no regular contact – self-initiated visits to GP as required</t>
    </r>
  </si>
  <si>
    <r>
      <rPr>
        <b/>
        <sz val="10"/>
        <color theme="1"/>
        <rFont val="Arial"/>
        <family val="2"/>
      </rPr>
      <t>GP active monitoring</t>
    </r>
    <r>
      <rPr>
        <sz val="10"/>
        <color theme="1"/>
        <rFont val="Arial"/>
        <family val="2"/>
      </rPr>
      <t xml:space="preserve"> - regular monitoring/ treatment by GP solely</t>
    </r>
  </si>
  <si>
    <r>
      <rPr>
        <b/>
        <sz val="10"/>
        <color theme="1"/>
        <rFont val="Arial"/>
        <family val="2"/>
      </rPr>
      <t>Active specialist medical intervention</t>
    </r>
    <r>
      <rPr>
        <sz val="10"/>
        <color theme="1"/>
        <rFont val="Arial"/>
        <family val="2"/>
      </rPr>
      <t xml:space="preserve"> eg for changing/unstable condition or for
unresolved symptoms.
Investigation or treatment requiring frequent contact with specialist medical team</t>
    </r>
  </si>
  <si>
    <t>Needs and Provision Complexity Scale version 6 skilled nursing needs score</t>
  </si>
  <si>
    <t>Needs and Provision Complexity Scale version 6 skilled nursing needs score (observable entity)</t>
  </si>
  <si>
    <t>1105441000000108</t>
  </si>
  <si>
    <r>
      <rPr>
        <b/>
        <sz val="10"/>
        <rFont val="Arial"/>
        <family val="2"/>
      </rPr>
      <t>No needs</t>
    </r>
    <r>
      <rPr>
        <sz val="10"/>
        <rFont val="Arial"/>
        <family val="2"/>
      </rPr>
      <t xml:space="preserve"> for skilled nursing</t>
    </r>
  </si>
  <si>
    <r>
      <rPr>
        <b/>
        <sz val="10"/>
        <rFont val="Arial"/>
        <family val="2"/>
      </rPr>
      <t>Occasional intervention</t>
    </r>
    <r>
      <rPr>
        <sz val="10"/>
        <rFont val="Arial"/>
        <family val="2"/>
      </rPr>
      <t xml:space="preserve"> (eg monthly or less)</t>
    </r>
  </si>
  <si>
    <r>
      <rPr>
        <b/>
        <sz val="10"/>
        <rFont val="Arial"/>
        <family val="2"/>
      </rPr>
      <t>Regular intervention</t>
    </r>
    <r>
      <rPr>
        <sz val="10"/>
        <rFont val="Arial"/>
        <family val="2"/>
      </rPr>
      <t xml:space="preserve"> eg every 1-2 weeks</t>
    </r>
  </si>
  <si>
    <r>
      <rPr>
        <b/>
        <sz val="10"/>
        <rFont val="Arial"/>
        <family val="2"/>
      </rPr>
      <t>Frequent intervention</t>
    </r>
    <r>
      <rPr>
        <sz val="10"/>
        <rFont val="Arial"/>
        <family val="2"/>
      </rPr>
      <t xml:space="preserve"> on a daily basis or several times a week</t>
    </r>
  </si>
  <si>
    <t>Needs and Provision Complexity Scale version 6 skilled nursing provision score</t>
  </si>
  <si>
    <t>Needs and Provision Complexity Scale version 6 skilled nursing provision score (observable entity)</t>
  </si>
  <si>
    <t>1105451000000106</t>
  </si>
  <si>
    <r>
      <rPr>
        <b/>
        <sz val="10"/>
        <rFont val="Arial"/>
        <family val="2"/>
      </rPr>
      <t>No provision</t>
    </r>
    <r>
      <rPr>
        <sz val="10"/>
        <rFont val="Arial"/>
        <family val="2"/>
      </rPr>
      <t xml:space="preserve"> of skilled nursing</t>
    </r>
  </si>
  <si>
    <r>
      <rPr>
        <b/>
        <sz val="10"/>
        <rFont val="Arial"/>
        <family val="2"/>
      </rPr>
      <t>Occasional intervention</t>
    </r>
    <r>
      <rPr>
        <sz val="10"/>
        <rFont val="Arial"/>
        <family val="2"/>
      </rPr>
      <t xml:space="preserve"> from a</t>
    </r>
    <r>
      <rPr>
        <b/>
        <sz val="10"/>
        <rFont val="Arial"/>
        <family val="2"/>
      </rPr>
      <t xml:space="preserve"> trained or specialist nurse (eg monthly or less)</t>
    </r>
  </si>
  <si>
    <r>
      <rPr>
        <b/>
        <sz val="10"/>
        <rFont val="Arial"/>
        <family val="2"/>
      </rPr>
      <t>Regular intervention</t>
    </r>
    <r>
      <rPr>
        <sz val="10"/>
        <rFont val="Arial"/>
        <family val="2"/>
      </rPr>
      <t xml:space="preserve"> from a trained </t>
    </r>
    <r>
      <rPr>
        <b/>
        <sz val="10"/>
        <rFont val="Arial"/>
        <family val="2"/>
      </rPr>
      <t>nurse or specialist nurse</t>
    </r>
    <r>
      <rPr>
        <sz val="10"/>
        <rFont val="Arial"/>
        <family val="2"/>
      </rPr>
      <t xml:space="preserve"> eg every </t>
    </r>
    <r>
      <rPr>
        <b/>
        <sz val="10"/>
        <rFont val="Arial"/>
        <family val="2"/>
      </rPr>
      <t>1-2 weeks</t>
    </r>
  </si>
  <si>
    <r>
      <rPr>
        <b/>
        <sz val="10"/>
        <rFont val="Arial"/>
        <family val="2"/>
      </rPr>
      <t>Frequent intervention</t>
    </r>
    <r>
      <rPr>
        <sz val="10"/>
        <rFont val="Arial"/>
        <family val="2"/>
      </rPr>
      <t xml:space="preserve"> from a </t>
    </r>
    <r>
      <rPr>
        <b/>
        <sz val="10"/>
        <rFont val="Arial"/>
        <family val="2"/>
      </rPr>
      <t>trained nurse or specialist nurse</t>
    </r>
    <r>
      <rPr>
        <sz val="10"/>
        <rFont val="Arial"/>
        <family val="2"/>
      </rPr>
      <t xml:space="preserve"> on a daily basis, or
</t>
    </r>
    <r>
      <rPr>
        <b/>
        <sz val="10"/>
        <rFont val="Arial"/>
        <family val="2"/>
      </rPr>
      <t>Several times a week</t>
    </r>
  </si>
  <si>
    <t>Needs and Provision Complexity Scale version 6 number of carers needed score</t>
  </si>
  <si>
    <t>Needs and Provision Complexity Scale version 6 number of carers needed score (observable entity)</t>
  </si>
  <si>
    <t>1105461000000109</t>
  </si>
  <si>
    <r>
      <rPr>
        <b/>
        <sz val="10"/>
        <color theme="1"/>
        <rFont val="Arial"/>
        <family val="2"/>
      </rPr>
      <t>No carers</t>
    </r>
    <r>
      <rPr>
        <sz val="10"/>
        <color theme="1"/>
        <rFont val="Arial"/>
        <family val="2"/>
      </rPr>
      <t xml:space="preserve"> required for basic care activities</t>
    </r>
  </si>
  <si>
    <r>
      <t xml:space="preserve">Requires </t>
    </r>
    <r>
      <rPr>
        <b/>
        <sz val="10"/>
        <color theme="1"/>
        <rFont val="Arial"/>
        <family val="2"/>
      </rPr>
      <t>help from 1 person</t>
    </r>
    <r>
      <rPr>
        <sz val="10"/>
        <color theme="1"/>
        <rFont val="Arial"/>
        <family val="2"/>
      </rPr>
      <t xml:space="preserve"> for most basic care needs</t>
    </r>
  </si>
  <si>
    <r>
      <t xml:space="preserve">Requires </t>
    </r>
    <r>
      <rPr>
        <b/>
        <sz val="10"/>
        <color theme="1"/>
        <rFont val="Arial"/>
        <family val="2"/>
      </rPr>
      <t>help from&gt; 2 people</t>
    </r>
    <r>
      <rPr>
        <sz val="10"/>
        <color theme="1"/>
        <rFont val="Arial"/>
        <family val="2"/>
      </rPr>
      <t xml:space="preserve"> for most basic care needs</t>
    </r>
  </si>
  <si>
    <t>Needs and Provision Complexity Scale version 6 number of carers provided score</t>
  </si>
  <si>
    <t>Needs and Provision Complexity Scale version 6 number of carers provided score (observable entity)</t>
  </si>
  <si>
    <t>1105471000000102</t>
  </si>
  <si>
    <r>
      <rPr>
        <b/>
        <sz val="10"/>
        <color theme="1"/>
        <rFont val="Arial"/>
        <family val="2"/>
      </rPr>
      <t xml:space="preserve">No carers </t>
    </r>
    <r>
      <rPr>
        <sz val="10"/>
        <color theme="1"/>
        <rFont val="Arial"/>
        <family val="2"/>
      </rPr>
      <t xml:space="preserve"> for basic care activities</t>
    </r>
  </si>
  <si>
    <t>1 carer</t>
  </si>
  <si>
    <t>2 carers</t>
  </si>
  <si>
    <t>Needs and Provision Complexity Scale version 6 care frequency provision score</t>
  </si>
  <si>
    <t>Needs and Provision Complexity Scale version 6 care frequency provision score (observable entity)</t>
  </si>
  <si>
    <t>1105491000000103</t>
  </si>
  <si>
    <r>
      <rPr>
        <b/>
        <sz val="10"/>
        <color theme="1"/>
        <rFont val="Arial"/>
        <family val="2"/>
      </rPr>
      <t>No provision</t>
    </r>
    <r>
      <rPr>
        <sz val="10"/>
        <color theme="1"/>
        <rFont val="Arial"/>
        <family val="2"/>
      </rPr>
      <t xml:space="preserve"> for help with self care</t>
    </r>
  </si>
  <si>
    <r>
      <rPr>
        <b/>
        <sz val="10"/>
        <color theme="1"/>
        <rFont val="Arial"/>
        <family val="2"/>
      </rPr>
      <t>Occasional care visits</t>
    </r>
    <r>
      <rPr>
        <sz val="10"/>
        <color theme="1"/>
        <rFont val="Arial"/>
        <family val="2"/>
      </rPr>
      <t xml:space="preserve"> – less than daily for help with self care, or extended activities of daily living</t>
    </r>
  </si>
  <si>
    <r>
      <rPr>
        <b/>
        <sz val="10"/>
        <color theme="1"/>
        <rFont val="Arial"/>
        <family val="2"/>
      </rPr>
      <t>Once daily care visit</t>
    </r>
    <r>
      <rPr>
        <sz val="10"/>
        <color theme="1"/>
        <rFont val="Arial"/>
        <family val="2"/>
      </rPr>
      <t xml:space="preserve"> 1-2 hours</t>
    </r>
  </si>
  <si>
    <r>
      <rPr>
        <b/>
        <sz val="10"/>
        <color theme="1"/>
        <rFont val="Arial"/>
        <family val="2"/>
      </rPr>
      <t>2-3 care visits per day</t>
    </r>
    <r>
      <rPr>
        <sz val="10"/>
        <color theme="1"/>
        <rFont val="Arial"/>
        <family val="2"/>
      </rPr>
      <t xml:space="preserve"> – (or 3-6 hours care per day in total) - no night time care</t>
    </r>
  </si>
  <si>
    <r>
      <rPr>
        <b/>
        <sz val="10"/>
        <color theme="1"/>
        <rFont val="Arial"/>
        <family val="2"/>
      </rPr>
      <t>Live-in or all day care package</t>
    </r>
    <r>
      <rPr>
        <sz val="10"/>
        <color theme="1"/>
        <rFont val="Arial"/>
        <family val="2"/>
      </rPr>
      <t xml:space="preserve"> - &gt;6 hours</t>
    </r>
  </si>
  <si>
    <r>
      <rPr>
        <b/>
        <sz val="10"/>
        <color theme="1"/>
        <rFont val="Arial"/>
        <family val="2"/>
      </rPr>
      <t>1:1 care throughout the day</t>
    </r>
    <r>
      <rPr>
        <sz val="10"/>
        <color theme="1"/>
        <rFont val="Arial"/>
        <family val="2"/>
      </rPr>
      <t xml:space="preserve"> AND/Or </t>
    </r>
    <r>
      <rPr>
        <b/>
        <sz val="10"/>
        <color theme="1"/>
        <rFont val="Arial"/>
        <family val="2"/>
      </rPr>
      <t>waking night care</t>
    </r>
  </si>
  <si>
    <t>Needs and Provision Complexity Scale version 6 personal assistant/enabler needs score</t>
  </si>
  <si>
    <t>Needs and Provision Complexity Scale version 6 personal assistant/enabler needs score (observable entity)</t>
  </si>
  <si>
    <t>1105501000000109</t>
  </si>
  <si>
    <r>
      <rPr>
        <b/>
        <sz val="10"/>
        <color theme="1"/>
        <rFont val="Arial"/>
        <family val="2"/>
      </rPr>
      <t>No need</t>
    </r>
    <r>
      <rPr>
        <sz val="10"/>
        <color theme="1"/>
        <rFont val="Arial"/>
        <family val="2"/>
      </rPr>
      <t xml:space="preserve"> for assistance with community activities</t>
    </r>
  </si>
  <si>
    <r>
      <rPr>
        <b/>
        <sz val="10"/>
        <color theme="1"/>
        <rFont val="Arial"/>
        <family val="2"/>
      </rPr>
      <t>Occasional need</t>
    </r>
    <r>
      <rPr>
        <sz val="10"/>
        <color theme="1"/>
        <rFont val="Arial"/>
        <family val="2"/>
      </rPr>
      <t xml:space="preserve"> – 1-2 days per week</t>
    </r>
  </si>
  <si>
    <r>
      <rPr>
        <b/>
        <sz val="10"/>
        <color theme="1"/>
        <rFont val="Arial"/>
        <family val="2"/>
      </rPr>
      <t>Frequent need</t>
    </r>
    <r>
      <rPr>
        <sz val="10"/>
        <color theme="1"/>
        <rFont val="Arial"/>
        <family val="2"/>
      </rPr>
      <t xml:space="preserve"> – 3-5 days/week</t>
    </r>
  </si>
  <si>
    <r>
      <rPr>
        <b/>
        <sz val="10"/>
        <color theme="1"/>
        <rFont val="Arial"/>
        <family val="2"/>
      </rPr>
      <t>Daily</t>
    </r>
    <r>
      <rPr>
        <sz val="10"/>
        <color theme="1"/>
        <rFont val="Arial"/>
        <family val="2"/>
      </rPr>
      <t xml:space="preserve"> – 6-7 days/week</t>
    </r>
  </si>
  <si>
    <t>Needs and Provision Complexity Scale version 6 personal assistant/enabler provision score</t>
  </si>
  <si>
    <t>Needs and Provision Complexity Scale version 6 personal assistant/enabler provision score (observable entity)</t>
  </si>
  <si>
    <t>1105511000000106</t>
  </si>
  <si>
    <r>
      <rPr>
        <b/>
        <sz val="10"/>
        <color theme="1"/>
        <rFont val="Arial"/>
        <family val="2"/>
      </rPr>
      <t>No provision</t>
    </r>
    <r>
      <rPr>
        <sz val="10"/>
        <color theme="1"/>
        <rFont val="Arial"/>
        <family val="2"/>
      </rPr>
      <t xml:space="preserve"> for assistance with community activities</t>
    </r>
  </si>
  <si>
    <r>
      <rPr>
        <b/>
        <sz val="10"/>
        <color theme="1"/>
        <rFont val="Arial"/>
        <family val="2"/>
      </rPr>
      <t>Occasional assistance provided</t>
    </r>
    <r>
      <rPr>
        <sz val="10"/>
        <color theme="1"/>
        <rFont val="Arial"/>
        <family val="2"/>
      </rPr>
      <t xml:space="preserve"> – 1-2 days per week</t>
    </r>
  </si>
  <si>
    <r>
      <rPr>
        <b/>
        <sz val="10"/>
        <color theme="1"/>
        <rFont val="Arial"/>
        <family val="2"/>
      </rPr>
      <t>Frequent assistance provided</t>
    </r>
    <r>
      <rPr>
        <sz val="10"/>
        <color theme="1"/>
        <rFont val="Arial"/>
        <family val="2"/>
      </rPr>
      <t xml:space="preserve"> – 3-5 days/week</t>
    </r>
  </si>
  <si>
    <r>
      <rPr>
        <b/>
        <sz val="10"/>
        <color theme="1"/>
        <rFont val="Arial"/>
        <family val="2"/>
      </rPr>
      <t>Daily assistance provided</t>
    </r>
    <r>
      <rPr>
        <sz val="10"/>
        <color theme="1"/>
        <rFont val="Arial"/>
        <family val="2"/>
      </rPr>
      <t xml:space="preserve"> – 6-7 days/week</t>
    </r>
  </si>
  <si>
    <t>Needs and Provision Complexity Scale version 6 number of therapy disciplines needed score</t>
  </si>
  <si>
    <t>Needs and Provision Complexity Scale version 6 number of therapy disciplines needed score (observable entity)</t>
  </si>
  <si>
    <t>1105521000000100</t>
  </si>
  <si>
    <t>Single discipline only</t>
  </si>
  <si>
    <r>
      <rPr>
        <b/>
        <sz val="10"/>
        <color theme="1"/>
        <rFont val="Arial"/>
        <family val="2"/>
      </rPr>
      <t>Individual disciplines</t>
    </r>
    <r>
      <rPr>
        <sz val="10"/>
        <color theme="1"/>
        <rFont val="Arial"/>
        <family val="2"/>
      </rPr>
      <t>, not co-ordinated</t>
    </r>
  </si>
  <si>
    <t>Co-ordinated interdisciplinary team</t>
  </si>
  <si>
    <t>Needs and Provision Complexity Scale version 6 number of therapy disciplines provided score</t>
  </si>
  <si>
    <t>Needs and Provision Complexity Scale version 6 number of therapy disciplines provided score (observable entity)</t>
  </si>
  <si>
    <t>1105531000000103</t>
  </si>
  <si>
    <t>Needs and Provision Complexity Scale version 6 therapy intensity needed score</t>
  </si>
  <si>
    <t>Needs and Provision Complexity Scale version 6 therapy intensity needed score (observable entity)</t>
  </si>
  <si>
    <t>1105541000000107</t>
  </si>
  <si>
    <r>
      <rPr>
        <b/>
        <sz val="10"/>
        <color theme="1"/>
        <rFont val="Arial"/>
        <family val="2"/>
      </rPr>
      <t>No need</t>
    </r>
    <r>
      <rPr>
        <sz val="10"/>
        <color theme="1"/>
        <rFont val="Arial"/>
        <family val="2"/>
      </rPr>
      <t xml:space="preserve"> for trained therapy intervention</t>
    </r>
  </si>
  <si>
    <r>
      <rPr>
        <b/>
        <sz val="10"/>
        <color theme="1"/>
        <rFont val="Arial"/>
        <family val="2"/>
      </rPr>
      <t>Requires occasional review or maintenance</t>
    </r>
    <r>
      <rPr>
        <sz val="10"/>
        <color theme="1"/>
        <rFont val="Arial"/>
        <family val="2"/>
      </rPr>
      <t xml:space="preserve"> programme – </t>
    </r>
    <r>
      <rPr>
        <b/>
        <sz val="10"/>
        <color theme="1"/>
        <rFont val="Arial"/>
        <family val="2"/>
      </rPr>
      <t>OR</t>
    </r>
    <r>
      <rPr>
        <sz val="10"/>
        <color theme="1"/>
        <rFont val="Arial"/>
        <family val="2"/>
      </rPr>
      <t xml:space="preserve"> requires </t>
    </r>
    <r>
      <rPr>
        <b/>
        <sz val="10"/>
        <color theme="1"/>
        <rFont val="Arial"/>
        <family val="2"/>
      </rPr>
      <t>Group therapy solely</t>
    </r>
    <r>
      <rPr>
        <sz val="10"/>
        <color theme="1"/>
        <rFont val="Arial"/>
        <family val="2"/>
      </rPr>
      <t xml:space="preserve">
Eg Rehab needs met by family/care staff or self-exercise, supervised by therapist eg 1-2 hrs total/month</t>
    </r>
  </si>
  <si>
    <r>
      <rPr>
        <b/>
        <sz val="10"/>
        <color theme="1"/>
        <rFont val="Arial"/>
        <family val="2"/>
      </rPr>
      <t>Regular intervention</t>
    </r>
    <r>
      <rPr>
        <sz val="10"/>
        <color theme="1"/>
        <rFont val="Arial"/>
        <family val="2"/>
      </rPr>
      <t xml:space="preserve"> for maintenance / treatment eg</t>
    </r>
    <r>
      <rPr>
        <b/>
        <sz val="10"/>
        <color theme="1"/>
        <rFont val="Arial"/>
        <family val="2"/>
      </rPr>
      <t xml:space="preserve"> every 1-2 weeks</t>
    </r>
    <r>
      <rPr>
        <sz val="10"/>
        <color theme="1"/>
        <rFont val="Arial"/>
        <family val="2"/>
      </rPr>
      <t>: OP or domiciliary treatment</t>
    </r>
  </si>
  <si>
    <r>
      <rPr>
        <b/>
        <sz val="10"/>
        <color theme="1"/>
        <rFont val="Arial"/>
        <family val="2"/>
      </rPr>
      <t>Requires frequent intervention</t>
    </r>
    <r>
      <rPr>
        <sz val="10"/>
        <color theme="1"/>
        <rFont val="Arial"/>
        <family val="2"/>
      </rPr>
      <t xml:space="preserve"> involving several sessions per week</t>
    </r>
  </si>
  <si>
    <t>Needs and Provision Complexity Scale version 6 therapy intensity provided score</t>
  </si>
  <si>
    <t>Needs and Provision Complexity Scale version 6 therapy intensity provided score (observable entity)</t>
  </si>
  <si>
    <t>1105551000000105</t>
  </si>
  <si>
    <r>
      <rPr>
        <b/>
        <sz val="10"/>
        <color theme="1"/>
        <rFont val="Arial"/>
        <family val="2"/>
      </rPr>
      <t>No therapy intervention</t>
    </r>
    <r>
      <rPr>
        <sz val="10"/>
        <color theme="1"/>
        <rFont val="Arial"/>
        <family val="2"/>
      </rPr>
      <t xml:space="preserve"> (or &lt;1 hr per month)</t>
    </r>
  </si>
  <si>
    <r>
      <rPr>
        <b/>
        <sz val="10"/>
        <color theme="1"/>
        <rFont val="Arial"/>
        <family val="2"/>
      </rPr>
      <t>Occasional review or maintenance</t>
    </r>
    <r>
      <rPr>
        <sz val="10"/>
        <color theme="1"/>
        <rFont val="Arial"/>
        <family val="2"/>
      </rPr>
      <t xml:space="preserve"> programme –- about </t>
    </r>
    <r>
      <rPr>
        <b/>
        <sz val="10"/>
        <color theme="1"/>
        <rFont val="Arial"/>
        <family val="2"/>
      </rPr>
      <t>1-2 hours/month</t>
    </r>
    <r>
      <rPr>
        <sz val="10"/>
        <color theme="1"/>
        <rFont val="Arial"/>
        <family val="2"/>
      </rPr>
      <t xml:space="preserve"> in total
– </t>
    </r>
    <r>
      <rPr>
        <b/>
        <sz val="10"/>
        <color theme="1"/>
        <rFont val="Arial"/>
        <family val="2"/>
      </rPr>
      <t>OR</t>
    </r>
    <r>
      <rPr>
        <sz val="10"/>
        <color theme="1"/>
        <rFont val="Arial"/>
        <family val="2"/>
      </rPr>
      <t xml:space="preserve"> attends for </t>
    </r>
    <r>
      <rPr>
        <b/>
        <sz val="10"/>
        <color theme="1"/>
        <rFont val="Arial"/>
        <family val="2"/>
      </rPr>
      <t>Group therapy solely</t>
    </r>
  </si>
  <si>
    <r>
      <rPr>
        <b/>
        <sz val="10"/>
        <color theme="1"/>
        <rFont val="Arial"/>
        <family val="2"/>
      </rPr>
      <t>Regular intervention</t>
    </r>
    <r>
      <rPr>
        <sz val="10"/>
        <color theme="1"/>
        <rFont val="Arial"/>
        <family val="2"/>
      </rPr>
      <t xml:space="preserve"> for maintenance / treatment eg </t>
    </r>
    <r>
      <rPr>
        <b/>
        <sz val="10"/>
        <color theme="1"/>
        <rFont val="Arial"/>
        <family val="2"/>
      </rPr>
      <t>every 1-2 weeks:</t>
    </r>
  </si>
  <si>
    <r>
      <rPr>
        <b/>
        <sz val="10"/>
        <color theme="1"/>
        <rFont val="Arial"/>
        <family val="2"/>
      </rPr>
      <t>Frequent intervention</t>
    </r>
    <r>
      <rPr>
        <sz val="10"/>
        <color theme="1"/>
        <rFont val="Arial"/>
        <family val="2"/>
      </rPr>
      <t xml:space="preserve"> involving </t>
    </r>
    <r>
      <rPr>
        <b/>
        <sz val="10"/>
        <color theme="1"/>
        <rFont val="Arial"/>
        <family val="2"/>
      </rPr>
      <t>several sessions per week</t>
    </r>
    <r>
      <rPr>
        <sz val="10"/>
        <color theme="1"/>
        <rFont val="Arial"/>
        <family val="2"/>
      </rPr>
      <t xml:space="preserve"> (may be from different disciplines)</t>
    </r>
  </si>
  <si>
    <t>Needs and Provision Complexity Scale version 6 vocational/educational support needs score</t>
  </si>
  <si>
    <t>Needs and Provision Complexity Scale version 6 vocational/educational support needs score (observable entity)</t>
  </si>
  <si>
    <t>1105561000000108</t>
  </si>
  <si>
    <r>
      <rPr>
        <b/>
        <sz val="10"/>
        <color theme="1"/>
        <rFont val="Arial"/>
        <family val="2"/>
      </rPr>
      <t>No need</t>
    </r>
    <r>
      <rPr>
        <sz val="10"/>
        <color theme="1"/>
        <rFont val="Arial"/>
        <family val="2"/>
      </rPr>
      <t xml:space="preserve"> for vocational/educational support</t>
    </r>
  </si>
  <si>
    <t>Requires vocational assessment / advice or educational statementing</t>
  </si>
  <si>
    <r>
      <rPr>
        <b/>
        <sz val="10"/>
        <color theme="1"/>
        <rFont val="Arial"/>
        <family val="2"/>
      </rPr>
      <t>Requires on-going vocational /educational support</t>
    </r>
    <r>
      <rPr>
        <sz val="10"/>
        <color theme="1"/>
        <rFont val="Arial"/>
        <family val="2"/>
      </rPr>
      <t xml:space="preserve"> eg Access to work scheme, or withdrawal from work</t>
    </r>
  </si>
  <si>
    <r>
      <rPr>
        <b/>
        <sz val="10"/>
        <color theme="1"/>
        <rFont val="Arial"/>
        <family val="2"/>
      </rPr>
      <t>Requires formal vocational / educational rehab</t>
    </r>
    <r>
      <rPr>
        <sz val="10"/>
        <color theme="1"/>
        <rFont val="Arial"/>
        <family val="2"/>
      </rPr>
      <t xml:space="preserve"> eg work prep, work re-training, supported placements</t>
    </r>
  </si>
  <si>
    <t>Needs and Provision Complexity Scale version 6 vocational/educational support provision score</t>
  </si>
  <si>
    <t>Needs and Provision Complexity Scale version 6 vocational/educational support provision score (observable entity)</t>
  </si>
  <si>
    <t>1105571000000101</t>
  </si>
  <si>
    <r>
      <rPr>
        <b/>
        <sz val="10"/>
        <color theme="1"/>
        <rFont val="Arial"/>
        <family val="2"/>
      </rPr>
      <t>No provision</t>
    </r>
    <r>
      <rPr>
        <sz val="10"/>
        <color theme="1"/>
        <rFont val="Arial"/>
        <family val="2"/>
      </rPr>
      <t xml:space="preserve"> for vocational/educational support</t>
    </r>
  </si>
  <si>
    <r>
      <rPr>
        <b/>
        <sz val="10"/>
        <color theme="1"/>
        <rFont val="Arial"/>
        <family val="2"/>
      </rPr>
      <t xml:space="preserve">Received/ing vocational /educational assessment / advice </t>
    </r>
    <r>
      <rPr>
        <sz val="10"/>
        <color theme="1"/>
        <rFont val="Arial"/>
        <family val="2"/>
      </rPr>
      <t>or</t>
    </r>
    <r>
      <rPr>
        <b/>
        <sz val="10"/>
        <color theme="1"/>
        <rFont val="Arial"/>
        <family val="2"/>
      </rPr>
      <t xml:space="preserve"> statementing</t>
    </r>
  </si>
  <si>
    <r>
      <rPr>
        <b/>
        <sz val="10"/>
        <color theme="1"/>
        <rFont val="Arial"/>
        <family val="2"/>
      </rPr>
      <t>Receives on-going vocational/educational support</t>
    </r>
    <r>
      <rPr>
        <sz val="10"/>
        <color theme="1"/>
        <rFont val="Arial"/>
        <family val="2"/>
      </rPr>
      <t xml:space="preserve"> eg Access to work scheme, or withdraw from work</t>
    </r>
  </si>
  <si>
    <r>
      <rPr>
        <b/>
        <sz val="10"/>
        <color theme="1"/>
        <rFont val="Arial"/>
        <family val="2"/>
      </rPr>
      <t>Receives formal vocational / educational rehabilitation</t>
    </r>
    <r>
      <rPr>
        <sz val="10"/>
        <color theme="1"/>
        <rFont val="Arial"/>
        <family val="2"/>
      </rPr>
      <t xml:space="preserve"> eg work preparation, work re-training, supported
placements</t>
    </r>
  </si>
  <si>
    <t>Needs and Provision Complexity Scale version 6 social work and case management needs score</t>
  </si>
  <si>
    <t>Needs and Provision Complexity Scale version 6 social work and case management needs score (observable entity)</t>
  </si>
  <si>
    <t>1105581000000104</t>
  </si>
  <si>
    <r>
      <rPr>
        <b/>
        <sz val="10"/>
        <color theme="1"/>
        <rFont val="Arial"/>
        <family val="2"/>
      </rPr>
      <t>No needs</t>
    </r>
    <r>
      <rPr>
        <sz val="10"/>
        <color theme="1"/>
        <rFont val="Arial"/>
        <family val="2"/>
      </rPr>
      <t xml:space="preserve"> for social work or case management</t>
    </r>
  </si>
  <si>
    <r>
      <t xml:space="preserve">Requires </t>
    </r>
    <r>
      <rPr>
        <b/>
        <sz val="10"/>
        <color theme="1"/>
        <rFont val="Arial"/>
        <family val="2"/>
      </rPr>
      <t>occasional intervention or available for advice</t>
    </r>
    <r>
      <rPr>
        <sz val="10"/>
        <color theme="1"/>
        <rFont val="Arial"/>
        <family val="2"/>
      </rPr>
      <t xml:space="preserve"> when needed eg contact </t>
    </r>
    <r>
      <rPr>
        <b/>
        <sz val="10"/>
        <color theme="1"/>
        <rFont val="Arial"/>
        <family val="2"/>
      </rPr>
      <t>2-3 x per year</t>
    </r>
  </si>
  <si>
    <r>
      <t xml:space="preserve">Requires </t>
    </r>
    <r>
      <rPr>
        <b/>
        <sz val="10"/>
        <color theme="1"/>
        <rFont val="Arial"/>
        <family val="2"/>
      </rPr>
      <t>regular intervention or contac</t>
    </r>
    <r>
      <rPr>
        <sz val="10"/>
        <color theme="1"/>
        <rFont val="Arial"/>
        <family val="2"/>
      </rPr>
      <t xml:space="preserve">t eg every </t>
    </r>
    <r>
      <rPr>
        <b/>
        <sz val="10"/>
        <color theme="1"/>
        <rFont val="Arial"/>
        <family val="2"/>
      </rPr>
      <t>1-2 months</t>
    </r>
  </si>
  <si>
    <r>
      <t>Requires</t>
    </r>
    <r>
      <rPr>
        <b/>
        <sz val="10"/>
        <color theme="1"/>
        <rFont val="Arial"/>
        <family val="2"/>
      </rPr>
      <t xml:space="preserve"> frequent intervention or contact</t>
    </r>
    <r>
      <rPr>
        <sz val="10"/>
        <color theme="1"/>
        <rFont val="Arial"/>
        <family val="2"/>
      </rPr>
      <t xml:space="preserve"> eg every </t>
    </r>
    <r>
      <rPr>
        <b/>
        <sz val="10"/>
        <color theme="1"/>
        <rFont val="Arial"/>
        <family val="2"/>
      </rPr>
      <t>1-2 weeks</t>
    </r>
  </si>
  <si>
    <t>Needs and Provision Complexity Scale version 6 social work and case management provision score</t>
  </si>
  <si>
    <t>Needs and Provision Complexity Scale version 6 social work and case management provision score (observable entity)</t>
  </si>
  <si>
    <t>1105591000000102</t>
  </si>
  <si>
    <r>
      <rPr>
        <b/>
        <sz val="10"/>
        <color theme="1"/>
        <rFont val="Arial"/>
        <family val="2"/>
      </rPr>
      <t>No provision</t>
    </r>
    <r>
      <rPr>
        <sz val="10"/>
        <color theme="1"/>
        <rFont val="Arial"/>
        <family val="2"/>
      </rPr>
      <t xml:space="preserve"> of social work or case management –</t>
    </r>
    <r>
      <rPr>
        <b/>
        <sz val="10"/>
        <color theme="1"/>
        <rFont val="Arial"/>
        <family val="2"/>
      </rPr>
      <t xml:space="preserve"> or very inconsistent</t>
    </r>
    <r>
      <rPr>
        <sz val="10"/>
        <color theme="1"/>
        <rFont val="Arial"/>
        <family val="2"/>
      </rPr>
      <t xml:space="preserve"> (ie effectively none)</t>
    </r>
  </si>
  <si>
    <r>
      <rPr>
        <b/>
        <sz val="10"/>
        <color theme="1"/>
        <rFont val="Arial"/>
        <family val="2"/>
      </rPr>
      <t>Occasional intervention or contacts for advice</t>
    </r>
    <r>
      <rPr>
        <sz val="10"/>
        <color theme="1"/>
        <rFont val="Arial"/>
        <family val="2"/>
      </rPr>
      <t xml:space="preserve"> when needed eg </t>
    </r>
    <r>
      <rPr>
        <b/>
        <sz val="10"/>
        <color theme="1"/>
        <rFont val="Arial"/>
        <family val="2"/>
      </rPr>
      <t>2-3 times per year</t>
    </r>
  </si>
  <si>
    <r>
      <rPr>
        <b/>
        <sz val="10"/>
        <color theme="1"/>
        <rFont val="Arial"/>
        <family val="2"/>
      </rPr>
      <t>Regular intervention or contac</t>
    </r>
    <r>
      <rPr>
        <sz val="10"/>
        <color theme="1"/>
        <rFont val="Arial"/>
        <family val="2"/>
      </rPr>
      <t xml:space="preserve">t eg every </t>
    </r>
    <r>
      <rPr>
        <b/>
        <sz val="10"/>
        <color theme="1"/>
        <rFont val="Arial"/>
        <family val="2"/>
      </rPr>
      <t>1-2 months</t>
    </r>
  </si>
  <si>
    <r>
      <rPr>
        <b/>
        <sz val="10"/>
        <color theme="1"/>
        <rFont val="Arial"/>
        <family val="2"/>
      </rPr>
      <t>Frequent intervention or contact</t>
    </r>
    <r>
      <rPr>
        <sz val="10"/>
        <color theme="1"/>
        <rFont val="Arial"/>
        <family val="2"/>
      </rPr>
      <t xml:space="preserve"> eg every </t>
    </r>
    <r>
      <rPr>
        <b/>
        <sz val="10"/>
        <color theme="1"/>
        <rFont val="Arial"/>
        <family val="2"/>
      </rPr>
      <t>1-2 weeks</t>
    </r>
  </si>
  <si>
    <t>Needs and Provision Complexity Scale version 6 family/carer support needs score</t>
  </si>
  <si>
    <t>Needs and Provision Complexity Scale version 6 family/carer support needs score (observable entity)</t>
  </si>
  <si>
    <t>1105601000000108</t>
  </si>
  <si>
    <r>
      <rPr>
        <b/>
        <sz val="10"/>
        <color theme="1"/>
        <rFont val="Arial"/>
        <family val="2"/>
      </rPr>
      <t>No needs</t>
    </r>
    <r>
      <rPr>
        <sz val="10"/>
        <color theme="1"/>
        <rFont val="Arial"/>
        <family val="2"/>
      </rPr>
      <t xml:space="preserve"> for family / carer support</t>
    </r>
  </si>
  <si>
    <r>
      <rPr>
        <b/>
        <sz val="10"/>
        <color theme="1"/>
        <rFont val="Arial"/>
        <family val="2"/>
      </rPr>
      <t>Assessment required</t>
    </r>
    <r>
      <rPr>
        <sz val="10"/>
        <color theme="1"/>
        <rFont val="Arial"/>
        <family val="2"/>
      </rPr>
      <t xml:space="preserve"> for family / carer</t>
    </r>
  </si>
  <si>
    <r>
      <rPr>
        <b/>
        <sz val="10"/>
        <color theme="1"/>
        <rFont val="Arial"/>
        <family val="2"/>
      </rPr>
      <t>Time-limited family/carer support required</t>
    </r>
    <r>
      <rPr>
        <sz val="10"/>
        <color theme="1"/>
        <rFont val="Arial"/>
        <family val="2"/>
      </rPr>
      <t xml:space="preserve"> eg for skills training</t>
    </r>
  </si>
  <si>
    <r>
      <rPr>
        <b/>
        <sz val="10"/>
        <color theme="1"/>
        <rFont val="Arial"/>
        <family val="2"/>
      </rPr>
      <t>On-going family/carer support required</t>
    </r>
    <r>
      <rPr>
        <sz val="10"/>
        <color theme="1"/>
        <rFont val="Arial"/>
        <family val="2"/>
      </rPr>
      <t xml:space="preserve"> eg for emotional support</t>
    </r>
  </si>
  <si>
    <t>Needs and Provision Complexity Scale version 6 family/carer support provision score</t>
  </si>
  <si>
    <t>Needs and Provision Complexity Scale version 6 family/carer support provision score (observable entity)</t>
  </si>
  <si>
    <t>1105611000000105</t>
  </si>
  <si>
    <r>
      <rPr>
        <b/>
        <sz val="10"/>
        <color theme="1"/>
        <rFont val="Arial"/>
        <family val="2"/>
      </rPr>
      <t>No provision</t>
    </r>
    <r>
      <rPr>
        <sz val="10"/>
        <color theme="1"/>
        <rFont val="Arial"/>
        <family val="2"/>
      </rPr>
      <t xml:space="preserve"> for family / carer support</t>
    </r>
  </si>
  <si>
    <r>
      <rPr>
        <b/>
        <sz val="10"/>
        <color theme="1"/>
        <rFont val="Arial"/>
        <family val="2"/>
      </rPr>
      <t>Received/ing assessment</t>
    </r>
    <r>
      <rPr>
        <sz val="10"/>
        <color theme="1"/>
        <rFont val="Arial"/>
        <family val="2"/>
      </rPr>
      <t xml:space="preserve"> for family / carer</t>
    </r>
  </si>
  <si>
    <r>
      <rPr>
        <b/>
        <sz val="10"/>
        <color theme="1"/>
        <rFont val="Arial"/>
        <family val="2"/>
      </rPr>
      <t>Received/ing family/carer support</t>
    </r>
    <r>
      <rPr>
        <sz val="10"/>
        <color theme="1"/>
        <rFont val="Arial"/>
        <family val="2"/>
      </rPr>
      <t xml:space="preserve"> eg for skills training</t>
    </r>
  </si>
  <si>
    <r>
      <rPr>
        <b/>
        <sz val="10"/>
        <color theme="1"/>
        <rFont val="Arial"/>
        <family val="2"/>
      </rPr>
      <t>Receives on-going family/carer support</t>
    </r>
    <r>
      <rPr>
        <sz val="10"/>
        <color theme="1"/>
        <rFont val="Arial"/>
        <family val="2"/>
      </rPr>
      <t xml:space="preserve"> eg for emotional support</t>
    </r>
  </si>
  <si>
    <t>Needs and Provision Complexity Scale version 6 residential respite provision score</t>
  </si>
  <si>
    <t>Needs and Provision Complexity Scale version 6 residential respite provision score (observable entity)</t>
  </si>
  <si>
    <t>1105621000000104</t>
  </si>
  <si>
    <r>
      <rPr>
        <b/>
        <sz val="10"/>
        <color theme="1"/>
        <rFont val="Arial"/>
        <family val="2"/>
      </rPr>
      <t>No provision</t>
    </r>
    <r>
      <rPr>
        <sz val="10"/>
        <color theme="1"/>
        <rFont val="Arial"/>
        <family val="2"/>
      </rPr>
      <t xml:space="preserve"> for residential respite care</t>
    </r>
  </si>
  <si>
    <r>
      <rPr>
        <b/>
        <sz val="10"/>
        <color theme="1"/>
        <rFont val="Arial"/>
        <family val="2"/>
      </rPr>
      <t>Occasional residential respite provision</t>
    </r>
    <r>
      <rPr>
        <sz val="10"/>
        <color theme="1"/>
        <rFont val="Arial"/>
        <family val="2"/>
      </rPr>
      <t>– eg to cover holidays etc.</t>
    </r>
  </si>
  <si>
    <r>
      <rPr>
        <b/>
        <sz val="10"/>
        <color theme="1"/>
        <rFont val="Arial"/>
        <family val="2"/>
      </rPr>
      <t>Regular planned residential respite provision</t>
    </r>
    <r>
      <rPr>
        <sz val="10"/>
        <color theme="1"/>
        <rFont val="Arial"/>
        <family val="2"/>
      </rPr>
      <t xml:space="preserve"> , but not very frequent
(eg 1-2 weeks per 6 months))</t>
    </r>
  </si>
  <si>
    <r>
      <rPr>
        <b/>
        <sz val="10"/>
        <color theme="1"/>
        <rFont val="Arial"/>
        <family val="2"/>
      </rPr>
      <t>Frequent planned residential care</t>
    </r>
    <r>
      <rPr>
        <sz val="10"/>
        <color theme="1"/>
        <rFont val="Arial"/>
        <family val="2"/>
      </rPr>
      <t xml:space="preserve"> (eg every 4-6 weeks)
AND/OR</t>
    </r>
    <r>
      <rPr>
        <b/>
        <sz val="10"/>
        <color theme="1"/>
        <rFont val="Arial"/>
        <family val="2"/>
      </rPr>
      <t xml:space="preserve"> back-up support at times of crisis</t>
    </r>
  </si>
  <si>
    <t>Needs and Provision Complexity Scale version 6 residential respite needs score</t>
  </si>
  <si>
    <t>Needs and Provision Complexity Scale version 6 residential respite needs score (observable entity)</t>
  </si>
  <si>
    <t>1105631000000102</t>
  </si>
  <si>
    <r>
      <rPr>
        <b/>
        <sz val="10"/>
        <color theme="1"/>
        <rFont val="Arial"/>
        <family val="2"/>
      </rPr>
      <t>No need</t>
    </r>
    <r>
      <rPr>
        <sz val="10"/>
        <color theme="1"/>
        <rFont val="Arial"/>
        <family val="2"/>
      </rPr>
      <t xml:space="preserve"> for residential respite care</t>
    </r>
  </si>
  <si>
    <r>
      <t>Requires</t>
    </r>
    <r>
      <rPr>
        <b/>
        <sz val="10"/>
        <color theme="1"/>
        <rFont val="Arial"/>
        <family val="2"/>
      </rPr>
      <t xml:space="preserve"> occasional residential respite</t>
    </r>
    <r>
      <rPr>
        <sz val="10"/>
        <color theme="1"/>
        <rFont val="Arial"/>
        <family val="2"/>
      </rPr>
      <t xml:space="preserve"> – eg to cover holidays etc.</t>
    </r>
  </si>
  <si>
    <r>
      <t>Requires</t>
    </r>
    <r>
      <rPr>
        <b/>
        <sz val="10"/>
        <color theme="1"/>
        <rFont val="Arial"/>
        <family val="2"/>
      </rPr>
      <t xml:space="preserve"> regular planned residential respite</t>
    </r>
    <r>
      <rPr>
        <sz val="10"/>
        <color theme="1"/>
        <rFont val="Arial"/>
        <family val="2"/>
      </rPr>
      <t xml:space="preserve"> , but not very frequent (eg 1-2 weeks per 6 months)</t>
    </r>
  </si>
  <si>
    <r>
      <t xml:space="preserve">Requires </t>
    </r>
    <r>
      <rPr>
        <b/>
        <sz val="10"/>
        <color theme="1"/>
        <rFont val="Arial"/>
        <family val="2"/>
      </rPr>
      <t>frequent planned residential care</t>
    </r>
    <r>
      <rPr>
        <sz val="10"/>
        <color theme="1"/>
        <rFont val="Arial"/>
        <family val="2"/>
      </rPr>
      <t xml:space="preserve"> (eg every 4-6 weeks)
AND/OR </t>
    </r>
    <r>
      <rPr>
        <b/>
        <sz val="10"/>
        <color theme="1"/>
        <rFont val="Arial"/>
        <family val="2"/>
      </rPr>
      <t>back-up support at times of crisis</t>
    </r>
  </si>
  <si>
    <t>Needs and Provision Complexity Scale version 6 day care needs score</t>
  </si>
  <si>
    <t>Needs and Provision Complexity Scale version 6 day care needs score (observable entity)</t>
  </si>
  <si>
    <t>1105641000000106</t>
  </si>
  <si>
    <r>
      <rPr>
        <b/>
        <sz val="10"/>
        <color theme="1"/>
        <rFont val="Arial"/>
        <family val="2"/>
      </rPr>
      <t>No need</t>
    </r>
    <r>
      <rPr>
        <sz val="10"/>
        <color theme="1"/>
        <rFont val="Arial"/>
        <family val="2"/>
      </rPr>
      <t xml:space="preserve"> for day care</t>
    </r>
  </si>
  <si>
    <r>
      <rPr>
        <b/>
        <sz val="10"/>
        <color theme="1"/>
        <rFont val="Arial"/>
        <family val="2"/>
      </rPr>
      <t>Occasional day care</t>
    </r>
    <r>
      <rPr>
        <sz val="10"/>
        <color theme="1"/>
        <rFont val="Arial"/>
        <family val="2"/>
      </rPr>
      <t xml:space="preserve"> – 1-2 days per week</t>
    </r>
  </si>
  <si>
    <r>
      <rPr>
        <b/>
        <sz val="10"/>
        <color theme="1"/>
        <rFont val="Arial"/>
        <family val="2"/>
      </rPr>
      <t>Frequent day care</t>
    </r>
    <r>
      <rPr>
        <sz val="10"/>
        <color theme="1"/>
        <rFont val="Arial"/>
        <family val="2"/>
      </rPr>
      <t xml:space="preserve"> – 3-5 days/week</t>
    </r>
  </si>
  <si>
    <t>Needs and Provision Complexity Scale version 6 day care provision score</t>
  </si>
  <si>
    <t>Needs and Provision Complexity Scale version 6 day care provision score (observable entity)</t>
  </si>
  <si>
    <t>1105651000000109</t>
  </si>
  <si>
    <r>
      <rPr>
        <b/>
        <sz val="10"/>
        <color theme="1"/>
        <rFont val="Arial"/>
        <family val="2"/>
      </rPr>
      <t>No provision</t>
    </r>
    <r>
      <rPr>
        <sz val="10"/>
        <color theme="1"/>
        <rFont val="Arial"/>
        <family val="2"/>
      </rPr>
      <t xml:space="preserve"> for day care</t>
    </r>
  </si>
  <si>
    <r>
      <rPr>
        <b/>
        <sz val="10"/>
        <color theme="1"/>
        <rFont val="Arial"/>
        <family val="2"/>
      </rPr>
      <t>Occasional day care provided</t>
    </r>
    <r>
      <rPr>
        <sz val="10"/>
        <color theme="1"/>
        <rFont val="Arial"/>
        <family val="2"/>
      </rPr>
      <t xml:space="preserve"> – 1-2 days per week</t>
    </r>
  </si>
  <si>
    <r>
      <rPr>
        <b/>
        <sz val="10"/>
        <color theme="1"/>
        <rFont val="Arial"/>
        <family val="2"/>
      </rPr>
      <t>Frequent day care provided</t>
    </r>
    <r>
      <rPr>
        <sz val="10"/>
        <color theme="1"/>
        <rFont val="Arial"/>
        <family val="2"/>
      </rPr>
      <t xml:space="preserve"> – 3-5 days/week</t>
    </r>
  </si>
  <si>
    <t>Needs and Provision Complexity Scale version 6 advocacy needs score</t>
  </si>
  <si>
    <t>Needs and Provision Complexity Scale version 6 advocacy needs score (observable entity)|</t>
  </si>
  <si>
    <t>1105661000000107</t>
  </si>
  <si>
    <r>
      <rPr>
        <b/>
        <sz val="10"/>
        <color theme="1"/>
        <rFont val="Arial"/>
        <family val="2"/>
      </rPr>
      <t>No needs</t>
    </r>
    <r>
      <rPr>
        <sz val="10"/>
        <color theme="1"/>
        <rFont val="Arial"/>
        <family val="2"/>
      </rPr>
      <t xml:space="preserve"> for advocacy</t>
    </r>
  </si>
  <si>
    <r>
      <rPr>
        <b/>
        <sz val="10"/>
        <color theme="1"/>
        <rFont val="Arial"/>
        <family val="2"/>
      </rPr>
      <t>Mental capacity</t>
    </r>
    <r>
      <rPr>
        <sz val="10"/>
        <color theme="1"/>
        <rFont val="Arial"/>
        <family val="2"/>
      </rPr>
      <t xml:space="preserve"> assessment required</t>
    </r>
  </si>
  <si>
    <r>
      <rPr>
        <b/>
        <sz val="10"/>
        <color theme="1"/>
        <rFont val="Arial"/>
        <family val="2"/>
      </rPr>
      <t>Independent advocacy</t>
    </r>
    <r>
      <rPr>
        <sz val="10"/>
        <color theme="1"/>
        <rFont val="Arial"/>
        <family val="2"/>
      </rPr>
      <t xml:space="preserve"> required</t>
    </r>
  </si>
  <si>
    <t>Needs and Provision Complexity Scale version 6 advocacy provision score</t>
  </si>
  <si>
    <t>Needs and Provision Complexity Scale version 6 advocacy provision score (observable entity)</t>
  </si>
  <si>
    <t>1105671000000100</t>
  </si>
  <si>
    <r>
      <rPr>
        <b/>
        <sz val="10"/>
        <color theme="1"/>
        <rFont val="Arial"/>
        <family val="2"/>
      </rPr>
      <t>No provision</t>
    </r>
    <r>
      <rPr>
        <sz val="10"/>
        <color theme="1"/>
        <rFont val="Arial"/>
        <family val="2"/>
      </rPr>
      <t xml:space="preserve"> for advocacy</t>
    </r>
  </si>
  <si>
    <t>Received/ing mental capacity assessment</t>
  </si>
  <si>
    <t>Receiving Independent advocacy</t>
  </si>
  <si>
    <t>Needs and Provision Complexity Scale version 6 specialist equipment needs score</t>
  </si>
  <si>
    <t>Needs and Provision Complexity Scale version 6 specialist equipment needs score (observable entity)</t>
  </si>
  <si>
    <t>1105681000000103</t>
  </si>
  <si>
    <t>No specialist equipment required</t>
  </si>
  <si>
    <r>
      <rPr>
        <b/>
        <sz val="10"/>
        <color theme="1"/>
        <rFont val="Arial"/>
        <family val="2"/>
      </rPr>
      <t>Basic equipment required</t>
    </r>
    <r>
      <rPr>
        <sz val="10"/>
        <color theme="1"/>
        <rFont val="Arial"/>
        <family val="2"/>
      </rPr>
      <t xml:space="preserve"> (eg from social services equipment store
eg kitchen aids, commode, bed, hoist etc) </t>
    </r>
  </si>
  <si>
    <r>
      <rPr>
        <b/>
        <sz val="10"/>
        <color theme="1"/>
        <rFont val="Arial"/>
        <family val="2"/>
      </rPr>
      <t>Specialist equipment required</t>
    </r>
    <r>
      <rPr>
        <sz val="10"/>
        <color theme="1"/>
        <rFont val="Arial"/>
        <family val="2"/>
      </rPr>
      <t xml:space="preserve"> – equipment requiring professional assessment and provision ( eg seating, standing frames)</t>
    </r>
  </si>
  <si>
    <r>
      <rPr>
        <b/>
        <sz val="10"/>
        <color theme="1"/>
        <rFont val="Arial"/>
        <family val="2"/>
      </rPr>
      <t>Highly specialist equipment required</t>
    </r>
    <r>
      <rPr>
        <sz val="10"/>
        <color theme="1"/>
        <rFont val="Arial"/>
        <family val="2"/>
      </rPr>
      <t xml:space="preserve"> – bespoke equipment
requiring professional prescription ( eg environmental control,
communication aids, ventilatory support)</t>
    </r>
  </si>
  <si>
    <t>Needs and Provision Complexity Scale version 6 specialist equipment provision score</t>
  </si>
  <si>
    <t>Needs and Provision Complexity Scale version 6 specialist equipment provision score (observable entity)</t>
  </si>
  <si>
    <t>1105691000000101</t>
  </si>
  <si>
    <t>No specialist equipment /provision inadequate</t>
  </si>
  <si>
    <r>
      <rPr>
        <b/>
        <sz val="10"/>
        <color theme="1"/>
        <rFont val="Arial"/>
        <family val="2"/>
      </rPr>
      <t>Basic equipment provided</t>
    </r>
    <r>
      <rPr>
        <sz val="10"/>
        <color theme="1"/>
        <rFont val="Arial"/>
        <family val="2"/>
      </rPr>
      <t xml:space="preserve"> (eg from social services equipment store
eg kitchen aids, commode, bed, hoist etc)</t>
    </r>
  </si>
  <si>
    <r>
      <rPr>
        <b/>
        <sz val="10"/>
        <color theme="1"/>
        <rFont val="Arial"/>
        <family val="2"/>
      </rPr>
      <t>Specialist equipment provided</t>
    </r>
    <r>
      <rPr>
        <sz val="10"/>
        <color theme="1"/>
        <rFont val="Arial"/>
        <family val="2"/>
      </rPr>
      <t xml:space="preserve"> – equipment requiring professional
assessment and provision ( eg seating, standing frames)</t>
    </r>
  </si>
  <si>
    <r>
      <rPr>
        <b/>
        <sz val="10"/>
        <color theme="1"/>
        <rFont val="Arial"/>
        <family val="2"/>
      </rPr>
      <t>Highly specialist equipment provided</t>
    </r>
    <r>
      <rPr>
        <sz val="10"/>
        <color theme="1"/>
        <rFont val="Arial"/>
        <family val="2"/>
      </rPr>
      <t xml:space="preserve"> – bespoke equipment
requiring professional prescription ( eg environmental control,
communication aids, ventilatory support)</t>
    </r>
  </si>
  <si>
    <t>Needs and Provision Complexity Scale version 6 accommodation needs score</t>
  </si>
  <si>
    <t>Needs and Provision Complexity Scale version 6 accommodation needs score (observable entity)</t>
  </si>
  <si>
    <t>1105701000000101</t>
  </si>
  <si>
    <t>No need for special accommodation</t>
  </si>
  <si>
    <r>
      <rPr>
        <b/>
        <sz val="10"/>
        <color theme="1"/>
        <rFont val="Arial"/>
        <family val="2"/>
      </rPr>
      <t>Restricted accommodation options</t>
    </r>
    <r>
      <rPr>
        <sz val="10"/>
        <color theme="1"/>
        <rFont val="Arial"/>
        <family val="2"/>
      </rPr>
      <t xml:space="preserve"> (eg requires ground floor or lift access accommodation)</t>
    </r>
  </si>
  <si>
    <r>
      <rPr>
        <b/>
        <sz val="10"/>
        <color theme="1"/>
        <rFont val="Arial"/>
        <family val="2"/>
      </rPr>
      <t>Requires partially adapted accommodation</t>
    </r>
    <r>
      <rPr>
        <sz val="10"/>
        <color theme="1"/>
        <rFont val="Arial"/>
        <family val="2"/>
      </rPr>
      <t xml:space="preserve"> (eg rails, ramps etc)</t>
    </r>
  </si>
  <si>
    <r>
      <rPr>
        <b/>
        <sz val="10"/>
        <color theme="1"/>
        <rFont val="Arial"/>
        <family val="2"/>
      </rPr>
      <t>Requires fully adapted accommodation</t>
    </r>
    <r>
      <rPr>
        <sz val="10"/>
        <color theme="1"/>
        <rFont val="Arial"/>
        <family val="2"/>
      </rPr>
      <t xml:space="preserve"> (eg fully wheelchair accessible)</t>
    </r>
  </si>
  <si>
    <r>
      <rPr>
        <b/>
        <sz val="10"/>
        <color theme="1"/>
        <rFont val="Arial"/>
        <family val="2"/>
      </rPr>
      <t>Requires sheltered living accommodation</t>
    </r>
    <r>
      <rPr>
        <sz val="10"/>
        <color theme="1"/>
        <rFont val="Arial"/>
        <family val="2"/>
      </rPr>
      <t xml:space="preserve"> (eg warden controlled)</t>
    </r>
  </si>
  <si>
    <r>
      <rPr>
        <b/>
        <sz val="10"/>
        <color theme="1"/>
        <rFont val="Arial"/>
        <family val="2"/>
      </rPr>
      <t>Requires supervised living arrangement</t>
    </r>
    <r>
      <rPr>
        <sz val="10"/>
        <color theme="1"/>
        <rFont val="Arial"/>
        <family val="2"/>
      </rPr>
      <t xml:space="preserve"> eg small group home</t>
    </r>
  </si>
  <si>
    <t>Requires residential care home setting</t>
  </si>
  <si>
    <t>Requires nursing home care</t>
  </si>
  <si>
    <t>Requires specialist nursing home</t>
  </si>
  <si>
    <t>Requires Hospice care</t>
  </si>
  <si>
    <t>Needs and Provision Complexity Scale version 6 accommodation provision score</t>
  </si>
  <si>
    <t>Needs and Provision Complexity Scale version 6 accommodation provision score (observable entity)</t>
  </si>
  <si>
    <t>1105711000000104</t>
  </si>
  <si>
    <r>
      <rPr>
        <b/>
        <sz val="10"/>
        <color theme="1"/>
        <rFont val="Arial"/>
        <family val="2"/>
      </rPr>
      <t>Has partially adapted accommodation</t>
    </r>
    <r>
      <rPr>
        <sz val="10"/>
        <color theme="1"/>
        <rFont val="Arial"/>
        <family val="2"/>
      </rPr>
      <t xml:space="preserve"> (e.g. ramps rails etc)</t>
    </r>
  </si>
  <si>
    <r>
      <rPr>
        <b/>
        <sz val="10"/>
        <color theme="1"/>
        <rFont val="Arial"/>
        <family val="2"/>
      </rPr>
      <t>Has fully adapted accommodation</t>
    </r>
    <r>
      <rPr>
        <sz val="10"/>
        <color theme="1"/>
        <rFont val="Arial"/>
        <family val="2"/>
      </rPr>
      <t xml:space="preserve"> (e.g. fully wheelchair accessible)</t>
    </r>
  </si>
  <si>
    <r>
      <rPr>
        <b/>
        <sz val="10"/>
        <color theme="1"/>
        <rFont val="Arial"/>
        <family val="2"/>
      </rPr>
      <t xml:space="preserve">Has sheltered living accommodation </t>
    </r>
    <r>
      <rPr>
        <sz val="10"/>
        <color theme="1"/>
        <rFont val="Arial"/>
        <family val="2"/>
      </rPr>
      <t>(e.g. warden controlled)</t>
    </r>
  </si>
  <si>
    <t>Has supervised living arrangment e.g. small group home</t>
  </si>
  <si>
    <t>Has residential care home setting</t>
  </si>
  <si>
    <t>Has nursing home care</t>
  </si>
  <si>
    <t>Has specialist nursing home</t>
  </si>
  <si>
    <t>Has hospice care</t>
  </si>
  <si>
    <t>Needs and Provision Complexity Scale version 6 care frequency needs score</t>
  </si>
  <si>
    <t>Needs and Provision Complexity Scale version 6 care frequency needs score (observable entity)</t>
  </si>
  <si>
    <t>1105481000000100</t>
  </si>
  <si>
    <r>
      <rPr>
        <b/>
        <sz val="10"/>
        <color theme="1"/>
        <rFont val="Arial"/>
        <family val="2"/>
      </rPr>
      <t>No need</t>
    </r>
    <r>
      <rPr>
        <sz val="10"/>
        <color theme="1"/>
        <rFont val="Arial"/>
        <family val="2"/>
      </rPr>
      <t xml:space="preserve"> for help with self care.</t>
    </r>
  </si>
  <si>
    <r>
      <rPr>
        <b/>
        <sz val="10"/>
        <color theme="1"/>
        <rFont val="Arial"/>
        <family val="2"/>
      </rPr>
      <t>Occasional need</t>
    </r>
    <r>
      <rPr>
        <sz val="10"/>
        <color theme="1"/>
        <rFont val="Arial"/>
        <family val="2"/>
      </rPr>
      <t xml:space="preserve"> – less than daily for help with self care, or extended activities of daily living</t>
    </r>
  </si>
  <si>
    <r>
      <t>Requires</t>
    </r>
    <r>
      <rPr>
        <b/>
        <sz val="10"/>
        <color theme="1"/>
        <rFont val="Arial"/>
        <family val="2"/>
      </rPr>
      <t xml:space="preserve"> regular help once daily</t>
    </r>
  </si>
  <si>
    <r>
      <t>Requires</t>
    </r>
    <r>
      <rPr>
        <b/>
        <sz val="10"/>
        <color theme="1"/>
        <rFont val="Arial"/>
        <family val="2"/>
      </rPr>
      <t xml:space="preserve"> regular help 2-3 times a day </t>
    </r>
    <r>
      <rPr>
        <sz val="10"/>
        <color theme="1"/>
        <rFont val="Arial"/>
        <family val="2"/>
      </rPr>
      <t>– could be met by an intermittent visiting care package
Able to be left safely for &gt;4 hours and does not require care / supervision at night</t>
    </r>
  </si>
  <si>
    <r>
      <rPr>
        <b/>
        <sz val="10"/>
        <color theme="1"/>
        <rFont val="Arial"/>
        <family val="2"/>
      </rPr>
      <t>Frequent or unpredictable care needs</t>
    </r>
    <r>
      <rPr>
        <sz val="10"/>
        <color theme="1"/>
        <rFont val="Arial"/>
        <family val="2"/>
      </rPr>
      <t>, requiring the presence of someone most of the time
Cannot be left safely for &gt;4 hours or requires care / supervision at night (but not waking night care)</t>
    </r>
  </si>
  <si>
    <r>
      <rPr>
        <b/>
        <sz val="10"/>
        <color theme="1"/>
        <rFont val="Arial"/>
        <family val="2"/>
      </rPr>
      <t>Requires constant supervision</t>
    </r>
    <r>
      <rPr>
        <sz val="10"/>
        <color theme="1"/>
        <rFont val="Arial"/>
        <family val="2"/>
      </rPr>
      <t xml:space="preserve"> - unable to be left alone in the house, even for short periods
AND/Or requires </t>
    </r>
    <r>
      <rPr>
        <b/>
        <sz val="10"/>
        <color theme="1"/>
        <rFont val="Arial"/>
        <family val="2"/>
      </rPr>
      <t>waking night care</t>
    </r>
    <r>
      <rPr>
        <sz val="10"/>
        <color theme="1"/>
        <rFont val="Arial"/>
        <family val="2"/>
      </rPr>
      <t xml:space="preserve"> – needs &gt; 2 interventions at night)</t>
    </r>
  </si>
  <si>
    <t>Musculoskeletal Health Questionnaire (MSK-HQ)</t>
  </si>
  <si>
    <t>Musculoskeletal Health Questionnaire total score</t>
  </si>
  <si>
    <t>Musculoskeletal Health Questionnaire total score (observable entity)</t>
  </si>
  <si>
    <t>1036651000000102</t>
  </si>
  <si>
    <t>max n2</t>
  </si>
  <si>
    <t>0-56</t>
  </si>
  <si>
    <t>The MSK-HQ is a short questionnaire that allows people with musculoskeletal conditions (such as arthritis or back pain) to report their symptoms and quality of life in a standardised way.
There are 14 questions, with a possible score of 0 - 4 for each question, giving a possible total score of 56 for each questionnaire.
There is an additional question about physcial activity levels in the past week, which is scored between 0-7, with 0 representing 0 days and 7 representing 7 days.
Further details can be found on the Versus Arthritis website here:
https://www.versusarthritis.org/policy/resources-for-policy-makers/for-healthcare-practitioners-and-commissioners/versus-arthritis-musculoskeletal-health-questionnaire/</t>
  </si>
  <si>
    <t>Musculoskeletal Health Questionnaire item 1 score - pain/stiffness during the day</t>
  </si>
  <si>
    <t>Musculoskeletal Health Questionnaire item 1 score - pain/stiffness during the day (observable entity)</t>
  </si>
  <si>
    <t>1099711000000106</t>
  </si>
  <si>
    <t>0</t>
  </si>
  <si>
    <t>Very severe</t>
  </si>
  <si>
    <t>1</t>
  </si>
  <si>
    <t>Fairly severe</t>
  </si>
  <si>
    <t>2</t>
  </si>
  <si>
    <t xml:space="preserve">Moderately </t>
  </si>
  <si>
    <t>3</t>
  </si>
  <si>
    <t>Slightly</t>
  </si>
  <si>
    <t>4</t>
  </si>
  <si>
    <t>Not at all</t>
  </si>
  <si>
    <t>Musculoskeletal Health Questionnaire item 2 score - pain/stiffness during the night</t>
  </si>
  <si>
    <t>Musculoskeletal Health Questionnaire item 2 score - pain/stiffness during the night (observable entity)</t>
  </si>
  <si>
    <t>1099721000000100</t>
  </si>
  <si>
    <t>Musculoskeletal Health Questionnaire item 3 score - walking</t>
  </si>
  <si>
    <t>Musculoskeletal Health Questionnaire item 3 score - walking (observable entity)</t>
  </si>
  <si>
    <t>1099731000000103</t>
  </si>
  <si>
    <t>Unable to walk</t>
  </si>
  <si>
    <t xml:space="preserve">Severely </t>
  </si>
  <si>
    <t>Musculoskeletal Health Questionnaire item 4 score - washing/dressing</t>
  </si>
  <si>
    <t>Musculoskeletal Health Questionnaire item 4 score - washing/dressing (observable entity)</t>
  </si>
  <si>
    <t>1099741000000107</t>
  </si>
  <si>
    <t>Unable to wash or dress myself</t>
  </si>
  <si>
    <t>Musculoskeletal Health Questionnaire item 5 score - physical activity levels</t>
  </si>
  <si>
    <t>Musculoskeletal Health Questionnaire item 5 score - physical activity levels (observable entity)</t>
  </si>
  <si>
    <t>1099751000000105</t>
  </si>
  <si>
    <t>Unable to do physical activities</t>
  </si>
  <si>
    <t>Very much</t>
  </si>
  <si>
    <t>Musculoskeletal Health Questionnaire item 6 score - work/daily routine</t>
  </si>
  <si>
    <t>Musculoskeletal Health Questionnaire item 6 score - work/daily routine (observable entity)</t>
  </si>
  <si>
    <t>1099761000000108</t>
  </si>
  <si>
    <t>Extremely</t>
  </si>
  <si>
    <t>Musculoskeletal Health Questionnaire item 7 score - social activities and hobbies</t>
  </si>
  <si>
    <t>Musculoskeletal Health Questionnaire item 7 score - social activities and hobbies (observable entity)</t>
  </si>
  <si>
    <t>1099771000000101</t>
  </si>
  <si>
    <t>Musculoskeletal Health Questionnaire item 8 score - needing help</t>
  </si>
  <si>
    <t>Musculoskeletal Health Questionnaire item 8 score - needing help (observable entity)</t>
  </si>
  <si>
    <t>1099781000000104</t>
  </si>
  <si>
    <t>All the time</t>
  </si>
  <si>
    <t>Frequently</t>
  </si>
  <si>
    <t>Sometimes</t>
  </si>
  <si>
    <t>Rarely</t>
  </si>
  <si>
    <t>Musculoskeletal Health Questionnaire item 9 score - sleep</t>
  </si>
  <si>
    <t>Musculoskeletal Health Questionnaire item 9 score - sleep (observable entity)</t>
  </si>
  <si>
    <t>1099791000000102</t>
  </si>
  <si>
    <t>Every night</t>
  </si>
  <si>
    <t>Musculoskeletal Health Questionnaire item 10 score - fatigue or low energy</t>
  </si>
  <si>
    <t>Musculoskeletal Health Questionnaire item 10 score - fatigue or low energy (observable entity)</t>
  </si>
  <si>
    <t>1099801000000103</t>
  </si>
  <si>
    <t>Extreme</t>
  </si>
  <si>
    <t>Severe</t>
  </si>
  <si>
    <t>Moderate</t>
  </si>
  <si>
    <t>Slight</t>
  </si>
  <si>
    <t>Musculoskeletal Health Questionnaire item 11 score - emotional well being</t>
  </si>
  <si>
    <t>Musculoskeletal Health Questionnaire item 11 score - emotional well being (observable entity)</t>
  </si>
  <si>
    <t>1099811000000101</t>
  </si>
  <si>
    <t>Severely</t>
  </si>
  <si>
    <t>Moderately</t>
  </si>
  <si>
    <t>Musculoskeletal Health Questionnaire item 12 score - understanding of your condition and any current treatment</t>
  </si>
  <si>
    <t>Musculoskeletal Health Questionnaire item 12 score - understanding of your condition and any current treatment (observable entity)</t>
  </si>
  <si>
    <t>1099821000000107</t>
  </si>
  <si>
    <t>Very well</t>
  </si>
  <si>
    <t>Completely</t>
  </si>
  <si>
    <t>Musculoskeletal Health Questionnaire item 13 score - confidence in being able to manage your symptoms</t>
  </si>
  <si>
    <t>Musculoskeletal Health Questionnaire item 13 score - confidence in being able to manage your symptoms (observable entity)</t>
  </si>
  <si>
    <t>1099831000000109</t>
  </si>
  <si>
    <t>Very</t>
  </si>
  <si>
    <t>Musculoskeletal Health Questionnaire item 14 score - overall impact</t>
  </si>
  <si>
    <t>Musculoskeletal Health Questionnaire item 14 score - overall impact (observable entity)</t>
  </si>
  <si>
    <t>1099841000000100</t>
  </si>
  <si>
    <t>Musculoskeletal Health Questionnaire - physical activity levels - in the past week how many days have you done a total of 30 minutes or more of physical activity</t>
  </si>
  <si>
    <t>Musculoskeletal Health Questionnaire - physical activity levels - in the past week how many days have you done a total of 30 minutes or more of physical activity (observable entity)</t>
  </si>
  <si>
    <t>1099851000000102</t>
  </si>
  <si>
    <t>1 day</t>
  </si>
  <si>
    <t>2 days</t>
  </si>
  <si>
    <t>3 days</t>
  </si>
  <si>
    <t>4 days</t>
  </si>
  <si>
    <t>5</t>
  </si>
  <si>
    <t>5 days</t>
  </si>
  <si>
    <t>6</t>
  </si>
  <si>
    <t>6 days</t>
  </si>
  <si>
    <t>7</t>
  </si>
  <si>
    <t>7 days</t>
  </si>
  <si>
    <t>Palliative care phase measure phase</t>
  </si>
  <si>
    <t>Palliative care phase measure phase (observable entity)</t>
  </si>
  <si>
    <t>1092801000000106</t>
  </si>
  <si>
    <t>Stable</t>
  </si>
  <si>
    <t>See the table on page 3 of the 'Phase of Illness in palliative care: Cross-sectional analysis of clinical data from community, hospital and hospice patients' article:
https://journals.sagepub.com/doi/pdf/10.1177/0269216317727157
Also see 'A New Approach to Supporting Community Healthcare Funding Testing and Guidance Document' (page 32):
https://www.england.nhs.uk/wp-content/uploads/2019/05/a-new-approach-to-community-healthcare-funding-testing-and-guidance.pdf</t>
  </si>
  <si>
    <t>Unstable</t>
  </si>
  <si>
    <t>Deteriorating</t>
  </si>
  <si>
    <t>Dying</t>
  </si>
  <si>
    <t>Deceased</t>
  </si>
  <si>
    <t>Canadian Study of Health and Aging Clinical Frailty Scale score</t>
  </si>
  <si>
    <t>Canadian Study of Health and Aging Clinical Frailty Scale score (observable entity)</t>
  </si>
  <si>
    <t>763264000</t>
  </si>
  <si>
    <t>Very Fit</t>
  </si>
  <si>
    <t>A score of between 1-9 can be recorded.
Further details can be found on the Geriatric Medicine Research Department, Dalhousie University website here:
https://www.dal.ca/sites/gmr/our-tools/clinical-frailty-scale.html</t>
  </si>
  <si>
    <t>Well</t>
  </si>
  <si>
    <t>Managing Well</t>
  </si>
  <si>
    <t>Vulnerable</t>
  </si>
  <si>
    <t>Mildly Frail</t>
  </si>
  <si>
    <t>Moderately Frail</t>
  </si>
  <si>
    <t>Severely Frail</t>
  </si>
  <si>
    <t>Very Severely Frail</t>
  </si>
  <si>
    <t>Terminally ill</t>
  </si>
  <si>
    <t>Patient Activation Measure Level</t>
  </si>
  <si>
    <t>Patient Activation Measure Level (observable entity)</t>
  </si>
  <si>
    <t>962851000000103</t>
  </si>
  <si>
    <t>0-100</t>
  </si>
  <si>
    <t>Individuals are asked to complete a short survey and based on their responses, they receive a Patient Activation Measure (PAM) score (between 0 and 100). The resulting score places the individual at one of four levels of activation, each of which reveals insight into a range of health-related characteristics, including behaviours and outcomes. The four levels of activation are:
Level 1: Individuals tend to be passive and feel overwhelmed by managing their own health. They may not understand their role in the care process.
Level 2: Individuals may lack the knowledge and confidence to manage their health.
Level 3: Individuals appear to be taking action but may still lack the confidence and skill to support their behaviours.
Level 4: Individuals have adopted many of the behaviours needed to support their health but may not be able to maintain them in the face of life stressors.
See NHS England website for further details on the PAM:
https://www.england.nhs.uk/personalisedcare/supported-self-management/patient-activation-measure/
The PAM tool is licensed by the US company, Insignia Health LLC.</t>
  </si>
  <si>
    <t>Early Language Identification Measure (ELIM)</t>
  </si>
  <si>
    <t>Early Language Identification Measure observation score</t>
  </si>
  <si>
    <t>Early Language Identification Measure observation score (observable entity)</t>
  </si>
  <si>
    <t>1324931000000108</t>
  </si>
  <si>
    <t>0-6</t>
  </si>
  <si>
    <t xml:space="preserve">A score of between 0 and 6 can be recorded.
Further details can be found here https://assets.publishing.service.gov.uk/government/uploads/system/uploads/attachment_data/file/939872/ELIM_Handbook_December-2020.pdf
</t>
  </si>
  <si>
    <t>Early Language Identification Measure word list</t>
  </si>
  <si>
    <t>Early Language Identification Measure word list score (observable entity)</t>
  </si>
  <si>
    <t>1324921000000106</t>
  </si>
  <si>
    <t>0-50</t>
  </si>
  <si>
    <t>A score of between 0-50 can be recorded. 
Further details can be found here https://assets.publishing.service.gov.uk/government/uploads/system/uploads/attachment_data/file/939872/ELIM_Handbook_December-2020.pdf</t>
  </si>
  <si>
    <t>Warwick-Edinburgh Mental Well-being Scale score</t>
  </si>
  <si>
    <t>718426000</t>
  </si>
  <si>
    <t>n2</t>
  </si>
  <si>
    <t>14-70</t>
  </si>
  <si>
    <t xml:space="preserve">Scoring guidance can be found at:
https://warwick.ac.uk/fac/sci/med/research/platform/wemwbs
WEMWBS is protected by copyright. To use it, users will require a license appropriate to their intended use.
Further details about gaining WEMWBS permissions and use of the tool can be found on Warwick University website at:
https://warwick.ac.uk/fac/sci/med/research/platform/wemwbs/using
</t>
  </si>
  <si>
    <t>Short Warwick-Edinburgh Mental Well-being Scale score</t>
  </si>
  <si>
    <t xml:space="preserve">718466001 </t>
  </si>
  <si>
    <t>7-35</t>
  </si>
  <si>
    <t xml:space="preserve">Scoring guidance can be found at:
https://warwick.ac.uk/fac/sci/med/research/platform/wemwbs
SWEMWBS is protected by copyright. To use it, users will require a license appropriate to their intended use.
For further details about gaining SWEMWBS permissions and use of the tool, contact Warwick University directly.
See the webiste link above about gaining WEMWBS permissions for further information. </t>
  </si>
  <si>
    <t>EuroQol Five Dimension Five Level index value</t>
  </si>
  <si>
    <t>EuroQol five dimension five level index value (observable entity)</t>
  </si>
  <si>
    <t>n5</t>
  </si>
  <si>
    <t>See comments</t>
  </si>
  <si>
    <t>EuroQol Five Dimension Five Level mobility score</t>
  </si>
  <si>
    <t>EuroQol five dimension five level mobility score (observable entity)</t>
  </si>
  <si>
    <t>821551000000108</t>
  </si>
  <si>
    <t>No problems</t>
  </si>
  <si>
    <t>Please note that NHSD have been unable to secure a central license for using the tool.  For instructions on how to gain permissions, please visit the National Clinical Content Repository https://digital.nhs.uk/services/national-clinical-content-repository-copyright-licensing-service/nccr-tools-and-measures-library.
The EQ-5D-5L descriptive system comprises the five dimensions (MOBILITY, SELF-CARE, USUAL ACTIVITIES, PAIN / DISCOMFORT and ANXIETY / DEPRESSION). Each dimension has five response levels: no problems, slight problems, moderate problems, severe problems, unable to/extreme problems. The respondent is asked to indicate his/her health state by checking the box next to the most appropriate response level for each of the five dimensions.
An EQ-5D summary index is derived by applying a formula that attaches values (weights) to each of the levels in each dimension. The index is calculated by deducting the appropriate weights from 1, the value for full health (i.e. state 11111).
Further details can be found in the User guide here https://euroqol.org/publications/user-guides/</t>
  </si>
  <si>
    <t>Slight problems</t>
  </si>
  <si>
    <t>Moderate problems</t>
  </si>
  <si>
    <t>Severe problems</t>
  </si>
  <si>
    <t>Unable to</t>
  </si>
  <si>
    <t>Missing value</t>
  </si>
  <si>
    <t>EuroQol Five Dimension Five Level self-care score</t>
  </si>
  <si>
    <t>EuroQol five dimension five level self-care score (observable entity)</t>
  </si>
  <si>
    <t>821561000000106</t>
  </si>
  <si>
    <t>EuroQol Five Dimension Five Level usual activities score</t>
  </si>
  <si>
    <t>EuroQol five dimension five level usual activities score (observable entity)</t>
  </si>
  <si>
    <t>821581000000102</t>
  </si>
  <si>
    <t>EuroQol Five Dimension Five Level pain discomfort score</t>
  </si>
  <si>
    <t>EuroQol five dimension five level pain discomfort score (observable entity)</t>
  </si>
  <si>
    <t>821591000000100</t>
  </si>
  <si>
    <t>No pain</t>
  </si>
  <si>
    <t>Slight pain</t>
  </si>
  <si>
    <t>Moderate pain</t>
  </si>
  <si>
    <t>Severe pain</t>
  </si>
  <si>
    <t>Extreme pain</t>
  </si>
  <si>
    <t>EuroQol Five Dimension Five Level anxiety depression score</t>
  </si>
  <si>
    <t>EuroQol five dimension five level anxiety depression score (observable entity)</t>
  </si>
  <si>
    <t>821611000000108</t>
  </si>
  <si>
    <t>Not anxious</t>
  </si>
  <si>
    <t>Slightly anxious</t>
  </si>
  <si>
    <t>Moderately anxious</t>
  </si>
  <si>
    <t>Severely anxious</t>
  </si>
  <si>
    <t>Extremely anxious</t>
  </si>
  <si>
    <t>EuroQol visual analogue score (observable entity)</t>
  </si>
  <si>
    <t>736535009</t>
  </si>
  <si>
    <t xml:space="preserve">Please note that NHSD have been unable to secure a central license for using the tool.  For instructions on how to gain permissions, please visit the National Clinical Content Repository https://digital.nhs.uk/services/national-clinical-content-repository-copyright-licensing-service/nccr-tools-and-measures-library.
The EQ VAS records the respondent’s overall current health on a vertical visual analogue scale, where the endpoints are labelled ‘The best health you can imagine’ and ‘The worst health you can imagine’. The EQ VAS provides a quantitative measure of the patient’s perception of their overall health.Individuals are asked to score between 0 and 100 to indicate how good or bad their health is that day. 
</t>
  </si>
  <si>
    <t xml:space="preserve">Community Services Data Set (CSDS) </t>
  </si>
  <si>
    <r>
      <t xml:space="preserve">Where included
</t>
    </r>
    <r>
      <rPr>
        <b/>
        <i/>
        <sz val="10"/>
        <color theme="0"/>
        <rFont val="Arial"/>
        <family val="2"/>
      </rPr>
      <t>DAPB = TOS published on ISN webpage
TECH = Enhanced TOS published on CSDS webpage</t>
    </r>
  </si>
  <si>
    <t>Column/Heading</t>
  </si>
  <si>
    <t>DAPB</t>
  </si>
  <si>
    <t>Group Name</t>
  </si>
  <si>
    <t>The group name is highlighted in the yellow box at the top.  This name (or a truncated version of it) will be used to name the corresponding element structure in the XML Schema</t>
  </si>
  <si>
    <t>TECH</t>
  </si>
  <si>
    <t xml:space="preserve">Describes the validations that will take place at a group level.
Rules describe whether or not this group (as a whole) is mandatory or optional and how this group may relate to other groups in the transmission.
This section also clearly describes how the group may repeat in the transmission.
</t>
  </si>
  <si>
    <t>Group-level notes for Data Providers</t>
  </si>
  <si>
    <t xml:space="preserve">Provides further notes for data providers highlighting important things that will be of interest.
</t>
  </si>
  <si>
    <t>Group-level Error/Warning Messages</t>
  </si>
  <si>
    <t>Describes the Error and Warning messages that will be generated by the central system when "group-level validations" fail.
Note each error/warning message has a unique code in the format of the Group identifier + unique number  eg.  "MSD0011"</t>
  </si>
  <si>
    <t>XML Schema Element Name</t>
  </si>
  <si>
    <t xml:space="preserve">A unique alphanumeric identifier for the data item, also used to describe the field in the XML Schema.
</t>
  </si>
  <si>
    <t>Data Item Name (Data Dict Element)</t>
  </si>
  <si>
    <t xml:space="preserve">The data item name as described in the data dictionary
</t>
  </si>
  <si>
    <t>IDB Short Name</t>
  </si>
  <si>
    <t xml:space="preserve">The data item name used in the IDB for submission purposes.
</t>
  </si>
  <si>
    <t xml:space="preserve">A full description of the data item
</t>
  </si>
  <si>
    <t xml:space="preserve">Descibes the valid formats that will be accepted in this field.  For dates and times it specifically refers to the exact formatting.  For other fields it describes the data type required and the max/min field lengths.  NB. These formats are described within the XML Schema.
</t>
  </si>
  <si>
    <t>National Code</t>
  </si>
  <si>
    <t>Provides a list of the valid codes that can be accepted in this field (if there are any).  For example, a field may only allow values of "Y", "N" and "X", which equate to "Yes", "No", "Don't Know".</t>
  </si>
  <si>
    <t xml:space="preserve">Describes the meaning of the code in the previous "National Code" column
</t>
  </si>
  <si>
    <t>Validation Rules - Recvd Data Item Blank</t>
  </si>
  <si>
    <r>
      <t>What the central system will do when receiving this field containing</t>
    </r>
    <r>
      <rPr>
        <b/>
        <sz val="10"/>
        <rFont val="Arial"/>
        <family val="2"/>
      </rPr>
      <t xml:space="preserve"> blank/null</t>
    </r>
    <r>
      <rPr>
        <sz val="10"/>
        <rFont val="Arial"/>
        <family val="2"/>
      </rPr>
      <t xml:space="preserve">
"Reject" = The record will be rejected, and an appropriate rejection message will be written to the validation reports for the provider
"Warning" = The data item will be accepted, but an appropriate warning message will be written to the validation reports for the provider
"N/A" = The data item will be accepted
</t>
    </r>
  </si>
  <si>
    <t>Validation Rules - Format Error</t>
  </si>
  <si>
    <t>What the central system will do when this field fails format checking  eg.  a value of "AB" is received and the field is defined as a "n1" format field
"Reject" = The entire record will be rejected, and an appropriate rejection message will be written to the validation reports for the provider
NB.  All data items are currently set to "Reject" on formatting errors.</t>
  </si>
  <si>
    <t>Validation Rules - National Code Error</t>
  </si>
  <si>
    <t xml:space="preserve">What the central system will do when this field fails validation against the "National Code" values allowed by the Output Data Spec
"Reject" = The record will be rejected, and an appropriate rejection message will be written to the validation reports for the provider
"Warning" = The data item will be accepted and written to the central database with the value transmitted, but an appropriate warning message will be written to the validation reports for the provider
"N/A" = The data item will be accepted and written to the central database with the value transmitted
</t>
  </si>
  <si>
    <t>Validation Rules - Additional Validation Rules</t>
  </si>
  <si>
    <t xml:space="preserve">Details other validation that will be undertaken, over and above the Blank/Format/National Code, and what will happen if that validation fails.
</t>
  </si>
  <si>
    <t>Mandatory/ Required/ Optional/ Pilot/ Derived/Analytical Derivation</t>
  </si>
  <si>
    <t>Describes the Error and Warning messages that will be generated by the central system when "field-level validations" fail.
Note each error/warning message has a unique code in the format of the UID + unique number  eg.  "MSD0010101"</t>
  </si>
  <si>
    <t>Derivation Notes - to include method/logic applied to derived field.</t>
  </si>
  <si>
    <t>Additional notes on how the derived data item values are created</t>
  </si>
  <si>
    <t>Include in extract? - Provider Pre Deadline</t>
  </si>
  <si>
    <t>Defines whether each submitted and derived data item is included in the Provider Pre Deadline Extract</t>
  </si>
  <si>
    <t>Include in extract? - Provider Post Deadline</t>
  </si>
  <si>
    <t>Defines whether each submitted and derived data item is included in the Provider Post Deadline Extract</t>
  </si>
  <si>
    <t>Include in extract? - National</t>
  </si>
  <si>
    <t>Defines whether each submitted and derived data item is availabe in the internal asset accessed by NHS Digtial analysts for publication purposes.</t>
  </si>
  <si>
    <t>Include in extract? - Commissioner</t>
  </si>
  <si>
    <t>Defines whether each submitted and derived data item is included in the Data Services for Commissioners Regional Office (DSCRO) Extract</t>
  </si>
  <si>
    <t>Version No. (Introduced/Amended)</t>
  </si>
  <si>
    <t>The version of the Technical Output Specification where a data item has been included or amended. The first two numbers refer to the overall version of the data set and the final number refers to the version of the document</t>
  </si>
  <si>
    <t>Start of Repeating Group - CYP000 CSDS Header</t>
  </si>
  <si>
    <t>CYP000 CSDS Header</t>
  </si>
  <si>
    <r>
      <t xml:space="preserve">Group-level notes for Data Providers:
</t>
    </r>
    <r>
      <rPr>
        <sz val="8"/>
        <rFont val="Arial"/>
        <family val="2"/>
      </rPr>
      <t xml:space="preserve">
To carry submission header details.</t>
    </r>
  </si>
  <si>
    <r>
      <rPr>
        <b/>
        <sz val="8"/>
        <rFont val="Arial"/>
        <family val="2"/>
      </rPr>
      <t xml:space="preserve">Group-level Validation:
</t>
    </r>
    <r>
      <rPr>
        <sz val="8"/>
        <rFont val="Arial"/>
        <family val="2"/>
      </rPr>
      <t xml:space="preserve">
If more than one CYPS000 provided, all duplicated records (and hence the submission file) will be rejected. Please also see CYPREJ017 in the File-level Rejects tab.
The submission file will be rejected if the CYP000 is missing from a submission. Please see CYPREJ016 in the File-level Rejects tab.
The submission file will also be rejected if any of the file level rejections contained within this table are generated. Please see below for details.</t>
    </r>
  </si>
  <si>
    <r>
      <t xml:space="preserve">Group Mandation:
</t>
    </r>
    <r>
      <rPr>
        <b/>
        <sz val="22"/>
        <rFont val="Arial"/>
        <family val="2"/>
      </rPr>
      <t>M</t>
    </r>
  </si>
  <si>
    <t>Data Item Name (Data Dictionary Element)</t>
  </si>
  <si>
    <r>
      <t xml:space="preserve">Validation Rules
</t>
    </r>
    <r>
      <rPr>
        <b/>
        <sz val="8"/>
        <color indexed="9"/>
        <rFont val="Arial"/>
        <family val="2"/>
      </rPr>
      <t>(view comments in header cells below for explanation)</t>
    </r>
  </si>
  <si>
    <t>Mandatory (M)/ Required (R)/ Optional (O)/ Derived (D)/ Analytical Derivation (AD)</t>
  </si>
  <si>
    <t xml:space="preserve">Derivation Notes - to include method/logic applied to derived field.
</t>
  </si>
  <si>
    <t>Include in extract?</t>
  </si>
  <si>
    <t>Recvd Data Item Blank</t>
  </si>
  <si>
    <t>Format Error</t>
  </si>
  <si>
    <t>National Code Error</t>
  </si>
  <si>
    <t>APPLIES TO DERIVED FIELDS (IN GREY) ONLY</t>
  </si>
  <si>
    <t>Provider Pre-deadline</t>
  </si>
  <si>
    <t>Provider Post-deadline</t>
  </si>
  <si>
    <t>Commissioning</t>
  </si>
  <si>
    <t>C000010</t>
  </si>
  <si>
    <t>DATA SET VERSION NUMBER</t>
  </si>
  <si>
    <t>The version of the CSDS that this submission file is for.</t>
  </si>
  <si>
    <t>max n2.max n2</t>
  </si>
  <si>
    <t>Reject</t>
  </si>
  <si>
    <t>If the DATA SET VERSION NUMBER is blank, the file will be rejected.
If the DATA SET VERSION NUMBER has an incorrect data format, the file will be rejected.
If the DATA SET VERSION NUMBER is not set to the current ruling data set, eg "1.5" for version 1.5, the file will be rejected.</t>
  </si>
  <si>
    <t>Y</t>
  </si>
  <si>
    <t>1.5.18</t>
  </si>
  <si>
    <t>C000020</t>
  </si>
  <si>
    <t>ORGANISATION IDENTIFIER (CODE OF PROVIDER)</t>
  </si>
  <si>
    <t>OrgID_Provider</t>
  </si>
  <si>
    <t>The ORGANISATION IDENTIFIER of the ORGANISATION acting as a Health Care Provider. This is the organisation Identifier that will be concatenated with any Local Patient Identifiers to form a unique "Local Patient Identifier" within the national database.</t>
  </si>
  <si>
    <t xml:space="preserve">If the ORGANISATION IDENTIFIER (CODE OF PROVIDER) is blank, the file will be rejected.
If the ORGANISATION IDENTIFIER (CODE OF PROVIDER) has an incorrect data format, the file will be rejected.
Also see CYPREJ010 in the 'File-level Rejects' tab.
</t>
  </si>
  <si>
    <t>OrgID_Submitter</t>
  </si>
  <si>
    <t>Warning</t>
  </si>
  <si>
    <t>If ORGANISATION IDENTIFIER (CODE OF SUBMITTING ORGANISATION) does not match expected Org Identifier for the submitter of the transmission file (based on the login details for the Submission Portal), a warning will be generated.
If the ORGANISATION IDENTIFIER (CODE OF SUBMITTING ORGANISATION) is blank, the file will be rejected.
If the ORGANISATION IDENTIFIER (CODE OF SUBMITTING ORGANISATION) has an incorrect data format, the file will be rejected.
If ORGANISATION IDENTIFIER (CODE OF SUBMITTING ORGANISATION) is not in national organisation tables as a "live" organisation at any point during the reporting period, a warning will be generated.</t>
  </si>
  <si>
    <t>C000040</t>
  </si>
  <si>
    <t>REPORTING PERIOD START DATE</t>
  </si>
  <si>
    <t>RP_StartDate</t>
  </si>
  <si>
    <t>The reporting period start date to which this file refers.</t>
  </si>
  <si>
    <t>an10 CCYY-MM-DD</t>
  </si>
  <si>
    <t>If the REPORTING PERIOD START DATE is blank, the file will be rejected.
If the REPORTING PERIOD START DATE has an incorrect data format, the file will be rejected.
If REPORTING PERIOD START DATE does not match the start date of the reporting period selected by the user within Submission Portal, the file will be rejected.</t>
  </si>
  <si>
    <t>C000050</t>
  </si>
  <si>
    <t>REPORTING PERIOD END DATE</t>
  </si>
  <si>
    <t>RP_EndDate</t>
  </si>
  <si>
    <t>The reporting period end date to which this file refers.</t>
  </si>
  <si>
    <t>If the REPORTING PERIOD END DATE is blank, the file will be rejected.
If the REPORTING PERIOD END DATE has an incorrect data format, the file will be rejected.
If REPORTING PERIOD END DATE does not match the end date of the reporting period selected by the user within Submission Portal, the file will be rejected</t>
  </si>
  <si>
    <t>C000060</t>
  </si>
  <si>
    <t>DATE AND TIME DATA SET CREATED</t>
  </si>
  <si>
    <t>FileCreation_DateTime</t>
  </si>
  <si>
    <t>Date/time this upload file was created.</t>
  </si>
  <si>
    <t>an19 YYYY-MM-DDThh:mm:ss</t>
  </si>
  <si>
    <t>If the Date And Time Data Set Created is before the Reporting Period Start Date, the file will be rejected.
If the Date And Time Data Set Created is before the Reporting Period End Date, a warning will be generated.
If the Date And Time Data Set Created is after the current date and time, the file will be rejected.</t>
  </si>
  <si>
    <t>1.5.8</t>
  </si>
  <si>
    <t>C000070</t>
  </si>
  <si>
    <t>PRIMARY DATA COLLECTION SYSTEM IN USE</t>
  </si>
  <si>
    <t>PrimarySystem</t>
  </si>
  <si>
    <t>The name of the Primary Data Collection System in use by the Health Care Provider.</t>
  </si>
  <si>
    <t>If the PRIMARY DATA COLLECTION SYSTEM IN USE is blank, the file will be rejected.
If the PRIMARY DATA COLLECTION SYSTEM IN USE has an incorrect data format, the file will be rejected.</t>
  </si>
  <si>
    <t>C000D00</t>
  </si>
  <si>
    <t>EFFECTIVE FROM</t>
  </si>
  <si>
    <t>EFFECTIVE_FROM</t>
  </si>
  <si>
    <t>The date and time the file was received by the Submission Portal.</t>
  </si>
  <si>
    <t>an19 CCYY-MM-DDTHH:MM:SS</t>
  </si>
  <si>
    <t xml:space="preserve">This is The date and time the file was received by the Submission Portal. It's when the record was deemed to be the latest version of that record. </t>
  </si>
  <si>
    <t>N</t>
  </si>
  <si>
    <t>1.5.21</t>
  </si>
  <si>
    <t>CYP000 UNIQUE ID</t>
  </si>
  <si>
    <t>UniqueID_CYP000</t>
  </si>
  <si>
    <t>A unique ID per table. This continues across reporting periods and across providers. This uniquely identifies a row of data within a table.</t>
  </si>
  <si>
    <t>The ID should be unique to each submission (UNIQUE SUBMISSION ID) and row number combination within this table, it should never be repeated, it should be numeric and increment by 1; gaps in sequence between provider or period are expected. The ID will be prefixed with the associated UNIQUE SUBMISSION ID.</t>
  </si>
  <si>
    <t>UniqueSubmissionID</t>
  </si>
  <si>
    <t>A unique ID applied when original data file was uploaded to the Submission Portal.</t>
  </si>
  <si>
    <t>Derived from lookup table that assigns an increasing incremental value to each of a providers submissions.</t>
  </si>
  <si>
    <t>C000D35</t>
  </si>
  <si>
    <t>UPLOAD DATE TIME</t>
  </si>
  <si>
    <t>Upload_DateTime</t>
  </si>
  <si>
    <t>Date and time original data file was uploaded to the submission portal.</t>
  </si>
  <si>
    <t>1.5.16</t>
  </si>
  <si>
    <t>C000D38</t>
  </si>
  <si>
    <t>FILE TYPE</t>
  </si>
  <si>
    <t>File_Type</t>
  </si>
  <si>
    <t>An indication of whether the submitted file is a "Primary" or "Refresh" submission.</t>
  </si>
  <si>
    <t>an7</t>
  </si>
  <si>
    <t>The returned value will be 'Primary' or 'Refresh' depending on the file type selected on submission.</t>
  </si>
  <si>
    <t>1.5.14</t>
  </si>
  <si>
    <t>C000D39</t>
  </si>
  <si>
    <t>Unique_MonthID</t>
  </si>
  <si>
    <t>An incremental month number, with month 0001 being April 1900.</t>
  </si>
  <si>
    <t>This is a unique ID which identifies the month of the reporting period. 
It should start at the last CSDS v1.0 uniqmonthid (for march 2020) + 1 and increment by 1.
Month 0001 being April 1900 
It should continue to increment irrespective of the end of financial or calendar year.</t>
  </si>
  <si>
    <t>C000D64</t>
  </si>
  <si>
    <t>TOTAL CYP001 POST PROCESSING ROW COUNT</t>
  </si>
  <si>
    <t>Total_CYP001</t>
  </si>
  <si>
    <t>A total cumulative count of included records in this table following CSDS post-deadline processing for use within Post deadline extracts.</t>
  </si>
  <si>
    <t>max n7</t>
  </si>
  <si>
    <t xml:space="preserve">Total count of rows for all included records in this specific table following CSDS post-deadline processing for use in Post Deadline extracts.
(Please note Provider Post Deadline extracts will only include one record within the header table containing this information. For Post Deadline Commissioning Extracts there will be multiple records within the Header, with each record being a unique Provider containing the same row count data as per the corresponding Provider Post Deadline Extract)   </t>
  </si>
  <si>
    <t>1.5.23</t>
  </si>
  <si>
    <t>C000D65</t>
  </si>
  <si>
    <t>TOTAL CYP002 POST PROCESSING ROW COUNT</t>
  </si>
  <si>
    <t>Total_CYP002</t>
  </si>
  <si>
    <t>C000D66</t>
  </si>
  <si>
    <t>TOTAL CYP003 POST PROCESSING ROW COUNT</t>
  </si>
  <si>
    <t>Total_CYP003</t>
  </si>
  <si>
    <t>C000D67</t>
  </si>
  <si>
    <t>TOTAL CYP004 POST PROCESSING ROW COUNT</t>
  </si>
  <si>
    <t>Total_CYP004</t>
  </si>
  <si>
    <t>C000D68</t>
  </si>
  <si>
    <t>TOTAL CYP005 POST PROCESSING ROW COUNT</t>
  </si>
  <si>
    <t>Total_CYP005</t>
  </si>
  <si>
    <t>C000D69</t>
  </si>
  <si>
    <t>TOTAL CYP006 POST PROCESSING ROW COUNT</t>
  </si>
  <si>
    <t>Total_CYP006</t>
  </si>
  <si>
    <t>C000D70</t>
  </si>
  <si>
    <t>TOTAL CYP007 POST PROCESSING ROW COUNT</t>
  </si>
  <si>
    <t>Total_CYP007</t>
  </si>
  <si>
    <t>C000D71</t>
  </si>
  <si>
    <t>TOTAL CYP101 POST PROCESSING ROW COUNT</t>
  </si>
  <si>
    <t>Total_CYP101</t>
  </si>
  <si>
    <t>C000D72</t>
  </si>
  <si>
    <t>TOTAL CYP102 POST PROCESSING ROW COUNT</t>
  </si>
  <si>
    <t>Total_CYP102</t>
  </si>
  <si>
    <t>C000D73</t>
  </si>
  <si>
    <t>TOTAL CYP103 POST PROCESSING ROW COUNT</t>
  </si>
  <si>
    <t>Total_CYP103</t>
  </si>
  <si>
    <t>C000D74</t>
  </si>
  <si>
    <t>TOTAL CYP104 POST PROCESSING ROW COUNT</t>
  </si>
  <si>
    <t>Total_CYP104</t>
  </si>
  <si>
    <t>C000D75</t>
  </si>
  <si>
    <t>TOTAL CYP105 POST PROCESSING ROW COUNT</t>
  </si>
  <si>
    <t>Total_CYP105</t>
  </si>
  <si>
    <t>C000D76</t>
  </si>
  <si>
    <t>TOTAL CYP201 POST PROCESSING ROW COUNT</t>
  </si>
  <si>
    <t>Total_CYP201</t>
  </si>
  <si>
    <t>C000D77</t>
  </si>
  <si>
    <t>TOTAL CYP202 POST PROCESSING ROW COUNT</t>
  </si>
  <si>
    <t>Total_CYP202</t>
  </si>
  <si>
    <t>C000D78</t>
  </si>
  <si>
    <t>TOTAL CYP301 POST PROCESSING ROW COUNT</t>
  </si>
  <si>
    <t>Total_CYP301</t>
  </si>
  <si>
    <t>C000D79</t>
  </si>
  <si>
    <t>TOTAL CYP401 POST PROCESSING ROW COUNT</t>
  </si>
  <si>
    <t>Total_CYP401</t>
  </si>
  <si>
    <t>C000D80</t>
  </si>
  <si>
    <t>TOTAL CYP402 POST PROCESSING ROW COUNT</t>
  </si>
  <si>
    <t>Total_CYP402</t>
  </si>
  <si>
    <t>C000D81</t>
  </si>
  <si>
    <t>TOTAL CYP403 POST PROCESSING ROW COUNT</t>
  </si>
  <si>
    <t>Total_CYP403</t>
  </si>
  <si>
    <t>C000D82</t>
  </si>
  <si>
    <t>TOTAL CYP404 POST PROCESSING ROW COUNT</t>
  </si>
  <si>
    <t>Total_CYP404</t>
  </si>
  <si>
    <t>C000D83</t>
  </si>
  <si>
    <t>TOTAL CYP501 POST PROCESSING ROW COUNT</t>
  </si>
  <si>
    <t>Total_CYP501</t>
  </si>
  <si>
    <t>C000D84</t>
  </si>
  <si>
    <t>TOTAL CYP502 POST PROCESSING ROW COUNT</t>
  </si>
  <si>
    <t>Total_CYP502</t>
  </si>
  <si>
    <t>C000D85</t>
  </si>
  <si>
    <t>TOTAL CYP601 POST PROCESSING ROW COUNT</t>
  </si>
  <si>
    <t>Total_CYP601</t>
  </si>
  <si>
    <t>C000D86</t>
  </si>
  <si>
    <t>TOTAL CYP602 POST PROCESSING ROW COUNT</t>
  </si>
  <si>
    <t>Total_CYP602</t>
  </si>
  <si>
    <t>C000D87</t>
  </si>
  <si>
    <t>TOTAL CYP603 POST PROCESSING ROW COUNT</t>
  </si>
  <si>
    <t>Total_CYP603</t>
  </si>
  <si>
    <t>C000D88</t>
  </si>
  <si>
    <t>TOTAL CYP604 POST PROCESSING ROW COUNT</t>
  </si>
  <si>
    <t>Total_CYP604</t>
  </si>
  <si>
    <t>C000D89</t>
  </si>
  <si>
    <t>TOTAL CYP605 POST PROCESSING ROW COUNT</t>
  </si>
  <si>
    <t>Total_CYP605</t>
  </si>
  <si>
    <t>C000D90</t>
  </si>
  <si>
    <t>TOTAL CYP606 POST PROCESSING ROW COUNT</t>
  </si>
  <si>
    <t>Total_CYP606</t>
  </si>
  <si>
    <t>C000D91</t>
  </si>
  <si>
    <t>TOTAL CYP607 POST PROCESSING ROW COUNT</t>
  </si>
  <si>
    <t>Total_CYP607</t>
  </si>
  <si>
    <t>C000D92</t>
  </si>
  <si>
    <t>TOTAL CYP608 POST PROCESSING ROW COUNT</t>
  </si>
  <si>
    <t>Total_CYP608</t>
  </si>
  <si>
    <t>C000D93</t>
  </si>
  <si>
    <t>TOTAL CYP609 POST PROCESSING ROW COUNT</t>
  </si>
  <si>
    <t>Total_CYP609</t>
  </si>
  <si>
    <t>C000D94</t>
  </si>
  <si>
    <t>TOTAL CYP610 POST PROCESSING ROW COUNT</t>
  </si>
  <si>
    <t>Total_CYP610</t>
  </si>
  <si>
    <t>C000D95</t>
  </si>
  <si>
    <t>TOTAL CYP611 POST PROCESSING ROW COUNT</t>
  </si>
  <si>
    <t>Total_CYP611</t>
  </si>
  <si>
    <t>C000D96</t>
  </si>
  <si>
    <t>TOTAL CYP612 POST PROCESSING ROW COUNT</t>
  </si>
  <si>
    <t>Total_CYP612</t>
  </si>
  <si>
    <t>C000D97</t>
  </si>
  <si>
    <t>TOTAL CYP613 POST PROCESSING ROW COUNT</t>
  </si>
  <si>
    <t>Total_CYP613</t>
  </si>
  <si>
    <t>C000D98</t>
  </si>
  <si>
    <t>TOTAL CYP901 POST PROCESSING ROW COUNT</t>
  </si>
  <si>
    <t>Total_CYP901</t>
  </si>
  <si>
    <t>C000D99</t>
  </si>
  <si>
    <t>TOTAL RECORDS</t>
  </si>
  <si>
    <t>TotalRecords</t>
  </si>
  <si>
    <t>Total count of rows for all included records across all the CSDS extract tables that relate to this Header.</t>
  </si>
  <si>
    <t>Total count of rows for all included records across all tables that relate to this Header for use in Post Deadline extracts.
(Please note Provider Post Deadline extracts will only include one record within the header table containing this information. For Post Deadline Commissioning Extracts there will be multiple records within the Header, with each record being a unique Provider containing the same row count data as per the corresponding Provider Post Deadline Extract)</t>
  </si>
  <si>
    <t>Total_CYP008</t>
  </si>
  <si>
    <t>End of Repeating Group - CYP000 Header</t>
  </si>
  <si>
    <t>Start of Repeating Group - CYP001 Master Patient Index and Risk Indicators</t>
  </si>
  <si>
    <t>Group-level notes for Data Providers:
Master Patient Index and Risk Indicators: To carry the personal details of the patient and the associated mother's NHS number (where applicable).
One occurrence of this group is required for each patient.
This group may be used to identify the patient for record linkage
Providers must populate all known data items for the CYP001 table as they were at the end of the reporting period, even if they are unchanged since the last submission.  Do not just provide data for all "changed" data items.
Data providers should note that CYP001 and CYP002 are mandatory groups that must be included whenever any other groups are transmitted that refer to this patient.</t>
  </si>
  <si>
    <r>
      <rPr>
        <b/>
        <sz val="8"/>
        <rFont val="Arial"/>
        <family val="2"/>
      </rPr>
      <t>Group-level Validation:</t>
    </r>
    <r>
      <rPr>
        <sz val="8"/>
        <rFont val="Arial"/>
        <family val="2"/>
      </rPr>
      <t xml:space="preserve">
If there are more than one CYP001 groups transmitted for this Local Patient Identifier, then all duplicated groups will be rejected.
If there are more than one CYP001 groups transmitted for a NHS number, then all duplicated groups will be rejected.
This group will be rejected if there is no valid CYP002 group transmitted for this Local Patient Identifier (Extended).
</t>
    </r>
  </si>
  <si>
    <r>
      <rPr>
        <b/>
        <sz val="8"/>
        <rFont val="Arial"/>
        <family val="2"/>
      </rPr>
      <t>Group Mandation:</t>
    </r>
    <r>
      <rPr>
        <sz val="8"/>
        <rFont val="Arial"/>
        <family val="2"/>
      </rPr>
      <t xml:space="preserve">
</t>
    </r>
    <r>
      <rPr>
        <b/>
        <sz val="22"/>
        <rFont val="Arial"/>
        <family val="2"/>
      </rPr>
      <t>M</t>
    </r>
  </si>
  <si>
    <t>Validation Rules</t>
  </si>
  <si>
    <t>A number used to identify a PATIENT uniquely within a Health Care Provider. It may be different from the PATIENT's casenote number and may be assigned automatically by the computer system.</t>
  </si>
  <si>
    <t>OrgID_LocalPatientID</t>
  </si>
  <si>
    <t>The ORGANISATION IDENTIFIER of the organisation that assigned the local patient identifier.</t>
  </si>
  <si>
    <t>If ORGANISATION IDENTIFIER (LOCAL PATIENT IDENTIFIER) does not match the ORGANISATION IDENTIFIER (CODE OF PROVIDER) in CYP000, a warning will be reported.
If ORGANISATION IDENTIFIER (LOCAL PATIENT IDENTIFIER) is not in national organisation tables as a "live" organisation at any point during the reporting period, a warning will be generated.</t>
  </si>
  <si>
    <t>OrgID_EducationEstablishment</t>
  </si>
  <si>
    <t>min an5 max an8</t>
  </si>
  <si>
    <t>If ORGANISATION IDENTIFIER (EDUCATIONAL ESTABLISHMENT) is not in national organisation tables as a "live" organisation at any point during the reporting period, a warning will be generated.</t>
  </si>
  <si>
    <t>C001040</t>
  </si>
  <si>
    <t>NHS NUMBER</t>
  </si>
  <si>
    <t>NHSNumber</t>
  </si>
  <si>
    <t>A number used to identify a PATIENT uniquely within the NHS in England and Wales.</t>
  </si>
  <si>
    <t>n10</t>
  </si>
  <si>
    <t>NHSNumber_Status</t>
  </si>
  <si>
    <t>NHS NUMBER STATUS INDICATOR CODE is the trace status of the NHS NUMBER.</t>
  </si>
  <si>
    <t>01</t>
  </si>
  <si>
    <t xml:space="preserve">Number present and verified
</t>
  </si>
  <si>
    <t>If NHS Number is blank and the NHS Number Status Indicator Code contains a value of  '01' or '02' a warning will be reported.
If both the NHS Number Status Indicator Code and the NHS Number are blank a warning will be reported.
If NHS NUMBER contains a value, and NHS NUMBER STATUS INDICATOR CODE is "07 - Number not present and trace not required", then a warning message will be generated.</t>
  </si>
  <si>
    <t>02</t>
  </si>
  <si>
    <t>Number present but not traced</t>
  </si>
  <si>
    <t>03</t>
  </si>
  <si>
    <t>Trace required</t>
  </si>
  <si>
    <t>04</t>
  </si>
  <si>
    <t>Trace attempted - No match or multiple match found</t>
  </si>
  <si>
    <t>05</t>
  </si>
  <si>
    <t>Trace needs to be resolved - (NHS NUMBER or PATIENT detail conflict)</t>
  </si>
  <si>
    <t>06</t>
  </si>
  <si>
    <t>Trace in progress</t>
  </si>
  <si>
    <t>07</t>
  </si>
  <si>
    <t>Number not present and trace not required</t>
  </si>
  <si>
    <t>08</t>
  </si>
  <si>
    <t>Trace postponed (baby under six weeks old)</t>
  </si>
  <si>
    <t>C001060</t>
  </si>
  <si>
    <t>PERSON BIRTH DATE</t>
  </si>
  <si>
    <t>DateOfBirth</t>
  </si>
  <si>
    <t>The date on which a PERSON was born or is officially deemed to have been born.</t>
  </si>
  <si>
    <t>If PersonBirthDate is blank, a warning will be reported.</t>
  </si>
  <si>
    <t>C001070</t>
  </si>
  <si>
    <t>POSTCODE OF USUAL ADDRESS</t>
  </si>
  <si>
    <t>The POSTCODE of the ADDRESS nominated by the PATIENT with ADDRESS ASSOCIATION TYPE 'Main Permanent Residence' or 'Other Permanent Residence'.</t>
  </si>
  <si>
    <t>If the Postcode is provided and it is not in one of the accepted formats (see http://www.datadictionary.nhs.uk/web_site_content/supporting_information/nhs_postcode_directory.asp?shownav=1 for details), the record will be rejected.
If Postcode Of Usual Address provided was not a current valid postcode in national code tables at any point during the reporting period, a warning will be reported.
If Postcode is blank, a warning will be reported.
Default postcodes are acceptable within a submission.</t>
  </si>
  <si>
    <t>Gender</t>
  </si>
  <si>
    <t>an1</t>
  </si>
  <si>
    <t>Male</t>
  </si>
  <si>
    <t>If Gender is blank, a warning will be reported.</t>
  </si>
  <si>
    <t>Female</t>
  </si>
  <si>
    <t>Indeterminate (unable to be classified as either male or female)</t>
  </si>
  <si>
    <t>X</t>
  </si>
  <si>
    <t>Not Known (PERSON STATED GENDER CODE not recorded)</t>
  </si>
  <si>
    <t>EthnicCategory</t>
  </si>
  <si>
    <t>The ethnicity of a PERSON, as specified by the PERSON.</t>
  </si>
  <si>
    <t>A</t>
  </si>
  <si>
    <t>White - British</t>
  </si>
  <si>
    <t>1.5.0</t>
  </si>
  <si>
    <t>B</t>
  </si>
  <si>
    <t>White - Irish</t>
  </si>
  <si>
    <t>C</t>
  </si>
  <si>
    <t>White - Any other White background</t>
  </si>
  <si>
    <t>Mixed - White and Black Caribbean</t>
  </si>
  <si>
    <t>E</t>
  </si>
  <si>
    <t>Mixed - White and Black African</t>
  </si>
  <si>
    <t>F</t>
  </si>
  <si>
    <t>Mixed - White and Asian</t>
  </si>
  <si>
    <t>G</t>
  </si>
  <si>
    <t>Mixed - Any other mixed background</t>
  </si>
  <si>
    <t>H</t>
  </si>
  <si>
    <t>Asian or Asian British - Indian</t>
  </si>
  <si>
    <t>J</t>
  </si>
  <si>
    <t>Asian or Asian British - Pakistani</t>
  </si>
  <si>
    <t>K</t>
  </si>
  <si>
    <t>Asian or Asian British - Bangladeshi</t>
  </si>
  <si>
    <t>L</t>
  </si>
  <si>
    <t>Asian or Asian British - Any other Asian background</t>
  </si>
  <si>
    <t>Black or Black British - Caribbean</t>
  </si>
  <si>
    <t>Black or Black British - African</t>
  </si>
  <si>
    <t>P</t>
  </si>
  <si>
    <t>Black or Black British - Any other Black background</t>
  </si>
  <si>
    <t>Other Ethnic Groups - Chinese</t>
  </si>
  <si>
    <t>S</t>
  </si>
  <si>
    <t>Other Ethnic Groups - Any other ethnic group</t>
  </si>
  <si>
    <t>Z</t>
  </si>
  <si>
    <t>Not stated</t>
  </si>
  <si>
    <t>99</t>
  </si>
  <si>
    <t>Not known</t>
  </si>
  <si>
    <t>EthnicCategory2021</t>
  </si>
  <si>
    <t>Placeholder data item to accommodate the 2021 census when it goes live.</t>
  </si>
  <si>
    <t>max an3</t>
  </si>
  <si>
    <t>If Ethnic Category 2021 is populated a warning will be reported. An agreed value list for Ethnic Category 2021 does not yet exist. No data is expected for this data item until an agreed value list has been created by the NHS Data Model and Dictionary.</t>
  </si>
  <si>
    <t>LanguagePreferred</t>
  </si>
  <si>
    <t>For spoken languages, see ISO 639-1 codes at http://www.loc.gov/standards/iso639-2/php/code_list.php</t>
  </si>
  <si>
    <t>Extensions</t>
  </si>
  <si>
    <t>q1</t>
  </si>
  <si>
    <t>Braille (for people who are unable to see)</t>
  </si>
  <si>
    <t>q2</t>
  </si>
  <si>
    <t>American Sign Language</t>
  </si>
  <si>
    <t>q3</t>
  </si>
  <si>
    <t>Australian Sign Language</t>
  </si>
  <si>
    <t>q4</t>
  </si>
  <si>
    <t>British Sign Language</t>
  </si>
  <si>
    <t>q5</t>
  </si>
  <si>
    <t>Makaton (devised for children and adults with a variety of communication and Learning Disabilities)</t>
  </si>
  <si>
    <t>C001110</t>
  </si>
  <si>
    <t>PERSON RELATIONSHIP (MAIN CARER)</t>
  </si>
  <si>
    <t>Relationship_MainCarer</t>
  </si>
  <si>
    <t>The relationship between the patient and the person who undertakes the main caring role for them.</t>
  </si>
  <si>
    <t>an3</t>
  </si>
  <si>
    <t>BPX</t>
  </si>
  <si>
    <t>Biological Parent</t>
  </si>
  <si>
    <t>1.5.7</t>
  </si>
  <si>
    <t>BPM</t>
  </si>
  <si>
    <t>Biological mother</t>
  </si>
  <si>
    <t>BPF</t>
  </si>
  <si>
    <t>Biological father</t>
  </si>
  <si>
    <t>SPX</t>
  </si>
  <si>
    <t>Step-Parent</t>
  </si>
  <si>
    <t>SPM</t>
  </si>
  <si>
    <t>Stepmother</t>
  </si>
  <si>
    <t>SPF</t>
  </si>
  <si>
    <t>Stepfather</t>
  </si>
  <si>
    <t>PIX</t>
  </si>
  <si>
    <t>Parents-in-Law</t>
  </si>
  <si>
    <t>PIF</t>
  </si>
  <si>
    <t>Father-in-Law</t>
  </si>
  <si>
    <t>PIM</t>
  </si>
  <si>
    <t>Mother-in-Law</t>
  </si>
  <si>
    <t>CHX</t>
  </si>
  <si>
    <t>Children</t>
  </si>
  <si>
    <t>CHS</t>
  </si>
  <si>
    <t>Son</t>
  </si>
  <si>
    <t>CHD</t>
  </si>
  <si>
    <t>Daughter</t>
  </si>
  <si>
    <t>CIX</t>
  </si>
  <si>
    <t>Children-in-Law</t>
  </si>
  <si>
    <t>CIS</t>
  </si>
  <si>
    <t>Son-in-Law</t>
  </si>
  <si>
    <t>CID</t>
  </si>
  <si>
    <t>Daughter-in-Law</t>
  </si>
  <si>
    <t>GPX</t>
  </si>
  <si>
    <t>Grandparent</t>
  </si>
  <si>
    <t>GPM</t>
  </si>
  <si>
    <t>Grandmother</t>
  </si>
  <si>
    <t>GPF</t>
  </si>
  <si>
    <t>Grandfather</t>
  </si>
  <si>
    <t>GCX</t>
  </si>
  <si>
    <t>Grandchild</t>
  </si>
  <si>
    <t>GCS</t>
  </si>
  <si>
    <t>Grandson</t>
  </si>
  <si>
    <t>GCD</t>
  </si>
  <si>
    <t>Granddaughter</t>
  </si>
  <si>
    <t>ORX</t>
  </si>
  <si>
    <t>Other Relative</t>
  </si>
  <si>
    <t>ORA</t>
  </si>
  <si>
    <t>Aunt</t>
  </si>
  <si>
    <t>ORU</t>
  </si>
  <si>
    <t>Uncle</t>
  </si>
  <si>
    <t>ORS</t>
  </si>
  <si>
    <t>Sister</t>
  </si>
  <si>
    <t>ORB</t>
  </si>
  <si>
    <t>Brother</t>
  </si>
  <si>
    <t>ORO</t>
  </si>
  <si>
    <t>Other (not listed)</t>
  </si>
  <si>
    <t>APX</t>
  </si>
  <si>
    <t>Adoptive Parent</t>
  </si>
  <si>
    <t>APM</t>
  </si>
  <si>
    <t>Adoptive mother</t>
  </si>
  <si>
    <t>APF</t>
  </si>
  <si>
    <t>Adoptive father</t>
  </si>
  <si>
    <t>FPX</t>
  </si>
  <si>
    <t>Foster Parent</t>
  </si>
  <si>
    <t>FPM</t>
  </si>
  <si>
    <t>Foster mother</t>
  </si>
  <si>
    <t>FPF</t>
  </si>
  <si>
    <t>Foster father</t>
  </si>
  <si>
    <t>RCX</t>
  </si>
  <si>
    <t>Residential Carer</t>
  </si>
  <si>
    <t>OTX</t>
  </si>
  <si>
    <t>Other</t>
  </si>
  <si>
    <t>NOX</t>
  </si>
  <si>
    <t>None - Lives Alone</t>
  </si>
  <si>
    <t>HVFAV_Date</t>
  </si>
  <si>
    <t>If Health Visitor First Antenatal Visit Date is more than 1 year before the PersonBirthDate, the record will be rejected.
If Health Visitor First Antenatal Visit Date is after the Date And Time Data Set Created, the record will be rejected.
If Health Visitor First Antenatal Visit Date is after the Reporting Period End Date, a warning will be generated.
If Health Visitor First Antenatal Visit Date is after the Person Birth Date, the record will be rejected.
If Person Birth Date is blank AND Health Visitor First Antenatal Visit Date is populated, the record will be rejected.</t>
  </si>
  <si>
    <t>ChildLookedAfter_Indicator</t>
  </si>
  <si>
    <t>An indication of whether a PERSON is a Looked After Child.</t>
  </si>
  <si>
    <t>Yes - Is a Looked After Child</t>
  </si>
  <si>
    <t>If Person was 19 years of age or over at the Reporting Period Start Date and Looked After Child Indicator is populated, the record will be rejected.
If Person Birth Date is blank and Looked After Child Indicator is populated, the record will be rejected.</t>
  </si>
  <si>
    <t>No - Is not a Looked After Child</t>
  </si>
  <si>
    <t>Not Known if the PATIENT is a Looked After Child</t>
  </si>
  <si>
    <t>Safeguarding_Indicator</t>
  </si>
  <si>
    <t>An indication of whether there are any safeguarding vulnerability factors.</t>
  </si>
  <si>
    <t>Yes - child safeguarding vulnerability factors present</t>
  </si>
  <si>
    <t>If Person was 19 years of age or over at the Reporting Period Start Date and Safeguarding Vulnerability Factors Indicator is populated, the record will be rejected.
If Person Birth Date is blank and Safeguarding Vulnerability Factors Indicator is populated, the record will be rejected.</t>
  </si>
  <si>
    <t>No - child safeguarding vulnerability factors not present</t>
  </si>
  <si>
    <t>C001150</t>
  </si>
  <si>
    <t>CONSTANT SUPERVISION AND CARE REQUIRED DUE TO DISABILITY INDICATOR</t>
  </si>
  <si>
    <t>Disability_SupervisionAndCare_Indicator</t>
  </si>
  <si>
    <t>An indication of whether a disabled patient requires constant (round the clock) care and/or supervision for maintenance of their safety and/or wellbeing.</t>
  </si>
  <si>
    <t>Yes - PATIENT requires constant care and/or supervision</t>
  </si>
  <si>
    <t>No - PATIENT does not require constant care and/or supervision</t>
  </si>
  <si>
    <t>C001160</t>
  </si>
  <si>
    <t>EDUCATIONAL ASSESSMENT OUTCOME</t>
  </si>
  <si>
    <t>EducationAssessment</t>
  </si>
  <si>
    <t>The outcome of an educational assessment.</t>
  </si>
  <si>
    <t>No Special Educational Needs</t>
  </si>
  <si>
    <t>Subject to Education, Health and Care (EHC) plan</t>
  </si>
  <si>
    <t>C001170</t>
  </si>
  <si>
    <t>PREFERRED DEATH LOCATION DISCUSSED INDICATOR</t>
  </si>
  <si>
    <t>DiscussedPreferredDeathLocation_Indicator</t>
  </si>
  <si>
    <t>An indication of whether the preferred LOCATION of death was discussed with the PATIENT or Patient Proxy by a CARE PROFESSIONAL, in the event that there is an expected risk of death of the PATIENT.</t>
  </si>
  <si>
    <t>Yes - the preferred LOCATION of death was discussed with the PATIENT or Patient Proxy</t>
  </si>
  <si>
    <t>No - the preferred LOCATION of death was not discussed with the PATIENT or Patient Proxy</t>
  </si>
  <si>
    <t>C001180</t>
  </si>
  <si>
    <t>PERSON AT RISK OF UNEXPECTED DEATH INDICATOR</t>
  </si>
  <si>
    <t>RiskOfUnexpectedDeath_Indicator</t>
  </si>
  <si>
    <t>An indication of whether a PATIENT is at risk of sudden, unexpected death, as assessed by a CARE PROFESSIONAL.</t>
  </si>
  <si>
    <t>Yes - PATIENT at risk of unexpected death</t>
  </si>
  <si>
    <t>No - PATIENT not at risk of unexpected death</t>
  </si>
  <si>
    <t>DeathLocationPreferred_Type</t>
  </si>
  <si>
    <t>Hospital</t>
  </si>
  <si>
    <t>If Death Location Type Code (Preferred) is populated and contains an invalid Death Location Type Code (Preferred) a Warning will be generated.</t>
  </si>
  <si>
    <t>Private Residence</t>
  </si>
  <si>
    <t>PATIENT's own home</t>
  </si>
  <si>
    <t>Other private residence (e.g. relatives home, carers home)</t>
  </si>
  <si>
    <t>Hospice</t>
  </si>
  <si>
    <t>Care Home</t>
  </si>
  <si>
    <t>Care Home with Nursing</t>
  </si>
  <si>
    <t>Care Home without Nursing</t>
  </si>
  <si>
    <t>The CARE PROFESSIONAL did not discuss the preferred LOCATION of death prior to the death of the PATIENT</t>
  </si>
  <si>
    <t>C001200</t>
  </si>
  <si>
    <t>PERSON DEATH DATE</t>
  </si>
  <si>
    <t>DateOfDeath</t>
  </si>
  <si>
    <t>The date on which a person died or is officially deemed to have died, as recorded on the death certificate.</t>
  </si>
  <si>
    <t>If Person Death Date is populated and is before the Reporting Period Start Date, the entire record will be rejected.
If Person Death Date is populated and is after the Reporting Period End Date, then a warning will be output.
If Person Death Date is before the Person Birth Date, the record will be rejected.
If Person Death Date is after the Date and Time Data Set Created, the record will be rejected.</t>
  </si>
  <si>
    <t>1.5.11</t>
  </si>
  <si>
    <t>C001210</t>
  </si>
  <si>
    <t>DEATH LOCATION TYPE CODE (ACTUAL)</t>
  </si>
  <si>
    <t>DeathLocationActual_Type</t>
  </si>
  <si>
    <t>The actual location where the PATIENT died.</t>
  </si>
  <si>
    <t>If Death Location Type Code (Actual) is populated and the Person Death Date is blank a warning will be reported.
If Person Death Date is populated and the Death Location Type (Actual) is blank, then a warning message will be generated.</t>
  </si>
  <si>
    <t>NotAtPreferredLocation_Reason</t>
  </si>
  <si>
    <t xml:space="preserve">The reason why the PATIENT did not die at their preferred LOCATION of death.
</t>
  </si>
  <si>
    <t>Family decided to move patient to hospital</t>
  </si>
  <si>
    <t>If DEATH NOT AT PREFERRED LOCATION REASON is populated but the PERSON DEATH DATE is blank, then a warning message will be generated.
If Death Not At Preferred Location Reason is populated, but Death Location Type Code (Preferred) contains the same value as Death Location Type Code (Actual) a warning will be generated.</t>
  </si>
  <si>
    <t>Patient was moved to hospital for clinical reasons</t>
  </si>
  <si>
    <t>Patient changed their mind</t>
  </si>
  <si>
    <t>Capacity not available at preferred location</t>
  </si>
  <si>
    <t>Transfer delays</t>
  </si>
  <si>
    <t>Social support issues</t>
  </si>
  <si>
    <t>Need for access to adequate pain relief</t>
  </si>
  <si>
    <t>Not Known why the PATIENT did not die at their preferred LOCATION of death</t>
  </si>
  <si>
    <t>NHSNumber_Mother</t>
  </si>
  <si>
    <t>NHS Number of the child's birth mother to link with the Maternity data set.</t>
  </si>
  <si>
    <t>If the NHS Number (Mother) contains an invalid NHS number, the record will be rejected. NHS numbers, if provided, must pass Modulus-11 checks.
If a Person was 19 years of age or over at the Reporting Period Start Date and NHS Number (Mother) is populated, the record will be rejected.
If Person Birth Date is blank and NHS Number (Mother) is populated, the record will be rejected.
It is recommended that default NHS numbers such as ‘1111111111’, ‘9999999999’ etc. are not submitted. Where NHS number (Mother) is applicable, but not known, they should be submitted Null. If default numbers are submitted they will be accepted by the system.</t>
  </si>
  <si>
    <t>NHSNumberStatus_Mother</t>
  </si>
  <si>
    <t xml:space="preserve">Number present and verified
</t>
  </si>
  <si>
    <t>If the NHS Number Status Indicator Code (Mother) and the NHS Number (Mother) are both blank and the Person was under 19 years of age at the Reporting Period Start Date then a warning will be generated.
If the NHS Number (Mother) is blank and the NHS Number Status Indicator Code (Mother) contains a value of  '01' or '02' then a warning will be generated.
If NHS Number (Mother) contains a value, and NHS Number Status Indicator Code (Mother) is "07 - Number not present and trace not required", then a warning message will be generated.</t>
  </si>
  <si>
    <t>C001D00</t>
  </si>
  <si>
    <t>RecordNumber</t>
  </si>
  <si>
    <t>This is a unique ID, which identifies each flowed patient record. The rows in the CYP001MPI and associated episode and event tables within a submission are linked via the Record Number.</t>
  </si>
  <si>
    <t>The ID should be unique to each submission (UNIQUE SUBMISSION ID) and person (LOCAL PATIENT IDENTIFIER (EXTENDED)) combination, it should never be repeated, it should be numeric and increment by 1; gaps in sequence between provider or period are expected. The ID will be prefixed with the associated UNIQUE SUBMISSION ID.</t>
  </si>
  <si>
    <t>UniqueID_CYP001</t>
  </si>
  <si>
    <t>C001D03</t>
  </si>
  <si>
    <t>Organisation Identifier of provider submitting the data.</t>
  </si>
  <si>
    <t>max an6</t>
  </si>
  <si>
    <t>From provider code in CYP000 Header ORGANISATION IDENTIFIER (CODE OF PROVIDER).</t>
  </si>
  <si>
    <t>C001D04</t>
  </si>
  <si>
    <t>PERSON ID</t>
  </si>
  <si>
    <t>Person_ID</t>
  </si>
  <si>
    <t>A nationally unique pseudonymised ID for the patient generated by the Master Person Service (MPS).</t>
  </si>
  <si>
    <t>an15</t>
  </si>
  <si>
    <t>Derived using Master Person Service (MPS) logic. See specification in Technical Glossary tab.</t>
  </si>
  <si>
    <t>C001D11</t>
  </si>
  <si>
    <t>VALID NHS NUMBER FLAG</t>
  </si>
  <si>
    <t>ValidNHSNumber_Flag</t>
  </si>
  <si>
    <t>This is a flag to identify a valid NHS Number within a submission.</t>
  </si>
  <si>
    <t>Yes</t>
  </si>
  <si>
    <t>'Y' if NHS number has passed validation and is not null in the submission, otherwise 'N'.</t>
  </si>
  <si>
    <t>No</t>
  </si>
  <si>
    <t>C001D12</t>
  </si>
  <si>
    <t>VALID POSTCODE FLAG</t>
  </si>
  <si>
    <t>ValidPostcode_Flag</t>
  </si>
  <si>
    <t>This is a flag to identify a valid Postcode within a submission.</t>
  </si>
  <si>
    <t>Y' if Postcode of Usual Address has passed validation, no warnings were triggered and is a valid postcode in the Gridall file (https://digital.nhs.uk/services/organisation-data-service/data-downloads/office-for-national-statistics-data), otherwise 'N'.</t>
  </si>
  <si>
    <t>C001D14</t>
  </si>
  <si>
    <t xml:space="preserve">POSTCODE DISTRICT </t>
  </si>
  <si>
    <t>Postcode_District</t>
  </si>
  <si>
    <t>Postcode District of patient derived from POSTCODE OF USUAL ADDRESS and Gridall.</t>
  </si>
  <si>
    <t>max an4</t>
  </si>
  <si>
    <t>If C001D12 VALID POSTCODE FLAG = 'Y' Then
Derive the Postcode District from the submitted POSTCODE OF USUAL ADDRESS.
Else NULL
Note to providers: the postcode district is comprised of all characters to the left of the space in a full eight character postcode.</t>
  </si>
  <si>
    <t>1.5.20</t>
  </si>
  <si>
    <t>C001D15</t>
  </si>
  <si>
    <t>DEFAULT POSTCODE</t>
  </si>
  <si>
    <t>Postcode_Default</t>
  </si>
  <si>
    <t>The full default postcode, where a default value was provided in the POSTCODE OF USUAL ADDRESS.</t>
  </si>
  <si>
    <t>an8</t>
  </si>
  <si>
    <t>The full default postcode, where a default postcode is submitted as POSTCODE OF USUAL ADDRESS.
This derived item will be Null if the POSTCODE OF USUAL ADDRESS is not a valid default postcode.
Full list of default postcodes can be found at http://systems.hscic.gov.uk/data/ods/datadownloads/onsdata/ons-look-ups/pseudocountry1.zip.</t>
  </si>
  <si>
    <t>C001D16</t>
  </si>
  <si>
    <t>LOWER SUPER OUTPUT AREA (RESIDENCE)</t>
  </si>
  <si>
    <t>LSOA</t>
  </si>
  <si>
    <t>Lower Super Output Area of patient, derived from POSTCODE OF USUAL ADDRESS and Gridall.</t>
  </si>
  <si>
    <t>an9</t>
  </si>
  <si>
    <t>If C001D12 VALID POSTCODE FLAG = 'Y' Then
Derive the Lower Layer Super Output Area (Residence) for the patient from the submitted POSTCODE OF USUAL ADDRESS. 
Else NULL
Note to providers: the derivation is established through linkage with the Complete Gridlink NHS Postcode File, downloaded from https://digital.nhs.uk/services/organisation-data-service/data-downloads/office-for-national-statistics-data. The derivation lookup is currently taken from field name LSOA11 (field 40). The Complete Gridlink NHS Postcode File in use is updated at the beginning of each month.</t>
  </si>
  <si>
    <t>C001D17</t>
  </si>
  <si>
    <t>CENSUS YEAR</t>
  </si>
  <si>
    <t>Census_Year</t>
  </si>
  <si>
    <t>The Census year used in the LSOA calculation.</t>
  </si>
  <si>
    <t>If C001D16 LOWER SUPER OUTPUT AREA (RESIDENCE) is populated Then
Populate with the value "2011"
Else NULL
Note: This value will be updated in a future version of the Technical Output Specification (TOS) when a new Census Year is being referenced.</t>
  </si>
  <si>
    <t>C001D18</t>
  </si>
  <si>
    <t>COUNTY</t>
  </si>
  <si>
    <t>County</t>
  </si>
  <si>
    <t>County of patient, derived from POSTCODE OF USUAL ADDRESS and Gridall.</t>
  </si>
  <si>
    <t>If C001D12 VALID POSTCODE FLAG = 'Y' Then
Derive the County for the patient from the submitted POSTCODE OF USUAL ADDRESS.
Else NULL
Note to providers: the derivation is established through linkage with the Complete Gridlink NHS Postcode File, downloaded from https://digital.nhs.uk/services/organisation-data-service/data-downloads/office-for-national-statistics-data. The derivation lookup is taken from field name OSCTY (field 7). The Complete Gridlink NHS Postcode File in use is updated at the beginning of each month.</t>
  </si>
  <si>
    <t>C001D19</t>
  </si>
  <si>
    <t xml:space="preserve">LOCAL AUTHORITY DISTRICT/UNITARY AUTHORITY </t>
  </si>
  <si>
    <t>LocalAuthority</t>
  </si>
  <si>
    <t>Local Authority District/Unitary Authority of patient, derived from POSTCODE OF USUAL ADDRESS and Gridall.</t>
  </si>
  <si>
    <t>If C001D12 VALID POSTCODE FLAG = 'Y' Then
Derive the Local Authority District/Unitary Authority for the patient from the submitted POSTCODE OF USUAL ADDRESS.
Else NULL
Note to providers: the derivation is established through linkage with the Complete Gridlink NHS Postcode File, downloaded from 
https://digital.nhs.uk/services/organisation-data-service/data-downloads/office-for-national-statistics-data. The derivation lookup is taken from field name OSLAUA (field 9). The Complete Gridlink NHS Postcode File in use is updated at the beginning of each month.</t>
  </si>
  <si>
    <t>C001D20</t>
  </si>
  <si>
    <t>ELECTORAL WARD OF USUAL ADDRESS</t>
  </si>
  <si>
    <t>ElectoralWard</t>
  </si>
  <si>
    <t>Electoral Ward of patient, derived from POSTCODE OF USUAL ADDRESS and Gridall.</t>
  </si>
  <si>
    <t>If C001D12 VALID POSTCODE FLAG = 'Y' Then
The Electoral Ward/Division for the patient, derived from the submitted POSTCODE OF USUAL ADDRESS.
Else NULL
Note to providers: This derivation is established through linkage with the  Complete Gridlink NHS Postcode File,  downloaded from https://digital.nhs.uk/services/organisation-data-service/data-downloads/office-for-national-statistics-data. The derivation lookup is taken from field name OSWARD (field 10). The Complete Gridlink NHS Postcode File in use is updated at the beginning of each month.</t>
  </si>
  <si>
    <t>C001D21</t>
  </si>
  <si>
    <t>AGE OF PATIENT AT REPORTING PERIOD START (DAYS)</t>
  </si>
  <si>
    <t>Age_RP_StartDate</t>
  </si>
  <si>
    <t>This calculates age in days at start of Reporting Period.</t>
  </si>
  <si>
    <t>max n5</t>
  </si>
  <si>
    <t>If PERSON BIRTH DATE is populated Then
Derive by calculating REPORTING PERIOD START DATE in CYP000 minus PERSON BIRTH DATE in CYP001. Measured in days.
Else NULL
In the scenario where both REPORTING PERIOD START DATE in CYP000 and PERSON BIRTH DATE in CYP001 are the same, this value will be 0.</t>
  </si>
  <si>
    <t>C001D22</t>
  </si>
  <si>
    <t>AGE OF PATIENT AT REPORTING PERIOD END (DAYS)</t>
  </si>
  <si>
    <t>Age_RP_EndDate</t>
  </si>
  <si>
    <t>This calculates age in days at end of Reporting Period.</t>
  </si>
  <si>
    <t>If PERSON BIRTH DATE is populated Then
Derive by calculating REPORTING PERIOD END DATE in CYP000 minus PERSON BIRTH DATE in CYP001. Measured in days.
Else NULL
Note: In the scenario where both REPORTING PERIOD END DATE in CYP000and PERSON BIRTH DATE in CYP001 are the same, this value will be 0.</t>
  </si>
  <si>
    <t>C001D23</t>
  </si>
  <si>
    <t>AGE AT DEATH (DAYS)</t>
  </si>
  <si>
    <t>Age_Death</t>
  </si>
  <si>
    <t>This calculates age in days at time of death.</t>
  </si>
  <si>
    <t>If both PERSON BIRTH DATE and PERSON DEATH DATE are populated Then
Derive by calculating PERSON DEATH DATE in CYP001 minus PERSON BIRTH DATE in CYP001. Measured in days.
Else NULL
Note: In the scenario where both PERSON DEATH DATE in CYP001 and PERSON BIRTH DATE in CYP001 are the same, this value will be 0.</t>
  </si>
  <si>
    <t>C001D31</t>
  </si>
  <si>
    <t>AGE OF PATIENT AT REPORTING PERIOD START (YEARS)</t>
  </si>
  <si>
    <t>AgeYr_RP_StartDate</t>
  </si>
  <si>
    <t>This calculates age in years at start of Reporting Period.</t>
  </si>
  <si>
    <t>If PERSON BIRTH DATE is populated Then
Derive by calculating REPORTING PERIOD START DATE in CYP000 minus PERSON BIRTH DATE in CYP001. Measured in years.
Else NULL
Note: This data item will be null if the calculation would return a negative number.
In the scenario where both REPORTING PERIOD START DATE in CYP000 and PERSON BIRTH DATE in CYP001 are the same, this value will be 0.</t>
  </si>
  <si>
    <t>1.5.19</t>
  </si>
  <si>
    <t>C001D32</t>
  </si>
  <si>
    <t>AGE OF PATIENT AT REPORTING PERIOD END (YEARS)</t>
  </si>
  <si>
    <t>AgeYr_RP_EndDate</t>
  </si>
  <si>
    <t>This calculates age in years at end of Reporting Period.</t>
  </si>
  <si>
    <t>If PERSON BIRTH DATE is populated Then
Derive by calculating REPORTING PERIOD END DATE in CYP000 minus PERSON BIRTH DATE in CYP001. Measured in years.
Else NULL
Note: This data item will be null if the calculation would return a negative number.
In the scenario where both REPORTING PERIOD END DATE in CYP000and PERSON BIRTH DATE in CYP001 are the same, this value will be 0.</t>
  </si>
  <si>
    <t>C001D33</t>
  </si>
  <si>
    <t>AGE AT DEATH (YEARS)</t>
  </si>
  <si>
    <t>AgeYr_Death</t>
  </si>
  <si>
    <t>This calculates age in years at time of death.</t>
  </si>
  <si>
    <t>If both PERSON BIRTH DATE and PERSON DEATH DATE are populated Then
Derive by calculating PERSON DEATH DATE in CYP001 minus PERSON BIRTH DATE in CYP001. Measured in years.
Else NULL
Note: In the scenario where both PERSON DEATH DATE in CYP001 and PERSON BIRTH DATE in CYP001 are the same, this value will be 0.</t>
  </si>
  <si>
    <t>C001D36</t>
  </si>
  <si>
    <t>RecordStartDate</t>
  </si>
  <si>
    <t>The first day of the month in which the record first appears.</t>
  </si>
  <si>
    <t>From REPORTING PERIOD START DATE in CYP000 Header.</t>
  </si>
  <si>
    <t>C001D37</t>
  </si>
  <si>
    <t>RecordEndDate</t>
  </si>
  <si>
    <t>Where this field is populated, it indicates the date at which the record ceased to be most recent version.
The Record End Date is the Record Start Date of the successor record minus one day.
The successor record will be the next submitted record in CYP001 with the same ORGANISATION IDENTIFIER (CODE OF PROVIDER) and PERSON ID.</t>
  </si>
  <si>
    <t>See 'Record End Date' section of the Complex Derivations tab for full construction.
This record supersedes any records in previous submission periods, when 'RecordEndDate' is NULL and matching values in the following fields: 
Person_ID, OrgID_Provider.
NULL values should match to NULL values; this ony effects required fields that are marked with ®.
The record that has been superseded will be set as the 'RecordStartDate' of the successor record minus one day. 
Where the RecordEndDate is null, this indicates the current record.</t>
  </si>
  <si>
    <t>C001D39</t>
  </si>
  <si>
    <t>C001D41</t>
  </si>
  <si>
    <t>AGE GROUP (REPORTING PERIOD START DATE)</t>
  </si>
  <si>
    <t>AgeGroup_RP_StartDate</t>
  </si>
  <si>
    <t>Age in years, grouped into 3 main categories.</t>
  </si>
  <si>
    <t>max an7</t>
  </si>
  <si>
    <t>0-18</t>
  </si>
  <si>
    <t>Child</t>
  </si>
  <si>
    <t>Using AgeYr_RP_StartDate:
If &gt;=0 and &lt;=18     --&gt; '0-18'
If &gt;=19 and &lt;=64   --&gt; '19-64'
If &gt;=65 and &lt;=129 --&gt; '65_Plus'
If &lt;0 or &gt;=130        --&gt; NULL
If NULL                   --&gt; NULL.</t>
  </si>
  <si>
    <t>19-64</t>
  </si>
  <si>
    <t>Adult</t>
  </si>
  <si>
    <t>65_Plus</t>
  </si>
  <si>
    <t>Elderly</t>
  </si>
  <si>
    <t>C001D42</t>
  </si>
  <si>
    <t>AGE GROUP (REPORTING PERIOD END DATE)</t>
  </si>
  <si>
    <t>AgeGroup_RP_EndDate</t>
  </si>
  <si>
    <t>Using AgeYr_RP_EndDate:
If &gt;=0 and &lt;=18     --&gt; '0-18'
If &gt;=19 and &lt;=64   --&gt; '19-64'
If &gt;=65 and &lt;=129 --&gt; '65_Plus'
If &lt;0 or &gt;=130        --&gt; NULL
If NULL                   --&gt; NULL.</t>
  </si>
  <si>
    <t>C001D43</t>
  </si>
  <si>
    <t>AGE GROUP (DEATH DATE)</t>
  </si>
  <si>
    <t>AgeGroup_Death</t>
  </si>
  <si>
    <t>Using AgeYr_Death:
If &gt;=0 and &lt;=18     --&gt; '0-18'
If &gt;=19 and &lt;=64   --&gt; '19-64'
If &gt;=65 and &lt;=129 --&gt; '65_Plus'
If &lt;0 or &gt;=130        --&gt; NULL
If NULL                   --&gt; NULL.</t>
  </si>
  <si>
    <t>C001D51</t>
  </si>
  <si>
    <t>AGE BAND (REPORTING PERIOD START DATE)</t>
  </si>
  <si>
    <t>AgeBand_RP_StartDate</t>
  </si>
  <si>
    <t>Age in years, grouped into a 5-year banding.</t>
  </si>
  <si>
    <t>0-4</t>
  </si>
  <si>
    <t>0 to 4 years old</t>
  </si>
  <si>
    <t>Using AgeYr_RP_StartDate:
If &gt;=0 and &lt;=4          --&gt; '0-4'
If &gt;=5 and &lt;=9          --&gt; '5-9'
If &gt;=10 and &lt;=14     --&gt; '10-14'
If &gt;=15 and &lt;=19     --&gt; '15-19'
If &gt;=20 and &lt;=24     --&gt; '20-24'
If &gt;=25 and &lt;=29     --&gt; '25-29'
If &gt;=30 and &lt;=34     --&gt; '30-34'
If &gt;=35 and &lt;=39     --&gt; '35-39'
If &gt;=40 and &lt;=44     --&gt; '40-44'
If &gt;=45 and &lt;=49     --&gt; '45-49'
If &gt;=50 and &lt;=54     --&gt; '50-54'
If &gt;=55 and &lt;=59     --&gt; '55-59'
If &gt;=60 and &lt;=64     --&gt; '10-14'
If &gt;=65 and &lt;=69     --&gt; '65-69'
If &gt;=70 and &lt;=74     --&gt; '70-74'
If &gt;=75 and &lt;=79     --&gt; '75-79'
If &gt;=80 and &lt;=84     --&gt; '80-84'
If &gt;=85 and &lt;=89     --&gt; '85-89'
If &gt;=90 and &lt;=94     --&gt; '90-94'
If &gt;=95 and &lt;=99     --&gt; '95-99'
If &gt;=100 and &lt;=104 --&gt; '100-104'
If &gt;=105 and &lt;=109 --&gt; '105-109'
If &gt;=110 and &lt;=114 --&gt; '110-114'
If &gt;=115 and &lt;=119 --&gt; '115-119'
If &gt;=120 and &lt;=124 --&gt; '120-124'
If &gt;=125 and &lt;=129 --&gt; '125-129'
If &lt;0 and &gt;=130        --&gt; NULL
If NULL                      --&gt; NULL.</t>
  </si>
  <si>
    <t>5-9</t>
  </si>
  <si>
    <t>5 to 9 years old</t>
  </si>
  <si>
    <t>10-14</t>
  </si>
  <si>
    <t>10 to 14 years old</t>
  </si>
  <si>
    <t>15-19</t>
  </si>
  <si>
    <t>15 to 19 years old</t>
  </si>
  <si>
    <t>20-24</t>
  </si>
  <si>
    <t>20 to 24 years old</t>
  </si>
  <si>
    <t>25-29</t>
  </si>
  <si>
    <t>25 to 29 years old</t>
  </si>
  <si>
    <t>30-34</t>
  </si>
  <si>
    <t>30 to 34 years old</t>
  </si>
  <si>
    <t>35-39</t>
  </si>
  <si>
    <t>35 to 39 years old</t>
  </si>
  <si>
    <t>40-44</t>
  </si>
  <si>
    <t>40 to 44 years old</t>
  </si>
  <si>
    <t>45-49</t>
  </si>
  <si>
    <t>45 to 49 years old</t>
  </si>
  <si>
    <t>50-54</t>
  </si>
  <si>
    <t>50 to 54 years old</t>
  </si>
  <si>
    <t>55-59</t>
  </si>
  <si>
    <t>55 to 59 years old</t>
  </si>
  <si>
    <t>60-64</t>
  </si>
  <si>
    <t>60 to 64 years old</t>
  </si>
  <si>
    <t>65-69</t>
  </si>
  <si>
    <t>65 to 69 years old</t>
  </si>
  <si>
    <t>70-74</t>
  </si>
  <si>
    <t>70 to 74 years old</t>
  </si>
  <si>
    <t>75-79</t>
  </si>
  <si>
    <t>75 to 79 years old</t>
  </si>
  <si>
    <t>80-84</t>
  </si>
  <si>
    <t>80 to 84 years old</t>
  </si>
  <si>
    <t>85-89</t>
  </si>
  <si>
    <t>85 to 89 years old</t>
  </si>
  <si>
    <t>90-94</t>
  </si>
  <si>
    <t>90 to 94 years old</t>
  </si>
  <si>
    <t>95-99</t>
  </si>
  <si>
    <t>95 to 99 years old</t>
  </si>
  <si>
    <t>100-104</t>
  </si>
  <si>
    <t>100 to 104 years old</t>
  </si>
  <si>
    <t>105-109</t>
  </si>
  <si>
    <t>105 to 109 years old</t>
  </si>
  <si>
    <t>110-114</t>
  </si>
  <si>
    <t>110 to 114 years old</t>
  </si>
  <si>
    <t>115-119</t>
  </si>
  <si>
    <t>115 to 119 years old</t>
  </si>
  <si>
    <t>120-124</t>
  </si>
  <si>
    <t>120 to 124 years old</t>
  </si>
  <si>
    <t>125-129</t>
  </si>
  <si>
    <t>125 to 129 years old</t>
  </si>
  <si>
    <t>C001D52</t>
  </si>
  <si>
    <t>AGE BAND (REPORTING PERIOD END DATE)</t>
  </si>
  <si>
    <t>AgeBand_RP_EndDate</t>
  </si>
  <si>
    <t>Using AgeYr_RP_EndDate:
If &gt;=0 and &lt;=4          --&gt; '0-4'
If &gt;=5 and &lt;=9          --&gt; '5-9'
If &gt;=10 and &lt;=14     --&gt; '10-14'
If &gt;=15 and &lt;=19     --&gt; '15-19'
If &gt;=20 and &lt;=24     --&gt; '20-24'
If &gt;=25 and &lt;=29     --&gt; '25-29'
If &gt;=30 and &lt;=34     --&gt; '30-34'
If &gt;=35 and &lt;=39     --&gt; '35-39'
If &gt;=40 and &lt;=44     --&gt; '40-44'
If &gt;=45 and &lt;=49     --&gt; '45-49'
If &gt;=50 and &lt;=54     --&gt; '50-54'
If &gt;=55 and &lt;=59     --&gt; '55-59'
If &gt;=60 and &lt;=64     --&gt; '10-14'
If &gt;=65 and &lt;=69     --&gt; '65-69'
If &gt;=70 and &lt;=74     --&gt; '70-74'
If &gt;=75 and &lt;=79     --&gt; '75-79'
If &gt;=80 and &lt;=84     --&gt; '80-84'
If &gt;=85 and &lt;=89     --&gt; '85-89'
If &gt;=90 and &lt;=94     --&gt; '90-94'
If &gt;=95 and &lt;=99     --&gt; '95-99'
If &gt;=100 and &lt;=104 --&gt; '100-104'
If &gt;=105 and &lt;=109 --&gt; '105-109'
If &gt;=110 and &lt;=114 --&gt; '110-114'
If &gt;=115 and &lt;=119 --&gt; '115-119'
If &gt;=120 and &lt;=124 --&gt; '120-124'
If &gt;=125 and &lt;=129 --&gt; '125-129'
If &lt;0 and &gt;=130        --&gt; NULL
If NULL                      --&gt; NULL.</t>
  </si>
  <si>
    <t>C001D53</t>
  </si>
  <si>
    <t>AGE BAND (DEATH DATE)</t>
  </si>
  <si>
    <t>AgeBand_Death</t>
  </si>
  <si>
    <t>Using AgeYr_Death:
If &gt;=0 and &lt;=4          --&gt; '0-4'
If &gt;=5 and &lt;=9          --&gt; '5-9'
If &gt;=10 and &lt;=14     --&gt; '10-14'
If &gt;=15 and &lt;=19     --&gt; '15-19'
If &gt;=20 and &lt;=24     --&gt; '20-24'
If &gt;=25 and &lt;=29     --&gt; '25-29'
If &gt;=30 and &lt;=34     --&gt; '30-34'
If &gt;=35 and &lt;=39     --&gt; '35-39'
If &gt;=40 and &lt;=44     --&gt; '40-44'
If &gt;=45 and &lt;=49     --&gt; '45-49'
If &gt;=50 and &lt;=54     --&gt; '50-54'
If &gt;=55 and &lt;=59     --&gt; '55-59'
If &gt;=60 and &lt;=64     --&gt; '10-14'
If &gt;=65 and &lt;=69     --&gt; '65-69'
If &gt;=70 and &lt;=74     --&gt; '70-74'
If &gt;=75 and &lt;=79     --&gt; '75-79'
If &gt;=80 and &lt;=84     --&gt; '80-84'
If &gt;=85 and &lt;=89     --&gt; '85-89'
If &gt;=90 and &lt;=94     --&gt; '90-94'
If &gt;=95 and &lt;=99     --&gt; '95-99'
If &gt;=100 and &lt;=104 --&gt; '100-104'
If &gt;=105 and &lt;=109 --&gt; '105-109'
If &gt;=110 and &lt;=114 --&gt; '110-114'
If &gt;=115 and &lt;=119 --&gt; '115-119'
If &gt;=120 and &lt;=124 --&gt; '120-124'
If &gt;=125 and &lt;=129 --&gt; '125-129'
If &lt;0 and &gt;=130        --&gt; NULL
If NULL                      --&gt; NULL.</t>
  </si>
  <si>
    <t>The Sub ICB Location of residence, as derived from data item POSTCODE OF USUAL ADDRESS and Gridall.</t>
  </si>
  <si>
    <t>If C001D12 VALID POSTCODE FLAG = 'Y' Then
Derive the Organisation Identifier (Sub ICB Location of Residence) from the submitted POSTCODE OF USUAL ADDRESS.
Else NULL
Note to providers: This derivation is established through linkage with the ODS API suite, see 
https://digital.nhs.uk/services/organisation-data-service
The information on the ODS API suite is also currently available in legacy csv format via the Complete Gridlink NHS Postcode Directory file, see
https://digital.nhs.uk/services/organisation-data-service/file-downloads/office-for-national-statistics-data
This reference data is updated quarterly, so there may be some delay in recognising newly created postcodes.</t>
  </si>
  <si>
    <t>OrgIDICBRes</t>
  </si>
  <si>
    <t>The ICB of residence, as derived from data item POSTCODE OF USUAL ADDRESS.</t>
  </si>
  <si>
    <t>If C001D12 VALID POSTCODE FLAG = 'Y' Then
Derive the Organisation Identifier (ICB of Residence) for the patient from the submitted POSTCODE OF USUAL ADDRESS.
Else NULL
Note to providers: This derivation is established through linkage with the ODS API suite, see 
https://digital.nhs.uk/services/organisation-data-service
The information on the ODS API suite is also currently available in legacy csv format via the Complete Gridlink NHS Postcode Directory file, see
https://digital.nhs.uk/services/organisation-data-service/file-downloads/office-for-national-statistics-data
This reference data is updated quarterly, so there may be some delay in recognising newly created postcodes.</t>
  </si>
  <si>
    <t>Start of Repeating Group - CYP002 GP Practice Registration</t>
  </si>
  <si>
    <r>
      <rPr>
        <b/>
        <sz val="8"/>
        <rFont val="Arial"/>
        <family val="2"/>
      </rPr>
      <t xml:space="preserve">Group-level notes for Data Providers:
</t>
    </r>
    <r>
      <rPr>
        <sz val="8"/>
        <rFont val="Arial"/>
        <family val="2"/>
      </rPr>
      <t>GP Practice Registration: To carry details of the GP Practice Registration of the patient.
One occurrence of this group is required for each change of GP Practice Registration.
Data providers should note that CYP002 is a mandatory group that must be included whenever any other groups are transmitted that refer to this patient.</t>
    </r>
  </si>
  <si>
    <r>
      <rPr>
        <b/>
        <sz val="8"/>
        <rFont val="Arial"/>
        <family val="2"/>
      </rPr>
      <t>Group-level Validation:</t>
    </r>
    <r>
      <rPr>
        <sz val="8"/>
        <rFont val="Arial"/>
        <family val="2"/>
      </rPr>
      <t xml:space="preserve">
This group will be rejected if there is no valid CYP001 group transmitted for this Local Patient Identifier (Extended).
If there are more than one CYP002 groups transmitted for a Local Patient Identifier (Extended) + General Medical Practice (Patient Registration) + Start Date (GMP Patient Registration) combination, then all duplicated groups will be rejected.
If there is more than one CYP002 group provided for an Local Patient Identifier (Extended) where the End Date (GMP Patient Registration) is null, then all duplicated groups will be rejected.
If a record is submitted with an End Date (GMP Patient Registration), a corresponding record should be submitted with a consecutive Start Date (GMP Patient Registration) and a different General Medical Practice Code (Patient Registration).</t>
    </r>
  </si>
  <si>
    <t>C002901</t>
  </si>
  <si>
    <t>OrgID_GP</t>
  </si>
  <si>
    <t>If GENERAL MEDICAL PRACTICE (PATIENT REGISTRATION) is not in national organisation tables as a "live" organisation at any point during the reporting period, a warning will be reported.</t>
  </si>
  <si>
    <t>C002020</t>
  </si>
  <si>
    <t>START DATE (GMP PATIENT REGISTRATION)</t>
  </si>
  <si>
    <t>GPRegistration_StartDate</t>
  </si>
  <si>
    <t>The date on which the PERSON registered with a General Medical Practitioner Practice.</t>
  </si>
  <si>
    <t xml:space="preserve">If START DATE (GMP PATIENT REGISTRATION) is after the Reporting Period End Date + 1 day, the record will be rejected.
If START DATE (GMP PATIENT REGISTRATION) is before the patients PERSON BIRTH DATE (as included in the CYP001), the record will be rejected.
</t>
  </si>
  <si>
    <t>GPRegistration_EndDate</t>
  </si>
  <si>
    <t>If END DATE (GMP PATIENT REGISTRATION) is before the Reporting Period Start Date, the record will be rejected.
If END DATE (GMP PATIENT REGISTRATION) is after the Reporting Period End Date, the record will be rejected.
If END DATE (GMP PATIENT REGISTRATION) is before the START DATE (GMP PATIENT REGISTRATION), the record will be rejected.</t>
  </si>
  <si>
    <t>C002D00</t>
  </si>
  <si>
    <t>UniqueID_CYP002</t>
  </si>
  <si>
    <t>C002D03</t>
  </si>
  <si>
    <t>C002D04</t>
  </si>
  <si>
    <t>C002D26</t>
  </si>
  <si>
    <t>DistanceFromHome_GP</t>
  </si>
  <si>
    <t>GP Distance From Home in kilometres.</t>
  </si>
  <si>
    <t>Calculated using GENERAL MEDICAL PRACTICE CODE (PATIENT REGISTRATION) and POSTCODE OF USUAL ADDRESS.  See additional guidance for distance calculations in Technical Glossary tab.</t>
  </si>
  <si>
    <t>C002D36</t>
  </si>
  <si>
    <t>C002D37</t>
  </si>
  <si>
    <t>Where this field is populated, it indicates the date at which the record ceased to be most recent version. 
The Record End Date is the Record Start Date of the successor record minus one day. 
The successor record will be the next submitted record in CYP002 with the same PERSON ID, ORGANISATION IDENTIFIER (CODE OF PROVIDER), GENERAL MEDICAL PRACTICE CODE (PATIENT REGISTRATION) and START DATE (GMP PATIENT REGISTRATION).</t>
  </si>
  <si>
    <t>See 'Record End Date' section of the Complex Derivations tab for full construction.
This record supersedes any records in previous submission periods, when 'RecordEndDate' is NULL and matching values in the following fields: 
Person_ID, OrgID_Provider, OrgID_GP, GPRegistration_StartDate®.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</si>
  <si>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C002D39</t>
  </si>
  <si>
    <t>The Sub ICB Location of the patients registered GP Practice, as derived from data item GENERAL MEDICAL PRACTICE (PATIENT REGISTRATION).</t>
  </si>
  <si>
    <t>The Organisation Identifier (Sub ICB Location of GP Practice), derived from the submitted GENERAL MEDICAL PRACTICE (PATIENT REGISTRATION).
Where a Null, Invalid or Default GENERAL MEDICAL PRACTICE (PATIENT REGISTRATION) is submitted, Organisation Identifier (Sub ICB Location of GP Practice) will appear as Null.
Note to providers: This derivation is established through linkage with the ODS API suite, see 
https://digital.nhs.uk/services/organisation-data-service
The information on the ODS API suite is also currently available in legacy csv format via the GP Practices file, see
https://digital.nhs.uk/services/organisation-data-service/file-downloads/gp-and-gp-practice-related-data
This reference data is updated quarterly, so there may be some delay in recognising newly created GP practices</t>
  </si>
  <si>
    <t>OrgIDICBGPPractice</t>
  </si>
  <si>
    <t>The Organisation Identifier (ICB of GP Practice) for the patient, derived from the submitted GENERAL MEDICAL PRACTICE (PATIENT REGISTRATION).
Where a Null, Invalid or Default GENERAL MEDICAL PRACTICE (PATIENT REGISTRATION) is submitted, Organisation Identifier (ICB of GP Practice) will appear as Null.
Note to providers: This derivation is established through linkage with the ODS API suite, see 
https://digital.nhs.uk/services/organisation-data-service
The information on the ODS API suite is also currently available in legacy csv format via the GP Practices file, see
https://digital.nhs.uk/services/organisation-data-service/file-downloads/gp-and-gp-practice-related-data
This reference data is updated quarterly, so there may be some delay in recognising newly created GP practices.</t>
  </si>
  <si>
    <t>End of Repeating Group - CYP002 GP Practice Registration</t>
  </si>
  <si>
    <t>Start of Repeating Group - CYP003 Accommodation Type</t>
  </si>
  <si>
    <r>
      <rPr>
        <b/>
        <sz val="8"/>
        <rFont val="Arial"/>
        <family val="2"/>
      </rPr>
      <t>Group-level notes for Data Providers:</t>
    </r>
    <r>
      <rPr>
        <sz val="8"/>
        <rFont val="Arial"/>
        <family val="2"/>
      </rPr>
      <t xml:space="preserve">
Accommodation Type: To carry details of the type of accommodation for the patient.
One occurrence of this group is permitted for each accommodation status.</t>
    </r>
  </si>
  <si>
    <r>
      <rPr>
        <b/>
        <sz val="8"/>
        <rFont val="Arial"/>
        <family val="2"/>
      </rPr>
      <t>Group-level Validation:</t>
    </r>
    <r>
      <rPr>
        <sz val="8"/>
        <rFont val="Arial"/>
        <family val="2"/>
      </rPr>
      <t xml:space="preserve">
This record will be rejected if there is no valid CYP001 record transmitted for this Local Patient Identifier (Extended).
This group will be rejected if there is more than one valid CYP003 group transmitted for this  Local Patient Identifier (Extended) + Accommodation Status Code + Accommodation Status Recorded Date combination.
This group will be rejected if there is more than one valid CYP003 group transmitted for this Local Patient Identifier (Extended) where the Accommodation Status Recorded Date is null.</t>
    </r>
  </si>
  <si>
    <r>
      <t xml:space="preserve">Group Mandation:
</t>
    </r>
    <r>
      <rPr>
        <b/>
        <sz val="22"/>
        <rFont val="Arial"/>
        <family val="2"/>
      </rPr>
      <t>R</t>
    </r>
    <r>
      <rPr>
        <b/>
        <sz val="14"/>
        <rFont val="Arial"/>
        <family val="2"/>
      </rPr>
      <t xml:space="preserve">
</t>
    </r>
    <r>
      <rPr>
        <b/>
        <sz val="9"/>
        <rFont val="Arial"/>
        <family val="2"/>
      </rPr>
      <t>MUST be reported where applicable.</t>
    </r>
  </si>
  <si>
    <t>C003901</t>
  </si>
  <si>
    <t>C003010</t>
  </si>
  <si>
    <t>ACCOMMODATION STATUS CODE</t>
  </si>
  <si>
    <t>AccommStatus</t>
  </si>
  <si>
    <t>An indication of the type of accommodation that a PATIENT currently has. This should be based on the PATIENT's main or permanent residence.</t>
  </si>
  <si>
    <t>an4</t>
  </si>
  <si>
    <t>MA00</t>
  </si>
  <si>
    <t>Mainstream Housing</t>
  </si>
  <si>
    <t>MA01</t>
  </si>
  <si>
    <t>Owner occupier</t>
  </si>
  <si>
    <t>MA02</t>
  </si>
  <si>
    <t>Settled mainstream housing with family/friends</t>
  </si>
  <si>
    <t>MA03</t>
  </si>
  <si>
    <t>Shared ownership scheme e.g. Social Homebuy Scheme (tenant purchase percentage of home value from landlord)</t>
  </si>
  <si>
    <t>MA04</t>
  </si>
  <si>
    <t>Tenant - Local Authority/Arms Length Management Organisation/Registered Landlord</t>
  </si>
  <si>
    <t>MA05</t>
  </si>
  <si>
    <t>Tenant - Housing Association</t>
  </si>
  <si>
    <t>MA06</t>
  </si>
  <si>
    <t>Tenant - private landlord</t>
  </si>
  <si>
    <t>MA09</t>
  </si>
  <si>
    <t>Other mainstream housing</t>
  </si>
  <si>
    <t>HM00</t>
  </si>
  <si>
    <t>Homeless</t>
  </si>
  <si>
    <t>HM01</t>
  </si>
  <si>
    <t>Rough sleeper</t>
  </si>
  <si>
    <t>HM02</t>
  </si>
  <si>
    <t>Squatting</t>
  </si>
  <si>
    <t>HM03</t>
  </si>
  <si>
    <t>Night shelter/emergency hostel/Direct access hostel (temporary accommodation accepting self referrals, no waiting list and relatively frequent vacancies)</t>
  </si>
  <si>
    <t>HM04</t>
  </si>
  <si>
    <t>Sofa surfing (sleeps on different friends floor each night)</t>
  </si>
  <si>
    <t>HM05</t>
  </si>
  <si>
    <t>Placed in temporary accommodation by Local Authority (including Homelessness resettlement service) e.g. Bed and Breakfast accommodation</t>
  </si>
  <si>
    <t>HM06</t>
  </si>
  <si>
    <t>Staying with friends/family as a short term guest</t>
  </si>
  <si>
    <t>HM07</t>
  </si>
  <si>
    <t>Other homeless</t>
  </si>
  <si>
    <t>MH00</t>
  </si>
  <si>
    <t>Accommodation with mental health care support</t>
  </si>
  <si>
    <t>MH01</t>
  </si>
  <si>
    <t>Supported accommodation (accommodation supported by staff or resident caretaker)</t>
  </si>
  <si>
    <t>MH02</t>
  </si>
  <si>
    <t>Supported lodgings (lodgings supported by staff or resident caretaker)</t>
  </si>
  <si>
    <t>MH03</t>
  </si>
  <si>
    <t>Supported group home (supported by staff or resident caretaker)</t>
  </si>
  <si>
    <t>MH04</t>
  </si>
  <si>
    <t>Mental Health Registered Care Home</t>
  </si>
  <si>
    <t>MH09</t>
  </si>
  <si>
    <t>Other accommodation with mental health care and support (not listed)</t>
  </si>
  <si>
    <t>HS00</t>
  </si>
  <si>
    <t>Acute/long stay healthcare residential facility/hospital</t>
  </si>
  <si>
    <t>HS01</t>
  </si>
  <si>
    <t>NHS acute psychiatric ward</t>
  </si>
  <si>
    <t>HS02</t>
  </si>
  <si>
    <t>Independent hospital/clinic</t>
  </si>
  <si>
    <t>HS03</t>
  </si>
  <si>
    <t>Specialist rehabilitation/recovery</t>
  </si>
  <si>
    <t>HS04</t>
  </si>
  <si>
    <t>Secure psychiatric unit</t>
  </si>
  <si>
    <t>HS05</t>
  </si>
  <si>
    <t>Other NHS facilities/hospital</t>
  </si>
  <si>
    <t>HS09</t>
  </si>
  <si>
    <t>Other acute/long stay healthcare residential facility/hospital</t>
  </si>
  <si>
    <t>CH00</t>
  </si>
  <si>
    <t>Accommodation with other (not specialist mental health) care support</t>
  </si>
  <si>
    <t>CH01</t>
  </si>
  <si>
    <t>Foyer - accommodation for young people aged 16-25 who are homeless or in housing need</t>
  </si>
  <si>
    <t>CH02</t>
  </si>
  <si>
    <t>Refuge</t>
  </si>
  <si>
    <t>CH03</t>
  </si>
  <si>
    <t>Non-Mental Health Registered Care Home</t>
  </si>
  <si>
    <t>CH09</t>
  </si>
  <si>
    <t>Other accommodation with care and support (not specialist mental health)</t>
  </si>
  <si>
    <t>CJ00</t>
  </si>
  <si>
    <t>Accommodation with criminal justice support</t>
  </si>
  <si>
    <t>CJ01</t>
  </si>
  <si>
    <t>Bail/Probation hostel</t>
  </si>
  <si>
    <t>CJ02</t>
  </si>
  <si>
    <t>Prison</t>
  </si>
  <si>
    <t>CJ03</t>
  </si>
  <si>
    <t>Young Offender Institution</t>
  </si>
  <si>
    <t>CJ04</t>
  </si>
  <si>
    <t>Detention Centre</t>
  </si>
  <si>
    <t>CJ05</t>
  </si>
  <si>
    <t>Young Offender Institution (15-17)</t>
  </si>
  <si>
    <t>CJ06</t>
  </si>
  <si>
    <t>Young Offender Institution (18-21)</t>
  </si>
  <si>
    <t>CJ07</t>
  </si>
  <si>
    <t>Secure Children's Home (Secure Welfare Accommodation only)</t>
  </si>
  <si>
    <t>CJ08</t>
  </si>
  <si>
    <t>Secure Children's Home (Youth Detention Accommodation only)</t>
  </si>
  <si>
    <t>CJ10</t>
  </si>
  <si>
    <t>Secure Children's Home (Secure Welfare Accommodation and Youth Detention Accommodation)</t>
  </si>
  <si>
    <t>CJ11</t>
  </si>
  <si>
    <t>Secure Training Centre</t>
  </si>
  <si>
    <t>CJ12</t>
  </si>
  <si>
    <t>Other accommodation with criminal justice support (not listed)</t>
  </si>
  <si>
    <t>SH00</t>
  </si>
  <si>
    <t>Sheltered Housing (accommodation with a scheme manager or warden living on the premises or nearby, contactable by an alarm system if necessary)</t>
  </si>
  <si>
    <t>SH01</t>
  </si>
  <si>
    <t>Sheltered housing for older persons</t>
  </si>
  <si>
    <t>SH02</t>
  </si>
  <si>
    <t>Extra care sheltered housing (also known as 'very sheltered housing'. For people who are less able to manage on their own, but who do need an extra level of care. Services offered vary between schemes, but meals and some personal care are often provided.)</t>
  </si>
  <si>
    <t>SH03</t>
  </si>
  <si>
    <t>Nursing Home for older persons</t>
  </si>
  <si>
    <t>SH09</t>
  </si>
  <si>
    <t>Other sheltered housing</t>
  </si>
  <si>
    <t>ML00</t>
  </si>
  <si>
    <t>Mobile accommodation</t>
  </si>
  <si>
    <t>OC96</t>
  </si>
  <si>
    <t>Not elsewhere classified</t>
  </si>
  <si>
    <t>OC97</t>
  </si>
  <si>
    <t>Not specified</t>
  </si>
  <si>
    <t>OC98</t>
  </si>
  <si>
    <t>Not applicable</t>
  </si>
  <si>
    <t>OC99</t>
  </si>
  <si>
    <t>Not Known (Not Recorded)</t>
  </si>
  <si>
    <t>AccommStatus_Date</t>
  </si>
  <si>
    <t>If Accommodation Status Recorded Date is after the Reporting Period End Date, the record will be rejected.
If Accommodation Status Recorded Date is before Person Birth Date, the record will be rejected.
If Person Birth Date is blank AND Accommodation Status Recorded Date is before 1 January 1890, the record will be rejected.</t>
  </si>
  <si>
    <t>C003D00</t>
  </si>
  <si>
    <t>UniqueID_CYP003</t>
  </si>
  <si>
    <t>C003D03</t>
  </si>
  <si>
    <t>C003D04</t>
  </si>
  <si>
    <t>Age_AccommodationStatusDate</t>
  </si>
  <si>
    <t>Age of the patient in days on the date that the Accommodation Status was recorded.</t>
  </si>
  <si>
    <t>AgeYr_AccommodationStatusDate</t>
  </si>
  <si>
    <t>Age of the patient in years on the date that the Accommodation Status was recorded.</t>
  </si>
  <si>
    <t>C003D39</t>
  </si>
  <si>
    <t>C003D41</t>
  </si>
  <si>
    <t>AGE GROUP (ACCOMMODATION STATUS DATE)</t>
  </si>
  <si>
    <t>AgeGroup_AccommodationStatusDate</t>
  </si>
  <si>
    <t>Using AgeYr_AccommodationStatusDate:
if &gt;=0 and &lt;=18 ---&gt; '0-18'
if &gt;=19 and &lt;=64 ---&gt; '19-64'
If &gt;=65 and &lt;=129 --&gt; '65_Plus'
If &lt;0 or &gt;=130        --&gt; NULL
If NULL                   --&gt; NULL.</t>
  </si>
  <si>
    <t>C003D51</t>
  </si>
  <si>
    <t>AGE BAND (ACCOMMODATION STATUS DATE)</t>
  </si>
  <si>
    <t>AgeBand_AccommodationStatusDate</t>
  </si>
  <si>
    <t>Using AgeYr_AccommodationStatusDate:
If &gt;=0 and &lt;=4          --&gt; '0-4'
If &gt;=5 and &lt;=9          --&gt; '5-9'
If &gt;=10 and &lt;=14     --&gt; '10-14'
If &gt;=15 and &lt;=19     --&gt; '15-19'
If &gt;=20 and &lt;=24     --&gt; '20-24'
If &gt;=25 and &lt;=29     --&gt; '25-29'
If &gt;=30 and &lt;=34     --&gt; '30-34'
If &gt;=35 and &lt;=39     --&gt; '35-39'
If &gt;=40 and &lt;=44     --&gt; '40-44'
If &gt;=45 and &lt;=49     --&gt; '45-49'
If &gt;=50 and &lt;=54     --&gt; '50-54'
If &gt;=55 and &lt;=59     --&gt; '55-59'
If &gt;=60 and &lt;=64     --&gt; '10-14'
If &gt;=65 and &lt;=69     --&gt; '65-69'
If &gt;=70 and &lt;=74     --&gt; '70-74'
If &gt;=75 and &lt;=79     --&gt; '75-79'
If &gt;=80 and &lt;=84     --&gt; '80-84'
If &gt;=85 and &lt;=89     --&gt; '85-89'
If &gt;=90 and &lt;=94     --&gt; '90-94'
If &gt;=95 and &lt;=99     --&gt; '95-99'
If &gt;=100 and &lt;=104 --&gt; '100-104'
If &gt;=105 and &lt;=109 --&gt; '105-109'
If &gt;=110 and &lt;=114 --&gt; '110-114'
If &gt;=115 and &lt;=119 --&gt; '115-119'
If &gt;=120 and &lt;=124 --&gt; '120-124'
If &gt;=125 and &lt;=129 --&gt; '125-129'
If &lt;0 and &gt;=130        --&gt; NULL
If NULL                      --&gt; NULL.</t>
  </si>
  <si>
    <t>End of Repeating Group - CYP003 Accommodation Type</t>
  </si>
  <si>
    <t>Start of Repeating Group - CYP004 Care Plan Type</t>
  </si>
  <si>
    <r>
      <t xml:space="preserve">Group-level notes for Data Providers:
</t>
    </r>
    <r>
      <rPr>
        <sz val="8"/>
        <rFont val="Arial"/>
        <family val="2"/>
      </rPr>
      <t xml:space="preserve">Care Plan Type: To carry details of Care Plans created for a patient by the organisation, </t>
    </r>
    <r>
      <rPr>
        <sz val="8"/>
        <color theme="1"/>
        <rFont val="Arial"/>
        <family val="2"/>
      </rPr>
      <t>excluding Discharge Plans which are contained in the Service of Team Referral table.</t>
    </r>
    <r>
      <rPr>
        <sz val="8"/>
        <rFont val="Arial"/>
        <family val="2"/>
      </rPr>
      <t xml:space="preserve">
One occurrence of this group is permitted for each Care Plan created for the patient.</t>
    </r>
  </si>
  <si>
    <r>
      <rPr>
        <b/>
        <sz val="8"/>
        <rFont val="Arial"/>
        <family val="2"/>
      </rPr>
      <t>Group-level Validation:</t>
    </r>
    <r>
      <rPr>
        <sz val="8"/>
        <rFont val="Arial"/>
        <family val="2"/>
      </rPr>
      <t xml:space="preserve">
This group will be rejected if there is no valid CYP001 record transmitted for this Local Patient Identifier (Extended).
If more than one CYP004 are provided for a Care Plan Identifier, all duplicated records will be rejected. </t>
    </r>
  </si>
  <si>
    <r>
      <rPr>
        <b/>
        <sz val="8"/>
        <rFont val="Arial"/>
        <family val="2"/>
      </rPr>
      <t xml:space="preserve">Group Mandation:
</t>
    </r>
    <r>
      <rPr>
        <b/>
        <sz val="22"/>
        <rFont val="Arial"/>
        <family val="2"/>
      </rPr>
      <t>R</t>
    </r>
    <r>
      <rPr>
        <b/>
        <sz val="14"/>
        <rFont val="Arial"/>
        <family val="2"/>
      </rPr>
      <t xml:space="preserve">
</t>
    </r>
    <r>
      <rPr>
        <b/>
        <sz val="9"/>
        <rFont val="Arial"/>
        <family val="2"/>
      </rPr>
      <t>MUST be reported where applicable.</t>
    </r>
  </si>
  <si>
    <t>Version No.</t>
  </si>
  <si>
    <t>C004010</t>
  </si>
  <si>
    <t>PlanID</t>
  </si>
  <si>
    <t>C004901</t>
  </si>
  <si>
    <t>A number used to identify a PATIENT uniquely within a Health Care Provider. It may be different from the PATIENT's casenote number and may be assigned automatically by the computer system.
LOCAL PATIENT IDENTIFIER (EXTENDED) is used where IT systems have a LOCAL PATIENT IDENTIFIER which is longer than 10 characters and LOCAL PATIENT IDENTIFIER cannot be used for data submission.</t>
  </si>
  <si>
    <t>C004030</t>
  </si>
  <si>
    <t>CARE PLAN TYPE (COMMUNITY CARE)</t>
  </si>
  <si>
    <t>Plan_Type</t>
  </si>
  <si>
    <t>The type of Care Plan for the patient, recorded by the service.</t>
  </si>
  <si>
    <t>Young Persons Transition plan</t>
  </si>
  <si>
    <t>Discharge Plan</t>
  </si>
  <si>
    <t>Personalised Care and Support Plan</t>
  </si>
  <si>
    <t>C004040</t>
  </si>
  <si>
    <t>CARE PLAN CREATION DATE</t>
  </si>
  <si>
    <t>Plan_CreatedDate</t>
  </si>
  <si>
    <t>The date that a Care Plan was created for a patient.</t>
  </si>
  <si>
    <t>If CARE PLAN CREATION DATE is after the Reporting Period End Date, the record will be rejected.
If CARE PLAN CREATION DATE is before the Person Birth Date, the record will be rejected.</t>
  </si>
  <si>
    <t>C004050</t>
  </si>
  <si>
    <t>CARE PLAN CREATION TIME</t>
  </si>
  <si>
    <t>Plan_CreatedTime</t>
  </si>
  <si>
    <t>The time that a Care Plan was created for a patient.</t>
  </si>
  <si>
    <t>an8 HH:MM:SS</t>
  </si>
  <si>
    <t>C004060</t>
  </si>
  <si>
    <t>CARE PLAN LAST UPDATED DATE</t>
  </si>
  <si>
    <t>Plan_LastUpdateDate</t>
  </si>
  <si>
    <t>The date that the Care Plan was last updated for a patient.
Where the Care Plan has not otherwise been updated this will be the same as the Care Plan Creation Date.</t>
  </si>
  <si>
    <t>If CARE PLAN LAST UPDATED DATE is before CARE PLAN CREATION DATE, the record will be rejected.
If CARE PLAN LAST UPDATED DATE is after the Reporting Period End Date, the record will be rejected.</t>
  </si>
  <si>
    <t>C004070</t>
  </si>
  <si>
    <t>CARE PLAN LAST UPDATED TIME</t>
  </si>
  <si>
    <t>Plan_LastUpdateTime</t>
  </si>
  <si>
    <t>The time that the Care Plan was last updated for a patient.
Where the Care Plan has not otherwise been updated this will be the same as the Care Plan Creation Time.</t>
  </si>
  <si>
    <t>Plan_ImplementDate</t>
  </si>
  <si>
    <t>If CARE PLAN IMPLEMENTATION DATE is after the Reporting Period End Date, the record will be rejected.
If CARE PLAN IMPLEMENTATION DATE is before CARE PLAN CREATION DATE, the record will be rejected.</t>
  </si>
  <si>
    <t>C004D00</t>
  </si>
  <si>
    <t>UniqueID_CYP004</t>
  </si>
  <si>
    <t>C004D03</t>
  </si>
  <si>
    <t>This is the ORGANISATION IDENTIFIER of the ORGANISATION acting as a Health Care Provider. Derived from submitted Header record within submission.</t>
  </si>
  <si>
    <t>C004D04</t>
  </si>
  <si>
    <t>C004D07</t>
  </si>
  <si>
    <t>UNIQUE CARE PLAN IDENTIFIER</t>
  </si>
  <si>
    <t>Unique_PlanID</t>
  </si>
  <si>
    <t>To uniquely identify the Care Plan.</t>
  </si>
  <si>
    <t>max an26</t>
  </si>
  <si>
    <t>Derived from ORGANISATION IDENTIFIER (CODE OF PROVIDER) + CARE PLAN IDENTIFIER.</t>
  </si>
  <si>
    <t>1.5.2</t>
  </si>
  <si>
    <t>C004D39</t>
  </si>
  <si>
    <t>End of Repeating Group - CYP004 Care Plan Type</t>
  </si>
  <si>
    <t>Start of Repeating Group - CYP005 Care Plan Agreement</t>
  </si>
  <si>
    <r>
      <t xml:space="preserve">Group-level notes for Data Providers:
</t>
    </r>
    <r>
      <rPr>
        <sz val="8"/>
        <rFont val="Arial"/>
        <family val="2"/>
      </rPr>
      <t xml:space="preserve">
Care Plan Agreement: To carry details of any agreements to a Care Plan by a patient, team or organisation.
One occurrence of this group is permitted for each agreement of a Care Plan.</t>
    </r>
  </si>
  <si>
    <r>
      <t xml:space="preserve">Group-level Validation:
</t>
    </r>
    <r>
      <rPr>
        <sz val="8"/>
        <rFont val="Arial"/>
        <family val="2"/>
      </rPr>
      <t>This group will be rejected if there is more than one valid CYP005 group transmitted for this Care Plan Identifier</t>
    </r>
    <r>
      <rPr>
        <b/>
        <sz val="8"/>
        <rFont val="Arial"/>
        <family val="2"/>
      </rPr>
      <t xml:space="preserve">
</t>
    </r>
    <r>
      <rPr>
        <sz val="8"/>
        <rFont val="Arial"/>
        <family val="2"/>
      </rPr>
      <t>This group will be rejected if there is more than one CYP005 group transmitted for this Care Plan Identifier + Care Plan Content Agreed By + Care Plan Content Agreed Date combination.</t>
    </r>
  </si>
  <si>
    <t>Plan_AgreedBy</t>
  </si>
  <si>
    <t>PATIENT or Patient Proxy</t>
  </si>
  <si>
    <t>Advocate</t>
  </si>
  <si>
    <t>Clinical Service or Team</t>
  </si>
  <si>
    <t>Local Community Support Team</t>
  </si>
  <si>
    <t>Commissioner</t>
  </si>
  <si>
    <t>Family member or carer with parental responsibility</t>
  </si>
  <si>
    <t>Family member or carer without parental responsibility</t>
  </si>
  <si>
    <t>Plan_AgreedDate</t>
  </si>
  <si>
    <t>If Care Plan Content Agreed Date is before the Care Plan Creation Date, the record will be rejected.
If Care Plan Content Agreed Date is after the Reporting Period End Date, the record will be rejected.
If Care Plan Content Agreed Date is before the Person Birth Date, the record will be rejected.</t>
  </si>
  <si>
    <t>Plan_AgreedTime</t>
  </si>
  <si>
    <t>C005D00</t>
  </si>
  <si>
    <t>UniqueID_CYP005</t>
  </si>
  <si>
    <t>C005D03</t>
  </si>
  <si>
    <t>C005D04</t>
  </si>
  <si>
    <t>C005D07</t>
  </si>
  <si>
    <t>1.5.13</t>
  </si>
  <si>
    <t>C005D39</t>
  </si>
  <si>
    <t>End of Repeating Group - CYP005 Care Plan Agreement</t>
  </si>
  <si>
    <t>Start of Repeating Group - CYP006 Social and Personal Circumstances</t>
  </si>
  <si>
    <r>
      <rPr>
        <b/>
        <sz val="8"/>
        <rFont val="Arial"/>
        <family val="2"/>
      </rPr>
      <t>Group-level notes for Data Providers:</t>
    </r>
    <r>
      <rPr>
        <sz val="8"/>
        <rFont val="Arial"/>
        <family val="2"/>
      </rPr>
      <t xml:space="preserve">
Social and Personal Circumstances: To carry details of Social and Personal Circumstances of a patient.
One occurrence of this group is permitted for each Social and Personal Circumstance recorded.</t>
    </r>
  </si>
  <si>
    <r>
      <rPr>
        <b/>
        <sz val="8"/>
        <rFont val="Arial"/>
        <family val="2"/>
      </rPr>
      <t>Group-level Validation:</t>
    </r>
    <r>
      <rPr>
        <sz val="8"/>
        <rFont val="Arial"/>
        <family val="2"/>
      </rPr>
      <t xml:space="preserve">
This group will be rejected if there is no valid CYP001 record transmitted for this Local Patient Identifier (Extended).
This group will be rejected if there is more than one CYP006 group transmitted for this Local Patient Identifier + Social and Personal Circumstance Recorded Date + Social and Personal Circumstance (SNOMED CT) combination.
This table is currently limited to collect the following circumstances:
Required - RELIGIOUS OR OTHER BELIEF SYSTEM AFFILIATION GROUP CODE or RELIGIOUS OR OTHER BELIEF SYSTEM AFFILIATION CODE
Required - PERSON STATED SEXUAL ORIENTATION CODE</t>
    </r>
  </si>
  <si>
    <t>C006901</t>
  </si>
  <si>
    <t>C006010</t>
  </si>
  <si>
    <t>SOCIAL AND PERSONAL CIRCUMSTANCE (SNOMED CT)</t>
  </si>
  <si>
    <t>SNOMED_ID</t>
  </si>
  <si>
    <t>The SNOMED CT concept ID which is used to identify a Social and Personal Circumstance for a person.</t>
  </si>
  <si>
    <t>If Social and Personal Circumstance (SNOMED CT) fails standard SNOMED CT checks (Check Digit and Partition Identifier), the record will be rejected.</t>
  </si>
  <si>
    <t>1.5.22</t>
  </si>
  <si>
    <t>C006020</t>
  </si>
  <si>
    <t>SOCIAL AND PERSONAL CIRCUMSTANCE RECORDED DATE</t>
  </si>
  <si>
    <t>Circumstance_RecordedDate</t>
  </si>
  <si>
    <t>The date on which the Social and Personal Circumstance (SNOMED CT) was recorded.</t>
  </si>
  <si>
    <t>If Social and Personal Circumstance Recorded Date is populated and is after the Reporting Period End Date, the record will be rejected.
If Social and Personal Circumstance Recorded Date is before the Person Birth Date, the record will be rejected.</t>
  </si>
  <si>
    <t>C006D00</t>
  </si>
  <si>
    <t>UniqueID_CYP006</t>
  </si>
  <si>
    <t>C006D03</t>
  </si>
  <si>
    <t>C006D04</t>
  </si>
  <si>
    <t>C006D39</t>
  </si>
  <si>
    <t>End of Repeating Group - CYP006 Social and Personal Circumstances</t>
  </si>
  <si>
    <t>Start of Repeating Group - CYP007 Employment Status</t>
  </si>
  <si>
    <r>
      <rPr>
        <b/>
        <sz val="8"/>
        <rFont val="Arial"/>
        <family val="2"/>
      </rPr>
      <t>Group-level notes for Data Providers:</t>
    </r>
    <r>
      <rPr>
        <sz val="8"/>
        <rFont val="Arial"/>
        <family val="2"/>
      </rPr>
      <t xml:space="preserve">
Employment status: To carry details of the employment status of the patient.
One occurrence of this group is permitted for each employment status.</t>
    </r>
  </si>
  <si>
    <r>
      <t xml:space="preserve">Group-level Validation:
</t>
    </r>
    <r>
      <rPr>
        <sz val="8"/>
        <rFont val="Arial"/>
        <family val="2"/>
      </rPr>
      <t xml:space="preserve">This group will be rejected if there is no valid CYP001 record transmitted for this Local Patient Identifier (Extended)
This group will be rejected if there is more than one CYP007 group transmitted for this Local Patient Identifier (Extended) + Employment Status + Employment Status Recorded Date combination.
If there is more than one CYP007 provided for a Local Patient Identifier (Extended) where the Employment Status Recorded Date is null, all duplicated records will be rejected. </t>
    </r>
  </si>
  <si>
    <t>C007901</t>
  </si>
  <si>
    <t>C007010</t>
  </si>
  <si>
    <t>EMPLOYMENT STATUS</t>
  </si>
  <si>
    <t>EmploymentStatus</t>
  </si>
  <si>
    <t>The current EMPLOYMENT status of a PERSON.</t>
  </si>
  <si>
    <t>Employed</t>
  </si>
  <si>
    <t>Unemployed and actively seeking work</t>
  </si>
  <si>
    <t>Undertaking full (at least 16 hours per week) or part-time (less than 16 hours per week) education or training as a student and not working or actively seeking work</t>
  </si>
  <si>
    <t>Long-term sick or disabled, those receiving government sickness and disability benefits</t>
  </si>
  <si>
    <t>Looking after the family or home as a homemaker and not working or actively seeking work</t>
  </si>
  <si>
    <t>Not receiving government sickness and disability benefits and not working or actively seeking work</t>
  </si>
  <si>
    <t>Unpaid voluntary work and not working or actively seeking work</t>
  </si>
  <si>
    <t>Retired</t>
  </si>
  <si>
    <t>ZZ</t>
  </si>
  <si>
    <t>Not Stated (PERSON asked but declined to provide a response)</t>
  </si>
  <si>
    <t>C007020</t>
  </si>
  <si>
    <t>EMPLOYMENT STATUS RECORDED DATE</t>
  </si>
  <si>
    <t>EmploymentStatus_RecordedDate</t>
  </si>
  <si>
    <t>The date when the EMPLOYMENT STATUS was recorded.</t>
  </si>
  <si>
    <t>If Employment Status Recorded Date is populated and is after the Reporting Period End Date, the record will be rejected.
If Employment Status Recorded Date is blank, a warning will be generated.
If Employment Status Recorded Date is before the Person Birth Date, the record will be rejected.</t>
  </si>
  <si>
    <t>C007030</t>
  </si>
  <si>
    <t>WEEKLY HOURS WORKED</t>
  </si>
  <si>
    <t>WeeklyHoursWorked</t>
  </si>
  <si>
    <t>The number of hours worked per week by a PERSON.</t>
  </si>
  <si>
    <t>30 + hours</t>
  </si>
  <si>
    <t>16-29 hours</t>
  </si>
  <si>
    <t>5-15 hours</t>
  </si>
  <si>
    <t>1-4 hours</t>
  </si>
  <si>
    <t>98</t>
  </si>
  <si>
    <t>Not applicable (PATIENT not employed)</t>
  </si>
  <si>
    <t>Number of hours worked not known</t>
  </si>
  <si>
    <t>C007D00</t>
  </si>
  <si>
    <t>UniqueID_CYP007</t>
  </si>
  <si>
    <t>C007D03</t>
  </si>
  <si>
    <t>C007D04</t>
  </si>
  <si>
    <t>C007D39</t>
  </si>
  <si>
    <t>End of Repeating Group - CYP007 Employment Status</t>
  </si>
  <si>
    <t>Start of Repeating Group - CYP008 Overseas Visitor Charging Category</t>
  </si>
  <si>
    <r>
      <rPr>
        <b/>
        <sz val="8"/>
        <rFont val="Arial"/>
        <family val="2"/>
      </rPr>
      <t>Group-level notes for Data Providers:</t>
    </r>
    <r>
      <rPr>
        <sz val="8"/>
        <rFont val="Arial"/>
        <family val="2"/>
      </rPr>
      <t xml:space="preserve">
Overseas Visitor Charging Category: To carry details of the Overseas Visitor Charging Category of the patient.
Multiple occurrences of this group are permitted, one for each Overseas Visitor Charging Category recorded for the patient.</t>
    </r>
  </si>
  <si>
    <r>
      <rPr>
        <b/>
        <sz val="8"/>
        <rFont val="Arial"/>
        <family val="2"/>
      </rPr>
      <t>Group-level Validation:</t>
    </r>
    <r>
      <rPr>
        <sz val="8"/>
        <rFont val="Arial"/>
        <family val="2"/>
      </rPr>
      <t xml:space="preserve">
This group will be rejected if there is no valid CYP001 record transmitted for this Local Patient Identifier (Extended).
This group will be rejected if there is more than one CYP008 group transmitted for this Local Patient Identifier (Extended) + Overseas Visitor Charging Category + Overseas Visitor Charging Category Applicable From Date combination.</t>
    </r>
  </si>
  <si>
    <t>Extract</t>
  </si>
  <si>
    <t>Version No. (Introduced/ Amended)</t>
  </si>
  <si>
    <t>This is a number used to identify a PATIENT uniquely within a Health Care Provider. It may be different from the PATIENT's casenote number and may be assigned automatically by the computer system.
LOCAL PATIENT IDENTIFIER (EXTENDED) is used where IT systems have a LOCAL PATIENT IDENTIFIER which is longer than 10 characters and LOCAL PATIENT IDENTIFIER cannot be used for data submission.</t>
  </si>
  <si>
    <t>OvsVisChCat</t>
  </si>
  <si>
    <t>The charging category relating to an OVERSEAS VISITOR STATUS.</t>
  </si>
  <si>
    <t>Standard NHS-funded PATIENT</t>
  </si>
  <si>
    <t>Immigration Health Surcharge payee</t>
  </si>
  <si>
    <t>Charge-exempt Overseas Visitor (European Economic Area)</t>
  </si>
  <si>
    <t>Chargeable European Economic Area PATIENT</t>
  </si>
  <si>
    <t>Charge-exempt Overseas Visitor (non-European Economic Area)</t>
  </si>
  <si>
    <t>Chargeable non-European Economic Area PATIENT</t>
  </si>
  <si>
    <t>Decision Pending on OVERSEAS VISITOR CHARGING CATEGORY</t>
  </si>
  <si>
    <t>OVERSEAS VISITOR CHARGING CATEGORY Not Known (Not Recorded)</t>
  </si>
  <si>
    <t>OvsVisChCatAppDate</t>
  </si>
  <si>
    <t>The date when the PATIENT's OVERSEAS VISITOR CHARGING CATEGORY was applicable from. If the applicable date is not available, this should be the date the OVERSEAS VISITOR CHARGING CATEGORY was recorded.</t>
  </si>
  <si>
    <t>an10 (CCYY-MM-DD)</t>
  </si>
  <si>
    <t>If Overseas Visitor Charging Category Applicable Date has incorrect date format, the record will be rejected.
If Overseas Visitor Charging Category Applicable Date is before Person Birth Date (as included in CYP001), the record will be rejected.
If Overseas Visitor Charging Category Applicable Date is after the end date of the reporting period, the record will be rejected.
If Overseas Visitor Charging Category Applicable From Date is blank a warning will be generated.</t>
  </si>
  <si>
    <t>OvsVisChCatEndDate</t>
  </si>
  <si>
    <t>The date the OVERSEAS VISITOR CHARGING CATEGORY was applicable until.</t>
  </si>
  <si>
    <t>If Overseas Visitor Charging Category Applicable End Date is before the start date of the reporting period, the record will be rejected.
If Overseas Visitor Charging Category Applicable End Date is after the end date of the reporting period, the record will be rejected.
If Overseas Visitor Charging Category Applicable End Date is prior to the associated Overseas Visitor Charging Category Applicable From Date, the record will be rejected.</t>
  </si>
  <si>
    <t xml:space="preserve">This is the date and time the file was received by the Submission Portal. It's when the record was deemed to be the latest version of that record. </t>
  </si>
  <si>
    <t>C008D04</t>
  </si>
  <si>
    <t>This is the value provided in the ORGANISATION IDENTIFIER (CODE OF PROVIDER) data item within the Header table in the submission.</t>
  </si>
  <si>
    <t>C008D06</t>
  </si>
  <si>
    <t>Derived from lookup table that assigns an increasing incremental value to each of a providers submissions</t>
  </si>
  <si>
    <t>End of Repeating Group - CYP008 Overseas Visitor Charging Category</t>
  </si>
  <si>
    <t>Start of Repeating Group - CYP101 Service or Team Referral</t>
  </si>
  <si>
    <r>
      <rPr>
        <b/>
        <sz val="8"/>
        <rFont val="Arial"/>
        <family val="2"/>
      </rPr>
      <t>Group-level notes for Data Providers:</t>
    </r>
    <r>
      <rPr>
        <sz val="8"/>
        <rFont val="Arial"/>
        <family val="2"/>
      </rPr>
      <t xml:space="preserve">
Service or Team Referral: To carry details of the Service or Team referral that the patient is subject to.
One occurrence of this Group is permitted for each referral.
All open referrals should be provided in each reporting period they remain open, even if there has been no activity during that reporting period.
</t>
    </r>
  </si>
  <si>
    <r>
      <rPr>
        <b/>
        <sz val="8"/>
        <rFont val="Arial"/>
        <family val="2"/>
      </rPr>
      <t>Group-level Validation:</t>
    </r>
    <r>
      <rPr>
        <sz val="8"/>
        <rFont val="Arial"/>
        <family val="2"/>
      </rPr>
      <t xml:space="preserve">
This group will be rejected if there is no valid CYP001 group transmitted for this Local Patient Identifier (Extended).
There can be only one CYP101 group for a Service Request ID in a transmission file.</t>
    </r>
  </si>
  <si>
    <t>C101902</t>
  </si>
  <si>
    <t>ServiceRequestID</t>
  </si>
  <si>
    <t>C101912</t>
  </si>
  <si>
    <t>ORGANISATION IDENTIFIER (CODE OF COMMISSIONER)</t>
  </si>
  <si>
    <t>OrgID_Commissioner</t>
  </si>
  <si>
    <t>The ORGANISATION IDENTIFIER of the ORGANISATION commissioning health care.</t>
  </si>
  <si>
    <t>If ORGANISATION IDENTIFIER (CODE OF COMMISSIONER) is not in national organisation tables as a "live" organisation at any point during the reporting period, a warning will be generated.</t>
  </si>
  <si>
    <t>C101010</t>
  </si>
  <si>
    <t>REFERRAL REQUEST RECEIVED DATE</t>
  </si>
  <si>
    <t>ReferralRequest_ReceivedDate</t>
  </si>
  <si>
    <t>The date the REFERRAL REQUEST was received by the Health Care Provider. The waiting time for a first Out-Patient Appointment should be calculated from the date when the REFERRAL REQUEST is received.
For electronic REFERRAL REQUESTS the REFERRAL REQUEST RECEIVED DATE is the date the REFERRAL REQUEST is received electronically by the Health Care Provider. For Choose and Book, the referral is received when the PATIENT's Unique Booking Reference Number (UBRN) is used to book the first outpatient appointment slot (i.e. converted).
Where an electronic REFERRAL REQUEST made through Choose and Book is rejected by the chosen provider, the ORIGINAL REFERRAL REQUEST RECEIVED DATE should be used when the PATIENT is subsequently re-referred to another service, so that patients are not unfairly disadvantaged when their waiting time calculations are made.
In the circumstance that a PATIENT calls the national Choose and Book Appointments Line and an APPOINTMENT SLOT is not available with the chosen Health Care Provider, the national Choose and Book Appointments Line will electronically forward the REFERRAL REQUEST details to the chosen Health Care Provider so the Health Care Provider can liaise directly with the PATIENT to arrange their Out-Patient Appointment. The REFERRAL REQUEST RECEIVED DATE will be the date that the Health Care Provider receives electronic notification from the national Choose and Book Appointments Line that the PATIENT has experienced slot unavailability. (Note that this is NOT the date that the Health Care Provider opens or actions the electronic notification).
For written REFERRAL REQUESTS letters must be opened and date stamped on the day of receipt. It is this date that must be entered on any PAS or similar system, not the date on which the information is fed into the system if this is later than the date of receipt.
If the REFERRAL REQUEST takes the form of a phone call followed by a letter, record the date when the letter arrives. If there is no following letter, the date of the verbal request should be recorded.</t>
  </si>
  <si>
    <t>If Referral Request Received Date is after the Reporting Period End Date, the record will be rejected.
If Referral Request Received Date is before Person Birth Date, the record will be rejected.
If Person Birth Date is blank AND Referral Request Received Date is before 1 January 1890, the record will be rejected.</t>
  </si>
  <si>
    <t>1.5.4</t>
  </si>
  <si>
    <t>C101020</t>
  </si>
  <si>
    <t>REFERRAL REQUEST RECEIVED TIME</t>
  </si>
  <si>
    <t>ReferralRequest_ReceivedTime</t>
  </si>
  <si>
    <t>The time the REFERRAL REQUEST was received by the Health Care Provider.
This item is only required for 'urgent' priority referrals into services with target waiting times measured in hours e.g. rapid response teams or urgent care. 
The time should be recorded using the 24 hour clock format in eGIF format i.e. hh:mm:ss.</t>
  </si>
  <si>
    <t>ServiceLineAgreement</t>
  </si>
  <si>
    <t>A unique identifier for an NHS SERVICE AGREEMENT LINE.
An NHS SERVICE AGREEMENT is a formal agreement between a commissioner ORGANISATION and one or more provider ORGANISATIONS for the provision of PATIENT care services.</t>
  </si>
  <si>
    <t>SourceOfReferral</t>
  </si>
  <si>
    <t>The source of a SERVICE REQUEST to a Community Health Service.
Internal Referrals should normally be recorded as 'Community Service' and the Referring Organisation Code will be the same as the Organisation Identifier (Code of Provider).</t>
  </si>
  <si>
    <t>General Medical Practitioner Practice</t>
  </si>
  <si>
    <t>Self referral</t>
  </si>
  <si>
    <t>Carer/Relative</t>
  </si>
  <si>
    <t>Employer</t>
  </si>
  <si>
    <t>Emergency Care Department (including Minor Injuries Units and Walk In Centres)</t>
  </si>
  <si>
    <t>Acute Hospital Inpatient/Outpatient Department</t>
  </si>
  <si>
    <t>Community Health Service (same or other Health Care Provider)               </t>
  </si>
  <si>
    <t>Dental Practice</t>
  </si>
  <si>
    <t>09</t>
  </si>
  <si>
    <t>National Screening Programme</t>
  </si>
  <si>
    <t>10</t>
  </si>
  <si>
    <t>Educational Establishment</t>
  </si>
  <si>
    <t>11</t>
  </si>
  <si>
    <t>Local Authority Social Services</t>
  </si>
  <si>
    <t>12</t>
  </si>
  <si>
    <t>13</t>
  </si>
  <si>
    <t>14</t>
  </si>
  <si>
    <t>Police</t>
  </si>
  <si>
    <t>15</t>
  </si>
  <si>
    <t>Courts</t>
  </si>
  <si>
    <t>16</t>
  </si>
  <si>
    <t>Probation Service</t>
  </si>
  <si>
    <t>17</t>
  </si>
  <si>
    <t>Prison Health Service</t>
  </si>
  <si>
    <t>18</t>
  </si>
  <si>
    <t>Asylum Service</t>
  </si>
  <si>
    <t>19</t>
  </si>
  <si>
    <t>Telephone or Electronic Access Service</t>
  </si>
  <si>
    <t>20</t>
  </si>
  <si>
    <t>Voluntary Sector</t>
  </si>
  <si>
    <t>21</t>
  </si>
  <si>
    <t>Independent Sector</t>
  </si>
  <si>
    <t>22</t>
  </si>
  <si>
    <t>Ambulance Service</t>
  </si>
  <si>
    <t>23</t>
  </si>
  <si>
    <t>Mental Health Service</t>
  </si>
  <si>
    <t>24</t>
  </si>
  <si>
    <t>Pharmacy</t>
  </si>
  <si>
    <t>Source of referral not Known</t>
  </si>
  <si>
    <t>OrgID_Referring</t>
  </si>
  <si>
    <t>ORGANISATION IDENTIFIER (REFERRING ORGANISATION) is the ORGANISATION IDENTIFIER of the Organisation from which the referral is made, such as a GP Practice, NHS Trust or NHS Foundation Trust.
This information is essential for managing service agreements which are based on patterns of referral.</t>
  </si>
  <si>
    <t xml:space="preserve">If ORGANISATION IDENTIFIER (REFERRING ORGANISATION) is not in national organisation tables as a "live" organisation at any point during the reporting period, a warning will be generated. </t>
  </si>
  <si>
    <t>Referring_StaffGroup</t>
  </si>
  <si>
    <t>A01</t>
  </si>
  <si>
    <t>Art Therapist</t>
  </si>
  <si>
    <t>A02</t>
  </si>
  <si>
    <t>Clinical Psychologist</t>
  </si>
  <si>
    <t>A03</t>
  </si>
  <si>
    <t>Dietitian</t>
  </si>
  <si>
    <t>A04</t>
  </si>
  <si>
    <t>Dramatherapist</t>
  </si>
  <si>
    <t>A05</t>
  </si>
  <si>
    <t>Music Therapist</t>
  </si>
  <si>
    <t>A06</t>
  </si>
  <si>
    <t>Occupational Therapist</t>
  </si>
  <si>
    <t>A07</t>
  </si>
  <si>
    <t>Orthotist</t>
  </si>
  <si>
    <t>A08</t>
  </si>
  <si>
    <t>Physiotherapist</t>
  </si>
  <si>
    <t>A09</t>
  </si>
  <si>
    <t>Podiatrist</t>
  </si>
  <si>
    <t>A10</t>
  </si>
  <si>
    <t>Prosthetist</t>
  </si>
  <si>
    <t>A11</t>
  </si>
  <si>
    <t>Psychotherapist</t>
  </si>
  <si>
    <t>A12</t>
  </si>
  <si>
    <t>Radiographer</t>
  </si>
  <si>
    <t>A13</t>
  </si>
  <si>
    <t>Speech and Language Therapist</t>
  </si>
  <si>
    <t>A14</t>
  </si>
  <si>
    <t>Orthoptist</t>
  </si>
  <si>
    <t>M01</t>
  </si>
  <si>
    <t>Community Dentist</t>
  </si>
  <si>
    <t>M02</t>
  </si>
  <si>
    <t>CONSULTANT</t>
  </si>
  <si>
    <t>M03</t>
  </si>
  <si>
    <t>GENERAL MEDICAL PRACTITIONER</t>
  </si>
  <si>
    <t>M04</t>
  </si>
  <si>
    <t>General Practitioner With an Extended Role</t>
  </si>
  <si>
    <t>N01</t>
  </si>
  <si>
    <t>MIDWIFE</t>
  </si>
  <si>
    <t>N02</t>
  </si>
  <si>
    <t>District NURSE</t>
  </si>
  <si>
    <t>N03</t>
  </si>
  <si>
    <t>Health Visitor</t>
  </si>
  <si>
    <t>N04</t>
  </si>
  <si>
    <t>Macmillan NURSE</t>
  </si>
  <si>
    <t>N05</t>
  </si>
  <si>
    <t>School Nurse</t>
  </si>
  <si>
    <t>N06</t>
  </si>
  <si>
    <t>Specialist Nursing - Active Case Management (Community Matrons)</t>
  </si>
  <si>
    <t>N07</t>
  </si>
  <si>
    <t>Specialist Nursing - Arthritis Nursing/Liaison</t>
  </si>
  <si>
    <t>N08</t>
  </si>
  <si>
    <t>Specialist Nursing - Asthma and Respiratory Nursing/Liaison</t>
  </si>
  <si>
    <t>N09</t>
  </si>
  <si>
    <t>Specialist Nursing - Breast Care Nursing/Liaison</t>
  </si>
  <si>
    <t>N10</t>
  </si>
  <si>
    <t>Specialist Nursing - Cancer Related</t>
  </si>
  <si>
    <t>N11</t>
  </si>
  <si>
    <t>Specialist Nursing - Cardiac Nursing/Liaison</t>
  </si>
  <si>
    <t>N12</t>
  </si>
  <si>
    <t>Specialist Nursing - Children's Services</t>
  </si>
  <si>
    <t>N13</t>
  </si>
  <si>
    <t>Specialist Nursing - Community Cystic Fibrosis</t>
  </si>
  <si>
    <t>N14</t>
  </si>
  <si>
    <t>Specialist Nursing - Continence Services</t>
  </si>
  <si>
    <t>N15</t>
  </si>
  <si>
    <t>Specialist Nursing - Diabetic Nursing/Liaison</t>
  </si>
  <si>
    <t>N16</t>
  </si>
  <si>
    <t>Specialist Nursing - Enteral Feeding Nursing Services</t>
  </si>
  <si>
    <t>N17</t>
  </si>
  <si>
    <t>Specialist Nursing - Haemophilia Nursing Services</t>
  </si>
  <si>
    <t>N19</t>
  </si>
  <si>
    <t>Specialist Nursing - Infectious Diseases</t>
  </si>
  <si>
    <t>N20</t>
  </si>
  <si>
    <t>Specialist Nursing - Intensive Care Nursing</t>
  </si>
  <si>
    <t>N21</t>
  </si>
  <si>
    <t>Specialist Nursing - Palliative/Respite Care</t>
  </si>
  <si>
    <t>N22</t>
  </si>
  <si>
    <t>Specialist Nursing - Parkinson and Alzheimer Nursing / Liaison</t>
  </si>
  <si>
    <t>N23</t>
  </si>
  <si>
    <t>Specialist Nursing - Rehabilitation Nursing</t>
  </si>
  <si>
    <t>N24</t>
  </si>
  <si>
    <t>Specialist Nursing - Stoma Care Services</t>
  </si>
  <si>
    <t>N25</t>
  </si>
  <si>
    <t>Specialist Nursing - Tissue Viability Nursing/Liaison</t>
  </si>
  <si>
    <t>N26</t>
  </si>
  <si>
    <t>Specialist Nursing - Transplantation Patients Nursing Services</t>
  </si>
  <si>
    <t>N27</t>
  </si>
  <si>
    <t>Specialist Nursing - Treatment Room Nursing Services</t>
  </si>
  <si>
    <t>N28</t>
  </si>
  <si>
    <t>Specialist Nursing - Tuberculosis Specialist Nursing</t>
  </si>
  <si>
    <t>N29</t>
  </si>
  <si>
    <t>Specialist Nursing - Other Specialist Nursing</t>
  </si>
  <si>
    <t>N30</t>
  </si>
  <si>
    <t>Specialist Nursing - Safeguarding</t>
  </si>
  <si>
    <t>N31</t>
  </si>
  <si>
    <t>Practice Nursing</t>
  </si>
  <si>
    <t>N32</t>
  </si>
  <si>
    <t>Staff NURSE</t>
  </si>
  <si>
    <t>N33</t>
  </si>
  <si>
    <t>Other Registered NURSE</t>
  </si>
  <si>
    <t>N34</t>
  </si>
  <si>
    <t>Public Health NURSE</t>
  </si>
  <si>
    <t>C01</t>
  </si>
  <si>
    <t>Appliances Technician</t>
  </si>
  <si>
    <t>C02</t>
  </si>
  <si>
    <t>Audiologist</t>
  </si>
  <si>
    <t>C03</t>
  </si>
  <si>
    <t>Counsellor</t>
  </si>
  <si>
    <t>C04</t>
  </si>
  <si>
    <t>Nursery Nurse</t>
  </si>
  <si>
    <t>C06</t>
  </si>
  <si>
    <t>Play Therapist</t>
  </si>
  <si>
    <t>C07</t>
  </si>
  <si>
    <t>Social Worker</t>
  </si>
  <si>
    <t>C08</t>
  </si>
  <si>
    <t>Voluntary Care Worker</t>
  </si>
  <si>
    <t>C09</t>
  </si>
  <si>
    <t>Screener (in a National Screening Programme)</t>
  </si>
  <si>
    <t>C10</t>
  </si>
  <si>
    <t>Health Trainer (Non Clinical)</t>
  </si>
  <si>
    <t>C11</t>
  </si>
  <si>
    <t>Health Trainer (Clinical)</t>
  </si>
  <si>
    <t>C12</t>
  </si>
  <si>
    <t>Health Care Assistant</t>
  </si>
  <si>
    <t>C13</t>
  </si>
  <si>
    <t>Health Care Support Worker</t>
  </si>
  <si>
    <t>C99</t>
  </si>
  <si>
    <t>Other CARE PROFESSIONAL (not listed)</t>
  </si>
  <si>
    <t>C101060</t>
  </si>
  <si>
    <t>PRIORITY TYPE CODE</t>
  </si>
  <si>
    <t>Priority_Type</t>
  </si>
  <si>
    <t>The priority of a request for services; in the case of services to be provided by a CONSULTANT, it is as assessed by or on behalf of the CONSULTANT.
Priority Type 'Urgent' should be used where the request for services is defined as clinically urgent, but it does not fall under the criteria for 'Two Week Wait' (see below).
Priority Type 'Two Week Wait' should be used where either:
- the request for services meets the criteria for an urgent GENERAL PRACTITIONER referral for suspected cancer.  These referrals should be made in accordance with the National Institute for Health and Clinical Excellence (NICE) clinical guidelines on referral for suspected cancer. For further information, see the NICE guidance.
or
- the PATIENT has been referred urgently for breast symptoms, but the referral does not meet the criteria for urgent GENERAL PRACTITIONER referrals for suspected cancer.</t>
  </si>
  <si>
    <t>Routine</t>
  </si>
  <si>
    <t>Urgent</t>
  </si>
  <si>
    <t>Two Week Wait</t>
  </si>
  <si>
    <t>C101070</t>
  </si>
  <si>
    <t>PRIMARY REASON FOR REFERRAL (COMMUNITY CARE)</t>
  </si>
  <si>
    <t>PrimaryReferralReason</t>
  </si>
  <si>
    <t>The primary presenting condition or symptom for which the patient was referred to a Community Health Service.</t>
  </si>
  <si>
    <t>001</t>
  </si>
  <si>
    <t>Accident/Trauma</t>
  </si>
  <si>
    <t>1.5.10</t>
  </si>
  <si>
    <t>002</t>
  </si>
  <si>
    <t>Alopecia</t>
  </si>
  <si>
    <t>003</t>
  </si>
  <si>
    <t>Antenatal Care</t>
  </si>
  <si>
    <t>004</t>
  </si>
  <si>
    <t>Bereavement</t>
  </si>
  <si>
    <t>005</t>
  </si>
  <si>
    <t>Bladder Care</t>
  </si>
  <si>
    <t>006</t>
  </si>
  <si>
    <t>Blood Pressure</t>
  </si>
  <si>
    <t>007</t>
  </si>
  <si>
    <t>Bowel Problems</t>
  </si>
  <si>
    <t>008</t>
  </si>
  <si>
    <t>Cancer</t>
  </si>
  <si>
    <t>009</t>
  </si>
  <si>
    <t>Cardiac Conditions</t>
  </si>
  <si>
    <t>010</t>
  </si>
  <si>
    <t>Catheter Problems</t>
  </si>
  <si>
    <t>011</t>
  </si>
  <si>
    <t>Cerebral Palsy</t>
  </si>
  <si>
    <t>012</t>
  </si>
  <si>
    <t>Cleft Palate</t>
  </si>
  <si>
    <t>013</t>
  </si>
  <si>
    <t>Cognitive Problems</t>
  </si>
  <si>
    <t>014</t>
  </si>
  <si>
    <t>Colostomy Care</t>
  </si>
  <si>
    <t>015</t>
  </si>
  <si>
    <t>Continence Problems</t>
  </si>
  <si>
    <t>017</t>
  </si>
  <si>
    <t>Developmental Problems</t>
  </si>
  <si>
    <t>018</t>
  </si>
  <si>
    <t>Diabetes</t>
  </si>
  <si>
    <t>019</t>
  </si>
  <si>
    <t>Diarrhoea and Vomiting</t>
  </si>
  <si>
    <t>020</t>
  </si>
  <si>
    <t>Dizziness/Balance Problems</t>
  </si>
  <si>
    <t>021</t>
  </si>
  <si>
    <t>Downs Syndrome</t>
  </si>
  <si>
    <t>022</t>
  </si>
  <si>
    <t>Deep Vein Thrombosis</t>
  </si>
  <si>
    <t>023</t>
  </si>
  <si>
    <t>Ear Infections/Problems</t>
  </si>
  <si>
    <t>024</t>
  </si>
  <si>
    <t>Eating Disorder</t>
  </si>
  <si>
    <t>025</t>
  </si>
  <si>
    <t>Emotional/Behavioural Problems</t>
  </si>
  <si>
    <t>026</t>
  </si>
  <si>
    <t>End of Life Support</t>
  </si>
  <si>
    <t>027</t>
  </si>
  <si>
    <t>Epilepsy</t>
  </si>
  <si>
    <t>028</t>
  </si>
  <si>
    <t>Equipment Provision</t>
  </si>
  <si>
    <t>029</t>
  </si>
  <si>
    <t>Eustachian Tube Dysfunction</t>
  </si>
  <si>
    <t>030</t>
  </si>
  <si>
    <t>Falls Risk</t>
  </si>
  <si>
    <t>031</t>
  </si>
  <si>
    <t>Family Support</t>
  </si>
  <si>
    <t>032</t>
  </si>
  <si>
    <t>Feeding/Swallowing Problems</t>
  </si>
  <si>
    <t>033</t>
  </si>
  <si>
    <t>Foot Care/Problems</t>
  </si>
  <si>
    <t>034</t>
  </si>
  <si>
    <t>Head Injury</t>
  </si>
  <si>
    <t>035</t>
  </si>
  <si>
    <t>Hearing Problems/Loss</t>
  </si>
  <si>
    <t>036</t>
  </si>
  <si>
    <t>Immunisation</t>
  </si>
  <si>
    <t>037</t>
  </si>
  <si>
    <t>Laryngectomy</t>
  </si>
  <si>
    <t>038</t>
  </si>
  <si>
    <t>Leg Ulcer</t>
  </si>
  <si>
    <t>039</t>
  </si>
  <si>
    <t>Looked After Children</t>
  </si>
  <si>
    <t>040</t>
  </si>
  <si>
    <t>Low Muscle Tone</t>
  </si>
  <si>
    <t>041</t>
  </si>
  <si>
    <t>Lymphoedema Management</t>
  </si>
  <si>
    <t>042</t>
  </si>
  <si>
    <t>Mobility Problems</t>
  </si>
  <si>
    <t>043</t>
  </si>
  <si>
    <t>Musculoskeletal Problems</t>
  </si>
  <si>
    <t>044</t>
  </si>
  <si>
    <t>Neurological Problems</t>
  </si>
  <si>
    <t>045</t>
  </si>
  <si>
    <t>Healthy Child Pathway</t>
  </si>
  <si>
    <t>046</t>
  </si>
  <si>
    <t>Nutrition and Dietetics</t>
  </si>
  <si>
    <t>047</t>
  </si>
  <si>
    <t>Ophthalmic Problems</t>
  </si>
  <si>
    <t>048</t>
  </si>
  <si>
    <t>Over 75 Assessment</t>
  </si>
  <si>
    <t>049</t>
  </si>
  <si>
    <t>Pain/Symptom Control</t>
  </si>
  <si>
    <t>050</t>
  </si>
  <si>
    <t>Parkinson's Disease</t>
  </si>
  <si>
    <t>051</t>
  </si>
  <si>
    <t>Personal Hygiene</t>
  </si>
  <si>
    <t>052</t>
  </si>
  <si>
    <t>Post Operative Care</t>
  </si>
  <si>
    <t>053</t>
  </si>
  <si>
    <t>Pressure Ulcer</t>
  </si>
  <si>
    <t>054</t>
  </si>
  <si>
    <t>Problems with Activities of Daily Living</t>
  </si>
  <si>
    <t>055</t>
  </si>
  <si>
    <t>Psychological Conditions</t>
  </si>
  <si>
    <t>056</t>
  </si>
  <si>
    <t>Rehabilitation</t>
  </si>
  <si>
    <t>057</t>
  </si>
  <si>
    <t>Respiratory Conditions</t>
  </si>
  <si>
    <t>058</t>
  </si>
  <si>
    <t>Safeguarding</t>
  </si>
  <si>
    <t>059</t>
  </si>
  <si>
    <t>Skin Problems</t>
  </si>
  <si>
    <t>060</t>
  </si>
  <si>
    <t>Sleep Problems</t>
  </si>
  <si>
    <t>061</t>
  </si>
  <si>
    <t>Smoking Cessation</t>
  </si>
  <si>
    <t>062</t>
  </si>
  <si>
    <t>Speech and Language Problems</t>
  </si>
  <si>
    <t>063</t>
  </si>
  <si>
    <t>Stoma Care</t>
  </si>
  <si>
    <t>064</t>
  </si>
  <si>
    <t>Structural/Functional Impairment</t>
  </si>
  <si>
    <t>065</t>
  </si>
  <si>
    <t>Substance Misuse</t>
  </si>
  <si>
    <t>066</t>
  </si>
  <si>
    <t>Trismus/Restricted Mouth Opening</t>
  </si>
  <si>
    <t>067</t>
  </si>
  <si>
    <t>Tuberculosis</t>
  </si>
  <si>
    <t>068</t>
  </si>
  <si>
    <t>Vascular Problems</t>
  </si>
  <si>
    <t>069</t>
  </si>
  <si>
    <t>Vomiting/Nausea</t>
  </si>
  <si>
    <t>070</t>
  </si>
  <si>
    <t>Wound Care</t>
  </si>
  <si>
    <t>071</t>
  </si>
  <si>
    <t>Multiple Complex Communication Difficulties</t>
  </si>
  <si>
    <t>072</t>
  </si>
  <si>
    <t>Dental Care/Problems</t>
  </si>
  <si>
    <t>073</t>
  </si>
  <si>
    <t>Haematology/Phlebotomy</t>
  </si>
  <si>
    <t>074</t>
  </si>
  <si>
    <t>Chronic Fatigue Syndrome/Myalgic Encephalopathy</t>
  </si>
  <si>
    <t>075</t>
  </si>
  <si>
    <t>Chronic Allergy/Immunological Problem</t>
  </si>
  <si>
    <t>076</t>
  </si>
  <si>
    <t>Metabolic/Endocrine Disorders</t>
  </si>
  <si>
    <t>077</t>
  </si>
  <si>
    <t>Renal Problems</t>
  </si>
  <si>
    <t>078</t>
  </si>
  <si>
    <t>Minor Surgery</t>
  </si>
  <si>
    <t>079</t>
  </si>
  <si>
    <t>Gastrostomy Management/Care</t>
  </si>
  <si>
    <t>080</t>
  </si>
  <si>
    <t>Care of the Next Infant (CONI) Pathway</t>
  </si>
  <si>
    <t>081</t>
  </si>
  <si>
    <t>Failure to Thrive</t>
  </si>
  <si>
    <t>082</t>
  </si>
  <si>
    <t>Maternal Mood Problems</t>
  </si>
  <si>
    <t>083</t>
  </si>
  <si>
    <t>Complex Social Factors (as defined by the National Institute for Health and Care Excellence guidance)</t>
  </si>
  <si>
    <t>084</t>
  </si>
  <si>
    <t>Condition(s) Requiring Respite Care</t>
  </si>
  <si>
    <t>085</t>
  </si>
  <si>
    <t>Other Congenital Conditions</t>
  </si>
  <si>
    <t>086</t>
  </si>
  <si>
    <t>Blood Disorders</t>
  </si>
  <si>
    <t>087</t>
  </si>
  <si>
    <t>Genetic Disorders</t>
  </si>
  <si>
    <t>088</t>
  </si>
  <si>
    <t>Neonatal Abstinence Syndrome</t>
  </si>
  <si>
    <t>999</t>
  </si>
  <si>
    <t>Reason for referral not known</t>
  </si>
  <si>
    <t>C101080</t>
  </si>
  <si>
    <t>SERVICE DISCHARGE DATE</t>
  </si>
  <si>
    <t>Discharge_Date</t>
  </si>
  <si>
    <t>The Discharge Date for a PATIENT from a SERVICE.
This would occur once all the services or teams (for example as part of a multidisciplinary team) have finished treating a patient under a specific referral.</t>
  </si>
  <si>
    <t>If SERVICE DISCHARGE DATE is populated and is before the Reporting Period Start Date, the record will be rejected.
If SERVICE DISCHARGE DATE is prior to the associated REFERRAL REQUEST RECEIVED DATE, then the record will be rejected.
If SERVICE DISCHARGE DATE is after the Reporting Period End Date plus 24 hours, a warning will be reported (plus 24 hours is required to enable the flow of the DISCHARGE LETTER ISSUED DATE when this is in the following reporting period).
If SERVICE DISCHARGE DATE is after the DATE AND TIME DATA SET CREATED, the record will be rejected.</t>
  </si>
  <si>
    <t>Discharge_LetterIssuedDate</t>
  </si>
  <si>
    <t>The date when the Discharge Letter was issued to the PATIENT by the Community Health Service.</t>
  </si>
  <si>
    <t>If Discharge Letter Issued Date (Community Care) is before the Referral Request Received Date, the record will be rejected.
If Discharge Letter Issued Date (Community Care) is after the Service Discharge Date, a warning will be generated. 
If Discharge Letter Issued Date (Community Care) is after the Reporting Period End Date, a warning will be generated. 
If Discharge Letter Issued Date (Community Care) is after the Date and Time Data Set Created, the record will be rejected.</t>
  </si>
  <si>
    <t>C101D00</t>
  </si>
  <si>
    <t>UniqueID_CYP101</t>
  </si>
  <si>
    <t>C101D03</t>
  </si>
  <si>
    <t>C101D04</t>
  </si>
  <si>
    <t>C101D06</t>
  </si>
  <si>
    <t>UNIQUE SERVICE REQUEST IDENTIFIER</t>
  </si>
  <si>
    <t>Unique_ServiceRequestID</t>
  </si>
  <si>
    <t>To uniquely identify the referral.</t>
  </si>
  <si>
    <t>Derived from ORGANISATION IDENTIFIER (CODE OF PROVIDER) + SERVICE REQUEST IDENTIFIER.</t>
  </si>
  <si>
    <t>C101D21</t>
  </si>
  <si>
    <t>AGE AT SERVICE REFERRAL RECEIVED DATE</t>
  </si>
  <si>
    <t>Age_Referral_ReceivedDate</t>
  </si>
  <si>
    <t>Age at Service Referral Received Date in days.</t>
  </si>
  <si>
    <t>If PERSON BIRTH DATE is populated Then
Derive by calculating REFERRAL REQUEST RECEIVED DATE in CYP101 minus PERSON BIRTH DATE in CYP001. Measured in days.
Else NULL
Note: In the scenario where both REFERRAL REQUEST RECEIVED DATE in CYP101 and PERSON BIRTH DATE in CYP001 are the same, this value will be 0.</t>
  </si>
  <si>
    <t>C101D22</t>
  </si>
  <si>
    <t>AGE AT SERVICE REFERRAL DISCHARGE</t>
  </si>
  <si>
    <t>Age_Service_Discharge_Date</t>
  </si>
  <si>
    <t>Age at Service Referral Discharge in days.</t>
  </si>
  <si>
    <t>If both PERSON BIRTH DATE and SERVICE DISCHARGE DATE are populated Then
Derive by calculating SERVICE DISCHARGE DATE in CYP101 minus PERSON BIRTH DATE in CYP001. Measured in days.
Else NULL
Note: In the scenario where both SERVICE DISCHARGE DATE in CYP101 and PERSON BIRTH DATE in CYP001 are the same, this value will be 0.</t>
  </si>
  <si>
    <t>C101D31</t>
  </si>
  <si>
    <t>AgeYr_Referral_ReceivedDate</t>
  </si>
  <si>
    <t>Age at Service Referral Received Date in years.</t>
  </si>
  <si>
    <t>If PERSON BIRTH DATE is populated Then
Derive by calculating REFERRAL REQUEST RECEIVED DATE in CYP101 minus PERSON BIRTH DATE in CYP001. Measured in years.
Else NULL
Note: In the scenario where both REFERRAL REQUEST RECEIVED DATE in CYP101 and PERSON BIRTH DATE in CYP001 are the same, this value will be 0.</t>
  </si>
  <si>
    <t>C101D32</t>
  </si>
  <si>
    <t>AgeYr_Service_DischargeDate</t>
  </si>
  <si>
    <t>Age at Service Referral Discharge in years.</t>
  </si>
  <si>
    <t>If both PERSON BIRTH DATE and SERVICE DISCHARGE DATE are populated Then
Derive by calculating SERVICE DISCHARGE DATE in CYP101 minus PERSON BIRTH DATE in CYP001. Measured in years.
Else NULL
Note: In the scenario where both SERVICE DISCHARGE DATE in CYP101 and PERSON BIRTH DATE in CYP001 are the same, this value will be 0.</t>
  </si>
  <si>
    <t>C101D36</t>
  </si>
  <si>
    <t>C101D37</t>
  </si>
  <si>
    <t>Where this field is populated, it indicates the date at which the record ceased to be most recent version.
The Record End Date is the Record Start Date of the successor record minus one day. 
The successor record will be the next submitted record in CYP101 with the same UNIQUE SERVICE REQUEST IDENTIFIER.</t>
  </si>
  <si>
    <t>See 'Record End Date' section of the Complex Derivations tab for full construction.
This record supersedes any records in previous submission periods, when 'RecordEndDate' is NULL and matching values in the following fields: 
Unique_ServiceRequestID.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</si>
  <si>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C101D39</t>
  </si>
  <si>
    <t>C101D41</t>
  </si>
  <si>
    <t>AGE GROUP (REFERRAL RECEIVED DATE)</t>
  </si>
  <si>
    <t>AgeGroup_Referral_ReceivedDate</t>
  </si>
  <si>
    <t>Using AgeYr_Referral_ReceivedDate:
If &gt;=0 and &lt;=18     --&gt; '0-18'
If &gt;=19 and &lt;=64   --&gt; '19-64'
If &gt;=65 and &lt;=129 --&gt; '65_Plus'
If &lt;0 or &gt;=130        --&gt; NULL
If NULL                   --&gt; NULL.</t>
  </si>
  <si>
    <t>C101D42</t>
  </si>
  <si>
    <t>AGE GROUP (SERVICE DISCHARGE DATE)</t>
  </si>
  <si>
    <t>AgeGroup_Service_DischargeDate</t>
  </si>
  <si>
    <t>Using AgeYr_Service_DischargeDate:
If &gt;=0 and &lt;=18     --&gt; '0-18'
If &gt;=19 and &lt;=64   --&gt; '19-64'
If &gt;=65 and &lt;=129 --&gt; '65_Plus'
If &lt;0 or &gt;=130        --&gt; NULL
If NULL                   --&gt; NULL.</t>
  </si>
  <si>
    <t>C101D51</t>
  </si>
  <si>
    <t>AGE BAND (REFERRAL RECEIVED DATE)</t>
  </si>
  <si>
    <t>AgeBand_Referral_ReceivedDate</t>
  </si>
  <si>
    <t>Using AgeYr_Referral_ReceivedDate:
If &gt;=0 and &lt;=4          --&gt; '0-4'
If &gt;=5 and &lt;=9          --&gt; '5-9'
If &gt;=10 and &lt;=14     --&gt; '10-14'
If &gt;=15 and &lt;=19     --&gt; '15-19'
If &gt;=20 and &lt;=24     --&gt; '20-24'
If &gt;=25 and &lt;=29     --&gt; '25-29'
If &gt;=30 and &lt;=34     --&gt; '30-34'
If &gt;=35 and &lt;=39     --&gt; '35-39'
If &gt;=40 and &lt;=44     --&gt; '40-44'
If &gt;=45 and &lt;=49     --&gt; '45-49'
If &gt;=50 and &lt;=54     --&gt; '50-54'
If &gt;=55 and &lt;=59     --&gt; '55-59'
If &gt;=60 and &lt;=64     --&gt; '10-14'
If &gt;=65 and &lt;=69     --&gt; '65-69'
If &gt;=70 and &lt;=74     --&gt; '70-74'
If &gt;=75 and &lt;=79     --&gt; '75-79'
If &gt;=80 and &lt;=84     --&gt; '80-84'
If &gt;=85 and &lt;=89     --&gt; '85-89'
If &gt;=90 and &lt;=94     --&gt; '90-94'
If &gt;=95 and &lt;=99     --&gt; '95-99'
If &gt;=100 and &lt;=104 --&gt; '100-104'
If &gt;=105 and &lt;=109 --&gt; '105-109'
If &gt;=110 and &lt;=114 --&gt; '110-114'
If &gt;=115 and &lt;=119 --&gt; '115-119'
If &gt;=120 and &lt;=124 --&gt; '120-124'
If &gt;=125 and &lt;=129 --&gt; '125-129'
If &lt;0 and &gt;=130        --&gt; NULL
If NULL                      --&gt; NULL.</t>
  </si>
  <si>
    <t>C101D52</t>
  </si>
  <si>
    <t>AGE BAND (SERVICE DISCHARGE DATE)</t>
  </si>
  <si>
    <t>AgeBand_Service_DischargeDate</t>
  </si>
  <si>
    <t>Using AgeYr_Service_DischargeDate:
If &gt;=0 and &lt;=4          --&gt; '0-4'
If &gt;=5 and &lt;=9          --&gt; '5-9'
If &gt;=10 and &lt;=14     --&gt; '10-14'
If &gt;=15 and &lt;=19     --&gt; '15-19'
If &gt;=20 and &lt;=24     --&gt; '20-24'
If &gt;=25 and &lt;=29     --&gt; '25-29'
If &gt;=30 and &lt;=34     --&gt; '30-34'
If &gt;=35 and &lt;=39     --&gt; '35-39'
If &gt;=40 and &lt;=44     --&gt; '40-44'
If &gt;=45 and &lt;=49     --&gt; '45-49'
If &gt;=50 and &lt;=54     --&gt; '50-54'
If &gt;=55 and &lt;=59     --&gt; '55-59'
If &gt;=60 and &lt;=64     --&gt; '10-14'
If &gt;=65 and &lt;=69     --&gt; '65-69'
If &gt;=70 and &lt;=74     --&gt; '70-74'
If &gt;=75 and &lt;=79     --&gt; '75-79'
If &gt;=80 and &lt;=84     --&gt; '80-84'
If &gt;=85 and &lt;=89     --&gt; '85-89'
If &gt;=90 and &lt;=94     --&gt; '90-94'
If &gt;=95 and &lt;=99     --&gt; '95-99'
If &gt;=100 and &lt;=104 --&gt; '100-104'
If &gt;=105 and &lt;=109 --&gt; '105-109'
If &gt;=110 and &lt;=114 --&gt; '110-114'
If &gt;=115 and &lt;=119 --&gt; '115-119'
If &gt;=120 and &lt;=124 --&gt; '120-124'
If &gt;=125 and &lt;=129 --&gt; '125-129'
If &lt;0 and &gt;=130        --&gt; NULL
If NULL                      --&gt; NULL.</t>
  </si>
  <si>
    <t>End of Repeating Group - CYP101 Service or Team Referral</t>
  </si>
  <si>
    <t>Start of Repeating Group - CYP102 Service or Team Type Referred To</t>
  </si>
  <si>
    <r>
      <rPr>
        <b/>
        <sz val="8"/>
        <rFont val="Arial"/>
        <family val="2"/>
      </rPr>
      <t>Group-level notes for Data Providers:</t>
    </r>
    <r>
      <rPr>
        <sz val="8"/>
        <rFont val="Arial"/>
        <family val="2"/>
      </rPr>
      <t xml:space="preserve">
Service or Team Type Referred To: To carry details of the service or team that the patient has been referred to.
One occurrence of this Group is permitted for each service or team that a patient has been referred to.</t>
    </r>
  </si>
  <si>
    <r>
      <rPr>
        <b/>
        <sz val="8"/>
        <rFont val="Arial"/>
        <family val="2"/>
      </rPr>
      <t>Group-level Validation:</t>
    </r>
    <r>
      <rPr>
        <sz val="8"/>
        <rFont val="Arial"/>
        <family val="2"/>
      </rPr>
      <t xml:space="preserve">
This group will be rejected if there is no valid CYP101 group transmitted for this Service Request Identifier.
This group will be rejected if there is more than one CYP102 group transmitted for this Care Professional Team Local Identifier + Service Request Identifier combination.</t>
    </r>
  </si>
  <si>
    <t>C102902</t>
  </si>
  <si>
    <t>C102905</t>
  </si>
  <si>
    <t>TeamID_Local</t>
  </si>
  <si>
    <t>A unique identifier for a CARE PROFESSIONAL TEAM.</t>
  </si>
  <si>
    <t>A unique identifier for a CARE PROFESSIONAL TEAM.
This may be assigned automatically by the computer system.</t>
  </si>
  <si>
    <t>TeamType</t>
  </si>
  <si>
    <t>The type of SERVICE or Multidisciplinary Team within a Community Health Service that a PATIENT was referred to.</t>
  </si>
  <si>
    <t>Appliances Service</t>
  </si>
  <si>
    <t>Arts Therapy Service</t>
  </si>
  <si>
    <t>Cancer Service</t>
  </si>
  <si>
    <t>Cardiac Service</t>
  </si>
  <si>
    <t>Community Dental Service</t>
  </si>
  <si>
    <t>Community Paediatrics Service</t>
  </si>
  <si>
    <t>Continence Service</t>
  </si>
  <si>
    <t>Counselling Service</t>
  </si>
  <si>
    <t>Dermatology Service</t>
  </si>
  <si>
    <t>Diabetes Service</t>
  </si>
  <si>
    <t>District Nursing Service</t>
  </si>
  <si>
    <t>Ear, Nose and Throat Service</t>
  </si>
  <si>
    <t>End of Life Care Service</t>
  </si>
  <si>
    <t>Gastrointestinal Service</t>
  </si>
  <si>
    <t>Health Visiting Service</t>
  </si>
  <si>
    <t>Hearing Service</t>
  </si>
  <si>
    <t>Long Term Conditions Case Management Service</t>
  </si>
  <si>
    <t>Musculoskeletal Service</t>
  </si>
  <si>
    <t>Neurology Service</t>
  </si>
  <si>
    <t>Occupational Therapy Service</t>
  </si>
  <si>
    <t>Orthoptist Service</t>
  </si>
  <si>
    <t>25</t>
  </si>
  <si>
    <t>Pain Management Service</t>
  </si>
  <si>
    <t>26</t>
  </si>
  <si>
    <t>Physiotherapy Service</t>
  </si>
  <si>
    <t>27</t>
  </si>
  <si>
    <t>Podiatry Service</t>
  </si>
  <si>
    <t>29</t>
  </si>
  <si>
    <t>Rehabilitation Service</t>
  </si>
  <si>
    <t>30</t>
  </si>
  <si>
    <t>Respiratory Service</t>
  </si>
  <si>
    <t>31</t>
  </si>
  <si>
    <t>Rheumatology Service</t>
  </si>
  <si>
    <t>32</t>
  </si>
  <si>
    <t>School Nursing Service</t>
  </si>
  <si>
    <t>33</t>
  </si>
  <si>
    <t>Speech and Language Therapy Service</t>
  </si>
  <si>
    <t>34</t>
  </si>
  <si>
    <t>Vulnerable Children's Service</t>
  </si>
  <si>
    <t>35</t>
  </si>
  <si>
    <t>Vulnerable Adult's Service</t>
  </si>
  <si>
    <t>Respite Care Service</t>
  </si>
  <si>
    <t>Clinical Psychology Service</t>
  </si>
  <si>
    <t>Children's Community Nursing Service</t>
  </si>
  <si>
    <t>Diagnostic Service</t>
  </si>
  <si>
    <t>Treatment Room Nursing Service</t>
  </si>
  <si>
    <t>Haematology Service</t>
  </si>
  <si>
    <t>Phlebotomy Service</t>
  </si>
  <si>
    <t>Tissue Viability Service</t>
  </si>
  <si>
    <t>Family Support Service</t>
  </si>
  <si>
    <t>Integrated Multidisciplinary Team (jointly commissioned)</t>
  </si>
  <si>
    <t>Prosthetic Service</t>
  </si>
  <si>
    <t>Specialist Palliative Care Service</t>
  </si>
  <si>
    <t>Enablement Service</t>
  </si>
  <si>
    <t>Urgent Care Service</t>
  </si>
  <si>
    <t>Wheelchair Service</t>
  </si>
  <si>
    <t>Crisis Response Intermediate Care Service</t>
  </si>
  <si>
    <t>Reablement Intermediate Care Service</t>
  </si>
  <si>
    <t>Home-based Intermediate Care Service</t>
  </si>
  <si>
    <t>Community Bed-based Intermediate Care Service</t>
  </si>
  <si>
    <t>Children's Weight Management Service</t>
  </si>
  <si>
    <t>Adult's Weight Management Service</t>
  </si>
  <si>
    <t>Public Health and Lifestyle Service (Excluding Weight Management)</t>
  </si>
  <si>
    <t>Nutrition and Dietetics Service (Excluding Weight Management)</t>
  </si>
  <si>
    <t>C102020</t>
  </si>
  <si>
    <t>REFERRAL CLOSURE DATE</t>
  </si>
  <si>
    <t>Referral_ClosureDate</t>
  </si>
  <si>
    <t>The date the REFERRAL REQUEST was closed by a SERVICE. The overarching referral may remain open if another service or team involved in the same referral is still actively treating the patient.</t>
  </si>
  <si>
    <t>If REFERRAL CLOSURE DATE is populated and is before the Reporting Period Start Date, the record will be rejected.
If REFERRAL CLOSURE DATE is populated and is after the File Creation Date, the record will be rejected.
If REFERRAL CLOSURE DATE is populated and is after the Reporting Period End Date, a warning will be reported.
If DISCHARGE DATE in CYP101 is populated, the REFERRAL CLOSURE DATE should be less than or equal to the DISCHARGE DATE or the record will be rejected.
If Referral Closure Date is before the Referral Request Received Date, the record will be rejected.</t>
  </si>
  <si>
    <t>C102030</t>
  </si>
  <si>
    <t>REFERRAL REJECTION DATE</t>
  </si>
  <si>
    <t>Referral_RejectionDate</t>
  </si>
  <si>
    <t>The date the Referral Request to a Health Care Provider's Service was rejected by the Health Care Provider's Service. The overarching referral may remain open if another service or team involved in the same referral is still actively treating the patient.</t>
  </si>
  <si>
    <t>If REFERRAL REJECTION DATE is populated and is before the Reporting Period Start Date, the record will be rejected.
If REFERRAL REJECTION DATE is populated and is after the Date and Time Data Set Created, the record will be rejected.
If REFERRAL REJECTION DATE is populated and is after the Reporting Period End Date, a warning will be reported.
If Service Discharge Date in CYP101 is populated, the REFERRAL REJECTION DATE should be less than or equal to the Service Discharge Date or the record will be rejected.
If Referral Rejection Date is before the Referral Request Received Date, the record will be rejected.</t>
  </si>
  <si>
    <t>C102040</t>
  </si>
  <si>
    <t>REFERRAL CLOSURE REASON</t>
  </si>
  <si>
    <t>Referral_ClosureReason</t>
  </si>
  <si>
    <t>The reason that a REFERRAL REQUEST was closed by a Health Care Provider.  A Referral Request can be closed as a result of a Patient being discharged from the SERVICE.
Cancelled referrals such as those entered onto a system in error should not be submitted within the data set.</t>
  </si>
  <si>
    <t>Admitted elsewhere (at the same or other Health Care Provider)</t>
  </si>
  <si>
    <t>If Referral Closure Date is populated but Referral Closure Reason is blank, a warning will be generated.</t>
  </si>
  <si>
    <t>Treatment completed</t>
  </si>
  <si>
    <t>Moved out of the area</t>
  </si>
  <si>
    <t>No further treatment appropriate</t>
  </si>
  <si>
    <t>PATIENT did not attend</t>
  </si>
  <si>
    <t>PATIENT died</t>
  </si>
  <si>
    <t>PATIENT requested discharge</t>
  </si>
  <si>
    <t>Referred to other speciality/SERVICE (at the same or other Health Care Provider)</t>
  </si>
  <si>
    <t>PATIENT refused to be seen</t>
  </si>
  <si>
    <t>C102050</t>
  </si>
  <si>
    <t>REFERRAL REJECTION REASON</t>
  </si>
  <si>
    <t>Referral_RejectionReason</t>
  </si>
  <si>
    <t>The reason that a REFERRAL REQUEST was rejected by a Health Care Provider.</t>
  </si>
  <si>
    <t>Duplicate REFERRAL REQUEST (PATIENT already undergoing treatment for the same condition at the same or other Health Care Provider)</t>
  </si>
  <si>
    <t>If Referral Rejection Date is populated but Referral Rejection Reason is blank, a warning will be generated.</t>
  </si>
  <si>
    <t>Inappropriate REFERRAL REQUEST (REFERRAL REQUEST is inappropriate for the SERVICES offered by the Health Care Provider)</t>
  </si>
  <si>
    <t>Incomplete REFERRAL REQUEST (incomplete information on REFERRAL REQUEST)</t>
  </si>
  <si>
    <t>C102D00</t>
  </si>
  <si>
    <t>UniqueID_CYP102</t>
  </si>
  <si>
    <t>C102D03</t>
  </si>
  <si>
    <t>C102D04</t>
  </si>
  <si>
    <t>C102D06</t>
  </si>
  <si>
    <t>C102D08</t>
  </si>
  <si>
    <t>UNIQUE CARE PROFESSIONAL TEAM LOCAL IDENTIFIER</t>
  </si>
  <si>
    <t>Unique_TeamID_Local</t>
  </si>
  <si>
    <t>To uniquely identify the care professional team.</t>
  </si>
  <si>
    <t>Derived from ORGANISATION IDENTIFIER (CODE OF PROVIDER) + CARE PROFESSIONAL TEAM LOCAL IDENTIFIER.</t>
  </si>
  <si>
    <t>C102D21</t>
  </si>
  <si>
    <t>AGE AT SERVICE REFERRAL CLOSURE</t>
  </si>
  <si>
    <t>Age_Referral_ClosureDate</t>
  </si>
  <si>
    <t>Age at Service Referral Closure in days.</t>
  </si>
  <si>
    <t>If both PERSON BIRTH DATE and REFERRAL CLOSURE DATE are populated Then
Derive by calculating REFERRAL CLOSURE DATE in CYP102 minus PERSON BIRTH DATE in CYP001. Measured in days.
Else NULL
Note: In the scenario where both REFERRAL CLOSURE DATE in CYP102 and PERSON BIRTH DATE in CYP001 are the same, this value will be 0.</t>
  </si>
  <si>
    <t>C102D22</t>
  </si>
  <si>
    <t>AGE AT SERVICE REFERRAL REJECTION</t>
  </si>
  <si>
    <t>Age_Referral_RejectionDate</t>
  </si>
  <si>
    <t>Age at Service Referral Rejection in days.</t>
  </si>
  <si>
    <t>If both PERSON BIRTH DATE and REFERRAL REJECTION DATE are populated Then
Derive by calculating REFERRAL REJECTION DATE in CYP102 minus PERSON BIRTH DATE in CYP001. Measured in days.
Else NULL
Note: In the scenario where both REFERRAL REJECTION DATE in CYP102 and PERSON BIRTH DATE in CYP001 are the same, this value will be 0.</t>
  </si>
  <si>
    <t>C102D31</t>
  </si>
  <si>
    <t>AgeYr_Referral_ClosureDate</t>
  </si>
  <si>
    <t>Age at Service Referral Closure in years.</t>
  </si>
  <si>
    <t>If both PERSON BIRTH DATE and REFERRAL CLOSURE DATE are populated Then
Derive by calculating REFERRAL CLOSURE DATE in CYP102 minus PERSON BIRTH DATE in CYP001. Measured in years.
Else NULL
Note: In the scenario where both REFERRAL CLOSURE DATE in CYP102 and PERSON BIRTH DATE in CYP001 are the same, this value will be 0.</t>
  </si>
  <si>
    <t>C102D32</t>
  </si>
  <si>
    <t>AgeYr_Referral_RejectionDate</t>
  </si>
  <si>
    <t>Age at Service Referral Rejection in years.</t>
  </si>
  <si>
    <t>If both PERSON BIRTH DATE and REFERRAL REJECTION DATE are populated Then
Derive by calculating REFERRAL REJECTION DATE in CYP102 minus PERSON BIRTH DATE in CYP001. Measured in years.
Note: In the scenario where both REFERRAL REJECTION DATE in CYP102 and PERSON BIRTH DATE in CYP001 are the same, this value will be 0.</t>
  </si>
  <si>
    <t>C102D36</t>
  </si>
  <si>
    <t>C102D37</t>
  </si>
  <si>
    <t>Where this field is populated, it indicates the date at which the record ceased to be most recent version. 
The Record End Date is the Record Start Date of the successor record minus one day. 
The successor record will be the next submitted record in CYP102 with the same UNIQUE SERVICE REQUEST IDENTIFIER, CARE PROFESSIONAL TEAM LOCAL IDENTIFIER.</t>
  </si>
  <si>
    <t>See 'Record End Date' section of the Complex Derivations tab for full construction.
This record supersedes any records in previous submission periods, when 'RecordEndDate' is NULL and matching values in the following fields: 
Unique_ServiceRequestID, TeamID_Local®.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</si>
  <si>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C102D39</t>
  </si>
  <si>
    <t>C102D41</t>
  </si>
  <si>
    <t>AGE GROUP (REFERRAL CLOSURE DATE)</t>
  </si>
  <si>
    <t>AgeGroup_Referral_ClosureDate</t>
  </si>
  <si>
    <t>Using AgeYr_Referral_ClosureDate:
If &gt;=0 and &lt;=18     --&gt; '0-18'
If &gt;=19 and &lt;=64   --&gt; '19-64'
If &gt;=65 and &lt;=129 --&gt; '65_Plus'
If &lt;0 or &gt;=130        --&gt; NULL
If NULL                   --&gt; NULL.</t>
  </si>
  <si>
    <t>C102D42</t>
  </si>
  <si>
    <t>AGE GROUP (REFERRAL REJECTION DATE)</t>
  </si>
  <si>
    <t>AgeGroup_Referral_RejectionDate</t>
  </si>
  <si>
    <t>Using AgeYr_Referral_RejectionDate:
If &gt;=0 and &lt;=18     --&gt; '0-18'
If &gt;=19 and &lt;=64   --&gt; '19-64'
If &gt;=65 and &lt;=129 --&gt; '65_Plus'
If &lt;0 or &gt;=130        --&gt; NULL
If NULL                   --&gt; NULL.</t>
  </si>
  <si>
    <t>C102D51</t>
  </si>
  <si>
    <t>AGE BAND (REFERRAL CLOSURE DATE)</t>
  </si>
  <si>
    <t>AgeBand_Referral_ClosureDate</t>
  </si>
  <si>
    <t>Using AgeYr_Referral_ClosureDate:
If &gt;=0 and &lt;=4          --&gt; '0-4'
If &gt;=5 and &lt;=9          --&gt; '5-9'
If &gt;=10 and &lt;=14     --&gt; '10-14'
If &gt;=15 and &lt;=19     --&gt; '15-19'
If &gt;=20 and &lt;=24     --&gt; '20-24'
If &gt;=25 and &lt;=29     --&gt; '25-29'
If &gt;=30 and &lt;=34     --&gt; '30-34'
If &gt;=35 and &lt;=39     --&gt; '35-39'
If &gt;=40 and &lt;=44     --&gt; '40-44'
If &gt;=45 and &lt;=49     --&gt; '45-49'
If &gt;=50 and &lt;=54     --&gt; '50-54'
If &gt;=55 and &lt;=59     --&gt; '55-59'
If &gt;=60 and &lt;=64     --&gt; '10-14'
If &gt;=65 and &lt;=69     --&gt; '65-69'
If &gt;=70 and &lt;=74     --&gt; '70-74'
If &gt;=75 and &lt;=79     --&gt; '75-79'
If &gt;=80 and &lt;=84     --&gt; '80-84'
If &gt;=85 and &lt;=89     --&gt; '85-89'
If &gt;=90 and &lt;=94     --&gt; '90-94'
If &gt;=95 and &lt;=99     --&gt; '95-99'
If &gt;=100 and &lt;=104 --&gt; '100-104'
If &gt;=105 and &lt;=109 --&gt; '105-109'
If &gt;=110 and &lt;=114 --&gt; '110-114'
If &gt;=115 and &lt;=119 --&gt; '115-119'
If &gt;=120 and &lt;=124 --&gt; '120-124'
If &gt;=125 and &lt;=129 --&gt; '125-129'
If &lt;0 and &gt;=130        --&gt; NULL
If NULL                      --&gt; NULL.</t>
  </si>
  <si>
    <t>C102D52</t>
  </si>
  <si>
    <t>AGE BAND (REFERRAL REJECTION DATE)</t>
  </si>
  <si>
    <t>AgeBand_Referral_RejectionDate</t>
  </si>
  <si>
    <t>Using AgeYr_Referral_RejectionDate:
If &gt;=0 and &lt;=4          --&gt; '0-4'
If &gt;=5 and &lt;=9          --&gt; '5-9'
If &gt;=10 and &lt;=14     --&gt; '10-14'
If &gt;=15 and &lt;=19     --&gt; '15-19'
If &gt;=20 and &lt;=24     --&gt; '20-24'
If &gt;=25 and &lt;=29     --&gt; '25-29'
If &gt;=30 and &lt;=34     --&gt; '30-34'
If &gt;=35 and &lt;=39     --&gt; '35-39'
If &gt;=40 and &lt;=44     --&gt; '40-44'
If &gt;=45 and &lt;=49     --&gt; '45-49'
If &gt;=50 and &lt;=54     --&gt; '50-54'
If &gt;=55 and &lt;=59     --&gt; '55-59'
If &gt;=60 and &lt;=64     --&gt; '10-14'
If &gt;=65 and &lt;=69     --&gt; '65-69'
If &gt;=70 and &lt;=74     --&gt; '70-74'
If &gt;=75 and &lt;=79     --&gt; '75-79'
If &gt;=80 and &lt;=84     --&gt; '80-84'
If &gt;=85 and &lt;=89     --&gt; '85-89'
If &gt;=90 and &lt;=94     --&gt; '90-94'
If &gt;=95 and &lt;=99     --&gt; '95-99'
If &gt;=100 and &lt;=104 --&gt; '100-104'
If &gt;=105 and &lt;=109 --&gt; '105-109'
If &gt;=110 and &lt;=114 --&gt; '110-114'
If &gt;=115 and &lt;=119 --&gt; '115-119'
If &gt;=120 and &lt;=124 --&gt; '120-124'
If &gt;=125 and &lt;=129 --&gt; '125-129'
If &lt;0 and &gt;=130        --&gt; NULL
If NULL                      --&gt; NULL.</t>
  </si>
  <si>
    <t>End of Repeating Group - CYP102 Service or Team Type Referred To</t>
  </si>
  <si>
    <t>Start of Repeating Group - CYP103 Other Reason for Referral</t>
  </si>
  <si>
    <r>
      <rPr>
        <b/>
        <sz val="8"/>
        <rFont val="Arial"/>
        <family val="2"/>
      </rPr>
      <t>Group-level notes for Data Providers:</t>
    </r>
    <r>
      <rPr>
        <sz val="8"/>
        <rFont val="Arial"/>
        <family val="2"/>
      </rPr>
      <t xml:space="preserve">
Other Reason for Referral: To carry details of additional reasons why a patient has been referred to a specific service.
One occurrence of this Group is permitted for each additional referral reason.</t>
    </r>
  </si>
  <si>
    <r>
      <rPr>
        <b/>
        <sz val="8"/>
        <rFont val="Arial"/>
        <family val="2"/>
      </rPr>
      <t>Group-level Validation:</t>
    </r>
    <r>
      <rPr>
        <sz val="8"/>
        <rFont val="Arial"/>
        <family val="2"/>
      </rPr>
      <t xml:space="preserve">
This group will be rejected if there is no valid CYP101 group transmitted for this Service Request Identifier.
This group will be rejected if there is more than one CYP103 group transmitted for this Service Request Identifier + Other Reason For Referral (Community Care) combination.</t>
    </r>
  </si>
  <si>
    <t>C103902</t>
  </si>
  <si>
    <t>The unique identifier for a SERVICE REQUEST. 
It will normally be automatically generated by the local system upon recording a new Referral, although can be manually assigned.</t>
  </si>
  <si>
    <t>1.5.9</t>
  </si>
  <si>
    <t>ReferralReason_Other</t>
  </si>
  <si>
    <t>The secondary presenting condition or symptom for which the patient was referred to a Community Health Service.</t>
  </si>
  <si>
    <t>Complex Social Factors (as defined by the National Institute for Health and Care Excellence guidance)</t>
  </si>
  <si>
    <t>C103D00</t>
  </si>
  <si>
    <t>UniqueID_CYP103</t>
  </si>
  <si>
    <t>C103D03</t>
  </si>
  <si>
    <t>C103D04</t>
  </si>
  <si>
    <t>C103D06</t>
  </si>
  <si>
    <t>C103D36</t>
  </si>
  <si>
    <t>C103D37</t>
  </si>
  <si>
    <t>Where this field is populated, it indicates the date at which the record ceased to be most recent version. 
The Record End Date is the Record Start Date of the successor record minus one day. 
The successor record will be the next submitted record in CYP103 with the same UNIQUE SERVICE REQUEST IDENTIFIER, OTHER REASON FOR REFERRAL (COMMUNITY CARE).</t>
  </si>
  <si>
    <t>See 'Record End Date' section of the Complex Derivations tab for full construction.
This record supersedes any records in previous submission periods, when 'RecordEndDate' is NULL and matching values in the following fields: 
Unique_ServiceRequestID, ReferralReason_Other.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</si>
  <si>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C103D39</t>
  </si>
  <si>
    <t>End of Repeating Group - CYP103 Other Reason for Referral</t>
  </si>
  <si>
    <t>Start of Repeating Group - CYP104 Referral to Treatment</t>
  </si>
  <si>
    <r>
      <rPr>
        <b/>
        <sz val="8"/>
        <rFont val="Arial"/>
        <family val="2"/>
      </rPr>
      <t>Group-level notes for Data Providers:</t>
    </r>
    <r>
      <rPr>
        <sz val="8"/>
        <rFont val="Arial"/>
        <family val="2"/>
      </rPr>
      <t xml:space="preserve">
Referral to Treatment: To carry referral to treatment (RTT) details for the patient referral.
One occurrence of this group is permitted for each change in Referral To Treatment Period Status.</t>
    </r>
  </si>
  <si>
    <r>
      <rPr>
        <b/>
        <sz val="8"/>
        <rFont val="Arial"/>
        <family val="2"/>
      </rPr>
      <t>Group-level Validation:</t>
    </r>
    <r>
      <rPr>
        <sz val="8"/>
        <rFont val="Arial"/>
        <family val="2"/>
      </rPr>
      <t xml:space="preserve">
This group will be rejected if there is no valid CYP101 group transmitted for this Service Request Identifier.
This group will be rejected if there is more than one CYP104 group transmitted for this Service Request Identifier + Referral To Treatment Period Start Date + Referral To Treatment Period End Date + Referral To Treatment Period Status combination.
If there are more than one CYP104 groups transmitted for this Unique Booking Reference Number (Converted), then all duplicated groups will  be rejected.
If there are more than one CYP104 groups transmitted for this Patient Pathway Identifier, then both groups will be rejected.</t>
    </r>
  </si>
  <si>
    <t>C104010</t>
  </si>
  <si>
    <t>UNIQUE BOOKING REFERENCE NUMBER (CONVERTED)</t>
  </si>
  <si>
    <t>BookingReference</t>
  </si>
  <si>
    <t>The unique booking reference number assigned by the Choose and Book system when a PATIENT accepts an APPOINTMENT DATE OFFERED of an APPOINTMENT OFFER where the offer was made via the Choose and Book system.
When a PATIENT accepts an APPOINTMENT DATE OFFERED, the unique booking reference number issued and used during the booking process is considered to be 'converted' i.e. an APPOINTMENT has been created and recorded; and the PATIENT has been placed on an Out-Patient Waiting List even if subsequently the PATIENT does not attend or cancels the APPOINTMENT.</t>
  </si>
  <si>
    <t>n12</t>
  </si>
  <si>
    <t>C104020</t>
  </si>
  <si>
    <t>PATIENT PATHWAY IDENTIFIER</t>
  </si>
  <si>
    <t>PatientPathwayID</t>
  </si>
  <si>
    <t>An identifier, which together with the ORGANISATION IDENTIFIER of the issuer, uniquely identifies a PATIENT PATHWAY.</t>
  </si>
  <si>
    <t>an20</t>
  </si>
  <si>
    <t>Although this data item is specified as "an20", the Format Error check will treat this data item as "max an20".</t>
  </si>
  <si>
    <t>C104030</t>
  </si>
  <si>
    <t>ORGANISATION IDENTIFIER (PATIENT PATHWAY IDENTIFIER ISSUER)</t>
  </si>
  <si>
    <t>PatientPathwayID_OrgID</t>
  </si>
  <si>
    <t>The ORGANISATION IDENTIFIER of the ORGANISATION issuing the PATIENT PATHWAY IDENTIFIER.</t>
  </si>
  <si>
    <t>If ORGANISATION IDENTIFIER (PATIENT PATHWAY IDENTIFIER ISSUER) is not in national organisation tables as a "live" organisation at any point during the reporting period, a warning will be generated.</t>
  </si>
  <si>
    <t>WaitingTime_MeasurementType</t>
  </si>
  <si>
    <t>The type of waiting time measurement methodology which may be applied during a PATIENT PATHWAY. The methodology applied may be for one part of a PATIENT PATHWAY, such as the measurement of a REFERRAL TO TREATMENT PERIOD, or other parts of the PATIENT PATHWAY according to Department of Health policy.</t>
  </si>
  <si>
    <t>Referral To Treatment Period Included In Referral To Treatment Consultant-Led Waiting Times Measurement</t>
  </si>
  <si>
    <t>Allied Health Professional Referral To Treatment Measurement</t>
  </si>
  <si>
    <t>Crisis Response Intermediate Care Within 2 Hours Waiting Time Measurement</t>
  </si>
  <si>
    <t>Other Intermediate Care Within 2 Days Waiting Time Measurement</t>
  </si>
  <si>
    <t>Crisis Response Intermediate Care Waiting Time Measurement</t>
  </si>
  <si>
    <t>Other Intermediate Care Waiting Time Measurement</t>
  </si>
  <si>
    <t>Other Referral To Treatment Measurement Type (not listed)</t>
  </si>
  <si>
    <t>C104050</t>
  </si>
  <si>
    <t>REFERRAL TO TREATMENT PERIOD START DATE</t>
  </si>
  <si>
    <t>RTT_StartDate</t>
  </si>
  <si>
    <t>The start date of a REFERRAL TO TREATMENT PERIOD.
See NHS Data Dictionary for further details and guidance.</t>
  </si>
  <si>
    <t>If Referral To Treatment Period Start Date is populated and is after the Reporting Period End Date, the record will be rejected.
If Referral To Treatment Period Start Date is before the Person Birth Date, the record will be rejected.</t>
  </si>
  <si>
    <t>1.5.1</t>
  </si>
  <si>
    <t>RTT_StartTime</t>
  </si>
  <si>
    <t>The start time of a REFERRAL TO TREATMENT PERIOD.
See NHS Data Dictionary for further details and guidance.</t>
  </si>
  <si>
    <t>C104060</t>
  </si>
  <si>
    <t>REFERRAL TO TREATMENT PERIOD END DATE</t>
  </si>
  <si>
    <t>RTT_EndDate</t>
  </si>
  <si>
    <t>The end date of a REFERRAL TO TREATMENT PERIOD.
See NHS Data Dictionary for further details and guidance.</t>
  </si>
  <si>
    <t>If Referral To Treatment Period End Date is populated and is after the Reporting Period End Date, the record will be rejected.
If Referral To Treatment Period End Date is before the Referral To Treatment Period Start Date, the record will be rejected.
If Referral To Treatment Period End Date is before the Referral Request Received Date, the record will be rejected.</t>
  </si>
  <si>
    <t>RTT_EndTime</t>
  </si>
  <si>
    <t>The end time of a REFERRAL TO TREATMENT PERIOD.
See NHS Data Dictionary for further details and guidance.</t>
  </si>
  <si>
    <t>C104070</t>
  </si>
  <si>
    <t>REFERRAL TO TREATMENT PERIOD STATUS</t>
  </si>
  <si>
    <t>RTT_Status</t>
  </si>
  <si>
    <t>The status of an ACTIVITY (or anticipated ACTIVITY) for the REFERRAL TO TREATMENT PERIOD decided by the lead CARE PROFESSIONAL.</t>
  </si>
  <si>
    <t>The first ACTIVITY in a REFERRAL TO TREATMENT PERIOD where the First Definitive Treatment will be a subsequent ACTIVITY</t>
  </si>
  <si>
    <t>First ACTIVITY - first ACTIVITY in a REFERRAL TO TREATMENT PERIOD</t>
  </si>
  <si>
    <t>Active Monitoring end - first ACTIVITY at the start of a new REFERRAL TO TREATMENT PERIOD following Active Monitoring</t>
  </si>
  <si>
    <t>CONSULTANT or NHS Allied Health Professional Service (Referral To Treatment Measurement) referral - the first ACTIVITY at the start of a new REFERRAL TO TREATMENT PERIOD following a decision to refer directly to the CONSULTANT or NHS Allied Health Professional Service (Referral To Treatment Measurement) for a separate condition</t>
  </si>
  <si>
    <t>Subsequent ACTIVITY during a REFERRAL TO TREATMENT PERIOD</t>
  </si>
  <si>
    <t>Subsequent ACTIVITY during a REFERRAL TO TREATMENT PERIOD - further ACTIVITIES anticipated</t>
  </si>
  <si>
    <t>Transfer to another Health Care Provider - subsequent ACTIVITY by another Health Care Provider during a REFERRAL TO TREATMENT PERIOD anticipated</t>
  </si>
  <si>
    <t>ACTIVITY that ends the REFERRAL TO TREATMENT PERIOD</t>
  </si>
  <si>
    <t>Start of First Definitive Treatment</t>
  </si>
  <si>
    <t>Start of Active Monitoring initiated by the PATIENT</t>
  </si>
  <si>
    <t>Start of Active Monitoring initiated by the CARE PROFESSIONAL</t>
  </si>
  <si>
    <t>Did not attend - the PATIENT did not attend the first CARE ACTIVITY after the referral</t>
  </si>
  <si>
    <t>Decision not to treat - decision not to treat made or no further contact required</t>
  </si>
  <si>
    <t>PATIENT declined offered treatment</t>
  </si>
  <si>
    <t>PATIENT died before treatment</t>
  </si>
  <si>
    <t>ACTIVITY that is not part of a REFERRAL TO TREATMENT PERIOD</t>
  </si>
  <si>
    <t>After treatment - First Definitive Treatment occurred previously (e.g. admitted as an emergency from A&amp;E or the activity is after the start of treatment)</t>
  </si>
  <si>
    <t>Active Monitoring - CARE ACTIVITY during Active Monitoring</t>
  </si>
  <si>
    <t>Not yet referred - not yet referred for treatment, undergoing diagnostic tests by GENERAL PRACTITIONER before referral</t>
  </si>
  <si>
    <t>Not applicable - ACTIVITY not applicable to REFERRAL TO TREATMENT PERIODS</t>
  </si>
  <si>
    <t>ACTIVITY where the REFERRAL TO TREATMENT PERIOD STATUS is not yet known</t>
  </si>
  <si>
    <t>Not yet known</t>
  </si>
  <si>
    <t>C104D00</t>
  </si>
  <si>
    <t>UniqueID_CYP104</t>
  </si>
  <si>
    <t>C104D03</t>
  </si>
  <si>
    <t>C104D04</t>
  </si>
  <si>
    <t>C104D06</t>
  </si>
  <si>
    <t>C104D21</t>
  </si>
  <si>
    <t>AGE AT REFERRAL TO TREATMENT START DATE</t>
  </si>
  <si>
    <t>Age_RTT_StartDate</t>
  </si>
  <si>
    <t>Age at Referral to Treatment Start Date in days.</t>
  </si>
  <si>
    <t>If both PERSON BIRTH DATE and REFERRAL TO TREATMENT PERIOD START DATE are populated Then
Derive by calculating REFERRAL TO TREATMENT PERIOD START DATE in CYP104 minus PERSON BIRTH DATE in CYP001. Measured in days.
Else NULL
Note: In the scenario where both REFERRAL TO TREATMENT PERIOD START DATE in CYP104 and PERSON BIRTH DATE CYP001 are the same, this value will be 0.</t>
  </si>
  <si>
    <t>C104D22</t>
  </si>
  <si>
    <t>AGE AT REFERRAL TO TREATMENT END DATE</t>
  </si>
  <si>
    <t>Age_RTT_EndDate</t>
  </si>
  <si>
    <t>Age at Referral to Treatment End Date in days.</t>
  </si>
  <si>
    <t>If both PERSON BIRTH DATE and REFERRAL TO TREATMENT PERIOD END DATE are populated Then
Derive by calculating REFERRAL TO TREATMENT PERIOD END DATE in CYP104 minus PERSON BIRTH DATE in CYP001. Measured in days.
Else NULL
Note: In the scenario where both REFERRAL TO TREATMENT PERIOD END DATE in CYP104 and PERSON BIRTH DATE in CYP001 are the same, this value will be 0.</t>
  </si>
  <si>
    <t>C104D25</t>
  </si>
  <si>
    <t>TIME BETWEEN REFERRAL TO TREATMENT START AND END DATE</t>
  </si>
  <si>
    <t>Days_RTTStart_to_End</t>
  </si>
  <si>
    <t>Time between Referral To Treatment Start and End Date in days.</t>
  </si>
  <si>
    <t>If both REFERRAL TO TREATMENT PERIOD START DATE and REFERRAL TO TREATMENT PERIOD END DATE are populated Then
Derive by calculating REFERRAL TO TREATMENT PERIOD END DATE in CYP104 minus REFERRAL TO TREATMENT PERIOD START DATE in CYP104. Measured in days.
Else NULL
Note: In the scenario where both REFERRAL TO TREATMENT PERIOD END DATE in CYP104 and REFERRAL TO TREATMENT PERIOD START DATE in CYP104 are the same, this value will be 0.</t>
  </si>
  <si>
    <t>C104D31</t>
  </si>
  <si>
    <t>AgeYr_RTT_StartDate</t>
  </si>
  <si>
    <t>Age at Referral to Treatment Start Date in years.</t>
  </si>
  <si>
    <t>If both PERSON BIRTH DATE and REFERRAL TO TREATMENT PERIOD START DATE are populated Then
Derive by calculating REFERRAL TO TREATMENT PERIOD START DATE in CYP104 minus PERSON BIRTH DATE in CYP001. Measured in years.
Else NULL
Note: In the scenario where both REFERRAL TO TREATMENT PERIOD START DATE in CYP104 and PERSON BIRTH DATE in CYP001 are the same, this value will be 0.</t>
  </si>
  <si>
    <t>C104D32</t>
  </si>
  <si>
    <t>AgeYr_RTT_EndDate</t>
  </si>
  <si>
    <t>Age at Referral to Treatment End Date in years.</t>
  </si>
  <si>
    <t>If both PERSON BIRTH DATE and REFERRAL TO TREATMENT PERIOD END DATE are populated Then
Derive by calculating REFERRAL TO TREATMENT PERIOD END DATE in CYP104 minus PERSON BIRTH DATE in CYP001. Measured in years.
Else NULL
Note: In the scenario where both REFERRAL TO TREATMENT PERIOD END DATE in CYP104 and PERSON BIRTH DATE in CYP001 are the same, this value will be 0.</t>
  </si>
  <si>
    <t>C104D36</t>
  </si>
  <si>
    <t>C104D37</t>
  </si>
  <si>
    <t>Where this field is populated, it indicates the date at which the record ceased to be most recent version. 
The Record End Date is the Record Start Date of the successor record minus one day. 
The successor record will be the next submitted record in CYP104 with the same UNIQUE SERVICE REQUEST IDENTIFIER, REFERRAL TO TREATMENT PERIOD START DATE, REFERRAL TO TREATMENT PERIOD END DATE and REFERRAL TO TREATMENT PERIOD STATUS.</t>
  </si>
  <si>
    <t>See 'Record End Date' section of the Complex Derivations tab for full construction.
This record supersedes any records in previous submission periods, when 'RecordEndDate' is NULL and matching values in the following fields: 
Unique_ServiceRequestID, RTT_StartDate®, RTT_EndDate®, RTT_Status®.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</si>
  <si>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C104D53</t>
  </si>
  <si>
    <t>DERIVED WAITING TIME</t>
  </si>
  <si>
    <t>WaitingTime_Minutes</t>
  </si>
  <si>
    <t>The waiting time measurement, in minutes.</t>
  </si>
  <si>
    <t>max n8</t>
  </si>
  <si>
    <t>C104D54</t>
  </si>
  <si>
    <t>DERIVED WAITING TIME (NIGHT)</t>
  </si>
  <si>
    <t>WaitingTime_Overnight</t>
  </si>
  <si>
    <t>The waiting time measurement, in days.
Note: Day is defined as after midnight and not 24 hours e.g. If a referral was made on Monday 4pm and treatment was received on Tuesday 11am, this will be classed as a day even though this is technically 19 hours.</t>
  </si>
  <si>
    <t>ResponseStandard_Met</t>
  </si>
  <si>
    <t xml:space="preserve">An indicator to measure whether crisis response intermediate care within 2 hours or other intermediate care within 2 days have been met.
</t>
  </si>
  <si>
    <t>C104D39</t>
  </si>
  <si>
    <t>C104D41</t>
  </si>
  <si>
    <t>AGE GROUP (RTT START DATE)</t>
  </si>
  <si>
    <t>AgeGroup_RTT_StartDate</t>
  </si>
  <si>
    <t>Using AgeYr_RTT_StartDate:
If &gt;=0 and &lt;=18     --&gt; '0-18'
If &gt;=19 and &lt;=64   --&gt; '19-64'
If &gt;=65 and &lt;=129 --&gt; '65_Plus'
If &lt;0 or &gt;=130        --&gt; NULL
If NULL                   --&gt; NULL.</t>
  </si>
  <si>
    <t>C104D42</t>
  </si>
  <si>
    <t>AGE GROUP (RTT END DATE)</t>
  </si>
  <si>
    <t>AgeGroup_RTT_EndDate</t>
  </si>
  <si>
    <t>Using AgeYr_RTT_EndDate:
If &gt;=0 and &lt;=18     --&gt; '0-18'
If &gt;=19 and &lt;=64   --&gt; '19-64'
If &gt;=65 and &lt;=129 --&gt; '65_Plus'
If &lt;0 or &gt;=130        --&gt; NULL
If NULL                   --&gt; NULL.</t>
  </si>
  <si>
    <t>C104D51</t>
  </si>
  <si>
    <t>AGE BAND (RTT START DATE)</t>
  </si>
  <si>
    <t>AgeBand_RTT_StartDate</t>
  </si>
  <si>
    <t>Using AgeYr_RTT_StartDate:
If &gt;=0 and &lt;=4          --&gt; '0-4'
If &gt;=5 and &lt;=9          --&gt; '5-9'
If &gt;=10 and &lt;=14     --&gt; '10-14'
If &gt;=15 and &lt;=19     --&gt; '15-19'
If &gt;=20 and &lt;=24     --&gt; '20-24'
If &gt;=25 and &lt;=29     --&gt; '25-29'
If &gt;=30 and &lt;=34     --&gt; '30-34'
If &gt;=35 and &lt;=39     --&gt; '35-39'
If &gt;=40 and &lt;=44     --&gt; '40-44'
If &gt;=45 and &lt;=49     --&gt; '45-49'
If &gt;=50 and &lt;=54     --&gt; '50-54'
If &gt;=55 and &lt;=59     --&gt; '55-59'
If &gt;=60 and &lt;=64     --&gt; '10-14'
If &gt;=65 and &lt;=69     --&gt; '65-69'
If &gt;=70 and &lt;=74     --&gt; '70-74'
If &gt;=75 and &lt;=79     --&gt; '75-79'
If &gt;=80 and &lt;=84     --&gt; '80-84'
If &gt;=85 and &lt;=89     --&gt; '85-89'
If &gt;=90 and &lt;=94     --&gt; '90-94'
If &gt;=95 and &lt;=99     --&gt; '95-99'
If &gt;=100 and &lt;=104 --&gt; '100-104'
If &gt;=105 and &lt;=109 --&gt; '105-109'
If &gt;=110 and &lt;=114 --&gt; '110-114'
If &gt;=115 and &lt;=119 --&gt; '115-119'
If &gt;=120 and &lt;=124 --&gt; '120-124'
If &gt;=125 and &lt;=129 --&gt; '125-129'
If &lt;0 and &gt;=130        --&gt; NULL
If NULL                      --&gt; NULL.</t>
  </si>
  <si>
    <t>C104D52</t>
  </si>
  <si>
    <t>AGE BAND (RTT END DATE)</t>
  </si>
  <si>
    <t>AgeBand_RTT_EndDate</t>
  </si>
  <si>
    <t>Using AgeYr_RTT_EndDate:
If &gt;=0 and &lt;=4          --&gt; '0-4'
If &gt;=5 and &lt;=9          --&gt; '5-9'
If &gt;=10 and &lt;=14     --&gt; '10-14'
If &gt;=15 and &lt;=19     --&gt; '15-19'
If &gt;=20 and &lt;=24     --&gt; '20-24'
If &gt;=25 and &lt;=29     --&gt; '25-29'
If &gt;=30 and &lt;=34     --&gt; '30-34'
If &gt;=35 and &lt;=39     --&gt; '35-39'
If &gt;=40 and &lt;=44     --&gt; '40-44'
If &gt;=45 and &lt;=49     --&gt; '45-49'
If &gt;=50 and &lt;=54     --&gt; '50-54'
If &gt;=55 and &lt;=59     --&gt; '55-59'
If &gt;=60 and &lt;=64     --&gt; '10-14'
If &gt;=65 and &lt;=69     --&gt; '65-69'
If &gt;=70 and &lt;=74     --&gt; '70-74'
If &gt;=75 and &lt;=79     --&gt; '75-79'
If &gt;=80 and &lt;=84     --&gt; '80-84'
If &gt;=85 and &lt;=89     --&gt; '85-89'
If &gt;=90 and &lt;=94     --&gt; '90-94'
If &gt;=95 and &lt;=99     --&gt; '95-99'
If &gt;=100 and &lt;=104 --&gt; '100-104'
If &gt;=105 and &lt;=109 --&gt; '105-109'
If &gt;=110 and &lt;=114 --&gt; '110-114'
If &gt;=115 and &lt;=119 --&gt; '115-119'
If &gt;=120 and &lt;=124 --&gt; '120-124'
If &gt;=125 and &lt;=129 --&gt; '125-129'
If &lt;0 and &gt;=130        --&gt; NULL
If NULL                      --&gt; NULL.</t>
  </si>
  <si>
    <t>End of Repeating Group - CYP104 Referral to Treatment</t>
  </si>
  <si>
    <t>Start of Repeating Group - CYP105 Onward Referral</t>
  </si>
  <si>
    <r>
      <rPr>
        <b/>
        <sz val="8"/>
        <rFont val="Arial"/>
        <family val="2"/>
      </rPr>
      <t>Group-level notes for Data Providers:</t>
    </r>
    <r>
      <rPr>
        <sz val="8"/>
        <rFont val="Arial"/>
        <family val="2"/>
      </rPr>
      <t xml:space="preserve">
Onward Referral: To carry details of any onward referral of the patient which has taken place.
One occurrence of this Group is permitted for each onward referral.</t>
    </r>
  </si>
  <si>
    <r>
      <rPr>
        <b/>
        <sz val="8"/>
        <rFont val="Arial"/>
        <family val="2"/>
      </rPr>
      <t>Group-level Validation:</t>
    </r>
    <r>
      <rPr>
        <sz val="8"/>
        <rFont val="Arial"/>
        <family val="2"/>
      </rPr>
      <t xml:space="preserve">
This group will be rejected if there is no valid CYP101 group transmitted for this Service Request Identifier.
This group will be rejected if there is more than one CYP105 group transmitted for this Service Request Identifier + Onward Referral Date + Onward Referral Reason (Community Care) combination.</t>
    </r>
  </si>
  <si>
    <t>C105902</t>
  </si>
  <si>
    <t>C105010</t>
  </si>
  <si>
    <t>ONWARD REFERRAL DATE</t>
  </si>
  <si>
    <t>Onward_ReferralDate</t>
  </si>
  <si>
    <t>The date the patient was referred from one service to another service, which may be in the same or a different organisation.</t>
  </si>
  <si>
    <t>If Onward Referral Date is before the Referral Request Received Date, the record will be rejected.
If Onward Referral Date is populated and is after the Reporting Period End Date, the record will be rejected.</t>
  </si>
  <si>
    <t>Onward_ReferralReason</t>
  </si>
  <si>
    <t>The reason why the patient was referred from one service to another service, which may be in the same or a different organisation.</t>
  </si>
  <si>
    <t>Transfer of Clinical Responsibility</t>
  </si>
  <si>
    <t>For Opinion Only</t>
  </si>
  <si>
    <t>For Diagnostic Test Only</t>
  </si>
  <si>
    <t>New Referral (Non Transfer)</t>
  </si>
  <si>
    <t>Onward Referral Reason Not Applicable</t>
  </si>
  <si>
    <t>Onward Referral Reason Not Recorded)</t>
  </si>
  <si>
    <t>OrgID_Receiving</t>
  </si>
  <si>
    <t>The ORGANISATION IDENTIFIER of the ORGANISATION from which the referral is made, such as GP Practice, NHS Trust or NHS Foundation Trust.</t>
  </si>
  <si>
    <t>If ORGANISATION IDENTIFIER (RECEIVING ORGANISATION) is not in national organisation tables as a "live" organisation at any point during the reporting period, a warning will be generated.</t>
  </si>
  <si>
    <t>C105D00</t>
  </si>
  <si>
    <t>UniqueID_CYP105</t>
  </si>
  <si>
    <t>C105D03</t>
  </si>
  <si>
    <t>C105D04</t>
  </si>
  <si>
    <t>C105D06</t>
  </si>
  <si>
    <t>C105D36</t>
  </si>
  <si>
    <t>C105D37</t>
  </si>
  <si>
    <t>Where this field is populated, it indicates the date at which the record ceased to be most recent version. 
The Record End Date is the Record Start Date of the successor record minus one day. 
The successor record will be the next submitted record in CYP105 with the same UNIQUE SERVICE REQUEST IDENTIFIER, ONWARD REFERRAL DATE, ONWARD REFERRAL REASON.</t>
  </si>
  <si>
    <t>See 'Record End Date' section of the Complex Derivations tab for full construction.
This record supersedes any records in previous submission periods, when 'RecordEndDate' is NULL and matching values in the following fields: 
Unique_ServiceRequestID, Onward_ReferralDate, Onward_ReferralReason®.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</si>
  <si>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C105D39</t>
  </si>
  <si>
    <t>End of Repeating Group - CYP105 Onward Referral</t>
  </si>
  <si>
    <t>Start of Repeating Group - CYP201 Care Contact</t>
  </si>
  <si>
    <r>
      <rPr>
        <b/>
        <sz val="8"/>
        <rFont val="Arial"/>
        <family val="2"/>
      </rPr>
      <t>Group-level notes for Data Providers:</t>
    </r>
    <r>
      <rPr>
        <sz val="8"/>
        <rFont val="Arial"/>
        <family val="2"/>
      </rPr>
      <t xml:space="preserve">
Care Contact: To carry details of any contacts with a patient which have taken place as a result of a referral.
One occurrence of this group is permitted for each Care Contact.</t>
    </r>
  </si>
  <si>
    <r>
      <rPr>
        <b/>
        <sz val="8"/>
        <rFont val="Arial"/>
        <family val="2"/>
      </rPr>
      <t>Group-level Validation:</t>
    </r>
    <r>
      <rPr>
        <sz val="8"/>
        <rFont val="Arial"/>
        <family val="2"/>
      </rPr>
      <t xml:space="preserve">
This group will be rejected if there is no valid CYP101 group transmitted for this Service Request Identifier.
This group will be rejected if there is more than one CYP201 group transmitted for this Care Contact Identifier.
If there is no valid CYP102 record transmitted for this Care Professional Team Local Identifier, a warning will be reported.</t>
    </r>
  </si>
  <si>
    <t>CareContactID</t>
  </si>
  <si>
    <t>The unique identifier for a CARE CONTACT.
It will normally be automatically generated by the local system upon recording a new Care Contact, although can be manually assigned.</t>
  </si>
  <si>
    <t>C201902</t>
  </si>
  <si>
    <t>C201010</t>
  </si>
  <si>
    <t>C201020</t>
  </si>
  <si>
    <t>CARE CONTACT DATE</t>
  </si>
  <si>
    <t>Contact_Date</t>
  </si>
  <si>
    <t>The date on which a Care Contact took place, or, if cancelled, was scheduled to take place.
This should be recorded in the eGIF Date format CCYY-MM-DD.</t>
  </si>
  <si>
    <t>If Care Contact Date is before the Reporting Period Start Date, the record will be rejected.
If Care Contact Date is after the Reporting Period End Date, the record will be rejected.
If Care Contact Date is before the Referral Request Received Date, the record will be rejected.</t>
  </si>
  <si>
    <t>C201030</t>
  </si>
  <si>
    <t>CARE CONTACT TIME</t>
  </si>
  <si>
    <t>Contact_Time</t>
  </si>
  <si>
    <t>The time at which a Care Contact took place.
The time should be recorded using the 24 hour clock format in eGIF format i.e. hh:mm:ss.</t>
  </si>
  <si>
    <t>C201040</t>
  </si>
  <si>
    <t>AdminCategory</t>
  </si>
  <si>
    <t>This is recorded for PATIENT ACTIVITY.
A PATIENT who is an Overseas Visitor does not qualify for free NHS healthcare and can choose to pay for NHS treatment or for private treatment. If they pay for NHS treatment then they should be recorded as NHS PATIENTS.
The PATIENT's ADMINISTRATIVE CATEGORY CODE may change during an episode or spell. For example, the PATIENT may opt to change from NHS to private health care. In this case, the start and end dates for each new ADMINISTRATIVE CATEGORY PERIOD (episode or spell) should be recorded.
If the ADMINISTRATIVE CATEGORY CODE changes during a Hospital Provider Spell the ADMINISTRATIVE CATEGORY CODE (ON ADMISSION) is used to derive the 'Category of PATIENT' for Hospital Episode Statistics (HES).
The category 'amenity PATIENT' is only applicable to PATIENTS using a Hospital Bed.</t>
  </si>
  <si>
    <t>NHS PATIENT, including Overseas Visitors charged under the National Health Service (Overseas Visitors Hospital Charging Regulations)</t>
  </si>
  <si>
    <t>Private PATIENT, one who uses accommodation or services authorised under the National Health Service Act 2006</t>
  </si>
  <si>
    <t>Amenity PATIENT, one who pays for the use of a single room or small ward in accordance with the National Health Service Act 2006</t>
  </si>
  <si>
    <t>Category II PATIENT, one for whom work is undertaken by hospital medical or dental staff within category II as defined in paragraph 37 of the Terms and Conditions of Service of Hospital Medical and Dental Staff</t>
  </si>
  <si>
    <t>ADMINISTRATIVE CATEGORY CODE not known</t>
  </si>
  <si>
    <t>C201050</t>
  </si>
  <si>
    <t>CLINICAL CONTACT DURATION OF CARE CONTACT</t>
  </si>
  <si>
    <t>CareContact_Duration</t>
  </si>
  <si>
    <t>The total duration of the direct clinical contact at CARE CONTACT in minutes, excluding any administration time prior to or after the CARE CONTACT and the CARE PROFESSIONAL's travelling time to the CARE CONTACT.
CLINICAL CONTACT DURATION OF CARE CONTACT includes the time spent on the different CARE ACTIVITIES that may be performed in a single CARE CONTACT. The duration of each CARE ACTIVITY is recorded in CLINICAL CONTACT DURATION OF CARE ACTIVITY.
This should be recorded in minutes.</t>
  </si>
  <si>
    <t>C201060</t>
  </si>
  <si>
    <t>CONSULTATION TYPE</t>
  </si>
  <si>
    <t>Consultation_Type</t>
  </si>
  <si>
    <t>The type of consultation between the CARE PROFESSIONAL and the PATIENT.</t>
  </si>
  <si>
    <t>Initial Consultation</t>
  </si>
  <si>
    <t>Follow-up Consultation</t>
  </si>
  <si>
    <t>C201070</t>
  </si>
  <si>
    <t>CARE CONTACT SUBJECT</t>
  </si>
  <si>
    <t>CareContact_Subject</t>
  </si>
  <si>
    <t>The person who was the subject of the Care Contact.</t>
  </si>
  <si>
    <t>Patient</t>
  </si>
  <si>
    <t>Patient proxy (in lieu of a contact with the patient)</t>
  </si>
  <si>
    <t>ConsMechanism</t>
  </si>
  <si>
    <t>Face to face</t>
  </si>
  <si>
    <t>Telephone</t>
  </si>
  <si>
    <t>Talk type for a person unable to speak</t>
  </si>
  <si>
    <t>Email</t>
  </si>
  <si>
    <t>Text Message (Asynchronous)</t>
  </si>
  <si>
    <t>Instant messaging (Synchronous)</t>
  </si>
  <si>
    <t>Video consultation</t>
  </si>
  <si>
    <t>Message Board (Asynchronous)</t>
  </si>
  <si>
    <t>Chat Room (Synchronous)</t>
  </si>
  <si>
    <t>Activity_LocationType</t>
  </si>
  <si>
    <t>The type of physical LOCATION where PATIENTS are seen or where SERVICES are provided or from which requests for services are sent.</t>
  </si>
  <si>
    <t>Patient's Home</t>
  </si>
  <si>
    <t>Carer's Home</t>
  </si>
  <si>
    <t>Patient's Workplace</t>
  </si>
  <si>
    <t>Other Patient Related Location</t>
  </si>
  <si>
    <t>B01</t>
  </si>
  <si>
    <t>Primary Care Health Centre</t>
  </si>
  <si>
    <t>B02</t>
  </si>
  <si>
    <t>Polyclinic</t>
  </si>
  <si>
    <t>Ophthalmic Medical Practitioner premises</t>
  </si>
  <si>
    <t>D01</t>
  </si>
  <si>
    <t>Walk In Centre</t>
  </si>
  <si>
    <t>D02</t>
  </si>
  <si>
    <t>Out of Hours Centre</t>
  </si>
  <si>
    <t>D03</t>
  </si>
  <si>
    <t>Emergency Community Dental Service</t>
  </si>
  <si>
    <t>E01</t>
  </si>
  <si>
    <t>Out-Patient Clinic</t>
  </si>
  <si>
    <t>E02</t>
  </si>
  <si>
    <t>Ward</t>
  </si>
  <si>
    <t>E03</t>
  </si>
  <si>
    <t>Day Hospital</t>
  </si>
  <si>
    <t>E04</t>
  </si>
  <si>
    <t>Emergency Care Department or Minor Injuries Department</t>
  </si>
  <si>
    <t>E99</t>
  </si>
  <si>
    <t>Other departments</t>
  </si>
  <si>
    <t>F01</t>
  </si>
  <si>
    <t>G01</t>
  </si>
  <si>
    <t>Care Home Without Nursing</t>
  </si>
  <si>
    <t>G02</t>
  </si>
  <si>
    <t>Care Home With Nursing</t>
  </si>
  <si>
    <t>G03</t>
  </si>
  <si>
    <t>Children’s Home</t>
  </si>
  <si>
    <t>G04</t>
  </si>
  <si>
    <t>Integrated Care Home Without Nursing and Care Home With Nursing</t>
  </si>
  <si>
    <t>H01</t>
  </si>
  <si>
    <t>Day Centre</t>
  </si>
  <si>
    <t>J01</t>
  </si>
  <si>
    <t>Resource Centre</t>
  </si>
  <si>
    <t>K01</t>
  </si>
  <si>
    <t>Sure Start Children’s Centre</t>
  </si>
  <si>
    <t>K02</t>
  </si>
  <si>
    <t>Child Development Centre</t>
  </si>
  <si>
    <t>L01</t>
  </si>
  <si>
    <t>School</t>
  </si>
  <si>
    <t>L02</t>
  </si>
  <si>
    <t>Further Education College</t>
  </si>
  <si>
    <t>L03</t>
  </si>
  <si>
    <t>University</t>
  </si>
  <si>
    <t>L04</t>
  </si>
  <si>
    <t>Nursery Premises</t>
  </si>
  <si>
    <t>L05</t>
  </si>
  <si>
    <t>Other Childcare Premises</t>
  </si>
  <si>
    <t>L06</t>
  </si>
  <si>
    <t>Training Establishments</t>
  </si>
  <si>
    <t>L99</t>
  </si>
  <si>
    <t>Other Educational Premises</t>
  </si>
  <si>
    <t>Probation Service Premises</t>
  </si>
  <si>
    <t>Police Station / Police Custody Suite</t>
  </si>
  <si>
    <t>M05</t>
  </si>
  <si>
    <t>Immigration Removal Centre</t>
  </si>
  <si>
    <t>M06</t>
  </si>
  <si>
    <t>M07</t>
  </si>
  <si>
    <t>Street or other public open space</t>
  </si>
  <si>
    <t>Other publicly accessible area or building</t>
  </si>
  <si>
    <t>Voluntary or charitable agency premises</t>
  </si>
  <si>
    <t>Dispensing Optician premises</t>
  </si>
  <si>
    <t>Dispensing Pharmacy premises</t>
  </si>
  <si>
    <t>X01</t>
  </si>
  <si>
    <t>Other locations not elsewhere classified</t>
  </si>
  <si>
    <t>C201906</t>
  </si>
  <si>
    <t>ORGANISATION SITE IDENTIFIER (OF TREATMENT)</t>
  </si>
  <si>
    <t>Treatment_OrgSiteID</t>
  </si>
  <si>
    <t>The ORGANISATION IDENTIFIER of the Organisation Site where the PATIENT was treated.</t>
  </si>
  <si>
    <t>min an5 max an9</t>
  </si>
  <si>
    <t>If ORGANISATION SITE IDENTIFIER (OF TREATMENT) is not in national organisation tables as a "live" organisation at any point during the reporting period, a warning will be generated.</t>
  </si>
  <si>
    <t>GroupTherapyIndicator</t>
  </si>
  <si>
    <t>An indicator of whether a Care Activity was delivered as Group Therapy.
Group Therapy is a SESSION where more than one PATIENT attends at the same time, to see one or more CARE PROFESSIONALS. Clinical notes are recorded in each individual PATIENT's casenotes.</t>
  </si>
  <si>
    <t>Yes - Care Activity delivered as Group Therapy</t>
  </si>
  <si>
    <t>No - Care Activity delivered individually</t>
  </si>
  <si>
    <t>Not known if the activity was group therapy</t>
  </si>
  <si>
    <t>Indicates whether an APPOINTMENT for a CARE CONTACT took place and if the APPOINTMENT did not take place it whether advanced warning was given.</t>
  </si>
  <si>
    <t>Attended on time or, if late, before the relevant CARE PROFESSIONAL was ready to see the PATIENT</t>
  </si>
  <si>
    <t>Arrived late, after the relevant CARE PROFESSIONAL was ready to see the PATIENT, but was seen</t>
  </si>
  <si>
    <t>PATIENT arrived late and could not be seen</t>
  </si>
  <si>
    <t>APPOINTMENT cancelled by, or on behalf of, the PATIENT</t>
  </si>
  <si>
    <t>Did not attend - no advance warning given</t>
  </si>
  <si>
    <t>APPOINTMENT cancelled or postponed by the Health Care Provider</t>
  </si>
  <si>
    <t>C201110</t>
  </si>
  <si>
    <t>EARLIEST REASONABLE OFFER DATE</t>
  </si>
  <si>
    <t>ReasonableOffer_Date</t>
  </si>
  <si>
    <t>The date of the earliest of the Reasonable Offers made to a PATIENT for an APPOINTMENT or Elective Admission. It should only be included on the Commissioning Data Sets where the PATIENT has declined at least two Reasonable Offers, and a Patient Pause is to be applied to the length of wait calculation performed by the Secondary Uses Service.
Patient Cancellations
Where, for any reason, a PATIENT cancels or does not attend an APPOINTMENT or an OFFER OF ADMISSION the EARLIEST REASONABLE OFFER DATE for the rearranged APPOINTMENT or OFFER OF ADMISSION will be the EARLIEST REASONABLE OFFER DATE of the cancelled APPOINTMENT or OFFER OF ADMISSION.
Provider Cancellations
Where, for any reason, any Health Care Provider cancels and re-arranges an APPOINTMENT or an OFFER OF ADMISSION, the EARLIEST REASONABLE OFFER DATE for the re-arranged APPOINTMENT or OFFER OF ADMISSION will be the date of the earliest Reasonable Offer made following the cancellation.
Patients who are unavailable
Where a PATIENT makes themself unavailable for a longer period of time, for example a PATIENT who is a teacher who wishes to delay their admission until the summer holidays, making a Reasonable Offer may be inappropriate.
In these circumstances, so long as the Health Care Provider could have made at least two Reasonable Offers, the EARLIEST REASONABLE OFFER DATE will be the date of the earliest Reasonable Offer that the provider could have offered the PATIENT. This must be communicated to the PATIENT.</t>
  </si>
  <si>
    <t>If Earliest Reasonable Offer Date is before the Referral Request Received Date, the record will be rejected.
If Earliest Reasonable Offer Date is after the Care Contact Date, a warning will be generated.
If Earliest Reasonable Offer Date is more than 5 years after the Date and Time Data Set Created, the record will be rejected.</t>
  </si>
  <si>
    <t>C201120</t>
  </si>
  <si>
    <t>EARLIEST CLINICALLY APPROPRIATE DATE</t>
  </si>
  <si>
    <t>ClinicallyAppropriate_Date</t>
  </si>
  <si>
    <t>The earliest DATE that it was clinically appropriate for an ACTIVITY to take place.</t>
  </si>
  <si>
    <t>If Earliest Clinically Appropriate Date is before the Referral Request Received Date, the record will be rejected.
If Earliest Clinically Appropriate Date is more than 5 years after the Date and Time Data Set Created, the record will be rejected.</t>
  </si>
  <si>
    <t>C201130</t>
  </si>
  <si>
    <t>CARE CONTACT CANCELLATION DATE</t>
  </si>
  <si>
    <t>Contact_CancellationDate</t>
  </si>
  <si>
    <t>The date on which a Care Contact was cancelled.</t>
  </si>
  <si>
    <t>If Care Contact Cancellation Date is before the Referral Request Received Date, the record will be rejected.
If Care Contact Cancellation Date is after the Care Contact Date, the record will be rejected.
If Care Contact Cancellation Date is after the Date and Time Data Set Created, the record will be rejected.
If Care Contact Cancellation Date is after the Reporting Period End Date, a warning will be generated.</t>
  </si>
  <si>
    <t>C201140</t>
  </si>
  <si>
    <t>CARE CONTACT CANCELLATION REASON</t>
  </si>
  <si>
    <t>Contact_CancellationReason</t>
  </si>
  <si>
    <t>The reason that a Care Contact was cancelled.</t>
  </si>
  <si>
    <t>Cancelled for Clinical Reasons</t>
  </si>
  <si>
    <t>If Care Contact Cancellation Date is populated and Care Contact Cancellation Reason is blank, a warning will be generated.</t>
  </si>
  <si>
    <t>Cancelled for Non-clinical Reasons</t>
  </si>
  <si>
    <t>C201150</t>
  </si>
  <si>
    <t>REPLACEMENT APPOINTMENT DATE OFFERED</t>
  </si>
  <si>
    <t>ReplacementAppointment_OfferedDate</t>
  </si>
  <si>
    <t>The replacement appointment date offered to the patient by the Health Care Provider following the cancellation of an appointment.</t>
  </si>
  <si>
    <t>If Replacement Appointment Date Offered is before the Referral Request Received Date, the record will be rejected.
If Replacement Appointment Date Offered is before the Replacement Appointment Booked Date, the record will be rejected.
If Replacement Appointment Date Offered is more than 5 years after the Date and Time Data Set Created, the record will be rejected.</t>
  </si>
  <si>
    <t>C201160</t>
  </si>
  <si>
    <t>REPLACEMENT APPOINTMENT BOOKED DATE</t>
  </si>
  <si>
    <t>ReplacementAppointment_BookedDate</t>
  </si>
  <si>
    <t>The date on which a replacement appointment was booked following the cancellation of an appointment with the patient by the Health Care Provider.</t>
  </si>
  <si>
    <t>If Replacement Appointment Booked Date is before the Referral Request Received Date, the record will be rejected.
If Replacement Appointment Booked Date is after the Reporting Period End Date, a warning will be generated.
If Replacement Appointment Booked Date is after the Date and Time Data Set Created, the record will be rejected.</t>
  </si>
  <si>
    <t>C201D00</t>
  </si>
  <si>
    <t>UniqueID_CYP201</t>
  </si>
  <si>
    <t>C201D03</t>
  </si>
  <si>
    <t>C201D04</t>
  </si>
  <si>
    <t>C201D06</t>
  </si>
  <si>
    <t>C201D08</t>
  </si>
  <si>
    <t>C201D09</t>
  </si>
  <si>
    <t>UNIQUE CARE CONTACT IDENTIFIER</t>
  </si>
  <si>
    <t>Unique_CareContactID</t>
  </si>
  <si>
    <t>To uniquely identify the contact.</t>
  </si>
  <si>
    <t>Derived from ORGANISATION IDENTIFIER (CODE OF PROVIDER) + CARE CONTACT IDENTIFIER.</t>
  </si>
  <si>
    <t>C201D21</t>
  </si>
  <si>
    <t>AGE AT CARE CONTACT DATE</t>
  </si>
  <si>
    <t>Age_Contact_Date</t>
  </si>
  <si>
    <t>Age at Care Contact Date in days.</t>
  </si>
  <si>
    <t>If PERSON BIRTH DATE is populated Then
Derive by calculating CARE CONTACT DATE in CYP201 minus PERSON BIRTH DATE in CYP001. Measured in days.
Else NULL
Note: In the scenario where both CARE CONTACT DATE in CYP201 and PERSON BIRTH DATE in CYP001 are the same, this value will be 0.</t>
  </si>
  <si>
    <t>C201D25</t>
  </si>
  <si>
    <t>TIME BETWEEN REFERRAL AND CARE CONTACT</t>
  </si>
  <si>
    <t>Days_Referral_to_CareContact</t>
  </si>
  <si>
    <t>Time Between Referral and Care Contact in days.</t>
  </si>
  <si>
    <t>Derive by calculating CARE CONTACT DATE in CYP201 minus REFERRAL REQUEST RECEIVED DATE in CYP101.
Note: In the scenario where both CARE CONTACT DATE in CYP201 and REFERRAL REQUEST RECEIVED DATE in CYP101 are the same, this value will be 0.</t>
  </si>
  <si>
    <t>C201D26</t>
  </si>
  <si>
    <t>DistanceFromHome_ContactLocation</t>
  </si>
  <si>
    <t>Distance from home to activity location in kilometres.</t>
  </si>
  <si>
    <t>Derived from SITE CODE (OF TREATMENT) and POSTCODE OF USUAL ADDRESS. See additional guidance for distance calculations in Technical Glossary tab.</t>
  </si>
  <si>
    <t>1.0.6</t>
  </si>
  <si>
    <t>C201D31</t>
  </si>
  <si>
    <t>AgeYr_Contact_Date</t>
  </si>
  <si>
    <t>Age at Care Contact Date in years.</t>
  </si>
  <si>
    <t>If PERSON BIRTH DATE is populated Then
Derive by calculating CARE CONTACT DATE minus PERSON BIRTH DATE. Measured in years.
Else NULL
Note: In the scenario where both CARE CONTACT DATE in CYP201 and PERSON BIRTH DATE in CYP001 are the same, this value will be 0.</t>
  </si>
  <si>
    <t>C201D39</t>
  </si>
  <si>
    <t>C201D41</t>
  </si>
  <si>
    <t>AGE GROUP (CARE CONTACT DATE)</t>
  </si>
  <si>
    <t>AgeGroup_Contact_Date</t>
  </si>
  <si>
    <t>Using AgeYr_Contact_Date:
If &gt;=0 and &lt;=18     --&gt; '0-18'
If &gt;=19 and &lt;=64   --&gt; '19-64'
If &gt;=65 and &lt;=129 --&gt; '65_Plus'
If &lt;0 or &gt;=130        --&gt; NULL
If NULL                   --&gt; NULL.</t>
  </si>
  <si>
    <t>The submitted or derived Body Mass Index (BMI) of the patient as confirmed at the CARE CONTACT DATE. The unit of measurement is kg/m².</t>
  </si>
  <si>
    <t>max n20.max n2</t>
  </si>
  <si>
    <t>C201D51</t>
  </si>
  <si>
    <t>AGE BAND (CARE CONTACT DATE)</t>
  </si>
  <si>
    <t>AgeBand_Contact_Date</t>
  </si>
  <si>
    <t>Using AgeYr_Contact_Date:
If &gt;=0 and &lt;=4          --&gt; '0-4'
If &gt;=5 and &lt;=9          --&gt; '5-9'
If &gt;=10 and &lt;=14     --&gt; '10-14'
If &gt;=15 and &lt;=19     --&gt; '15-19'
If &gt;=20 and &lt;=24     --&gt; '20-24'
If &gt;=25 and &lt;=29     --&gt; '25-29'
If &gt;=30 and &lt;=34     --&gt; '30-34'
If &gt;=35 and &lt;=39     --&gt; '35-39'
If &gt;=40 and &lt;=44     --&gt; '40-44'
If &gt;=45 and &lt;=49     --&gt; '45-49'
If &gt;=50 and &lt;=54     --&gt; '50-54'
If &gt;=55 and &lt;=59     --&gt; '55-59'
If &gt;=60 and &lt;=64     --&gt; '10-14'
If &gt;=65 and &lt;=69     --&gt; '65-69'
If &gt;=70 and &lt;=74     --&gt; '70-74'
If &gt;=75 and &lt;=79     --&gt; '75-79'
If &gt;=80 and &lt;=84     --&gt; '80-84'
If &gt;=85 and &lt;=89     --&gt; '85-89'
If &gt;=90 and &lt;=94     --&gt; '90-94'
If &gt;=95 and &lt;=99     --&gt; '95-99'
If &gt;=100 and &lt;=104 --&gt; '100-104'
If &gt;=105 and &lt;=109 --&gt; '105-109'
If &gt;=110 and &lt;=114 --&gt; '110-114'
If &gt;=115 and &lt;=119 --&gt; '115-119'
If &gt;=120 and &lt;=124 --&gt; '120-124'
If &gt;=125 and &lt;=129 --&gt; '124-129'
If &lt;0 and &gt;=130        --&gt; NULL
If NULL                      --&gt; NULL.</t>
  </si>
  <si>
    <t>End of Repeating Group - CYP201 Care Contact</t>
  </si>
  <si>
    <t>Start of Repeating Group - CYP202 Care Activity</t>
  </si>
  <si>
    <r>
      <rPr>
        <b/>
        <sz val="8"/>
        <rFont val="Arial"/>
        <family val="2"/>
      </rPr>
      <t>Group-level notes for Data Providers:</t>
    </r>
    <r>
      <rPr>
        <sz val="8"/>
        <rFont val="Arial"/>
        <family val="2"/>
      </rPr>
      <t xml:space="preserve">
Care Activity: To carry details of any activities which have taken place as part of a contact with a patient.
One occurrence of this group is permitted for each Care Activity.</t>
    </r>
  </si>
  <si>
    <r>
      <rPr>
        <b/>
        <sz val="8"/>
        <rFont val="Arial"/>
        <family val="2"/>
      </rPr>
      <t>Group-level Validation:</t>
    </r>
    <r>
      <rPr>
        <sz val="8"/>
        <rFont val="Arial"/>
        <family val="2"/>
      </rPr>
      <t xml:space="preserve">
This group will be rejected if there is no valid CYP201 group transmitted for this Care Contact Identifier.
This group will be rejected if there is more than one CYP202 group transmitted for this Care Activity Identifier.
If there is no valid CYP901 record transmitted for this Care Professional Local Identifier, a warning will be reported.</t>
    </r>
  </si>
  <si>
    <t>CareActivityID</t>
  </si>
  <si>
    <t>The unique identifier for a CARE CONTACT.
It will normally be automatically generated by the local system upon recording a new activity, although can be manually assigned.</t>
  </si>
  <si>
    <t>C202903</t>
  </si>
  <si>
    <t>The CARE CONTACT IDENTIFIER is used to uniquely identify the CARE CONTACT within the Health Care Provider.
It will normally be automatically generated by the local system upon recording a new Care Contact, although can be manually assigned.</t>
  </si>
  <si>
    <t>C202010</t>
  </si>
  <si>
    <t>COMMUNITY CARE ACTIVITY TYPE</t>
  </si>
  <si>
    <t>Activity_Type</t>
  </si>
  <si>
    <t>The type of Care Activity performed during a Care Contact by a CARE PROFESSIONAL.</t>
  </si>
  <si>
    <t>Administering Tests</t>
  </si>
  <si>
    <t>Assessment</t>
  </si>
  <si>
    <t>Clinical Intervention</t>
  </si>
  <si>
    <t>Counselling, Advice, Support</t>
  </si>
  <si>
    <t>Patient Specific Health Promotion</t>
  </si>
  <si>
    <t>Multidisciplinary Team Review</t>
  </si>
  <si>
    <t>Supporting Another Clinician</t>
  </si>
  <si>
    <t>Health Visitor New Birth Visit</t>
  </si>
  <si>
    <t>Health Visitor Health Review (6-8 weeks)</t>
  </si>
  <si>
    <t>Health Visitor Health Review (1  year)</t>
  </si>
  <si>
    <t>Health Visitor Health Review (2-2.5 years)</t>
  </si>
  <si>
    <t>Health Visitor Formal handover to School Nursing Service (4-5 years)</t>
  </si>
  <si>
    <t>C202020</t>
  </si>
  <si>
    <t>CareProfessionalID_Local</t>
  </si>
  <si>
    <t xml:space="preserve">A unique local CARE PROFESSIONAL IDENTIFIER within a Health Care Provider and may be assigned automatically by the computer system.
 </t>
  </si>
  <si>
    <t>C202030</t>
  </si>
  <si>
    <t>CLINICAL CONTACT DURATION OF CARE ACTIVITY</t>
  </si>
  <si>
    <t>CareActivity_Duration</t>
  </si>
  <si>
    <t>The total duration of a CARE ACTIVITY in minutes, excluding any administration time prior to or after the CARE ACTIVITY and the CARE PROFESSIONAL's travelling time to the LOCATION where the CARE ACTIVITY was provided.
This is calculated from the Start Time and End Time of the CARE ACTIVITY.</t>
  </si>
  <si>
    <t>Procedure_Scheme</t>
  </si>
  <si>
    <t>The type of CODED CLINICAL ENTRY used for the CLINICAL INTERVENTION.</t>
  </si>
  <si>
    <t>If Coded Procedure (Clinical Terminology) is populated, Procedure Scheme In Use (Community Care) must contain a valid value or the record will be rejected.</t>
  </si>
  <si>
    <t xml:space="preserve">Systematized Nomenclature of Medicine Clinical Terms (SNOMED CT®)
</t>
  </si>
  <si>
    <t>CodedProcedure</t>
  </si>
  <si>
    <t>The CLINICAL TERMINOLOGY CODE which is used to identify a Patient Procedure.</t>
  </si>
  <si>
    <t>If Procedure Scheme In Use (Community Care) is populated and Coded Procedure (Clinical Terminology) is blank, then a warning will be generated.
If Coded Procedure (Clinical Terminology) format does not match expected format from selected Procedure Scheme In Use (Community Care), the record will be rejected.
If Procedure Scheme In Use (Community Care) contains the value '06 - SNOMED CT' and Coded Procedure (Clinical Terminology) fails standard SNOMED CT checks (Check Digit and Partition Identifier), the record will be rejected.</t>
  </si>
  <si>
    <t>Finding_Scheme</t>
  </si>
  <si>
    <t>The type of CODED CLINICAL ENTRY used for the Finding.</t>
  </si>
  <si>
    <t>If Coded Finding (Coded Clinical Entry) is populated, Finding Scheme In Use (Community Care) must contain a valid value or the record will be rejected.</t>
  </si>
  <si>
    <t>C202070</t>
  </si>
  <si>
    <t>CODED FINDING (CODED CLINICAL ENTRY)</t>
  </si>
  <si>
    <t>CodedFinding</t>
  </si>
  <si>
    <t>The CODED CLINICAL ENTRY which is used to identify a Finding.</t>
  </si>
  <si>
    <t>min an4 max an18</t>
  </si>
  <si>
    <t>If Finding Scheme In Use (Community Care) is populated and Coded Finding (Coded Clinical Entry) is blank, then a warning will be generated.
If Coded Finding (Coded Clinical Entry) format does not match expected format from selected Finding Scheme in Use (Community Care), the record will be rejected.
If Finding Scheme In Use (Community Care) contains the value '04 - SNOMED CT' and Coded Finding (Coded Clinical Entry) fails standard SNOMED CT checks (Check Digit and Partition Identifier), the record will be rejected.</t>
  </si>
  <si>
    <t>Observation_Scheme</t>
  </si>
  <si>
    <t>The type of CLINICAL TERMINOLOGY CODE used for the observation</t>
  </si>
  <si>
    <t>If Coded Observation (Clinical terminology) is populated, Observation Scheme In Use (Community Care) must contain a valid value or the record will be rejected.</t>
  </si>
  <si>
    <t>CodedObservation</t>
  </si>
  <si>
    <t>The CLINICAL TERMINOLOGY CODE which is used to identify an Observable Entity.</t>
  </si>
  <si>
    <t>If Observation Scheme In Use (Community Care) is populated and Coded Observation (Clinical Terminology) is blank, then a warning will be generated.
If Coded Observation (Clinical Terminology) format does not match expected format from selected Observation Scheme in Use (Community Care), the record will be rejected.
If Observation Scheme In Use (Community Care) contains the value '03 - SNOMED CT' and Coded Observation (Clinical Terminology) fails standard SNOMED CT checks (Check Digit and Partition Identifier), the record will be rejected.</t>
  </si>
  <si>
    <t>C202100</t>
  </si>
  <si>
    <t>OBSERVATION VALUE</t>
  </si>
  <si>
    <t>ObservationValue</t>
  </si>
  <si>
    <t>The value of a CLINICAL INVESTIGATION RESULT ITEM.</t>
  </si>
  <si>
    <t>C202110</t>
  </si>
  <si>
    <t>UCUM UNIT OF MEASUREMENT</t>
  </si>
  <si>
    <t>UC_UnitOfMeasurement</t>
  </si>
  <si>
    <t>The unit of measurement used to measure the result of a clinical OBSERVATION. See http://unitsofmeasure.org/trac/.</t>
  </si>
  <si>
    <t>If Observation Value is populated and the UCUM Unit Of Measurement is blank, then a warning will be generated.</t>
  </si>
  <si>
    <t>C202D00</t>
  </si>
  <si>
    <t>UniqueID_CYP202</t>
  </si>
  <si>
    <t>C202D03</t>
  </si>
  <si>
    <t>From provider Code in CYP000 Header ORGANISATION IDENTIFIER (CODE OF PROVIDER).</t>
  </si>
  <si>
    <t>C202D04</t>
  </si>
  <si>
    <t>C202D09</t>
  </si>
  <si>
    <t>C202D10</t>
  </si>
  <si>
    <t>UNIQUE CARE ACTIVITY IDENTIFIER</t>
  </si>
  <si>
    <t>Unique_CareActivityID</t>
  </si>
  <si>
    <t>To uniquely identify the activity.</t>
  </si>
  <si>
    <t>Derived from ORGANISATION IDENTIFIER (CODE OF PROVIDER) + CARE ACTIVITY IDENTIFIER.</t>
  </si>
  <si>
    <t>C202D39</t>
  </si>
  <si>
    <t>BreastFeedingStatus_Master</t>
  </si>
  <si>
    <t>The derived breastfeeding status, based on submissions using clinical terminology in the CYP202 table and submissions using the Breastfeeding Status value list in the CYP610 table.</t>
  </si>
  <si>
    <t>The submitted or derived height of the patient in centimetres, as confirmed at the CARE CONTACT DATE.</t>
  </si>
  <si>
    <t>max an12</t>
  </si>
  <si>
    <t>The derived weight of the patient in kilograms, as confirmed at the CARE CONTACT DATE.</t>
  </si>
  <si>
    <t>End of Repeating Group - CYP202 Care Activity</t>
  </si>
  <si>
    <t>Start of Repeating Group - CYP301 Group Session</t>
  </si>
  <si>
    <r>
      <rPr>
        <b/>
        <sz val="8"/>
        <rFont val="Arial"/>
        <family val="2"/>
      </rPr>
      <t>Group-level notes for Data Providers:</t>
    </r>
    <r>
      <rPr>
        <sz val="8"/>
        <rFont val="Arial"/>
        <family val="2"/>
      </rPr>
      <t xml:space="preserve">
Group Sessions: To carry details of any group sessions which have been provided to a group of people during the reporting period.
One occurrence of this group is permitted for each Group Session activity. 
This data group should include details of all Group Sessions occurring within the reporting period.  Cancelled Group Sessions should NOT be reported.
This data group is not linked to the rest of the data set at patient level.</t>
    </r>
  </si>
  <si>
    <r>
      <rPr>
        <b/>
        <sz val="8"/>
        <rFont val="Arial"/>
        <family val="2"/>
      </rPr>
      <t>Group-level Validation:</t>
    </r>
    <r>
      <rPr>
        <sz val="8"/>
        <rFont val="Arial"/>
        <family val="2"/>
      </rPr>
      <t xml:space="preserve">
If there is no valid CYP901 record transmitted for this Care Professional Local Identifier, a warning will be reported.
This group will be rejected if there is more than one CYP301 group transmitted for this Group Session Identifier.</t>
    </r>
  </si>
  <si>
    <t>C301010</t>
  </si>
  <si>
    <t>GROUP SESSION IDENTIFIER</t>
  </si>
  <si>
    <t>GroupSessionID</t>
  </si>
  <si>
    <t>The ACTIVITY IDENTIFIER for a Group Session. 
It would normally be automatically generated by the local system upon recording a new Group Session, although could be manually assigned.
This may be the same as the Community Care Contact Identifier depending upon the local system.</t>
  </si>
  <si>
    <t>C301020</t>
  </si>
  <si>
    <t>GROUP SESSION DATE</t>
  </si>
  <si>
    <t>GroupSession_Date</t>
  </si>
  <si>
    <t>The date that a Group Session took place, or, if cancelled, was scheduled to take place.  
Where a Group Session spans multiple days the Start Date should be reported here.
This should be reported in eGIF date format CCYY-MM-DD.</t>
  </si>
  <si>
    <t>If Group Session Date is before the reporting period start date, the record will be rejected.
If Group Session Date is after the reporting period end date, the record will be rejected.</t>
  </si>
  <si>
    <t>C301912</t>
  </si>
  <si>
    <t>C301030</t>
  </si>
  <si>
    <t>CLINICAL CONTACT DURATION OF GROUP SESSION</t>
  </si>
  <si>
    <t>GroupSession_Duration</t>
  </si>
  <si>
    <t>The duration of a Group Session in minutes, excluding any administration time prior to or after the Group Session and the CARE PROFESSIONAL's travelling time to the LOCATION where the Group Session was provided.</t>
  </si>
  <si>
    <t>C301040</t>
  </si>
  <si>
    <t>GROUP SESSION TYPE (COMMUNITY CARE)</t>
  </si>
  <si>
    <t>GroupSession_Type</t>
  </si>
  <si>
    <t xml:space="preserve">The type of Group Session provided by a Community Health Service.
</t>
  </si>
  <si>
    <t>Antenatal Session</t>
  </si>
  <si>
    <t>Parent/carer and Child Session</t>
  </si>
  <si>
    <t>General Health Promotion Session</t>
  </si>
  <si>
    <t>Screening Programme</t>
  </si>
  <si>
    <t>Stop Smoking Education Programme</t>
  </si>
  <si>
    <t xml:space="preserve">Weight Management </t>
  </si>
  <si>
    <t>Contraception and Sexual Health</t>
  </si>
  <si>
    <t>C301050</t>
  </si>
  <si>
    <t xml:space="preserve">NUMBER OF GROUP SESSION PARTICIPANTS </t>
  </si>
  <si>
    <t>NumberOfParticipants</t>
  </si>
  <si>
    <t>The number of PATIENTS who participated in a Group Session (excluding the CARE PROFESSIONALS responsible for the Group Session).</t>
  </si>
  <si>
    <t>Patient's home</t>
  </si>
  <si>
    <t>Carer's home</t>
  </si>
  <si>
    <t>Patient's workplace</t>
  </si>
  <si>
    <t>Other patient related location</t>
  </si>
  <si>
    <t>Probation Service premises</t>
  </si>
  <si>
    <t>C301906</t>
  </si>
  <si>
    <t>C301060</t>
  </si>
  <si>
    <t>C301D00</t>
  </si>
  <si>
    <t>UniqueID_CYP301</t>
  </si>
  <si>
    <t>C301D03</t>
  </si>
  <si>
    <t>C301D39</t>
  </si>
  <si>
    <t>This is a unique ID which identifies the month of the reporting period. 
It should start at the last CSDS v1.0 uniqmonthid (for march 2020) + 1 and increment by 1.
Month 0001 being April 1900. 
It should continue to increment irrespective of the end of financial or calendar year.</t>
  </si>
  <si>
    <t>End of Repeating Group - CYP301 Group Session</t>
  </si>
  <si>
    <t>Start of Repeating Group - CYP401  Special Educational Need Identified</t>
  </si>
  <si>
    <r>
      <rPr>
        <b/>
        <sz val="8"/>
        <rFont val="Arial"/>
        <family val="2"/>
      </rPr>
      <t xml:space="preserve">Group-level notes for Data Providers:
</t>
    </r>
    <r>
      <rPr>
        <sz val="8"/>
        <rFont val="Arial"/>
        <family val="2"/>
      </rPr>
      <t>Special Educational Need Identified: To carry details of the child or young person's Special Educational Need.
One occurrence of this group is permitted for each Special Educational Need identified.
This group will be collected and submitted by a health organisation involved in a child's or young person's education assessment.</t>
    </r>
    <r>
      <rPr>
        <b/>
        <sz val="8"/>
        <rFont val="Arial"/>
        <family val="2"/>
      </rPr>
      <t xml:space="preserve">
</t>
    </r>
    <r>
      <rPr>
        <sz val="8"/>
        <rFont val="Arial"/>
        <family val="2"/>
      </rPr>
      <t xml:space="preserve">
</t>
    </r>
  </si>
  <si>
    <r>
      <rPr>
        <b/>
        <sz val="8"/>
        <rFont val="Arial"/>
        <family val="2"/>
      </rPr>
      <t>Group-level Validation:</t>
    </r>
    <r>
      <rPr>
        <sz val="8"/>
        <rFont val="Arial"/>
        <family val="2"/>
      </rPr>
      <t xml:space="preserve">
This group will be rejected if there is no valid CYP001 group transmitted for this Local Patient Identifier (Extended).
This group will be rejected if there is more than one CYP401 group transmitted for this Local Patient Identifier (Extended) + Special Educational Need Type combination.
This group will be rejected if the patient identified by this Local Patient Identifier (Extended) in the CYP001 table is 19 years or older at the start of the reporting period.
This group will be rejected if the CYP001 group transmitted for this Local Patient Identifier (Extended) has a blank Person Birth Date.</t>
    </r>
  </si>
  <si>
    <t>C401901</t>
  </si>
  <si>
    <t>C401010</t>
  </si>
  <si>
    <t>SPECIAL EDUCATIONAL NEED TYPE</t>
  </si>
  <si>
    <t>EducationNeed_Type</t>
  </si>
  <si>
    <t>The type of special educational needs of a patient.</t>
  </si>
  <si>
    <t>Specific Learning Disability</t>
  </si>
  <si>
    <t>Learning Difficulty</t>
  </si>
  <si>
    <t>Emotional and Behavioural Difficulty</t>
  </si>
  <si>
    <t>Speech and Communication Difficulty</t>
  </si>
  <si>
    <t>Hearing Impairment</t>
  </si>
  <si>
    <t>Visual Impairment</t>
  </si>
  <si>
    <t>Physical Disability</t>
  </si>
  <si>
    <t>Other Difficulty / Disability</t>
  </si>
  <si>
    <t>Not Stated (Person asked but declined to provide a response)</t>
  </si>
  <si>
    <t>C401D00</t>
  </si>
  <si>
    <t>UniqueID_CYP401</t>
  </si>
  <si>
    <t>C401D03</t>
  </si>
  <si>
    <t>C401D04</t>
  </si>
  <si>
    <t>C401D36</t>
  </si>
  <si>
    <t>C401D37</t>
  </si>
  <si>
    <t>Where this field is populated, it indicates the date at which the record ceased to be most recent version. 
The Record End Date is the Record Start Date of the successor record minus one day. 
The successor record will be the next submitted record in CYP401 with the same PERSON ID, ORGANISATION IDENTIFIER (CODE OF PROVIDER), SPECIAL EDUCATIONAL NEED TYPE.</t>
  </si>
  <si>
    <t>See 'Record End Date' section of the Complex Derivations tab for full construction.
This record supersedes any records in previous submission periods, when 'RecordEndDate' is NULL and matching values in the following fields: 
Person_ID, OrgID_Provider, EducationNeed_Type.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</si>
  <si>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C401D39</t>
  </si>
  <si>
    <t>This is a unique ID which identifies the month of the reporting period.
It should start at the last CSDS v1.0 uniqmonthid (for march 2020) + 1 and increment by 1.
Month 0001 being April 1900.
It should continue to increment irrespective of the end of financial or calendar year.</t>
  </si>
  <si>
    <t>End of Repeating Group - CYP401 Special Educational Need Identified</t>
  </si>
  <si>
    <t>Start of Repeating Group - CYP402 Safeguarding Vulnerability Factor</t>
  </si>
  <si>
    <r>
      <rPr>
        <b/>
        <sz val="8"/>
        <rFont val="Arial"/>
        <family val="2"/>
      </rPr>
      <t xml:space="preserve">Group-level notes for Data Providers:
</t>
    </r>
    <r>
      <rPr>
        <sz val="8"/>
        <rFont val="Arial"/>
        <family val="2"/>
      </rPr>
      <t xml:space="preserve">Safeguarding Vulnerability Factor: to carry details of when the child or young person is subject to any safeguarding concerns.
One occurrence of this group is permitted for each safeguarding concern.
For children with a number of Safeguarding Vulnerability Factors (SVFs), the group is repeated for each factor.
This group of data may be collected and submitted by an organisation registering a child or young person with their service.
</t>
    </r>
  </si>
  <si>
    <r>
      <rPr>
        <b/>
        <sz val="8"/>
        <rFont val="Arial"/>
        <family val="2"/>
      </rPr>
      <t>Group-level Validation:</t>
    </r>
    <r>
      <rPr>
        <sz val="8"/>
        <rFont val="Arial"/>
        <family val="2"/>
      </rPr>
      <t xml:space="preserve">
This group will be rejected if there is no valid CYP001 group transmitted for this Local Patient Identifier (Extended).
This group will be rejected if there is more than one CYP402 group transmitted for this Local Patient Identifier (Extended) + Safeguarding Vulnerability Factors Type combination.
This group will be rejected if the patient identified by this Local Patient Identifier (Extended) in the CYP001 table is 19 years or older at the start of the reporting period.
This group will be rejected if the CYP001 group transmitted for this Local Patient Identifier (Extended) has a blank Person Birth Date.</t>
    </r>
  </si>
  <si>
    <t>C402901</t>
  </si>
  <si>
    <t>SafeguardingFactors_Type</t>
  </si>
  <si>
    <t>The type of Child Safeguarding vulnerability factors identified.</t>
  </si>
  <si>
    <t>Repeat Emergency Care Attendances</t>
  </si>
  <si>
    <t>Concerning parent child interaction</t>
  </si>
  <si>
    <t>Worrying parent behaviour / Mental Health concerns</t>
  </si>
  <si>
    <t>Worrying child behaviour</t>
  </si>
  <si>
    <t>Self harm</t>
  </si>
  <si>
    <t>Genital injury (excluding Female Genital Mutilation (FGM))</t>
  </si>
  <si>
    <t>Referral from Social Services or Police</t>
  </si>
  <si>
    <t>Previously known to Social Services</t>
  </si>
  <si>
    <t>Significant injury in child (in the last 12 months)</t>
  </si>
  <si>
    <t>Domestic abuse</t>
  </si>
  <si>
    <t>History inconsistent with injuries</t>
  </si>
  <si>
    <t>Disclosure of abuse</t>
  </si>
  <si>
    <t>Bullying</t>
  </si>
  <si>
    <t>Delay in presentation (Children with frequent minor injuries and there is a delay in presentation to medical staff)</t>
  </si>
  <si>
    <t>Female Genital Mutilation (FGM)</t>
  </si>
  <si>
    <t>C402D00</t>
  </si>
  <si>
    <t>UniqueID_CYP402</t>
  </si>
  <si>
    <t>C402D03</t>
  </si>
  <si>
    <t>C402D04</t>
  </si>
  <si>
    <t>C402D36</t>
  </si>
  <si>
    <t>C402D37</t>
  </si>
  <si>
    <t>Where this field is populated, it indicates the date at which the record ceased to be most recent version.
The Record End Date is the Record Start Date of the successor record minus one day.
The successor record will be the next submitted record in CYP402 with the same PERSON ID, ORGANISATION IDENTIFIER (CODE OF PROVIDER),  SAFEGUARDING VULNERABILITY FACTORS TYPE.</t>
  </si>
  <si>
    <t>See 'Record End Date' section of the Complex Derivations tab for full construction.
This record supersedes any records in previous submission periods, when 'RecordEndDate' is NULL and matching values in the following fields: 
Person_ID, OrgID_Provider, SafeguardingFactors_Type.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</si>
  <si>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C402D39</t>
  </si>
  <si>
    <t>End of Repeating Group - CYP402 Safeguarding Vulnerability Factor</t>
  </si>
  <si>
    <t>Start of Repeating Group - CYP403 Child Protection Plan</t>
  </si>
  <si>
    <r>
      <rPr>
        <b/>
        <sz val="8"/>
        <rFont val="Arial"/>
        <family val="2"/>
      </rPr>
      <t>Group-level notes for Data Providers:</t>
    </r>
    <r>
      <rPr>
        <sz val="8"/>
        <rFont val="Arial"/>
        <family val="2"/>
      </rPr>
      <t xml:space="preserve">
Child Protection Plan: to carry details of when the child or young person is subject to a child protection plan.
One occurrence of this Group is permitted for each child protection plan.
This group of data may be collected and submitted by an organisation registering a child or young person with their service.
Providers will tend to send this group once when a patient is placed on a Child Protection Plan. Initially, the Child Protection Plan Start Date will be populated only, if the plan is still in force at the end of the reporting period.
Subsequently, a second record will be provided repeating the Child Protection Plan Start Date and also adding the Child Protection Plan End Date value.</t>
    </r>
  </si>
  <si>
    <r>
      <rPr>
        <b/>
        <sz val="8"/>
        <rFont val="Arial"/>
        <family val="2"/>
      </rPr>
      <t xml:space="preserve">Group-level Validation:
</t>
    </r>
    <r>
      <rPr>
        <sz val="8"/>
        <rFont val="Arial"/>
        <family val="2"/>
      </rPr>
      <t xml:space="preserve">
This group will be rejected if there is no valid CYP001 group transmitted for this Local Patient Identifier (Extended).
This group will be rejected if there is more than one CYP403 group transmitted for this Local Patient Identifier (Extended) + Child Protection Plan Reason Code + Child Protection Plan Start Date + Child Protection Plan End Date combination.
This group will be rejected if the patient identified by this Local Patient Identifier (Extended) in the CYP001 table is 19 years or older at the start of the reporting period.
This group will be rejected if the CYP001 group transmitted for this Local Patient Identifier (Extended) has a blank Person Birth Date.</t>
    </r>
  </si>
  <si>
    <t>C403901</t>
  </si>
  <si>
    <t>CPP_Reason</t>
  </si>
  <si>
    <t>The reason the Child or Young Person is subject to an active Child Protection Plan.</t>
  </si>
  <si>
    <t>Neglect</t>
  </si>
  <si>
    <t>Physical abuse</t>
  </si>
  <si>
    <t>Emotional abuse</t>
  </si>
  <si>
    <t>Sexual abuse</t>
  </si>
  <si>
    <t>CPP_StartDate</t>
  </si>
  <si>
    <t>The Start Date on which a Child or Young Person is placed on a Child Protection Plan.</t>
  </si>
  <si>
    <t>If Child Protection Plan Start Date is after the Reporting Period End Date, the record will be rejected.
If Child Protection Plan Start Date is more than 9 months before Person Birth Date, then the record will be rejected.
If Person Birth Date is blank AND Child Protection Plan Start Date is before 1 January 1890, then the record will be rejected.</t>
  </si>
  <si>
    <t>C403030</t>
  </si>
  <si>
    <t>CHILD PROTECTION PLAN END DATE</t>
  </si>
  <si>
    <t>CPP_EndDate</t>
  </si>
  <si>
    <t>The End Date on which a Child or Young Person is removed from a Child Protection Plan.</t>
  </si>
  <si>
    <t>If Child Protection Plan End Date is before the Reporting Period Start Date, the record will be rejected.
If Child Protection Plan End Date is after the Reporting Period End Date, the record will be rejected.
If Child Protection Plan End Date it is before the Child Protection Plan Start Date, the record will be rejected.</t>
  </si>
  <si>
    <t>C403D00</t>
  </si>
  <si>
    <t>UniqueID_CYP403</t>
  </si>
  <si>
    <t>C403D03</t>
  </si>
  <si>
    <t>C403D04</t>
  </si>
  <si>
    <t>C403D21</t>
  </si>
  <si>
    <t>AGE AT CHILD PROTECTION PLAN START DATE</t>
  </si>
  <si>
    <t>Age_CPP_StartDate</t>
  </si>
  <si>
    <t>Age at Child Protection Plan Start Date in days.</t>
  </si>
  <si>
    <t>If PERSON BIRTH DATE is populated Then
Derive by calculating CHILD PROTECTION PLAN START DATE in CYP403 minus PERSON BIRTH DATE in CYP001. Measured in days.
Else NULL
Note: In the scenario where both CHILD PROTECTION PLAN START DATE in CYP403 and PERSON BIRTH DATE in CYP001 are the same, this value will be 0.</t>
  </si>
  <si>
    <t>C403D22</t>
  </si>
  <si>
    <t>AGE AT CHILD PROTECTION PLAN END DATE</t>
  </si>
  <si>
    <t>Age_CPP_EndDate</t>
  </si>
  <si>
    <t>Age at Child Protection Plan End Date in days.</t>
  </si>
  <si>
    <t>If PERSON BIRTH DATE is populated Then
Derive by calculating CHILD PROTECTION PLAN END DATE in CYP403 minus PERSON BIRTH DATE in CYP001. Measured in days.
Else NULL
Note: In the scenario where both CHILD PROTECTION PLAN END DATE in CYP403 and PERSON BIRTH DATE in CYP001 are the same, this value will be 0.</t>
  </si>
  <si>
    <t>C403D25</t>
  </si>
  <si>
    <t>DURATION SPENT ON CHILD PROTECTION PLAN</t>
  </si>
  <si>
    <t>Duration_SpentOnCPP</t>
  </si>
  <si>
    <t>Duration spent on Child Protection Plan in days.</t>
  </si>
  <si>
    <t>If CHILD PROTECTION PLAN END DATE is populated Then
Derive by calculating CHILD PROTECTION PLAN END DATE in CYP403 minus CHILD PROTECTION PLAN START DATE in CYP403. Measured in days.
Else NULL
Note: In the scenario where both CHILD PROTECTION PLAN END DATE in CYP403 and CHILD PROTECTION PLAN START DATE in CYP403 are the same, this value will be 1.</t>
  </si>
  <si>
    <t>C403D31</t>
  </si>
  <si>
    <t>AgeYr_CPP_StartDate</t>
  </si>
  <si>
    <t>Age at Child Protection Plan Start Date in years.</t>
  </si>
  <si>
    <t>If PERSON BIRTH DATE is populated Then
Derive by calculating CHILD PROTECTION PLAN START DATE in CYP403 minus PERSON BIRTH DATE in CYP001. Measured in years.
Else NULL
Note: In the scenario where both CHILD PROTECTION PLAN START DATE in CYP403 and PERSON BIRTH DATE in CYP001 are the same, this value will be 0.</t>
  </si>
  <si>
    <t>C403D32</t>
  </si>
  <si>
    <t>AgeYr_CPP_EndDate</t>
  </si>
  <si>
    <t>Age at Child Protection Plan End Date in years.</t>
  </si>
  <si>
    <t>If both PERSON BIRTH DATE and CHILD PROTECTION PLAN END DATE are populated Then
Derive by calculating CHILD PROTECTION PLAN END DATE in CYP403 minus PERSON BIRTH DATE in CYP001. Measured in years.
Else NULL
Note: In the scenario where both CHILD PROTECTION PLAN END DATE in CYP403 and PERSON BIRTH DATE in CYP001 are the same, this value will be 0.</t>
  </si>
  <si>
    <t>C403D36</t>
  </si>
  <si>
    <t>C403D37</t>
  </si>
  <si>
    <t>Where this field is populated, it indicates the date at which the record ceased to be most recent version.
The Record End Date is the Record Start Date of the successor record minus one day.
The successor record will be the next submitted record in CYP403 with the same PERSON ID, ORGANISATION IDENTIFIER (CODE OF PROVIDER), CHILD PROTECTION PLAN REASON CODE, CHILD PROTECTION PLAN START DATE and CHILD PROTECTION PLAN END DATE.</t>
  </si>
  <si>
    <t>See 'Record End Date' section of the Complex Derivations tab for full construction.
This record supersedes any records in previous submission periods, when 'RecordEndDate' is NULL and matching values in the following fields:
Person_ID, OrgID_Provider, CPP_Reason, CPP_StartDate, CPP_EndDate®.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</si>
  <si>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C403D39</t>
  </si>
  <si>
    <t>C403D51</t>
  </si>
  <si>
    <t>AGE BAND (CHILD PROTECTION PLAN START DATE)</t>
  </si>
  <si>
    <t>AgeBand_CPP_StartDate</t>
  </si>
  <si>
    <t>Using AgeYr_CPP_StartDate:
If &gt;=0 and &lt;=4          --&gt; '0-4'
If &gt;=5 and &lt;=9          --&gt; '5-9'
If &gt;=10 and &lt;=14     --&gt; '10-14'
If &gt;=15 and &lt;=19     --&gt; '15-19'
If &lt;0 and &gt;=20          --&gt; NULL
If NULL                      --&gt; NULL.</t>
  </si>
  <si>
    <t>C403D52</t>
  </si>
  <si>
    <t>AGE BAND (CHILD PROTECTION PLAN END DATE)</t>
  </si>
  <si>
    <t>AgeBand_CPP_EndDate</t>
  </si>
  <si>
    <t>Using Age_CPP_EndDate:
If &gt;=0 and &lt;=4          --&gt; '0-4'
If &gt;=5 and &lt;=9          --&gt; '5-9'
If &gt;=10 and &lt;=14     --&gt; '10-14'
If &gt;=15 and &lt;=19     --&gt; '15-19'
If &lt;0 and &gt;=20          --&gt; NULL
If NULL                      --&gt; NULL.</t>
  </si>
  <si>
    <t>End of Repeating Group - CYP403 Child Protection Plan</t>
  </si>
  <si>
    <t>Start of Repeating Group - CYP404 Assistive Technology To Support Disability Type</t>
  </si>
  <si>
    <r>
      <rPr>
        <b/>
        <sz val="8"/>
        <rFont val="Arial"/>
        <family val="2"/>
      </rPr>
      <t xml:space="preserve">Group-level notes for Data Providers:
</t>
    </r>
    <r>
      <rPr>
        <sz val="8"/>
        <rFont val="Arial"/>
        <family val="2"/>
      </rPr>
      <t xml:space="preserve">
A PATIENT'S assistive technology details: To carry details of when assistive technology is used to support a disabled PATIENT.
One occurrence of this group is permitted for each assistive technology type.
This group of data may be collected and submitted by an organisation registering a PATIENT with their service.</t>
    </r>
  </si>
  <si>
    <r>
      <rPr>
        <b/>
        <sz val="8"/>
        <rFont val="Arial"/>
        <family val="2"/>
      </rPr>
      <t>Group-level Validation:</t>
    </r>
    <r>
      <rPr>
        <sz val="8"/>
        <rFont val="Arial"/>
        <family val="2"/>
      </rPr>
      <t xml:space="preserve">
This group will be rejected if there is no valid CYP001 group transmitted for this Local Patient Identifier (Extended).
This group will be rejected if there is more than one CYP404 group transmitted for this Local Patient Identifier (Extended) + Assistive Technology Finding (SNOMED CT) + Prescription Date (Assistive Technology) combination.</t>
    </r>
  </si>
  <si>
    <t>C404901</t>
  </si>
  <si>
    <t>C404010</t>
  </si>
  <si>
    <t>ASSISTIVE TECHNOLOGY FINDING (SNOMED CT)</t>
  </si>
  <si>
    <t>The SNOMED CT concept ID which is used to identify the finding relating to the Assistive Technology that a PATIENT is dependent on.</t>
  </si>
  <si>
    <t>Refer to CSDS User Guidance for recommended codes</t>
  </si>
  <si>
    <t>If Assistive Technology Finding (SNOMED CT) fails standard SNOMED CT checks (Check Digit and Partition Identifier), the record will be rejected.</t>
  </si>
  <si>
    <t>C404020</t>
  </si>
  <si>
    <t>PRESCRIPTION DATE (ASSISTIVE TECHNOLOGY)</t>
  </si>
  <si>
    <t>SNOMED_Date</t>
  </si>
  <si>
    <t xml:space="preserve">The date on which the PRESCRIPTION was signed by the CARE PROFESSIONAL for the prescription of Assistive Technology. </t>
  </si>
  <si>
    <t>If Prescription Date (Assistive Technology) is before the Person Birth Date, the record will be rejected.
If PersonBirthDate is blank AND Prescription Date (Assistive Technology) is before 1 January 1890, the record will be rejected.
If Prescription Date (Assistive Technology) is after the Date and Time Data Set Created, the record will be rejected.
If Prescription Date (Assistive Technology) is after the Reporting Period End Date, a warning will be generted.</t>
  </si>
  <si>
    <t>C404D00</t>
  </si>
  <si>
    <t>UniqueID_CYP404</t>
  </si>
  <si>
    <t>C404D03</t>
  </si>
  <si>
    <t>C404D04</t>
  </si>
  <si>
    <t>C404D36</t>
  </si>
  <si>
    <t>C404D37</t>
  </si>
  <si>
    <t>Where this field is populated, it indicates the date at which the record ceased to be most recent version.
The Record End Date is the Record Start Date of the successor record minus one day.
The successor record will be the next submitted record in CYP404 with the same PERSON ID, ORGANISATION IDENTIFIER (CODE OF PROVIDER), ASSISTIVE TECHNOLOGY FINDING (SNOMED CT) and PRESCRIPTION DATE (ASSISTIVE TECHNOLOGY).</t>
  </si>
  <si>
    <t>See 'Record End Date' section of the Complex Derivations tab for full construction.
This record supersedes any records in previous submission periods, when 'RecordEndDate' is NULL and matching values in the following fields:
Person_ID, OrgID_Provider, SNOMED_ID, SNOMED_Date ®.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</si>
  <si>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C404D39</t>
  </si>
  <si>
    <t>End of Repeating Group - CYP404 Assistive Technology To Support Disability Type</t>
  </si>
  <si>
    <t>Start of Repeating Group - CYP501 Immunisation</t>
  </si>
  <si>
    <r>
      <rPr>
        <b/>
        <sz val="8"/>
        <rFont val="Arial"/>
        <family val="2"/>
      </rPr>
      <t xml:space="preserve">Group-level notes for Data Providers:
</t>
    </r>
    <r>
      <rPr>
        <sz val="8"/>
        <rFont val="Arial"/>
        <family val="2"/>
      </rPr>
      <t>Coded Immunisation: To carry the details of coded immunisation activity for a patient.
One occurrence of this group is permitted for each coded immunisation activity.</t>
    </r>
  </si>
  <si>
    <r>
      <rPr>
        <b/>
        <sz val="8"/>
        <rFont val="Arial"/>
        <family val="2"/>
      </rPr>
      <t>Group-level Validation:</t>
    </r>
    <r>
      <rPr>
        <sz val="8"/>
        <rFont val="Arial"/>
        <family val="2"/>
      </rPr>
      <t xml:space="preserve">
This group will be rejected if there is no valid CYP001 group transmitted for this Local Patient Identifier (Extended).
If there are more than one CYP501 groups transmitted for a Local Patient Identifier (Extended)  + Immunisation Procedure (Clinical Terminology) +  Immunisation Date combination, then all duplicated groups will  be rejected.</t>
    </r>
  </si>
  <si>
    <t>C501901</t>
  </si>
  <si>
    <t>C501907</t>
  </si>
  <si>
    <t>IMMUNISATION DATE</t>
  </si>
  <si>
    <t>Immunisation_Date</t>
  </si>
  <si>
    <t>The date on which the immunisation was carried out.</t>
  </si>
  <si>
    <t>If ImmunisationDate is after the Reporting Period End Date, the record will be rejected.
If ImmunisationDate is before the patient's Person Birth Date (as included in CYP001), the record will be rejected.
If Person Birth Date is blank AND Immunisation Date is before 1 January 1890, the record will be rejected.</t>
  </si>
  <si>
    <t>ImmunisationProcedure</t>
  </si>
  <si>
    <t>The CLINICAL TERMINOLOGY CODE which is used to identify an immunisation.</t>
  </si>
  <si>
    <t>If Procedure Scheme In Use (Community Care) contains the value '06 - SNOMED CT' and Immunisation Procedure (Clinical Terminology) fails standard SNOMED CT checks (Check Digit and Partition Identifier), the record will be rejected.
If Immunisation Procedure (Clinical Terminology) format does not match expected format from selected Procedure Scheme In Use (Community Care), the record will be rejected.</t>
  </si>
  <si>
    <t>C501908</t>
  </si>
  <si>
    <t>ORGANISATION IDENTIFIER (IMMUNISATION RESPONSIBLE ORGANISATION)</t>
  </si>
  <si>
    <t>OrgID_ImmunisationResponsible</t>
  </si>
  <si>
    <t>The ORGANISATION IDENTIFIER of the ORGANISATION carrying out the immunisation.</t>
  </si>
  <si>
    <t>If ORGANISATION IDENTIFIER (IMMUNISATION RESPONSIBLE ORGANISATION) is not in national organisation tables as a "live" organisation at any point during the reporting period, a warning will be generated.</t>
  </si>
  <si>
    <t>C501D00</t>
  </si>
  <si>
    <t>C501D02</t>
  </si>
  <si>
    <t>UniqueID_CYP501</t>
  </si>
  <si>
    <t>C501D03</t>
  </si>
  <si>
    <t>C501D04</t>
  </si>
  <si>
    <t>C501D21</t>
  </si>
  <si>
    <t>AGE AT IMMUNISATION DATE</t>
  </si>
  <si>
    <t>Age_Immunisation_Date</t>
  </si>
  <si>
    <t>Age at Immunisation Date in days.</t>
  </si>
  <si>
    <t>If PERSON BIRTH DATE is populated Then
Derive by calculating IMMUNISATION DATE in CYP501 minus PERSON BIRTH DATE in CYP001. Measured in days.
Else NULL
Note: In the scenario where both  IMMUNISATION DATE in CYP501 and PERSON BIRTH DATE in CYP001 are the same, this value will be 0.</t>
  </si>
  <si>
    <t>C501D27</t>
  </si>
  <si>
    <t>SCHOOL YEAR AT IMMUNISATION DATE</t>
  </si>
  <si>
    <t>SchoolYear_Immunisation_Date</t>
  </si>
  <si>
    <t>School Year at Immunisation date based on the age as at 31st August before the immunisation date, whether the young person is in school or not. This is an estimation of the school year and not the actual school year they might be in.</t>
  </si>
  <si>
    <t>If both PERSON BIRTH DATE and IMMUNISATION DATE are populated
Then
Determine the Month of the Individuals Birthday – from the PERSON BIRTH DATE in the CYP001 table
and
Determine the Month of the Immunisation Date – from the field IMMUNISATION DATE in the CYP501 table
Then If
The individual would be under 19 years of age on the previous 31 August from the IMMUNISATION DATE 
Then
Determine what the age of the individual would be for the last date in the month for which the immunisation occurred
Then
Populate with the associated School Year using the lookup table from the 'Complex Derivations' tab
Else NULL.</t>
  </si>
  <si>
    <t>C501D31</t>
  </si>
  <si>
    <t>AgeYr_Immunisation_Date</t>
  </si>
  <si>
    <t>Age at Immunisation Date in years.</t>
  </si>
  <si>
    <t>If PERSON BIRTH DATE is populated Then
Derive by calculating IMMUNISATION DATE in CYP501 minus PERSON BIRTH DATE in CYP001. Measured in years.
Else NULL
Note: In the scenario where both IMMUNISATION DATE in CYP501 and PERSON BIRTH DATE in CYP001 are the same, this value will be 0.</t>
  </si>
  <si>
    <t>C501D36</t>
  </si>
  <si>
    <t>C501D37</t>
  </si>
  <si>
    <t>Where this field is populated, it indicates the date at which the record ceased to be most recent version.
The Record End Date is the Record Start Date of the successor record minus one day.
The successor record will be the next submitted record in CYP501 with the same PERSON ID, ORGANISATION IDENTIFIER (CODE OF PROVIDER), IMMUNISATION PROCEDURE (CLINICAL TERMINOLOGY), IMMUNISATION DATE.</t>
  </si>
  <si>
    <t>See 'Record End Date' section of the Complex Derivations tab for full construction.
This record supersedes any records in previous submission periods, when 'RecordEndDate' is NULL and matching values in the following fields:
Person_ID, OrgID_Provider, ImmunisationProcedure, Immunisation_Date.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</si>
  <si>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C501D39</t>
  </si>
  <si>
    <t>C501D41</t>
  </si>
  <si>
    <t>AGE GROUP (IMMUNISATION DATE)</t>
  </si>
  <si>
    <t>AgeGroup_Immunisation_Date</t>
  </si>
  <si>
    <t>Using AgeYr_Immunisation_Date:
If &gt;=0 and &lt;=18     --&gt; '0-18'
If &gt;=19 and &lt;=64   --&gt; '19-64'
If &gt;=65 and &lt;=129 --&gt; '65_Plus'
If &lt;0 or &gt;=130        --&gt; NULL
If NULL                   --&gt; NULL.</t>
  </si>
  <si>
    <t>C501D51</t>
  </si>
  <si>
    <t>AGE BAND (IMMUNISATION DATE)</t>
  </si>
  <si>
    <t>AgeBand_Immunisation_Date</t>
  </si>
  <si>
    <t>Using AgeYr_Immunisation_Date:
If &gt;=0 and &lt;=4          --&gt; '0-4'
If &gt;=5 and &lt;=9          --&gt; '5-9'
If &gt;=10 and &lt;=14     --&gt; '10-14'
If &gt;=15 and &lt;=19     --&gt; '15-19'
If &gt;=20 and &lt;=24     --&gt; '20-24'
If &gt;=25 and &lt;=29     --&gt; '25-29'
If &gt;=30 and &lt;=34     --&gt; '30-34'
If &gt;=35 and &lt;=39     --&gt; '35-39'
If &gt;=40 and &lt;=44     --&gt; '40-44'
If &gt;=45 and &lt;=49     --&gt; '45-49'
If &gt;=50 and &lt;=54     --&gt; '50-54'
If &gt;=55 and &lt;=59     --&gt; '55-59'
If &gt;=60 and &lt;=64     --&gt; '10-14'
If &gt;=65 and &lt;=69     --&gt; '65-69'
If &gt;=70 and &lt;=74     --&gt; '70-74'
If &gt;=75 and &lt;=79     --&gt; '75-79'
If &gt;=80 and &lt;=84     --&gt; '80-84'
If &gt;=85 and &lt;=89     --&gt; '85-89'
If &gt;=90 and &lt;=94     --&gt; '90-94'
If &gt;=95 and &lt;=99     --&gt; '95-99'
If &gt;=100 and &lt;=104 --&gt; '100-104'
If &gt;=105 and &lt;=109 --&gt; '105-109'
If &gt;=110 and &lt;=114 --&gt; '110-114'
If &gt;=115 and &lt;=119 --&gt; '115-119'
If &gt;=120 and &lt;=124 --&gt; '120-124'
If &gt;=125 and &lt;=129 --&gt; '125-129'
If &lt;0 and &gt;=130        --&gt; NULL
If NULL                      --&gt; NULL.</t>
  </si>
  <si>
    <t>End of Repeating Group - CYP501 Coded Immunisation</t>
  </si>
  <si>
    <t>Start of Repeating Group - CYP502 Immunisation</t>
  </si>
  <si>
    <r>
      <rPr>
        <b/>
        <sz val="8"/>
        <rFont val="Arial"/>
        <family val="2"/>
      </rPr>
      <t xml:space="preserve">Group-level notes for Data Providers:
</t>
    </r>
    <r>
      <rPr>
        <sz val="8"/>
        <rFont val="Arial"/>
        <family val="2"/>
      </rPr>
      <t xml:space="preserve">Immunisation: To carry the details of immunisation activity for a child or young person.
One occurrence of this group is permitted for each immunisation activity.
</t>
    </r>
  </si>
  <si>
    <r>
      <rPr>
        <b/>
        <sz val="8"/>
        <rFont val="Arial"/>
        <family val="2"/>
      </rPr>
      <t>Group-level Validation:</t>
    </r>
    <r>
      <rPr>
        <sz val="8"/>
        <rFont val="Arial"/>
        <family val="2"/>
      </rPr>
      <t xml:space="preserve">
This group will be rejected if there is no valid CYP001 group transmitted for this Local Patient Identifier (Extended).
If there are more than one CYP502 groups transmitted for a Local Patient Identifier (Extended)  + Childhood Immunisation Type (Children and Young People's Health Services) +  Immunisation Date combination, then all duplicated groups will  be rejected.
This group will be rejected if the patient identified by this Local Patient Identifier (Extended) in the CYP001 table is 19 years or older at the start of the reporting period.
This group will be rejected if the CYP001 group transmitted for this Local Patient Identifier (Extended) has a blank Person Birth Date.</t>
    </r>
  </si>
  <si>
    <t>C502901</t>
  </si>
  <si>
    <t>C502907</t>
  </si>
  <si>
    <t>If Immunisation Date is after the Reporting Period End Date, the record will be rejected.
If Immunisation Date is before Person Birth Date, the record will be rejected.
If Person Birth Date is blank AND Immunisation Date is before 1 January 1890, the record will be rejected.</t>
  </si>
  <si>
    <t>C502010</t>
  </si>
  <si>
    <t>CHILDHOOD IMMUNISATION TYPE (CHILDREN AND YOUNG PEOPLE'S HEALTH SERVICES)</t>
  </si>
  <si>
    <t>ChildhoodImmunisation_Type</t>
  </si>
  <si>
    <t>The type of childhood immunisation given to a child on the IMMUNISATION DATE.</t>
  </si>
  <si>
    <t>Diphtheria</t>
  </si>
  <si>
    <t>Pertussis</t>
  </si>
  <si>
    <t>Tetanus</t>
  </si>
  <si>
    <t>Polio</t>
  </si>
  <si>
    <t>Haemophilus influenzae type B</t>
  </si>
  <si>
    <t>Measles, Mumps, Rubella (MMR)</t>
  </si>
  <si>
    <t>Meningococcal serogroup C (MenC)</t>
  </si>
  <si>
    <t>090</t>
  </si>
  <si>
    <t>Pneumococcal (PCV)</t>
  </si>
  <si>
    <t>Low dose Diphtheria</t>
  </si>
  <si>
    <t>Human papillomavirus (HPV)</t>
  </si>
  <si>
    <t>Rotavirus</t>
  </si>
  <si>
    <t>Hepatitis B (Hep B)</t>
  </si>
  <si>
    <t>Tuberculosis (BCG)</t>
  </si>
  <si>
    <t>Meningococcal serogroup B (MenB)</t>
  </si>
  <si>
    <t>Meningococcal ACWY</t>
  </si>
  <si>
    <t xml:space="preserve">Nasal Flu Vaccination </t>
  </si>
  <si>
    <t>C502908</t>
  </si>
  <si>
    <t>C502D00</t>
  </si>
  <si>
    <t>UniqueID_CYP502</t>
  </si>
  <si>
    <t>C502D03</t>
  </si>
  <si>
    <t>C502D04</t>
  </si>
  <si>
    <t>C502D21</t>
  </si>
  <si>
    <t>If PERSON BIRTH DATE is populated Then
Derive by calculating IMMUNISATION DATE in CYP502 minus PERSON BIRTH DATE CYP001. Measured in days.
Else NULL
Note: In the scenario where IMMUNISATION DATE in CYP502 and PERSON BIRTH DATE in CYP001 are the same, this value will be 0.</t>
  </si>
  <si>
    <t>C502D27</t>
  </si>
  <si>
    <t>School Year at Immunisation date based on the age as at 31st August before the immunisation date, whether the young person is in school or not.
This is an estimation of the school year and not the actual school year they might be in.</t>
  </si>
  <si>
    <t>If both PERSON BIRTH DATE and IMMUNISATION DATE are populated
Then
Determine the Month of the Individuals Birthday – from the PERSON BIRTH DATE in the CYP001 table
and
Determine the Month of the Immunisation Date – from the field IMMUNISATION DATE in the CYP502 table
Then If
The individual would be under 19 years of age on the previous 31 August from the IMMUNISATION DATE 
Then
Determine what the age of the individual would be for the last date in the month for which the immunisation occurred
Then
Populate with the associated School Year using the lookup table from the 'Complex Derivations' tab
Else NULL.</t>
  </si>
  <si>
    <t>C502D31</t>
  </si>
  <si>
    <t>If PERSON BIRTH DATE is populated Then
Derive from the IMMUNISATION DATE in CYP502 and the PERSON BIRTH DATE in CYP001. Measured in years.
Else NULL
Note: In the scenario where IMMUNISATION DATE in CYP502 and PERSON BIRTH DATE in CYP001 are the same, this value will be 0.</t>
  </si>
  <si>
    <t>C502D36</t>
  </si>
  <si>
    <t>C502D37</t>
  </si>
  <si>
    <t>Where this field is populated, it indicates the date at which the record ceased to be most recent version.
The Record End Date is the Record Start Date of the successor record minus one day. The successor record will be the next submitted record in CYP502 with the same PERSON ID, ORGANISATION IDENTIFIER (CODE OF PROVIDER), CHILDHOOD IMMUNISATION TYPE (CHILDREN AND YOUNG PEOPLE'S HEALTH SERVICES), IMMUNISATION DATE.</t>
  </si>
  <si>
    <t>See 'Record End Date' section of the Complex Derivations tab for full construction.
This record supersedes any records in previous submission periods, when 'RecordEndDate' is NULL and matching values in the following fields:
Person_ID, OrgID_Provider, ChildhoodImmunisation_Type, Immunisation_Date.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</si>
  <si>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C502D39</t>
  </si>
  <si>
    <t>C502D51</t>
  </si>
  <si>
    <t>Using AgeYr_Immunisation_Date:
If &gt;=0 and &lt;=4          --&gt; '0-4'
If &gt;=5 and &lt;=9          --&gt; '5-9'
If &gt;=10 and &lt;=14     --&gt; '10-14'
If &gt;=15 and &lt;=19     --&gt; '15-19'
If &lt;0 and &gt;=20          --&gt; NULL
If NULL                      --&gt; NULL.</t>
  </si>
  <si>
    <t>End of Repeating Group - CYP502 Immunisation</t>
  </si>
  <si>
    <t>Start of Repeating Group - CYP601 Medical History (Previous Diagnosis)</t>
  </si>
  <si>
    <r>
      <rPr>
        <b/>
        <sz val="8"/>
        <rFont val="Arial"/>
        <family val="2"/>
      </rPr>
      <t xml:space="preserve">Group-level notes for Data Providers:
</t>
    </r>
    <r>
      <rPr>
        <sz val="8"/>
        <rFont val="Arial"/>
        <family val="2"/>
      </rPr>
      <t>Medical History: To carry the details of any previous diagnoses for a patient, which are stated by the patient or patient proxy or recorded in medical notes. These do not have to have been diagnosed by the organisation submitting the data.
One occurrence of this group is permitted for each previous diagnosis.</t>
    </r>
  </si>
  <si>
    <r>
      <rPr>
        <b/>
        <sz val="8"/>
        <rFont val="Arial"/>
        <family val="2"/>
      </rPr>
      <t>Group-level Validation:</t>
    </r>
    <r>
      <rPr>
        <sz val="8"/>
        <rFont val="Arial"/>
        <family val="2"/>
      </rPr>
      <t xml:space="preserve">
This group will be rejected if there is no valid CYP001 group transmitted for this Local Patient Identifier (Extended).
This group will be rejected if there is more than one CYP601 group transmitted for this Local Patient Identifier (Extended) + Previous Diagnosis (Coded Clinical Entry) + Diagnosis Date combination.</t>
    </r>
  </si>
  <si>
    <t>C601901</t>
  </si>
  <si>
    <t>Diagnosis_Scheme</t>
  </si>
  <si>
    <t>The type of CODED CLINICAL ENTRY used for the PATIENT DIAGNOSIS.</t>
  </si>
  <si>
    <t xml:space="preserve">
</t>
  </si>
  <si>
    <t>Read Code Version 2</t>
  </si>
  <si>
    <t>Read Code Clinical Terms Version 3 (CTV3)</t>
  </si>
  <si>
    <t>PreviousDiagnosis</t>
  </si>
  <si>
    <t>The CODED CLINICAL ENTRY used to identify the previous PATIENT DIAGNOSIS.</t>
  </si>
  <si>
    <t xml:space="preserve">If Previous Diagnosis (Coded Clinical Entry) format does not match expected format for Diagnosis Scheme In Use (Community Care), the record will be rejected.
If Diagnosis Scheme In Use (Community Care) contains the value '06 - SNOMED CT' and Previous Diagnosis (Coded Clinical Entry) fails standard SNOMED CT checks (Check Digit and Partition Identifier), the record will be rejected.
</t>
  </si>
  <si>
    <t>C601020</t>
  </si>
  <si>
    <t>DIAGNOSIS DATE</t>
  </si>
  <si>
    <t>Diagnosis_Date</t>
  </si>
  <si>
    <t>The date when the Patient Diagnosis was observed by a person.</t>
  </si>
  <si>
    <t>If DiagnosisDate is after the Reporting Period End Date, the record will be rejected.
If Diagnosis Date is before the Person Birth Date, the record will be rejected.
If Person Birth Date is blank AND Diagnosis Date is before 1 January 1890, the record will be rejected.</t>
  </si>
  <si>
    <t>C601D00</t>
  </si>
  <si>
    <t>UniqueID_CYP601</t>
  </si>
  <si>
    <t>C601D03</t>
  </si>
  <si>
    <t>C601D04</t>
  </si>
  <si>
    <t>C601D36</t>
  </si>
  <si>
    <t>C601D37</t>
  </si>
  <si>
    <t>Where this field is populated, it indicates the date at which the record ceased to be most recent version.
The Record End Date is the Record Start Date of the successor record minus one day.
The successor record will be the next submitted record in CYP601 with the same PERSON ID, ORGANISATION IDENTIFIER (CODE OF PROVIDER), PREVIOUS DIAGNOSIS (CODED CLINICAL ENTRY), DIAGNOSIS DATE.</t>
  </si>
  <si>
    <t>See 'Record End Date' section of the Complex Derivations tab for full construction.
This record supersedes any records in previous submission periods, when 'RecordEndDate' is NULL and matching values in the following fields:
Person_ID, OrgID_Provider, PreviousDiagnosis, Diagnosis_Date®.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</si>
  <si>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C601D39</t>
  </si>
  <si>
    <t>End of Repeating Group - CYP601 Medical History (Previous Diagnosis)</t>
  </si>
  <si>
    <t>Start of Repeating Group - CYP602 Disability Type</t>
  </si>
  <si>
    <r>
      <rPr>
        <b/>
        <sz val="8"/>
        <rFont val="Arial"/>
        <family val="2"/>
      </rPr>
      <t xml:space="preserve">Group-level notes for Data Providers:
</t>
    </r>
    <r>
      <rPr>
        <sz val="8"/>
        <rFont val="Arial"/>
        <family val="2"/>
      </rPr>
      <t>Disability Type: To carry the details of the type of disability affecting a patient, based on their perception or the perception of a patient proxy.
One occurrence of this group is permitted for each disability identified.</t>
    </r>
  </si>
  <si>
    <r>
      <rPr>
        <b/>
        <sz val="8"/>
        <rFont val="Arial"/>
        <family val="2"/>
      </rPr>
      <t>Group-level Validation:</t>
    </r>
    <r>
      <rPr>
        <sz val="8"/>
        <rFont val="Arial"/>
        <family val="2"/>
      </rPr>
      <t xml:space="preserve">
This group will be rejected if there is no valid CYP001 group transmitted for this Local Patient Identifier (Extended).
This group will be rejected if there is more than one CYP602 group transmitted for this Local Patient Identifier (Extended) + Disability Code + Disability Impact Perception combination.</t>
    </r>
  </si>
  <si>
    <t>C602901</t>
  </si>
  <si>
    <t>C602010</t>
  </si>
  <si>
    <t>DISABILITY CODE</t>
  </si>
  <si>
    <t>Disability</t>
  </si>
  <si>
    <t>The DISABILITY of a PERSON.</t>
  </si>
  <si>
    <t>Behaviour and Emotional</t>
  </si>
  <si>
    <t>Hearing</t>
  </si>
  <si>
    <t>Manual Dexterity</t>
  </si>
  <si>
    <t>Memory or ability to concentrate, learn or understand (Learning Disability)</t>
  </si>
  <si>
    <t>Mobility and Gross Motor</t>
  </si>
  <si>
    <t>Perception of Physical Danger</t>
  </si>
  <si>
    <t>Personal, Self Care and Continence</t>
  </si>
  <si>
    <t>Progressive Conditions and Physical Health (such as HIV, cancer, multiple sclerosis, fits etc)</t>
  </si>
  <si>
    <t>Sight</t>
  </si>
  <si>
    <t>Speech</t>
  </si>
  <si>
    <t>XX</t>
  </si>
  <si>
    <t>NN</t>
  </si>
  <si>
    <t>No Disability</t>
  </si>
  <si>
    <t>DisabilityImpactPerception</t>
  </si>
  <si>
    <t>The patient or Patient Proxy's perception of whether their day-to-day activities are limited because of a health problem or disability which has lasted, or is expected to last, at least 12 months.</t>
  </si>
  <si>
    <t>Yes – limited a lot</t>
  </si>
  <si>
    <t>Yes – limited a little</t>
  </si>
  <si>
    <t>No – not limited</t>
  </si>
  <si>
    <t>Prefer not to say (PATIENT asked but declined to provide a response)</t>
  </si>
  <si>
    <t>C602D00</t>
  </si>
  <si>
    <t>UniqueID_CYP602</t>
  </si>
  <si>
    <t>C602D03</t>
  </si>
  <si>
    <t>C602D04</t>
  </si>
  <si>
    <t>C602D36</t>
  </si>
  <si>
    <t>C602D37</t>
  </si>
  <si>
    <t>Where this field is populated, it indicates the date at which the record ceased to be most recent version. 
The Record End Date is the Record Start Date of the successor record minus one day. 
The successor record will be the next submitted record in CYP602 with the same PERSON ID, ORGANISATION IDENTIFIER (CODE OF PROVIDER), DISABILITY CODE, DISABILITY IMPACT PERCEPTION.</t>
  </si>
  <si>
    <t>See 'Record End Date' section of the Complex Derivations tab for full construction.
This record supersedes any records in previous submission periods, when 'RecordEndDate' is NULL and matching values in the following fields:
Person_ID, OrgID_Provider, Disability, DisabilityImpactPerception®.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</si>
  <si>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C602D39</t>
  </si>
  <si>
    <t>End of Repeating Group - CYP602 Disability Type</t>
  </si>
  <si>
    <t>Start of Repeating Group - CYP603 Newborn Hearing Screening Audiology Referral</t>
  </si>
  <si>
    <r>
      <rPr>
        <b/>
        <sz val="8"/>
        <rFont val="Arial"/>
        <family val="2"/>
      </rPr>
      <t xml:space="preserve">Group-level notes for Data Providers:
</t>
    </r>
    <r>
      <rPr>
        <sz val="8"/>
        <rFont val="Arial"/>
        <family val="2"/>
      </rPr>
      <t xml:space="preserve">
Newborn Hearing Screening Audiology Referral: To carry the details of how concerns following newborn hearing screening are followed up.
One occurrence of this Group is permitted for each newborn hearing audiology test.
This group may need to be compiled from Care Activity and Diagnosis sections.</t>
    </r>
  </si>
  <si>
    <r>
      <rPr>
        <b/>
        <sz val="8"/>
        <rFont val="Arial"/>
        <family val="2"/>
      </rPr>
      <t>Group-level Validation:</t>
    </r>
    <r>
      <rPr>
        <sz val="8"/>
        <rFont val="Arial"/>
        <family val="2"/>
      </rPr>
      <t xml:space="preserve">
This group will be rejected if there is no valid CYP001 group transmitted for this Local Patient Identifier (Extended).
This group will be rejected if the patient identified by this Local Patient Identifier (Extended) in the CYP001 table is 1 year or older at the start of the reporting period.
This group will be rejected if the CYP001 group transmitted for this Local Patient Identifier (Extended) has a blank Person Birth Date.
</t>
    </r>
  </si>
  <si>
    <t>C603901</t>
  </si>
  <si>
    <t>C603010</t>
  </si>
  <si>
    <t>NEWBORN HEARING SCREENING OUTCOME</t>
  </si>
  <si>
    <t>Result_HearingScreening</t>
  </si>
  <si>
    <t>The outcome of NEWBORN HEARING SCREENING.</t>
  </si>
  <si>
    <t>Clear response, no follow up required</t>
  </si>
  <si>
    <t xml:space="preserve">If Newborn Hearing Screening Outcome was recorded as "Clear response, no follow up required", but  Newborn Hearing Audiology outcome is populated, the record will be rejected.
If Newborn Hearing Screening Outcome was recorded as "Clear response, no follow up required", but Service Request Date (Newborn Hearing Audiology) is populated, the record will be rejected.
If Newborn Hearing Screening Outcome was recorded as "Clear response, no follow up required", but Procedure Date (Newborn Hearing Audiology) is populated, the record will be rejected.
</t>
  </si>
  <si>
    <t>Clear response, targeted follow-up required</t>
  </si>
  <si>
    <t>No clear response, bilateral referral</t>
  </si>
  <si>
    <t>No clear response, unilateral referral</t>
  </si>
  <si>
    <t>Incomplete</t>
  </si>
  <si>
    <t>C603020</t>
  </si>
  <si>
    <t>SERVICE REQUEST DATE (NEWBORN HEARING AUDIOLOGY)</t>
  </si>
  <si>
    <t>ServiceRequest_Date</t>
  </si>
  <si>
    <t>The date on which a referral for a Newborn Hearing Audiology Test was made.</t>
  </si>
  <si>
    <t>If Service Request Date (Newborn Hearing Audiology) is after the Reporting Period End Date, the record will be rejected.
If Service Request Date (Newborn Hearing Audiology) is before the Person Birth Date (as included in CYP001), the record will be rejected.
If Person Birth Date is blank AND Service Request Date (Newborn Hearing Audiology) is before 1 January 1890, the record will be rejected.</t>
  </si>
  <si>
    <t>Procedure_Date</t>
  </si>
  <si>
    <t>If Procedure Date (Newborn Hearing Audiology) is populated and before the reporting period start date, the record will be rejected.
If Procedure Date (Newborn Hearing Audiology) is populated and after the reporting period end date, the record will be rejected.
If Procedure Date (Newborn Hearing Audiology) is before the Person Birth Date, the record will be rejected.</t>
  </si>
  <si>
    <t>Result_HearingAudiology</t>
  </si>
  <si>
    <t>The outcome of Newborn Hearing audiology test.</t>
  </si>
  <si>
    <t>Hearing satisfactory</t>
  </si>
  <si>
    <t>Confirmed bilateral hearing loss</t>
  </si>
  <si>
    <t>Confirmed unilateral hearing loss</t>
  </si>
  <si>
    <t>Diagnostic testing in progress</t>
  </si>
  <si>
    <t>Diagnostic testing pending</t>
  </si>
  <si>
    <t>C603D00</t>
  </si>
  <si>
    <t>UniqueID_CYP603</t>
  </si>
  <si>
    <t>C603D03</t>
  </si>
  <si>
    <t>C603D04</t>
  </si>
  <si>
    <t>C603D21</t>
  </si>
  <si>
    <t>AGE AT NEWBORN HEARING SERVICE REQUEST DATE</t>
  </si>
  <si>
    <t>Age_ServiceRequest_Date</t>
  </si>
  <si>
    <t>Age at Newborn Hearing Service Request Date (Newborn Hearing Audiology) in days.</t>
  </si>
  <si>
    <t>If both PERSON BIRTH DATE and SERVICE REQUEST DATE (NEWBORN HEARING AUDIOLOGY) are populated Then
Derive by calculating SERVICE REQUEST DATE (NEWBORN HEARING AUDIOLOGY) in CYP603 minus PERSON BIRTH DATE in CYP001. Measured in days.
Else NULL
Note: In the scenario where both SERVICE REQUEST DATE (NEWBORN HEARING AUDIOLOGY) in CYP603 and PERSON BIRTH DATE in CYP001 are the same, this value will be 0.</t>
  </si>
  <si>
    <t>C603D22</t>
  </si>
  <si>
    <t>AGE AT NEWBORN HEARING PROCEDURE DATE</t>
  </si>
  <si>
    <t>Age_Procedure_Date</t>
  </si>
  <si>
    <t>Age at Procedure Date (Newborn Hearing Audiology) in days.</t>
  </si>
  <si>
    <t>If both PERSON BIRTH DATE and PROCEDURE DATE (NEWBORN HEARING AUDIOLOGY) are populated Then
Derive by calculating PROCEDURE DATE (NEWBORN HEARING AUDIOLOGY) in CYP603 minus PERSON BIRTH DATE in CYP001. Measured in days.
Else NULL
Note: In the scenario where both PROCEDURE DATE (NEWBORN HEARING AUDIOLOGY) in CYP603 and PERSON BIRTH DATE in CYP001 are the same, this value will be 0.</t>
  </si>
  <si>
    <t>C603D36</t>
  </si>
  <si>
    <t>C603D37</t>
  </si>
  <si>
    <t>Where this field is populated, it indicates the date at which the record ceased to be most recent version.
The Record End Date is the Record Start Date of the successor record minus one day.
The successor record will be the next submitted record in CYP603 with the same PERSON ID, ORGANISATION IDENTIFIER (CODE OF PROVIDER), NEWBORN HEARING SCREENING OUTCOME, SERVICE REQUEST DATE (NEWBORN HEARING AUDIOLOGY), PROCEDURE DATE (NEWBORN HEARING AUDIOLOGY).</t>
  </si>
  <si>
    <t>See 'Record End Date' section of the Complex Derivations tab for full construction.
This record supersedes any records in previous submission periods, when 'RecordEndDate' is NULL and matching values in the following fields:
Person_ID, OrgID_Provider, Result_HearingScreening®, ServiceRequest_Date®, Procedure_Date®.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</si>
  <si>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C603D39</t>
  </si>
  <si>
    <t>End of Repeating Group - CYP603 Newborn Hearing Screening Audiology Referral</t>
  </si>
  <si>
    <t>Start of Repeating Group - CYP604 Blood Spot Result</t>
  </si>
  <si>
    <r>
      <rPr>
        <b/>
        <sz val="8"/>
        <rFont val="Arial"/>
        <family val="2"/>
      </rPr>
      <t>Group-level notes for Data Providers:</t>
    </r>
    <r>
      <rPr>
        <sz val="8"/>
        <rFont val="Arial"/>
        <family val="2"/>
      </rPr>
      <t xml:space="preserve">
Blood Spot Result: To carry the details of the results of newborn blood spot tests.
One occurrence of this Group is permitted for each newborn blood spot test.
</t>
    </r>
  </si>
  <si>
    <r>
      <rPr>
        <b/>
        <sz val="8"/>
        <rFont val="Arial"/>
        <family val="2"/>
      </rPr>
      <t>Group-level Validation:</t>
    </r>
    <r>
      <rPr>
        <sz val="8"/>
        <rFont val="Arial"/>
        <family val="2"/>
      </rPr>
      <t xml:space="preserve">
This group will be rejected if there is no valid CYP001 group transmitted for this Local Patient Identifier (Extended).
This group will be rejected if the patient identified by this Local Patient Identifier (Extended) in the CYP001 table is 1 year old or more at the start of the reporting period.
This group will be rejected if the CYP001 group transmitted for this Local Patient Identifier (Extended) has a blank Person Birth Date.
</t>
    </r>
  </si>
  <si>
    <t>C604901</t>
  </si>
  <si>
    <t>C604010</t>
  </si>
  <si>
    <t>BLOOD SPOT CARD COMPLETION DATE</t>
  </si>
  <si>
    <t>CardCompletion_Date</t>
  </si>
  <si>
    <t>The blood SAMPLE COLLECTION DATE for a Newborn Blood Spot Test for a Neonate.</t>
  </si>
  <si>
    <t>If Blood Spot Card Completion Date is after the Reporting Period End Date, the record will be rejected.
If Blood Spot Card Completion Date is before the Person Birth Date (as included in CYP001), the record will be rejected.
If Person Birth Date is blank AND Blood Spot Card Completion Date is before 1 January 1890, the record will be rejected.</t>
  </si>
  <si>
    <t>C604020</t>
  </si>
  <si>
    <t>NEWBORN BLOOD SPOT TEST RESULT RECEIVED DATE</t>
  </si>
  <si>
    <t>TestResult_ReceivedDate</t>
  </si>
  <si>
    <t>The date the Newborn Blood Spot Test result was received from the Laboratory by the Health Care Provider.</t>
  </si>
  <si>
    <t>If Newborn Blood Spot Test Result Received Date is populated and before the reporting period start date, the record will be rejected.
If Newborn Blood Spot Test Result Received Date is populated and after the reporting period end date, the record will be rejected.
If Newborn Blood Spot Test Result Received Date is before Blood Spot Card Completion Date, the record will be rejected.</t>
  </si>
  <si>
    <t>C604030</t>
  </si>
  <si>
    <t>NEWBORN BLOOD SPOT TEST OUTCOME STATUS CODE (PHENYLKETONURIA)</t>
  </si>
  <si>
    <t>Result_Phenylketonuria</t>
  </si>
  <si>
    <t>The result of screening for Phenylketonuria (PKU).</t>
  </si>
  <si>
    <t>Specimen received in laboratory</t>
  </si>
  <si>
    <t>If Newborn Blood Spot Test Outcome Status Code (Phenylketonuria) is populated and Newborn Blood Spot Test Result Received Date is blank, then a warning will be generated.</t>
  </si>
  <si>
    <t>Screening declined</t>
  </si>
  <si>
    <t>Repeat / Further sample required</t>
  </si>
  <si>
    <t>Condition not suspected</t>
  </si>
  <si>
    <t>Condition not suspected, other disorders follow up</t>
  </si>
  <si>
    <t>Condition suspected</t>
  </si>
  <si>
    <t>Not screened/screening incomplete</t>
  </si>
  <si>
    <t>C604040</t>
  </si>
  <si>
    <t>NEWBORN BLOOD SPOT TEST OUTCOME STATUS CODE (SICKLE CELL DISEASE)</t>
  </si>
  <si>
    <t>Result_SickleCellDisease</t>
  </si>
  <si>
    <t>The result of screening for Sickle Cell Disease (SCD).</t>
  </si>
  <si>
    <t>If Newborn Blood Spot Test Outcome Status Code (Sickle Cell Disease) is populated and Newborn Blood Spot Test Result Received Date is blank, then a warning will be generated.</t>
  </si>
  <si>
    <t>Carrier</t>
  </si>
  <si>
    <t>Sickle Cell Disease not suspected, carrier of other haemoglobin</t>
  </si>
  <si>
    <t>Haemoglobin S not suspected (by DNA) No other haemoglobin/thalassemia excluded</t>
  </si>
  <si>
    <t>C604050</t>
  </si>
  <si>
    <t>NEWBORN BLOOD SPOT TEST OUTCOME STATUS CODE (CYSTIC FIBROSIS)</t>
  </si>
  <si>
    <t>Result_CysticFibrosis</t>
  </si>
  <si>
    <t>The result of screening for Cystic Fibrosis (CF).</t>
  </si>
  <si>
    <t>If Newborn Blood Spot Test Outcome Status Code (Cystic Fibrosis) is populated and Newborn Blood Spot Test Result Received Date is blank, then a warning will be generated.</t>
  </si>
  <si>
    <t>C604060</t>
  </si>
  <si>
    <t>NEWBORN BLOOD SPOT TEST OUTCOME STATUS CODE (CONGENITAL HYPOTHYROIDISM)</t>
  </si>
  <si>
    <t>Result_CongenitalHypothyroidism</t>
  </si>
  <si>
    <t>The result of screening for Congenital Hypothyroidism (CHT).</t>
  </si>
  <si>
    <t>If Newborn Blood Spot Test Outcome Status Code (Congenital Hypothyroidism) is populated and Newborn Blood Spot Test Result Received Date is blank, then a warning will be generated.</t>
  </si>
  <si>
    <t>C604070</t>
  </si>
  <si>
    <t>NEWBORN BLOOD SPOT TEST OUTCOME STATUS CODE (MEDIUM CHAIN ACYL-COA DEHYDROGENASE DEFICIENCY)</t>
  </si>
  <si>
    <t>Result_MCADD</t>
  </si>
  <si>
    <t>The result of screening for Medium Chain Acyl-CoA Dehydrogenase Deficiency (MCADD).</t>
  </si>
  <si>
    <t>If Newborn Blood Spot Test Outcome Status Code (Medium Chain ACYL-COA Dehydrogenase Deficiency) is populated and Newborn Blood Spot Test Result Received Date is blank, then a warning will be generated.</t>
  </si>
  <si>
    <t>C604080</t>
  </si>
  <si>
    <t>NEWBORN BLOOD SPOT TEST OUTCOME STATUS CODE (HOMOCYSTINURIA)</t>
  </si>
  <si>
    <t>Result_Homocystinuria</t>
  </si>
  <si>
    <t>The result of screening for Homocystinuria (HCU).</t>
  </si>
  <si>
    <t>If Newborn Blood Spot Test Outcome Status Code (Homocystinuria) is populated and Newborn Blood Spot Test Result Received Date is blank, then a warning will be generated.</t>
  </si>
  <si>
    <t>C604090</t>
  </si>
  <si>
    <t>NEWBORN BLOOD SPOT TEST OUTCOME STATUS CODE (MAPLE SYRUP URINE DISEASE)</t>
  </si>
  <si>
    <t>Result_MapleSyrupUrineDisease</t>
  </si>
  <si>
    <t>The the result of screening for Maple Syrup Urine Disease (MSUD).</t>
  </si>
  <si>
    <t>If Newborn Blood Spot Test Outcome Status Code (Maple Syrup Urine Disease) is populated and Newborn Blood Spot Test Result Received Date is blank, then a warning will be generated.</t>
  </si>
  <si>
    <t>C604100</t>
  </si>
  <si>
    <t>NEWBORN BLOOD SPOT TEST OUTCOME STATUS CODE (GLUTARIC ACIDURIA TYPE 1)</t>
  </si>
  <si>
    <t>Result_GlutaricAciduriaTypeOne</t>
  </si>
  <si>
    <t>The result of screening for Glutarid Aciduria Type (GA1).</t>
  </si>
  <si>
    <t>If Newborn Blood Spot Test Outcome Status Code (Glutaric Aciduria Type 1) is populated and Newborn Blood Spot Test Result Received Date is blank, then a warning will be generated.</t>
  </si>
  <si>
    <t>C604110</t>
  </si>
  <si>
    <t>NEWBORN BLOOD SPOT TEST OUTCOME STATUS CODE (ISOVALERIC ACIDURIA)</t>
  </si>
  <si>
    <t>Result_IsovalericAciduria</t>
  </si>
  <si>
    <t>The result of screening for Isovaleric Aciduria (IVA).</t>
  </si>
  <si>
    <t>If Newborn Blood Spot Test Outcome Status Code (Isovaleric Aciduria) is populated and Newborn Blood Spot Test Result Received Date is blank, then a warning will be generated.</t>
  </si>
  <si>
    <t>C604D00</t>
  </si>
  <si>
    <t>UniqueID_CYP604</t>
  </si>
  <si>
    <t>C604D03</t>
  </si>
  <si>
    <t>C604D04</t>
  </si>
  <si>
    <t>C604D21</t>
  </si>
  <si>
    <t>AGE AT BLOOD SPOT COMPLETION DATE</t>
  </si>
  <si>
    <t>Age_CardCompletion_Date</t>
  </si>
  <si>
    <t>Age at Blood Spot Completion Date in days.</t>
  </si>
  <si>
    <t>If both PERSON BIRTH DATE and BLOOD SPOT CARD COMPLETION DATE are populated Then
Derive by calculating BLOOD SPOT CARD COMPLETION DATE in CYP604 minus PERSON BIRTH DATE in CYP001. Measured in days.
Else NULL
Note: In the scenario where both BLOOD SPOT CARD COMPLETION DATE in CYP604 and PERSON BIRTH DATE in CYP001 are the same, this value will be 0.</t>
  </si>
  <si>
    <t>C604D25</t>
  </si>
  <si>
    <t>TIME TAKEN TO RECEIVE BLOOD SPOT RESULT</t>
  </si>
  <si>
    <t>Days_ReceiveResults</t>
  </si>
  <si>
    <t>The length of time taken in days to receive the blood spot result from the date that the blood spot card was completed.</t>
  </si>
  <si>
    <t>If both NEWBORN BLOOD SPOT TEST RESULT RECEIVED DATE and BLOOD SPOT CARD COMPLETION DATE are populated Then
Derive by calculating NEWBORN BLOOD SPOT TEST RESULT RECEIVED DATE in CYP604 minus BLOOD SPOT CARD COMPLETION DATE in CYP604. Measured in days.
Else NULL
Note: In the scenario where both NEWBORN BLOOD SPOT TEST RESULT RECEIVED DATE in CYP604 and BLOOD SPOT CARD COMPLETION DATE in CYP604 are the same, this value will be 0.</t>
  </si>
  <si>
    <t>C604D36</t>
  </si>
  <si>
    <t>C604D37</t>
  </si>
  <si>
    <t>Where this field is populated, it indicates the date at which the record ceased to be most recent version.
The Record End Date is the Record Start Date of the successor record minus one day.
The successor record will be the next submitted record in CYP604 with the same PERSON ID, ORGANISATION IDENTIFIER (CODE OF PROVIDER), BLOOD SPOT CARD COMPLETION DATE.</t>
  </si>
  <si>
    <t>See 'Record End Date' section of the Complex Derivations tab for full construction.
This record supersedes any records in previous submission periods, when 'RecordEndDate' is NULL and matching values in the following fields:
Person_ID, OrgID_Provider, CardCompletion_Date®.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</si>
  <si>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C604D39</t>
  </si>
  <si>
    <t>End of Repeating Group - CYP604 Blood Spot Result</t>
  </si>
  <si>
    <t>Start of Repeating Group - CYP605 Infant Physical Examination (GP Delivered)</t>
  </si>
  <si>
    <r>
      <rPr>
        <b/>
        <sz val="8"/>
        <rFont val="Arial"/>
        <family val="2"/>
      </rPr>
      <t>Group-level notes for Data Providers:</t>
    </r>
    <r>
      <rPr>
        <sz val="8"/>
        <rFont val="Arial"/>
        <family val="2"/>
      </rPr>
      <t xml:space="preserve">
Infant Physical Examination: To carry the details of the Infant physical examination carried out by the GP.
One occurrence of this Group is permitted for each Infant Physical Examination.</t>
    </r>
  </si>
  <si>
    <r>
      <rPr>
        <b/>
        <sz val="8"/>
        <rFont val="Arial"/>
        <family val="2"/>
      </rPr>
      <t>Group-level Validation:</t>
    </r>
    <r>
      <rPr>
        <sz val="8"/>
        <rFont val="Arial"/>
        <family val="2"/>
      </rPr>
      <t xml:space="preserve">
This group will be rejected if there is no valid CYP001 group transmitted for this Local Patient Identifier (Extended).
This group will be rejected if the CYP001 group transmitted for this Local Patient Identifier (Extended) has a blank Person Birth Date.
This group will be rejected if the patient identified by this Local Patient Identifier (Extended) in the CYP001 table is 1 year old or more at the Reporting Period Start Date.</t>
    </r>
  </si>
  <si>
    <t>C605901</t>
  </si>
  <si>
    <t>C605010</t>
  </si>
  <si>
    <t>INFANT PHYSICAL EXAMINATION DATE</t>
  </si>
  <si>
    <t>Examination_Date</t>
  </si>
  <si>
    <t>The date that the PHYSICAL EXAMINATION of the INFANT took place.</t>
  </si>
  <si>
    <t>If Infant Physical Examination Date is more than 99 days after Person Birth Date, the record will be rejected.
If Infant Physical Examination Date is less than 2 weeks after Person Birth Date, the record will be rejected.
If Person Birth Date is blank AND Infant Physical Examination Date is before 1 January 1890, the record will be rejected.
If Infant Physical Examination Date is after the Date And Time Data Set Created, the record will be rejected.</t>
  </si>
  <si>
    <t>C605020</t>
  </si>
  <si>
    <t>INFANT PHYSICAL EXAMINATION RESULT (HIPS)</t>
  </si>
  <si>
    <t>Result_Hips</t>
  </si>
  <si>
    <t>The outcome of the the Infant Physical Examination of the hips.</t>
  </si>
  <si>
    <t>Satisfactory</t>
  </si>
  <si>
    <t>Problem Identified</t>
  </si>
  <si>
    <t>Problem Suspected</t>
  </si>
  <si>
    <t>Not examined</t>
  </si>
  <si>
    <t>C605030</t>
  </si>
  <si>
    <t>INFANT PHYSICAL EXAMINATION RESULT (HEART)</t>
  </si>
  <si>
    <t>Result_Heart</t>
  </si>
  <si>
    <t>The outcome of the the Infant Physical Examination of the heart.</t>
  </si>
  <si>
    <t>C605040</t>
  </si>
  <si>
    <t>INFANT PHYSICAL EXAMINATION RESULT (EYES)</t>
  </si>
  <si>
    <t>Result_Eyes</t>
  </si>
  <si>
    <t>The outcome of the the Infant Physical Examination of the eyes.</t>
  </si>
  <si>
    <t>C605050</t>
  </si>
  <si>
    <t>INFANT PHYSICAL EXAMINATION RESULT (TESTES)</t>
  </si>
  <si>
    <t>Result_Testes</t>
  </si>
  <si>
    <t>The outcome of the the Infant Physical Examination of the testes.</t>
  </si>
  <si>
    <t>If Infant Physical Examination Result is populated with a value other than NN, and Person Stated Gender Code is recorded as 02 (Female) then the record will be rejected.</t>
  </si>
  <si>
    <t>C605D00</t>
  </si>
  <si>
    <t>UniqueID_CYP605</t>
  </si>
  <si>
    <t>C605D03</t>
  </si>
  <si>
    <t>C605D04</t>
  </si>
  <si>
    <t>C605D21</t>
  </si>
  <si>
    <t>AGE AT 6-8 WEEK PHYSICAL EXAMINATION</t>
  </si>
  <si>
    <t>Age_Examination_Date</t>
  </si>
  <si>
    <t>Age at 6 to 8 Week Physical Examination in days.</t>
  </si>
  <si>
    <t>If PERSON BIRTH DATE is populated Then
Derive by calculating INFANT PHYSICAL EXAMINATION DATE in CYP605 minus PERSON BIRTH DATE in CYP001. Measured in days.
Else NULL
Note: In the scenario where INFANT PHYSICAL EXAMINATION DATE in CYP605 and PERSON BIRTH DATE in CYP001 are the same, this value will be 0.</t>
  </si>
  <si>
    <t>C605D36</t>
  </si>
  <si>
    <t>C605D37</t>
  </si>
  <si>
    <t>Where this field is populated, it indicates the date at which the record ceased to be most recent version.
The Record End Date is the Record Start Date of the successor record minus one day.
The successor record will be the next submitted record in CYP605 with the same PERSON ID, ORGANISATION IDENTIFIER (CODE OF PROVIDER), INFANT PHYSICAL EXAMINATION DATE.</t>
  </si>
  <si>
    <t>See 'Record End Date' section of the Complex Derivations tab for full construction.
This record supersedes any records in previous submission periods, when 'RecordEndDate' is NULL and matching values in the following fields:
Person_ID, OrgID_Provider, Examination_Date.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</si>
  <si>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C605D39</t>
  </si>
  <si>
    <t>End of Repeating Group - CYP605 Infant Physical Examination</t>
  </si>
  <si>
    <t>Start of Repeating Group - CYP606 Provisional Diagnosis</t>
  </si>
  <si>
    <r>
      <rPr>
        <b/>
        <sz val="8"/>
        <rFont val="Arial"/>
        <family val="2"/>
      </rPr>
      <t>Group-level notes for Data Providers:</t>
    </r>
    <r>
      <rPr>
        <sz val="8"/>
        <rFont val="Arial"/>
        <family val="2"/>
      </rPr>
      <t xml:space="preserve">
Provisional Diagnosis: To carry the details of a provisional diagnosis for a patient made by the service that the patient was referred to.
One occurrence of this Group is permitted for each provisional diagnosis.</t>
    </r>
  </si>
  <si>
    <r>
      <rPr>
        <b/>
        <sz val="8"/>
        <rFont val="Arial"/>
        <family val="2"/>
      </rPr>
      <t>Group-level Validation:</t>
    </r>
    <r>
      <rPr>
        <sz val="8"/>
        <rFont val="Arial"/>
        <family val="2"/>
      </rPr>
      <t xml:space="preserve">
This group will be rejected if there is no valid CYP101 group transmitted for this Service Request Identifier.
There can be only one CYP606 group for a Service Request Identifier + Provisional Diagnosis Date + Provisional Diagnosis (Coded Clinical Entry) combination in a transmission file.</t>
    </r>
  </si>
  <si>
    <t>C606902</t>
  </si>
  <si>
    <t>The unique identifier for a SERVICE REQUEST.
It will normally be automatically generated by the local system upon recording a new Referral, although can be manually assigned.</t>
  </si>
  <si>
    <t>Field must contain SERVICE REQUEST IDENTIFIER as provided in the CYP101 or record will be rejected</t>
  </si>
  <si>
    <t>ProvisionalDiagnosis</t>
  </si>
  <si>
    <t xml:space="preserve">The CODED CLINICAL ENTRY used to identify the PROVISIONAL DIAGNOSIS.
</t>
  </si>
  <si>
    <t xml:space="preserve">If Provisional Diagnosis (Coded Clinical Entry) format does not match expected format for Diagnosis Scheme In Use (Community Care), the record will be rejected.
If Diagnosis Scheme In Use (Community Care) contains the value '06 - SNOMED CT' and Provisional Diagnosis (Coded Clinical Entry) fails standard SNOMED CT checks (Check Digit and Partition Identifier), the record will be rejected.
</t>
  </si>
  <si>
    <t>C606020</t>
  </si>
  <si>
    <t>PROVISIONAL DIAGNOSIS DATE</t>
  </si>
  <si>
    <t>ProvisionalDiagnosis_Date</t>
  </si>
  <si>
    <t>The date when the PATIENT DIAGNOSIS was observed by a PERSON.</t>
  </si>
  <si>
    <t>If PROVISIONAL DIAGNOSIS DATE is after the Reporting Period End Date, the record will be rejected.
If PROVISIONAL DIAGNOSIS DATE is before the REFERRAL REQUEST RECEIVED DATE in the CYP101 table, the record will be rejected.
If SERVICE DISCHARGE DATE in CYP101 is populated, the PROVISIONAL DIAGNOSIS DATE should be less than or equal to the SERVICE DISCHARGE DATE or the record will be rejected.</t>
  </si>
  <si>
    <t>C606D00</t>
  </si>
  <si>
    <t>UniqueID_CYP606</t>
  </si>
  <si>
    <t>C606D03</t>
  </si>
  <si>
    <t>C606D04</t>
  </si>
  <si>
    <t>C606D06</t>
  </si>
  <si>
    <t>C606D36</t>
  </si>
  <si>
    <t>C606D37</t>
  </si>
  <si>
    <t>Where this field is populated, it indicates the date at which the record ceased to be most recent version.
The Record End Date is the Record Start Date of the successor record minus one day.
The successor record will be the next submitted record in CYP606 with the same UNIQUE SERVICE REQUEST IDENTIFIER, PROVISIONAL DIAGNOSIS (CODED CLINICAL ENTRY), PROVISIONAL DIAGNOSIS DATE.</t>
  </si>
  <si>
    <t>See 'Record End Date' section of the Complex Derivations tab for full construction.
This record supersedes any records in previous submission periods, when 'RecordEndDate' is NULL and matching values in the following fields:
Unique_ServiceRequestID, ProvisionalDiagnosis, ProvisionalDiagnosis_Date®.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</si>
  <si>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C606D39</t>
  </si>
  <si>
    <t>End of Repeating Group - CYP606 Provisional Diagnosis</t>
  </si>
  <si>
    <t>Start of Repeating Group - CYP607 Primary Diagnosis</t>
  </si>
  <si>
    <r>
      <rPr>
        <b/>
        <sz val="8"/>
        <rFont val="Arial"/>
        <family val="2"/>
      </rPr>
      <t>Group-level notes for Data Providers:</t>
    </r>
    <r>
      <rPr>
        <sz val="8"/>
        <rFont val="Arial"/>
        <family val="2"/>
      </rPr>
      <t xml:space="preserve">
Primary Diagnosis: To carry the details of the primary diagnosis for a patient made by the service that the patient was referred to.
One occurrence of this Group is permitted for the primary diagnosis. This can change during a reporting period.</t>
    </r>
  </si>
  <si>
    <r>
      <rPr>
        <b/>
        <sz val="8"/>
        <rFont val="Arial"/>
        <family val="2"/>
      </rPr>
      <t>Group-level Validation:</t>
    </r>
    <r>
      <rPr>
        <sz val="8"/>
        <rFont val="Arial"/>
        <family val="2"/>
      </rPr>
      <t xml:space="preserve">
This group will be rejected if there is no valid CYP101 group transmitted for this Service Request Identifier.
There can be only one CYP607 group for a Service Request Identifier + Diagnosis Date + Primary Diagnosis (Coded Clinical Entry) combination in a transmission file.</t>
    </r>
  </si>
  <si>
    <t>C607902</t>
  </si>
  <si>
    <t>PrimaryDiagnosis</t>
  </si>
  <si>
    <t>The CODED CLINICAL ENTRY used to identify the PRIMARY DIAGNOSIS.</t>
  </si>
  <si>
    <t>If Primary Diagnosis (Coded Clinical Entry) format does not match expected format for Diagnosis Scheme In Use (Community Care), the record will be rejected.
If Diagnosis Scheme In Use (Community Care) contains the value '06 - SNOMED CT' and Primary Diagnosis (Coded Clinical Entry) fails standard SNOMED CT checks (Check Digit and Partition Identifier), the record will be rejected.</t>
  </si>
  <si>
    <t>C607020</t>
  </si>
  <si>
    <t>PrimaryDiagnosis_Date</t>
  </si>
  <si>
    <t>If DIAGNOSIS DATE is after the Reporting Period End Date, the record will be rejected.
If DIAGNOSIS DATE is before the REFERRAL REQUEST RECEIVED DATE in the CYP101 table, the record will be rejected.
If SERVICE DISCHARGE DATE in CYP101 is populated, the DIAGNOSIS DATE should be less than or equal to the SERVICE DISCHARGE DATE or the record will be rejected.</t>
  </si>
  <si>
    <t>C607D00</t>
  </si>
  <si>
    <t>UniqueID_CYP607</t>
  </si>
  <si>
    <t>C607D03</t>
  </si>
  <si>
    <t>C607D04</t>
  </si>
  <si>
    <t>C607D06</t>
  </si>
  <si>
    <t>C607D36</t>
  </si>
  <si>
    <t>C607D37</t>
  </si>
  <si>
    <t>Where this field is populated, it indicates the date at which the record ceased to be most recent version.
The Record End Date is the Record Start Date of the successor record minus one day.
The successor record will be the next submitted record in CYP607 with the same UNIQUE SERVICE REQUEST IDENTIFIER, PRIMARY DIAGNOSIS (CODED CLINICAL ENTRY), DIAGNOSIS DATE.</t>
  </si>
  <si>
    <t>See 'Record End Date' section of the Complex Derivations tab for full construction.
This record supersedes any records in previous submission periods, when 'RecordEndDate' is NULL and matching values in the following fields:
Unique_ServiceRequestID, PrimaryDiagnosis, PrimaryDiagnosis_Date®.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</si>
  <si>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C607D39</t>
  </si>
  <si>
    <t>End of Repeating Group - CYP607 Primary Diagnosis</t>
  </si>
  <si>
    <t>Start of Repeating Group - CYP608 Secondary Diagnosis</t>
  </si>
  <si>
    <r>
      <rPr>
        <b/>
        <sz val="8"/>
        <rFont val="Arial"/>
        <family val="2"/>
      </rPr>
      <t>Group-level notes for Data Providers:</t>
    </r>
    <r>
      <rPr>
        <sz val="8"/>
        <rFont val="Arial"/>
        <family val="2"/>
      </rPr>
      <t xml:space="preserve">
Secondary Diagnosis: To carry the details of a secondary diagnosis for a patient made by the service that the patient was referred to.
One occurrence of this group is permitted for each secondary diagnosis.</t>
    </r>
  </si>
  <si>
    <r>
      <rPr>
        <b/>
        <sz val="8"/>
        <rFont val="Arial"/>
        <family val="2"/>
      </rPr>
      <t xml:space="preserve">Group-level Validation:
</t>
    </r>
    <r>
      <rPr>
        <sz val="8"/>
        <rFont val="Arial"/>
        <family val="2"/>
      </rPr>
      <t xml:space="preserve">
This group will be rejected if there is no valid CYP101 group transmitted for this Service Request Identifier.
There can be only one CYP608 group for a Service Request Identifier + Diagnosis Date + Secondary Diagnosis (Coded Clinical Entry) combination in a transmission file.</t>
    </r>
  </si>
  <si>
    <t>C608902</t>
  </si>
  <si>
    <t>SecondaryDiagnosis</t>
  </si>
  <si>
    <t>The CODED CLINICAL ENTRY used to identify the secondary PATIENT DIAGNOSIS.</t>
  </si>
  <si>
    <t>If Secondary Diagnosis (Coded Clinical Entry) format does not match expected format for Diagnosis Scheme In Use (Community Care), the record will be rejected.
If Diagnosis Scheme In Use (Community Care) contains the value '06 - SNOMED CT' and Secondary Diagnosis (Coded Clinical Entry) fails standard SNOMED CT checks (Check Digit and Partition Identifier), the record will be rejected.</t>
  </si>
  <si>
    <t>C608020</t>
  </si>
  <si>
    <t>SecondaryDiagnosis_Date</t>
  </si>
  <si>
    <t>C608D00</t>
  </si>
  <si>
    <t>UniqueID_CYP608</t>
  </si>
  <si>
    <t>C608D03</t>
  </si>
  <si>
    <t>C608D04</t>
  </si>
  <si>
    <t>C608D06</t>
  </si>
  <si>
    <t>C608D36</t>
  </si>
  <si>
    <t>C608D37</t>
  </si>
  <si>
    <t>Where this field is populated, it indicates the date at which the record ceased to be most recent version.
The Record End Date is the Record Start Date of the successor record minus one day.
The successor record will be the next submitted record in CYP608 with the same UNIQUE SERVICE REQUEST IDENTIFIER, SECONDARY DIAGNOSIS (CODED CLINICAL ENTRY), DIAGNOSIS DATE.</t>
  </si>
  <si>
    <t>See 'Record End Date' section of the Complex Derivations tab for full construction.
This record supersedes any records in previous submission periods, when 'RecordEndDate' is NULL and matching values in the following fields:
Unique_ServiceRequestID, SecondaryDiagnosis, SecondaryDiagnosis_Date®.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</si>
  <si>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C608D39</t>
  </si>
  <si>
    <t>This is a unique ID which identifies the month of the reporting period.
It should start at the last CSDS v1.0 uniqmonthid (for march 2020) + 1 and increment by 1.
Month 0001 being April 1900
It should continue to increment irrespective of the end of financial or calendar year.</t>
  </si>
  <si>
    <t>End of Repeating Group - CYP608 Secondary Diagnosis</t>
  </si>
  <si>
    <t>Start of Repeating Group - CYP609 Coded Scored Assessment (Referral)</t>
  </si>
  <si>
    <r>
      <t xml:space="preserve">Group-level notes for Data Providers:
</t>
    </r>
    <r>
      <rPr>
        <sz val="8"/>
        <rFont val="Arial"/>
        <family val="2"/>
      </rPr>
      <t>Coded Scored Assessment (Referral): To carry details of scored assessments that are issued and completed as part of a referral period where a specific service or team is responsible for the patient, but do not take place at a specific contact.</t>
    </r>
    <r>
      <rPr>
        <b/>
        <sz val="8"/>
        <rFont val="Arial"/>
        <family val="2"/>
      </rPr>
      <t xml:space="preserve">
</t>
    </r>
    <r>
      <rPr>
        <sz val="8"/>
        <rFont val="Arial"/>
        <family val="2"/>
      </rPr>
      <t>One occurrence of this group is permitted for each coded scored assessment question or dimension captured outside of a contact.</t>
    </r>
  </si>
  <si>
    <r>
      <rPr>
        <b/>
        <sz val="8"/>
        <rFont val="Arial"/>
        <family val="2"/>
      </rPr>
      <t>Group-level Validation:</t>
    </r>
    <r>
      <rPr>
        <sz val="8"/>
        <rFont val="Arial"/>
        <family val="2"/>
      </rPr>
      <t xml:space="preserve">
This group will be rejected if there is no valid CYP101 group transmitted for this Service Request Identifier.
This Group will be rejected if there are more than one CYP609 group transmitted for this Service Request Identifier + Coded Assessment Tool Type (SNOMED CT) + Person Score combination.</t>
    </r>
  </si>
  <si>
    <t>C609902</t>
  </si>
  <si>
    <t>C609910</t>
  </si>
  <si>
    <t>CODED ASSESSMENT TOOL TYPE (SNOMED CT)</t>
  </si>
  <si>
    <t>The SNOMED CT concept ID which is used to identify an ASSESSMENT TOOL.</t>
  </si>
  <si>
    <t>If Coded Assessment Tool Type (SNOMED CT) is not in CSDS Assessment Tools reference table, the record will be rejected.</t>
  </si>
  <si>
    <t>Score</t>
  </si>
  <si>
    <t>The score taken from an ASSESSMENT TOOL.
This could be for an individual element of, or question within, an ASSESSMENT TOOL, a subtotal or total score.</t>
  </si>
  <si>
    <t>max an5</t>
  </si>
  <si>
    <t>If Person Score contains an unexpected value based on the submitted Coded Assessment Tool Type (SNOMED CT), a warning will be generated. See the 'CSDS Assessment Scales' tab for details of the expected values for each Coded Assessment Tool Type (SNOMED CT).</t>
  </si>
  <si>
    <t>C609010</t>
  </si>
  <si>
    <t>ASSESSMENT TOOL COMPLETION DATE</t>
  </si>
  <si>
    <t>AssessmentCompletion_Date</t>
  </si>
  <si>
    <t>The date the ASSESSMENT TOOL was completed.</t>
  </si>
  <si>
    <t>If ASSESSMENT TOOL COMPLETION DATE is populated and before the reporting period start date, the record will be rejected.
If ASSESSMENT TOOL COMPLETION DATE is populated and after the reporting period end date, the record will be rejected.
If Assessment Tool Completion Date is before the Referral Request Received Date, the record will be rejected.</t>
  </si>
  <si>
    <t>C609D00</t>
  </si>
  <si>
    <t>UniqueID_CYP609</t>
  </si>
  <si>
    <t>C609D03</t>
  </si>
  <si>
    <t>C609D04</t>
  </si>
  <si>
    <t>C609D06</t>
  </si>
  <si>
    <t>C609D21</t>
  </si>
  <si>
    <t>AGE AT ASSESSMENT TOOL (REFERRAL) COMPLETION DATE (DAYS)</t>
  </si>
  <si>
    <t>Age_AssessmentCompletion_Date</t>
  </si>
  <si>
    <t>Age of the patient in days when the Coded Scored Assessment Tool (Referral) was completed.</t>
  </si>
  <si>
    <t>If PERSON BIRTH DATE is populated Then
Derive by calculating ASSESSMENT TOOL COMPLETION DATE in CYP609 minus PERSON BIRTH DATE in CYP001. Measured in days.
Else NULL
Note: In the scenario where both ASSESSMENT TOOL COMPLETION DATE in CYP609 and PERSON BIRTH DATE in CYP001 are the same, this value will be 0.</t>
  </si>
  <si>
    <t>C609D31</t>
  </si>
  <si>
    <t>AGE AT ASSESSMENT TOOL (REFERRAL) COMPLETION DATE (YEARS)</t>
  </si>
  <si>
    <t>AgeYr_AssessmentCompletion_Date</t>
  </si>
  <si>
    <t>Age of the patient in years when the Coded Scored Assessment Tool (Referral) was completed.</t>
  </si>
  <si>
    <t>If PERSON BIRTH DATE is populated Then
Derive by calculating ASSESSMENT TOOL COMPLETION DATE in CYP609 minus PERSON BIRTH DATE in CYP001. Measured in years.
Else NULL
Note: In the scenario where both ASSESSMENT TOOL COMPLETION DATE in CYP609 and PERSON BIRTH DATE in CYP001 are the same, this value will be 0.</t>
  </si>
  <si>
    <t>C609D36</t>
  </si>
  <si>
    <t>C609D37</t>
  </si>
  <si>
    <t>Where this field is populated, it indicates the date at which the record ceased to be most recent version.
The Record End Date is the Record Start Date of the successor record minus one day.
The successor record will be the next submitted record in CYP609 with the same UNIQUE SERVICE REQUEST IDENTIFIER, CODED ASSESSMENT TOOL TYPE (SNOMED CT), PERSON SCORE.</t>
  </si>
  <si>
    <t>See 'Record End Date' section of the Complex Derivations tab for full construction.
This record supersedes any records in previous submission periods, when 'RecordEndDate' is NULL and matching values in the following fields:
Unique_ServiceRequestID, SNOMED_ID, Score.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</si>
  <si>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C609D39</t>
  </si>
  <si>
    <t>C609D41</t>
  </si>
  <si>
    <t>AGE GROUP (ASSESSMENT COMPLETION DATE)</t>
  </si>
  <si>
    <t>AgeGroup_AssessmentCompletion_Date</t>
  </si>
  <si>
    <t>Using AgeYr_AssessmentCompletion_Date:
If &gt;=0 and &lt;=18     --&gt; '0-18'
If &gt;=19 and &lt;=64   --&gt; '19-64'
If &gt;=65 and &lt;=129 --&gt; '65_Plus'
If &lt;0 or &gt;=130        --&gt; NULL
If NULL                   --&gt; NULL.</t>
  </si>
  <si>
    <t>C609D51</t>
  </si>
  <si>
    <t>AGE BAND (ASSESSMENT COMPLETION DATE)</t>
  </si>
  <si>
    <t>AgeBand_AssessmentCompletion_Date</t>
  </si>
  <si>
    <t>Using AgeYr_AssessmentCompletion_Date:
If &gt;=0 and &lt;=4          --&gt; '0-4'
If &gt;=5 and &lt;=9          --&gt; '5-9'
If &gt;=10 and &lt;=14     --&gt; '10-14'
If &gt;=15 and &lt;=19     --&gt; '15-19'
If &gt;=20 and &lt;=24     --&gt; '20-24'
If &gt;=25 and &lt;=29     --&gt; '25-29'
If &gt;=30 and &lt;=34     --&gt; '30-34'
If &gt;=35 and &lt;=39     --&gt; '35-39'
If &gt;=40 and &lt;=44     --&gt; '40-44'
If &gt;=45 and &lt;=49     --&gt; '45-49'
If &gt;=50 and &lt;=54     --&gt; '50-54'
If &gt;=55 and &lt;=59     --&gt; '55-59'
If &gt;=60 and &lt;=64     --&gt; '10-14'
If &gt;=65 and &lt;=69     --&gt; '65-69'
If &gt;=70 and &lt;=74     --&gt; '70-74'
If &gt;=75 and &lt;=79     --&gt; '75-79'
If &gt;=80 and &lt;=84     --&gt; '80-84'
If &gt;=85 and &lt;=89     --&gt; '85-89'
If &gt;=90 and &lt;=94     --&gt; '90-94'
If &gt;=95 and &lt;=99     --&gt; '95-99'
If &gt;=100 and &lt;=104 --&gt; '100-104'
If &gt;=105 and &lt;=109 --&gt; '105-109'
If &gt;=110 and &lt;=114 --&gt; '110-114'
If &gt;=115 and &lt;=119 --&gt; '115-119'
If &gt;=120 and &lt;=124 --&gt; '120-124'
If &gt;=125 and &lt;=129 --&gt; '125-129'
If &lt;0 and &gt;=130        --&gt; NULL
If NULL                      --&gt; NULL.</t>
  </si>
  <si>
    <t>End of Repeating Group - CYP609 Coded Assessment Referral</t>
  </si>
  <si>
    <t>Start of Repeating Group - CYP610 Breastfeeding Status</t>
  </si>
  <si>
    <r>
      <rPr>
        <b/>
        <sz val="8"/>
        <rFont val="Arial"/>
        <family val="2"/>
      </rPr>
      <t xml:space="preserve">Group-level notes for Data Providers:
</t>
    </r>
    <r>
      <rPr>
        <sz val="8"/>
        <rFont val="Arial"/>
        <family val="2"/>
      </rPr>
      <t>Breastfeeding Status: To carry details of a child's breastfeeding status as recorded at a contact.
One occurrence of this Group is permitted containing the most recently recorded breastfeeding status.
This group may be derived from data collected routinely by health visiting staff.</t>
    </r>
  </si>
  <si>
    <r>
      <rPr>
        <b/>
        <sz val="8"/>
        <rFont val="Arial"/>
        <family val="2"/>
      </rPr>
      <t>Group-level Validation:</t>
    </r>
    <r>
      <rPr>
        <sz val="8"/>
        <rFont val="Arial"/>
        <family val="2"/>
      </rPr>
      <t xml:space="preserve">
This group will be rejected if there is no valid CYP202 group transmitted for this Care Activity Identifier.
If there are more than one CYP610 groups transmitted for this Care Activity Identifier, then all duplicated groups will be rejected.
This group will be rejected if the patient identified by this Local Patient Identifier (Extended) in the CYP001 table is 19 years or older at the Reporting Period Start Date.
This group will be rejected if the CYP001 group transmitted for this Local Patient Identifier (Extended) has a blank Person Birth Date.</t>
    </r>
  </si>
  <si>
    <t>C610904</t>
  </si>
  <si>
    <t>The unique identifier for a CARE ACTIVITY.
It will normally be automatically generated by the local system upon recording a new activity, although can be manually assigned.</t>
  </si>
  <si>
    <t>C610010</t>
  </si>
  <si>
    <t>BREASTFEEDING STATUS</t>
  </si>
  <si>
    <t>BreastFeedingStatus</t>
  </si>
  <si>
    <t>The breastfeeding status of a baby.</t>
  </si>
  <si>
    <t>Exclusively Breast Milk Feeding</t>
  </si>
  <si>
    <t>Partially Breast Milk Feeding</t>
  </si>
  <si>
    <t>No Breast Milk Feeding at all</t>
  </si>
  <si>
    <t>C610D00</t>
  </si>
  <si>
    <t>UniqueID_CYP610</t>
  </si>
  <si>
    <t>C610D03</t>
  </si>
  <si>
    <t>C610D04</t>
  </si>
  <si>
    <t>C610D10</t>
  </si>
  <si>
    <t>C610D21</t>
  </si>
  <si>
    <t>AGE AT BREASTFEEDING STATUS OBSERVATION DATE (DAYS)</t>
  </si>
  <si>
    <t>Age_BreastFeedingStatus</t>
  </si>
  <si>
    <t>Age of the patient in days, on the date the Breastfeeding Status was observed.</t>
  </si>
  <si>
    <t>C610D31</t>
  </si>
  <si>
    <t>AGE AT BREASTFEEDING STATUS OBSERVATION DATE (YEARS)</t>
  </si>
  <si>
    <t>AgeYr_BreastFeedingStatus</t>
  </si>
  <si>
    <t>Age of the patient in years, on the date the Breastfeeding Status was observed.</t>
  </si>
  <si>
    <t>If PERSON BIRTH DATE is populated Then
Derive by calculating CARE CONTACT DATE in CYP201 minus PERSON BIRTH DATE in CYP001. Measured in years.
Else NULL
Note: In the scenario where both CARE CONTACT DATE in CYP201 and PERSON BIRTH DATE in CYP001 are the same, this value will be 0.</t>
  </si>
  <si>
    <t>C610D39</t>
  </si>
  <si>
    <t>C610D51</t>
  </si>
  <si>
    <t>AGE BAND (BREASTFEEDING STATUS DATE)</t>
  </si>
  <si>
    <t>AgeBand_BreastFeedingStatus</t>
  </si>
  <si>
    <t>Using AgeYr_BreastFeedingStatus:
If &gt;=0 and &lt;=4          --&gt; '0-4'
If &gt;=5 and &lt;=9          --&gt; '5-9'
If &gt;=10 and &lt;=14     --&gt; '10-14'
If &gt;=15 and &lt;=19     --&gt; '15-19'
If &lt;0 and &gt;=130        --&gt; NULL
If NULL                      --&gt; NULL.</t>
  </si>
  <si>
    <t>End of Repeating Group - CYP610 Breastfeeding Status</t>
  </si>
  <si>
    <t>Start of Repeating Group - CYP611 Observation</t>
  </si>
  <si>
    <r>
      <rPr>
        <b/>
        <sz val="8"/>
        <rFont val="Arial"/>
        <family val="2"/>
      </rPr>
      <t>Group-level notes for Data Providers:</t>
    </r>
    <r>
      <rPr>
        <sz val="8"/>
        <rFont val="Arial"/>
        <family val="2"/>
      </rPr>
      <t xml:space="preserve">
Observation: To carry the details of observations of a patient which take place at a contact.
One occurrence of this group is permitted containing the most recently recorded observation(s).
This group will be collected and submitted as part of the Care Activity</t>
    </r>
  </si>
  <si>
    <r>
      <rPr>
        <b/>
        <sz val="8"/>
        <rFont val="Arial"/>
        <family val="2"/>
      </rPr>
      <t>Group-level Validation:</t>
    </r>
    <r>
      <rPr>
        <sz val="8"/>
        <rFont val="Arial"/>
        <family val="2"/>
      </rPr>
      <t xml:space="preserve">
This group will be rejected if there is no valid CYP202 group transmitted for this Care Activity Identifier.
If there are more than one CYP611 groups transmitted for a Care Activity Identifier, then all duplicated groups will  be rejected.</t>
    </r>
  </si>
  <si>
    <t>C611904</t>
  </si>
  <si>
    <t>If Care Activity Identifier is populated, then at least one of Person Weight, Person Height in Metres or Person Length in Centimeters should be populated.</t>
  </si>
  <si>
    <t>C611010</t>
  </si>
  <si>
    <t>PERSON WEIGHT</t>
  </si>
  <si>
    <t>Weight</t>
  </si>
  <si>
    <t>The result of the Clinical Investigation which measures the PATIENT's Weight, where the UCUM UNIT OF MEASUREMENT is 'Kilograms (kg)'.</t>
  </si>
  <si>
    <t>max n3.max n3</t>
  </si>
  <si>
    <t>C611020</t>
  </si>
  <si>
    <t>PERSON HEIGHT IN METRES</t>
  </si>
  <si>
    <t>Height</t>
  </si>
  <si>
    <t>The result of the Clinical Investigation which measures the PATIENT's Height, where the UCUM UNIT OF MEASUREMENT is 'Metres (m)'.</t>
  </si>
  <si>
    <t>n1.max n2</t>
  </si>
  <si>
    <t>Length</t>
  </si>
  <si>
    <t>The result of the Clinical Investigation which measures the Length of a baby, where the UCUM UNIT OF MEASUREMENT is 'Centimetres' (cm).</t>
  </si>
  <si>
    <t>max n2.n1</t>
  </si>
  <si>
    <r>
      <t xml:space="preserve">The length of the patient (in centimetres) should be recorded.
</t>
    </r>
    <r>
      <rPr>
        <b/>
        <sz val="8"/>
        <rFont val="Arial"/>
        <family val="2"/>
      </rPr>
      <t>Default code below:</t>
    </r>
  </si>
  <si>
    <t>If Person Length In Centimetres and Person Height In Metres are both populated, the record will be rejected.</t>
  </si>
  <si>
    <t>Length unknown</t>
  </si>
  <si>
    <t>C611D00</t>
  </si>
  <si>
    <t>UniqueID_CYP611</t>
  </si>
  <si>
    <t>C611D03</t>
  </si>
  <si>
    <t>C611D04</t>
  </si>
  <si>
    <t>C611D10</t>
  </si>
  <si>
    <t>C611D21</t>
  </si>
  <si>
    <t>AGE AT BMI OBSERVATION (DAYS)</t>
  </si>
  <si>
    <t>Age_BMI_Observation</t>
  </si>
  <si>
    <t>Age in days of the patient at the time of the BMI Observation.</t>
  </si>
  <si>
    <t>C611D31</t>
  </si>
  <si>
    <t>AGE AT BMI OBSERVATION (YEARS)</t>
  </si>
  <si>
    <t>AgeYr_BMI_Observation</t>
  </si>
  <si>
    <t>Age in years of the patient at the time of the BMI Observation.</t>
  </si>
  <si>
    <t>If PERSON BIRTH DATE is populated Then
Derive by calculating CARE CONTACT DATE in CYP201 minus PERSON BIRTH DATE. Measured in years.
Else NULL
Note: In the scenario where both CARE CONTACT DATE in CYP201 and PERSON BIRTH DATE in CYP001 are the same, this value will be 0.</t>
  </si>
  <si>
    <t>C611D27</t>
  </si>
  <si>
    <t>SCHOOL YEAR AT BMI OBSERVATION</t>
  </si>
  <si>
    <t>SchoolYear_BMI_Observation</t>
  </si>
  <si>
    <t>School Year at BMI observation is based on the age as at 31st August before the care contact date, whether the young person is in school or not. This is an estimation of the school year and not the actual school year they might be in.</t>
  </si>
  <si>
    <t>If PERSON BIRTH DATE is populated
Then
Determine the Month of the Individuals Birthday – from the PERSON BIRTH DATE in the CYP001 table
and
Determine the Month of the Care Contact – from the field CARE CONTACT DATE in the CYP201 table
Then If
The individual would be under 19 years of age on the previous 31 August from the CARE CONTACT DATE
Then
Determine what the age of the individual would be for the last date in the month for which the care contact occurred
Then
Populate with the associated School Year using the lookup table from the 'Complex Derivations' tab
Else NULL.</t>
  </si>
  <si>
    <t>C611D39</t>
  </si>
  <si>
    <t>C611D41</t>
  </si>
  <si>
    <t>AGE GROUP (BMI OBSERVATION)</t>
  </si>
  <si>
    <t>AgeGroup_BMI_Observation</t>
  </si>
  <si>
    <t>Using AgeYr_BMI_Observation:
If &gt;=0 and &lt;=18     --&gt; '0-18'
If &gt;=19 and &lt;=64   --&gt; '19-64'
If &gt;=65 and &lt;=129 --&gt; '65_Plus'
If &lt;0 or &gt;=130        --&gt; NULL
If NULL                   --&gt; NULL.</t>
  </si>
  <si>
    <t>C611D51</t>
  </si>
  <si>
    <t>AGE BAND (BMI OBSERVATION)</t>
  </si>
  <si>
    <t>AgeBand_BMI_Observation</t>
  </si>
  <si>
    <t>Using AgeYr_BMI_Observation:
If &gt;=0 and &lt;=4          --&gt; '0-4'
If &gt;=5 and &lt;=9          --&gt; '5-9'
If &gt;=10 and &lt;=14     --&gt; '10-14'
If &gt;=15 and &lt;=19     --&gt; '15-19'
If &gt;=20 and &lt;=24     --&gt; '20-24'
If &gt;=25 and &lt;=29     --&gt; '25-29'
If &gt;=30 and &lt;=34     --&gt; '30-34'
If &gt;=35 and &lt;=39     --&gt; '35-39'
If &gt;=40 and &lt;=44     --&gt; '40-44'
If &gt;=45 and &lt;=49     --&gt; '45-49'
If &gt;=50 and &lt;=54     --&gt; '50-54'
If &gt;=55 and &lt;=59     --&gt; '55-59'
If &gt;=60 and &lt;=64     --&gt; '10-14'
If &gt;=65 and &lt;=69     --&gt; '65-69'
If &gt;=70 and &lt;=74     --&gt; '70-74'
If &gt;=75 and &lt;=79     --&gt; '75-79'
If &gt;=80 and &lt;=84     --&gt; '80-84'
If &gt;=85 and &lt;=89     --&gt; '85-89'
If &gt;=90 and &lt;=94     --&gt; '90-94'
If &gt;=95 and &lt;=99     --&gt; '95-99'
If &gt;=100 and &lt;=104 --&gt; '100-104'
If &gt;=105 and &lt;=109 --&gt; '105-109'
If &gt;=110 and &lt;=114 --&gt; '110-114'
If &gt;=115 and &lt;=119 --&gt; '115-119'
If &gt;=120 and &lt;=124 --&gt; '120-124'
If &gt;=125 and &lt;=129 --&gt; '125-129'
If &lt;0 and &gt;=130        --&gt; NULL
If NULL                      --&gt; NULL.</t>
  </si>
  <si>
    <t>End of Repeating Group - CYP611 Observation</t>
  </si>
  <si>
    <t>Start of Repeating Group - CYP612 Coded Scored Assessment (Contact)</t>
  </si>
  <si>
    <r>
      <rPr>
        <b/>
        <sz val="8"/>
        <rFont val="Arial"/>
        <family val="2"/>
      </rPr>
      <t>Group-level notes for Data Providers:</t>
    </r>
    <r>
      <rPr>
        <sz val="8"/>
        <rFont val="Arial"/>
        <family val="2"/>
      </rPr>
      <t xml:space="preserve">
Coded Scored Assessment (Contact): To carry details of scored assessments that are issued and completed as part of a specific contact.
One occurrence of this group is permitted for each coded scored assessment question or dimension.</t>
    </r>
  </si>
  <si>
    <r>
      <rPr>
        <b/>
        <sz val="8"/>
        <rFont val="Arial"/>
        <family val="2"/>
      </rPr>
      <t>Group-level Validation:</t>
    </r>
    <r>
      <rPr>
        <sz val="8"/>
        <rFont val="Arial"/>
        <family val="2"/>
      </rPr>
      <t xml:space="preserve">
This group will be rejected if there is no valid CYP202 group transmitted for this Care Activity Identifier.
If there are more than one CYP612 groups transmitted for Care Activity Identifier + Coded Assessment Tool Type (SNOMED CT) + Person Score combination, then all duplicated groups will  be rejected.</t>
    </r>
  </si>
  <si>
    <t>C612904</t>
  </si>
  <si>
    <t>C612910</t>
  </si>
  <si>
    <t>The SNOMED CT concept ID which is used to identify an ASSESSMENT Tool.</t>
  </si>
  <si>
    <t>C612D00</t>
  </si>
  <si>
    <t>UniqueID_CYP612</t>
  </si>
  <si>
    <t>C612D03</t>
  </si>
  <si>
    <t>C612D04</t>
  </si>
  <si>
    <t>C612D10</t>
  </si>
  <si>
    <t>C612D21</t>
  </si>
  <si>
    <t>AGE AT  ASSESSMENT TOOL (CONTACT) COMPLETION DATE (DAYS)</t>
  </si>
  <si>
    <t>Age_AssessmentTool_Contact_Date</t>
  </si>
  <si>
    <t>Age of the patient in days when the Coded Scored Assessment Tool (Contact) was completed.</t>
  </si>
  <si>
    <t>If PERSON BIRTH DATE is populated Then
Derive by calculating CARE CONTACT DATE in CYP201 minus PERSON BIRTH DATE in CYP001. Measured in days.
Else NULL
Note: In the scenario where CARE CONTACT DATE in CYP201 and PERSON BIRTH DATE in CYP001 are the same, this value will be 0.</t>
  </si>
  <si>
    <t>C612D39</t>
  </si>
  <si>
    <t>ASQ_ScoreBand</t>
  </si>
  <si>
    <t>The band relating to a child's ASQ-3 score, giving an indication of whether they are above or below the expected threshold.</t>
  </si>
  <si>
    <t>C1</t>
  </si>
  <si>
    <t>Communication score below threshold</t>
  </si>
  <si>
    <t>C2</t>
  </si>
  <si>
    <t>Communication score above threshold</t>
  </si>
  <si>
    <t>C3</t>
  </si>
  <si>
    <t>Communication score, Invalid</t>
  </si>
  <si>
    <t>G1</t>
  </si>
  <si>
    <t>Gross Motor score below threshold</t>
  </si>
  <si>
    <t>G2</t>
  </si>
  <si>
    <t>Gross Motor score above threshold</t>
  </si>
  <si>
    <t>G3</t>
  </si>
  <si>
    <t>Gross Motor score, Invalid</t>
  </si>
  <si>
    <t>F1</t>
  </si>
  <si>
    <t>Fine Motor score below threshold</t>
  </si>
  <si>
    <t>F2</t>
  </si>
  <si>
    <t>Fine Motor score above threshold</t>
  </si>
  <si>
    <t>F3</t>
  </si>
  <si>
    <t>Fine Motor score, Invalid</t>
  </si>
  <si>
    <t>S1</t>
  </si>
  <si>
    <t>Personal Social score below threshold</t>
  </si>
  <si>
    <t>S2</t>
  </si>
  <si>
    <t>Personal Social score above threshold</t>
  </si>
  <si>
    <t>S3</t>
  </si>
  <si>
    <t>Personal Social score, Invalid</t>
  </si>
  <si>
    <t>P1</t>
  </si>
  <si>
    <t>Problem Solving score below threshold</t>
  </si>
  <si>
    <t>P2</t>
  </si>
  <si>
    <t>Problem Solving score above threshold</t>
  </si>
  <si>
    <t>P3</t>
  </si>
  <si>
    <t>Problem Solving score, Invalid</t>
  </si>
  <si>
    <t>C612D46</t>
  </si>
  <si>
    <t>SNOMED CT ASSESSMENT PREFERRED TERM</t>
  </si>
  <si>
    <t>SNOMEDCTAssTerm</t>
  </si>
  <si>
    <t>Preferred term of the submitted CODED ASSESSMENT TOOL TYPE (SNOMED CT).</t>
  </si>
  <si>
    <t>max an255</t>
  </si>
  <si>
    <t>Preferred term of the C612910 CODED ASSESSMENT TOOL TYPE (SNOMED CT) as defined in current Corporate Reference Data table [DSS_CORPORATE].[SNOMED].[SNOMED_CT_RF2_DESCRIPTIONS] (based on NHS Data Migration on TRUD: https://isd.digital.nhs.uk/trud3/user/guest/group/0/pack/8/subpack/9/releases).</t>
  </si>
  <si>
    <t>End of Repeating Group - CYP612 Coded Scored Assessment (Contact)</t>
  </si>
  <si>
    <t>Start of Repeating Group - CYP613 Anonymous Self-Assessment</t>
  </si>
  <si>
    <r>
      <t xml:space="preserve">Group-level notes for Data Providers:
</t>
    </r>
    <r>
      <rPr>
        <sz val="8"/>
        <rFont val="Arial"/>
        <family val="2"/>
      </rPr>
      <t xml:space="preserve">
Anonymous Self-Assessment: To carry details of anonymous assessments that are issued by the community health service.
One occurrence of this group is permitted when an anonymous self-assessment is received from a patient.
This data group is not linked to the rest of the data set at patient level.
There are currently no assessment tools in scope for CYP613AnonSelfAssessment.</t>
    </r>
  </si>
  <si>
    <r>
      <rPr>
        <b/>
        <sz val="8"/>
        <rFont val="Arial"/>
        <family val="2"/>
      </rPr>
      <t>Group-level Validation:</t>
    </r>
    <r>
      <rPr>
        <sz val="8"/>
        <rFont val="Arial"/>
        <family val="2"/>
      </rPr>
      <t xml:space="preserve">
There are currently no assessment tools in scope for CYP613AnonSelfAssessment. Any records submitted in this table will be rejected.
</t>
    </r>
  </si>
  <si>
    <t>C613010</t>
  </si>
  <si>
    <t>If ASSESSMENT TOOL COMPLETION DATE is populated and before the reporting period start date, the record will be rejected.
If ASSESSMENT TOOL COMPLETION DATE is populated and after the reporting period end date, the record will be rejected.</t>
  </si>
  <si>
    <t>C613910</t>
  </si>
  <si>
    <t>C613911</t>
  </si>
  <si>
    <t>C613912</t>
  </si>
  <si>
    <t>C613D00</t>
  </si>
  <si>
    <t>UniqueID_CYP613</t>
  </si>
  <si>
    <t>C613D03</t>
  </si>
  <si>
    <t>C613D39</t>
  </si>
  <si>
    <t>End of Repeating Group - CYP613 Anonymous Self-Assessment</t>
  </si>
  <si>
    <t>Start of Repeating Group - CYP901 Staff Details</t>
  </si>
  <si>
    <r>
      <rPr>
        <b/>
        <sz val="8"/>
        <rFont val="Arial"/>
        <family val="2"/>
      </rPr>
      <t>Group-level notes for Data Providers:</t>
    </r>
    <r>
      <rPr>
        <sz val="8"/>
        <rFont val="Arial"/>
        <family val="2"/>
      </rPr>
      <t xml:space="preserve">
Staff Details: to carry details of the staff involved in the treatment of a patient.</t>
    </r>
    <r>
      <rPr>
        <b/>
        <sz val="8"/>
        <rFont val="Arial"/>
        <family val="2"/>
      </rPr>
      <t xml:space="preserve">
</t>
    </r>
    <r>
      <rPr>
        <sz val="8"/>
        <rFont val="Arial"/>
        <family val="2"/>
      </rPr>
      <t>One occurrence of this group is permitted for each staff member.</t>
    </r>
  </si>
  <si>
    <r>
      <rPr>
        <b/>
        <sz val="8"/>
        <rFont val="Arial"/>
        <family val="2"/>
      </rPr>
      <t>Group-level Validation:</t>
    </r>
    <r>
      <rPr>
        <sz val="8"/>
        <rFont val="Arial"/>
        <family val="2"/>
      </rPr>
      <t xml:space="preserve">
This group will be rejected if there is more than one CYP901 group transmitted for this Care Professional Local Identifier.</t>
    </r>
  </si>
  <si>
    <t>RegistrationBody</t>
  </si>
  <si>
    <t>A code which identifies the PROFESSIONAL REGISTRATION BODY.</t>
  </si>
  <si>
    <t>General Chiropractic Council</t>
  </si>
  <si>
    <t>General Dental Council</t>
  </si>
  <si>
    <t>General Medical Council</t>
  </si>
  <si>
    <t>General Optical Council</t>
  </si>
  <si>
    <t>Social Care Wales</t>
  </si>
  <si>
    <t>Health and Care Professions Council</t>
  </si>
  <si>
    <t>Nursing and Midwifery Council</t>
  </si>
  <si>
    <t>General Pharmaceutical Council</t>
  </si>
  <si>
    <t>General Osteopathic Council</t>
  </si>
  <si>
    <t>Social Work England</t>
  </si>
  <si>
    <t>C901030</t>
  </si>
  <si>
    <t>PROFESSIONAL REGISTRATION ENTRY IDENTIFIER</t>
  </si>
  <si>
    <t>RegistrationEntryID</t>
  </si>
  <si>
    <t>The registration identifier allocated by an ORGANISATION.</t>
  </si>
  <si>
    <t>max an32</t>
  </si>
  <si>
    <t>StaffGroup</t>
  </si>
  <si>
    <t>The staff group of a CARE PROFESSIONAL working in a Community Health Service.</t>
  </si>
  <si>
    <t>Allied Health Professionals</t>
  </si>
  <si>
    <t>Medical/Dental</t>
  </si>
  <si>
    <t>Consultant</t>
  </si>
  <si>
    <t>General Medical Practitioner</t>
  </si>
  <si>
    <t>General Practitioner with an Extended Role</t>
  </si>
  <si>
    <t>Nursing, Health Visitors and Midwifery</t>
  </si>
  <si>
    <t>Community Midwife</t>
  </si>
  <si>
    <t>District Nurse</t>
  </si>
  <si>
    <t>Macmillan Nurse</t>
  </si>
  <si>
    <t>Specialist Nursing - Arthritis Nursing / Liaison</t>
  </si>
  <si>
    <t>Specialist Nursing - Asthma and Respiratory Nursing / Liaison</t>
  </si>
  <si>
    <t>Specialist Nursing - Breast Care Nursing / Liaison</t>
  </si>
  <si>
    <t>Specialist Nursing - Cardiac Nursing / Liaison</t>
  </si>
  <si>
    <t>Specialist Nursing - Diabetic Nursing / Liaison</t>
  </si>
  <si>
    <t>Specialist Nursing - Palliative / Respite Care</t>
  </si>
  <si>
    <t>Specialist Nursing - Tissue Viability Nursing / Liaison</t>
  </si>
  <si>
    <t>Staff Nurse</t>
  </si>
  <si>
    <t>Other Registered Nurse</t>
  </si>
  <si>
    <t>Public Health Nurse</t>
  </si>
  <si>
    <t>Other Care Professionals</t>
  </si>
  <si>
    <t>Other Care Professional</t>
  </si>
  <si>
    <t>C901050</t>
  </si>
  <si>
    <t>OCCUPATION CODE</t>
  </si>
  <si>
    <t>OccupationCode</t>
  </si>
  <si>
    <t>An NHS OCCUPATION CODE for an EMPLOYEE filling a POSITION.
The NHS OCCUPATION CODES are maintained by the Health and Social Care Information Centre, on behalf of the Department of Health and can be viewed in the NHS Occupation Code Manual.</t>
  </si>
  <si>
    <t>C901060</t>
  </si>
  <si>
    <t>CARE PROFESSIONAL (JOB ROLE CODE)</t>
  </si>
  <si>
    <t>JobRoleCode</t>
  </si>
  <si>
    <t>A National Code for a POSITION applicable to an EMPLOYEE.</t>
  </si>
  <si>
    <t>an5</t>
  </si>
  <si>
    <t>C901D00</t>
  </si>
  <si>
    <t>UniqueID_CYP901</t>
  </si>
  <si>
    <t>C901D03</t>
  </si>
  <si>
    <t>C901D36</t>
  </si>
  <si>
    <t>C901D37</t>
  </si>
  <si>
    <t>Where this field is populated, it indicates the date at which the record ceased to be most recent version.
The Record End Date is the Record Start Date of the successor record minus one day.
The successor record will be the next submitted record in CYP901 with the same CARE PROFESSIONAL LOCAL IDENTIFIER, ORGANISATION IDENTIFIER (PROVIDER).</t>
  </si>
  <si>
    <t>See 'Record End Date' section of the Complex Derivations tab for full construction.
This record supersedes any records in previous submission periods, when 'RecordEndDate' is NULL and matching values in the following fields:
CareProfessionalID_Local, OrgID_Provider.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</si>
  <si>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C901D39</t>
  </si>
  <si>
    <t>End of Repeating Group - CYP901 Staff Details</t>
  </si>
  <si>
    <t>Lookup Code</t>
  </si>
  <si>
    <t>Level</t>
  </si>
  <si>
    <t>Message ID</t>
  </si>
  <si>
    <t>Message Type</t>
  </si>
  <si>
    <t>Warning Text</t>
  </si>
  <si>
    <t>Rejection Yes/No?</t>
  </si>
  <si>
    <t>Warning Yes/No?</t>
  </si>
  <si>
    <t>Messages Count</t>
  </si>
  <si>
    <t>Duplicates?</t>
  </si>
  <si>
    <t>Item</t>
  </si>
  <si>
    <t>CYP00001 - File rejected - Data Set Version Number is blank.</t>
  </si>
  <si>
    <t>CYP00002 - File rejected - Data Set Version Number has incorrect data format.</t>
  </si>
  <si>
    <t>CYP00003 - File rejected - Data Set Version Number has incorrect value for current ruling data set. Data Set Version Number=&lt;C000010&gt;</t>
  </si>
  <si>
    <t>CYP00004 - File rejected - Organisation Identifier (Code of Provider) is blank.</t>
  </si>
  <si>
    <t>CYP00005 - File rejected - Organisation Identifier (Code of Provider) has incorrect data format. Organisation Identifier (Code of Provider)=&lt;C000020&gt;</t>
  </si>
  <si>
    <t>CYP00007 - File rejected - Organisation Identifier (Code Of Submitting Organisation) is blank.</t>
  </si>
  <si>
    <t>CYP00008 - File rejected - Organisation Identifier (Code Of Submitting Organisation) has incorrect data format. Organisation Identifier (Code of Provider)=&lt;C000030&gt;</t>
  </si>
  <si>
    <t>CYP00009 - Warning - Organisation Identifier (Code of Submitting Organisation) is not in national organisation tables as a "live" organisation at any point during the reporting period. Organisation Identifier (Code of Submitting Organisation)=&lt;C000030&gt;</t>
  </si>
  <si>
    <t>CYP00010 - File rejected - Reporting Period Start Date is blank.</t>
  </si>
  <si>
    <t>CYP00011 - File rejected - Reporting Period Start Date has incorrect data format.</t>
  </si>
  <si>
    <t>CYP00012 - File rejected - Reporting Period Start Date does not match the reporting period selected in Submission Portal upload. Reporting Period Start Date=&lt;C000040&gt; Reporting Period End Date=&lt;C000050&gt;</t>
  </si>
  <si>
    <t>CYP00013 - File rejected - Reporting Period End Date is blank.</t>
  </si>
  <si>
    <t>CYP00014 - File rejected - Reporting Period End Date has incorrect data format.</t>
  </si>
  <si>
    <t>CYP00015 - File rejected - Reporting Period End Date does not match the reporting period selected in Submission Portal upload. Reporting Period Start Date=&lt;C000040&gt; Reporting Period End Date=&lt;C000050&gt;</t>
  </si>
  <si>
    <t>CYP00016 - File rejected - Date And Time Data Set Created is blank.</t>
  </si>
  <si>
    <t>CYP00017 - File rejected - Date And Time Data Set Created has incorrect data format.</t>
  </si>
  <si>
    <t>CYP00025 - Warning - Organisation Identifier (Code Of Submitting Organisation) does not match the Organisation Identifier from the Submission Portal login details. Organisation Identifier (Code Of Submitting Organisation)=&lt;C000030&gt;</t>
  </si>
  <si>
    <t>CYP00026 - File rejected - Date And Time Data Set Created is before Reporting period Start Date. Date And Time Data Set Created=&lt;C000060&gt; Reporting Period Start Date=&lt;C000040&gt;</t>
  </si>
  <si>
    <t>CYP00027 - Warning - Date And Time Data Set Created is before Reporting period End Date. Date And Time Data Set Created=&lt;C000060&gt; Reporting Period End Date=&lt;C000050&gt;</t>
  </si>
  <si>
    <t>CYP00028 - File rejected - Date And Time Data Set Created is after Upload Date. Date And Time Data Set Created=&lt;C000060&gt;</t>
  </si>
  <si>
    <t>CYP00029 - File rejected - Primary Data Collection System In Use is blank.</t>
  </si>
  <si>
    <t>CYP00030 - File rejected - Primary Data Collection System In Use has incorrect data format.</t>
  </si>
  <si>
    <t>CYP00105 - Record rejected - Local Patient Identifier (Extended) has incorrect data format. Local Patient Identifier (Extended)=&lt;C001901&gt;</t>
  </si>
  <si>
    <t>CYP00106 - Record rejected - Organisation Identifier (Local Patient Identifier) is blank. Local Patient Identifier (Extended)=&lt;C001901&gt;</t>
  </si>
  <si>
    <t>CYP00107 - Record rejected - Organisation Identifier (Local Patient Identifier) has incorrect data format. Local Patient Identifier (Extended)=&lt;C001901&gt;</t>
  </si>
  <si>
    <t>CYP00108 - Warning - Organisation Identifier (Local Patient Identifier) does not match the Organisation Identifier (Code of Provider) from the CYP000. Local Patient Identifier (Extended)=&lt;C001901&gt;</t>
  </si>
  <si>
    <t>CYP00109 - Record rejected - Organisation Identifier (Residence Responsibility) has incorrect data format. Local Patient Identifier (Extended)=&lt;C001901&gt;</t>
  </si>
  <si>
    <t>CYP00110 - Warning - Organisation Identifier (Residence Responsibility) is not in national organisation tables as a "live" organisation at any point during the reporting period. Local Patient Identifier (Extended)=&lt;C001901&gt; Organisation Identifier (Residence Responsibility)=&lt;C001020&gt;</t>
  </si>
  <si>
    <t>CYP001</t>
  </si>
  <si>
    <t>CYP001100 - Group rejected - More than one CYP001 provided for this NHS Number. NHS Number=&lt;C001040&gt;</t>
  </si>
  <si>
    <t>CYP001101 - Warning - Death Not At Preferred Location Reason is populated but Death Location Type Code (Preferred) contains the same value as Death Location Type Code (Actual). Local Patient Identifier (Extended)=&lt;C001901&gt; Death Not At Preferred Location Reason=&lt;C001220&gt; Death Location Type Code (Preferred)=&lt;C001190&gt; Death Location Type Code (Actual)=&lt;C001210&gt;</t>
  </si>
  <si>
    <t>CYP001103 - Warning - Postcode Of Usual Address provided was not a current valid postcode in national code tables at any point during the reporting period. Local Patient Identifier (Extended)=&lt;C001901&gt; Postcode Of Usual Address=&lt;C001070&gt; Reporting Period Start Date=&lt;C000040&gt;</t>
  </si>
  <si>
    <t>CYP001104 - Warning - Organisation Identifier (Educational Establishment) was not a live organisation in national code tables at any point during the reporting period. Local Patient Identifier (Extended)=&lt;C001901&gt; Organisation Identifier (Educational Establishment)=&lt;C001030&gt;</t>
  </si>
  <si>
    <t>CYP00111 - Warning - NHS Number is blank. Local Patient Identifier (Extended)=&lt;C001901&gt;</t>
  </si>
  <si>
    <t>CYP00115 - Record rejected - NHS Number Status Indicator Code has incorrect data format. Local Patient Identifier (Extended)=&lt;C001901&gt; NHS Number Status Indicator Code=&lt;C001050&gt;</t>
  </si>
  <si>
    <t>CYP00116 - Warning - NHS Number Status Indicator Code contains an invalid national code. Local Patient Identifier (Extended)=&lt;C001901&gt; NHS Number Status Indicator Code=&lt;C001050&gt;</t>
  </si>
  <si>
    <t>CYP00125 - Record rejected - Person Stated Gender Code has incorrect data format. Local Patient Identifier (Extended)=&lt;C001901&gt; NHS Number=&lt;C001040&gt;</t>
  </si>
  <si>
    <t>CYP00126 - Warning - Person Stated Gender Code contains an invalid national code. Local Patient Identifier (Extended)=&lt;C001901&gt; Gender=&lt;C001080&gt;</t>
  </si>
  <si>
    <t>CYP00127 - Record rejected - Ethnic Category has incorrect data format. Local Patient Identifier (Extended)=&lt;C001901&gt;</t>
  </si>
  <si>
    <t>CYP00128 - Warning - Ethnic Category contains an invalid national code. Local Patient Identifier (Extended)=&lt;C001901&gt; Ethnic Category=&lt;C001090&gt;</t>
  </si>
  <si>
    <t>CYP001106 - Record rejected - Ethnic Category 2021 has incorrect data format. Local Patient Identifier (Extended)=&lt;C001901&gt;</t>
  </si>
  <si>
    <t>CYP001107 - Warning - An agreed value list for Ethnic Category 2021 does not yet exist. No data is expected for this data item until an agreed value list has been created by the NHS Data Model and Dictionary. Local Patient Identifier (Extended)=&lt;C001901&gt; Ethnic Category 2021 =&lt;C001250&gt;</t>
  </si>
  <si>
    <t>CYP00129 - Record rejected - Language Code (Preferred) has incorrect data format. Local Patient Identifier (Extended)=&lt;C001901&gt;</t>
  </si>
  <si>
    <t>CYP00130 - Warning - Language Code (Preferred) contains an invalid national code. Local Patient Identifier (Extended)=&lt;C001901&gt; Language Code (Preferred)=&lt;C001100&gt;</t>
  </si>
  <si>
    <t>CYP00131 - Record rejected - Looked After Child Indicator has incorrect data format. Local Patient Identifier (Extended)=&lt;C001901&gt;</t>
  </si>
  <si>
    <t>CYP00132 - Warning - Looked After Child Indicator contains an invalid national code. Local Patient Identifier (Extended)=&lt;C001901&gt; Looked After Child Indicator=&lt;C001130&gt;</t>
  </si>
  <si>
    <t>CYP00133 - Record rejected - Safeguarding Vulnerability Factors Indicator has incorrect data format. Local Patient Identifier (Extended)=&lt;C001901&gt;</t>
  </si>
  <si>
    <t>CYP00135 - Record rejected - Educational Assessment Outcome has incorrect data format. Local Patient Identifier (Extended)=&lt;C001901&gt;</t>
  </si>
  <si>
    <t>CYP00136 - Warning - Educational Assessment Outcome contains an invalid national code. Local Patient Identifier (Extended)=&lt;C001901&gt; Educational Assessment Outcome=&lt;C001160&gt;</t>
  </si>
  <si>
    <t>CYP00137 - Record rejected - Person Death Date has incorrect data format. Local Patient Identifier (Extended)=&lt;C001901&gt;</t>
  </si>
  <si>
    <t>CYP00138 - Record rejected - Person Death Date contains a Person Death Date that is before the Reporting Period Start Date. Local Patient Identifier (Extended)=&lt;C001901&gt; Person Death Date=&lt;C001200&gt;</t>
  </si>
  <si>
    <t>CYP00139 - Warning - Person Death Date contains a Person Death Date that falls after the Reporting Period End Date. Local Patient Identifier (Extended)=&lt;C001901&gt; Person Death Date=&lt;C001200&gt;</t>
  </si>
  <si>
    <t>CYP00140 - Record rejected - Death Location Type Code (Preferred) has incorrect data format. Local Patient Identifier (Extended)=&lt;C001901&gt;</t>
  </si>
  <si>
    <t>CYP00141 - Warning - Death Location Type Code (Preferred) contains an invalid national code. Local Patient Identifier (Extended)=&lt;C001901&gt; Death Location Type Code (Preferred)=&lt;C001190&gt;</t>
  </si>
  <si>
    <t>CYP00142 - Record rejected - Death Location Type Code (Actual) has incorrect data format. Local Patient Identifier (Extended)=&lt;C001901&gt;</t>
  </si>
  <si>
    <t>CYP00143 - Warning - Death Location Type Code (Actual) contains an invalid national code. Local Patient Identifier (Extended)=&lt;C001901&gt; Death Location Type Code (Actual)=&lt;C001210&gt;</t>
  </si>
  <si>
    <t>CYP00144 - Warning - PERSON DEATH DATE is populated but the Death Location Type Code (Actual) is blank. Local Patient Identifier (Extended)=&lt;C001901&gt;</t>
  </si>
  <si>
    <t>CYP00147 - Warning - Organisation Identifier (Local Patient Identifier) is not in national organisation tables as a "live" organisation at any point during the reporting period. Local Patient Identifier (Extended)=&lt;C001901&gt; Organisation Identifier (Local Patient Identifier)=&lt;C001010&gt;</t>
  </si>
  <si>
    <t>CYP00148 - Record rejected - NHS Number Status Indicator Code (Mother) has incorrect data format. Local Patient Identifier (Extended)=&lt;C001901&gt; NHS Number (Mother)=&lt;C001230&gt;</t>
  </si>
  <si>
    <t>CYP00149 - Warning - NHS Number Status Indicator Code (Mother) contains an invalid national code. Local Patient Identifier (Extended)=&lt;C001901&gt; NHS Number Status Indicator Code (Mother)=&lt;C001240&gt;</t>
  </si>
  <si>
    <t>CYP00150 - Warning - Person Birth Date is blank. Local Patient Identifier (Extended)=&lt;C001901&gt;</t>
  </si>
  <si>
    <t>CYP00151 - Warning - Postcode Of Usual Address is blank. Local Patient Identifier (Extended)=&lt;C001901&gt;</t>
  </si>
  <si>
    <t>CYP00152 - Warning - Person Stated Gender Code is blank. Local Patient Identifier (Extended)=&lt;C001901&gt;</t>
  </si>
  <si>
    <t>CYP00153 - Record rejected - Constant Supervision And Care Required Due To Disability Indicator has incorrect data format. Local Patient Identifier (Extended)=&lt;C001901&gt;</t>
  </si>
  <si>
    <t>CYP00154 - Warning - Constant Supervision And Care Required Due To Disability Indicator contains an invalid national code. Local Patient Identifier (Extended)=&lt;C001901&gt; Constant Supervision And Care Required Due To Disability Indicator=&lt;C001150&gt;</t>
  </si>
  <si>
    <t>CYP00155 - Record rejected - Person At Risk Of Unexpected Death Indicator has incorrect data format. Local Patient Identifier (Extended)=&lt;C001901&gt;</t>
  </si>
  <si>
    <t>CYP00156 - Warning - Person At Risk Of Unexpected Death Indicator contains an invalid national code. Local Patient Identifier (Extended)=&lt;C001901&gt; Person At Risk Of Unexpected Death Indicator=&lt;C001180&gt;</t>
  </si>
  <si>
    <t>CYP00157 - Record rejected - Preferred Death Location Discussed Indicator has incorrect data format. Local Patient Identifier (Extended)=&lt;C001901&gt;</t>
  </si>
  <si>
    <t>CYP00158 - Warning - Preferred Death Location Discussed Indicator contains an invalid national code. Local Patient Identifier (Extended)=&lt;C001901&gt; Preferred Death Location Discussed Indicator=&lt;C001170&gt;</t>
  </si>
  <si>
    <t>CYP00159 - Record rejected - Death Not At Preferred Location Reason has incorrect data format. Local Patient Identifier (Extended)=&lt;C001901&gt;</t>
  </si>
  <si>
    <t>CYP00160 - Warning - Death Not At Preferred Location Reason contains an invalid national code. Local Patient Identifier (Extended)=&lt;C001901&gt; Death Not At Preferred Location Reason=&lt;C001220&gt;</t>
  </si>
  <si>
    <t>CYP00162 - Record rejected - Person Relationship (Main Carer) has incorrect data format. Local Patient Identifier (Extended)=&lt;C001901&gt;</t>
  </si>
  <si>
    <t>CYP00163 - Warning - Person Relationship (Main Carer) contains an invalid national code. Local Patient Identifier (Extended)=&lt;C001901&gt; Person Relationship (Main Carer)=&lt;C001110&gt;</t>
  </si>
  <si>
    <t>CYP00164 - Record rejected - Health Visitor First Antenatal Visit Date has incorrect data format. Local Patient Identifier (Extended)=&lt;C001901&gt;</t>
  </si>
  <si>
    <t>CYP00166 - Warning - Death Location Type Code (Actual) is populated but the Person Death Date is blank. Local Patient Identifier (Extended)=&lt;C001901&gt; Death Location Type Code (Actual)=&lt;C001210&gt;</t>
  </si>
  <si>
    <t>CYP00167 - Warning - Death Not At Preferred Location Reason is populated but the Person Death Date is blank. Local Patient Identifier (Extended)=&lt;C001901&gt; Death Not At Preferred Location Reason=&lt;C001220&gt;</t>
  </si>
  <si>
    <t>CYP00171</t>
  </si>
  <si>
    <t>Rejection</t>
  </si>
  <si>
    <t>CYP00171 - Group rejected - No valid CYP002 group transmitted for this Local Patient Identifier (Extended). Local Patient Identifier (Extended)=&lt;C001901&gt;</t>
  </si>
  <si>
    <t>CYP00173 - Warning - NHS Number (Mother) contains a value, and the NHS Number Status Indicator Code (Mother) is "07 - Number not present and trace not required". Local Patient Identifier=&lt;C001901&gt; NHS Number (Mother)=&lt;C001230&gt; NHS Number Status Indicator Code (Mother)=&lt;C001240&gt;</t>
  </si>
  <si>
    <t>CYP001105 - Record rejected - NHS Number (Mother) contains an invalid NHS number. NHS numbers, if provided, must pass Modulus-11 checks. Local Patient Identifier (Extended)=&lt;C001901&gt;</t>
  </si>
  <si>
    <t>CYP00176 - Record rejected - Health Visitor First Antenatal Visit Date is more than 1 year before the Person Birth Date. Local Patient Identifier (Extended)=&lt;C001901&gt; Health Visitor First Antenatal Visit Date=&lt;C001120&gt; Person Birth Date=&lt;C001060&gt;</t>
  </si>
  <si>
    <t>CYP00178 - Record rejected - Health Visitor First Antenatal Visit Date is after the Date and Time Data Set Created. Local Patient Identifier (Extended)=&lt;C001901&gt; Health Visitor First Antenatal Visit Date=&lt;C001120&gt; Date And Time Data Set Created=&lt;C000060&gt;</t>
  </si>
  <si>
    <t>CYP00179 - Warning - Health Visitor First Antenatal Visit Date is after Reporting Period End Date. Local Patient Identifier (Extended)=&lt;C001901&gt; Health Visitor First Antenatal Visit Date=&lt;C001120&gt; Reporting Period End Date=&lt;C000050&gt;</t>
  </si>
  <si>
    <t>CYP00180 - Record rejected - Person Death Date is before the Person Birth Date. Local Patient Identifier (Extended)=&lt;C001901&gt; Person Death Date=&lt;C001200&gt; Person Birth Date=&lt;C001060&gt;</t>
  </si>
  <si>
    <t>CYP00181 - Record rejected - Person Death Date is after the Date and Time Data Set Created. Local Patient Identifier (Extended)=&lt;C001901&gt; Person Death Date=&lt;C001200&gt; Date and time data set created=&lt;C000060&gt;</t>
  </si>
  <si>
    <t>CYP00184 - Record rejected - Health Visitor First Antenatal Visit Date is after the Person Birth Date. Local Patient Identifier (Extended)=&lt;C001901&gt; Health Visitor First Antenatal Visit Date=&lt;C001120&gt; Person Birth Date=&lt;C001060&gt;</t>
  </si>
  <si>
    <t>CYP00185 - Record rejected - Person Birth Date is blank AND Health Visitor First Antenatal Visit Date is populated. Local Patient Identifier (Extended)=&lt;C001901&gt; Health Visitor First Antenatal Visit Date=&lt;C001120&gt;</t>
  </si>
  <si>
    <t>CYP00186 - Record rejected - Person was 19 years of age or over at the Reporting Period Start Date, but Looked After Child Indicator is populated. Local Patient Identifier (Extended)=&lt;C001901&gt; Looked After Child Indicator=&lt;C001130&gt; Person Birth Date=&lt;C001060&gt; Reporting Period Start Date=&lt;C000040&gt;</t>
  </si>
  <si>
    <t>CYP00187 - Record rejected - Person Birth Date is blank and Looked After Child Indicator is populated. Local Patient Identifier (Extended)=&lt;C001901&gt; Looked After Child Indicator=&lt;C001130&gt;</t>
  </si>
  <si>
    <t>CYP00188 - Record rejected - Person was 19 years of age or over at the Reporting Period Start Date, but Safeguarding Vulnerability Factors Indicator is populated. Local Patient Identifier (Extended)=&lt;C001901&gt; Safeguarding Vulnerability Factors Indicator=&lt;C001140&gt; Person Birth Date=&lt;C001060&gt; Reporting Period Start Date=&lt;C000040&gt;</t>
  </si>
  <si>
    <t>CYP00189 - Record rejected - Person Birth Date is blank and Safeguarding Vulnerability Factors Indicator is populated. Local Patient Identifier (Extended)=&lt;C001901&gt; Safeguarding Vulnerability Factors Indicator=&lt;C001140&gt;</t>
  </si>
  <si>
    <t>CYP00196 - Record rejected - Person was 19 years of age or over at the Reporting Period Start Date, but NHS Number (Mother) is populated. Local Patient Identifier (Extended)=&lt;C001901&gt; NHS Number (Mother)=&lt;C001230&gt; Person Birth Date=&lt;C001060&gt; Reporting Period Start Date=&lt;C000040&gt;</t>
  </si>
  <si>
    <t>CYP00197 - Record rejected - Person Birth Date is blank and NHS Number (Mother) is populated. Local Patient Identifier (Extended)=&lt;C001901&gt; NHS Number (Mother)=&lt;C001230&gt;</t>
  </si>
  <si>
    <t>CYP00199 - Group rejected - More than one CYP001 provided for this Local Patient Identifier (Extended). Local Patient Identifier (Extended) = &lt;C001901&gt;</t>
  </si>
  <si>
    <t>CYP002</t>
  </si>
  <si>
    <t>CYP00201 - Group rejected - No valid CYP001 group transmitted for this Local Patient Identifier (Extended). Local Patient Identifier (Extended)=&lt;C002901&gt;</t>
  </si>
  <si>
    <t>CYP00203 - Record rejected - Local Patient Identifier (Extended) is blank.</t>
  </si>
  <si>
    <t>CYP00204 - Record rejected - Local Patient Identifier (Extended) has incorrect data format. Local Patient Identifier (Extended)=&lt;C002901&gt;</t>
  </si>
  <si>
    <t>CYP00212 - Record rejected - Start Date (GMP Patient Registration) has incorrect data format. Local Patient Identifier (Extended)=&lt;C002901&gt;</t>
  </si>
  <si>
    <t>CYP00213 - Record rejected - Start Date (GMP Patient Registration) is after the Reporting Period End Date + 1 day. Local Patient Identifier (Extended)=&lt;C002901&gt; Start Date (GMP Patient Registration)=&lt;C002020&gt;</t>
  </si>
  <si>
    <t>CYP00214 - Record rejected - Start Date (GMP Patient Registration) is before the Person Birth Date. Local Patient Identifier (Extended)=&lt;C002901&gt; Start Date (GMP Patient Registration)=&lt;C002020&gt; Person Birth Date=&lt;C001060&gt;</t>
  </si>
  <si>
    <t>CYP00215 - Record rejected - End Date (GMP Patient Registration) has incorrect data format. Local Patient Identifier (Extended)=&lt;C002901&gt;</t>
  </si>
  <si>
    <t>CYP00216 - Record rejected - End Date (GMP Patient Registration) is before the Reporting Period Start Date. Local Patient Identifier (Extended)=&lt;C002901&gt; End Date (GMP Patient Registration)=&lt;C002030&gt;</t>
  </si>
  <si>
    <t>CYP00217 - Record rejected - End Date (GMP Patient Registration) is after the Reporting Period End Date. Local Patient Identifier (Extended)=&lt;C002901&gt; End Date (GMP Patient Registration)=&lt;C002030&gt;</t>
  </si>
  <si>
    <t>CYP00218 - Record rejected - End Date (GMP Patient Registration) is before the Start Date (GMP Patient Registration). Local Patient Identifier (Extended)=&lt;C002901&gt; End Date (GMP Patient Registration)=&lt;C002030&gt;</t>
  </si>
  <si>
    <t>CYP00219 - Record rejected - Organisation Identifier (GP Practice Responsibility) has incorrect data format. Local Patient Identifier (Extended)=&lt;C002901&gt;</t>
  </si>
  <si>
    <t>CYP00220 - Warning - Organisation Identifier (GP Practice Responsibility) is not in national organisation tables as a "live" organisation at any point during the reporting period. Local Patient Identifier (Extended)=&lt;C002901&gt; Organisation Identifier (GP Practice Responsibility)=&lt;C002040&gt;</t>
  </si>
  <si>
    <t>CYP00221 - Group rejected - More than one CYP002 provided for this Local Patient Identifier (Extended) where End Date (GMP Patient Registration) is null. Local Patient Identifier (Extended)=&lt;C002901&gt;</t>
  </si>
  <si>
    <t>CYP00223 - Warning - Organisation Identifier (GP Practice Responsibility) is blank. Local Patient Identifier (Extended)=&lt;C002901&gt;</t>
  </si>
  <si>
    <t>CYP00301 - Group rejected - No valid CYP001 group transmitted for this Local Patient Identifier (Extended). Local Patient Identifier (Extended)=&lt;C003901&gt;</t>
  </si>
  <si>
    <t>CYP00302 - Record rejected - Local Patient Identifier (Extended) is blank.</t>
  </si>
  <si>
    <t>CYP00303 - Record rejected - Local Patient Identifier (Extended) has incorrect data format. Local Patient Identifier (Extended)=&lt;C003901&gt;</t>
  </si>
  <si>
    <t>CYP00304 - Record rejected - Accommodation Status Code is blank. Local Patient Identifier (Extended)=&lt;C003901&gt;</t>
  </si>
  <si>
    <t>CYP00305 - Record rejected - Accommodation Status Code has incorrect data format. Local Patient Identifier (Extended)=&lt;C003901&gt;</t>
  </si>
  <si>
    <t>CYP00306 - Warning - Accommodation Status Code contains an invalid national code. Local Patient Identifier (Extended)=&lt;C003901&gt; Accommodation Status Code=&lt;C003010&gt;</t>
  </si>
  <si>
    <t>CYP00307 - Record rejected - Accommodation Status Recorded Date has incorrect date format. Local Patient Identifier (Extended)=&lt;C003901&gt;</t>
  </si>
  <si>
    <t>CYP00308 - Record rejected - Accommodation Status Recorded Date is after the Reporting Period End Date. Local Patient Identifier (Extended)=&lt;C003901&gt; Accommodation Status Recorded Date=&lt;C003020&gt;</t>
  </si>
  <si>
    <t>CYP00309 - Group rejected - More than one CYP003 provided for this Local Patient Identifier (Extended) + Accommodation Status Code + Accommodation Status Recorded Date combination. Local Patient Identifier (Extended)=&lt;C003901&gt; Accommodation Status Code=&lt;C003010&gt; Accommodation Recorded Status Date=&lt;C003020&gt;</t>
  </si>
  <si>
    <t>CYP00310 - Record rejected - Accommodation Status Recorded Date is before Person Birth Date. Local Patient Identifier (Extended)=&lt;C003901&gt; Accommodation Status Recorded Date=&lt;C003020&gt; Person Birth Date=&lt;C001060&gt;</t>
  </si>
  <si>
    <t>CYP00311 - Record rejected - Person Birth Date is blank AND Accommodation Status Recorded Date is before 1 January 1890. Local Patient Identifier (Extended)=&lt;C003901&gt; Person Birth Date=&lt;C001060&gt; Accommodation Status Recorded Date=&lt;C003020&gt;</t>
  </si>
  <si>
    <t>CYP00312</t>
  </si>
  <si>
    <t>CYP004</t>
  </si>
  <si>
    <t>CYP00401 - Group rejected - No valid CYP001 group transmitted for this Local Patient Identifier (Extended). Local Patient Identifier (Extended)=&lt;C004901&gt; Care Plan Identifier=&lt;C004010&gt;</t>
  </si>
  <si>
    <t>CYP00402 - Group rejected - More than one CYP004 provided for this Care Plan Identifier. Care Plan Identifier=&lt;C004010&gt; Local Patient Identifier=&lt;C004901&gt;</t>
  </si>
  <si>
    <t>CYP00403 - Record rejected - Care Plan Identifier is blank. Local Patient Identifier (Extended)=&lt;C004901&gt;</t>
  </si>
  <si>
    <t>CYP00404 - Record rejected - Care Plan Identifier has incorrect data format. Local Patient Identifier (Extended)=&lt;C004901&gt;</t>
  </si>
  <si>
    <t>CYP00405 - Record rejected - Local Patient Identifier (Extended) is blank. Care Plan Identifier=&lt;C004010&gt;</t>
  </si>
  <si>
    <t>CYP00406 - Record rejected - Local Patient Identifier (Extended) has incorrect data format. Care Plan Identifier=&lt;C004010&gt;</t>
  </si>
  <si>
    <t>CYP00407 - Record rejected - Care Plan Type (Community Care) is blank. Care Plan Identifier=&lt;C004010&gt; Local Patient Identifier (Extended)=&lt;C004901&gt;</t>
  </si>
  <si>
    <t>CYP00408 - Record rejected - Care Plan Type (Community Care) has incorrect data format. Care Plan Identifier=&lt;C004010&gt; Local Patient Identifier (Extended)=&lt;C004901&gt;</t>
  </si>
  <si>
    <t>CYP00409 - Record rejected - Care Plan Type (Community Care) contains an invalid Care Plan Type (Community Care). Care Plan Identifier=&lt;C004010&gt; Local Patient Identifier (Extended)=&lt;C004901&gt; Care Plan Type (Community Care)=&lt;C004030&gt;</t>
  </si>
  <si>
    <t>CYP00410 - Record rejected - Care Plan Creation Date is blank. Care Plan Identifier=&lt;C004010&gt; Local Patient Identifier (Extended)=&lt;C004901&gt;</t>
  </si>
  <si>
    <t>CYP00411 - Record rejected - Care Plan Creation Date has incorrect date format. Care Plan Identifier=&lt;C004010&gt; Local Patient Identifier (Extended)=&lt;C004901&gt;</t>
  </si>
  <si>
    <t>CYP00412 - Record rejected - Care Plan Creation Date is after the Reporting Period End Date. Care Plan Identifier=&lt;C004010&gt; Local Patient Identifier (Extended)=&lt;C004901&gt;</t>
  </si>
  <si>
    <t>CYP00413 - Record rejected - Care Plan Creation Date is before the Person Birth Date. Local Patient Identifier (Extended)=&lt;C004901&gt; Care Plan Creation Date=&lt;C004040&gt;</t>
  </si>
  <si>
    <t>CYP00414 - Record rejected - Care Plan Creation Time has incorrect data format. Care Plan Identifier=&lt;C004010&gt; Local Patient Identifier (Extended)=&lt;C004901&gt;</t>
  </si>
  <si>
    <t>CYP00415 - Record rejected - Care Plan Last Updated Date has incorrect date format. Care Plan Identifier=&lt;C004010&gt; Local Patient Identifier (Extended)=&lt;C004901&gt;</t>
  </si>
  <si>
    <t>CYP00416 - Record rejected - Care Plan Last Updated Date is before the Care Plan Creation Date. Care Plan Identifier=&lt;C004010&gt; Local Patient Identifier (Extended)=&lt;C004901&gt; Care Plan Last Updated Date=&lt;C004060&gt; Care Plan Creation Date=&lt;C004040&gt;</t>
  </si>
  <si>
    <t>CYP00417 - Record rejected - Care Plan Last Updated Date is after the Reporting Period End Date. Care Plan Identifier=&lt;C004010&gt; Local Patient Identifier (Extended)=&lt;C004901&gt; Care Plan Last Updated Date=&lt;C004060&gt;</t>
  </si>
  <si>
    <t>CYP00418 - Record rejected - Care Plan Last Updated Time has incorrect data format. Care Plan Identifier=&lt;C004010&gt; Local Patient Identifier (Extended)=&lt;C004901&gt;</t>
  </si>
  <si>
    <t>CYP00419 - Record rejected - Care Plan Implementation Date has incorrect date format. Care Plan Identifier=&lt;C004010&gt; Local Patient Identifier (Extended)=&lt;C004901&gt;</t>
  </si>
  <si>
    <t>CYP00420 - Record rejected - Care Plan Implementation Date is after the Reporting Period End Date. Care Plan Identifier=&lt;C004010&gt; Local Patient Identifier (Extended)=&lt;C004901&gt; Care Plan Implementation Date=&lt;C004080&gt;</t>
  </si>
  <si>
    <t>CYP00421 - Record rejected - Care Plan Implementation Date is before the Care Plan Creation Date. Care Plan Identifier=&lt;C004010&gt; Local Patient Identifier (Extended)=&lt;C004901&gt; Care Plan Implementation Date=&lt;C004080&gt; Care Plan Creation Date=&lt;C004040&gt;</t>
  </si>
  <si>
    <t>CYP005</t>
  </si>
  <si>
    <t>CYP00501 - Group rejected - No valid CYP004 group transmitted for this Care Plan Identifier. Care Plan Identifier=&lt;C004010&gt;</t>
  </si>
  <si>
    <t>CYP00502 - Group rejected - More than one CYP005 provided for this Care Plan Identifier + Care Plan Content Agreed By + Care Plan Content Agreed Date combination. Care Plan Identifier=&lt;C005010&gt; Care Plan Content Agreed By=&lt;C005020&gt; Care Plan Content Agreed Date=&lt;C005030&gt;</t>
  </si>
  <si>
    <t>CYP00503 - Record rejected - Care Plan Identifier is blank.</t>
  </si>
  <si>
    <t>CYP00505 - Record rejected - Care Plan Content Agreed By is blank. Care Plan Identifier=&lt;C005010&gt; Local Patient Identifier (Extended)=&lt;C004901&gt;</t>
  </si>
  <si>
    <t>CYP00506 - Record rejected - Care Plan Content Agreed By has incorrect data format. Care Plan Identifier=&lt;C005010&gt; Local Patient Identifier (Extended)=&lt;C004901&gt;</t>
  </si>
  <si>
    <t>CYP00507 - Warning - Care Plan Content Agreed By contains an invalid national code. Care Plan Identifier=&lt;C005010&gt; Local Patient Identifier (Extended)=&lt;C004901&gt; Care Plan Content Agreed By=&lt;C005020&gt;</t>
  </si>
  <si>
    <t>CYP00601 - Group rejected - No valid CYP001 group transmitted for this Local Patient Identifier (Extended). Local Patient Identifier (Extended)=&lt;C006901&gt;</t>
  </si>
  <si>
    <t>CYP00603 - Record rejected - Local Patient Identifier (Extended) is blank.</t>
  </si>
  <si>
    <t>CYP00604 - Record rejected - Local Patient Identifier (Extended) has incorrect data format. Local Patient Identifier (Extended)=&lt;C006901&gt;</t>
  </si>
  <si>
    <t>CYP00605 - Record rejected - Social and Personal Circumstance (SNOMED CT) is blank. Local Patient Identifier (Extended)=&lt;C006901&gt;</t>
  </si>
  <si>
    <t>CYP00606 - Record rejected - Social and Personal Circumstance (SNOMED CT) has failed SNOMED CT checks. Local Patient Identifier (Extended)=&lt;C006901&gt; Social and Personal Circumstance (SNOMED CT)=&lt;C006010&gt;</t>
  </si>
  <si>
    <t>CYP00607 - Record rejected - Social and Personal Circumstance Recorded Date is blank. Local Patient Identifier (Extended)=&lt;C006901&gt;</t>
  </si>
  <si>
    <t>CYP00608 - Record rejected - Social and Personal Circumstance Recorded Date has incorrect date format. Local Patient Identifier (Extended)=&lt;C006901&gt;</t>
  </si>
  <si>
    <t>CYP00609 - Record rejected - Social and Personal Circumstance Recorded Date is after the Reporting Period End Date. Local Patient Identifier (Extended)=&lt;C006901&gt;Social and Personal Circumstance Recorded Date=&lt;C006020&gt;</t>
  </si>
  <si>
    <t>CYP00610 - Record rejected - Social and Personal Circumstance Recorded Date is before the Person Birth Date. Local Patient Identifier (Extended)=&lt;C006901&gt; Social and Personal Circumstance Recorded Date=&lt;C006020&gt;</t>
  </si>
  <si>
    <t>CYP00611 - Record rejected - Social and Personal Circumstance (SNOMED CT) has incorrect data format. Local Patient Identifier (Extended)=&lt;C006901&gt; Social and Personal Circumstance (SNOMED CT)=&lt;C006010&gt;</t>
  </si>
  <si>
    <t>CYP007</t>
  </si>
  <si>
    <t>CYP00701 - Group rejected - No valid CYP001 group transmitted for this Local Patient Identifier (Extended). Local Patient Identifier (Extended)=&lt;C007901&gt;</t>
  </si>
  <si>
    <t>CYP00702 - Group rejected - More than one CYP007 provided for this Local Patient Identifier (Extended) + Employment Status + Employment Status Recorded Date combination. Local Patient Identifier (Extended)=&lt;C007901&gt; Employment Status=&lt;C007010&gt; Employment Status Recorded Date=&lt;C007020&gt;</t>
  </si>
  <si>
    <t>CYP00714 - Group rejected - More than one CYP007 provided for a Local Patient Identifier (Extended) where the Employment Status Recorded Date is null. Local Patient Identifier (Extended)=&lt;C007901&gt;</t>
  </si>
  <si>
    <t>CYP00703 - Record rejected - Local Patient Identifier (Extended) is blank.</t>
  </si>
  <si>
    <t>CYP00704 - Record rejected - Local Patient Identifier (Extended) has incorrect data format. Local Patient Identifier (Extended)=&lt;C007901&gt;</t>
  </si>
  <si>
    <t>CYP00705 - Record rejected - Employment Status is blank. Local Patient Identifier (Extended)=&lt;C007901&gt;</t>
  </si>
  <si>
    <t>CYP00706 - Record rejected - Employment Status has incorrect data format. Local Patient Identifier (Extended)=&lt;C007901&gt;</t>
  </si>
  <si>
    <t>CYP00707 - Warning - Employment Status contains an invalid national code. Local Patient Identifier (Extended)=&lt;C007901&gt; Employment Status=&lt;C007010&gt;</t>
  </si>
  <si>
    <t>CYP00708 - Record rejected - Employment Status Recorded Date has incorrect date format. Local Patient Identifier (Extended)=&lt;C007901&gt;</t>
  </si>
  <si>
    <t>CYP00709 - Record rejected - Employment Status Recorded Date is after the Reporting Period End Date. Local Patient Identifier (Extended)=&lt;C007901&gt; Employment Status Recorded Date=&lt;C007020&gt;</t>
  </si>
  <si>
    <t>CYP00710 - Warning - Employment Status Recorded Date is blank. Local Patient Identifier (Extended)=&lt;C007901&gt;</t>
  </si>
  <si>
    <t>CYP00711 - Record rejected - Employment Status Recorded Date is before the Person Birth Date. Local Patient Identifier (Extended)=&lt;C007901&gt; Employment Status Recorded Date=&lt;C007020&gt;</t>
  </si>
  <si>
    <t>CYP00712 - Record rejected - Weekly Hours Worked has incorrect data format. Local Patient Identifier (Extended)=&lt;C007901&gt;</t>
  </si>
  <si>
    <t>CYP00713 - Warning - Weekly Hours Worked contains an invalid national code. Local Patient Identifier (Extended)=&lt;C007901&gt; Weekly Hours Worked=&lt;C007030&gt;</t>
  </si>
  <si>
    <t>CYP008</t>
  </si>
  <si>
    <t>CYP00802 - Group rejected - More than one CYP008 provided for this Local Patient Identifier (Extended) + Overseas Visitor Charging Category + Overseas Visitor Charging Category Applicable From Date combination. Local Patient Identifier (Extended) =&lt;C008901&gt; Overseas Visitor Charging Category=&lt;C008010&gt; Overseas Visitor Charging Category Applicable From Date=&lt;C008020&gt;</t>
  </si>
  <si>
    <t>CYP00803 - Record rejected - Local Patient Identifier (Extended) is blank.</t>
  </si>
  <si>
    <t>CYP00804 - Record rejected - Local Patient Identifier (Extended) has an incorrect data format.</t>
  </si>
  <si>
    <t>CYP00805 - Record rejected - Overseas Visitor Charging Category is blank. Local Patient Identifier (Extended) =&lt;C008901&gt;</t>
  </si>
  <si>
    <t>CYP00806 - Record rejected - Overseas Visitor Charging Category has incorrect data format. Local Patient Identifier (Extended)=&lt;C008901&gt;</t>
  </si>
  <si>
    <t>CYP00807 - Warning - Overseas Visitor Charging Category contains an invalid Overseas Visitor Charging Category. Local Patient Identifier (Extended)=&lt;C008901&gt; Overseas Visitor Charging Category=&lt;C008010&gt;</t>
  </si>
  <si>
    <t>CYP00808 - Record rejected - Overseas Visitor Charging Category Applicable From Date has incorrect date format.  Local Patient Identifier (Extended)=&lt;C008901&gt;</t>
  </si>
  <si>
    <t>CYP00815</t>
  </si>
  <si>
    <t>CYP00815 - Record rejected - Overseas Visitor Charging Category Applicable From Date is before Person Birth Date.  Local Patient Identifier (Extended)=&lt;C008901&gt; Overseas Visitor Charging Category Applicable From Date=&lt;C008020&gt; Person Birth Date=&lt;C001060&gt;</t>
  </si>
  <si>
    <t>CYP00809 - Record rejected - Overseas Visitor Charging Category Applicable From Date is after the end date of the reporting period.  Local Patient Identifier (Extended)=&lt;C008901&gt; Overseas Visitor Charging Category Applicable From Date=&lt;C008020&gt; Reporting Period End Date=&lt;C000050&gt;</t>
  </si>
  <si>
    <t>CYP00810 - Warning - Overseas Visitor Charging Category Applicable From Date is blank. Local Patient Identifier (Extended)=&lt;C008901&gt;</t>
  </si>
  <si>
    <t xml:space="preserve">CYP00811 - Record rejected - Overseas Visitor Charging Category Applicable End Date has incorrect date format. Local Patient Identifier (Extended)=&lt;C008901&gt; </t>
  </si>
  <si>
    <t>CYP00812 - Record rejected - Overseas Visitor Charging Category Applicable End Date is before the start date of the reporting period. Local Patient Identifier (Extended)=&lt;C008901&gt; Overseas Visitor Charging Category Applicable End Date=&lt;C008030&gt; Reporting Period Start Date=&lt;C000040&gt;</t>
  </si>
  <si>
    <t>CYP00813 - Record rejected - Overseas Visitor Charging Category Applicable End Date is after the end date of the reporting period. Local Patient Identifier (Extended)=&lt;C008901&gt; Overseas Visitor Charging Category Applicable End Date=&lt;C008030&gt; Reporting Period End Date=&lt;C000050&gt;</t>
  </si>
  <si>
    <t>CYP00814 - Record rejected - Overseas Visitor Charging Category Applicable End Date is prior to the associated Overseas Visitor Charging Category Applicable From Date. Local Patient Identifier (Extended)=&lt;C008901&gt; Overseas Visitor Charging Category Applicable From Date=&lt;C008020&gt; Overseas Visitor Charging Category Applicable End Date=&lt;C008030&gt;</t>
  </si>
  <si>
    <t>CYP101</t>
  </si>
  <si>
    <t>CYP10101 - Group rejected - No valid CYP001 group transmitted for this Local Patient Identifier (Extended). Local Patient Identifier (Extended)=&lt;C101901&gt; Service Request Identifier=&lt;C101902&gt;</t>
  </si>
  <si>
    <t>CYP10102 - Group rejected - More than one CYP101 provided for this Service Request Identifier. Local Patient Identifier (Extended)=&lt;C101901&gt; Service Request Identifier=&lt;C101902&gt;</t>
  </si>
  <si>
    <t>CYP10103 - Record rejected - Service Request Identifier is blank. Local Patient Identifier (Extended)=&lt;C101901&gt;</t>
  </si>
  <si>
    <t>CYP10104 - Record rejected - Service Request Identifier has incorrect data format. Local Patient Identifier (Extended)=&lt;C101901&gt;</t>
  </si>
  <si>
    <t>CYP10105 - Record rejected - Local Patient Identifier (Extended) is blank. Service Request Identifier (Extended)=&lt;C101902&gt;</t>
  </si>
  <si>
    <t>CYP10106 - Record rejected - Local Patient Identifier (Extended) has incorrect data format. Local Patient Identifier (Extended)=&lt;C101901&gt;</t>
  </si>
  <si>
    <t>CYP10107 - Record rejected - Referral Request Received Date is blank. Service Request Identifier=&lt;C101902&gt; Local Patient Identifier (Extended)=&lt;C101901&gt;</t>
  </si>
  <si>
    <t>CYP10108 - Record rejected - Referral Request Received Date has incorrect date format. Service Request Identifier=&lt;C101902&gt; Local Patient Identifier (Extended)=&lt;C101901&gt;</t>
  </si>
  <si>
    <t>CYP10109 - Record rejected - Referral Request Received Time has incorrect data format. Service Request Identifier=&lt;C101902&gt; Local Patient Identifier (Extended)=&lt;C101901&gt;</t>
  </si>
  <si>
    <t>CYP10111 - Record rejected - Organisation Identifier (Code of Commissioner) has incorrect data format. Service Request Identifier=&lt;C101902&gt; Local Patient Identifier (Extended)=&lt;C101901&gt;</t>
  </si>
  <si>
    <t>CYP10112 - Warning - Organisation Identifier (Code of Commissioner) is not in national organisation tables as a "live" organisation at any point during the reporting period. Service Request Identifier=&lt;C101902&gt; Local Patient Identifier (Extended)=&lt;C101901&gt; Organisation Identifier (Code of Commissioner)=&lt;C101912&gt;</t>
  </si>
  <si>
    <t>CYP10115 - Record rejected - Source Of Referral For Community has incorrect data format. Service Request Identifier=&lt;C101902&gt; Local Patient Identifier (Extended)=&lt;C101901&gt;</t>
  </si>
  <si>
    <t>CYP10116 - Warning - Source of Referral For Community contains an invalid national code. Service Request Identifier=&lt;C101902&gt; Local Patient Identifier (Extended)=&lt;C101901&gt; Source Of Referral For Community=&lt;C101030&gt;</t>
  </si>
  <si>
    <t>CYP10121 - Record rejected - Priority Type Code has incorrect data format. Service Request Identifier=&lt;C101902&gt; Local Patient Identifier (Extended)=&lt;C101901&gt;</t>
  </si>
  <si>
    <t>CYP10122 - Warning - Priority Type Code contains an invalid national code. Service Request Identifier=&lt;C101902&gt; Local Patient Identifier (Extended)=&lt;C101901&gt; Priority Type Code=&lt;C101060&gt;</t>
  </si>
  <si>
    <t>CYP10123 - Record rejected - Primary Reason For Referral (Community Care) has incorrect data format. Service Request Identifier=&lt;C101902&gt; Local Patient Identifier (Extended)=&lt;C101901&gt;</t>
  </si>
  <si>
    <t>CYP10124 - Warning - Primary Reason For Referral (Community Care) contains an invalid national code. Service Request Identifier=&lt;C101902&gt; Local Patient Identifier (Extended)=&lt;C101901&gt; Primary Reason For Referral (Community Care)=&lt;C101070&gt;</t>
  </si>
  <si>
    <t>CYP10125 - Record rejected - Organisation Identifier (Code of Commissioner) is blank. Service Request Identifier=&lt;C101902&gt; Local Patient Identifier (Extended)=&lt;C101901&gt;</t>
  </si>
  <si>
    <t>CYP10131 - Record rejected - Service Discharge Date has incorrect date format. Service Request Identifier=&lt;C101902&gt; Local Patient Identifier (Extended)=&lt;C101901&gt;</t>
  </si>
  <si>
    <t>CYP10132 - Record rejected - Service Discharge Date is before the Reporting Period Start Date. Service Request Identifier=&lt;C101902&gt; Local Patient Identifier (Extended)=&lt;C101901&gt;</t>
  </si>
  <si>
    <t>CYP10133 - Record rejected - Service Discharge Date is prior to the associated Referral Request Received Date. Service Request Identifier=&lt;C101902&gt; Local Patient Identifier (Extended)=&lt;C101901&gt;</t>
  </si>
  <si>
    <t>CYP10137 - Warning - Service Discharge Date is after the Reporting Period End Date plus 24 hours. Service Request Identifier=&lt;C101902&gt; Local Patient Identifier (Extended)=&lt;C101901&gt; Service Discharge Date=&lt;C101080&gt;</t>
  </si>
  <si>
    <t>CYP10138 - Record rejected - Referral Request Received Date is after the Reporting Period End Date. Service Request Identifier=&lt;C101902&gt; Local Patient Identifier (Extended)=&lt;C101901&gt; Referral Request Received Date=&lt;C101010&gt;</t>
  </si>
  <si>
    <t>CYP10139 - Record rejected - Service Discharge Date is after the Date And Time Data Set Created. Service Request Identifier=&lt;C101902&gt; Local Patient Identifier (Extended)=&lt;C101901&gt;</t>
  </si>
  <si>
    <t>CYP10141 - Record rejected - Referral Request Received Date is before Person Birth Date. Service Request Identifier=&lt;C101902&gt; Local Patient Identifier (Extended)=&lt;C101901&gt; Referral Request Received Date=&lt;C101010&gt; Person Birth Date=&lt;C001060&gt;</t>
  </si>
  <si>
    <t>CYP10142 - Record Rejected - Person Birth Date is blank AND Referral Request Received Date is before 1 January 1890. Service Request Identifier=&lt;C101902&gt; Local Patient Identifier (Extended)=&lt;C101901&gt; Referral Request Received Date=&lt;C101010&gt;</t>
  </si>
  <si>
    <t>CYP102</t>
  </si>
  <si>
    <t>CYP10201 - Group rejected - No valid CYP101 group transmitted for this Service Request Identifier. Service Request Identifier=&lt;C102902&gt;</t>
  </si>
  <si>
    <t>CYP10203 - Record rejected - Service Request Identifier is blank.</t>
  </si>
  <si>
    <t>CYP10204 - Record rejected - Service Request Identifier has incorrect data format. Service Request Identifier=&lt;C102902&gt;</t>
  </si>
  <si>
    <t>CYP10205 - Record rejected - Service Or Team Type Referred To (Community Care) has incorrect data format. Service Request Identifier=&lt;C102902&gt; Local Patient Identifier (Extended)=&lt;C101901&gt;</t>
  </si>
  <si>
    <t>CYP10206 - Warning - Service Or Team Type Referred To (Community Care) contains an invalid national code. Service Request Identifier=&lt;C102902&gt; Local Patient Identifier (Extended)=&lt;C101901&gt; Service Or Team Type Referred To (Community Care)=&lt;C102010&gt;</t>
  </si>
  <si>
    <t>CYP10207 - Record rejected - Service Or Team Type Referred To (Community Care) is blank. Service Request Identifier=&lt;C102902&gt; Local Patient Identifier (Extended)=&lt;C101901&gt;</t>
  </si>
  <si>
    <t>CYP10208 - Record rejected - Referral Closure Date has incorrect date format. Service Request Identifier=&lt;C102902&gt; Local Patient Identifier (Extended)=&lt;C101901&gt;</t>
  </si>
  <si>
    <t>CYP10209 - Record rejected - Referral Closure Date is after the Date and Time Data Set Created. Service Request Identifier=&lt;C102902&gt; Local Patient Identifier (Extended)=&lt;C101901&gt;</t>
  </si>
  <si>
    <t>CYP10210 - Warning - Referral Closure Date is after the Reporting Period End Date. Service Request Identifier=&lt;C102902&gt; Local Patient Identifier (Extended)=&lt;C101901&gt; Referral Closure Date=&lt;C102020&gt;</t>
  </si>
  <si>
    <t>CYP10211 - Record rejected - Referral Closure Reason has incorrect data format. Service Request Identifier=&lt;C102902&gt; Local Patient Identifier (Extended)=&lt;C101901&gt;</t>
  </si>
  <si>
    <t>CYP10212 - Warning - Referral Closure Reason contains an invalid national code. Service Request Identifier=&lt;C102902&gt; Local Patient Identifier (Extended)=&lt;C101901&gt; Referral Closure Reason=&lt;C102040&gt;</t>
  </si>
  <si>
    <t>CYP10213 - Record rejected - Referral Closure Date is after the Service Discharge Date. Service Request Identifier=&lt;C102902&gt; Local Patient Identifier (Extended)=&lt;C101901&gt;</t>
  </si>
  <si>
    <t>CYP10214 - Group rejected - More than one CYP102 provided for this Care Professional Team Local Identifier + Service Request Identifier combination. Care Professional Team Local Identifier=&lt;C102905&gt; Service Request Identifier=&lt;C102902&gt;</t>
  </si>
  <si>
    <t>CYP10215 - Record rejected - Referral Rejection Reason has incorrect data format. Service Request Identifier=&lt;C102902&gt; Local Patient Identifier (Extended)=&lt;C101901&gt;</t>
  </si>
  <si>
    <t>CYP10216 - Warning - Referral Rejection Reason contains an invalid national code. Service Request Identifier=&lt;C102902&gt; Local Patient Identifier (Extended)=&lt;C101901&gt; Referral Rejection Reason=&lt;C102050&gt;</t>
  </si>
  <si>
    <t>CYP10217 - Record rejected - Referral Rejection Date has incorrect date format. Service Request Identifier=&lt;C102902&gt; Local Patient Identifier (Extended)=&lt;C101901&gt;</t>
  </si>
  <si>
    <t>CYP10218 - Record rejected - Referral Rejection Date is before the Reporting Period Start Date. Service Request Identifier=&lt;C102902&gt; Local Patient Identifier (Extended)=&lt;C101901&gt; Referral Rejection Date=&lt;C102030&gt;</t>
  </si>
  <si>
    <t>CYP10219 - Record rejected - Referral Rejection Date is after the Date and Time Data Set Created. Service Request Identifier=&lt;C102902&gt; Local Patient Identifier (Extended)=&lt;C101901&gt; Referral Rejection Date=&lt;C102030&gt;</t>
  </si>
  <si>
    <t>CYP10220 - Warning - Referral Rejection Date is after the Reporting Period End Date. Service Request Identifier=&lt;C102902&gt; Local Patient Identifier (Extended)=&lt;C101901&gt; Referral Rejection Date=&lt;C102030&gt;</t>
  </si>
  <si>
    <t>CYP10221 - Record rejected - Referral Rejection Date is after the Service Discharge Date. Service Request Identifier=&lt;C102902&gt; Local Patient Identifier (Extended)=&lt;C101901&gt; Referral Rejection Date=&lt;C102030&gt;</t>
  </si>
  <si>
    <t>CYP10222 - Warning - Referral Closure Date is populated but Referral Closure Reason is blank. Service Request Identifier=&lt;C102902&gt; Local Patient Identifier (Extended)=&lt;C101901&gt;</t>
  </si>
  <si>
    <t>CYP10223 - Warning - Referral Rejection Date is populated but Referral Rejection Reason is blank. Service Request Identifier=&lt;C102902&gt; Local Patient Identifier (Extended)=&lt;C101901&gt;</t>
  </si>
  <si>
    <t>CYP10224 - Record rejected - Care Professional Team Local Identifier has incorrect data format. Service Request Identifier=&lt;C102902&gt;</t>
  </si>
  <si>
    <t>CYP10225 - Record rejected - Referral Closure Date is before the Reporting Period Start Date. Service Request Identifier=&lt;C102902&gt; Local Patient Identifier (Extended)=&lt;C101901&gt;</t>
  </si>
  <si>
    <t>CYP10226 - Record rejected - Referral Closure Date is before the Referral Request Received Date. Service Request Identifier=&lt;C102902&gt; Local Patient Identifier (Extended)=&lt;C101901&gt; Referral Closure Date=&lt;C102020&gt; Referral Request Received Date=&lt;C101010&gt;</t>
  </si>
  <si>
    <t>CYP10227 - Record rejected - Referral Rejection Date is before the Referral Request Received Date. Service Request Identifier=&lt;C102902&gt; Local Patient Identifier (Extended)=&lt;C101901&gt; Referral Rejection Date=&lt;C102030&gt; Referral Request Received Date=&lt;C101010&gt;</t>
  </si>
  <si>
    <t>CYP103</t>
  </si>
  <si>
    <t>CYP10301 - Group rejected - More than one CYP103 provided for this Service Request Identifier + Other Reason For Referral (Community Care) combination. Service Request Identifier=&lt;C103902&gt; Other Reason For Referral=&lt;C103010&gt;</t>
  </si>
  <si>
    <t>CYP10302 - Group rejected - No valid CYP101 group transmitted for this Service Request Identifier. Service Request Identifier=&lt;C103902&gt;</t>
  </si>
  <si>
    <t>CYP10303 - Record rejected - Service Request Identifier is blank.</t>
  </si>
  <si>
    <t>CYP10304 - Record rejected - Service Request Identifier has incorrect data format. Service Request Identifier=&lt;C103902&gt;</t>
  </si>
  <si>
    <t>CYP10305 - Record rejected - Other Reason For Referral (Community Care) is blank. Service Request Identifier=&lt;C103902&gt; Local Patient Identifier (Extended)=&lt;C101901&gt;</t>
  </si>
  <si>
    <t>CYP10306 - Record rejected - Other Reason For Referral (Community Care) has incorrect data format. Service Request Identifier=&lt;C103902&gt; Local Patient Identifier (Extended)=&lt;C101901&gt;</t>
  </si>
  <si>
    <t>CYP104</t>
  </si>
  <si>
    <t>CYP10401 - Group rejected - No valid CYP101 group transmitted for this Service Request Identifier. Service Request Identifier=&lt;C104902&gt;</t>
  </si>
  <si>
    <t>CYP10402 - Group rejected - More than one CYP104 provided for this Service Request Identifier + Referral To Treatment Period Start Date + Referral To Treatment Period End Date + Referral To Treatment Period Status. Service Request Identifier=&lt;C104902&gt; Referral To Treatment Period Start Date=&lt;C104050&gt; Referral To Treatment Period End Date=&lt;C104060&gt; Referral To Treatment Period Status=&lt;C104070&gt;</t>
  </si>
  <si>
    <t>CYP10404 - Record rejected - Service Request Identifier has incorrect data format. Service Request Identifier=&lt;C104902&gt;</t>
  </si>
  <si>
    <t>CYP10405 - Record rejected - Referral To Treatment Period End Date is after the Reporting Period End Date. Service Request Identifier=&lt;C104902&gt; Local Patient Identifier (Extended)=&lt;C101901&gt; Referral To Treatment Period End Date=&lt;C104060&gt;</t>
  </si>
  <si>
    <t>CYP10406 - Record rejected - Unique Booking Reference Number (Converted) has incorrect data format. Service Request Identifier=&lt;C104902&gt; Local Patient Identifier (Extended)=&lt;C101901&gt;</t>
  </si>
  <si>
    <t>CYP10407 - Record rejected - Patient Pathway Identifier has incorrect data format. Service Request Identifier=&lt;C104902&gt; Local Patient Identifier (Extended)=&lt;C101901&gt;</t>
  </si>
  <si>
    <t>CYP10408 - Record rejected - Organisation Identifier (Patient Pathway Identifier Issuer) has incorrect data format. Service Request Identifier=&lt;C104902&gt; Local Patient Identifier (Extended)=&lt;C101901&gt;</t>
  </si>
  <si>
    <t>CYP10409 - Warning - Organisation Identifier (Patient Pathway Identifier Issuer) is not in national organisation tables as a "live" organisation at any point during the reporting period. Service Request Identifier=&lt;C104902&gt; Local Patient Identifier (Extended)=&lt;C101901&gt;Organisation Identifier (Patient Pathway Identifier Issuer)=&lt;C104030&gt;</t>
  </si>
  <si>
    <t>CYP10412 - Record rejected - Referral To Treatment Period Start Date has incorrect date format. Service Request Identifier=&lt;C104902&gt; Local Patient Identifier (Extended)=&lt;C101901&gt;</t>
  </si>
  <si>
    <t>CYP10413 - Record rejected - Referral To Treatment Period End Date has incorrect date format. Service Request Identifier=&lt;C104902&gt; Local Patient Identifier (Extended)=&lt;C101901&gt;</t>
  </si>
  <si>
    <t>CYP10414 - Record rejected - Referral To Treatment Period Status has incorrect data format. Service Request Identifier=&lt;C104902&gt; Local Patient Identifier (Extended)=&lt;C101901&gt;</t>
  </si>
  <si>
    <t>CYP10415 - Warning - Referral To Treatment Period Status contains an invalid national code. Service Request Identifier=&lt;C104902&gt; Local Patient Identifier (Extended)=&lt;C101901&gt; Referral To Treatment Period Status=&lt;C104070&gt;</t>
  </si>
  <si>
    <t>CYP10416 - Record rejected - Referral To Treatment Period End Date is before the Referral To Treatment Period Start Date. Service Request Identifier=&lt;C104902&gt; Local Patient Identifier (Extended)=&lt;C101901&gt; Referral To Treatment Period End Date=&lt;C104060&gt;</t>
  </si>
  <si>
    <t>CYP10417 - Record rejected - Referral To Treatment Period Start Date is after the Reporting Period End Date. Service Request Identifier=&lt;C104902&gt; Local Patient Identifier (Extended)=&lt;C101901&gt; Referral To Treatment Period Start Date=&lt;C104050&gt;</t>
  </si>
  <si>
    <t>CYP10418 - Group rejected - More than one CYP104 provided for this Unique Booking Reference Number (Converted). Service Request Identifier=&lt;C104902&gt; Unique Booking Reference Number (Converted)=&lt;C104010&gt;</t>
  </si>
  <si>
    <t>CYP10419 - Group rejected - More than one CYP104 provided for this Patient Pathway Identifier. Service Request Identifier=&lt;C104902&gt; Patient Pathway Identifier=&lt;C104020&gt;</t>
  </si>
  <si>
    <t>CYP10422 - Record rejected - Referral To Treatment Period End Date is before the Referral Request Received Date. Service Request Identifier=&lt;C104902&gt; Local Patient Identifier (Extended)=&lt;C101901&gt; Referral Request Received Date=&lt;C101010&gt; Referral To Treatment Period End Date=&lt;C104060&gt;</t>
  </si>
  <si>
    <t>CYP10423 - Record rejected - Referral To Treatment Period Start Date is before Person Birth Date. Service Request Identifier=&lt;C104902&gt; Local Patient Identifier (Extended)=&lt;C101901&gt; Referral To Treatment Period Start Date=&lt;C104050&gt; Person Birth Date=&lt;C001060&gt;</t>
  </si>
  <si>
    <t>CYP10424 - Record Rejected - Referral To Treatment Period Start Time has incorrect data format. Service Request Identifier=&lt;C104902&gt; Local Patient Identifier (Extended)=&lt;C101901&gt; Referral To Treatment Period Start Time=&lt;C104080&gt;</t>
  </si>
  <si>
    <t>CYP10425 - Record Rejected - Referral To Treatment Period End Time has incorrect data format. Service Request Identifier=&lt;C104902&gt; Local Patient Identifier (Extended)=&lt;C101901&gt; Referral To Treatment Period Start Time=&lt;C104090&gt;</t>
  </si>
  <si>
    <t>CYP10502 - Group rejected - No valid CYP101 group transmitted for this Service Request Identifier. Service Request Identifier=&lt;C105902&gt;</t>
  </si>
  <si>
    <t>CYP10503 - Record rejected - Service Request Identifier is blank.</t>
  </si>
  <si>
    <t>CYP10504 - Record rejected - Service Request Identifier has incorrect data format. Service Request Identifier=&lt;C105902&gt;</t>
  </si>
  <si>
    <t>CYP10505 - Record rejected - Onward Referral Date is blank. Service Request Identifier=&lt;C105902&gt; Local Patient Identifier (Extended)=&lt;C101901&gt;</t>
  </si>
  <si>
    <t>CYP10506 - Record rejected - Onward Referral Date has incorrect data format. Service Request Identifier=&lt;C105902&gt; Local Patient Identifier (Extended)=&lt;C101901&gt;</t>
  </si>
  <si>
    <t>CYP10512 - Record rejected - Onward Referral Date is after the Reporting Period End Date. Service Request Identifier=&lt;C105902&gt; Local Patient Identifier (Extended)=&lt;C101901&gt; Onward Referral Date=&lt;C105010&gt;</t>
  </si>
  <si>
    <t>CYP10513 - Record rejected - Onward Referral Date is before the Referral Request Received Date. Service Request Identifier=&lt;C105902&gt; Local Patient Identifier (Extended)=&lt;C101901&gt; Onward Referral Date=&lt;C105010&gt; Referral Request Received Date=&lt;C101010&gt;</t>
  </si>
  <si>
    <t>CYP20101 - Record rejected - Care Contact Date is before the Reporting Period Start Date. Care Contact Identifier=&lt;C201903&gt; Service Request Identifier=&lt;C201902&gt; Local Patient Identifier (Extended)=&lt;C101901&gt; Care Contact Date=&lt;C201020&gt;</t>
  </si>
  <si>
    <t>CYP201</t>
  </si>
  <si>
    <t>CYP20102 - Group rejected - No valid CYP101 group transmitted for this Service Request Identifier. Care Contact Identifier=&lt;C201903&gt; Service Request Identifier=&lt;C201902&gt;</t>
  </si>
  <si>
    <t>CYP20104 - Record rejected - Care Contact Identifier has incorrect data format. Care Contact Identifier=&lt;C201903&gt; Service Request Identifier=&lt;C201902&gt;</t>
  </si>
  <si>
    <t>CYP20105 - Record rejected - Service Request Identifier is blank. Care Contact Identifier=&lt;C201903&gt;</t>
  </si>
  <si>
    <t>CYP20106 - Record rejected - Service Request Identifier has incorrect data format. Care Contact Identifier=&lt;C201903&gt; Service Request Identifier=&lt;C201902&gt;</t>
  </si>
  <si>
    <t>CYP20107 - Record rejected - Care Contact Date is blank. Care Contact Identifier=&lt;C201903&gt; Service Request Identifier=&lt;C201902&gt; Local Patient Identifier (Extended)=&lt;C101901&gt;</t>
  </si>
  <si>
    <t>CYP20108 - Record rejected - Care Contact Date has incorrect date format. Care Contact Identifier=&lt;C201903&gt; Service Request Identifier=&lt;C201902&gt; Local Patient Identifier (Extended)=&lt;C101901&gt;</t>
  </si>
  <si>
    <t>CYP20109 - Record rejected - Care Contact Time has incorrect time format. Care Contact Identifier=&lt;C201903&gt; Service Request Identifier=&lt;C201902&gt; Local Patient Identifier (Extended)=&lt;C101901&gt;</t>
  </si>
  <si>
    <t>CYP20110 - Record rejected - Organisation Identifier (Code of Commissioner) has incorrect data format. Care Contact Identifier=&lt;C201903&gt; Service Request Identifier=&lt;C201902&gt; Local Patient Identifier (Extended)=&lt;C101901&gt;</t>
  </si>
  <si>
    <t>CYP20111 - Warning - Organisation Identifier (Code of Commissioner) is not in national organisation tables as a "live" organisation at any point during the reporting period. Care Contact Identifier=&lt;C201903&gt; Service Request Identifier=&lt;C201902&gt; Local Patient Identifier (Extended)=&lt;C101901&gt; Organisation Identifier (Code of Commissioner)=&lt;C201912&gt;</t>
  </si>
  <si>
    <t>CYP20112 - Record rejected - Administrative Category Code has incorrect data format. Care Contact Identifier=&lt;C201903&gt; Service Request Identifier=&lt;C201902&gt; Local Patient Identifier (Extended)=&lt;C101901&gt;</t>
  </si>
  <si>
    <t>CYP20113 - Warning - Administrative Category Code contains an invalid national code. Care Contact Identifier=&lt;C201903&gt; Service Request Identifier=&lt;C201902&gt; Local Patient Identifier (Extended)=&lt;C101901&gt; Administrative Category Code=&lt;C201040&gt;</t>
  </si>
  <si>
    <t>CYP20114 - Record rejected - Clinical Contact Duration Of Care Contact has incorrect data format. Care Contact Identifier=&lt;C201903&gt; Service Request Identifier=&lt;C201902&gt; Local Patient Identifier (Extended)=&lt;C101901&gt;</t>
  </si>
  <si>
    <t>CYP20115 - Record rejected - Consultation Type has incorrect data format. Care Contact Identifier=&lt;C201903&gt; Service Request Identifier=&lt;C201902&gt; Local Patient Identifier (Extended)=&lt;C101901&gt;</t>
  </si>
  <si>
    <t>CYP20116 - Warning - Consultation Type contains an invalid national code. Care Contact Identifier=&lt;C201903&gt; Service Request Identifier=&lt;C201902&gt; Local Patient Identifier (Extended)=&lt;C101901&gt; Consultation Type=&lt;C201060&gt;</t>
  </si>
  <si>
    <t>CYP20117 - Record rejected - Care Contact Subject has incorrect data format. Care Contact Identifier=&lt;C201903&gt; Service Request Identifier=&lt;C201902&gt; Local Patient Identifier (Extended)=&lt;C101901&gt;</t>
  </si>
  <si>
    <t>CYP20118 - Warning - Care Contact Subject contains an invalid national code. Care Contact Identifier=&lt;C201903&gt; Service Request Identifier=&lt;C201902&gt; Local Patient Identifier (Extended)=&lt;C101901&gt; Care Contact Subject=&lt;C201070&gt;</t>
  </si>
  <si>
    <t>CYP20121 - Record rejected - Activity Location Type Code has incorrect data format. Care Contact Identifier=&lt;C201903&gt; Service Request Identifier=&lt;C201902&gt; Local Patient Identifier (Extended)=&lt;C101901&gt;</t>
  </si>
  <si>
    <t>CYP20122 - Warning - Activity Location Type Code contains an invalid national code. Care Contact Identifier=&lt;C201903&gt; Service Request Identifier=&lt;C201902&gt; Local Patient Identifier (Extended)=&lt;C101901&gt; Activity Location Type Code=&lt;C201909&gt;</t>
  </si>
  <si>
    <t>CYP20123 - Record rejected - Organisation Site Identifier (Of Treatment) has incorrect data format. Care Contact Identifier=&lt;C201903&gt; Service Request Identifier=&lt;C201902&gt; Local Patient Identifier (Extended)=&lt;C101901&gt;</t>
  </si>
  <si>
    <t>CYP20124 - Warning - Organisation Site Identifier (Of Treatment) is not in national organisation tables as a "live" organisation at any point during the reporting period. Care Contact Identifier=&lt;C201903&gt; Service Request Identifier=&lt;C201902&gt; Local Patient Identifier (Extended)=&lt;C101901&gt; Organisation Site Identifier (Of Treatment)=&lt;C201906&gt;</t>
  </si>
  <si>
    <t>CYP20127 - Record rejected - Care Contact Date is after the Reporting Period End Date. Care Contact Identifier=&lt;C201903&gt; Service Request Identifier=&lt;C201902&gt; Local Patient Identifier (Extended)=&lt;C101901&gt; Care Contact Date=&lt;C201020&gt;</t>
  </si>
  <si>
    <t>CYP20129 - Record rejected - Earliest Reasonable Offer Date has incorrect date format. Care Contact Identifier=&lt;C201903&gt; Service Request Identifier=&lt;C201902&gt; Local Patient Identifier (Extended)=&lt;C101901&gt;</t>
  </si>
  <si>
    <t>CYP20130 - Record rejected - Earliest Clinically Appropriate Date has incorrect date format. Care Contact Identifier=&lt;C201903&gt; Service Request Identifier=&lt;C201902&gt; Local Patient Identifier (Extended)=&lt;C101901&gt;</t>
  </si>
  <si>
    <t>CYP20131 - Record rejected - Care Contact Cancellation Date has incorrect date format. Care Contact Identifier=&lt;C201903&gt; Service Request Identifier=&lt;C201902&gt; Local Patient Identifier (Extended)=&lt;C101901&gt;</t>
  </si>
  <si>
    <t>CYP20132 - Record rejected - Care Contact Cancellation Reason has incorrect data format. Care Contact Identifier=&lt;C201903&gt; Service Request Identifier=&lt;C201902&gt; Local Patient Identifier (Extended)=&lt;C101901&gt;</t>
  </si>
  <si>
    <t>CYP20133 - Warning - Care Contact Cancellation Reason contains an invalid national code. Care Contact Identifier=&lt;C201903&gt; Service Request Identifier=&lt;C201902&gt; Local Patient Identifier (Extended)=&lt;C101901&gt; Care Contact Cancellation Reason=&lt;C201140&gt;</t>
  </si>
  <si>
    <t>CYP20134 - Record rejected - Replacement Appointment Booked Date has incorrect date format. Care Contact Identifier=&lt;C201903&gt; Service Request Identifier=&lt;C201902&gt; Local Patient Identifier (Extended)=&lt;C101901&gt;</t>
  </si>
  <si>
    <t>CYP20135 - Record rejected - Replacement Appointment Date Offered has incorrect date format. Care Contact Identifier=&lt;C201903&gt; Service Request Identifier=&lt;C201902&gt; Local Patient Identifier (Extended)=&lt;C101901&gt;</t>
  </si>
  <si>
    <t>CYP20140 - Record rejected - Group Therapy Indicator has incorrect data format. Care Contact Identifier=&lt;C201903&gt; Service Request Identifier=&lt;C201902&gt; Local Patient Identifier (Extended)=&lt;C101901&gt;</t>
  </si>
  <si>
    <t>CYP20141 - Warning - Group Therapy Indicator contains an invalid national code. Care Contact Identifier=&lt;C201903&gt; Service Request Identifier=&lt;C201902&gt; Local Patient Identifier (Extended)=&lt;C101901&gt; Group Therapy Indicator=&lt;C201090&gt;</t>
  </si>
  <si>
    <t>CYP20142 - Group rejected - More than one CYP201 provided for this Care Contact Identifier. Care Contact Identifier=&lt;C201903&gt; Service Request Identifier=&lt;C201902&gt;</t>
  </si>
  <si>
    <t>CYP20143 - Warning - Care Contact Cancellation Date is populated but Care Contact Cancellation Reason is blank. Care Contact Identifier=&lt;C201903&gt; Service Request Identifier=&lt;C201902&gt; Local Patient Identifier (Extended)=&lt;C101901&gt;</t>
  </si>
  <si>
    <t>CYP20144 - Record rejected - Care Professional Team Local Identifier has incorrect data format. Care Contact Identifier=&lt;C201903&gt; Service Request Identifier=&lt;C201902&gt; Local Patient Identifier (Extended)=&lt;C101901&gt;</t>
  </si>
  <si>
    <t>CYP20145 - Warning - No valid CYP102 group transmitted for this Care Professional Team Local Identifier. Care Contact Identifier=&lt;C201903&gt; Service Request Identifier=&lt;C201902&gt; Local Patient Identifier (Extended)=&lt;C101901&gt; Care Professional Team Local Identifier=&lt;C201010&gt;</t>
  </si>
  <si>
    <t>CYP20146 - Record rejected - Earliest Reasonable Offer Date is before the Referral Request Received Date. Care Contact Identifier=&lt;C201903&gt; Service Request Identifier=&lt;C201902&gt; Local Patient Identifier (Extended)=&lt;C101901&gt; Earliest Reasonable Offer Date=&lt;C201110&gt; Referral Request Received Date=&lt;C101010&gt;</t>
  </si>
  <si>
    <t>CYP20147 - Warning - Earliest Reasonable Offer Date is after the Care Contact Date. Care Contact Identifier=&lt;C201903&gt; Service Request Identifier=&lt;C201902&gt; Local Patient Identifier (Extended)=&lt;C101901&gt; Earliest Reasonable Offer Date=&lt;C201110&gt; Care Contact Date=&lt;C201020&gt;</t>
  </si>
  <si>
    <t>CYP20148 - Record rejected - Earliest Reasonable Offer Date is more than 5 years after the Date and Time Data Set Created. Care Contact Identifier=&lt;C201903&gt; Service Request Identifier=&lt;C201902&gt; Local Patient Identifier (Extended)=&lt;C101901&gt; Earliest Reasonable Offer Date=&lt;C201110&gt; Date And Time Data Set Created=&lt;C000060&gt;</t>
  </si>
  <si>
    <t>CYP20149 - Record rejected - Earliest Clinically Appropriate Date is before the Referral Request Received Date. Care Contact Identifier=&lt;C201903&gt; Service Request Identifier=&lt;C201902&gt; Local Patient Identifier (Extended)=&lt;C101901&gt; Earliest Clinically Appropriate Date=&lt;C201120&gt; Referral Request Received Date=&lt;C101010&gt;</t>
  </si>
  <si>
    <t>CYP20150 - Record rejected - Earliest Clinically Appropriate Date is more than 5 years after the Date And Time Data Set Created. Care Contact Identifier=&lt;C201903&gt; Service Request Identifier=&lt;C201902&gt; Local Patient Identifier (Extended)=&lt;C101901&gt; Earliest Clinically Appropriate Date=&lt;C201120&gt; Date And Time Data Set Created=&lt;C000060&gt;</t>
  </si>
  <si>
    <t>CYP20151 - Record rejected - Care Contact Cancellation Date is before the Referral Request Received Date. Care Contact Identifier=&lt;C201903&gt; Service Request Identifier=&lt;C201902&gt; Local Patient Identifier (Extended)=&lt;C101901&gt; Care Contact Cancellation Date=&lt;C201130&gt; Referral Request Received Date=&lt;C101010&gt;</t>
  </si>
  <si>
    <t>CYP20152 - Record rejected - Care Contact Cancellation Date is after the Care Contact Date. Care Contact Identifier=&lt;C201903&gt; Service Request Identifier=&lt;C201902&gt; Local Patient Identifier (Extended)=&lt;C101901&gt; Care Contact Cancellation Date=&lt;C201130&gt; Care Contact Date=&lt;C201020&gt;</t>
  </si>
  <si>
    <t>CYP20153 - Record rejected - Care Contact Cancellation Date is after the Date and Time Data Set Created. Care Contact Identifier=&lt;C201903&gt; Service Request Identifier=&lt;C201902&gt; Local Patient Identifier (Extended)=&lt;C101901&gt; Care Contact Cancellation Date=&lt;C201130&gt; Date And Time Data Set Created=&lt;C000060&gt;</t>
  </si>
  <si>
    <t>CYP20154 - Warning - Care Contact Cancellation Date is after the Reporting Period End Date. Care Contact Identifier=&lt;C201903&gt; Service Request Identifier=&lt;C201902&gt; Local Patient Identifier (Extended)=&lt;C101901&gt; Care Contact Cancellation Date=&lt;C201130&gt; Reporting Period End Date=&lt;C000050&gt;</t>
  </si>
  <si>
    <t>CYP20155 - Record rejected - Replacement Appointment Date Offered is before the Referral Request Received Date. Care Contact Identifier=&lt;C201903&gt; Service Request Identifier=&lt;C201902&gt; Local Patient Identifier (Extended)=&lt;C101901&gt; Replacement Appointment Date Offered=&lt;C201150&gt; Referral Request Received Date=&lt;C101010&gt;</t>
  </si>
  <si>
    <t>CYP20156 - Record rejected - Replacement Appointment Date Offered is before Replacement Appointment Booked Date. Care Contact Identifier=&lt;C201903&gt; Service Request Identifier=&lt;C201902&gt; Local Patient Identifier (Extended)=&lt;C101901&gt; Replacement Appointment Date Offered=&lt;C201150&gt; Replacement Appointment Booked Date=&lt;C201160&gt;</t>
  </si>
  <si>
    <t>CYP20157 - Record rejected - Replacement Appointment Date Offered is more than 5 years after the Date and Time Data Set Created. Care Contact Identifier=&lt;C201903&gt; Service Request Identifier=&lt;C201902&gt; Local Patient Identifier (Extended)=&lt;C101901&gt; Replacement Appointment Date Offered=&lt;C201150&gt; Date and Time Data Set Created=&lt;C000060&gt;</t>
  </si>
  <si>
    <t>CYP20158 - Record rejected - Replacement Appointment Booked Date is before the referral Request Received Date. Care Contact Identifier=&lt;C201903&gt; Service Request Identifier=&lt;C201902&gt; Local Patient Identifier (Extended)=&lt;C101901&gt; Replacement Appointment Booked Date=&lt;C201160&gt; Referral Request Received Date=&lt;C101010&gt;</t>
  </si>
  <si>
    <t>CYP20159 - Warning - Replacement Appointment Booked Date is after the Reporting Period End Date. Care Contact Identifier=&lt;C201903&gt; Service Request Identifier=&lt;C201902&gt; Local Patient Identifier (Extended)=&lt;C101901&gt; Replacement Appointment Booked Date=&lt;C201160&gt; Reporting Period End Date=&lt;C000050&gt;</t>
  </si>
  <si>
    <t>CYP20160 - Record rejected - Replacement Appointment Booked Date is after the Date and Time Data Set Created. Care Contact Identifier=&lt;C201903&gt; Service Request Identifier=&lt;C201902&gt; Local Patient Identifier (Extended)=&lt;C101901&gt; Replacement Appointment Booked Date=&lt;C201160&gt; Date and time data set created=&lt;C000060&gt;</t>
  </si>
  <si>
    <t>CYP20161 - Record rejected - Care Contact Date is before the Referral Request Received Date. Care Contact Identifier=&lt;C201903&gt; Service Request Identifier=&lt;C201902&gt; Local Patient Identifier (Extended)=&lt;C101901&gt; Care Contact Date=&lt;C201020&gt; Referral Request Received Date=&lt;C101010&gt;</t>
  </si>
  <si>
    <t>CYP202</t>
  </si>
  <si>
    <t>CYP20201 - Group rejected - More than one CYP202 provided for this Care Activity Identifier. Care Activity Identifier=&lt;C202904&gt; Care Contact Identifier=&lt;C202903&gt;</t>
  </si>
  <si>
    <t>CYP20203 - Group rejected - No valid CYP201 group transmitted for this Care Contact Identifier. Care Activity Identifier=&lt;C202904&gt; Care Contact Identifier=&lt;C202903&gt;</t>
  </si>
  <si>
    <t>CYP20204 - Record rejected - Care Contact Identifier is blank. Care Activity Identifier=&lt;C202904&gt;</t>
  </si>
  <si>
    <t>CYP20205 - Record rejected - Care Contact Identifier has incorrect data format. Care Activity Identifier=&lt;C202904&gt; Care Contact Identifier=&lt;C202903&gt;</t>
  </si>
  <si>
    <t>CYP20206 - Record rejected - Community Care Activity Type is blank. Care Activity Identifier=&lt;C202904&gt; Care Contact Identifier=&lt;C202903&gt; Service Request Identifier=&lt;C201902&gt; Local Patient Identifier (Extended)=&lt;C101901&gt;</t>
  </si>
  <si>
    <t>CYP20207 - Record rejected - Community Care Activity Type has incorrect data format. Care Activity Identifier=&lt;C202904&gt; Care Contact Identifier=&lt;C202903&gt; Service Request Identifier=&lt;C201902&gt; Local Patient Identifier (Extended)=&lt;C101901&gt;</t>
  </si>
  <si>
    <t>CYP20208 - Warning - Community Care Activity Type contains an invalid national code. Care Activity Identifier=&lt;C202904&gt; Care Contact Identifier=&lt;C202903&gt; Service Request Identifier=&lt;C201902&gt; Local Patient Identifier (Extended)=&lt;C101901&gt; Community Care Activity Type=&lt;C202010&gt;</t>
  </si>
  <si>
    <t>CYP20211 - Record rejected - Clinical Contact Duration Of Care Activity has incorrect data format. Care Activity Identifier=&lt;C202904&gt; Care Contact Identifier=&lt;C202903&gt; Service Request Identifier=&lt;C201902&gt; Local Patient Identifier (Extended)=&lt;C101901&gt;</t>
  </si>
  <si>
    <t>CYP20213 - Record rejected - Care Activity Identifier has incorrect data format. Care Activity Identifier=&lt;C202904&gt; Care Contact Identifier=&lt;C202903&gt;</t>
  </si>
  <si>
    <t>CYP20214 - Record rejected - Care Professional Local Identifier has incorrect data format. Care Activity Identifier=&lt;C202904&gt; Care Contact Identifier=&lt;C202903&gt; Service Request Identifier=&lt;C201902&gt; Local Patient Identifier (Extended)=&lt;C101901&gt;</t>
  </si>
  <si>
    <t>CYP20216 - Warning - Procedure Scheme In Use (Community Care) contains an invalid national code. Care Activity Identifier=&lt;C202904&gt; Care Contact Identifier=&lt;C202903&gt; Service Request Identifier=&lt;C201902&gt; Local Patient Identifier (Extended)=&lt;C101901&gt; Procedure Scheme In Use (Community Care)=&lt;C202040&gt;</t>
  </si>
  <si>
    <t>CYP20217 - Record rejected - Coded Procedure (Clinical Terminology) has incorrect data format. Care Activity Identifier=&lt;C202904&gt; Care Contact Identifier=&lt;C202903&gt; Service Request Identifier=&lt;C201902&gt; Local Patient Identifier (Extended)=&lt;C101901&gt;</t>
  </si>
  <si>
    <t>CYP20221 - Record rejected - Observation Value has incorrect data format. Care Activity Identifier=&lt;C202904&gt; Care Contact Identifier=&lt;C202903&gt; Service Request Identifier=&lt;C201902&gt; Local Patient Identifier (Extended)=&lt;C101901&gt;</t>
  </si>
  <si>
    <t>CYP20222 - Record rejected - UCUM Unit Of Measurement has incorrect data format. Care Activity Identifier=&lt;C202904&gt; Care Contact Identifier=&lt;C202903&gt; Service Request Identifier=&lt;C201902&gt; Local Patient Identifier (Extended)=&lt;C101901&gt;</t>
  </si>
  <si>
    <t>CYP20227 - Record rejected - Coded Finding (Coded Clinical Entry) has incorrect data format. Care Activity Identifier=&lt;C202904&gt; Care Contact Identifier=&lt;C202903&gt; Service Request Identifier=&lt;C201902&gt; Local Patient Identifier (Extended)=&lt;C101901&gt;</t>
  </si>
  <si>
    <t>CYP20228 - Warning - Finding Scheme In Use is populated, but Coded Finding (Coded Clinical Entry) is blank. Care Activity Identifier=&lt;C202904&gt; Care Contact Identifier=&lt;C202903&gt; Service Request Identifier=&lt;C201902&gt; Local Patient Identifier (Extended)=&lt;C101901&gt;</t>
  </si>
  <si>
    <t>CYP20232 - Record rejected - Coded Observation (Clinical Terminology) has incorrect data format. Care Activity Identifier=&lt;C202904&gt; Care Contact Identifier=&lt;C202903&gt; Service Request Identifier=&lt;C201902&gt; Local Patient Identifier (Extended)=&lt;C101901&gt;</t>
  </si>
  <si>
    <t>CYP20235 - Record rejected - Coded Finding (Coded Clinical Entry) format does not match expected format from selected Finding Scheme In Use. Care Activity Identifier=&lt;C202904&gt; Care Contact Identifier=&lt;C202903&gt; Service Request Identifier=&lt;C201902&gt; Local Patient Identifier (Extended)=&lt;C101901&gt; Coded Finding (Coded Clinical Entry)=&lt;C202070&gt; Finding Scheme In Use=&lt;C202060&gt;</t>
  </si>
  <si>
    <t>CYP20237 - Warning - No valid CYP901 group transmitted for this Care Professional Local Identifier. Care Activity Identifier=&lt;C202904&gt; Care Contact Identifier=&lt;C202903&gt; Service Request Identifier=&lt;C201902&gt; Local Patient Identifier (Extended)=&lt;C101901&gt; Care Professional Local Identifier=&lt;C202020&gt;</t>
  </si>
  <si>
    <t>CYP20238 - Warning - Observation Value is populated and the UCUM Unit Of Measurement is blank. Care Activity Identifier=&lt;C202904&gt; Observation Value=&lt;C202100&gt;</t>
  </si>
  <si>
    <t>CYP20240 - Record rejected - Finding Scheme In Use contains the value '04 - SNOMED CT' and Coded Finding (Coded Clinical Entry) fails standard SNOMED CT checks (Check Digit and Partition Identifier). Care Activity Identifier=&lt;C202904&gt; Coded Finding (Coded Clinical Entry)=&lt;C202070&gt;</t>
  </si>
  <si>
    <t>CYP30101 - Record rejected - Group Session Identifier is blank.</t>
  </si>
  <si>
    <t>CYP30102 - Record rejected - Group Session Identifier has incorrect data format. Group Session Identifier=&lt;C301010&gt;</t>
  </si>
  <si>
    <t>CYP30103 - Record rejected - Group Session Date is blank. Group Session Identifier=&lt;C301010&gt;</t>
  </si>
  <si>
    <t>CYP30104 - Record rejected - Group Session Date has incorrect date format. Group Session Identifier=&lt;C301010&gt;</t>
  </si>
  <si>
    <t>CYP30105 - Record rejected - Organisation Identifier (Code of Commissioner) has incorrect data format. Group Session Identifier=&lt;C301010&gt;</t>
  </si>
  <si>
    <t>CYP30106 - Warning - Organisation Identifier (Code of Commissioner) is not in national organisation tables as a "live" organisation at any point during the reporting period. Group Session Identifier=&lt;C301010&gt; Organisation Identifier (Code of Commissioner)=&lt;C301912&gt;</t>
  </si>
  <si>
    <t>CYP30107 - Record rejected - Clinical Contact Duration Of Group Session has incorrect format. Group Session Identifier=&lt;C301010&gt;</t>
  </si>
  <si>
    <t>CYP30108 - Record rejected - Group Session Type (Community Care) has incorrect data format. Group Session Identifier=&lt;C301010&gt;</t>
  </si>
  <si>
    <t>CYP30109 - Warning - Group Session Type (Community Care) contains an invalid national code. Group Session Identifier=&lt;C301010&gt; Group Session Type (Community Care)=&lt;C301040&gt;</t>
  </si>
  <si>
    <t>CYP30110 - Record rejected - Number Of Group Session Participants has incorrect data format. Group Session Identifier=&lt;C301010&gt;</t>
  </si>
  <si>
    <t>CYP30111 - Record rejected - Activity Location Type Code has incorrect data format. Group Session Identifier=&lt;C301010&gt;</t>
  </si>
  <si>
    <t>CYP30112 - Warning - Activity Location Type Code contains an invalid national code. Group Session Identifier=&lt;C301010&gt; Activity Location Type Code=&lt;C301909&gt;</t>
  </si>
  <si>
    <t>CYP30113 - Record rejected - Organisation Site Identifier (Of Treatment) has incorrect data format. Group Session Identifier=&lt;C301010&gt;</t>
  </si>
  <si>
    <t>CYP30114 - Warning - Organisation Site Identifier (Of Treatment) is not in national organisation tables as a "live" organisation at any point during the reporting period. Group Session Identifier=&lt;C301010&gt; Organisation Site Identifier (Of Treatment)=&lt;C301906&gt;</t>
  </si>
  <si>
    <t>CYP301</t>
  </si>
  <si>
    <t>CYP30115 - Group rejected - More than one CYP301 provided for this Group Session Identifier. Group Session Identifier=&lt;C301010&gt;</t>
  </si>
  <si>
    <t>CYP30118 - Record rejected - Care Professional Local Identifier has incorrect data format. Group Session Identifier=&lt;C301010&gt;</t>
  </si>
  <si>
    <t>CYP30120 - Record rejected - Organisation Identifier (Code of Commissioner) is blank. Group Session Identifier=&lt;C301010&gt;</t>
  </si>
  <si>
    <t>CYP30121 - Warning - No valid CYP901 group transmitted for this Care Professional Local Identifier. Group Session Identifier=&lt;C301010&gt; Care Professional Local Identifier=&lt;C301060&gt;</t>
  </si>
  <si>
    <t>CYP30122 - Record rejected - Group Session Date is after the Reporting Period End Date. Group Session Identifier=&lt;C301010&gt; Group Session Date=&lt;C301020&gt;</t>
  </si>
  <si>
    <t>CYP30123 - Record rejected - Group Session Date is before the Reporting Period Start Date. Group Session Identifier=&lt;C301010&gt; Group Session Date=&lt;C301020&gt;</t>
  </si>
  <si>
    <t>CYP401</t>
  </si>
  <si>
    <t>CYP40101 - Group rejected - No valid CYP001 group transmitted for this Local Patient Identifier (Extended). Local Patient Identifier (Extended)=&lt;C401901&gt;</t>
  </si>
  <si>
    <t>CYP40102 - Record rejected - Local Patient Identifier (Extended) is blank.</t>
  </si>
  <si>
    <t>CYP40103 - Record rejected - Local Patient Identifier (Extended) has incorrect data format. Local Patient Identifier (Extended)=&lt;C401901&gt;</t>
  </si>
  <si>
    <t>CYP40104 - Record rejected - Special Educational Need Type is blank. Local Patient Identifier (Extended)=&lt;C401901&gt;</t>
  </si>
  <si>
    <t>CYP40105 - Record rejected - Special Educational Need Type has incorrect data format. Local Patient Identifier (Extended)=&lt;C401901&gt;</t>
  </si>
  <si>
    <t>CYP40106 - Warning - Special Educational Need Type contains an invalid national code. Local Patient Identifier=&lt;C401901&gt; Special Educational Need Type=&lt;C401010&gt;</t>
  </si>
  <si>
    <t>CYP40108 - Group rejected - More than one CYP401 provided for this Local Patient Identifier (Extended) + Special Educational Need Type combination. Local Patient Identifier (Extended)=&lt;C401901&gt; Special Educational Need Type=&lt;C401010&gt;</t>
  </si>
  <si>
    <t>CYP40109 - Group rejected - The patient identified by this Local Patient Identifier (Extended) in the CYP001 table is 19 years or older at the Reporting Period Start Date. Local Patient Identifier (Extended)=&lt;C401901&gt; Person Birth Date=&lt;C001060&gt; Reporting Period Start Date=&lt;C000040&gt;</t>
  </si>
  <si>
    <t>CYP40110 - Group rejected - The CYP001 group transmitted for this Local Patient Identifier (Extended) has a blank Person Birth Date. Local Patient Identifier (Extended)=&lt;C401901&gt;</t>
  </si>
  <si>
    <t>CYP402</t>
  </si>
  <si>
    <t>CYP40201 - Group rejected - No valid CYP001 group transmitted for this Local Patient Identifier (Extended). Local Patient Identifier (Extended)=&lt;C402901&gt;</t>
  </si>
  <si>
    <t>CYP40202 - Record rejected - Local Patient Identifier (Extended) is blank.</t>
  </si>
  <si>
    <t>CYP40203 - Record rejected - Local Patient Identifier (Extended) has incorrect data format. Local Patient Identifier (Extended)=&lt;C402901&gt;</t>
  </si>
  <si>
    <t>CYP40204 - Record rejected - Safeguarding Vulnerability Factors Type is blank. Local Patient Identifier (Extended)=&lt;C402901&gt;</t>
  </si>
  <si>
    <t>CYP40205 - Record rejected - Safeguarding Vulnerability Factors Type has incorrect data format. Local Patient Identifier (Extended)=&lt;C402901&gt;</t>
  </si>
  <si>
    <t>CYP40206 - Warning - Safeguarding Vulnerability Factors Type contains an invalid national code. Local Patient Identifier=&lt;C402901&gt; Safeguarding Vulnerability Factors Type=&lt;C402010&gt;</t>
  </si>
  <si>
    <t>CYP40208 - Group rejected - More than one CYP402 provided for this Local Patient Identifier (Extended) + Safeguarding Vulnerability Factors Type combination. Local Patient Identifier (Extended)=&lt;C402901&gt; Safeguarding Vulnerability Factors Type=&lt;C402010&gt;</t>
  </si>
  <si>
    <t>CYP40209 - Group rejected - The patient identified by this Local Patient Identifier (Extended) in the CYP001 table is 19 years or older at the Reporting Period Start Date. Local Patient Identifier (Extended)=&lt;C402901&gt; Person Birth Date=&lt;C001060&gt; Reporting Period Start Date=&lt;C000040&gt;</t>
  </si>
  <si>
    <t>CYP40210 - Group rejected - The CYP001 group transmitted for this Local Patient Identifier (Extended) has a blank Person Birth Date. Local Patient Identifier (Extended)=&lt;C402901&gt;</t>
  </si>
  <si>
    <t>CYP403</t>
  </si>
  <si>
    <t>CYP40301 - Group rejected - No valid CYP001 group transmitted for this Local Patient Identifier (Extended). Local Patient Identifier (Extended)=&lt;C403901&gt;</t>
  </si>
  <si>
    <t>CYP40302 - Record rejected - Local Patient Identifier (Extended) is blank.</t>
  </si>
  <si>
    <t>CYP40303 - Record rejected - Local Patient Identifier (Extended) has incorrect data format. Local Patient Identifier (Extended)=&lt;C403901&gt;</t>
  </si>
  <si>
    <t>CYP40304 - Record rejected - Child Protection Plan Reason Code is blank. Local Patient Identifier (Extended)=&lt;C403901&gt;</t>
  </si>
  <si>
    <t>CYP40305 - Record rejected - Child Protection Plan Reason Code has incorrect data format. Local Patient Identifier (Extended)=&lt;C403901&gt;</t>
  </si>
  <si>
    <t>CYP40307 - Group rejected - More than one CYP403 provided for this Local Patient Identifier (Extended) + Child Protection Plan Reason Code + Child Protection Plan Start Date + Child Protection Plan End Date combination. Local Patient Identifier (Extended)=&lt;C403901&gt; Child Protection Plan Reason Code=&lt;C403010&gt; Child Protection Plan Start Date=&lt;C403020&gt; Child Protection Plan End Date=&lt;C403030&gt;</t>
  </si>
  <si>
    <t>CYP40308 - Record rejected - Child Protection Plan Start Date has incorrect date format. Local Patient Identifier (Extended)=&lt;C403901&gt;</t>
  </si>
  <si>
    <t>CYP40309 - Record rejected - Child Protection Plan End Date has incorrect date format. Local Patient Identifier (Extended)=&lt;C403901&gt;</t>
  </si>
  <si>
    <t>CYP40311 - Record rejected - Child Protection Plan Start Date is more than 9 months before the Person Birth Date. Local Patient Identifier (Extended)=&lt;C403901&gt; Child Protection Plan Start Date=&lt;C403020&gt;</t>
  </si>
  <si>
    <t>CYP40313 - Record rejected - Child Protection Plan End Date is before the Child Protection Plan Start Date. Local Patient Identifier (Extended)=&lt;C403901&gt;</t>
  </si>
  <si>
    <t>CYP40315 - Record rejected - Child Protection Plan End Date is before the Reporting Period Start Date. Local Patient Identifier (Extended)=&lt;C403901&gt; Child Protection Plan End Date=&lt;C403030&gt;</t>
  </si>
  <si>
    <t>CYP40316 - Record rejected - Child Protection Plan End Date is after the Reporting Period End Date. Local Patient Identifier (Extended)=&lt;C403901&gt; Child Protection Plan End Date=&lt;C403030&gt;</t>
  </si>
  <si>
    <t>CYP40317 - Record rejected - Person Birth Date is blank AND Child Protection Plan Start Date is before 1 January 1890. Local Patient Identifier (Extended)=&lt;C403901&gt; Child Protection Plan Start Date=&lt;C403020&gt;</t>
  </si>
  <si>
    <t>CYP40318 - Group rejected - The patient identified by this Local Patient Identifier (Extended) in the CYP001 table is 19 years or older at the Reporting Period Start Date. Local Patient Identifier (Extended)=&lt;C403901&gt; Person Birth Date=&lt;C001060&gt; Reporting Period Start Date=&lt;C000040&gt;</t>
  </si>
  <si>
    <t>CYP40319 - Group rejected - The CYP001 group transmitted for this Local Patient Identifier (Extended) has a blank Person Birth Date. Local Patient Identifier (Extended)=&lt;C403901&gt;</t>
  </si>
  <si>
    <t>CYP404</t>
  </si>
  <si>
    <t>CYP40401 - Group rejected - No valid CYP001 group transmitted for this Local Patient Identifier (Extended). Local Patient Identifier (Extended)=&lt;C404901&gt;</t>
  </si>
  <si>
    <t>CYP40402 - Record rejected - Local Patient Identifier (Extended) is blank.</t>
  </si>
  <si>
    <t>CYP40403 - Record rejected - Local Patient Identifier (Extended) has incorrect data format. Local Patient Identifier (Extended)=&lt;C404901&gt;</t>
  </si>
  <si>
    <t>CYP40404 - Record rejected - Assistive Technology Finding (SNOMED CT) is blank. Local Patient Identifier (Extended)=&lt;C404901&gt;</t>
  </si>
  <si>
    <t>CYP40405 - Record rejected - Assistive Technology Finding (SNOMED CT) has incorrect data format. Local Patient Identifier (Extended)=&lt;C404901&gt;</t>
  </si>
  <si>
    <t>CYP40408 - Record rejected - Prescription Date (Assistive Technology) has incorrect data format. Local Patient Identifier (Extended)=&lt;C404901&gt;</t>
  </si>
  <si>
    <t>CYP40409 - Group rejected - More than one CYP404 provided for this Local Patient Identifier (Extended) + Assistive Technology Finding (SNOMED CT) + Prescription Date (Assistive Technology) combination. Local Patient Identifier (Extended)=&lt;C404901&gt; Assistive Technology Finding (SNOMED CT)=&lt;C404010&gt; + Prescription Date (Assistive Technology)=&lt;C404020&gt;</t>
  </si>
  <si>
    <t>CYP40410 - Record rejected - Assistive Technology Finding (SNOMED CT) has failed SNOMED CT checks. Local Patient Identifier (Extended)=&lt;C404901&gt; Assistive Technology Finding (SNOMED CT)=&lt;C404010&gt;</t>
  </si>
  <si>
    <t>CYP40411 - Record rejected - Prescription Date (Assistive Technology) is before the Person Birth Date. Local Patient Identifier (Extended)=&lt;C404901&gt; Prescription Date (Assistive Technology)=&lt;C404020&gt; Person Birth Date=&lt;C001060&gt;</t>
  </si>
  <si>
    <t>CYP40412 - Record rejected - Person Birth Date is blank AND Prescription Date (Assistive Technology) is before 1 January 1890. Local Patient Identifier (Extended)=&lt;C404901&gt; Prescription Date (Assistive Technology)=&lt;C404020&gt;</t>
  </si>
  <si>
    <t>CYP40413 - Record rejected - Prescription Date (Assistive Technology) is after the Date and Time Data Set Created. Local Patient Identifier (Extended)=&lt;C404901&gt; Prescription Date (Assistive Technology)=&lt;C404020&gt; Date and time data set created=&lt;C000060&gt;</t>
  </si>
  <si>
    <t>CYP40414 - Warning - Prescription Date (Assistive Technology) is after the Reporting Period End Date. Local Patient Identifier (Extended)=&lt;C404901&gt; Prescription Date (Assistive Technology)=&lt;C404020&gt; Reporting Period End Date=&lt;C000050&gt;</t>
  </si>
  <si>
    <t>CYP501</t>
  </si>
  <si>
    <t>CYP50101 - Group rejected - No valid CYP001 group transmitted for this Local Patient Identifier (Extended). Local Patient Identifier (Extended)=&lt;C501901&gt;</t>
  </si>
  <si>
    <t>CYP50102 - Group rejected - More than one CYP501 provided for this Local Patient Identifier (Extended) + Immunisation Procedure (Clinical Terminology) + Immunisation Date combination. Local Patient Identifier (Extended)=&lt;C501901&gt; Immunisation Procedure (Clinical Terminology)=&lt;C501020&gt; Immunisation Date=&lt;C501907&gt;</t>
  </si>
  <si>
    <t>CYP50103 - Record rejected - Local Patient Identifier (Extended) is blank.</t>
  </si>
  <si>
    <t>CYP50104 - Record rejected - Local Patient Identifier (Extended) has incorrect data format. Local Patient Identifier (Extended)=&lt;C501901&gt;</t>
  </si>
  <si>
    <t>CYP50105 - Record rejected - Immunisation Date is blank. Local Patient Identifier (Extended)=&lt;C501901&gt;</t>
  </si>
  <si>
    <t>CYP50106 - Record rejected - Immunisation Date has incorrect date format. Local Patient Identifier (Extended)=&lt;C501901&gt;</t>
  </si>
  <si>
    <t>CYP50107 - Record rejected - Immunisation Date is before the Person Birth Date. Local Patient Identifier (Extended)=&lt;C501901&gt; Immunisation Date=&lt;C501907&gt;</t>
  </si>
  <si>
    <t>CYP50108 - Record rejected - Immunisation Date is after the Reporting Period End Date. Local Patient Identifier (Extended)=&lt;C501901&gt; Immunisation Date=&lt;C501907&gt;</t>
  </si>
  <si>
    <t>CYP50110 - Record rejected - Organisation Identifier (Immunisation Responsible Organisation) has incorrect data format. Local Patient Identifier (Extended)=&lt;C501901&gt;</t>
  </si>
  <si>
    <t>CYP50111 - Warning - Organisation Identifier (Immunisation Responsible Organisation) is not in national organisation tables as a "live" organisation at any point during the reporting period. Local Patient Identifier (Extended)=&lt;C501901&gt; Organisation Identifier (Immunisation Responsible Organisation)=&lt;C501908&gt;</t>
  </si>
  <si>
    <t>CYP50113 - Record rejected - Immunisation Procedure (Clinical Terminology) is blank. Local Patient Identifier (Extended)=&lt;C501901&gt;</t>
  </si>
  <si>
    <t>CYP50114 - Record rejected - Immunisation Procedure (Clinical Terminology) has incorrect data format. Local Patient Identifier (Extended)=&lt;C501901&gt; Immunisation Procedure (Clinical Terminology)=&lt;C501020&gt;</t>
  </si>
  <si>
    <t>CYP50117 - Record rejected - Person Birth Date is blank AND Immunisation Date is before 1 January 1890. Local Patient Identifier (Extended)=&lt;C501901&gt; Immunisation Date=&lt;C501907&gt;</t>
  </si>
  <si>
    <t>CYP502</t>
  </si>
  <si>
    <t>CYP50201 - Group rejected - No valid CYP001 group transmitted for this Local Patient Identifier (Extended). Local Patient Identifier (Extended)=&lt;C502901&gt;</t>
  </si>
  <si>
    <t>CYP50202 - Group rejected - More than one CYP502 provided for this Local Patient Identifier (Extended) + Childhood Immunisation Type (Children and Young People's Health Services) + Immunisation Date combination. Local Patient Identifier (Extended)=&lt;C502901&gt; Childhood Immunisation Type (Children and Young People's Health Services)=&lt;C502010&gt; Immunisation Date=&lt;C502907&gt;</t>
  </si>
  <si>
    <t>CYP50203 - Record rejected - Local Patient Identifier (Extended) is blank.</t>
  </si>
  <si>
    <t>CYP50204 - Record rejected - Local Patient Identifier (Extended) has incorrect data format. Local Patient Identifier (Extended)=&lt;C502901&gt;</t>
  </si>
  <si>
    <t>CYP50205 - Record rejected - Childhood Immunisation Type (Children and Young People's Health Services) is blank. Local Patient Identifier (Extended)=&lt;C502901&gt;</t>
  </si>
  <si>
    <t>CYP50206 - Record rejected - Childhood Immunisation Type (Children and Young People's Health Services) has incorrect data format. Local Patient Identifier (Extended)=&lt;C502901&gt;</t>
  </si>
  <si>
    <t>CYP50207 - Warning - Childhood Immunisation Type (Children and Young People's Health Services) contains an invalid national code. Local Patient Identifier (Extended)=&lt;C502901&gt; Childhood Immunisation Type (Children and Young People's Health Services)=&lt;C502010&gt;</t>
  </si>
  <si>
    <t>CYP50208 - Record rejected - Immunisation Date is blank. Local Patient Identifier (Extended)=&lt;C502901&gt;</t>
  </si>
  <si>
    <t>CYP50209 - Record rejected - Immunisation Date has incorrect data format. Local Patient Identifier (Extended)=&lt;C502901&gt;</t>
  </si>
  <si>
    <t>CYP50210 - Record rejected - Organisation Identifier (Immunisation Responsible Organisation) has incorrect data format. Local Patient Identifier (Extended)=&lt;C502901&gt;</t>
  </si>
  <si>
    <t>CYP50211 - Warning - Organisation Identifier (Immunisation Responsible Organisation) is not in national organisation tables as a "live" organisation at any point during the reporting period. Local Patient Identifier (Extended)=&lt;C502901&gt; Organisation Identifier (Immunisation Responsible Organisation)=&lt;C502908&gt;</t>
  </si>
  <si>
    <t>CYP50212 - Record rejected - Immunisation Date is after the Reporting Period End Date. Local Patient Identifier (Extended)=&lt;C502901&gt; Immunisation Date=&lt;C502907&gt;</t>
  </si>
  <si>
    <t>CYP50213 - Record rejected - Immunisation Date is before Person Birth Date. Local Patient Identifier (Extended)=&lt;C502901&gt; Immunisation Date=&lt;C502907&gt; Person Birth Date=&lt;C001060&gt;</t>
  </si>
  <si>
    <t>CYP50214 - Record rejected - Person Birth Date is blank AND Immunisation Date is before 1 January 1890. Local Patient Identifier (Extended)=&lt;C502901&gt; Immunisation Date=&lt;C502907&gt;</t>
  </si>
  <si>
    <t>CYP50215 - Group rejected - The patient identified by this Local Patient Identifier (Extended) in the CYP001 table is 19 years or older at the Reporting Period Start Date. Local Patient Identifier (Extended)=&lt;C502901&gt; Person Birth Date=&lt;C001060&gt; Reporting Period Start Date=&lt;C000040&gt;</t>
  </si>
  <si>
    <t>CYP50216 - Group rejected - The CYP001 group transmitted for this Local Patient Identifier (Extended) has a blank Person Birth Date. Local Patient Identifier (Extended)=&lt;C502901&gt;</t>
  </si>
  <si>
    <t>CYP601</t>
  </si>
  <si>
    <t>CYP60101 - Group rejected - No valid CYP001 group transmitted for this Local Patient Identifier (Extended). Local Patient Identifier (Extended)=&lt;C601901&gt;</t>
  </si>
  <si>
    <t>CYP60102 - Record rejected - Local Patient Identifier (Extended) is blank.</t>
  </si>
  <si>
    <t>CYP60103 - Record rejected - Local Patient Identifier (Extended) has incorrect data format. Local Patient Identifier (Extended)=&lt;C601901&gt;</t>
  </si>
  <si>
    <t>CYP60106 - Record rejected - Previous Diagnosis (Coded Clinical Entry) is blank. Local Patient Identifier (Extended)=&lt;C601901&gt;</t>
  </si>
  <si>
    <t>CYP60107 - Record rejected - Previous Diagnosis (Coded Clinical Entry) has incorrect data format. Local Patient Identifier (Extended)=&lt;C601901&gt; Previous Diagnosis (Coded Clinical Entry)=&lt;C601010&gt;</t>
  </si>
  <si>
    <t>CYP60108 - Record rejected - Diagnosis Date has incorrect data format. Local Patient Identifier (Extended)=&lt;C601901&gt;</t>
  </si>
  <si>
    <t>CYP60109 - Record rejected - Diagnosis Date is after the Reporting Period End Date. Local Patient Identifier (Extended)=&lt;C601901&gt; Diagnosis Date=&lt;C601020&gt;</t>
  </si>
  <si>
    <t>CYP60110 - Group rejected - More than one CYP601 provided for this Local Patient Identifier (Extended) + Previous Diagnosis (Coded Clinical Entry) + Diagnosis Date combination. Local Patient Identifier (Extended)=&lt;C601901&gt; Previous Diagnosis (Coded Clinical Entry)=&lt;C601010&gt; Diagnosis Date=&lt;C601020&gt;</t>
  </si>
  <si>
    <t>CYP60113 - Record rejected - Diagnosis Date is before the Person Birth Date. Local Patient Identifier (Extended)=&lt;C601901&gt; Diagnosis Date=&lt;C601020&gt; Person Birth Date=&lt;C001060&gt;</t>
  </si>
  <si>
    <t>CYP60114 - Record rejected - Person Birth Date is blank AND Diagnosis Date is before 1 January 1890. Local Patient Identifier (Extended)=&lt;C601901&gt; Diagnosis Date=&lt;C601020&gt;</t>
  </si>
  <si>
    <t>CYP602</t>
  </si>
  <si>
    <t>CYP60201 - Group rejected - No valid CYP001 group transmitted for this Local Patient Identifier (Extended). Local Patient Identifier (Extended)=&lt;C602901&gt;</t>
  </si>
  <si>
    <t>CYP60202 - Record rejected - Local Patient Identifier (Extended) is blank.</t>
  </si>
  <si>
    <t>CYP60203 - Record rejected - Local Patient Identifier (Extended) has incorrect data format. Local Patient Identifier (Extended)=&lt;C602901&gt;</t>
  </si>
  <si>
    <t>CYP60204 - Record rejected - Disability Code has incorrect data format. Local Patient Identifier (Extended)=&lt;C602901&gt;</t>
  </si>
  <si>
    <t>CYP60205 - Warning - Disability Code contains an invalid national code. Local Patient Identifier (Extended)=&lt;C602901&gt; Disability Code=&lt;C602010&gt;</t>
  </si>
  <si>
    <t>CYP60206 - Record rejected - Disability Code is blank. Local Patient Identifier (Extended)=&lt;C602901&gt;</t>
  </si>
  <si>
    <t>CYP60207 - Record rejected - Disability Impact Perception has incorrect data format. Local Patient Identifier (Extended)=&lt;C602901&gt;</t>
  </si>
  <si>
    <t>CYP60208 - Warning - Disability Impact Perception contains an invalid national code. Local Patient Identifier (Extended)=&lt;C602901&gt; Disability Impact Perception=&lt;C602020&gt;</t>
  </si>
  <si>
    <t>CYP60209 - Group rejected - More than one CYP602 provided for this Local Patient Identifier (Extended) + Disability Code + Disability Impact Perception combination. Local Patient Identifier (Extended)=&lt;C602901&gt; Disability Code=&lt;C602010&gt; Disability Impact Perception=&lt;C602020&gt;</t>
  </si>
  <si>
    <t>CYP603</t>
  </si>
  <si>
    <t>CYP60301 - Group rejected - No valid CYP001 group transmitted for this Local Patient Identifier (Extended). Local Patient Identifier (Extended)=&lt;C603901&gt;</t>
  </si>
  <si>
    <t>CYP60303 - Record rejected - Local Patient Identifier (Extended) is blank.</t>
  </si>
  <si>
    <t>CYP60304 - Record rejected - Local Patient Identifier (Extended) has incorrect data format. Local Patient Identifier (Extended)=&lt;C603901&gt;</t>
  </si>
  <si>
    <t>CYP60305 - Record rejected - Service Request Date (Newborn Hearing Audiology) has incorrect date format. Local Patient Identifier (Extended)=&lt;C603901&gt;</t>
  </si>
  <si>
    <t>CYP60306 - Record rejected - Procedure Date (Newborn Hearing Audiology) has incorrect date format. Local Patient Identifier (Extended)=&lt;C603901&gt;</t>
  </si>
  <si>
    <t>CYP60307 - Record rejected - Newborn Hearing Screening Outcome has incorrect data format. Local Patient Identifier (Extended)=&lt;C603901&gt;</t>
  </si>
  <si>
    <t>CYP60308 - Warning - Newborn Hearing Screening Outcome contains an invalid national code. Local Patient Identifier (Extended)=&lt;C603901&gt; Newborn Hearing Screening Outcome=&lt;C603010&gt;</t>
  </si>
  <si>
    <t>CYP60309 - Record rejected - Newborn Hearing Audiology Outcome has incorrect data format. Local Patient Identifier (Extended)=&lt;C603901&gt;</t>
  </si>
  <si>
    <t>CYP60311 - Record rejected - Service Request Date (Newborn Hearing Audiology) is after the Reporting Period End Date. Local Patient Identifier (Extended)=&lt;C603901&gt; Service Request Date (Newborn Hearing Audiology)=&lt;C603020&gt;</t>
  </si>
  <si>
    <t>CYP60312 - Record rejected - Service Request Date (Newborn Hearing Audiology) is before the Person Birth Date. Local Patient Identifier (Extended)=&lt;C603901&gt; Service Request Date (Newborn Hearing Audiology)=&lt;C603020&gt;</t>
  </si>
  <si>
    <t>CYP60315 - Record rejected - Newborn Hearing Screening Outcome was recorded as "Clear response, no follow up required", but Service Request Date (Newborn Hearing Audiology) is populated. Local Patient Identifier (Extended)=&lt;C603901&gt; Newborn Hearing Screening Outcome=&lt;C603010&gt;</t>
  </si>
  <si>
    <t>CYP60316 - Record rejected - Newborn Hearing Screening Outcome was recorded as "Clear response, no follow up required", but Procedure Date (Newborn Hearing Audiology) is populated. Local Patient Identifier (Extended)=&lt;C603901&gt; Newborn Hearing Screening Outcome=&lt;C603010&gt;</t>
  </si>
  <si>
    <t>CYP60317 - Record rejected - Newborn Hearing Screening Outcome was recorded as "Clear response, no follow up required", but Newborn Hearing Audiology Outcome is populated. Local Patient Identifier (Extended)=&lt;C603901&gt; Newborn Hearing Screening Outcome=&lt;C603010&gt;</t>
  </si>
  <si>
    <t>CYP60318 - Record rejected - Person Birth Date is blank AND Service Request Date (Newborn Hearing Audiology) is before 1 January 1890. Local Patient Identifier (Extended)=&lt;C603901&gt; Service Request Date (Newborn Hearing Audiology)=&lt;C603020&gt;</t>
  </si>
  <si>
    <t>CYP60319 - Record rejected - Procedure Date (Newborn Hearing Audiology) is before the Person Birth Date. Local Patient Identifier (Extended)=&lt;C603901&gt; Procedure Date (Newborn Hearing Audiology)=&lt;C603030&gt; Person Birth Date=&lt;C001060&gt;</t>
  </si>
  <si>
    <t>CYP60321 - Group rejected - The patient identified by this Local Patient Identifier (Extended) in the CYP001 table is 1 year or older at the Reporting Period Start Date. Local Patient Identifier (Extended)=&lt;C603901&gt; Person Birth Date=&lt;C001060&gt; Reporting Period Start Date=&lt;C000040&gt;</t>
  </si>
  <si>
    <t>CYP60322 - Group rejected - The CYP001 group transmitted for this Local Patient Identifier (Extended) has a blank Person Birth Date. Local Patient Identifier (Extended)=&lt;C603901&gt;</t>
  </si>
  <si>
    <t>CYP60323 - Record rejected - Procedure Date (Newborn Hearing Audiology) is before the Reporting Period Start Date. Local Patient Identifier (Extended)=&lt;C603901&gt; Procedure Date (Newborn Hearing Audiology)=&lt;C603030&gt;</t>
  </si>
  <si>
    <t>CYP60324 - Record rejected - Procedure Date (Newborn Hearing Audiology) is after the Reporting Period End Date. Local Patient Identifier (Extended)=&lt;C603901&gt; Procedure Date (Newborn Hearing Audiology)=&lt;C603030&gt;</t>
  </si>
  <si>
    <t>CYP604</t>
  </si>
  <si>
    <t>CYP60401 - Group rejected - No valid CYP001 group transmitted for this Local Patient Identifier (Extended). Local Patient Identifier (Extended)=&lt;C604901&gt;</t>
  </si>
  <si>
    <t>CYP60403 - Record rejected - Local Patient Identifier (Extended) is blank.</t>
  </si>
  <si>
    <t>CYP60404 - Record rejected - Local Patient Identifier (Extended) has incorrect data format. Local Patient Identifier (Extended)=&lt;C604901&gt;</t>
  </si>
  <si>
    <t>CYP60406 - Record rejected - Blood Spot Card Completion Date has incorrect data format. Local Patient Identifier (Extended)=&lt;C604901&gt;</t>
  </si>
  <si>
    <t>CYP60407 - Record rejected - Newborn Blood Spot Test Outcome Status Code (Phenylketonuria) has incorrect data format. Local Patient Identifier (Extended)=&lt;C604901&gt;</t>
  </si>
  <si>
    <t>CYP60408 - Warning - Newborn Blood Spot Test Outcome Status Code (Phenylketonuria) contains an invalid national code. Local Patient Identifier (Extended)=&lt;C604901&gt; Newborn Blood Spot Test Outcome Status Code (Phenylketonuria)=&lt;C604030&gt;</t>
  </si>
  <si>
    <t>CYP60409 - Record rejected - Newborn Blood Spot Test Outcome Status Code (Sickle Cell Disease) has incorrect data format. Local Patient Identifier (Extended)=&lt;C604901&gt;</t>
  </si>
  <si>
    <t>CYP60410 - Warning - Newborn Blood Spot Test Outcome Status Code (Sickle Cell Disease) contains an invalid national code. Local Patient Identifier (Extended)=&lt;C604901&gt; Newborn Blood Spot Test Outcome Status Code (Sickle Cell Disease)=&lt;C604040&gt;</t>
  </si>
  <si>
    <t>CYP60411 - Record rejected - Newborn Blood Spot Test Outcome Status Code (Cystic Fibrosis) has incorrect data format. Local Patient Identifier (Extended)=&lt;C604901&gt;</t>
  </si>
  <si>
    <t>CYP60412 - Warning - Newborn Blood Spot Test Outcome Status Code (Cystic Fibrosis) contains an invalid national code. Local Patient Identifier (Extended)=&lt;C604901&gt; Newborn Blood Spot Test Outcome Status Code (Cystic Fibrosis)=&lt;C604050&gt;</t>
  </si>
  <si>
    <t>CYP60413 - Record rejected - Newborn Blood Spot Test Outcome Status Code (Congenital Hypothyroidism) has incorrect data format. Local Patient Identifier (Extended)=&lt;C604901&gt;</t>
  </si>
  <si>
    <t>CYP60414 - Warning - Newborn Blood Spot Test Outcome Status Code (Congenital Hypothyroidism) contains an invalid national code. Local Patient Identifier (Extended)=&lt;C604901&gt; Newborn Blood Spot Test Outcome Status Code (Congenital Hypothyroidism)=&lt;C604060&gt;</t>
  </si>
  <si>
    <t>CYP60415 - Record rejected - Newborn Blood Spot Test Outcome Status Code (Medium Chain ACYL-COA Dehydrogenase Deficiency) has incorrect data format. Local Patient Identifier (Extended)=&lt;C604901&gt;</t>
  </si>
  <si>
    <t>CYP60416 - Warning - Newborn Blood Spot Test Outcome Status Code (Medium Chain ACYL-COA Dehydrogenase Deficiency) contains an invalid national code. Local Patient Identifier (Extended)=&lt;C604901&gt; Newborn Blood Spot Test Outcome Status Code (Medium Chain ACYL-COA Dehydrogenase Deficiency)=&lt;C604070&gt;</t>
  </si>
  <si>
    <t>CYP60418 - Record rejected - Newborn Blood Spot Test Result Received Date has incorrect data format. Local Patient Identifier (Extended)=&lt;C604901&gt;</t>
  </si>
  <si>
    <t>CYP60419 - Record rejected - Newborn Blood Spot Test Outcome Status Code (Homocystinuria) has incorrect data format. Local Patient Identifier (Extended)=&lt;C604901&gt;</t>
  </si>
  <si>
    <t>CYP60420 - Warning - Newborn Blood Spot Test Outcome Status Code (Homocystinuria) contains an invalid national code. Local Patient Identifier (Extended)=&lt;C604901&gt; Newborn Blood Spot Test Outcome Status Code (Homocystinuria)=&lt;C604080&gt;</t>
  </si>
  <si>
    <t>CYP60421 - Record rejected - Newborn Blood Spot Test Outcome Status Code (Maple Syrup Urine Disease) has incorrect data format. Local Patient Identifier (Extended)=&lt;C604901&gt;</t>
  </si>
  <si>
    <t>CYP60422 - Warning - Newborn Blood Spot Test Outcome Status Code (Maple Syrup Urine Disease) contains an invalid national code. Local Patient Identifier (Extended)=&lt;C604901&gt; Newborn Blood Spot Test Outcome Status Code (Maple Syrup Urine Disease)=&lt;C604090&gt;</t>
  </si>
  <si>
    <t>CYP60423 - Record rejected - Newborn Blood Spot Test Outcome Status Code (Glutaric Aciduria Type 1) has incorrect data format. Local Patient Identifier (Extended)=&lt;C604901&gt;</t>
  </si>
  <si>
    <t>CYP60424 - Warning - Newborn Blood Spot Test Outcome Status Code (Glutaric Aciduria Type 1) contains an invalid national code. Local Patient Identifier (Extended)=&lt;C604901&gt; Newborn Blood Spot Test Outcome Status Code (Glutaric Aciduria Type 1)=&lt;C604100&gt;</t>
  </si>
  <si>
    <t>CYP60425 - Record rejected - Newborn Blood Spot Test Outcome Status Code (Isovaleric Aciduria) has incorrect data format. Local Patient Identifier (Extended)=&lt;C604901&gt;</t>
  </si>
  <si>
    <t>CYP60426 - Warning - Newborn Blood Spot Test Outcome Status Code (Isovaleric Aciduria) contains an invalid national code. Local Patient Identifier (Extended)=&lt;C604901&gt; Newborn Blood Spot Test Outcome Status Code (Isovaleric Aciduria)=&lt;C604110&gt;</t>
  </si>
  <si>
    <t>CYP60427 - Record rejected - Blood Spot Card Completion Date is after the Reporting Period End Date. Local Patient Identifier (Extended)=&lt;C604901&gt; Blood Spot Card Completion Date=&lt;C604010&gt;</t>
  </si>
  <si>
    <t>CYP60428 - Record rejected - Blood Spot Card Completion Date is before the Person Birth date. Local Patient Identifier (Extended)=&lt;C604901&gt; Blood Spot Card Completion Date=&lt;C604010&gt;</t>
  </si>
  <si>
    <t>CYP60430 - Record rejected - Newborn Blood Spot Test Result Received Date is before Blood Spot Card Completion Date. Local Patient Identifier (Extended)=&lt;C604901&gt; Newborn Blood Spot Test Result Received Date=&lt;C604020&gt; Blood Spot Card Completion Date=&lt;C604010&gt;</t>
  </si>
  <si>
    <t>CYP60431 - Warning - Newborn Blood Spot Test Outcome Status Code (Phenylketonuria) is populated but Newborn Blood Spot Test Result Received Date is blank. Local Patient Identifier (Extended)=&lt;C604901&gt;</t>
  </si>
  <si>
    <t>CYP60432 - Warning - Newborn Blood Spot Test Outcome Status Code (Sickle Cell Disease) is populated but Newborn Blood Spot Test Result Received Date is blank. Local Patient Identifier (Extended)=&lt;C604901&gt;</t>
  </si>
  <si>
    <t>CYP60433 - Warning - Newborn Blood Spot Test Outcome Status Code (Cystic Fibrosis) is populated but Newborn Blood Spot Test Result Received Date is blank. Local Patient Identifier (Extended)=&lt;C604901&gt;</t>
  </si>
  <si>
    <t>CYP60434 - Warning - Newborn Blood Spot Test Outcome Status Code (Congenital Hypothyroidism) is populated but Newborn Blood Spot Test Result Received Date is blank. Local Patient Identifier (Extended)=&lt;C604901&gt;</t>
  </si>
  <si>
    <t>CYP60435 - Warning - Newborn Blood Spot Test Outcome Status Code (Medium Chain ACYL-COA Dehydrogenase Deficiency) is populated but Newborn Blood Spot Test Result Received Date is blank. Local Patient Identifier (Extended)=&lt;C604901&gt;</t>
  </si>
  <si>
    <t>CYP60436 - Warning - Newborn Blood Spot Test Outcome Status Code (Homocystinuria) is populated but Newborn Blood Spot Test Result Received Date is blank. Local Patient Identifier (Extended)=&lt;C604901&gt;</t>
  </si>
  <si>
    <t>CYP60437 - Warning - Newborn Blood Spot Test Outcome Status Code (Maple Syrup Urine Disease) is populated but Newborn Blood Spot Test Result Received Date is blank. Local Patient Identifier (Extended)=&lt;C604901&gt;</t>
  </si>
  <si>
    <t>CYP60438 - Warning - Newborn Blood Spot Test Outcome Status Code (Glutaric Aciduria Type 1) is populated but Newborn Blood Spot Test Result Received Date is blank. Local Patient Identifier (Extended)=&lt;C604901&gt;</t>
  </si>
  <si>
    <t>CYP60439 - Warning - Newborn Blood Spot Test Outcome Status Code (Isovaleric Aciduria) is populated but Newborn Blood Spot Test Result Received Date is blank. Local Patient Identifier (Extended)=&lt;C604901&gt;</t>
  </si>
  <si>
    <t>CYP60441 - Record rejected - Person Birth Date is blank AND Blood Spot Card Completion Date is before 1 January 1890. Local Patient Identifier (Extended)=&lt;C604901&gt; Blood Spot Card Completion Date=&lt;C604010&gt;</t>
  </si>
  <si>
    <t>CYP60442 - Group rejected - The patient identified by this Local Patient Identifier (Extended) in the CYP001 table is 1 year or older at the Reporting Period Start Date. Local Patient Identifier (Extended)=&lt;C604901&gt; Person Birth Date=&lt;C001060&gt; Reporting Period Start Date=&lt;C000040&gt;</t>
  </si>
  <si>
    <t>CYP60443 - Group rejected - The CYP001 group transmitted for this Local Patient Identifier (Extended) has a blank Person Birth Date. Local Patient Identifier (Extended)=&lt;C604901&gt;</t>
  </si>
  <si>
    <t>CYP60444 - Record rejected - Newborn Blood Spot Test Result Received Date is before the Reporting Period Start Date. Local Patient Identifier (Extended)=&lt;C604901&gt;Newborn Blood Spot Test Result Received Date=&lt;C604020&gt;</t>
  </si>
  <si>
    <t>CYP60445 - Record rejected - Newborn Blood Spot Test Result Received Date is after the Reporting Period End Date. Local Patient Identifier (Extended)=&lt;C604901&gt;Newborn Blood Spot Test Result Received Date=&lt;C604020&gt;</t>
  </si>
  <si>
    <t>CYP605</t>
  </si>
  <si>
    <t>CYP60501 - Group rejected - No valid CYP001 group transmitted for this Local Patient Identifier (Extended). Local Patient Identifier (Extended)=&lt;C605901&gt;</t>
  </si>
  <si>
    <t>CYP60505 - Record rejected - Local Patient Identifier (Extended) is blank.</t>
  </si>
  <si>
    <t>CYP60506 - Record rejected - Local Patient Identifier (Extended) has incorrect data format. Local Patient Identifier (Extended)=&lt;C605901&gt;</t>
  </si>
  <si>
    <t>CYP60509 - Record rejected - Infant Physical Examination Result (Hips) has incorrect data format. Local Patient Identifier (Extended)=&lt;C605901&gt;</t>
  </si>
  <si>
    <t>CYP60510 - Warning - Infant Physical Examination Result (Hips) contains an invalid national code. Local Patient Identifier (Extended)=&lt;C605901&gt; Infant Physical Examination Result (Hips)=&lt;C605020&gt;</t>
  </si>
  <si>
    <t>CYP60511 - Record rejected - Infant Physical Examination Result (Heart) has incorrect data format. Local Patient Identifier (Extended)=&lt;C605901&gt;</t>
  </si>
  <si>
    <t>CYP60512 - Warning - Infant Physical Examination Result (Heart) contains an invalid national code. Local Patient Identifier (Extended)=&lt;C605901&gt; Infant Physical Examination Result (Heart)=&lt;C605030&gt;</t>
  </si>
  <si>
    <t>CYP60513 - Record rejected - Infant Physical Examination Result (Eyes) has incorrect data format. Local Patient Identifier (Extended)=&lt;C605901&gt;</t>
  </si>
  <si>
    <t>CYP60514 - Warning - Infant Physical Examination Result (Eyes) contains an invalid national code. Local Patient Identifier (Extended)=&lt;C605901&gt; Infant Physical Examination Result (Eyes)=&lt;C605040&gt;</t>
  </si>
  <si>
    <t>CYP60515 - Record rejected - Infant Physical Examination Result (Testes) has incorrect data format. Local Patient Identifier (Extended)=&lt;C605901&gt;</t>
  </si>
  <si>
    <t>CYP60516 - Warning - Infant Physical Examination Result (Testes) contains an invalid national code. Local Patient Identifier (Extended)=&lt;C605901&gt; Infant Physical Examination Result (Testes)=&lt;C605050&gt;</t>
  </si>
  <si>
    <t>CYP60517 - Record rejected - Infant Physical Examination Date has incorrect data format. Local Patient Identifier (Extended)=&lt;C605901&gt;</t>
  </si>
  <si>
    <t>CYP60518 - Record rejected - Infant Physical Examination Date is blank. Local Patient Identifier (Extended)=&lt;C605901&gt;</t>
  </si>
  <si>
    <t>CYP60519 - Record rejected - Infant Physical Examination Result (Testes) contains a value other than "NN", and Person Stated Gender Code contains the value "Female". Local Patient Identifier (Extended)=&lt;C605901&gt; Infant Physical Examination Result (Testes)=&lt;C605050&gt; Person Stated Gender Code=&lt;C001080&gt;</t>
  </si>
  <si>
    <t>CYP60520 - Record rejected - Infant Physical Examination Date is more than 99 days after Person Birth Date. Local Patient Identifier (Extended)=&lt;C605901&gt; Infant Physical Examination Date=&lt;C605010&gt; Person Birth Date=&lt;C001060&gt;</t>
  </si>
  <si>
    <t>CYP60521 - Record rejected - Infant Physical Examination Date is less than 2 weeks after Person Birth Date. Local Patient Identifier (Extended)=&lt;C605901&gt; Infant Physical Examination Date=&lt;C605010&gt; Person Birth Date=&lt;C001060&gt;</t>
  </si>
  <si>
    <t>CYP60522 - Record rejected - Person Birth Date is blank AND Infant Physical Examination Date is before 1 January 1890. Local Patient Identifier (Extended)=&lt;C605901&gt; Infant Physical Examination Date=&lt;C605010&gt;</t>
  </si>
  <si>
    <t>CYP60523 - Record rejected - Infant Physical Examination Date is after the Date And Time Data Set Created. Local Patient Identifier (Extended)=&lt;C605901&gt; Infant Physical Examination Date=&lt;C605010&gt; Date and Time Data Set Created=&lt;C000060&gt;</t>
  </si>
  <si>
    <t>CYP60524 - Group rejected - The CYP001 group transmitted for this Local Patient Identifier (Extended) has a blank Person Birth Date. Local Patient Identifier (Extended)=&lt;C605901&gt;</t>
  </si>
  <si>
    <t>CYP60525 - Group rejected - The patient identified by this Local Patient Identifier (Extended) in the CYP001 table is 1 year or older at the Reporting Period Start Date. Local Patient Identifier (Extended)=&lt;C605901&gt; Person Birth Date=&lt;C001060&gt; Reporting Period Start Date=&lt;C000040&gt;</t>
  </si>
  <si>
    <t>CYP606</t>
  </si>
  <si>
    <t>CYP60601 - Group rejected - No valid CYP101 provided for this Service Request Identifier. Service Request Identifier=&lt;C606902&gt;</t>
  </si>
  <si>
    <t>CYP60602 - Group rejected - More than one CYP606 provided for this Service Request Identifier + Provisional Diagnosis Date + Provisional Diagnosis (Coded Clinical Entry) combination. Service Request Identifier=&lt;C606902&gt; Provisional Diagnosis Date=&lt;C606020&gt; Provisional Diagnosis (Coded Clinical Entry)=&lt;C606010&gt;</t>
  </si>
  <si>
    <t>CYP60603 - Record rejected - Service Request Identifier is blank.</t>
  </si>
  <si>
    <t>CYP60604 - Record rejected - Service Request Identifier has incorrect data format. Service Request Identifier=&lt;C606902&gt;</t>
  </si>
  <si>
    <t>CYP60607 - Record rejected - Provisional Diagnosis (Coded Clinical Entry) is blank. Service Request Identifier=&lt;C606902&gt; Local Patient Identifier (Extended)=&lt;C101901&gt;</t>
  </si>
  <si>
    <t>CYP60608 - Record rejected - Provisional Diagnosis (Coded Clinical Entry) has incorrect data format. Service Request Identifier=&lt;C606902&gt; Local Patient Identifier (Extended)=&lt;C101901&gt;</t>
  </si>
  <si>
    <t>CYP60609 - Warning - Provisional Diagnosis Date is blank. Service Request Identifier=&lt;C606902&gt; Local Patient Identifier (Extended)=&lt;C101901&gt;</t>
  </si>
  <si>
    <t>CYP60610 - Record rejected - Provisional Diagnosis Date has incorrect data format. Service Request Identifier=&lt;C606902&gt; Local Patient Identifier (Extended)=&lt;C101901&gt;</t>
  </si>
  <si>
    <t>CYP60615</t>
  </si>
  <si>
    <t>CYP60615 - Record rejected - Provisional Diagnosis Date is before Referral Request Received Date. Service Request Identifier=&lt;C606902&gt; Provisional Diagnosis Date=&lt;C606020&gt; Referral Request Received Date=&lt;C101010&gt;</t>
  </si>
  <si>
    <t>CYP60616</t>
  </si>
  <si>
    <t>CYP60616 - Record rejected - Provisional Diagnosis Date is after the Service Discharge Date. Service Request Identifier=&lt;C606902&gt; Provisional Diagnosis Date=&lt;C606020&gt; Service Discharge Date=&lt;C101080&gt;</t>
  </si>
  <si>
    <t>CYP60617 - Record rejected - Provisional Diagnosis Date is after the Reporting Period End Date. Service Request Identifier=&lt;C606902&gt; Local Patient Identifier (Extended)=&lt;C101901&gt; Provisional Diagnosis Date=&lt;C606020&gt;</t>
  </si>
  <si>
    <t>CYP607</t>
  </si>
  <si>
    <t>CYP60701 - Group rejected - No valid CYP101 provided for this Service Request Identifier. Service Request Identifier=&lt;C607902&gt;</t>
  </si>
  <si>
    <t>CYP60702 - Group rejected - More than one CYP607 provided for this Service Request Identifier + Diagnosis Date + Primary Diagnosis (Coded Clinical Entry) combination. Service Request Identifier=&lt;C607902&gt; Diagnosis Date=&lt;C607020&gt; Primary Diagnosis (Coded Clinical Entry)=&lt;C607010&gt;</t>
  </si>
  <si>
    <t>CYP60703 - Record rejected - Service Request Identifier is blank.</t>
  </si>
  <si>
    <t>CYP60704 - Record rejected - Service Request Identifier has incorrect data format. Service Request Identifier=&lt;C607902&gt;</t>
  </si>
  <si>
    <t>CYP60707 - Record rejected - Primary Diagnosis (Coded Clinical Entry) is blank. Service Request Identifier=&lt;C607902&gt; Local Patient Identifier (Extended)=&lt;C101901&gt; Diagnosis Date=&lt;C607020&gt;</t>
  </si>
  <si>
    <t>CYP60708 - Record rejected - Primary Diagnosis (Coded Clinical Entry) has incorrect data format. Service Request Identifier=&lt;C607902&gt; Local Patient Identifier (Extended)=&lt;C101901&gt; Primary Diagnosis (Coded Clinical Entry)=&lt;C607010&gt;</t>
  </si>
  <si>
    <t>CYP60709 - Warning - Diagnosis Date is blank. Service Request Identifier=&lt;C607902&gt; Local Patient Identifier (Extended)=&lt;C101901&gt;</t>
  </si>
  <si>
    <t>CYP60710 - Record rejected - Diagnosis Date has incorrect data format. Service Request Identifier=&lt;C607902&gt; Local Patient Identifier (Extended)=&lt;C101901&gt;</t>
  </si>
  <si>
    <t>CYP60715</t>
  </si>
  <si>
    <t>CYP60715 - Record rejected - Diagnosis Date is after the Reporting Period End Date. Service Request Identifier=&lt;C607902&gt; Local Patient Identifier (Extended)=&lt;C101901&gt; Diagnosis Date=&lt;C607020&gt;</t>
  </si>
  <si>
    <t>CYP60716</t>
  </si>
  <si>
    <t>CYP60716 - Record rejected - Diagnosis Date is before Referral Request Received Date. Service Request Identifier=&lt;C607902&gt; Diagnosis Date=&lt;C607020&gt; Referral Request Received Date=&lt;C101010&gt;</t>
  </si>
  <si>
    <t>CYP60717</t>
  </si>
  <si>
    <t>CYP60717 - Record rejected - Diagnosis Date is after the Service Discharge Date. Service Request Identifier=&lt;C607902&gt; Diagnosis Date=&lt;C607020&gt; Service Discharge Date=&lt;C101080&gt;</t>
  </si>
  <si>
    <t>CYP608</t>
  </si>
  <si>
    <t>CYP60801 - Group rejected - No valid CYP101 provided for this Service Request Identifier. Service Request Identifier=&lt;C608902&gt;</t>
  </si>
  <si>
    <t>CYP60802 - Group rejected - More than one CYP608 provided for this Service Request Identifier + Diagnosis Date + Secondary Diagnosis (Coded Clinical Entry) combination. Service Request Identifier=&lt;C608902&gt; Diagnosis Date=&lt;C608020&gt; Secondary Diagnosis (Coded Clinical Entry)=&lt;C608010&gt;</t>
  </si>
  <si>
    <t>CYP60803 - Record rejected - Service Request Identifier is blank.</t>
  </si>
  <si>
    <t>CYP60804 - Record rejected - Service Request Identifier has incorrect data format. Service Request Identifier=&lt;C608902&gt;</t>
  </si>
  <si>
    <t>CYP60807 - Record rejected - Secondary Diagnosis (Coded Clinical Entry) is blank. Service Request Identifier=&lt;C608902&gt; Local Patient Identifier (Extended)=&lt;C101901&gt; Diagnosis Date=&lt;C608020&gt;</t>
  </si>
  <si>
    <t>CYP60808 - Record rejected - Secondary Diagnosis (Coded Clinical Entry) has incorrect data format. Service Request Identifier=&lt;C608902&gt; Local Patient Identifier (Extended)=&lt;C101901&gt;</t>
  </si>
  <si>
    <t>CYP60809 - Warning - Diagnosis Date is blank. Service Request Identifier=&lt;C608902&gt; Local Patient Identifier (Extended)=&lt;C101901&gt;</t>
  </si>
  <si>
    <t>CYP60810 - Record rejected - Diagnosis Date has incorrect data format. Service Request Identifier=&lt;C608902&gt; Local Patient Identifier (Extended)=&lt;C101901&gt;</t>
  </si>
  <si>
    <t>CYP60813</t>
  </si>
  <si>
    <t>CYP60813 - Record rejected - Diagnosis Date is after the Reporting Period End Date. Service Request Identifier=&lt;C608902&gt; Local Patient Identifier (Extended)=&lt;C101901&gt; Diagnosis Date=&lt;C608020&gt;</t>
  </si>
  <si>
    <t>CYP60814</t>
  </si>
  <si>
    <t>CYP60814 - Record rejected - Diagnosis Date is before Referral Request Received Date. Service Request Identifier=&lt;C608902&gt; Diagnosis Date=&lt;C608020&gt; Referral Request Received Date=&lt;C101010&gt;</t>
  </si>
  <si>
    <t>CYP60815</t>
  </si>
  <si>
    <t>CYP60815 - Record rejected - Diagnosis Date is after the Service Discharge Date. Service Request Identifier=&lt;C608902&gt; Diagnosis Date=&lt;C608020&gt; Service Discharge Date=&lt;C101080&gt;</t>
  </si>
  <si>
    <t>CYP609</t>
  </si>
  <si>
    <t>CYP60902 - Group rejected - No valid CYP101 provided for this Service Request Identifier. Service Request Identifier=&lt;C609902&gt;</t>
  </si>
  <si>
    <t>CYP60903</t>
  </si>
  <si>
    <t>CYP60903 - Group rejected - More than one CYP609 provided for this Service Request Identifier + Coded Assessment Tool Type (SNOMED CT) + Person Score combination. Service Request Identifier=&lt;C609902&gt; Coded Assessment Tool Type (SNOMED CT)=&lt;C609910&gt; Person Score=&lt;C609911&gt;</t>
  </si>
  <si>
    <t>CYP60904 - Record rejected - Service Request Identifier is blank.</t>
  </si>
  <si>
    <t>CYP60905 - Record rejected - Service Request Identifier has incorrect data format. Service Request Identifier=&lt;C609902&gt;</t>
  </si>
  <si>
    <t>CYP60906 - Record rejected - Coded Assessment Tool Type (SNOMED CT) is blank. Service Request Identifier=&lt;C609902&gt; Local Patient Identifier (Extended)=&lt;C101901&gt;</t>
  </si>
  <si>
    <t>CYP60907 - Record rejected - Coded Assessment Tool Type (SNOMED CT) has incorrect data format. Service Request Identifier=&lt;C609902&gt; Local Patient Identifier (Extended)=&lt;C101901&gt;</t>
  </si>
  <si>
    <t>CYP60908 - Record rejected - Person Score is blank. Service Request Identifier=&lt;C609902&gt; Local Patient Identifier (Extended)=&lt;C101901&gt;</t>
  </si>
  <si>
    <t>CYP60909 - Record rejected - Person Score has incorrect data format. Service Request Identifier=&lt;C609902&gt; Local Patient Identifier (Extended)=&lt;C101901&gt;</t>
  </si>
  <si>
    <t>CYP60910 - Warning - Assessment Tool Completion Date is blank. Service Request Identifier=&lt;C609902&gt; Local Patient Identifier (Extended)=&lt;C101901&gt;</t>
  </si>
  <si>
    <t>CYP60911 - Record rejected - Assessment Tool Completion Date has incorrect data format. Service Request Identifier=&lt;C609902&gt; Local Patient Identifier (Extended)=&lt;C101901&gt;</t>
  </si>
  <si>
    <t>CYP60912 - Warning - Person Score contains an unexpected value based on the submitted Coded Assessment Tool Type (SNOMED CT). Service Request Identifier=&lt;C609902&gt; Local Patient Identifier (Extended)=&lt;C101901&gt; Coded Assessment Tool Type =&lt;C609910&gt; Person Score=&lt;C609911&gt;</t>
  </si>
  <si>
    <t>CYP60913 - Record rejected - Coded Assessment Tool Type (SNOMED CT) not in reference table. Service Request Identifier=&lt;C609902&gt; Local Patient Identifier (Extended)=&lt;C101901&gt; Coded Assessment Tool Type (SNOMED CT)=&lt;C609910&gt;</t>
  </si>
  <si>
    <t>CYP60915 - Record rejected - Assessment Tool Completion Date is before the Referral Request Received Date. Assessment Tool Completion Date=&lt;C609010&gt; Service Request Identifier=&lt;C609902&gt; Local Patient Identifier (Extended)=&lt;C101901&gt; Referral Request Received Date=&lt;C101010&gt;</t>
  </si>
  <si>
    <t>CYP60917 - Record rejected - Assessment Tool Completion Date is before the Reporting Period Start Date. Service Request Identifier=&lt;C609902&gt; Local Patient Identifier (Extended)=&lt;C101901&gt; Assessment Tool Completion Date=&lt;C609010&gt;</t>
  </si>
  <si>
    <t>CYP60918</t>
  </si>
  <si>
    <t>CYP60918 - Record rejected - Assessment Tool Completion Date is after the Reporting Period End Date. Service Request Identifier=&lt;C609902&gt; Local Patient Identifier (Extended)=&lt;C101901&gt; Assessment Tool Completion Date=&lt;C609010&gt;</t>
  </si>
  <si>
    <t>CYP61003 - Record rejected - Care Activity Identifier is blank.</t>
  </si>
  <si>
    <t>CYP61004 - Record rejected - Care Activity Identifier has incorrect data format. Care Activity Identifier=&lt;C610904&gt;</t>
  </si>
  <si>
    <t>CYP61005 - Record rejected - Breastfeeding Status is blank. Care Activity Identifier=&lt;C610904&gt; Care Contact Identifier=&lt;C202903&gt; Service Request Identifier=&lt;C201902&gt; Local Patient Identifier (Extended)=&lt;C101901&gt;</t>
  </si>
  <si>
    <t>CYP61006 - Record rejected - Breastfeeding Status has incorrect data format. Care Activity Identifier=&lt;C610904&gt; Care Contact Identifier=&lt;C202903&gt; Service Request Identifier=&lt;C201902&gt; Local Patient Identifier (Extended)=&lt;C101901&gt;</t>
  </si>
  <si>
    <t>CYP61007 - Warning - Breastfeeding Status contains an invalid national code. Care Activity Identifier=&lt;C610904&gt; Care Contact Identifier=&lt;C202903&gt; Service Request Identifier=&lt;C201902&gt; Local Patient Identifier (Extended)=&lt;C101901&gt; Breastfeeding Status=&lt;C610010&gt;</t>
  </si>
  <si>
    <t>CYP610</t>
  </si>
  <si>
    <t>CYP61010 - Group rejected - No valid CYP202 group transmitted for this Care Activity Identifier. Care Activity Identifier=&lt;C610904&gt;</t>
  </si>
  <si>
    <t>CYP61011 - Group rejected - More than one CYP610 provided for this Care Activity Identifier. Care Activity Identifier=&lt;C610904&gt;</t>
  </si>
  <si>
    <t>CYP61012 - Group rejected - The patient identified by this Local Patient Identifier (Extended) in the CYP001 table is 19 years or older at the Reporting Period Start Date. Care Activity Identifier=&lt;C202904&gt; Care Contact Identifier=&lt;C202903&gt; Service Request Identifier=&lt;C201902&gt; Local Patient Identifier (Extended)=&lt;C101901&gt; Person Birth Date=&lt;C001060&gt; Reporting Period Start Date=&lt;C000040&gt;</t>
  </si>
  <si>
    <t>CYP61013 - Group rejected - The CYP001 group transmitted for this Local Patient Identifier (Extended) has a blank Person Birth Date. Care Activity Identifier=&lt;C202904&gt; Care Contact Identifier=&lt;C202903&gt; Service Request Identifier=&lt;C201902&gt; Local Patient Identifier (Extended) =&lt;C101901&gt;</t>
  </si>
  <si>
    <t>CYP61102 - Record rejected - Care Activity Identifier is blank.</t>
  </si>
  <si>
    <t>CYP61103 - Record rejected - Care Activity Identifier has incorrect data format. Care Activity Identifier=&lt;C611904&gt;</t>
  </si>
  <si>
    <t>CYP61104 - Record rejected - Person Weight has incorrect data format. Care Activity Identifier=&lt;C611904&gt; Care Contact Identifier=&lt;C202903&gt; Service Request Identifier=&lt;C201902&gt; Local Patient Identifier (Extended)=&lt;C101901&gt;</t>
  </si>
  <si>
    <t>CYP61105 - Record rejected - Person Height In Metres has incorrect data format. Care Activity Identifier=&lt;C611904&gt; Care Contact Identifier=&lt;C202903&gt; Service Request Identifier=&lt;C201902&gt; Local Patient Identifier (Extended)=&lt;C101901&gt;</t>
  </si>
  <si>
    <t>CYP61106 - Record rejected - Person Length In Centimetres has incorrect data format. Care Activity Identifier=&lt;C611904&gt; Care Contact Identifier=&lt;C202903&gt; Service Request Identifier=&lt;C201902&gt; Local Patient Identifier (Extended)=&lt;C101901&gt;</t>
  </si>
  <si>
    <t>CYP611</t>
  </si>
  <si>
    <t>CYP61110 - Group rejected - No valid CYP202 group transmitted for this Care Activity Identifier. Care Activity Identifier=&lt;C611904&gt;</t>
  </si>
  <si>
    <t>CYP61112 - Record rejected - Both Person Length In Centimetres and Person Height In Metres are populated. Care Activity Identifier=&lt;C611904&gt; Care Contact Identifier=&lt;C202903&gt; Service Request Identifier=&lt;C201902&gt; Local Patient Identifier (Extended)=&lt;C101901&gt; Person Length in Centimetres=&lt;C611030&gt; Person Height In Metres=&lt;C611020&gt;</t>
  </si>
  <si>
    <t>CYP61113 - Warning - Care Activity Identifier is populated, and Person Weight, Person Height In Metres and Person Length In Centimetres are all blank. Care Activity Identifier=&lt;C611904&gt;</t>
  </si>
  <si>
    <t>CYP61114 - Group rejected - More than one CYP611 provided for this Care Activity Identifier. Care Activity Identifier=&lt;C611904&gt;</t>
  </si>
  <si>
    <t>CYP61202 - Record rejected - Care Activity Identifier is blank.</t>
  </si>
  <si>
    <t>CYP61203 - Record rejected - Care Activity Identifier has incorrect data format. Care Activity Identifier=&lt;C612904&gt;</t>
  </si>
  <si>
    <t>CYP61204 - Record rejected - Coded Assessment Tool Type (SNOMED CT) is blank. Care Activity Identifier=&lt;C612904&gt; Care Contact Identifier=&lt;C202903&gt; Service Request Identifier=&lt;C201902&gt; Local Patient Identifier (Extended)=&lt;C101901&gt;</t>
  </si>
  <si>
    <t>CYP61205 - Record rejected - Coded Assessment Tool Type (SNOMED CT) has incorrect data format. Care Activity Identifier=&lt;C612904&gt; Care Contact Identifier=&lt;C202903&gt; Service Request Identifier=&lt;C201902&gt; Local Patient Identifier (Extended)=&lt;C101901&gt;</t>
  </si>
  <si>
    <t>CYP61206 - Record rejected - Person Score is blank. Care Activity Identifier=&lt;C612904&gt; Care Contact Identifier=&lt;C202903&gt; Service Request Identifier=&lt;C201902&gt; Local Patient Identifier (Extended)=&lt;C101901&gt;</t>
  </si>
  <si>
    <t>CYP61207 - Record rejected - Person Score has incorrect data format. Care Activity Identifier=&lt;C612904&gt; Care Contact Identifier=&lt;C202903&gt; Service Request Identifier=&lt;C201902&gt; Local Patient Identifier (Extended)=&lt;C101901&gt;</t>
  </si>
  <si>
    <t>CYP612</t>
  </si>
  <si>
    <t>CYP61210 - Group rejected - No valid CYP202 group transmitted for this Care Activity Identifier. Care Activity Identifier=&lt;C612904&gt;</t>
  </si>
  <si>
    <t>CYP61212 - Group rejected - More than one CYP612 provided for this Care Activity Identifier + Coded Assessment Tool Type (SNOMED CT) + Person Score combination. Care Activity Identifier=&lt;C612904&gt; Coded Assessment Tool Type (SNOMED CT)=&lt;C612910&gt; Person Score=&lt;C612911&gt;</t>
  </si>
  <si>
    <t>CYP61213 - Record rejected - Coded Assessment Tool Type (SNOMED CT) not in reference table. Care Activity Identifier=&lt;C612904&gt; Care Contact Identifier=&lt;C202903&gt; Service Request Identifier=&lt;C201902&gt; Local Patient Identifier (Extended)=&lt;C101901&gt; Coded Assessment Tool Type (SNOMED CT)=&lt;C612910&gt;</t>
  </si>
  <si>
    <t>CYP61301 - Record rejected - Assessment Tool Completion Date is blank.</t>
  </si>
  <si>
    <t>CYP61302 - Record rejected - Assessment Tool Completion Date has incorrect data format.</t>
  </si>
  <si>
    <t>CYP61303 - Record rejected - Coded Assessment Tool Type (SNOMED CT) is blank.</t>
  </si>
  <si>
    <t>CYP61304 - Record rejected - Coded Assessment Tool Type (SNOMED CT) has incorrect data format.</t>
  </si>
  <si>
    <t>CYP61305 - Record rejected - Person Score is blank.</t>
  </si>
  <si>
    <t>CYP61306 - Record rejected - Person Score has incorrect data format.</t>
  </si>
  <si>
    <t>CYP61308 - Record rejected - Activity Location Type Code has incorrect data format.</t>
  </si>
  <si>
    <t>CYP61309 - Warning - Activity Location Type Code contains an invalid national code. Activity Location Type Code=&lt;C613909&gt;</t>
  </si>
  <si>
    <t>CYP61310 - Warning - Organisation Identifier (Code of Commissioner) is blank.</t>
  </si>
  <si>
    <t>CYP61311 - Record rejected - Organisation Identifier (Code of Commissioner) has incorrect data format.</t>
  </si>
  <si>
    <t>CYP61312 - Warning - Organisation Identifier (Code of Commissioner) is not in national organisation tables as a "live" organisation at any point during the reporting period. Organisation Identifier (Code of Commissioner)=&lt;C613912&gt;</t>
  </si>
  <si>
    <t>CYP61313 - Record rejected - Coded Assessment Tool Type (SNOMED CT) not in reference table. Coded Assessment Tool Type (SNOMED CT)=&lt;C613910&gt;</t>
  </si>
  <si>
    <t>CYP61314 - Warning - Person Score contains an invalid Person Score. Person Score=&lt;C613911&gt;</t>
  </si>
  <si>
    <t>CYP613</t>
  </si>
  <si>
    <t>CYP61315</t>
  </si>
  <si>
    <t>CYP61315 - Group rejected - No assessment tools currently in scope for CYP613.</t>
  </si>
  <si>
    <t>CYP61317 - Record rejected - Assessment Tool Completion Date is before the Reporting Period Start Date. Assessment Tool Completion Date=&lt;C613010&gt;</t>
  </si>
  <si>
    <t>CYP61318 - Record rejected - Assessment Tool Completion Date is after the Reporting Period End Date. Assessment Tool Completion Date=&lt;C613010&gt;</t>
  </si>
  <si>
    <t>CYP90102 - Record rejected - Care Professional Local Identifier has incorrect data format. Care Professional Local Identifier=&lt;C901010&gt;</t>
  </si>
  <si>
    <t>CYP90104 - Record rejected - Professional Registration Body Code has incorrect data format. Care Professional Local Identifier=&lt;C901010&gt;</t>
  </si>
  <si>
    <t>CYP90105 - Warning - Professional Registration Body Code contains an invalid national code. Care Professional Local Identifier=&lt;C901010&gt; Professional Registration Body Code=&lt;C901020&gt;</t>
  </si>
  <si>
    <t>CYP90107 - Record rejected - Professional Registration Entry Identifier has incorrect data format. Care Professional Local Identifier=&lt;C901010&gt;</t>
  </si>
  <si>
    <t>CYP90108 - Record rejected - Care Professional Staff Group (Community Care) has incorrect data format. Care Professional Local Identifier=&lt;C901010&gt;</t>
  </si>
  <si>
    <t>CYP90109 - Warning - Care Professional Staff Group (Community Care) contains an invalid national code. Care Professional Local Identifier=&lt;C901010&gt; Care Professional Staff Group (Community Care)=&lt;C901040&gt;</t>
  </si>
  <si>
    <t>CYP90110 - Record rejected - Occupation Code has incorrect data format. Care Professional Local Identifier=&lt;C901010&gt;</t>
  </si>
  <si>
    <t>CYP90111 - Record rejected - Care Professional (Job Role Code) has incorrect data format. Care Professional Local Identifier=&lt;C901010&gt;</t>
  </si>
  <si>
    <t>CYP901</t>
  </si>
  <si>
    <t>CYP90112 - Group rejected - More than one CYP901 provided for this Care Professional Local Identifier. Care Professional Local Identifier=&lt;C901010&gt;</t>
  </si>
  <si>
    <t>The derivations within this section relate to episodes or patient pathways potentially spanning several reporting periods.</t>
  </si>
  <si>
    <t>These derivations are only calculated when final data is available (usually at the end of the refresh window).</t>
  </si>
  <si>
    <t>Many of these derivations are dependent on other derivations which must be calculated first.</t>
  </si>
  <si>
    <t>Record End Date</t>
  </si>
  <si>
    <t>Tables containing data for episodes that can span multiple reporting periods have Record Start/End Date derived fields added. These fields define the reporting periods that records are applicable to. 
The Record Start/End Dates cover the scenario where a referral, for example, is open but not submitted for a particular reporting period. That referral could still be included in that reporting period's data with use of the Record Start/End Date fields.
The Record Start Date is the first day of the reporting period. The Record End Date is the last day of the month before a record with the same natural key was successfully submitted.
The fields for each table that make up the natural key for populating the Record End Date are below. The fields in italics are not mandatory - in these fields null values will match with null values in subsequent submissions, but do not match non-null entries:</t>
  </si>
  <si>
    <t>Field 1</t>
  </si>
  <si>
    <t>Field 2</t>
  </si>
  <si>
    <t>Field 3</t>
  </si>
  <si>
    <t>Field 4</t>
  </si>
  <si>
    <t>Field 5</t>
  </si>
  <si>
    <t>Concatination</t>
  </si>
  <si>
    <t>CSDS_1.0</t>
  </si>
  <si>
    <t>CYP001MPI</t>
  </si>
  <si>
    <t>Person_ID, OrgID_Provider</t>
  </si>
  <si>
    <t>OrgCode_Prov (C001D03), UniqueCYPHS_ID_Patient (C001D05)</t>
  </si>
  <si>
    <t>CYP002GP</t>
  </si>
  <si>
    <t>GPRegistration_StartDate ®</t>
  </si>
  <si>
    <t>Person_ID, OrgID_Provider, OrgID_GP, GPRegistration_StartDate ®</t>
  </si>
  <si>
    <t>OrgCode_Prov (C002D03), UniqueCYPHS_ID_Patient (C002D04), OrgCodeGP (C002010), StartDate (C002020)</t>
  </si>
  <si>
    <t>CYP003AccommType</t>
  </si>
  <si>
    <t>AccommStatus_Date ®</t>
  </si>
  <si>
    <t>Person_ID, OrgID_Provider, AccommStatus, AccommStatus_Date ®</t>
  </si>
  <si>
    <t>OrgCode_Prov (C003D03), UniqueCYPHS_ID_Patient (C003D04), AccommStatus (C003010), AccommStatusDate (C003020)</t>
  </si>
  <si>
    <t>Person_ID, OrgID_Provider, PlanID</t>
  </si>
  <si>
    <t>CYP005CarePlanAgreement</t>
  </si>
  <si>
    <t>CarePlanAgreedBy</t>
  </si>
  <si>
    <t>Plan_AgreedDate ®</t>
  </si>
  <si>
    <t>Person_ID, OrgID_Provider, PlanID, CarePlanAgreedBy, Plan_AgreedDate ®</t>
  </si>
  <si>
    <t>Person_ID, OrgID_Provider, SNOMED_ID, Circumstance_RecordedDate</t>
  </si>
  <si>
    <t>Person_ID, OrgID_Provider, EmploymentStatus, EmploymentStatus_RecordedDate</t>
  </si>
  <si>
    <t>CYP008 OverseasVisitorChargeCat</t>
  </si>
  <si>
    <t>Person_ID, OrgID_Provider, OvsVisChCat, OvsVisChCatAppDate, OvsVisChCatEndDate</t>
  </si>
  <si>
    <t>CYP101Referral</t>
  </si>
  <si>
    <t>UniqueServiceReq_ID (C101D06)</t>
  </si>
  <si>
    <t>CYP102ServiceTypeReferredTo</t>
  </si>
  <si>
    <t>TeamID_Local ®</t>
  </si>
  <si>
    <t>Unique_ServiceRequestID, TeamID_Local ®</t>
  </si>
  <si>
    <t>UniqueServiceReq_ID (C102D06), TeamType (C102010)</t>
  </si>
  <si>
    <t>CYP103OtherReasonReferral</t>
  </si>
  <si>
    <t>Unique_ServiceRequestID, ReferralReason_Other</t>
  </si>
  <si>
    <t>UniqueServiceReq_ID (C103D06), RefReasonOther (C103010)</t>
  </si>
  <si>
    <t>CYP104RTT</t>
  </si>
  <si>
    <t>RTT_StartDate ®</t>
  </si>
  <si>
    <t>RTT_EndDate ®</t>
  </si>
  <si>
    <t>RTT_Status ®</t>
  </si>
  <si>
    <t>Unique_ServiceRequestID, RTT_StartDate ®, RTT_EndDate ®, RTT_Status ®</t>
  </si>
  <si>
    <t>UniqueServiceReq_ID (C104D06), StartDate (C104050), EndDate (C104060), PeriodStatus (C104070)</t>
  </si>
  <si>
    <t>CYP105OnwardReferral</t>
  </si>
  <si>
    <t>Onward_ReferralReason ®</t>
  </si>
  <si>
    <t>Unique_ServiceRequestID, Onward_ReferralDate, Onward_ReferralReason ®</t>
  </si>
  <si>
    <t>UniqueServiceReq_ID (C105D06)</t>
  </si>
  <si>
    <t>CYP401SpEdNeedId</t>
  </si>
  <si>
    <t>Person_ID, OrgID_Provider, EducationNeed_Type</t>
  </si>
  <si>
    <t>OrgCode_Prov (C401D03), UniqueCYPHS_ID_Patient (C401D04) and SpEduNeed (C401010)</t>
  </si>
  <si>
    <t>CYP402SVF</t>
  </si>
  <si>
    <t>Person_ID, OrgID_Provider, SafeguardingFactors_Type</t>
  </si>
  <si>
    <t>OrgCode_Prov (C402D03), UniqueCYPHS_ID_Patient (C402D04) and VulnerableCode (C402010)</t>
  </si>
  <si>
    <t>CYP403CPP</t>
  </si>
  <si>
    <t>CPP_EndDate ®</t>
  </si>
  <si>
    <t>Person_ID, OrgID_Provider, CPP_Reason, CPP_StartDate, CPP_EndDate ®</t>
  </si>
  <si>
    <t>OrgCode_Prov (C403D03), UniqueCYPHS_ID_Patient (C403D04), CPReasonCode (C403010), CPPStart (C403020), CPPEnd (C403030)</t>
  </si>
  <si>
    <t>CYP404AssTechToSupportDisTyp</t>
  </si>
  <si>
    <t>SNOMED_Date ®</t>
  </si>
  <si>
    <t>Person_ID, OrgID_Provider, SNOMED_ID, SNOMED_Date ®</t>
  </si>
  <si>
    <t>OrgCode_Prov (C404D03), UniqueCYPHS_ID_Patient (C404D04), SNOMEDID (C404010), SNOMEDDate (C404020)</t>
  </si>
  <si>
    <t>CYP501CodedImm</t>
  </si>
  <si>
    <t>Person_ID, OrgID_Provider, ImmunisationProcedure, Immunisation_Date</t>
  </si>
  <si>
    <t>OrgCode_Prov (C501D03), UniqueCYPHS_ID_Patient (C501D04), ImmProc (C501020), ImmDate (C501907)</t>
  </si>
  <si>
    <t>CYP502Imm</t>
  </si>
  <si>
    <t>Person_ID, OrgID_Provider, ChildhoodImmunisation_Type, Immunisation_Date</t>
  </si>
  <si>
    <t>OrgCode_Prov (C502D03), UniqueCYPHS_ID_Patient (C502D04), CYPHSImm (C502010), ImmDate (C502907)</t>
  </si>
  <si>
    <t>CYP601MedicalHistory</t>
  </si>
  <si>
    <t>Diagnosis_Date ®</t>
  </si>
  <si>
    <t>Person_ID, OrgID_Provider, PreviousDiagnosis, Diagnosis_Date ®</t>
  </si>
  <si>
    <t>OrgCode_Prov (C601D03), UniqueCYPHS_ID_Patient (C601D04), PrevDiag (C601010), DiagDate (C601020)</t>
  </si>
  <si>
    <t>CYP602DisabilityType</t>
  </si>
  <si>
    <t>DisabilityImpactPerception ®</t>
  </si>
  <si>
    <t>Person_ID, OrgID_Provider, Disability, DisabilityImpactPerception ®</t>
  </si>
  <si>
    <t>OrgCode_Prov (C602D03), UniqueCYPHS_ID_Patient (C602D04), DisabCode (C602010), DisabIP (C602020)</t>
  </si>
  <si>
    <t>CYP603NewbornHearingScreening</t>
  </si>
  <si>
    <t>Result_HearingScreening ®</t>
  </si>
  <si>
    <t>ServiceRequest_Date ®</t>
  </si>
  <si>
    <t>Procedure_Date ®</t>
  </si>
  <si>
    <t>Person_ID, OrgID_Provider, Result_HearingScreening ®, ServiceRequest_Date ®, Procedure_Date ®</t>
  </si>
  <si>
    <t>OrgCode_Prov (C603D03), UniqueCYPHS_ID_Patient (C603D04), NBHearing (C603010), RequestDate (C603020), ProcDate (C603030)</t>
  </si>
  <si>
    <t>CYP604BloodSpotResult</t>
  </si>
  <si>
    <t>CardCompletion_Date ®</t>
  </si>
  <si>
    <t>Person_ID, OrgID_Provider, CardCompletion_Date ®</t>
  </si>
  <si>
    <t>OrgCode_Prov (C604D03), UniqueCYPHS_ID_Patient (C604D04), BSCardDate (C604010)</t>
  </si>
  <si>
    <t>CYP605IPE</t>
  </si>
  <si>
    <t>Person_ID, OrgID_Provider, Examination_Date</t>
  </si>
  <si>
    <t>OrgCode_Prov (C605D03), UniqueCYPHS_ID_Patient (C605D04), InfPhysDate (C605010)</t>
  </si>
  <si>
    <t>CYP606ProvDiag</t>
  </si>
  <si>
    <t>ProvisionalDiagnosis_Date ®</t>
  </si>
  <si>
    <t>Unique_ServiceRequestID, ProvisionalDiagnosis, ProvisionalDiagnosis_Date ®</t>
  </si>
  <si>
    <t>UniqueServiceReq_ID (C606D06), DiagScheme (C606913), ProvDiag (C606010), ProvDiagDate (C606020)</t>
  </si>
  <si>
    <t>CYP607PrimDiag</t>
  </si>
  <si>
    <t>PrimaryDiagnosis_Date ®</t>
  </si>
  <si>
    <t>Unique_ServiceRequestID, PrimaryDiagnosis, PrimaryDiagnosis_Date ®</t>
  </si>
  <si>
    <t>UniqueServiceReq_ID (C607D06), DiagScheme (C607913), PrimDiag (C607010), PrimDiagDate (C607020)</t>
  </si>
  <si>
    <t>CYP608SecDiag</t>
  </si>
  <si>
    <t>SecondaryDiagnosis_Date ®</t>
  </si>
  <si>
    <t>Unique_ServiceRequestID, SecondaryDiagnosis, SecondaryDiagnosis_Date ®</t>
  </si>
  <si>
    <t>UniqueServiceReq_ID (C608D06), DiagScheme (C608913), SecDiag (C608010), SecDiagDate (C608020)</t>
  </si>
  <si>
    <t>CYP609CodedAssessmentReferral</t>
  </si>
  <si>
    <t>Unique_ServiceRequestID, SNOMED_ID, Score</t>
  </si>
  <si>
    <t>UniqueServiceReq_ID (C609D06), SNOMEDID (C609910), CompDate (C609010)</t>
  </si>
  <si>
    <t>CYP612 Coded Assessment Contact</t>
  </si>
  <si>
    <t>Person_ID, OrgID_Provider, SNOMED_ID, Score</t>
  </si>
  <si>
    <t>CYP901StaffDetails</t>
  </si>
  <si>
    <t>CareProfessionalID_Local, OrgID_Provider</t>
  </si>
  <si>
    <t>OrgCode_Prov (C901D03), CPLID (C901010)</t>
  </si>
  <si>
    <t>Below is a hypothetical scenario to highlight the rules for non-mandatory fields in particular, using the CYP002GP table as an example:</t>
  </si>
  <si>
    <t>RP</t>
  </si>
  <si>
    <t>, , ,  ®</t>
  </si>
  <si>
    <t>ABC123</t>
  </si>
  <si>
    <t>ABC</t>
  </si>
  <si>
    <t>DEF</t>
  </si>
  <si>
    <t>null</t>
  </si>
  <si>
    <t>In January a record is submitted with a NULL StartDateGMPRegistration.</t>
  </si>
  <si>
    <t>In February a record arrives matching the mandatory natural key fields with a null StartDateGMPRegistration. The January record is closed - nulls match nulls.</t>
  </si>
  <si>
    <t>No records arrive in April but one arrives in May matching the natural key fields of the March record, which is closed with an end date of the last day in April.</t>
  </si>
  <si>
    <t>An April record comes in with StartDateGMPRegistration null again. This does not close any records as the previous records with nulls there are closed, and the open record otherwise matching has this field populated.</t>
  </si>
  <si>
    <t>In June a record arrives matching the natural key fields of the March and May records. Only the May record is closed as it was the only one open.</t>
  </si>
  <si>
    <t>In July a record arrives matching the natural key fields of the March and May records. Only the May record is closed as it was the only one open.</t>
  </si>
  <si>
    <t>School Year Derivations</t>
  </si>
  <si>
    <t>This logic table is used to assist in the calculation of the following derivations:
C611D27 - SCHOOL YEAR AT BMI OBSERVATION
C501D27 - SCHOOL YEAR AT IMMUNISATION DATE
C502D27 - SCHOOL YEAR AT IMMUNISATION DATE</t>
  </si>
  <si>
    <t>Month of Care Contact</t>
  </si>
  <si>
    <t>Age at Care Contact month end</t>
  </si>
  <si>
    <t>Month of birthday</t>
  </si>
  <si>
    <t>Sept</t>
  </si>
  <si>
    <t>Oct</t>
  </si>
  <si>
    <t>Nov</t>
  </si>
  <si>
    <t>Dec</t>
  </si>
  <si>
    <t>Jan</t>
  </si>
  <si>
    <t>Feb</t>
  </si>
  <si>
    <t>Mar</t>
  </si>
  <si>
    <t>Apr</t>
  </si>
  <si>
    <t>May</t>
  </si>
  <si>
    <t>Jun</t>
  </si>
  <si>
    <t>Jul</t>
  </si>
  <si>
    <t>Aug</t>
  </si>
  <si>
    <t>-</t>
  </si>
  <si>
    <t>E1</t>
  </si>
  <si>
    <t>E2</t>
  </si>
  <si>
    <t>N1</t>
  </si>
  <si>
    <t>N2</t>
  </si>
  <si>
    <t>Y1</t>
  </si>
  <si>
    <t>Y2</t>
  </si>
  <si>
    <t>Y3</t>
  </si>
  <si>
    <t>Y4</t>
  </si>
  <si>
    <t>Y5</t>
  </si>
  <si>
    <t>Y6</t>
  </si>
  <si>
    <t>Y7</t>
  </si>
  <si>
    <t>Y8</t>
  </si>
  <si>
    <t>Y9</t>
  </si>
  <si>
    <t>Y10</t>
  </si>
  <si>
    <t>Y11</t>
  </si>
  <si>
    <t>Y12</t>
  </si>
  <si>
    <t>Y13</t>
  </si>
  <si>
    <t>XML Schema Code</t>
  </si>
  <si>
    <t>Multiple Field?</t>
  </si>
  <si>
    <t>CARE PLAN AGREED BY</t>
  </si>
  <si>
    <t>C007910</t>
  </si>
  <si>
    <t>C007920</t>
  </si>
  <si>
    <t>C007930</t>
  </si>
  <si>
    <t>CYP00001 - File rejected - Data Set Version Number is blank.
CYP00002 - File rejected - Data Set Version Number has incorrect data format.
CYP00003 - File rejected - Data Set Version Number has incorrect value for current ruling data set. Data Set Version Number=&lt;C000010&gt;</t>
  </si>
  <si>
    <t>CYP00004 - File rejected - Organisation Identifier (Code of Provider) is blank.
CYP00005 - File rejected - Organisation Identifier (Code of Provider) has incorrect data format. Organisation Identifier (Code of Provider)=&lt;C000020&gt;</t>
  </si>
  <si>
    <t>CYP00007 - File rejected - Organisation Identifier (Code Of Submitting Organisation) is blank.
CYP00008 - File rejected - Organisation Identifier (Code Of Submitting Organisation) has incorrect data format. Organisation Identifier (Code of Provider)=&lt;C000030&gt;
CYP00009 - Warning - Organisation Identifier (Code of Submitting Organisation) is not in national organisation tables as a "live" organisation at any point during the reporting period. Organisation Identifier (Code of Submitting Organisation)=&lt;C000030&gt;
CYP00025 - Warning - Organisation Identifier (Code Of Submitting Organisation) does not match the Organisation Identifier from the Submission Portal login details. Organisation Identifier (Code Of Submitting Organisation)=&lt;C000030&gt;</t>
  </si>
  <si>
    <t>CYP00010 - File rejected - Reporting Period Start Date is blank.
CYP00011 - File rejected - Reporting Period Start Date has incorrect data format.
CYP00012 - File rejected - Reporting Period Start Date does not match the reporting period selected in Submission Portal upload. Reporting Period Start Date=&lt;C000040&gt; Reporting Period End Date=&lt;C000050&gt;</t>
  </si>
  <si>
    <t>CYP00013 - File rejected - Reporting Period End Date is blank.
CYP00014 - File rejected - Reporting Period End Date has incorrect data format.
CYP00015 - File rejected - Reporting Period End Date does not match the reporting period selected in Submission Portal upload. Reporting Period Start Date=&lt;C000040&gt; Reporting Period End Date=&lt;C000050&gt;</t>
  </si>
  <si>
    <t>CYP00016 - File rejected - Date And Time Data Set Created is blank.
CYP00017 - File rejected - Date And Time Data Set Created has incorrect data format.
CYP00026 - File rejected - Date And Time Data Set Created is before Reporting period Start Date. Date And Time Data Set Created=&lt;C000060&gt; Reporting Period Start Date=&lt;C000040&gt;
CYP00027 - Warning - Date And Time Data Set Created is before Reporting period End Date. Date And Time Data Set Created=&lt;C000060&gt; Reporting Period End Date=&lt;C000050&gt;
CYP00028 - File rejected - Date And Time Data Set Created is after Upload Date. Date And Time Data Set Created=&lt;C000060&gt;</t>
  </si>
  <si>
    <t>CYP00029 - File rejected - Primary Data Collection System In Use is blank.
CYP00030 - File rejected - Primary Data Collection System In Use has incorrect data format.</t>
  </si>
  <si>
    <t>CYP00104 - Record rejected - Local Patient Identifier (Extended) is blank.  NHS Number=&lt;C001040&gt;
CYP00105 - Record rejected - Local Patient Identifier (Extended) has incorrect data format. Local Patient Identifier (Extended)=&lt;C001901&gt;</t>
  </si>
  <si>
    <t>CYP00106 - Record rejected - Organisation Identifier (Local Patient Identifier) is blank. Local Patient Identifier (Extended)=&lt;C001901&gt;
CYP00107 - Record rejected - Organisation Identifier (Local Patient Identifier) has incorrect data format. Local Patient Identifier (Extended)=&lt;C001901&gt;
CYP00108 - Warning - Organisation Identifier (Local Patient Identifier) does not match the Organisation Identifier (Code of Provider) from the CYP000. Local Patient Identifier (Extended)=&lt;C001901&gt;
CYP00147 - Warning - Organisation Identifier (Local Patient Identifier) is not in national organisation tables as a "live" organisation at any point during the reporting period. Local Patient Identifier (Extended)=&lt;C001901&gt; Organisation Identifier (Local Patient Identifier)=&lt;C001010&gt;</t>
  </si>
  <si>
    <t>CYP001104 - Warning - Organisation Identifier (Educational Establishment) was not a live organisation in national code tables at any point during the reporting period. Local Patient Identifier (Extended)=&lt;C001901&gt; Organisation Identifier (Educational Establishment)=&lt;C001030&gt;
CYP00145 - Record rejected - Organisation Identifier (Educational Establishment) has incorrect data format. Local Patient Identifier (Extended)=&lt;C001901&gt;</t>
  </si>
  <si>
    <t>CYP00115 - Record rejected - NHS Number Status Indicator Code has incorrect data format. Local Patient Identifier (Extended)=&lt;C001901&gt; NHS Number Status Indicator Code=&lt;C001050&gt;
CYP00116 - Warning - NHS Number Status Indicator Code contains an invalid national code. Local Patient Identifier (Extended)=&lt;C001901&gt; NHS Number Status Indicator Code=&lt;C001050&gt;
CYP00117 - Warning - NHS Number contains a value, and the NHS Number Status Indicator Code is "07 - Number not present and trace not required". Local Patient Identifier (Extended)=&lt;C001901&gt; NHS Number=&lt;C001040&gt; NHS Number Status Indicator Code=&lt;C001050&gt;
CYP00118 - Warning - Both the NHS Number Status Indicator Code and the NHS Number are blank. Local Patient Identifier (Extended)=&lt;C001901&gt;
CYP00119 - Warning - NHS Number is blank but the NHS Number Status Indicator Code contains a value of  '01' or '02'. Local Patient Identifier (Extended)=&lt;C001901&gt; NHS Number Status Indicator Code=&lt;C001050&gt;</t>
  </si>
  <si>
    <t>CYP001103 - Warning - Postcode Of Usual Address provided was not a current valid postcode in national code tables at any point during the reporting period. Local Patient Identifier (Extended)=&lt;C001901&gt; Postcode Of Usual Address=&lt;C001070&gt; Reporting Period Start Date=&lt;C000040&gt;
CYP00151 - Warning - Postcode Of Usual Address is blank. Local Patient Identifier (Extended)=&lt;C001901&gt;</t>
  </si>
  <si>
    <t>CYP00125 - Record rejected - Person Stated Gender Code has incorrect data format. Local Patient Identifier (Extended)=&lt;C001901&gt; NHS Number=&lt;C001040&gt;
CYP00126 - Warning - Person Stated Gender Code contains an invalid national code. Local Patient Identifier (Extended)=&lt;C001901&gt; Gender=&lt;C001080&gt;
CYP00152 - Warning - Person Stated Gender Code is blank. Local Patient Identifier (Extended)=&lt;C001901&gt;</t>
  </si>
  <si>
    <t>CYP00127 - Record rejected - Ethnic Category has incorrect data format. Local Patient Identifier (Extended)=&lt;C001901&gt;
CYP00128 - Warning - Ethnic Category contains an invalid national code. Local Patient Identifier (Extended)=&lt;C001901&gt; Ethnic Category=&lt;C001090&gt;</t>
  </si>
  <si>
    <t>CYP00129 - Record rejected - Language Code (Preferred) has incorrect data format. Local Patient Identifier (Extended)=&lt;C001901&gt;
CYP00130 - Warning - Language Code (Preferred) contains an invalid national code. Local Patient Identifier (Extended)=&lt;C001901&gt; Language Code (Preferred)=&lt;C001100&gt;</t>
  </si>
  <si>
    <t>CYP00162 - Record rejected - Person Relationship (Main Carer) has incorrect data format. Local Patient Identifier (Extended)=&lt;C001901&gt;
CYP00163 - Warning - Person Relationship (Main Carer) contains an invalid national code. Local Patient Identifier (Extended)=&lt;C001901&gt; Person Relationship (Main Carer)=&lt;C001110&gt;</t>
  </si>
  <si>
    <t>CYP00164 - Record rejected - Health Visitor First Antenatal Visit Date has incorrect data format. Local Patient Identifier (Extended)=&lt;C001901&gt;
CYP00176 - Record rejected - Health Visitor First Antenatal Visit Date is more than 1 year before the Person Birth Date. Local Patient Identifier (Extended)=&lt;C001901&gt; Health Visitor First Antenatal Visit Date=&lt;C001120&gt; Person Birth Date=&lt;C001060&gt;
CYP00178 - Record rejected - Health Visitor First Antenatal Visit Date is after the Date and Time Data Set Created. Local Patient Identifier (Extended)=&lt;C001901&gt; Health Visitor First Antenatal Visit Date=&lt;C001120&gt; Date And Time Data Set Created=&lt;C000060&gt;
CYP00179 - Warning - Health Visitor First Antenatal Visit Date is after Reporting Period End Date. Local Patient Identifier (Extended)=&lt;C001901&gt; Health Visitor First Antenatal Visit Date=&lt;C001120&gt; Reporting Period End Date=&lt;C000050&gt;
CYP00184 - Record rejected - Health Visitor First Antenatal Visit Date is after the Person Birth Date. Local Patient Identifier (Extended)=&lt;C001901&gt; Health Visitor First Antenatal Visit Date=&lt;C001120&gt; Person Birth Date=&lt;C001060&gt;
CYP00185 - Record rejected - Person Birth Date is blank AND Health Visitor First Antenatal Visit Date is populated. Local Patient Identifier (Extended)=&lt;C001901&gt; Health Visitor First Antenatal Visit Date=&lt;C001120&gt;</t>
  </si>
  <si>
    <t>CYP00131 - Record rejected - Looked After Child Indicator has incorrect data format. Local Patient Identifier (Extended)=&lt;C001901&gt;
CYP00132 - Warning - Looked After Child Indicator contains an invalid national code. Local Patient Identifier (Extended)=&lt;C001901&gt; Looked After Child Indicator=&lt;C001130&gt;
CYP00186 - Record rejected - Person was 19 years of age or over at the Reporting Period Start Date, but Looked After Child Indicator is populated. Local Patient Identifier (Extended)=&lt;C001901&gt; Looked After Child Indicator=&lt;C001130&gt; Person Birth Date=&lt;C001060&gt; Reporting Period Start Date=&lt;C000040&gt;
CYP00187 - Record rejected - Person Birth Date is blank and Looked After Child Indicator is populated. Local Patient Identifier (Extended)=&lt;C001901&gt; Looked After Child Indicator=&lt;C001130&gt;</t>
  </si>
  <si>
    <t>CYP00133 - Record rejected - Safeguarding Vulnerability Factors Indicator has incorrect data format. Local Patient Identifier (Extended)=&lt;C001901&gt;
CYP00134 - Warning - Safeguarding Vulnerability Factors Indicator contains an invalid national code. Local Patient Identifier (Extended)=&lt;C001901&gt; Safeguarding Vulnerability Factors Indicator=&lt;C001140&gt;
CYP00188 - Record rejected - Person was 19 years of age or over at the Reporting Period Start Date, but Safeguarding Vulnerability Factors Indicator is populated. Local Patient Identifier (Extended)=&lt;C001901&gt; Safeguarding Vulnerability Factors Indicator=&lt;C001140&gt; Person Birth Date=&lt;C001060&gt; Reporting Period Start Date=&lt;C000040&gt;
CYP00189 - Record rejected - Person Birth Date is blank and Safeguarding Vulnerability Factors Indicator is populated. Local Patient Identifier (Extended)=&lt;C001901&gt; Safeguarding Vulnerability Factors Indicator=&lt;C001140&gt;</t>
  </si>
  <si>
    <t>CYP00153 - Record rejected - Constant Supervision And Care Required Due To Disability Indicator has incorrect data format. Local Patient Identifier (Extended)=&lt;C001901&gt;
CYP00154 - Warning - Constant Supervision And Care Required Due To Disability Indicator contains an invalid national code. Local Patient Identifier (Extended)=&lt;C001901&gt; Constant Supervision And Care Required Due To Disability Indicator=&lt;C001150&gt;</t>
  </si>
  <si>
    <t>CYP00135 - Record rejected - Educational Assessment Outcome has incorrect data format. Local Patient Identifier (Extended)=&lt;C001901&gt;
CYP00136 - Warning - Educational Assessment Outcome contains an invalid national code. Local Patient Identifier (Extended)=&lt;C001901&gt; Educational Assessment Outcome=&lt;C001160&gt;</t>
  </si>
  <si>
    <t>CYP00157 - Record rejected - Preferred Death Location Discussed Indicator has incorrect data format. Local Patient Identifier (Extended)=&lt;C001901&gt;
CYP00158 - Warning - Preferred Death Location Discussed Indicator contains an invalid national code. Local Patient Identifier (Extended)=&lt;C001901&gt; Preferred Death Location Discussed Indicator=&lt;C001170&gt;</t>
  </si>
  <si>
    <t>CYP00155 - Record rejected - Person At Risk Of Unexpected Death Indicator has incorrect data format. Local Patient Identifier (Extended)=&lt;C001901&gt;
CYP00156 - Warning - Person At Risk Of Unexpected Death Indicator contains an invalid national code. Local Patient Identifier (Extended)=&lt;C001901&gt; Person At Risk Of Unexpected Death Indicator=&lt;C001180&gt;</t>
  </si>
  <si>
    <t>CYP00140 - Record rejected - Death Location Type Code (Preferred) has incorrect data format. Local Patient Identifier (Extended)=&lt;C001901&gt;
CYP00141 - Warning - Death Location Type Code (Preferred) contains an invalid national code. Local Patient Identifier (Extended)=&lt;C001901&gt; Death Location Type Code (Preferred)=&lt;C001190&gt;</t>
  </si>
  <si>
    <t>CYP00137 - Record rejected - Person Death Date has incorrect data format. Local Patient Identifier (Extended)=&lt;C001901&gt;
CYP00138 - Record rejected - Person Death Date contains a Person Death Date that is before the Reporting Period Start Date. Local Patient Identifier (Extended)=&lt;C001901&gt; Person Death Date=&lt;C001200&gt;
CYP00139 - Warning - Person Death Date contains a Person Death Date that falls after the Reporting Period End Date. Local Patient Identifier (Extended)=&lt;C001901&gt; Person Death Date=&lt;C001200&gt;
CYP00180 - Record rejected - Person Death Date is before the Person Birth Date. Local Patient Identifier (Extended)=&lt;C001901&gt; Person Death Date=&lt;C001200&gt; Person Birth Date=&lt;C001060&gt;
CYP00181 - Record rejected - Person Death Date is after the Date and Time Data Set Created. Local Patient Identifier (Extended)=&lt;C001901&gt; Person Death Date=&lt;C001200&gt; Date and time data set created=&lt;C000060&gt;</t>
  </si>
  <si>
    <t>CYP00142 - Record rejected - Death Location Type Code (Actual) has incorrect data format. Local Patient Identifier (Extended)=&lt;C001901&gt;
CYP00143 - Warning - Death Location Type Code (Actual) contains an invalid national code. Local Patient Identifier (Extended)=&lt;C001901&gt; Death Location Type Code (Actual)=&lt;C001210&gt;
CYP00144 - Warning - PERSON DEATH DATE is populated but the Death Location Type Code (Actual) is blank. Local Patient Identifier (Extended)=&lt;C001901&gt;
CYP00166 - Warning - Death Location Type Code (Actual) is populated but the Person Death Date is blank. Local Patient Identifier (Extended)=&lt;C001901&gt; Death Location Type Code (Actual)=&lt;C001210&gt;</t>
  </si>
  <si>
    <t>CYP001101 - Warning - Death Not At Preferred Location Reason is populated but Death Location Type Code (Preferred) contains the same value as Death Location Type Code (Actual). Local Patient Identifier (Extended)=&lt;C001901&gt; Death Not At Preferred Location Reason=&lt;C001220&gt; Death Location Type Code (Preferred)=&lt;C001190&gt; Death Location Type Code (Actual)=&lt;C001210&gt;
CYP00159 - Record rejected - Death Not At Preferred Location Reason has incorrect data format. Local Patient Identifier (Extended)=&lt;C001901&gt;
CYP00160 - Warning - Death Not At Preferred Location Reason contains an invalid national code. Local Patient Identifier (Extended)=&lt;C001901&gt; Death Not At Preferred Location Reason=&lt;C001220&gt;
CYP00167 - Warning - Death Not At Preferred Location Reason is populated but the Person Death Date is blank. Local Patient Identifier (Extended)=&lt;C001901&gt; Death Not At Preferred Location Reason=&lt;C001220&gt;</t>
  </si>
  <si>
    <t>CYP001105 - Record rejected - NHS Number (Mother) contains an invalid NHS number. NHS numbers, if provided, must pass Modulus-11 checks. Local Patient Identifier (Extended)=&lt;C001901&gt;
CYP00196 - Record rejected - Person was 19 years of age or over at the Reporting Period Start Date, but NHS Number (Mother) is populated. Local Patient Identifier (Extended)=&lt;C001901&gt; NHS Number (Mother)=&lt;C001230&gt; Person Birth Date=&lt;C001060&gt; Reporting Period Start Date=&lt;C000040&gt;
CYP00197 - Record rejected - Person Birth Date is blank and NHS Number (Mother) is populated. Local Patient Identifier (Extended)=&lt;C001901&gt; NHS Number (Mother)=&lt;C001230&gt;</t>
  </si>
  <si>
    <t>CYP00148 - Record rejected - NHS Number Status Indicator Code (Mother) has incorrect data format. Local Patient Identifier (Extended)=&lt;C001901&gt; NHS Number (Mother)=&lt;C001230&gt;
CYP00149 - Warning - NHS Number Status Indicator Code (Mother) contains an invalid national code. Local Patient Identifier (Extended)=&lt;C001901&gt; NHS Number Status Indicator Code (Mother)=&lt;C001240&gt;
CYP00173 - Warning - NHS Number (Mother) contains a value, and the NHS Number Status Indicator Code (Mother) is "07 - Number not present and trace not required". Local Patient Identifier=&lt;C001901&gt; NHS Number (Mother)=&lt;C001230&gt; NHS Number Status Indicator Code (Mother)=&lt;C001240&gt;
CYP00175 - Warning - NHS Number (Mother) field is blank but the NHS Number Status Indicator Code (Mother) contains a value of '01' or '02'. Local Patient Identifier (Extended)=&lt;C001901&gt; NHS Number Status Indicator Code (Mother)=&lt;C001240&gt;
CYP00198 - Warning - NHS Number Status Indicator Code (Mother) should be completed where the NHS Number (Mother) is blank and Person was under 19 years of age at the Reporting Period Start Date. Local Patient Identifier (Extended)=&lt;C001901&gt; Person Birth Date=&lt;C001060&gt; Reporting Period Start Date=&lt;C000040&gt;</t>
  </si>
  <si>
    <t>CYP00203 - Record rejected - Local Patient Identifier (Extended) is blank.
CYP00204 - Record rejected - Local Patient Identifier (Extended) has incorrect data format. Local Patient Identifier (Extended)=&lt;C002901&gt;</t>
  </si>
  <si>
    <t>CYP00205 - Record rejected - General Medical Practice (Patient Registration) is blank. Local Patient Identifier (Extended)=&lt;C002901&gt;
CYP00206 - Record rejected - General Medical Practice (Patient Registration) has incorrect data format. Local Patient Identifier (Extended)=&lt;C002901&gt;
CYP00225 - Warning - General Medical Practice (Patient Registration) provided was not a live organisation in national code tables at any point during the reporting period. Local Patient Identifier (Extended)=&lt;C002901&gt; General Medical Practice (Patient Registration)=&lt;C002010&gt;</t>
  </si>
  <si>
    <t>CYP00212 - Record rejected - Start Date (GMP Patient Registration) has incorrect data format. Local Patient Identifier (Extended)=&lt;C002901&gt;
CYP00213 - Record rejected - Start Date (GMP Patient Registration) is after the Reporting Period End Date + 1 day. Local Patient Identifier (Extended)=&lt;C002901&gt; Start Date (GMP Patient Registration)=&lt;C002020&gt;
CYP00214 - Record rejected - Start Date (GMP Patient Registration) is before the Person Birth Date. Local Patient Identifier (Extended)=&lt;C002901&gt; Start Date (GMP Patient Registration)=&lt;C002020&gt; Person Birth Date=&lt;C001060&gt;</t>
  </si>
  <si>
    <t>CYP00215 - Record rejected - End Date (GMP Patient Registration) has incorrect data format. Local Patient Identifier (Extended)=&lt;C002901&gt;
CYP00216 - Record rejected - End Date (GMP Patient Registration) is before the Reporting Period Start Date. Local Patient Identifier (Extended)=&lt;C002901&gt; End Date (GMP Patient Registration)=&lt;C002030&gt;
CYP00217 - Record rejected - End Date (GMP Patient Registration) is after the Reporting Period End Date. Local Patient Identifier (Extended)=&lt;C002901&gt; End Date (GMP Patient Registration)=&lt;C002030&gt;
CYP00218 - Record rejected - End Date (GMP Patient Registration) is before the Start Date (GMP Patient Registration). Local Patient Identifier (Extended)=&lt;C002901&gt; End Date (GMP Patient Registration)=&lt;C002030&gt;</t>
  </si>
  <si>
    <t>CYP00302 - Record rejected - Local Patient Identifier (Extended) is blank.
CYP00303 - Record rejected - Local Patient Identifier (Extended) has incorrect data format. Local Patient Identifier (Extended)=&lt;C003901&gt;</t>
  </si>
  <si>
    <t>CYP00304 - Record rejected - Accommodation Status Code is blank. Local Patient Identifier (Extended)=&lt;C003901&gt;
CYP00305 - Record rejected - Accommodation Status Code has incorrect data format. Local Patient Identifier (Extended)=&lt;C003901&gt;
CYP00306 - Warning - Accommodation Status Code contains an invalid national code. Local Patient Identifier (Extended)=&lt;C003901&gt; Accommodation Status Code=&lt;C003010&gt;</t>
  </si>
  <si>
    <t>CYP00307 - Record rejected - Accommodation Status Recorded Date has incorrect date format. Local Patient Identifier (Extended)=&lt;C003901&gt;
CYP00308 - Record rejected - Accommodation Status Recorded Date is after the Reporting Period End Date. Local Patient Identifier (Extended)=&lt;C003901&gt; Accommodation Status Recorded Date=&lt;C003020&gt;
CYP00310 - Record rejected - Accommodation Status Recorded Date is before Person Birth Date. Local Patient Identifier (Extended)=&lt;C003901&gt; Accommodation Status Recorded Date=&lt;C003020&gt; Person Birth Date=&lt;C001060&gt;
CYP00311 - Record rejected - Person Birth Date is blank AND Accommodation Status Recorded Date is before 1 January 1890. Local Patient Identifier (Extended)=&lt;C003901&gt; Person Birth Date=&lt;C001060&gt; Accommodation Status Recorded Date=&lt;C003020&gt;</t>
  </si>
  <si>
    <t>CYP00403 - Record rejected - Care Plan Identifier is blank. Local Patient Identifier (Extended)=&lt;C004901&gt;
CYP00404 - Record rejected - Care Plan Identifier has incorrect data format. Local Patient Identifier (Extended)=&lt;C004901&gt;</t>
  </si>
  <si>
    <t>CYP00405 - Record rejected - Local Patient Identifier (Extended) is blank. Care Plan Identifier=&lt;C004010&gt;
CYP00406 - Record rejected - Local Patient Identifier (Extended) has incorrect data format. Care Plan Identifier=&lt;C004010&gt;</t>
  </si>
  <si>
    <t>CYP00407 - Record rejected - Care Plan Type (Community Care) is blank. Care Plan Identifier=&lt;C004010&gt; Local Patient Identifier (Extended)=&lt;C004901&gt;
CYP00408 - Record rejected - Care Plan Type (Community Care) has incorrect data format. Care Plan Identifier=&lt;C004010&gt; Local Patient Identifier (Extended)=&lt;C004901&gt;
CYP00409 - Record rejected - Care Plan Type (Community Care) contains an invalid Care Plan Type (Community Care). Care Plan Identifier=&lt;C004010&gt; Local Patient Identifier (Extended)=&lt;C004901&gt; Care Plan Type (Community Care)=&lt;C004030&gt;</t>
  </si>
  <si>
    <t>CYP00410 - Record rejected - Care Plan Creation Date is blank. Care Plan Identifier=&lt;C004010&gt; Local Patient Identifier (Extended)=&lt;C004901&gt;
CYP00411 - Record rejected - Care Plan Creation Date has incorrect date format. Care Plan Identifier=&lt;C004010&gt; Local Patient Identifier (Extended)=&lt;C004901&gt;
CYP00412 - Record rejected - Care Plan Creation Date is after the Reporting Period End Date. Care Plan Identifier=&lt;C004010&gt; Local Patient Identifier (Extended)=&lt;C004901&gt;
CYP00413 - Record rejected - Care Plan Creation Date is before the Person Birth Date. Local Patient Identifier (Extended)=&lt;C004901&gt; Care Plan Creation Date=&lt;C004040&gt;</t>
  </si>
  <si>
    <t>CYP00415 - Record rejected - Care Plan Last Updated Date has incorrect date format. Care Plan Identifier=&lt;C004010&gt; Local Patient Identifier (Extended)=&lt;C004901&gt;
CYP00416 - Record rejected - Care Plan Last Updated Date is before the Care Plan Creation Date. Care Plan Identifier=&lt;C004010&gt; Local Patient Identifier (Extended)=&lt;C004901&gt; Care Plan Last Updated Date=&lt;C004060&gt; Care Plan Creation Date=&lt;C004040&gt;
CYP00417 - Record rejected - Care Plan Last Updated Date is after the Reporting Period End Date. Care Plan Identifier=&lt;C004010&gt; Local Patient Identifier (Extended)=&lt;C004901&gt; Care Plan Last Updated Date=&lt;C004060&gt;</t>
  </si>
  <si>
    <t>CYP00419 - Record rejected - Care Plan Implementation Date has incorrect date format. Care Plan Identifier=&lt;C004010&gt; Local Patient Identifier (Extended)=&lt;C004901&gt;
CYP00420 - Record rejected - Care Plan Implementation Date is after the Reporting Period End Date. Care Plan Identifier=&lt;C004010&gt; Local Patient Identifier (Extended)=&lt;C004901&gt; Care Plan Implementation Date=&lt;C004080&gt;
CYP00421 - Record rejected - Care Plan Implementation Date is before the Care Plan Creation Date. Care Plan Identifier=&lt;C004010&gt; Local Patient Identifier (Extended)=&lt;C004901&gt; Care Plan Implementation Date=&lt;C004080&gt; Care Plan Creation Date=&lt;C004040&gt;</t>
  </si>
  <si>
    <t>CYP00503 - Record rejected - Care Plan Identifier is blank.
CYP00504 - Record rejected - Care Plan Identifier has incorrect data format. Care Plan Identifier=&lt;C005010&gt;</t>
  </si>
  <si>
    <t>CYP00505 - Record rejected - Care Plan Content Agreed By is blank. Care Plan Identifier=&lt;C005010&gt; Local Patient Identifier (Extended)=&lt;C004901&gt;
CYP00506 - Record rejected - Care Plan Content Agreed By has incorrect data format. Care Plan Identifier=&lt;C005010&gt; Local Patient Identifier (Extended)=&lt;C004901&gt;
CYP00507 - Warning - Care Plan Content Agreed By contains an invalid national code. Care Plan Identifier=&lt;C005010&gt; Local Patient Identifier (Extended)=&lt;C004901&gt; Care Plan Content Agreed By=&lt;C005020&gt;</t>
  </si>
  <si>
    <t>CYP00508 - Record rejected - Care Plan Content Agreed Date has incorrect date format. Care Plan Identifier=&lt;C005010&gt; Local Patient Identifier (Extended)=&lt;C004901&gt;
CYP00509 - Record rejected - Care Plan Content Agreed Date is before the Care Plan Creation Date. Care Plan Identifier=&lt;C005010&gt; Local Patient Identifier=&lt;C004901&gt; Care Plan Content Agreed Date=&lt;C005030&gt; Care Plan Creation Date=&lt;C004040&gt;
CYP00510 - Record rejected - Care Plan Content Agreed Date is after the Reporting Period End Date. Care Plan Identifier=&lt;C005010&gt; Local Patient Identifier (Extended)=&lt;C004901&gt;Care Plan Content Agreed Date=&lt;C005030&gt;
CYP00511 - Record rejected - Care Plan Content Agreed Date is before the Person Birth Date. Local Patient Identifier (Extended)=&lt;C004901&gt; Care Plan Content Agreed Date=&lt;C005030&gt;</t>
  </si>
  <si>
    <t>CYP00603 - Record rejected - Local Patient Identifier (Extended) is blank.
CYP00604 - Record rejected - Local Patient Identifier (Extended) has incorrect data format. Local Patient Identifier (Extended)=&lt;C006901&gt;</t>
  </si>
  <si>
    <t>CYP00605 - Record rejected - Social and Personal Circumstance (SNOMED CT) is blank. Local Patient Identifier (Extended)=&lt;C006901&gt;
CYP00606 - Record rejected - Social and Personal Circumstance (SNOMED CT) has failed SNOMED CT checks. Local Patient Identifier (Extended)=&lt;C006901&gt; Social and Personal Circumstance (SNOMED CT)=&lt;C006010&gt;
CYP00611 - Record rejected - Social and Personal Circumstance (SNOMED CT) has incorrect data format. Local Patient Identifier (Extended)=&lt;C006901&gt; Social and Personal Circumstance (SNOMED CT)=&lt;C006010&gt;</t>
  </si>
  <si>
    <t>CYP00607 - Record rejected - Social and Personal Circumstance Recorded Date is blank. Local Patient Identifier (Extended)=&lt;C006901&gt;
CYP00608 - Record rejected - Social and Personal Circumstance Recorded Date has incorrect date format. Local Patient Identifier (Extended)=&lt;C006901&gt;
CYP00609 - Record rejected - Social and Personal Circumstance Recorded Date is after the Reporting Period End Date. Local Patient Identifier (Extended)=&lt;C006901&gt;Social and Personal Circumstance Recorded Date=&lt;C006020&gt;
CYP00610 - Record rejected - Social and Personal Circumstance Recorded Date is before the Person Birth Date. Local Patient Identifier (Extended)=&lt;C006901&gt; Social and Personal Circumstance Recorded Date=&lt;C006020&gt;</t>
  </si>
  <si>
    <t>CYP00703 - Record rejected - Local Patient Identifier (Extended) is blank.
CYP00704 - Record rejected - Local Patient Identifier (Extended) has incorrect data format. Local Patient Identifier (Extended)=&lt;C007901&gt;</t>
  </si>
  <si>
    <t>CYP00705 - Record rejected - Employment Status is blank. Local Patient Identifier (Extended)=&lt;C007901&gt;
CYP00706 - Record rejected - Employment Status has incorrect data format. Local Patient Identifier (Extended)=&lt;C007901&gt;
CYP00707 - Warning - Employment Status contains an invalid national code. Local Patient Identifier (Extended)=&lt;C007901&gt; Employment Status=&lt;C007010&gt;</t>
  </si>
  <si>
    <t>CYP00708 - Record rejected - Employment Status Recorded Date has incorrect date format. Local Patient Identifier (Extended)=&lt;C007901&gt;
CYP00709 - Record rejected - Employment Status Recorded Date is after the Reporting Period End Date. Local Patient Identifier (Extended)=&lt;C007901&gt; Employment Status Recorded Date=&lt;C007020&gt;
CYP00710 - Warning - Employment Status Recorded Date is blank. Local Patient Identifier (Extended)=&lt;C007901&gt;
CYP00711 - Record rejected - Employment Status Recorded Date is before the Person Birth Date. Local Patient Identifier (Extended)=&lt;C007901&gt; Employment Status Recorded Date=&lt;C007020&gt;</t>
  </si>
  <si>
    <t>CYP00712 - Record rejected - Weekly Hours Worked has incorrect data format. Local Patient Identifier (Extended)=&lt;C007901&gt;
CYP00713 - Warning - Weekly Hours Worked contains an invalid national code. Local Patient Identifier (Extended)=&lt;C007901&gt; Weekly Hours Worked=&lt;C007030&gt;</t>
  </si>
  <si>
    <t>CYP00803 - Record rejected - Local Patient Identifier (Extended) is blank.
CYP00804 - Record rejected - Local Patient Identifier (Extended) has an incorrect data format.</t>
  </si>
  <si>
    <t>CYP00805 - Record rejected - Overseas Visitor Charging Category is blank. Local Patient Identifier (Extended) =&lt;C008901&gt;
CYP00806 - Record rejected - Overseas Visitor Charging Category has incorrect data format. Local Patient Identifier (Extended)=&lt;C008901&gt;
CYP00807 - Warning - Overseas Visitor Charging Category contains an invalid Overseas Visitor Charging Category. Local Patient Identifier (Extended)=&lt;C008901&gt; Overseas Visitor Charging Category=&lt;C008010&gt;</t>
  </si>
  <si>
    <t>CYP00808 - Record rejected - Overseas Visitor Charging Category Applicable From Date has incorrect date format.  Local Patient Identifier (Extended)=&lt;C008901&gt;
CYP00815 - Record rejected - Overseas Visitor Charging Category Applicable From Date is before Person Birth Date.  Local Patient Identifier (Extended)=&lt;C008901&gt; Overseas Visitor Charging Category Applicable From Date=&lt;C008020&gt; Person Birth Date=&lt;C001060&gt;
CYP00809 - Record rejected - Overseas Visitor Charging Category Applicable From Date is after the end date of the reporting period.  Local Patient Identifier (Extended)=&lt;C008901&gt; Overseas Visitor Charging Category Applicable From Date=&lt;C008020&gt; Reporting Period End Date=&lt;C000050&gt;
CYP00810 - Warning - Overseas Visitor Charging Category Applicable From Date is blank. Local Patient Identifier (Extended)=&lt;C008901&gt;</t>
  </si>
  <si>
    <t>CYP00811 - Record rejected - Overseas Visitor Charging Category Applicable End Date has incorrect date format. Local Patient Identifier (Extended)=&lt;C008901&gt; 
CYP00812 - Record rejected - Overseas Visitor Charging Category Applicable End Date is before the start date of the reporting period. Local Patient Identifier (Extended)=&lt;C008901&gt; Overseas Visitor Charging Category Applicable End Date=&lt;C008030&gt; Reporting Period Start Date=&lt;C000040&gt;
CYP00813 - Record rejected - Overseas Visitor Charging Category Applicable End Date is after the end date of the reporting period. Local Patient Identifier (Extended)=&lt;C008901&gt; Overseas Visitor Charging Category Applicable End Date=&lt;C008030&gt; Reporting Period End Date=&lt;C000050&gt;
CYP00814 - Record rejected - Overseas Visitor Charging Category Applicable End Date is prior to the associated Overseas Visitor Charging Category Applicable From Date. Local Patient Identifier (Extended)=&lt;C008901&gt; Overseas Visitor Charging Category Applicable From Date=&lt;C008020&gt; Overseas Visitor Charging Category Applicable End Date=&lt;C008030&gt;</t>
  </si>
  <si>
    <t>CYP10103 - Record rejected - Service Request Identifier is blank. Local Patient Identifier (Extended)=&lt;C101901&gt;
CYP10104 - Record rejected - Service Request Identifier has incorrect data format. Local Patient Identifier (Extended)=&lt;C101901&gt;</t>
  </si>
  <si>
    <t>CYP10105 - Record rejected - Local Patient Identifier (Extended) is blank. Service Request Identifier (Extended)=&lt;C101902&gt;
CYP10106 - Record rejected - Local Patient Identifier (Extended) has incorrect data format. Local Patient Identifier (Extended)=&lt;C101901&gt;</t>
  </si>
  <si>
    <t>CYP10111 - Record rejected - Organisation Identifier (Code of Commissioner) has incorrect data format. Service Request Identifier=&lt;C101902&gt; Local Patient Identifier (Extended)=&lt;C101901&gt;
CYP10112 - Warning - Organisation Identifier (Code of Commissioner) is not in national organisation tables as a "live" organisation at any point during the reporting period. Service Request Identifier=&lt;C101902&gt; Local Patient Identifier (Extended)=&lt;C101901&gt; Organisation Identifier (Code of Commissioner)=&lt;C101912&gt;
CYP10125 - Record rejected - Organisation Identifier (Code of Commissioner) is blank. Service Request Identifier=&lt;C101902&gt; Local Patient Identifier (Extended)=&lt;C101901&gt;</t>
  </si>
  <si>
    <t>CYP10107 - Record rejected - Referral Request Received Date is blank. Service Request Identifier=&lt;C101902&gt; Local Patient Identifier (Extended)=&lt;C101901&gt;
CYP10108 - Record rejected - Referral Request Received Date has incorrect date format. Service Request Identifier=&lt;C101902&gt; Local Patient Identifier (Extended)=&lt;C101901&gt;
CYP10138 - Record rejected - Referral Request Received Date is after the Reporting Period End Date. Service Request Identifier=&lt;C101902&gt; Local Patient Identifier (Extended)=&lt;C101901&gt; Referral Request Received Date=&lt;C101010&gt;
CYP10141 - Record rejected - Referral Request Received Date is before Person Birth Date. Service Request Identifier=&lt;C101902&gt; Local Patient Identifier (Extended)=&lt;C101901&gt; Referral Request Received Date=&lt;C101010&gt; Person Birth Date=&lt;C001060&gt;
CYP10142 - Record Rejected - Person Birth Date is blank AND Referral Request Received Date is before 1 January 1890. Service Request Identifier=&lt;C101902&gt; Local Patient Identifier (Extended)=&lt;C101901&gt; Referral Request Received Date=&lt;C101010&gt;</t>
  </si>
  <si>
    <t>CYP10115 - Record rejected - Source Of Referral For Community has incorrect data format. Service Request Identifier=&lt;C101902&gt; Local Patient Identifier (Extended)=&lt;C101901&gt;
CYP10116 - Warning - Source of Referral For Community contains an invalid national code. Service Request Identifier=&lt;C101902&gt; Local Patient Identifier (Extended)=&lt;C101901&gt; Source Of Referral For Community=&lt;C101030&gt;</t>
  </si>
  <si>
    <t>CYP10117 - Record rejected - Organisation Identifier (Referring Organisation) has incorrect data format. Service Request Identifier=&lt;C101902&gt; Local Patient Identifier (Extended)=&lt;C101901&gt;
CYP10118 - Warning - Organisation Identifier (Referring Organisation) is not in national organisation tables as a "live" organisation at any point during the reporting period. Service Request Identifier=&lt;C101902&gt; Local Patient Identifier (Extended)=&lt;C101901&gt; Referring Organisation Identifier=&lt;C101040&gt;</t>
  </si>
  <si>
    <t>CYP10119 - Record rejected - Referring Care Professional Staff Group (Community Care) has incorrect data format. Service Request Identifier=&lt;C101902&gt; Local Patient Identifier (Extended)=&lt;C101901&gt;
CYP10120 - Warning - Referring Care Professional Staff Group (Community Care) contains an invalid national code. Service Request Identifier=&lt;C101902&gt; Local Patient Identifier (Extended)=&lt;C101901&gt; Referring Care Professional Staff Group (Community Care)=&lt;C101050&gt;</t>
  </si>
  <si>
    <t>CYP10121 - Record rejected - Priority Type Code has incorrect data format. Service Request Identifier=&lt;C101902&gt; Local Patient Identifier (Extended)=&lt;C101901&gt;
CYP10122 - Warning - Priority Type Code contains an invalid national code. Service Request Identifier=&lt;C101902&gt; Local Patient Identifier (Extended)=&lt;C101901&gt; Priority Type Code=&lt;C101060&gt;</t>
  </si>
  <si>
    <t>CYP10123 - Record rejected - Primary Reason For Referral (Community Care) has incorrect data format. Service Request Identifier=&lt;C101902&gt; Local Patient Identifier (Extended)=&lt;C101901&gt;
CYP10124 - Warning - Primary Reason For Referral (Community Care) contains an invalid national code. Service Request Identifier=&lt;C101902&gt; Local Patient Identifier (Extended)=&lt;C101901&gt; Primary Reason For Referral (Community Care)=&lt;C101070&gt;</t>
  </si>
  <si>
    <t>CYP10131 - Record rejected - Service Discharge Date has incorrect date format. Service Request Identifier=&lt;C101902&gt; Local Patient Identifier (Extended)=&lt;C101901&gt;
CYP10132 - Record rejected - Service Discharge Date is before the Reporting Period Start Date. Service Request Identifier=&lt;C101902&gt; Local Patient Identifier (Extended)=&lt;C101901&gt;
CYP10133 - Record rejected - Service Discharge Date is prior to the associated Referral Request Received Date. Service Request Identifier=&lt;C101902&gt; Local Patient Identifier (Extended)=&lt;C101901&gt;
CYP10137 - Warning - Service Discharge Date is after the Reporting Period End Date plus 24 hours. Service Request Identifier=&lt;C101902&gt; Local Patient Identifier (Extended)=&lt;C101901&gt; Service Discharge Date=&lt;C101080&gt;
CYP10139 - Record rejected - Service Discharge Date is after the Date And Time Data Set Created. Service Request Identifier=&lt;C101902&gt; Local Patient Identifier (Extended)=&lt;C101901&gt;</t>
  </si>
  <si>
    <t>CYP10134 - Record rejected - Discharge Letter Issued Date (Community Care) has incorrect date format. Service Request Identifier=&lt;C101902&gt; Local Patient Identifier (Extended)=&lt;C101901&gt;
CYP10143 - Record rejected - Discharge Letter Issued Date (Community Care) is before the Referral Request Received Date. Service Request Identifier=&lt;C101902&gt; Local Patient Identifier (Extended)=&lt;C101901&gt; Discharge Letter Issued Date (Community Care)=&lt;C101090&gt; Referral Request Received Date=&lt;C101010&gt;
CYP10144 - Warning - Discharge Letter Issued Date (Community Care) is after the Service Discharge Date. Service Request Identifier=&lt;C101902&gt; Local Patient Identifier (Extended)=&lt;C101901&gt; Discharge Letter Issued Date (Community Care)=&lt;C101090&gt; Service Discharge Date=&lt;C101080&gt;
CYP10145 - Warning - Discharge Letter Issued Date (Community Care) is after the Reporting Period End Date. Service Request Identifier=&lt;C101902&gt; Local Patient Identifier (Extended)=&lt;C101901&gt; Discharge Letter Issued Date (Community Care)=&lt;C101090&gt; Reporting Period End Date=&lt;C000050&gt;
CYP10146 - Record rejected - Discharge Letter Issued Date (Community Care) is after the Date and Time Data Set Created. Service Request Identifier=&lt;C101902&gt; Local Patient Identifier (Extended)=&lt;C101901&gt; Discharge Letter Issued Date (Community Care)=&lt;C101090&gt; Date And Time Data Set Created=&lt;C000060&gt;</t>
  </si>
  <si>
    <t>CYP10203 - Record rejected - Service Request Identifier is blank.
CYP10204 - Record rejected - Service Request Identifier has incorrect data format. Service Request Identifier=&lt;C102902&gt;</t>
  </si>
  <si>
    <t>CYP10205 - Record rejected - Service Or Team Type Referred To (Community Care) has incorrect data format. Service Request Identifier=&lt;C102902&gt; Local Patient Identifier (Extended)=&lt;C101901&gt;
CYP10206 - Warning - Service Or Team Type Referred To (Community Care) contains an invalid national code. Service Request Identifier=&lt;C102902&gt; Local Patient Identifier (Extended)=&lt;C101901&gt; Service Or Team Type Referred To (Community Care)=&lt;C102010&gt;
CYP10207 - Record rejected - Service Or Team Type Referred To (Community Care) is blank. Service Request Identifier=&lt;C102902&gt; Local Patient Identifier (Extended)=&lt;C101901&gt;</t>
  </si>
  <si>
    <t>CYP10208 - Record rejected - Referral Closure Date has incorrect date format. Service Request Identifier=&lt;C102902&gt; Local Patient Identifier (Extended)=&lt;C101901&gt;
CYP10209 - Record rejected - Referral Closure Date is after the Date and Time Data Set Created. Service Request Identifier=&lt;C102902&gt; Local Patient Identifier (Extended)=&lt;C101901&gt;
CYP10210 - Warning - Referral Closure Date is after the Reporting Period End Date. Service Request Identifier=&lt;C102902&gt; Local Patient Identifier (Extended)=&lt;C101901&gt; Referral Closure Date=&lt;C102020&gt;
CYP10213 - Record rejected - Referral Closure Date is after the Service Discharge Date. Service Request Identifier=&lt;C102902&gt; Local Patient Identifier (Extended)=&lt;C101901&gt;
CYP10225 - Record rejected - Referral Closure Date is before the Reporting Period Start Date. Service Request Identifier=&lt;C102902&gt; Local Patient Identifier (Extended)=&lt;C101901&gt;
CYP10226 - Record rejected - Referral Closure Date is before the Referral Request Received Date. Service Request Identifier=&lt;C102902&gt; Local Patient Identifier (Extended)=&lt;C101901&gt; Referral Closure Date=&lt;C102020&gt; Referral Request Received Date=&lt;C101010&gt;</t>
  </si>
  <si>
    <t>CYP10217 - Record rejected - Referral Rejection Date has incorrect date format. Service Request Identifier=&lt;C102902&gt; Local Patient Identifier (Extended)=&lt;C101901&gt;
CYP10218 - Record rejected - Referral Rejection Date is before the Reporting Period Start Date. Service Request Identifier=&lt;C102902&gt; Local Patient Identifier (Extended)=&lt;C101901&gt; Referral Rejection Date=&lt;C102030&gt;
CYP10219 - Record rejected - Referral Rejection Date is after the Date and Time Data Set Created. Service Request Identifier=&lt;C102902&gt; Local Patient Identifier (Extended)=&lt;C101901&gt; Referral Rejection Date=&lt;C102030&gt;
CYP10220 - Warning - Referral Rejection Date is after the Reporting Period End Date. Service Request Identifier=&lt;C102902&gt; Local Patient Identifier (Extended)=&lt;C101901&gt; Referral Rejection Date=&lt;C102030&gt;
CYP10221 - Record rejected - Referral Rejection Date is after the Service Discharge Date. Service Request Identifier=&lt;C102902&gt; Local Patient Identifier (Extended)=&lt;C101901&gt; Referral Rejection Date=&lt;C102030&gt;
CYP10227 - Record rejected - Referral Rejection Date is before the Referral Request Received Date. Service Request Identifier=&lt;C102902&gt; Local Patient Identifier (Extended)=&lt;C101901&gt; Referral Rejection Date=&lt;C102030&gt; Referral Request Received Date=&lt;C101010&gt;</t>
  </si>
  <si>
    <t>CYP10211 - Record rejected - Referral Closure Reason has incorrect data format. Service Request Identifier=&lt;C102902&gt; Local Patient Identifier (Extended)=&lt;C101901&gt;
CYP10212 - Warning - Referral Closure Reason contains an invalid national code. Service Request Identifier=&lt;C102902&gt; Local Patient Identifier (Extended)=&lt;C101901&gt; Referral Closure Reason=&lt;C102040&gt;
CYP10222 - Warning - Referral Closure Date is populated but Referral Closure Reason is blank. Service Request Identifier=&lt;C102902&gt; Local Patient Identifier (Extended)=&lt;C101901&gt;</t>
  </si>
  <si>
    <t>CYP10215 - Record rejected - Referral Rejection Reason has incorrect data format. Service Request Identifier=&lt;C102902&gt; Local Patient Identifier (Extended)=&lt;C101901&gt;
CYP10216 - Warning - Referral Rejection Reason contains an invalid national code. Service Request Identifier=&lt;C102902&gt; Local Patient Identifier (Extended)=&lt;C101901&gt; Referral Rejection Reason=&lt;C102050&gt;
CYP10223 - Warning - Referral Rejection Date is populated but Referral Rejection Reason is blank. Service Request Identifier=&lt;C102902&gt; Local Patient Identifier (Extended)=&lt;C101901&gt;</t>
  </si>
  <si>
    <t>CYP10303 - Record rejected - Service Request Identifier is blank.
CYP10304 - Record rejected - Service Request Identifier has incorrect data format. Service Request Identifier=&lt;C103902&gt;</t>
  </si>
  <si>
    <t>CYP10305 - Record rejected - Other Reason For Referral (Community Care) is blank. Service Request Identifier=&lt;C103902&gt; Local Patient Identifier (Extended)=&lt;C101901&gt;
CYP10306 - Record rejected - Other Reason For Referral (Community Care) has incorrect data format. Service Request Identifier=&lt;C103902&gt; Local Patient Identifier (Extended)=&lt;C101901&gt;
CYP10307 - Warning - Other Reason For Referral (Community Care) contains an invalid national code. Service Request Identifier=&lt;C103902&gt; Local Patient Identifier (Extended)=&lt;C101901&gt; Other Reason For Referral (Community Care)=&lt;C103010&gt;</t>
  </si>
  <si>
    <t>CYP10403 - Record rejected - Service Request Identifier is blank. Patient Pathway Identifier=&lt;C104020&gt;
CYP10404 - Record rejected - Service Request Identifier has incorrect data format. Service Request Identifier=&lt;C104902&gt;</t>
  </si>
  <si>
    <t>CYP10408 - Record rejected - Organisation Identifier (Patient Pathway Identifier Issuer) has incorrect data format. Service Request Identifier=&lt;C104902&gt; Local Patient Identifier (Extended)=&lt;C101901&gt;
CYP10409 - Warning - Organisation Identifier (Patient Pathway Identifier Issuer) is not in national organisation tables as a "live" organisation at any point during the reporting period. Service Request Identifier=&lt;C104902&gt; Local Patient Identifier (Extended)=&lt;C101901&gt;Organisation Identifier (Patient Pathway Identifier Issuer)=&lt;C104030&gt;</t>
  </si>
  <si>
    <t>CYP10410 - Record rejected - Waiting Time Measurement Type (Community Care) has incorrect data format. Service Request Identifier=&lt;C104902&gt; Local Patient Identifier (Extended)=&lt;C101901&gt;
CYP10411 - Warning - Waiting Time Measurement Type (Community Care) contains an invalid national code. Service Request Identifier=&lt;C104902&gt; Local Patient Identifier (Extended)=&lt;C101901&gt; Waiting Time Measurement Type (Community Care)=&lt;C104040&gt;</t>
  </si>
  <si>
    <t>CYP10412 - Record rejected - Referral To Treatment Period Start Date has incorrect date format. Service Request Identifier=&lt;C104902&gt; Local Patient Identifier (Extended)=&lt;C101901&gt;
CYP10417 - Record rejected - Referral To Treatment Period Start Date is after the Reporting Period End Date. Service Request Identifier=&lt;C104902&gt; Local Patient Identifier (Extended)=&lt;C101901&gt; Referral To Treatment Period Start Date=&lt;C104050&gt;
CYP10423 - Record rejected - Referral To Treatment Period Start Date is before Person Birth Date. Service Request Identifier=&lt;C104902&gt; Local Patient Identifier (Extended)=&lt;C101901&gt; Referral To Treatment Period Start Date=&lt;C104050&gt; Person Birth Date=&lt;C001060&gt;</t>
  </si>
  <si>
    <t>CYP10405 - Record rejected - Referral To Treatment Period End Date is after the Reporting Period End Date. Service Request Identifier=&lt;C104902&gt; Local Patient Identifier (Extended)=&lt;C101901&gt; Referral To Treatment Period End Date=&lt;C104060&gt;
CYP10413 - Record rejected - Referral To Treatment Period End Date has incorrect date format. Service Request Identifier=&lt;C104902&gt; Local Patient Identifier (Extended)=&lt;C101901&gt;
CYP10416 - Record rejected - Referral To Treatment Period End Date is before the Referral To Treatment Period Start Date. Service Request Identifier=&lt;C104902&gt; Local Patient Identifier (Extended)=&lt;C101901&gt; Referral To Treatment Period End Date=&lt;C104060&gt;
CYP10422 - Record rejected - Referral To Treatment Period End Date is before the Referral Request Received Date. Service Request Identifier=&lt;C104902&gt; Local Patient Identifier (Extended)=&lt;C101901&gt; Referral Request Received Date=&lt;C101010&gt; Referral To Treatment Period End Date=&lt;C104060&gt;</t>
  </si>
  <si>
    <t>CYP10414 - Record rejected - Referral To Treatment Period Status has incorrect data format. Service Request Identifier=&lt;C104902&gt; Local Patient Identifier (Extended)=&lt;C101901&gt;
CYP10415 - Warning - Referral To Treatment Period Status contains an invalid national code. Service Request Identifier=&lt;C104902&gt; Local Patient Identifier (Extended)=&lt;C101901&gt; Referral To Treatment Period Status=&lt;C104070&gt;</t>
  </si>
  <si>
    <t>CYP10503 - Record rejected - Service Request Identifier is blank.
CYP10504 - Record rejected - Service Request Identifier has incorrect data format. Service Request Identifier=&lt;C105902&gt;</t>
  </si>
  <si>
    <t>CYP10505 - Record rejected - Onward Referral Date is blank. Service Request Identifier=&lt;C105902&gt; Local Patient Identifier (Extended)=&lt;C101901&gt;
CYP10506 - Record rejected - Onward Referral Date has incorrect data format. Service Request Identifier=&lt;C105902&gt; Local Patient Identifier (Extended)=&lt;C101901&gt;
CYP10512 - Record rejected - Onward Referral Date is after the Reporting Period End Date. Service Request Identifier=&lt;C105902&gt; Local Patient Identifier (Extended)=&lt;C101901&gt; Onward Referral Date=&lt;C105010&gt;
CYP10513 - Record rejected - Onward Referral Date is before the Referral Request Received Date. Service Request Identifier=&lt;C105902&gt; Local Patient Identifier (Extended)=&lt;C101901&gt; Onward Referral Date=&lt;C105010&gt; Referral Request Received Date=&lt;C101010&gt;</t>
  </si>
  <si>
    <t>CYP10507 - Record rejected - Onward Referral Reason (Community Care) has incorrect data format. Service Request Identifier=&lt;C105902&gt; Local Patient Identifier (Extended)=&lt;C101901&gt;
CYP10508 - Warning - Onward Referral Reason (Community Care) contains an invalid national code. Service Request Identifier=&lt;C105902&gt; Local Patient Identifier (Extended)=&lt;C101901&gt; Onward Referral Reason (Community Care)=&lt;C105020&gt;</t>
  </si>
  <si>
    <t>CYP10509 - Record rejected - Organisation Identifier (Receiving Organisation) has incorrect data format. Service Request Identifier=&lt;C105902&gt; Local Patient Identifier (Extended)=&lt;C101901&gt;
CYP10510 - Warning - Organisation Identifier (Receiving Organisation) is not in national organisation tables as a "live" organisation at any point during the reporting period. Service Request Identifier=&lt;C105902&gt; Local Patient Identifier (Extended)=&lt;C101901&gt; Organisation Identifier (Receiving Organisation)=&lt;C105030&gt;</t>
  </si>
  <si>
    <t>CYP20103 - Record rejected - Care Contact Identifier is blank. Service Request Identifier=&lt;C201902&gt;
CYP20104 - Record rejected - Care Contact Identifier has incorrect data format. Care Contact Identifier=&lt;C201903&gt; Service Request Identifier=&lt;C201902&gt;</t>
  </si>
  <si>
    <t>CYP20105 - Record rejected - Service Request Identifier is blank. Care Contact Identifier=&lt;C201903&gt;
CYP20106 - Record rejected - Service Request Identifier has incorrect data format. Care Contact Identifier=&lt;C201903&gt; Service Request Identifier=&lt;C201902&gt;</t>
  </si>
  <si>
    <t>CYP20101 - Record rejected - Care Contact Date is before the Reporting Period Start Date. Care Contact Identifier=&lt;C201903&gt; Service Request Identifier=&lt;C201902&gt; Local Patient Identifier (Extended)=&lt;C101901&gt; Care Contact Date=&lt;C201020&gt;
CYP20107 - Record rejected - Care Contact Date is blank. Care Contact Identifier=&lt;C201903&gt; Service Request Identifier=&lt;C201902&gt; Local Patient Identifier (Extended)=&lt;C101901&gt;
CYP20108 - Record rejected - Care Contact Date has incorrect date format. Care Contact Identifier=&lt;C201903&gt; Service Request Identifier=&lt;C201902&gt; Local Patient Identifier (Extended)=&lt;C101901&gt;
CYP20127 - Record rejected - Care Contact Date is after the Reporting Period End Date. Care Contact Identifier=&lt;C201903&gt; Service Request Identifier=&lt;C201902&gt; Local Patient Identifier (Extended)=&lt;C101901&gt; Care Contact Date=&lt;C201020&gt;
CYP20161 - Record rejected - Care Contact Date is before the Referral Request Received Date. Care Contact Identifier=&lt;C201903&gt; Service Request Identifier=&lt;C201902&gt; Local Patient Identifier (Extended)=&lt;C101901&gt; Care Contact Date=&lt;C201020&gt; Referral Request Received Date=&lt;C101010&gt;</t>
  </si>
  <si>
    <t>CYP20110 - Record rejected - Organisation Identifier (Code of Commissioner) has incorrect data format. Care Contact Identifier=&lt;C201903&gt; Service Request Identifier=&lt;C201902&gt; Local Patient Identifier (Extended)=&lt;C101901&gt;
CYP20111 - Warning - Organisation Identifier (Code of Commissioner) is not in national organisation tables as a "live" organisation at any point during the reporting period. Care Contact Identifier=&lt;C201903&gt; Service Request Identifier=&lt;C201902&gt; Local Patient Identifier (Extended)=&lt;C101901&gt; Organisation Identifier (Code of Commissioner)=&lt;C201912&gt;</t>
  </si>
  <si>
    <t>CYP20112 - Record rejected - Administrative Category Code has incorrect data format. Care Contact Identifier=&lt;C201903&gt; Service Request Identifier=&lt;C201902&gt; Local Patient Identifier (Extended)=&lt;C101901&gt;
CYP20113 - Warning - Administrative Category Code contains an invalid national code. Care Contact Identifier=&lt;C201903&gt; Service Request Identifier=&lt;C201902&gt; Local Patient Identifier (Extended)=&lt;C101901&gt; Administrative Category Code=&lt;C201040&gt;</t>
  </si>
  <si>
    <t>CYP20115 - Record rejected - Consultation Type has incorrect data format. Care Contact Identifier=&lt;C201903&gt; Service Request Identifier=&lt;C201902&gt; Local Patient Identifier (Extended)=&lt;C101901&gt;
CYP20116 - Warning - Consultation Type contains an invalid national code. Care Contact Identifier=&lt;C201903&gt; Service Request Identifier=&lt;C201902&gt; Local Patient Identifier (Extended)=&lt;C101901&gt; Consultation Type=&lt;C201060&gt;</t>
  </si>
  <si>
    <t>CYP20117 - Record rejected - Care Contact Subject has incorrect data format. Care Contact Identifier=&lt;C201903&gt; Service Request Identifier=&lt;C201902&gt; Local Patient Identifier (Extended)=&lt;C101901&gt;
CYP20118 - Warning - Care Contact Subject contains an invalid national code. Care Contact Identifier=&lt;C201903&gt; Service Request Identifier=&lt;C201902&gt; Local Patient Identifier (Extended)=&lt;C101901&gt; Care Contact Subject=&lt;C201070&gt;</t>
  </si>
  <si>
    <t>CYP20119 - Record rejected - Consultation Mechanism (Community Care) has incorrect data format. Care Contact Identifier=&lt;C201903&gt; Service Request Identifier=&lt;C201902&gt; Local Patient Identifier (Extended)=&lt;C101901&gt;
CYP20120 - Warning - Consultation Mechanism (Community Care) contains an invalid national code. Care Contact Identifier=&lt;C201903&gt; Service Request Identifier=&lt;C201902&gt; Local Patient Identifier (Extended)=&lt;C101901&gt; Consultation Mechanism (Community Care)=&lt;C201080&gt;</t>
  </si>
  <si>
    <t>CYP20121 - Record rejected - Activity Location Type Code has incorrect data format. Care Contact Identifier=&lt;C201903&gt; Service Request Identifier=&lt;C201902&gt; Local Patient Identifier (Extended)=&lt;C101901&gt;
CYP20122 - Warning - Activity Location Type Code contains an invalid national code. Care Contact Identifier=&lt;C201903&gt; Service Request Identifier=&lt;C201902&gt; Local Patient Identifier (Extended)=&lt;C101901&gt; Activity Location Type Code=&lt;C201909&gt;</t>
  </si>
  <si>
    <t>CYP20123 - Record rejected - Organisation Site Identifier (Of Treatment) has incorrect data format. Care Contact Identifier=&lt;C201903&gt; Service Request Identifier=&lt;C201902&gt; Local Patient Identifier (Extended)=&lt;C101901&gt;
CYP20124 - Warning - Organisation Site Identifier (Of Treatment) is not in national organisation tables as a "live" organisation at any point during the reporting period. Care Contact Identifier=&lt;C201903&gt; Service Request Identifier=&lt;C201902&gt; Local Patient Identifier (Extended)=&lt;C101901&gt; Organisation Site Identifier (Of Treatment)=&lt;C201906&gt;</t>
  </si>
  <si>
    <t>CYP20140 - Record rejected - Group Therapy Indicator has incorrect data format. Care Contact Identifier=&lt;C201903&gt; Service Request Identifier=&lt;C201902&gt; Local Patient Identifier (Extended)=&lt;C101901&gt;
CYP20141 - Warning - Group Therapy Indicator contains an invalid national code. Care Contact Identifier=&lt;C201903&gt; Service Request Identifier=&lt;C201902&gt; Local Patient Identifier (Extended)=&lt;C101901&gt; Group Therapy Indicator=&lt;C201090&gt;</t>
  </si>
  <si>
    <t>CYP20125 - Record rejected - Attendance Status has incorrect data format. Care Contact Identifier=&lt;C201903&gt; Service Request Identifier=&lt;C201902&gt; Local Patient Identifier (Extended)=&lt;C101901&gt;
CYP20126 - Warning - Attendance Status contains an invalid national code. Care Contact Identifier=&lt;C201903&gt; Service Request Identifier=&lt;C201902&gt; Local Patient Identifier (Extended)=&lt;C101901&gt; Attendance Status=&lt;C201100&gt;</t>
  </si>
  <si>
    <t>CYP20129 - Record rejected - Earliest Reasonable Offer Date has incorrect date format. Care Contact Identifier=&lt;C201903&gt; Service Request Identifier=&lt;C201902&gt; Local Patient Identifier (Extended)=&lt;C101901&gt;
CYP20146 - Record rejected - Earliest Reasonable Offer Date is before the Referral Request Received Date. Care Contact Identifier=&lt;C201903&gt; Service Request Identifier=&lt;C201902&gt; Local Patient Identifier (Extended)=&lt;C101901&gt; Earliest Reasonable Offer Date=&lt;C201110&gt; Referral Request Received Date=&lt;C101010&gt;
CYP20147 - Warning - Earliest Reasonable Offer Date is after the Care Contact Date. Care Contact Identifier=&lt;C201903&gt; Service Request Identifier=&lt;C201902&gt; Local Patient Identifier (Extended)=&lt;C101901&gt; Earliest Reasonable Offer Date=&lt;C201110&gt; Care Contact Date=&lt;C201020&gt;
CYP20148 - Record rejected - Earliest Reasonable Offer Date is more than 5 years after the Date and Time Data Set Created. Care Contact Identifier=&lt;C201903&gt; Service Request Identifier=&lt;C201902&gt; Local Patient Identifier (Extended)=&lt;C101901&gt; Earliest Reasonable Offer Date=&lt;C201110&gt; Date And Time Data Set Created=&lt;C000060&gt;</t>
  </si>
  <si>
    <t>CYP20130 - Record rejected - Earliest Clinically Appropriate Date has incorrect date format. Care Contact Identifier=&lt;C201903&gt; Service Request Identifier=&lt;C201902&gt; Local Patient Identifier (Extended)=&lt;C101901&gt;
CYP20149 - Record rejected - Earliest Clinically Appropriate Date is before the Referral Request Received Date. Care Contact Identifier=&lt;C201903&gt; Service Request Identifier=&lt;C201902&gt; Local Patient Identifier (Extended)=&lt;C101901&gt; Earliest Clinically Appropriate Date=&lt;C201120&gt; Referral Request Received Date=&lt;C101010&gt;
CYP20150 - Record rejected - Earliest Clinically Appropriate Date is more than 5 years after the Date And Time Data Set Created. Care Contact Identifier=&lt;C201903&gt; Service Request Identifier=&lt;C201902&gt; Local Patient Identifier (Extended)=&lt;C101901&gt; Earliest Clinically Appropriate Date=&lt;C201120&gt; Date And Time Data Set Created=&lt;C000060&gt;</t>
  </si>
  <si>
    <t>CYP20131 - Record rejected - Care Contact Cancellation Date has incorrect date format. Care Contact Identifier=&lt;C201903&gt; Service Request Identifier=&lt;C201902&gt; Local Patient Identifier (Extended)=&lt;C101901&gt;
CYP20151 - Record rejected - Care Contact Cancellation Date is before the Referral Request Received Date. Care Contact Identifier=&lt;C201903&gt; Service Request Identifier=&lt;C201902&gt; Local Patient Identifier (Extended)=&lt;C101901&gt; Care Contact Cancellation Date=&lt;C201130&gt; Referral Request Received Date=&lt;C101010&gt;
CYP20152 - Record rejected - Care Contact Cancellation Date is after the Care Contact Date. Care Contact Identifier=&lt;C201903&gt; Service Request Identifier=&lt;C201902&gt; Local Patient Identifier (Extended)=&lt;C101901&gt; Care Contact Cancellation Date=&lt;C201130&gt; Care Contact Date=&lt;C201020&gt;
CYP20153 - Record rejected - Care Contact Cancellation Date is after the Date and Time Data Set Created. Care Contact Identifier=&lt;C201903&gt; Service Request Identifier=&lt;C201902&gt; Local Patient Identifier (Extended)=&lt;C101901&gt; Care Contact Cancellation Date=&lt;C201130&gt; Date And Time Data Set Created=&lt;C000060&gt;
CYP20154 - Warning - Care Contact Cancellation Date is after the Reporting Period End Date. Care Contact Identifier=&lt;C201903&gt; Service Request Identifier=&lt;C201902&gt; Local Patient Identifier (Extended)=&lt;C101901&gt; Care Contact Cancellation Date=&lt;C201130&gt; Reporting Period End Date=&lt;C000050&gt;</t>
  </si>
  <si>
    <t>CYP20132 - Record rejected - Care Contact Cancellation Reason has incorrect data format. Care Contact Identifier=&lt;C201903&gt; Service Request Identifier=&lt;C201902&gt; Local Patient Identifier (Extended)=&lt;C101901&gt;
CYP20133 - Warning - Care Contact Cancellation Reason contains an invalid national code. Care Contact Identifier=&lt;C201903&gt; Service Request Identifier=&lt;C201902&gt; Local Patient Identifier (Extended)=&lt;C101901&gt; Care Contact Cancellation Reason=&lt;C201140&gt;
CYP20143 - Warning - Care Contact Cancellation Date is populated but Care Contact Cancellation Reason is blank. Care Contact Identifier=&lt;C201903&gt; Service Request Identifier=&lt;C201902&gt; Local Patient Identifier (Extended)=&lt;C101901&gt;</t>
  </si>
  <si>
    <t>CYP20135 - Record rejected - Replacement Appointment Date Offered has incorrect date format. Care Contact Identifier=&lt;C201903&gt; Service Request Identifier=&lt;C201902&gt; Local Patient Identifier (Extended)=&lt;C101901&gt;
CYP20155 - Record rejected - Replacement Appointment Date Offered is before the Referral Request Received Date. Care Contact Identifier=&lt;C201903&gt; Service Request Identifier=&lt;C201902&gt; Local Patient Identifier (Extended)=&lt;C101901&gt; Replacement Appointment Date Offered=&lt;C201150&gt; Referral Request Received Date=&lt;C101010&gt;
CYP20156 - Record rejected - Replacement Appointment Date Offered is before Replacement Appointment Booked Date. Care Contact Identifier=&lt;C201903&gt; Service Request Identifier=&lt;C201902&gt; Local Patient Identifier (Extended)=&lt;C101901&gt; Replacement Appointment Date Offered=&lt;C201150&gt; Replacement Appointment Booked Date=&lt;C201160&gt;
CYP20157 - Record rejected - Replacement Appointment Date Offered is more than 5 years after the Date and Time Data Set Created. Care Contact Identifier=&lt;C201903&gt; Service Request Identifier=&lt;C201902&gt; Local Patient Identifier (Extended)=&lt;C101901&gt; Replacement Appointment Date Offered=&lt;C201150&gt; Date and Time Data Set Created=&lt;C000060&gt;</t>
  </si>
  <si>
    <t>CYP20134 - Record rejected - Replacement Appointment Booked Date has incorrect date format. Care Contact Identifier=&lt;C201903&gt; Service Request Identifier=&lt;C201902&gt; Local Patient Identifier (Extended)=&lt;C101901&gt;
CYP20158 - Record rejected - Replacement Appointment Booked Date is before the referral Request Received Date. Care Contact Identifier=&lt;C201903&gt; Service Request Identifier=&lt;C201902&gt; Local Patient Identifier (Extended)=&lt;C101901&gt; Replacement Appointment Booked Date=&lt;C201160&gt; Referral Request Received Date=&lt;C101010&gt;
CYP20159 - Warning - Replacement Appointment Booked Date is after the Reporting Period End Date. Care Contact Identifier=&lt;C201903&gt; Service Request Identifier=&lt;C201902&gt; Local Patient Identifier (Extended)=&lt;C101901&gt; Replacement Appointment Booked Date=&lt;C201160&gt; Reporting Period End Date=&lt;C000050&gt;
CYP20160 - Record rejected - Replacement Appointment Booked Date is after the Date and Time Data Set Created. Care Contact Identifier=&lt;C201903&gt; Service Request Identifier=&lt;C201902&gt; Local Patient Identifier (Extended)=&lt;C101901&gt; Replacement Appointment Booked Date=&lt;C201160&gt; Date and time data set created=&lt;C000060&gt;</t>
  </si>
  <si>
    <t>CYP20212 - Record rejected - Care Activity Identifier is blank. Care Contact Identifier=&lt;C202903&gt;
CYP20213 - Record rejected - Care Activity Identifier has incorrect data format. Care Activity Identifier=&lt;C202904&gt; Care Contact Identifier=&lt;C202903&gt;</t>
  </si>
  <si>
    <t>CYP20204 - Record rejected - Care Contact Identifier is blank. Care Activity Identifier=&lt;C202904&gt;
CYP20205 - Record rejected - Care Contact Identifier has incorrect data format. Care Activity Identifier=&lt;C202904&gt; Care Contact Identifier=&lt;C202903&gt;</t>
  </si>
  <si>
    <t>CYP20206 - Record rejected - Community Care Activity Type is blank. Care Activity Identifier=&lt;C202904&gt; Care Contact Identifier=&lt;C202903&gt; Service Request Identifier=&lt;C201902&gt; Local Patient Identifier (Extended)=&lt;C101901&gt;
CYP20207 - Record rejected - Community Care Activity Type has incorrect data format. Care Activity Identifier=&lt;C202904&gt; Care Contact Identifier=&lt;C202903&gt; Service Request Identifier=&lt;C201902&gt; Local Patient Identifier (Extended)=&lt;C101901&gt;
CYP20208 - Warning - Community Care Activity Type contains an invalid national code. Care Activity Identifier=&lt;C202904&gt; Care Contact Identifier=&lt;C202903&gt; Service Request Identifier=&lt;C201902&gt; Local Patient Identifier (Extended)=&lt;C101901&gt; Community Care Activity Type=&lt;C202010&gt;</t>
  </si>
  <si>
    <t>CYP20215 - Record rejected - Procedure Scheme In Use (Community Care) has incorrect data format. Care Activity Identifier=&lt;C202904&gt; Care Contact Identifier=&lt;C202903&gt; Service Request Identifier=&lt;C201902&gt; Local Patient Identifier (Extended)=&lt;C101901&gt;
CYP20216 - Warning - Procedure Scheme In Use (Community Care) contains an invalid national code. Care Activity Identifier=&lt;C202904&gt; Care Contact Identifier=&lt;C202903&gt; Service Request Identifier=&lt;C201902&gt; Local Patient Identifier (Extended)=&lt;C101901&gt; Procedure Scheme In Use (Community Care)=&lt;C202040&gt;
CYP20220 - Record rejected - Coded Procedure (Clinical Terminology) is populated, but no valid Procedure Scheme In Use (Community Care) has been provided. Care Activity Identifier=&lt;C202904&gt; Care Contact Identifier=&lt;C202903&gt; Service Request Identifier=&lt;C201902&gt; Local Patient Identifier (Extended)=&lt;C101901&gt; Procedure Scheme In Use (Community Care)=&lt;C202040&gt;</t>
  </si>
  <si>
    <t>CYP20217 - Record rejected - Coded Procedure (Clinical Terminology) has incorrect data format. Care Activity Identifier=&lt;C202904&gt; Care Contact Identifier=&lt;C202903&gt; Service Request Identifier=&lt;C201902&gt; Local Patient Identifier (Extended)=&lt;C101901&gt;
CYP20219 - Warning - Procedure Scheme In Use (Community Care) is populated, but Coded Procedure (Clinical Terminology) is blank. Care Activity Identifier=&lt;C202904&gt; Care Contact Identifier=&lt;C202903&gt; Service Request Identifier=&lt;C201902&gt; Local Patient Identifier (Extended)=&lt;C101901&gt; Coded Procedure (Clinical Terminology)=&lt;C202050&gt;
CYP20234 - Record rejected - Coded Procedure (Clinical Terminology) format does not match expected format from selected Procedure Scheme In Use (Community Care). Care Activity Identifier=&lt;C202904&gt; Care Contact Identifier=&lt;C202903&gt; Service Request Identifier=&lt;C201902&gt; Local Patient Identifier (Extended)=&lt;C101901&gt; Coded Procedure (Clinical Terminology)=&lt;C202050&gt; Procedure Scheme In Use (Community Care)=&lt;C202040&gt;
CYP20239 - Record rejected - Procedure Scheme In Use (Community Care) contains the value '06 - SNOMED CT' and Coded Procedure (Clinical Terminology) fails standard SNOMED CT checks (Check Digit and Partition Identifier). Care Activity Identifier=&lt;C202904&gt; Coded Procedure (Clinical Terminology)=&lt;C202050&gt;</t>
  </si>
  <si>
    <t>CYP20224 - Record rejected - Finding Scheme In Use (Community Care) has incorrect data format. Care Activity Identifier=&lt;C202904&gt; Care Contact Identifier=&lt;C202903&gt; Service Request Identifier=&lt;C201902&gt; Local Patient Identifier (Extended)=&lt;C101901&gt;
CYP20225 - Warning - Finding Scheme In Use (Community Care) contains an invalid national code. Care Activity Identifier=&lt;C202904&gt; Care Contact Identifier=&lt;C202903&gt; Service Request Identifier=&lt;C201902&gt; Local Patient Identifier (Extended)=&lt;C101901&gt; Finding Scheme In Use (Community Care)=&lt;C202060&gt;
CYP20226 - Record rejected - Coded Finding (Coded Clinical Entry) is populated, but no valid Finding Scheme In Use (Community Care) has been provided. Care Activity Identifier=&lt;C202904&gt; Care Contact Identifier=&lt;C202903&gt; Service Request Identifier=&lt;C201902&gt; Local Patient Identifier (Extended)=&lt;C101901&gt;</t>
  </si>
  <si>
    <t>CYP20227 - Record rejected - Coded Finding (Coded Clinical Entry) has incorrect data format. Care Activity Identifier=&lt;C202904&gt; Care Contact Identifier=&lt;C202903&gt; Service Request Identifier=&lt;C201902&gt; Local Patient Identifier (Extended)=&lt;C101901&gt;
CYP20228 - Warning - Finding Scheme In Use is populated, but Coded Finding (Coded Clinical Entry) is blank. Care Activity Identifier=&lt;C202904&gt; Care Contact Identifier=&lt;C202903&gt; Service Request Identifier=&lt;C201902&gt; Local Patient Identifier (Extended)=&lt;C101901&gt;
CYP20235 - Record rejected - Coded Finding (Coded Clinical Entry) format does not match expected format from selected Finding Scheme In Use. Care Activity Identifier=&lt;C202904&gt; Care Contact Identifier=&lt;C202903&gt; Service Request Identifier=&lt;C201902&gt; Local Patient Identifier (Extended)=&lt;C101901&gt; Coded Finding (Coded Clinical Entry)=&lt;C202070&gt; Finding Scheme In Use=&lt;C202060&gt;
CYP20240 - Record rejected - Finding Scheme In Use contains the value '04 - SNOMED CT' and Coded Finding (Coded Clinical Entry) fails standard SNOMED CT checks (Check Digit and Partition Identifier). Care Activity Identifier=&lt;C202904&gt; Coded Finding (Coded Clinical Entry)=&lt;C202070&gt;</t>
  </si>
  <si>
    <t>CYP20229 - Record rejected - Observation Scheme In Use (Community Care) has incorrect data format. Care Activity Identifier=&lt;C202904&gt; Care Contact Identifier=&lt;C202903&gt; Service Request Identifier=&lt;C201902&gt; Local Patient Identifier (Extended)=&lt;C101901&gt;
CYP20230 - Warning - Observation Scheme In Use (Community Care) contains an invalid national code. Care Activity Identifier=&lt;C202904&gt; Care Contact Identifier=&lt;C202903&gt; Service Request Identifier=&lt;C201902&gt; Local Patient Identifier (Extended)=&lt;C101901&gt; Observation Scheme In Use (Community Care)=&lt;C202080&gt;
CYP20231 - Record rejected - Coded Observation (Clinical Terminology) is populated, but no valid Observation Scheme In Use (Community Care) has been provided. Care Activity Identifier=&lt;C202904&gt; Care Contact Identifier=&lt;C202903&gt; Service Request Identifier=&lt;C201902&gt; Local Patient Identifier (Extended)=&lt;C101901&gt;</t>
  </si>
  <si>
    <t>CYP20232 - Record rejected - Coded Observation (Clinical Terminology) has incorrect data format. Care Activity Identifier=&lt;C202904&gt; Care Contact Identifier=&lt;C202903&gt; Service Request Identifier=&lt;C201902&gt; Local Patient Identifier (Extended)=&lt;C101901&gt;
CYP20233 - Warning - Observation Scheme In Use (Community Care) is populated, but Coded Observation (Clinical Terminology) is blank. Care Activity Identifier=&lt;C202904&gt; Care Contact Identifier=&lt;C202903&gt; Service Request Identifier=&lt;C201902&gt; Local Patient Identifier (Extended)=&lt;C101901&gt;
CYP20236 - Record rejected - Coded Observation (Clinical Terminology) format does not match expected format from selected Observation Scheme In Use (Community Care). Care Activity Identifier=&lt;C202904&gt; Care Contact Identifier=&lt;C202903&gt; Service Request Identifier=&lt;C201902&gt; Local Patient Identifier (Extended)=&lt;C101901&gt; Coded Observation (Clinical Terminology)=&lt;C202090&gt; Observation Scheme in Use (Community Care)=&lt;C202080&gt;
CYP20241 - Record rejected - Observation Scheme In Use (Community Care) contains the value '03 - SNOMED CT' and Coded Observation (Clinical Terminology) fails standard SNOMED CT checks (Check Digit and Partition Identifier). Care Activity Identifier=&lt;C202904&gt; Coded Observation (Clinical Terminology)=&lt;C202090&gt;</t>
  </si>
  <si>
    <t>CYP20222 - Record rejected - UCUM Unit Of Measurement has incorrect data format. Care Activity Identifier=&lt;C202904&gt; Care Contact Identifier=&lt;C202903&gt; Service Request Identifier=&lt;C201902&gt; Local Patient Identifier (Extended)=&lt;C101901&gt;
CYP20238 - Warning - Observation Value is populated and the UCUM Unit Of Measurement is blank. Care Activity Identifier=&lt;C202904&gt; Observation Value=&lt;C202100&gt;</t>
  </si>
  <si>
    <t>CYP30101 - Record rejected - Group Session Identifier is blank.
CYP30102 - Record rejected - Group Session Identifier has incorrect data format. Group Session Identifier=&lt;C301010&gt;</t>
  </si>
  <si>
    <t>CYP30103 - Record rejected - Group Session Date is blank. Group Session Identifier=&lt;C301010&gt;
CYP30104 - Record rejected - Group Session Date has incorrect date format. Group Session Identifier=&lt;C301010&gt;
CYP30122 - Record rejected - Group Session Date is after the Reporting Period End Date. Group Session Identifier=&lt;C301010&gt; Group Session Date=&lt;C301020&gt;
CYP30123 - Record rejected - Group Session Date is before the Reporting Period Start Date. Group Session Identifier=&lt;C301010&gt; Group Session Date=&lt;C301020&gt;</t>
  </si>
  <si>
    <t>CYP30105 - Record rejected - Organisation Identifier (Code of Commissioner) has incorrect data format. Group Session Identifier=&lt;C301010&gt;
CYP30106 - Warning - Organisation Identifier (Code of Commissioner) is not in national organisation tables as a "live" organisation at any point during the reporting period. Group Session Identifier=&lt;C301010&gt; Organisation Identifier (Code of Commissioner)=&lt;C301912&gt;
CYP30120 - Record rejected - Organisation Identifier (Code of Commissioner) is blank. Group Session Identifier=&lt;C301010&gt;</t>
  </si>
  <si>
    <t>CYP30108 - Record rejected - Group Session Type (Community Care) has incorrect data format. Group Session Identifier=&lt;C301010&gt;
CYP30109 - Warning - Group Session Type (Community Care) contains an invalid national code. Group Session Identifier=&lt;C301010&gt; Group Session Type (Community Care)=&lt;C301040&gt;</t>
  </si>
  <si>
    <t>CYP30111 - Record rejected - Activity Location Type Code has incorrect data format. Group Session Identifier=&lt;C301010&gt;
CYP30112 - Warning - Activity Location Type Code contains an invalid national code. Group Session Identifier=&lt;C301010&gt; Activity Location Type Code=&lt;C301909&gt;</t>
  </si>
  <si>
    <t>CYP30113 - Record rejected - Organisation Site Identifier (Of Treatment) has incorrect data format. Group Session Identifier=&lt;C301010&gt;
CYP30114 - Warning - Organisation Site Identifier (Of Treatment) is not in national organisation tables as a "live" organisation at any point during the reporting period. Group Session Identifier=&lt;C301010&gt; Organisation Site Identifier (Of Treatment)=&lt;C301906&gt;</t>
  </si>
  <si>
    <t>CYP40102 - Record rejected - Local Patient Identifier (Extended) is blank.
CYP40103 - Record rejected - Local Patient Identifier (Extended) has incorrect data format. Local Patient Identifier (Extended)=&lt;C401901&gt;</t>
  </si>
  <si>
    <t>CYP40104 - Record rejected - Special Educational Need Type is blank. Local Patient Identifier (Extended)=&lt;C401901&gt;
CYP40105 - Record rejected - Special Educational Need Type has incorrect data format. Local Patient Identifier (Extended)=&lt;C401901&gt;
CYP40106 - Warning - Special Educational Need Type contains an invalid national code. Local Patient Identifier=&lt;C401901&gt; Special Educational Need Type=&lt;C401010&gt;</t>
  </si>
  <si>
    <t>CYP40202 - Record rejected - Local Patient Identifier (Extended) is blank.
CYP40203 - Record rejected - Local Patient Identifier (Extended) has incorrect data format. Local Patient Identifier (Extended)=&lt;C402901&gt;</t>
  </si>
  <si>
    <t>CYP40204 - Record rejected - Safeguarding Vulnerability Factors Type is blank. Local Patient Identifier (Extended)=&lt;C402901&gt;
CYP40205 - Record rejected - Safeguarding Vulnerability Factors Type has incorrect data format. Local Patient Identifier (Extended)=&lt;C402901&gt;
CYP40206 - Warning - Safeguarding Vulnerability Factors Type contains an invalid national code. Local Patient Identifier=&lt;C402901&gt; Safeguarding Vulnerability Factors Type=&lt;C402010&gt;</t>
  </si>
  <si>
    <t>CYP40302 - Record rejected - Local Patient Identifier (Extended) is blank.
CYP40303 - Record rejected - Local Patient Identifier (Extended) has incorrect data format. Local Patient Identifier (Extended)=&lt;C403901&gt;</t>
  </si>
  <si>
    <t>CYP40304 - Record rejected - Child Protection Plan Reason Code is blank. Local Patient Identifier (Extended)=&lt;C403901&gt;
CYP40305 - Record rejected - Child Protection Plan Reason Code has incorrect data format. Local Patient Identifier (Extended)=&lt;C403901&gt;
CYP40306 - Warning - Child Protection Plan Reason Code contains an invalid national code. Local Patient Identifier (Extended)=&lt;C403901&gt; Child Protection Plan Reason Code=&lt;C403010&gt;</t>
  </si>
  <si>
    <t>CYP40308 - Record rejected - Child Protection Plan Start Date has incorrect date format. Local Patient Identifier (Extended)=&lt;C403901&gt;
CYP40310 - Record rejected - Child Protection Plan Start Date is blank. Local Patient Identifier (Extended)=&lt;C403901&gt;
CYP40311 - Record rejected - Child Protection Plan Start Date is more than 9 months before the Person Birth Date. Local Patient Identifier (Extended)=&lt;C403901&gt; Child Protection Plan Start Date=&lt;C403020&gt;
CYP40312 - Record rejected - Child Protection Plan Start Date is after the Reporting Period End Date. Local Patient Identifier (Extended)=&lt;C403901&gt; Child Protection Plan Start Date=&lt;C403020&gt;
CYP40317 - Record rejected - Person Birth Date is blank AND Child Protection Plan Start Date is before 1 January 1890. Local Patient Identifier (Extended)=&lt;C403901&gt; Child Protection Plan Start Date=&lt;C403020&gt;</t>
  </si>
  <si>
    <t>CYP40309 - Record rejected - Child Protection Plan End Date has incorrect date format. Local Patient Identifier (Extended)=&lt;C403901&gt;
CYP40313 - Record rejected - Child Protection Plan End Date is before the Child Protection Plan Start Date. Local Patient Identifier (Extended)=&lt;C403901&gt;
CYP40315 - Record rejected - Child Protection Plan End Date is before the Reporting Period Start Date. Local Patient Identifier (Extended)=&lt;C403901&gt; Child Protection Plan End Date=&lt;C403030&gt;
CYP40316 - Record rejected - Child Protection Plan End Date is after the Reporting Period End Date. Local Patient Identifier (Extended)=&lt;C403901&gt; Child Protection Plan End Date=&lt;C403030&gt;</t>
  </si>
  <si>
    <t>CYP40402 - Record rejected - Local Patient Identifier (Extended) is blank.
CYP40403 - Record rejected - Local Patient Identifier (Extended) has incorrect data format. Local Patient Identifier (Extended)=&lt;C404901&gt;</t>
  </si>
  <si>
    <t>CYP40404 - Record rejected - Assistive Technology Finding (SNOMED CT) is blank. Local Patient Identifier (Extended)=&lt;C404901&gt;
CYP40405 - Record rejected - Assistive Technology Finding (SNOMED CT) has incorrect data format. Local Patient Identifier (Extended)=&lt;C404901&gt;
CYP40410 - Record rejected - Assistive Technology Finding (SNOMED CT) has failed SNOMED CT checks. Local Patient Identifier (Extended)=&lt;C404901&gt; Assistive Technology Finding (SNOMED CT)=&lt;C404010&gt;</t>
  </si>
  <si>
    <t>CYP40408 - Record rejected - Prescription Date (Assistive Technology) has incorrect data format. Local Patient Identifier (Extended)=&lt;C404901&gt;
CYP40411 - Record rejected - Prescription Date (Assistive Technology) is before the Person Birth Date. Local Patient Identifier (Extended)=&lt;C404901&gt; Prescription Date (Assistive Technology)=&lt;C404020&gt; Person Birth Date=&lt;C001060&gt;
CYP40412 - Record rejected - Person Birth Date is blank AND Prescription Date (Assistive Technology) is before 1 January 1890. Local Patient Identifier (Extended)=&lt;C404901&gt; Prescription Date (Assistive Technology)=&lt;C404020&gt;
CYP40413 - Record rejected - Prescription Date (Assistive Technology) is after the Date and Time Data Set Created. Local Patient Identifier (Extended)=&lt;C404901&gt; Prescription Date (Assistive Technology)=&lt;C404020&gt; Date and time data set created=&lt;C000060&gt;
CYP40414 - Warning - Prescription Date (Assistive Technology) is after the Reporting Period End Date. Local Patient Identifier (Extended)=&lt;C404901&gt; Prescription Date (Assistive Technology)=&lt;C404020&gt; Reporting Period End Date=&lt;C000050&gt;</t>
  </si>
  <si>
    <t>CYP50103 - Record rejected - Local Patient Identifier (Extended) is blank.
CYP50104 - Record rejected - Local Patient Identifier (Extended) has incorrect data format. Local Patient Identifier (Extended)=&lt;C501901&gt;</t>
  </si>
  <si>
    <t>CYP50105 - Record rejected - Immunisation Date is blank. Local Patient Identifier (Extended)=&lt;C501901&gt;
CYP50106 - Record rejected - Immunisation Date has incorrect date format. Local Patient Identifier (Extended)=&lt;C501901&gt;
CYP50107 - Record rejected - Immunisation Date is before the Person Birth Date. Local Patient Identifier (Extended)=&lt;C501901&gt; Immunisation Date=&lt;C501907&gt;
CYP50108 - Record rejected - Immunisation Date is after the Reporting Period End Date. Local Patient Identifier (Extended)=&lt;C501901&gt; Immunisation Date=&lt;C501907&gt;
CYP50117 - Record rejected - Person Birth Date is blank AND Immunisation Date is before 1 January 1890. Local Patient Identifier (Extended)=&lt;C501901&gt; Immunisation Date=&lt;C501907&gt;</t>
  </si>
  <si>
    <t>CYP50109 - Record rejected - Procedure Scheme In Use (Community Care) has incorrect data format. Local Patient Identifier (Extended)=&lt;C501901&gt;
CYP50112 - Record rejected - Procedure Scheme In Use (Community Care) contains an invalid national code. Local Patient Identifier (Extended)=&lt;C501901&gt; Procedure Scheme In Use (Community Care)=&lt;C501010&gt;
CYP50116 - Record rejected - Procedure Scheme in use (Community Care) is blank. Local Patient Identifier (Extended)=&lt;C501901&gt;</t>
  </si>
  <si>
    <t>CYP50113 - Record rejected - Immunisation Procedure (Clinical Terminology) is blank. Local Patient Identifier (Extended)=&lt;C501901&gt;
CYP50114 - Record rejected - Immunisation Procedure (Clinical Terminology) has incorrect data format. Local Patient Identifier (Extended)=&lt;C501901&gt; Immunisation Procedure (Clinical Terminology)=&lt;C501020&gt;
CYP50118 - Record rejected - Procedure Scheme In Use (Community Care) contains the value '06 - SNOMED CT' and Immunisation Procedure (Clinical Terminology) fails standard SNOMED CT checks (Check Digit and Partition Identifier). Local Patient Identifier (Extended)=&lt;C501901&gt; Immunisation Procedure (Clinical Terminology)=&lt;C501020&gt;
CYP50119 - Record rejected - Immunisation Procedure (Clinical Terminology) format does not match expected format from selected Procedure Scheme In Use. Local Patient Identifier (Extended)=&lt;C501901&gt; Procedure Scheme In Use (Community Care)=&lt;C501010&gt; Immunisation Procedure (Clinical Terminology)=&lt;C501020&gt;</t>
  </si>
  <si>
    <t>CYP50110 - Record rejected - Organisation Identifier (Immunisation Responsible Organisation) has incorrect data format. Local Patient Identifier (Extended)=&lt;C501901&gt;
CYP50111 - Warning - Organisation Identifier (Immunisation Responsible Organisation) is not in national organisation tables as a "live" organisation at any point during the reporting period. Local Patient Identifier (Extended)=&lt;C501901&gt; Organisation Identifier (Immunisation Responsible Organisation)=&lt;C501908&gt;</t>
  </si>
  <si>
    <t>CYP50203 - Record rejected - Local Patient Identifier (Extended) is blank.
CYP50204 - Record rejected - Local Patient Identifier (Extended) has incorrect data format. Local Patient Identifier (Extended)=&lt;C502901&gt;</t>
  </si>
  <si>
    <t>CYP50208 - Record rejected - Immunisation Date is blank. Local Patient Identifier (Extended)=&lt;C502901&gt;
CYP50209 - Record rejected - Immunisation Date has incorrect data format. Local Patient Identifier (Extended)=&lt;C502901&gt;
CYP50212 - Record rejected - Immunisation Date is after the Reporting Period End Date. Local Patient Identifier (Extended)=&lt;C502901&gt; Immunisation Date=&lt;C502907&gt;
CYP50213 - Record rejected - Immunisation Date is before Person Birth Date. Local Patient Identifier (Extended)=&lt;C502901&gt; Immunisation Date=&lt;C502907&gt; Person Birth Date=&lt;C001060&gt;
CYP50214 - Record rejected - Person Birth Date is blank AND Immunisation Date is before 1 January 1890. Local Patient Identifier (Extended)=&lt;C502901&gt; Immunisation Date=&lt;C502907&gt;</t>
  </si>
  <si>
    <t>CYP50205 - Record rejected - Childhood Immunisation Type (Children and Young People's Health Services) is blank. Local Patient Identifier (Extended)=&lt;C502901&gt;
CYP50206 - Record rejected - Childhood Immunisation Type (Children and Young People's Health Services) has incorrect data format. Local Patient Identifier (Extended)=&lt;C502901&gt;
CYP50207 - Warning - Childhood Immunisation Type (Children and Young People's Health Services) contains an invalid national code. Local Patient Identifier (Extended)=&lt;C502901&gt; Childhood Immunisation Type (Children and Young People's Health Services)=&lt;C502010&gt;</t>
  </si>
  <si>
    <t>CYP50210 - Record rejected - Organisation Identifier (Immunisation Responsible Organisation) has incorrect data format. Local Patient Identifier (Extended)=&lt;C502901&gt;
CYP50211 - Warning - Organisation Identifier (Immunisation Responsible Organisation) is not in national organisation tables as a "live" organisation at any point during the reporting period. Local Patient Identifier (Extended)=&lt;C502901&gt; Organisation Identifier (Immunisation Responsible Organisation)=&lt;C502908&gt;</t>
  </si>
  <si>
    <t>CYP60102 - Record rejected - Local Patient Identifier (Extended) is blank.
CYP60103 - Record rejected - Local Patient Identifier (Extended) has incorrect data format. Local Patient Identifier (Extended)=&lt;C601901&gt;</t>
  </si>
  <si>
    <t>CYP60104 - Record rejected - Diagnosis Scheme In Use (Community Care) has incorrect data format. Local Patient Identifier (Extended)=&lt;C601901&gt;
CYP60111 - Record rejected - Diagnosis Scheme In Use (Community Care) is blank. Local Patient Identifier (Extended)=&lt;C601901&gt;
CYP60115 - Record rejected - Diagnosis Scheme In Use (Community Care) contains an invalid national code. Local Patient Identifier (Extended)=&lt;C601901&gt; Diagnosis Scheme In Use (Community Care)=&lt;C601913&gt;</t>
  </si>
  <si>
    <t>CYP60106 - Record rejected - Previous Diagnosis (Coded Clinical Entry) is blank. Local Patient Identifier (Extended)=&lt;C601901&gt;
CYP60107 - Record rejected - Previous Diagnosis (Coded Clinical Entry) has incorrect data format. Local Patient Identifier (Extended)=&lt;C601901&gt; Previous Diagnosis (Coded Clinical Entry)=&lt;C601010&gt;
CYP60112 - Record rejected - Previous Diagnosis (Coded Clinical Entry) format does not match expected format from selected Diagnosis Scheme In Use (Community Care). Local Patient Identifier (Extended)=&lt;C601901&gt; Previous Diagnosis (Coded Clinical Entry)=&lt;C601010&gt; Diagnosis Scheme In Use (Community Care)=&lt;C601913&gt;
CYP60116 - Record rejected - Diagnosis Scheme In Use (Community Care) contains the value '06 - SNOMED CT' and Previous Diagnosis (Coded Clinical Entry) fails standard SNOMED CT checks (Check Digit and Partition Identifier). Local Patient Identifier (Extended)=&lt;C601901&gt; Previous Diagnosis (Coded Clinical Entry)=&lt;C601010&gt;</t>
  </si>
  <si>
    <t>CYP60108 - Record rejected - Diagnosis Date has incorrect data format. Local Patient Identifier (Extended)=&lt;C601901&gt;
CYP60109 - Record rejected - Diagnosis Date is after the Reporting Period End Date. Local Patient Identifier (Extended)=&lt;C601901&gt; Diagnosis Date=&lt;C601020&gt;
CYP60113 - Record rejected - Diagnosis Date is before the Person Birth Date. Local Patient Identifier (Extended)=&lt;C601901&gt; Diagnosis Date=&lt;C601020&gt; Person Birth Date=&lt;C001060&gt;
CYP60114 - Record rejected - Person Birth Date is blank AND Diagnosis Date is before 1 January 1890. Local Patient Identifier (Extended)=&lt;C601901&gt; Diagnosis Date=&lt;C601020&gt;</t>
  </si>
  <si>
    <t>CYP60202 - Record rejected - Local Patient Identifier (Extended) is blank.
CYP60203 - Record rejected - Local Patient Identifier (Extended) has incorrect data format. Local Patient Identifier (Extended)=&lt;C602901&gt;</t>
  </si>
  <si>
    <t>CYP60204 - Record rejected - Disability Code has incorrect data format. Local Patient Identifier (Extended)=&lt;C602901&gt;
CYP60205 - Warning - Disability Code contains an invalid national code. Local Patient Identifier (Extended)=&lt;C602901&gt; Disability Code=&lt;C602010&gt;
CYP60206 - Record rejected - Disability Code is blank. Local Patient Identifier (Extended)=&lt;C602901&gt;</t>
  </si>
  <si>
    <t>CYP60207 - Record rejected - Disability Impact Perception has incorrect data format. Local Patient Identifier (Extended)=&lt;C602901&gt;
CYP60208 - Warning - Disability Impact Perception contains an invalid national code. Local Patient Identifier (Extended)=&lt;C602901&gt; Disability Impact Perception=&lt;C602020&gt;</t>
  </si>
  <si>
    <t>CYP60303 - Record rejected - Local Patient Identifier (Extended) is blank.
CYP60304 - Record rejected - Local Patient Identifier (Extended) has incorrect data format. Local Patient Identifier (Extended)=&lt;C603901&gt;</t>
  </si>
  <si>
    <t>CYP60307 - Record rejected - Newborn Hearing Screening Outcome has incorrect data format. Local Patient Identifier (Extended)=&lt;C603901&gt;
CYP60308 - Warning - Newborn Hearing Screening Outcome contains an invalid national code. Local Patient Identifier (Extended)=&lt;C603901&gt; Newborn Hearing Screening Outcome=&lt;C603010&gt;
CYP60315 - Record rejected - Newborn Hearing Screening Outcome was recorded as "Clear response, no follow up required", but Service Request Date (Newborn Hearing Audiology) is populated. Local Patient Identifier (Extended)=&lt;C603901&gt; Newborn Hearing Screening Outcome=&lt;C603010&gt;
CYP60316 - Record rejected - Newborn Hearing Screening Outcome was recorded as "Clear response, no follow up required", but Procedure Date (Newborn Hearing Audiology) is populated. Local Patient Identifier (Extended)=&lt;C603901&gt; Newborn Hearing Screening Outcome=&lt;C603010&gt;
CYP60317 - Record rejected - Newborn Hearing Screening Outcome was recorded as "Clear response, no follow up required", but Newborn Hearing Audiology Outcome is populated. Local Patient Identifier (Extended)=&lt;C603901&gt; Newborn Hearing Screening Outcome=&lt;C603010&gt;</t>
  </si>
  <si>
    <t>CYP60305 - Record rejected - Service Request Date (Newborn Hearing Audiology) has incorrect date format. Local Patient Identifier (Extended)=&lt;C603901&gt;
CYP60311 - Record rejected - Service Request Date (Newborn Hearing Audiology) is after the Reporting Period End Date. Local Patient Identifier (Extended)=&lt;C603901&gt; Service Request Date (Newborn Hearing Audiology)=&lt;C603020&gt;
CYP60312 - Record rejected - Service Request Date (Newborn Hearing Audiology) is before the Person Birth Date. Local Patient Identifier (Extended)=&lt;C603901&gt; Service Request Date (Newborn Hearing Audiology)=&lt;C603020&gt;
CYP60318 - Record rejected - Person Birth Date is blank AND Service Request Date (Newborn Hearing Audiology) is before 1 January 1890. Local Patient Identifier (Extended)=&lt;C603901&gt; Service Request Date (Newborn Hearing Audiology)=&lt;C603020&gt;</t>
  </si>
  <si>
    <t>CYP60306 - Record rejected - Procedure Date (Newborn Hearing Audiology) has incorrect date format. Local Patient Identifier (Extended)=&lt;C603901&gt;
CYP60319 - Record rejected - Procedure Date (Newborn Hearing Audiology) is before the Person Birth Date. Local Patient Identifier (Extended)=&lt;C603901&gt; Procedure Date (Newborn Hearing Audiology)=&lt;C603030&gt; Person Birth Date=&lt;C001060&gt;
CYP60323 - Record rejected - Procedure Date (Newborn Hearing Audiology) is before the Reporting Period Start Date. Local Patient Identifier (Extended)=&lt;C603901&gt; Procedure Date (Newborn Hearing Audiology)=&lt;C603030&gt;
CYP60324 - Record rejected - Procedure Date (Newborn Hearing Audiology) is after the Reporting Period End Date. Local Patient Identifier (Extended)=&lt;C603901&gt; Procedure Date (Newborn Hearing Audiology)=&lt;C603030&gt;</t>
  </si>
  <si>
    <t>CYP60309 - Record rejected - Newborn Hearing Audiology Outcome has incorrect data format. Local Patient Identifier (Extended)=&lt;C603901&gt;
CYP60310 - Warning - CYP603 Newborn Hearing Audiology Outcome contains an invalid national code. Local Patient Identifier (Extended)=&lt;C603901&gt; Newborn Hearing Audiology Outcome=&lt;C603040&gt;</t>
  </si>
  <si>
    <t>CYP60403 - Record rejected - Local Patient Identifier (Extended) is blank.
CYP60404 - Record rejected - Local Patient Identifier (Extended) has incorrect data format. Local Patient Identifier (Extended)=&lt;C604901&gt;</t>
  </si>
  <si>
    <t>CYP60406 - Record rejected - Blood Spot Card Completion Date has incorrect data format. Local Patient Identifier (Extended)=&lt;C604901&gt;
CYP60427 - Record rejected - Blood Spot Card Completion Date is after the Reporting Period End Date. Local Patient Identifier (Extended)=&lt;C604901&gt; Blood Spot Card Completion Date=&lt;C604010&gt;
CYP60428 - Record rejected - Blood Spot Card Completion Date is before the Person Birth date. Local Patient Identifier (Extended)=&lt;C604901&gt; Blood Spot Card Completion Date=&lt;C604010&gt;
CYP60441 - Record rejected - Person Birth Date is blank AND Blood Spot Card Completion Date is before 1 January 1890. Local Patient Identifier (Extended)=&lt;C604901&gt; Blood Spot Card Completion Date=&lt;C604010&gt;</t>
  </si>
  <si>
    <t>CYP60418 - Record rejected - Newborn Blood Spot Test Result Received Date has incorrect data format. Local Patient Identifier (Extended)=&lt;C604901&gt;
CYP60430 - Record rejected - Newborn Blood Spot Test Result Received Date is before Blood Spot Card Completion Date. Local Patient Identifier (Extended)=&lt;C604901&gt; Newborn Blood Spot Test Result Received Date=&lt;C604020&gt; Blood Spot Card Completion Date=&lt;C604010&gt;
CYP60444 - Record rejected - Newborn Blood Spot Test Result Received Date is before the Reporting Period Start Date. Local Patient Identifier (Extended)=&lt;C604901&gt;Newborn Blood Spot Test Result Received Date=&lt;C604020&gt;
CYP60445 - Record rejected - Newborn Blood Spot Test Result Received Date is after the Reporting Period End Date. Local Patient Identifier (Extended)=&lt;C604901&gt;Newborn Blood Spot Test Result Received Date=&lt;C604020&gt;</t>
  </si>
  <si>
    <t>CYP60407 - Record rejected - Newborn Blood Spot Test Outcome Status Code (Phenylketonuria) has incorrect data format. Local Patient Identifier (Extended)=&lt;C604901&gt;
CYP60408 - Warning - Newborn Blood Spot Test Outcome Status Code (Phenylketonuria) contains an invalid national code. Local Patient Identifier (Extended)=&lt;C604901&gt; Newborn Blood Spot Test Outcome Status Code (Phenylketonuria)=&lt;C604030&gt;
CYP60431 - Warning - Newborn Blood Spot Test Outcome Status Code (Phenylketonuria) is populated but Newborn Blood Spot Test Result Received Date is blank. Local Patient Identifier (Extended)=&lt;C604901&gt;</t>
  </si>
  <si>
    <t>CYP60409 - Record rejected - Newborn Blood Spot Test Outcome Status Code (Sickle Cell Disease) has incorrect data format. Local Patient Identifier (Extended)=&lt;C604901&gt;
CYP60410 - Warning - Newborn Blood Spot Test Outcome Status Code (Sickle Cell Disease) contains an invalid national code. Local Patient Identifier (Extended)=&lt;C604901&gt; Newborn Blood Spot Test Outcome Status Code (Sickle Cell Disease)=&lt;C604040&gt;
CYP60432 - Warning - Newborn Blood Spot Test Outcome Status Code (Sickle Cell Disease) is populated but Newborn Blood Spot Test Result Received Date is blank. Local Patient Identifier (Extended)=&lt;C604901&gt;</t>
  </si>
  <si>
    <t>CYP60411 - Record rejected - Newborn Blood Spot Test Outcome Status Code (Cystic Fibrosis) has incorrect data format. Local Patient Identifier (Extended)=&lt;C604901&gt;
CYP60412 - Warning - Newborn Blood Spot Test Outcome Status Code (Cystic Fibrosis) contains an invalid national code. Local Patient Identifier (Extended)=&lt;C604901&gt; Newborn Blood Spot Test Outcome Status Code (Cystic Fibrosis)=&lt;C604050&gt;
CYP60433 - Warning - Newborn Blood Spot Test Outcome Status Code (Cystic Fibrosis) is populated but Newborn Blood Spot Test Result Received Date is blank. Local Patient Identifier (Extended)=&lt;C604901&gt;</t>
  </si>
  <si>
    <t>CYP60413 - Record rejected - Newborn Blood Spot Test Outcome Status Code (Congenital Hypothyroidism) has incorrect data format. Local Patient Identifier (Extended)=&lt;C604901&gt;
CYP60414 - Warning - Newborn Blood Spot Test Outcome Status Code (Congenital Hypothyroidism) contains an invalid national code. Local Patient Identifier (Extended)=&lt;C604901&gt; Newborn Blood Spot Test Outcome Status Code (Congenital Hypothyroidism)=&lt;C604060&gt;
CYP60434 - Warning - Newborn Blood Spot Test Outcome Status Code (Congenital Hypothyroidism) is populated but Newborn Blood Spot Test Result Received Date is blank. Local Patient Identifier (Extended)=&lt;C604901&gt;</t>
  </si>
  <si>
    <t>CYP60415 - Record rejected - Newborn Blood Spot Test Outcome Status Code (Medium Chain ACYL-COA Dehydrogenase Deficiency) has incorrect data format. Local Patient Identifier (Extended)=&lt;C604901&gt;
CYP60416 - Warning - Newborn Blood Spot Test Outcome Status Code (Medium Chain ACYL-COA Dehydrogenase Deficiency) contains an invalid national code. Local Patient Identifier (Extended)=&lt;C604901&gt; Newborn Blood Spot Test Outcome Status Code (Medium Chain ACYL-COA Dehydrogenase Deficiency)=&lt;C604070&gt;
CYP60435 - Warning - Newborn Blood Spot Test Outcome Status Code (Medium Chain ACYL-COA Dehydrogenase Deficiency) is populated but Newborn Blood Spot Test Result Received Date is blank. Local Patient Identifier (Extended)=&lt;C604901&gt;</t>
  </si>
  <si>
    <t>CYP60419 - Record rejected - Newborn Blood Spot Test Outcome Status Code (Homocystinuria) has incorrect data format. Local Patient Identifier (Extended)=&lt;C604901&gt;
CYP60420 - Warning - Newborn Blood Spot Test Outcome Status Code (Homocystinuria) contains an invalid national code. Local Patient Identifier (Extended)=&lt;C604901&gt; Newborn Blood Spot Test Outcome Status Code (Homocystinuria)=&lt;C604080&gt;
CYP60436 - Warning - Newborn Blood Spot Test Outcome Status Code (Homocystinuria) is populated but Newborn Blood Spot Test Result Received Date is blank. Local Patient Identifier (Extended)=&lt;C604901&gt;</t>
  </si>
  <si>
    <t>CYP60421 - Record rejected - Newborn Blood Spot Test Outcome Status Code (Maple Syrup Urine Disease) has incorrect data format. Local Patient Identifier (Extended)=&lt;C604901&gt;
CYP60422 - Warning - Newborn Blood Spot Test Outcome Status Code (Maple Syrup Urine Disease) contains an invalid national code. Local Patient Identifier (Extended)=&lt;C604901&gt; Newborn Blood Spot Test Outcome Status Code (Maple Syrup Urine Disease)=&lt;C604090&gt;
CYP60437 - Warning - Newborn Blood Spot Test Outcome Status Code (Maple Syrup Urine Disease) is populated but Newborn Blood Spot Test Result Received Date is blank. Local Patient Identifier (Extended)=&lt;C604901&gt;</t>
  </si>
  <si>
    <t>CYP60423 - Record rejected - Newborn Blood Spot Test Outcome Status Code (Glutaric Aciduria Type 1) has incorrect data format. Local Patient Identifier (Extended)=&lt;C604901&gt;
CYP60424 - Warning - Newborn Blood Spot Test Outcome Status Code (Glutaric Aciduria Type 1) contains an invalid national code. Local Patient Identifier (Extended)=&lt;C604901&gt; Newborn Blood Spot Test Outcome Status Code (Glutaric Aciduria Type 1)=&lt;C604100&gt;
CYP60438 - Warning - Newborn Blood Spot Test Outcome Status Code (Glutaric Aciduria Type 1) is populated but Newborn Blood Spot Test Result Received Date is blank. Local Patient Identifier (Extended)=&lt;C604901&gt;</t>
  </si>
  <si>
    <t>CYP60425 - Record rejected - Newborn Blood Spot Test Outcome Status Code (Isovaleric Aciduria) has incorrect data format. Local Patient Identifier (Extended)=&lt;C604901&gt;
CYP60426 - Warning - Newborn Blood Spot Test Outcome Status Code (Isovaleric Aciduria) contains an invalid national code. Local Patient Identifier (Extended)=&lt;C604901&gt; Newborn Blood Spot Test Outcome Status Code (Isovaleric Aciduria)=&lt;C604110&gt;
CYP60439 - Warning - Newborn Blood Spot Test Outcome Status Code (Isovaleric Aciduria) is populated but Newborn Blood Spot Test Result Received Date is blank. Local Patient Identifier (Extended)=&lt;C604901&gt;</t>
  </si>
  <si>
    <t>CYP60505 - Record rejected - Local Patient Identifier (Extended) is blank.
CYP60506 - Record rejected - Local Patient Identifier (Extended) has incorrect data format. Local Patient Identifier (Extended)=&lt;C605901&gt;</t>
  </si>
  <si>
    <t>CYP60517 - Record rejected - Infant Physical Examination Date has incorrect data format. Local Patient Identifier (Extended)=&lt;C605901&gt;
CYP60518 - Record rejected - Infant Physical Examination Date is blank. Local Patient Identifier (Extended)=&lt;C605901&gt;
CYP60520 - Record rejected - Infant Physical Examination Date is more than 99 days after Person Birth Date. Local Patient Identifier (Extended)=&lt;C605901&gt; Infant Physical Examination Date=&lt;C605010&gt; Person Birth Date=&lt;C001060&gt;
CYP60521 - Record rejected - Infant Physical Examination Date is less than 2 weeks after Person Birth Date. Local Patient Identifier (Extended)=&lt;C605901&gt; Infant Physical Examination Date=&lt;C605010&gt; Person Birth Date=&lt;C001060&gt;
CYP60522 - Record rejected - Person Birth Date is blank AND Infant Physical Examination Date is before 1 January 1890. Local Patient Identifier (Extended)=&lt;C605901&gt; Infant Physical Examination Date=&lt;C605010&gt;
CYP60523 - Record rejected - Infant Physical Examination Date is after the Date And Time Data Set Created. Local Patient Identifier (Extended)=&lt;C605901&gt; Infant Physical Examination Date=&lt;C605010&gt; Date and Time Data Set Created=&lt;C000060&gt;</t>
  </si>
  <si>
    <t>CYP60509 - Record rejected - Infant Physical Examination Result (Hips) has incorrect data format. Local Patient Identifier (Extended)=&lt;C605901&gt;
CYP60510 - Warning - Infant Physical Examination Result (Hips) contains an invalid national code. Local Patient Identifier (Extended)=&lt;C605901&gt; Infant Physical Examination Result (Hips)=&lt;C605020&gt;</t>
  </si>
  <si>
    <t>CYP60511 - Record rejected - Infant Physical Examination Result (Heart) has incorrect data format. Local Patient Identifier (Extended)=&lt;C605901&gt;
CYP60512 - Warning - Infant Physical Examination Result (Heart) contains an invalid national code. Local Patient Identifier (Extended)=&lt;C605901&gt; Infant Physical Examination Result (Heart)=&lt;C605030&gt;</t>
  </si>
  <si>
    <t>CYP60513 - Record rejected - Infant Physical Examination Result (Eyes) has incorrect data format. Local Patient Identifier (Extended)=&lt;C605901&gt;
CYP60514 - Warning - Infant Physical Examination Result (Eyes) contains an invalid national code. Local Patient Identifier (Extended)=&lt;C605901&gt; Infant Physical Examination Result (Eyes)=&lt;C605040&gt;</t>
  </si>
  <si>
    <t>CYP60515 - Record rejected - Infant Physical Examination Result (Testes) has incorrect data format. Local Patient Identifier (Extended)=&lt;C605901&gt;
CYP60516 - Warning - Infant Physical Examination Result (Testes) contains an invalid national code. Local Patient Identifier (Extended)=&lt;C605901&gt; Infant Physical Examination Result (Testes)=&lt;C605050&gt;
CYP60519 - Record rejected - Infant Physical Examination Result (Testes) contains a value other than "NN", and Person Stated Gender Code contains the value "Female". Local Patient Identifier (Extended)=&lt;C605901&gt; Infant Physical Examination Result (Testes)=&lt;C605050&gt; Person Stated Gender Code=&lt;C001080&gt;</t>
  </si>
  <si>
    <t>CYP60603 - Record rejected - Service Request Identifier is blank.
CYP60604 - Record rejected - Service Request Identifier has incorrect data format. Service Request Identifier=&lt;C606902&gt;</t>
  </si>
  <si>
    <t>CYP60605 - Record rejected - Diagnosis Scheme In Use (Community Care) has incorrect data format. Service Request Identifier=&lt;C606902&gt; Local Patient Identifier (Extended)=&lt;C101901&gt;
CYP60613 - Record rejected - Diagnosis Scheme In Use (Community Care) is blank. Service Request Identifier=&lt;C606902&gt; Local Patient Identifier (Extended)=&lt;C101901&gt;
CYP60618 - Record rejected - Diagnosis Scheme In Use (Community Care) contains an invalid national code. Service Request Identifier=&lt;C606902&gt; Local Patient Identifier (Extended)=&lt;C101901&gt; Diagnosis Scheme In Use (Community Care)=&lt;C606913&gt;</t>
  </si>
  <si>
    <t>CYP60607 - Record rejected - Provisional Diagnosis (Coded Clinical Entry) is blank. Service Request Identifier=&lt;C606902&gt; Local Patient Identifier (Extended)=&lt;C101901&gt;
CYP60608 - Record rejected - Provisional Diagnosis (Coded Clinical Entry) has incorrect data format. Service Request Identifier=&lt;C606902&gt; Local Patient Identifier (Extended)=&lt;C101901&gt;
CYP60614 - Record rejected - Provisional Diagnosis (Coded Clinical Entry) format does not match expected format from selected Diagnosis Scheme In Use (Community Care). Service Request Identifier=&lt;C606902&gt; Local Patient Identifier (Extended)=&lt;C101901&gt; Provisional Diagnosis (Coded Clinical Entry)=&lt;C606010&gt; Diagnosis Scheme In Use (Community Care)=&lt;C606913&gt;
CYP60619 - Record rejected - Diagnosis Scheme In Use (Community Care) contains the value '06 - SNOMED CT' and Provisional Diagnosis (Coded Clinical Entry) fails standard SNOMED CT checks (Check Digit and Partition Identifier). Service Request Identifier=&lt;C606902&gt; Provisional Diagnosis (Coded Clinical Entry)=&lt;C606010&gt;</t>
  </si>
  <si>
    <t>CYP60609 - Warning - Provisional Diagnosis Date is blank. Service Request Identifier=&lt;C606902&gt; Local Patient Identifier (Extended)=&lt;C101901&gt;
CYP60610 - Record rejected - Provisional Diagnosis Date has incorrect data format. Service Request Identifier=&lt;C606902&gt; Local Patient Identifier (Extended)=&lt;C101901&gt;
CYP60615 - Record rejected - Provisional Diagnosis Date is before Referral Request Received Date. Service Request Identifier=&lt;C606902&gt; Provisional Diagnosis Date=&lt;C606020&gt; Referral Request Received Date=&lt;C101010&gt;
CYP60616 - Record rejected - Provisional Diagnosis Date is after the Service Discharge Date. Service Request Identifier=&lt;C606902&gt; Provisional Diagnosis Date=&lt;C606020&gt; Service Discharge Date=&lt;C101080&gt;
CYP60617 - Record rejected - Provisional Diagnosis Date is after the Reporting Period End Date. Service Request Identifier=&lt;C606902&gt; Local Patient Identifier (Extended)=&lt;C101901&gt; Provisional Diagnosis Date=&lt;C606020&gt;</t>
  </si>
  <si>
    <t>CYP60703 - Record rejected - Service Request Identifier is blank.
CYP60704 - Record rejected - Service Request Identifier has incorrect data format. Service Request Identifier=&lt;C607902&gt;</t>
  </si>
  <si>
    <t>CYP60705 - Record rejected - Diagnosis Scheme In Use (Community Care) has incorrect data format. Service Request Identifier=&lt;C607902&gt; Local Patient Identifier (Extended)=&lt;C101901&gt;
CYP60713 - Record rejected - Diagnosis Scheme In Use (Community Care) is blank. Service Request Identifier=&lt;C607902&gt; Local Patient Identifier (Extended)=&lt;C101901&gt;
CYP60718 - Record rejected - Diagnosis Scheme In Use (Community Care) contains an invalid national code. Service Request Identifier=&lt;C607902&gt; Local Patient Identifier (Extended)=&lt;C101901&gt; Diagnosis Scheme In Use (Community Care)=&lt;C607913&gt;</t>
  </si>
  <si>
    <t>CYP60707 - Record rejected - Primary Diagnosis (Coded Clinical Entry) is blank. Service Request Identifier=&lt;C607902&gt; Local Patient Identifier (Extended)=&lt;C101901&gt; Diagnosis Date=&lt;C607020&gt;
CYP60708 - Record rejected - Primary Diagnosis (Coded Clinical Entry) has incorrect data format. Service Request Identifier=&lt;C607902&gt; Local Patient Identifier (Extended)=&lt;C101901&gt; Primary Diagnosis (Coded Clinical Entry)=&lt;C607010&gt;
CYP60714 - Record rejected - Primary Diagnosis (Coded Clinical Entry) format does not match expected format from selected Diagnosis Scheme In Use (Community Care). Service Request Identifier=&lt;C607902&gt; Local Patient Identifier (Extended)=&lt;C101901&gt; Primary Diagnosis (Coded Clinical Entry)=&lt;C607010&gt; Diagnosis Scheme In Use (Community Care)=&lt;C607913&gt;
CYP60719 - Record rejected - Diagnosis Scheme In Use (Community Care) contains the value '06 - SNOMED CT' and Primary Diagnosis (Coded Clinical Entry) fails standard SNOMED CT checks (Check Digit and Partition Identifier). Service Request Identifier=&lt;C607902&gt; Primary Diagnosis (Coded Clinical Entry)=&lt;C607010&gt;</t>
  </si>
  <si>
    <t>CYP60709 - Warning - Diagnosis Date is blank. Service Request Identifier=&lt;C607902&gt; Local Patient Identifier (Extended)=&lt;C101901&gt;
CYP60710 - Record rejected - Diagnosis Date has incorrect data format. Service Request Identifier=&lt;C607902&gt; Local Patient Identifier (Extended)=&lt;C101901&gt;
CYP60715 - Record rejected - Diagnosis Date is after the Reporting Period End Date. Service Request Identifier=&lt;C607902&gt; Local Patient Identifier (Extended)=&lt;C101901&gt; Diagnosis Date=&lt;C607020&gt;
CYP60716 - Record rejected - Diagnosis Date is before Referral Request Received Date. Service Request Identifier=&lt;C607902&gt; Diagnosis Date=&lt;C607020&gt; Referral Request Received Date=&lt;C101010&gt;
CYP60717 - Record rejected - Diagnosis Date is after the Service Discharge Date. Service Request Identifier=&lt;C607902&gt; Diagnosis Date=&lt;C607020&gt; Service Discharge Date=&lt;C101080&gt;</t>
  </si>
  <si>
    <t>CYP60803 - Record rejected - Service Request Identifier is blank.
CYP60804 - Record rejected - Service Request Identifier has incorrect data format. Service Request Identifier=&lt;C608902&gt;</t>
  </si>
  <si>
    <t>CYP60805 - Record rejected - Diagnosis Scheme In Use (Community Care) has incorrect data format. Service Request Identifier=&lt;C608902&gt; Local Patient Identifier (Extended)=&lt;C101901&gt;
CYP60806 - Record rejected - Diagnosis Scheme In Use (Community Care) is blank. Service Request Identifier=&lt;C608902&gt; Local Patient Identifier (Extended)=&lt;C101901&gt;
CYP60816 - Record rejected - Diagnosis Scheme In Use (Community Care) contains an invalid national code. Service Request Identifier=&lt;C608902&gt; Local Patient Identifier (Extended)=&lt;C101901&gt; Diagnosis Scheme In Use (Community Care)=&lt;C608913&gt;</t>
  </si>
  <si>
    <t>CYP60807 - Record rejected - Secondary Diagnosis (Coded Clinical Entry) is blank. Service Request Identifier=&lt;C608902&gt; Local Patient Identifier (Extended)=&lt;C101901&gt; Diagnosis Date=&lt;C608020&gt;
CYP60808 - Record rejected - Secondary Diagnosis (Coded Clinical Entry) has incorrect data format. Service Request Identifier=&lt;C608902&gt; Local Patient Identifier (Extended)=&lt;C101901&gt;
CYP60812 - Record rejected - Secondary Diagnosis (Coded Clinical Entry) format does not match expected format from selected Diagnosis Scheme In Use (Community Care). Service Request Identifier=&lt;C608902&gt; Local Patient Identifier (Extended)=&lt;C101901&gt; Secondary Diagnosis (Coded Clinical Entry)=&lt;C608010&gt; Diagnosis Scheme In Use (Community Care)=&lt;C608913&gt;
CYP60817 - Record rejected - Diagnosis Scheme In Use (Community Care) contains the value '06 - SNOMED CT' and Secondary Diagnosis (Coded Clinical Entry) fails standard SNOMED CT checks (Check Digit and Partition Identifier). Service Request Identifier=&lt;C608902&gt; Secondary Diagnosis (Coded Clinical Entry)=&lt;C608010&gt;</t>
  </si>
  <si>
    <t>CYP60809 - Warning - Diagnosis Date is blank. Service Request Identifier=&lt;C608902&gt; Local Patient Identifier (Extended)=&lt;C101901&gt;
CYP60810 - Record rejected - Diagnosis Date has incorrect data format. Service Request Identifier=&lt;C608902&gt; Local Patient Identifier (Extended)=&lt;C101901&gt;
CYP60813 - Record rejected - Diagnosis Date is after the Reporting Period End Date. Service Request Identifier=&lt;C608902&gt; Local Patient Identifier (Extended)=&lt;C101901&gt; Diagnosis Date=&lt;C608020&gt;
CYP60814 - Record rejected - Diagnosis Date is before Referral Request Received Date. Service Request Identifier=&lt;C608902&gt; Diagnosis Date=&lt;C608020&gt; Referral Request Received Date=&lt;C101010&gt;
CYP60815 - Record rejected - Diagnosis Date is after the Service Discharge Date. Service Request Identifier=&lt;C608902&gt; Diagnosis Date=&lt;C608020&gt; Service Discharge Date=&lt;C101080&gt;</t>
  </si>
  <si>
    <t>CYP60904 - Record rejected - Service Request Identifier is blank.
CYP60905 - Record rejected - Service Request Identifier has incorrect data format. Service Request Identifier=&lt;C609902&gt;</t>
  </si>
  <si>
    <t>CYP60906 - Record rejected - Coded Assessment Tool Type (SNOMED CT) is blank. Service Request Identifier=&lt;C609902&gt; Local Patient Identifier (Extended)=&lt;C101901&gt;
CYP60907 - Record rejected - Coded Assessment Tool Type (SNOMED CT) has incorrect data format. Service Request Identifier=&lt;C609902&gt; Local Patient Identifier (Extended)=&lt;C101901&gt;
CYP60913 - Record rejected - Coded Assessment Tool Type (SNOMED CT) not in reference table. Service Request Identifier=&lt;C609902&gt; Local Patient Identifier (Extended)=&lt;C101901&gt; Coded Assessment Tool Type (SNOMED CT)=&lt;C609910&gt;</t>
  </si>
  <si>
    <t>CYP60908 - Record rejected - Person Score is blank. Service Request Identifier=&lt;C609902&gt; Local Patient Identifier (Extended)=&lt;C101901&gt;
CYP60909 - Record rejected - Person Score has incorrect data format. Service Request Identifier=&lt;C609902&gt; Local Patient Identifier (Extended)=&lt;C101901&gt;
CYP60912 - Warning - Person Score contains an unexpected value based on the submitted Coded Assessment Tool Type (SNOMED CT). Service Request Identifier=&lt;C609902&gt; Local Patient Identifier (Extended)=&lt;C101901&gt; Coded Assessment Tool Type =&lt;C609910&gt; Person Score=&lt;C609911&gt;</t>
  </si>
  <si>
    <t>CYP60910 - Warning - Assessment Tool Completion Date is blank. Service Request Identifier=&lt;C609902&gt; Local Patient Identifier (Extended)=&lt;C101901&gt;
CYP60911 - Record rejected - Assessment Tool Completion Date has incorrect data format. Service Request Identifier=&lt;C609902&gt; Local Patient Identifier (Extended)=&lt;C101901&gt;
CYP60915 - Record rejected - Assessment Tool Completion Date is before the Referral Request Received Date. Assessment Tool Completion Date=&lt;C609010&gt; Service Request Identifier=&lt;C609902&gt; Local Patient Identifier (Extended)=&lt;C101901&gt; Referral Request Received Date=&lt;C101010&gt;
CYP60917 - Record rejected - Assessment Tool Completion Date is before the Reporting Period Start Date. Service Request Identifier=&lt;C609902&gt; Local Patient Identifier (Extended)=&lt;C101901&gt; Assessment Tool Completion Date=&lt;C609010&gt;
CYP60918 - Record rejected - Assessment Tool Completion Date is after the Reporting Period End Date. Service Request Identifier=&lt;C609902&gt; Local Patient Identifier (Extended)=&lt;C101901&gt; Assessment Tool Completion Date=&lt;C609010&gt;</t>
  </si>
  <si>
    <t>CYP61003 - Record rejected - Care Activity Identifier is blank.
CYP61004 - Record rejected - Care Activity Identifier has incorrect data format. Care Activity Identifier=&lt;C610904&gt;</t>
  </si>
  <si>
    <t>CYP61005 - Record rejected - Breastfeeding Status is blank. Care Activity Identifier=&lt;C610904&gt; Care Contact Identifier=&lt;C202903&gt; Service Request Identifier=&lt;C201902&gt; Local Patient Identifier (Extended)=&lt;C101901&gt;
CYP61006 - Record rejected - Breastfeeding Status has incorrect data format. Care Activity Identifier=&lt;C610904&gt; Care Contact Identifier=&lt;C202903&gt; Service Request Identifier=&lt;C201902&gt; Local Patient Identifier (Extended)=&lt;C101901&gt;
CYP61007 - Warning - Breastfeeding Status contains an invalid national code. Care Activity Identifier=&lt;C610904&gt; Care Contact Identifier=&lt;C202903&gt; Service Request Identifier=&lt;C201902&gt; Local Patient Identifier (Extended)=&lt;C101901&gt; Breastfeeding Status=&lt;C610010&gt;</t>
  </si>
  <si>
    <t>CYP61102 - Record rejected - Care Activity Identifier is blank.
CYP61103 - Record rejected - Care Activity Identifier has incorrect data format. Care Activity Identifier=&lt;C611904&gt;
CYP61113 - Warning - Care Activity Identifier is populated, and Person Weight, Person Height In Metres and Person Length In Centimetres are all blank. Care Activity Identifier=&lt;C611904&gt;</t>
  </si>
  <si>
    <t>The length of the patient (in centimetres) should be recorded.
Default code below:</t>
  </si>
  <si>
    <t>CYP61106 - Record rejected - Person Length In Centimetres has incorrect data format. Care Activity Identifier=&lt;C611904&gt; Care Contact Identifier=&lt;C202903&gt; Service Request Identifier=&lt;C201902&gt; Local Patient Identifier (Extended)=&lt;C101901&gt;
CYP61112 - Record rejected - Both Person Length In Centimetres and Person Height In Metres are populated. Care Activity Identifier=&lt;C611904&gt; Care Contact Identifier=&lt;C202903&gt; Service Request Identifier=&lt;C201902&gt; Local Patient Identifier (Extended)=&lt;C101901&gt; Person Length in Centimetres=&lt;C611030&gt; Person Height In Metres=&lt;C611020&gt;</t>
  </si>
  <si>
    <t>CYP61202 - Record rejected - Care Activity Identifier is blank.
CYP61203 - Record rejected - Care Activity Identifier has incorrect data format. Care Activity Identifier=&lt;C612904&gt;</t>
  </si>
  <si>
    <t>CYP61204 - Record rejected - Coded Assessment Tool Type (SNOMED CT) is blank. Care Activity Identifier=&lt;C612904&gt; Care Contact Identifier=&lt;C202903&gt; Service Request Identifier=&lt;C201902&gt; Local Patient Identifier (Extended)=&lt;C101901&gt;
CYP61205 - Record rejected - Coded Assessment Tool Type (SNOMED CT) has incorrect data format. Care Activity Identifier=&lt;C612904&gt; Care Contact Identifier=&lt;C202903&gt; Service Request Identifier=&lt;C201902&gt; Local Patient Identifier (Extended)=&lt;C101901&gt;
CYP61213 - Record rejected - Coded Assessment Tool Type (SNOMED CT) not in reference table. Care Activity Identifier=&lt;C612904&gt; Care Contact Identifier=&lt;C202903&gt; Service Request Identifier=&lt;C201902&gt; Local Patient Identifier (Extended)=&lt;C101901&gt; Coded Assessment Tool Type (SNOMED CT)=&lt;C612910&gt;</t>
  </si>
  <si>
    <t>CYP61206 - Record rejected - Person Score is blank. Care Activity Identifier=&lt;C612904&gt; Care Contact Identifier=&lt;C202903&gt; Service Request Identifier=&lt;C201902&gt; Local Patient Identifier (Extended)=&lt;C101901&gt;
CYP61207 - Record rejected - Person Score has incorrect data format. Care Activity Identifier=&lt;C612904&gt; Care Contact Identifier=&lt;C202903&gt; Service Request Identifier=&lt;C201902&gt; Local Patient Identifier (Extended)=&lt;C101901&gt;
CYP61211 - Warning - Person Score contains an unexpected value based on the submitted Coded Assessment Tool Type (SNOMED CT). Care Activity Identifier=&lt;C612904&gt; Care Contact Identifier=&lt;C202903&gt; Service Request Identifier=&lt;C201902&gt; Local Patient Identifier (Extended)=&lt;C101901&gt; Coded Assessment Tool Type=&lt;C612910&gt; Person Score=&lt;C612911&gt;</t>
  </si>
  <si>
    <t>CYP61301 - Record rejected - Assessment Tool Completion Date is blank.
CYP61302 - Record rejected - Assessment Tool Completion Date has incorrect data format.
CYP61317 - Record rejected - Assessment Tool Completion Date is before the Reporting Period Start Date. Assessment Tool Completion Date=&lt;C613010&gt;
CYP61318 - Record rejected - Assessment Tool Completion Date is after the Reporting Period End Date. Assessment Tool Completion Date=&lt;C613010&gt;</t>
  </si>
  <si>
    <t>CYP61303 - Record rejected - Coded Assessment Tool Type (SNOMED CT) is blank.
CYP61304 - Record rejected - Coded Assessment Tool Type (SNOMED CT) has incorrect data format.
CYP61313 - Record rejected - Coded Assessment Tool Type (SNOMED CT) not in reference table. Coded Assessment Tool Type (SNOMED CT)=&lt;C613910&gt;</t>
  </si>
  <si>
    <t>CYP61305 - Record rejected - Person Score is blank.
CYP61306 - Record rejected - Person Score has incorrect data format.
CYP61314 - Warning - Person Score contains an invalid Person Score. Person Score=&lt;C613911&gt;</t>
  </si>
  <si>
    <t>CYP61308 - Record rejected - Activity Location Type Code has incorrect data format.
CYP61309 - Warning - Activity Location Type Code contains an invalid national code. Activity Location Type Code=&lt;C613909&gt;</t>
  </si>
  <si>
    <t>CYP61310 - Warning - Organisation Identifier (Code of Commissioner) is blank.
CYP61311 - Record rejected - Organisation Identifier (Code of Commissioner) has incorrect data format.
CYP61312 - Warning - Organisation Identifier (Code of Commissioner) is not in national organisation tables as a "live" organisation at any point during the reporting period. Organisation Identifier (Code of Commissioner)=&lt;C613912&gt;</t>
  </si>
  <si>
    <t>CYP90101 - Record rejected - Care Professional Local Identifier is blank.  Professional Registration Entry Identifier=&lt;C901030&gt;
CYP90102 - Record rejected - Care Professional Local Identifier has incorrect data format. Care Professional Local Identifier=&lt;C901010&gt;</t>
  </si>
  <si>
    <t>CYP90104 - Record rejected - Professional Registration Body Code has incorrect data format. Care Professional Local Identifier=&lt;C901010&gt;
CYP90105 - Warning - Professional Registration Body Code contains an invalid national code. Care Professional Local Identifier=&lt;C901010&gt; Professional Registration Body Code=&lt;C901020&gt;</t>
  </si>
  <si>
    <t>CYP90108 - Record rejected - Care Professional Staff Group (Community Care) has incorrect data format. Care Professional Local Identifier=&lt;C901010&gt;
CYP90109 - Warning - Care Professional Staff Group (Community Care) contains an invalid national code. Care Professional Local Identifier=&lt;C901010&gt; Care Professional Staff Group (Community Care)=&lt;C901040&gt;</t>
  </si>
  <si>
    <t>CSDS INPATIENT STAYS &amp; URGENT CARE</t>
  </si>
  <si>
    <t>XML Code Prefix</t>
  </si>
  <si>
    <t>XML Code Suffix</t>
  </si>
  <si>
    <t>UID Naming bit to avoid array formula</t>
  </si>
  <si>
    <t>Data Table</t>
  </si>
  <si>
    <t>Derived Data Item?</t>
  </si>
  <si>
    <t>Original Data Item Order</t>
  </si>
  <si>
    <t>Info Req Ref</t>
  </si>
  <si>
    <t>Information Requirements (Purpose)</t>
  </si>
  <si>
    <t>Warning / Validation Message count</t>
  </si>
  <si>
    <t>Concatenated warning / validation messages (Taken from all matching messages in Master Warnings List)</t>
  </si>
  <si>
    <t>CYP000</t>
  </si>
  <si>
    <t>CYP000Header</t>
  </si>
  <si>
    <t>To carry submission header details.</t>
  </si>
  <si>
    <t>Purpose</t>
  </si>
  <si>
    <t>Generic for all information requirements</t>
  </si>
  <si>
    <t>The ORGANISATION IDENTIFIER of the ORGANISATION acting as a Health Care Provider. This is the organisation Identifier that will be concatenated with any Local Patient Identifiers to form a unique ""Local Patient Identifier"" within the national database.</t>
  </si>
  <si>
    <t xml:space="preserve">If ORGANISATION IDENTIFIER does not match expected Org Identifier for the provider of the transmission file (based on the login details for the Submission Portal), the file will be rejected.
</t>
  </si>
  <si>
    <t>OrgCodeProv</t>
  </si>
  <si>
    <t>If ORGANISATION IDENTIFIER does not match expected Org Identifier for the provider of the transmission file (based on the login details for the Submission Portal), a warning will be generated.
If ORGANISATION IDENTIFIER (CODE OF SUBMITTING ORGANISATION) is not in national organisation tables as a "live" organisation at any point during the reporting period, a warning will be generated</t>
  </si>
  <si>
    <t>OrgCodeSub</t>
  </si>
  <si>
    <t>PrimSystemInUse</t>
  </si>
  <si>
    <t>The reporting period start date to which this file refers</t>
  </si>
  <si>
    <t>If REPORTING PERIOD START DATE does not match the start date of the reporting period selected by the user within Submission Portal, the file will be rejected</t>
  </si>
  <si>
    <t>RPStartDate</t>
  </si>
  <si>
    <t>The reporting period end date to which this file refers</t>
  </si>
  <si>
    <t>If REPORTING PERIOD END DATE does not match the end date of the reporting period selected by the user within Submission Portal, the file will be rejected</t>
  </si>
  <si>
    <t>RPEndDate</t>
  </si>
  <si>
    <t>Date/time this upload file was created</t>
  </si>
  <si>
    <t>FileCreationDT</t>
  </si>
  <si>
    <t>C000D01</t>
  </si>
  <si>
    <t>A unique ID per table.  This continues across reporting periods and across providers.  This uniquely identifies a row of data within a table.</t>
  </si>
  <si>
    <t>min an6 max an20</t>
  </si>
  <si>
    <t>C000D36</t>
  </si>
  <si>
    <t>Date and time original data file was uploaded to the BSP</t>
  </si>
  <si>
    <t>an19CCYY-MM-DDTHH:MM:SS</t>
  </si>
  <si>
    <t>C000D03</t>
  </si>
  <si>
    <t>EndProcessing_DateTime</t>
  </si>
  <si>
    <t>END PROCESSING DATE TIME</t>
  </si>
  <si>
    <t>Date and time processing completed for this extract</t>
  </si>
  <si>
    <t>C000D04</t>
  </si>
  <si>
    <t xml:space="preserve">Total count of rows in all the extract tables that relate to this Header.  </t>
  </si>
  <si>
    <t>BSP UNIQUE ID</t>
  </si>
  <si>
    <t>A unique ID applied when original data file was uploaded to the Bureau Service Portal.</t>
  </si>
  <si>
    <t>n6</t>
  </si>
  <si>
    <t>C000D06</t>
  </si>
  <si>
    <t>A total cumulative count of all rows in this data group within a specific CSDS submission to NHS Digital. This information is used to ensure files are complete upon receipt, and to maintain accurate file processing.</t>
  </si>
  <si>
    <t>min n1 max n7</t>
  </si>
  <si>
    <t>C000D07</t>
  </si>
  <si>
    <t>C000D08</t>
  </si>
  <si>
    <t>C000D10</t>
  </si>
  <si>
    <t>C000D11</t>
  </si>
  <si>
    <t>C000D12</t>
  </si>
  <si>
    <t>C000D13</t>
  </si>
  <si>
    <t>C000D14</t>
  </si>
  <si>
    <t>C000D15</t>
  </si>
  <si>
    <t>C000D16</t>
  </si>
  <si>
    <t>C000D17</t>
  </si>
  <si>
    <t>C000D18</t>
  </si>
  <si>
    <t>C000D19</t>
  </si>
  <si>
    <t>C000D20</t>
  </si>
  <si>
    <t>C000D21</t>
  </si>
  <si>
    <t>C000D22</t>
  </si>
  <si>
    <t>C000D23</t>
  </si>
  <si>
    <t>C000D24</t>
  </si>
  <si>
    <t>C000D25</t>
  </si>
  <si>
    <t>C000D26</t>
  </si>
  <si>
    <t>C000D27</t>
  </si>
  <si>
    <t>C000D28</t>
  </si>
  <si>
    <t>C000D29</t>
  </si>
  <si>
    <t>C000D30</t>
  </si>
  <si>
    <t>C000D31</t>
  </si>
  <si>
    <t>C000D32</t>
  </si>
  <si>
    <t>C000D33</t>
  </si>
  <si>
    <t>C000D34</t>
  </si>
  <si>
    <t>C000D37</t>
  </si>
  <si>
    <t>To carry the personal details of the patient and the associated mother's NHS number (where applicable).</t>
  </si>
  <si>
    <t>All to identify individual</t>
  </si>
  <si>
    <t>Used to uniquely identify an individual</t>
  </si>
  <si>
    <t>LPI</t>
  </si>
  <si>
    <t xml:space="preserve">The ORGANISATION IDENTIFIER of the organisation that assigned the local patient identifier. </t>
  </si>
  <si>
    <t>Used to uniquely identify the organisation issuing the LPI</t>
  </si>
  <si>
    <t>OrgCodeLPI</t>
  </si>
  <si>
    <t>OrgID_Responsibile</t>
  </si>
  <si>
    <t>The ORGANISATION IDENTIFIER derived from the patient's POSTCODE OF USUAL ADDRESS This field can routinely be left blank, however if populated it should contain the organisation Identifier of the commissioner with which the patient is resident.</t>
  </si>
  <si>
    <t>If ORGANISATION IDENTIFIER (RESIDENCE RESPONSIBILITY) is not in national organisation tables as a "live" organisation at any point during the reporting period, a warning will be generated.</t>
  </si>
  <si>
    <t>Used to identify the organisation of responsibility or residence.
To enable the provider to identify the commissioner derived from the patient's postcode.</t>
  </si>
  <si>
    <t>OrgCodeRes</t>
  </si>
  <si>
    <t>Used to identify the educational establishment of a child or young person.</t>
  </si>
  <si>
    <t>OrgCodeEdu</t>
  </si>
  <si>
    <t>NHSNumber_Person</t>
  </si>
  <si>
    <t>A number used to identify a PATIENT uniquely within the NHS in England and Wales</t>
  </si>
  <si>
    <t>NHSNO</t>
  </si>
  <si>
    <t xml:space="preserve">If value is not between '01' - '06 or '08' then a warning will be generated.
If NHS NUMBER contains a value, and NHS NUMBER STATUS INDICATOR CODE is   "07 - Number not present and trace not required", then a warning message will be generated.
This field should be mandatory where the NHS Number provided is blank to ensure proper linkage.
If the NHS Number field is blank and the value for this item is anything other than '07' then a warning will be generated.
</t>
  </si>
  <si>
    <t>NHSNOStatus</t>
  </si>
  <si>
    <t>DateOfBirth_Person</t>
  </si>
  <si>
    <t>The date on which a PERSON was born or is officially deemed to have been born</t>
  </si>
  <si>
    <t>All to analyse by age</t>
  </si>
  <si>
    <t>Used to calculate age at events</t>
  </si>
  <si>
    <t>DOB</t>
  </si>
  <si>
    <t>The POSTCODE of the ADDRESS nominated by the PATIENT with ADDRESS ASSOCIATION TYPE 'Main Permanent Residence' or 'Other Permanent Residence'</t>
  </si>
  <si>
    <t>If the Postcode is provided and it is not in one of the accepted formats (see http://www.datadictionary.nhs.uk/web_site_content/supporting_information/nhs_postcode_directory.asp?shownav=1 for details), the record will be rejected.
If Postcode Of Usual Address provided was not a current valid postcode in national code tables at any point during the reporting period, a warning will be reported.
If Postcode is blank, a warning will be reported.</t>
  </si>
  <si>
    <t>1.2.1.1</t>
  </si>
  <si>
    <t>Used to associate an individual with geographical areas, e.g. CCG, Electoral Ward, Sure Start area etc</t>
  </si>
  <si>
    <t>PostCode</t>
  </si>
  <si>
    <t>All to analyse by sex</t>
  </si>
  <si>
    <t>Used to analyse data for difference by gender</t>
  </si>
  <si>
    <t>1.2.1.9</t>
  </si>
  <si>
    <t>Used to monitor equality or distinctions in service usage by ethnicity</t>
  </si>
  <si>
    <t>EthnicCat</t>
  </si>
  <si>
    <t>C001</t>
  </si>
  <si>
    <t>LANGUAGE CODE (PREFERRED) is the language the PATIENT prefers to use for communication with a Health
Care Provider. LANGUAGE CODE is based on the ISO 639-1 two character language codes, see the ISO 639.2 Registration Authority website (http://www.loc.gov/standards/iso639-2/php/code_list.php), plus five extensions (q1, q2, q3, q4, q5).</t>
  </si>
  <si>
    <t>3.2.1.1</t>
  </si>
  <si>
    <t>Used to monitor variances in service usage/access according to preferred language</t>
  </si>
  <si>
    <t>LangCode</t>
  </si>
  <si>
    <t>1.2.1.10</t>
  </si>
  <si>
    <t>Used to monitor usage by main carer.</t>
  </si>
  <si>
    <t>CarerRel</t>
  </si>
  <si>
    <t>Analyse by time</t>
  </si>
  <si>
    <t>Analyse the time between first antenatal visit and other events</t>
  </si>
  <si>
    <t>HVANVDate</t>
  </si>
  <si>
    <t>If Person was 19 years of age or over at the reporting period start date and Looked After Child Indicator is populated, the record will be rejected.
If Person Birth Date is blank and Looked After Child Indicator is populated, the record will be rejected.</t>
  </si>
  <si>
    <t>1.2.1.2</t>
  </si>
  <si>
    <t>To monitor services and outcomes for children and young people who are or have been looked after</t>
  </si>
  <si>
    <t>LookedAfterInd</t>
  </si>
  <si>
    <t>To record if there are any safeguarding vulnerability factors</t>
  </si>
  <si>
    <t>If Person was 19 years of age or over at the reporting period start date and Safeguarding Vulnerability Factors Indicator is populated, the record will be rejected.
If Person Birth Date is blank and Safeguarding Vulnerability Factors Indicator is populated, the record will be rejected.</t>
  </si>
  <si>
    <t>All to analyse by safeguarding vulnerability factors indicator</t>
  </si>
  <si>
    <t>To monitor details of children with safeguarding concerns</t>
  </si>
  <si>
    <t>VulnerableInd</t>
  </si>
  <si>
    <t>Disability_SpervisionAndCare_Indicator</t>
  </si>
  <si>
    <t>All to analyse by constant supervision due to disability indicator</t>
  </si>
  <si>
    <t>To monitor details of children which require constant supervision due to disability</t>
  </si>
  <si>
    <t>SupervisionInd</t>
  </si>
  <si>
    <t>EducationAssesment</t>
  </si>
  <si>
    <t>8.1.3.1</t>
  </si>
  <si>
    <t>Used to compare outcomes and provision for children/young people with disabilities or condition</t>
  </si>
  <si>
    <t>EduAssessment</t>
  </si>
  <si>
    <t>DiscussedPreferedDeathLocation_Indicator</t>
  </si>
  <si>
    <t>All to analyse by field</t>
  </si>
  <si>
    <t>To monitor volume of people where the preferred death location was discussed</t>
  </si>
  <si>
    <t>PDeathLoc</t>
  </si>
  <si>
    <t>If Person Birth Date is blank and  Person At Risk Of Unexpected Death Indicator is populated, the record will be rejected.</t>
  </si>
  <si>
    <r>
      <t>Used to compare outcomes and provision for children/young people with a r</t>
    </r>
    <r>
      <rPr>
        <sz val="10"/>
        <rFont val="Arial"/>
        <family val="2"/>
      </rPr>
      <t>isk of unexpected death</t>
    </r>
  </si>
  <si>
    <t>PARDeathInd</t>
  </si>
  <si>
    <t>DeathLocationPreffered_Type</t>
  </si>
  <si>
    <t>Used to compare outcomes depending on preferred location type and difference between preferred and acual death location</t>
  </si>
  <si>
    <t>DeathLocPref</t>
  </si>
  <si>
    <t>If Person Death Date is populated and is before the reporting period start date, the entire record will be rejected.
If Person Death Date is populated and is after the reporting period end date, then a warning will be output.
If Person Death Date is before the Person Birth Date, the record will be rejected.
If Person Death Date is after the Date and Time Data Set Created, the record will be rejected.</t>
  </si>
  <si>
    <t>8.5.15.1</t>
  </si>
  <si>
    <r>
      <t xml:space="preserve">Used for temporal queries, e.g. individuals </t>
    </r>
    <r>
      <rPr>
        <sz val="10"/>
        <rFont val="Arial"/>
        <family val="2"/>
      </rPr>
      <t>that died between two dates</t>
    </r>
  </si>
  <si>
    <t>dod</t>
  </si>
  <si>
    <t xml:space="preserve">If PERSON DEATH DATE is populated and the DEATH LOCATION TYPE(ACTUAL) is blank, then a warning message will be generated.
</t>
  </si>
  <si>
    <t>Used to compare outcomes depending on actual location type and difference between preferred and acual death location</t>
  </si>
  <si>
    <t>DeathLocAct</t>
  </si>
  <si>
    <t>NotAtPrefferdLocation_Reason</t>
  </si>
  <si>
    <t xml:space="preserve">DEATH NOT AT PREFERRED LOCATION REASON </t>
  </si>
  <si>
    <t xml:space="preserve">This will indicate the reason why the PATIENT did not die at their preferred LOCATION of death.
</t>
  </si>
  <si>
    <t>If DEATH NOT AT PREFERRED LOCATION REASON is populated but the PERSON DEATH DATE is blank, then a warning message will be generated.
If Death Not At Preferred Location Reason Code is populated, but Death Location Type Code (Preferred) contains the same value as Death Location Type Code (Actual) a warning will be generated.</t>
  </si>
  <si>
    <t>For analysis on why the person did not die at the preferred place of death</t>
  </si>
  <si>
    <t>DeathLocReason</t>
  </si>
  <si>
    <t>If a Person was 19 years of age or over at the reporting period start date and NHS Number (Mother) is populated, the record will be rejected.
If Person Birth Date is blank and NHS Number (Mother) is populated, the record will be rejected.</t>
  </si>
  <si>
    <t>To link with Maternity data set to allow comparison of long term outcomes for children according to circumstances during pregnancy and birth</t>
  </si>
  <si>
    <t>NHSNOMother</t>
  </si>
  <si>
    <t>If value is not between '01' - '06' or '08' then a warning will be generated.
If the NHS Number (Mother) field is blank and the value for this item is anything other than '07' then a warning will be generated.
If NHS Number (Mother) contains a value, and NHS Number Status Indicator Code (Mother) is "07 - Number not present and trace not required", then a warning message will be generated.
The NHS Number Status Indicator Code (Mother) should be completed where the NHS Number (Mother) is blank and Person was under 19 years of age at the reporting period start date.</t>
  </si>
  <si>
    <t>All to confirm status of mothers NHS Number</t>
  </si>
  <si>
    <t>NHSNOMotherStat</t>
  </si>
  <si>
    <t>Record number in this extract file.</t>
  </si>
  <si>
    <t>ORGANISATION CODE (PROVIDER)</t>
  </si>
  <si>
    <t>Organisation code of provider submitting the data.</t>
  </si>
  <si>
    <t>ORGANISATION CODE (CCG OF RESIDENCE)</t>
  </si>
  <si>
    <t>UNIQUE CSDS ID (PATIENT)</t>
  </si>
  <si>
    <t>A nationally unique ID for the patient in the CSDS generated from an index held by the BSP.</t>
  </si>
  <si>
    <t>PersonID_Mother</t>
  </si>
  <si>
    <t>UNIQUE CSDS ID (MOTHER)</t>
  </si>
  <si>
    <t>A nationally unique ID for the mother of the patient generated from an index held by the BSP.</t>
  </si>
  <si>
    <t xml:space="preserve">A unique ID applied when original data file was uploaded to the Bureau Service Portal. Where a single upload is used to provide data for different reporting periods, there will be a separate BSPUniqueID assigned to each reporting period.  </t>
  </si>
  <si>
    <t>AGE OF PATIENT AT REPORTING PERIOD START</t>
  </si>
  <si>
    <t>Derived by calculating REPORTING PERIOD START DATE minus PERSON BIRTH DATE. Measured in days.</t>
  </si>
  <si>
    <t>AGE OF PATIENT AT REPORTING PERIOD END</t>
  </si>
  <si>
    <t>Derived by calculating REPORTING PERIOD END DATE minus PERSON BIRTH DATE. Measured in days.</t>
  </si>
  <si>
    <t>AGE AT DEATH</t>
  </si>
  <si>
    <t>Age, in days, at time of death.</t>
  </si>
  <si>
    <t>''Y' if NHS number has passed validation and is not null in the submission, otherwise 'N'.</t>
  </si>
  <si>
    <t>''Y' if postcode has passed validation and is not null in the pre deadline submission, otherwise 'N'.</t>
  </si>
  <si>
    <t xml:space="preserve">The full default postcode, where a default value was provided in the POSTCODE OF USUAL ADDRESS. </t>
  </si>
  <si>
    <t>LOWER SUPER OUTPUT AREA (RESIDENCE) 2011</t>
  </si>
  <si>
    <t>To carry details of the GP Practice Registration of the patient.</t>
  </si>
  <si>
    <t>If GENERAL MEDICAL PRACTICE CODE (PATIENT REGISTRATION (MOTHER)) is not in national organisation tables as a "live" organisation at any point during the reporting period, a warning will be reported.</t>
  </si>
  <si>
    <t>1.3.1</t>
  </si>
  <si>
    <t>Used to identify CCG and registration with a GP</t>
  </si>
  <si>
    <t>OrgCodeGP</t>
  </si>
  <si>
    <t>GPRegristration_StartDate</t>
  </si>
  <si>
    <t xml:space="preserve">Start Date on which the PERSON registered with a General Medical Practitioner Practice. </t>
  </si>
  <si>
    <t xml:space="preserve">If START DATE is after the reporting period end date + 1 day, the record will be rejected.
If START DATE is before the patients DATE OF BIRTH (as included in the CYP001), the record will be rejected.
</t>
  </si>
  <si>
    <t>Used to allow temporal analysis of registration with a GP</t>
  </si>
  <si>
    <t>StartDate</t>
  </si>
  <si>
    <t>GPRegristration_EndDate</t>
  </si>
  <si>
    <t>Validations if END DATE is populated:
If EndDateGMPRegistration is before the reporting period start date, the record will be rejected.
If EndDateGMPRegistration is after the reporting period end date, the record will be rejected.
If EndDateGMPRegistration is before the START DATE, the record will be rejected.</t>
  </si>
  <si>
    <t>EndDate</t>
  </si>
  <si>
    <t>OrgID_GPResponsible</t>
  </si>
  <si>
    <t>ORGANISATION IDENTIFIER (GP PRACTICE RESPONSIBILITY) is the ORGANISATION IDENTIFIER of the Organisation responsible for the GP Practice where the PATIENT is registered, irrespective of whether they reside within the boundary of the Clinical Commissioning Group.</t>
  </si>
  <si>
    <t>If Organisation Code (GP Practice Responsibility) is not in national organisation tables as a "live" organisation at any point during the reporting period, a warning will be generated.
If Organisation Code (GP Practice Responsibility) is blank, then a warning will be generated.</t>
  </si>
  <si>
    <t>Used to analyse by commisioner</t>
  </si>
  <si>
    <t>Required for identifying the Commissioner responsible for payment</t>
  </si>
  <si>
    <t>Record number in this extract file</t>
  </si>
  <si>
    <t>Organisation code of provider submitting the data</t>
  </si>
  <si>
    <t>ORGANISATION CODE (CCG OF GP PRACTICE)</t>
  </si>
  <si>
    <t>The CCG of the patient's registered GP Practice, as derived from data item GENERAL MEDICAL PRACTICE CODE (PATIENT REGISTRATION)</t>
  </si>
  <si>
    <t>GP Distance From Home in kilometres</t>
  </si>
  <si>
    <t>1.2.1.3
1.2.1.6
1.2.1.8
1.2.1.15</t>
  </si>
  <si>
    <t>Used to monitor settings for people with disabilities, one of the factors in identifying those who are vulnerable, and comparing health and social outcomes for all people</t>
  </si>
  <si>
    <t>If Accommodation Status Recorded Date is after the reporting period end date, the record will be rejected.
If Accommodation Status Recorded Date is before Person Birth Date, the record will be rejected.
If Person Birth Date is blank AND Accommodation Status Recorded Date is before 1 January 1901, the record will be rejected.</t>
  </si>
  <si>
    <t>AccommStatusDate</t>
  </si>
  <si>
    <t>C004</t>
  </si>
  <si>
    <t>A unique ID, which identifies each individual Care Plan within an organisation.</t>
  </si>
  <si>
    <t>CarePlanID</t>
  </si>
  <si>
    <t>901</t>
  </si>
  <si>
    <t>CARE PLAN TYPE (Community Care)</t>
  </si>
  <si>
    <t>CarePlanType</t>
  </si>
  <si>
    <t>If CARE PLAN CREATION DATE is after the reporting period end date, the record will be rejected.
If CARE PLAN CREATION DATE is before the person birth date, the record will be rejected.</t>
  </si>
  <si>
    <t>CarePlanCreatDate</t>
  </si>
  <si>
    <t>CarePlanCreationTime</t>
  </si>
  <si>
    <t>If CARE PLAN LAST UPDATED DATE is before CARE PLAN CREATION DATE, the record will be rejected.
If CARE PLAN LAST UPDATED DATE is after the reporting period end date, the record will be rejected.</t>
  </si>
  <si>
    <t>CarePlanLastUpdateDate</t>
  </si>
  <si>
    <t>CarePlanLastUpdateTime</t>
  </si>
  <si>
    <t>If CARE PLAN IMPLEMENTATION DATE is after the reporting period end date, the record will be rejected.
If CARE PLAN IMPLEMENTATION DATE is before CARE PLAN CREATION DATE, the record will be rejected.</t>
  </si>
  <si>
    <t>CarePlanImplementDate</t>
  </si>
  <si>
    <t>This is a unique ID, which identifies each flowed MHSDS record. The rows in the MHS001MPI and associated episode and event tables that make up a single MHSDS record are linked via the Record Number</t>
  </si>
  <si>
    <t>MHS008 UNIQUE ID</t>
  </si>
  <si>
    <t>A unique row count for this table. This continues across reporting periods and across providers. This uniquely identifies a row of data within this table.</t>
  </si>
  <si>
    <t>The ORGANISATION IDENTIFIER of the ORGANISATION acting as a Health Care Provider. Derived from submitted Header record within submission.</t>
  </si>
  <si>
    <t xml:space="preserve">UNIQUE MHSDS PERSON ID </t>
  </si>
  <si>
    <t>A nationally unique ID for the patient in the MHSDS generated from an index held by the Submission Portal.</t>
  </si>
  <si>
    <t>max an15</t>
  </si>
  <si>
    <t>To uniquely identify the Care Plan</t>
  </si>
  <si>
    <t>C005</t>
  </si>
  <si>
    <t xml:space="preserve">If CARE PLAN AGREED DATE is before CARE PLAN CREATION DATE, the record will be rejected.
If CARE PLAN AGREED DATE is after the reporting period end date, the record will be rejected.
If CARE PLAN AGREED DATE is before the person birth date, the record will be rejected.
</t>
  </si>
  <si>
    <t>CarePlanAgreedDate</t>
  </si>
  <si>
    <t>40</t>
  </si>
  <si>
    <t>The time at which the Care Plan was agreed by a PATIENT or Patient Proxy.</t>
  </si>
  <si>
    <t>CarePlanAgreedTime</t>
  </si>
  <si>
    <t>MHS009 UNIQUE ID</t>
  </si>
  <si>
    <t>SocPerCircumstance</t>
  </si>
  <si>
    <t>The date on which the Social and Personal Circumstance was recorded.</t>
  </si>
  <si>
    <t>If Social and Personal Circumstance Recorded Date is populated and is after the reporting period end date, the record will be rejected.
If Social and Personal Circumstance Recorded Date is before the Person Birth Date, the record will be rejected.</t>
  </si>
  <si>
    <t>SocPerCircumstanceRecDate</t>
  </si>
  <si>
    <t>MHS006 UNIQUE ID</t>
  </si>
  <si>
    <t>EmployStatus</t>
  </si>
  <si>
    <t>The date that the patient's employment status details were recorded by the healthcare professional.</t>
  </si>
  <si>
    <t>If Employment Status Recorded Date is populated and is after the reporting period end date, the record will be rejected.
If Employment Status Recorded Date is before the Person Birth Date, the record will be rejected.</t>
  </si>
  <si>
    <t>EmployStatusRecDate</t>
  </si>
  <si>
    <t>The number of hours worked in a typical week.</t>
  </si>
  <si>
    <t>WeekHoursWorked</t>
  </si>
  <si>
    <t>MHS004 UNIQUE ID</t>
  </si>
  <si>
    <t>All to identify referral</t>
  </si>
  <si>
    <t>Used to uniquely identify a referral</t>
  </si>
  <si>
    <t>SRI</t>
  </si>
  <si>
    <t>If ORGANISATION IDENTIFIER (CODE OF COMMISSIONER) is not in national organisation tables as a "live" organisation at any point during the reporting period, a warning will be generated</t>
  </si>
  <si>
    <t>OrgCodeComm</t>
  </si>
  <si>
    <t>If Referral Request Received Date is after the reporting period end date, the record will be rejected.
If Referral Request Received Date is before Person Birth Date, the record will be rejected.
If Person Birth Date is blank AND Referral Request Received Date is before 1 January 1901, the record will be rejected.</t>
  </si>
  <si>
    <t>Used for analysis between field and other events</t>
  </si>
  <si>
    <t>Required for measuring Quality &amp; Performance - Waiting Times</t>
  </si>
  <si>
    <t>ReferralDate</t>
  </si>
  <si>
    <t>This records the time the REFERRAL REQUEST was received.
This item is only required for 'urgent' priority referrals into services with target waiting times measured in hours e.g. rapid response teams or urgent care. 
The time should be recorded using the 24 hour clock format in eGIF format i.e. hh:mm:ss.</t>
  </si>
  <si>
    <t>Required for measuring Quality &amp; Performance - Waiting Times and Response Times</t>
  </si>
  <si>
    <t>ReferralTime</t>
  </si>
  <si>
    <t>A number (alphanumeric) to provide a unique identifier for a line within a NHS SERVICE AGREEMENT.
An NHS SERVICE AGREEMENT is a formal agreement between a commissioner ORGANISATION and one or more provider ORGANISATIONS for the provision of PATIENT care services.</t>
  </si>
  <si>
    <t>All to identify a service agreement line</t>
  </si>
  <si>
    <t>Used to uniquely identify a service agreement line</t>
  </si>
  <si>
    <t>NHSServLineNo</t>
  </si>
  <si>
    <t>A classification which identifies the source of referral to a Community Health Service.
Internal Referrals should normally be recorded as 'Community Service' and the Referring Organisation Code will be the same as the Organisation Code (Code of Provider).</t>
  </si>
  <si>
    <t>Used for analysis of this data item</t>
  </si>
  <si>
    <t>Required for reporting on Referral Source and to support validation of Referring Organisation Code</t>
  </si>
  <si>
    <t>ReferralSource</t>
  </si>
  <si>
    <t>If ORGANISATION IDENTIFIER (REFERRING) is not in national organisation tables as a "live" organisation at any point during the reporting period, a warning will be generated. The national tables to be validated against can be inferred from the SourceOfCommunityReferral if populated.</t>
  </si>
  <si>
    <t>Required for reporting on Referral Source</t>
  </si>
  <si>
    <t>OrgCodeRef</t>
  </si>
  <si>
    <t>Used for analysis of this data item reporting on time between events</t>
  </si>
  <si>
    <t>Required for reporting on Referral Priority and measuring Response Times</t>
  </si>
  <si>
    <t>PriorityCode</t>
  </si>
  <si>
    <t>Required for measuring Quality &amp; Performance - RTT and Response Times</t>
  </si>
  <si>
    <t>ReferralReason</t>
  </si>
  <si>
    <t>Service Discharge Date is the date a PATIENT was discharged from a SERVICE. This would occur once all the services or teams (for example as part of a multidisciplinary team) have finished treating a patient under a specific referral.</t>
  </si>
  <si>
    <t xml:space="preserve">If DISCHARGE DATE is populated and is before the reporting period start date, the record will be rejected.
If DISCHARGE DATE is prior to the associated REFERRAL REQUEST RECEIVED DATE, then the record will be rejected.
If DISCHARGE DATE is after the reporting period end date plus 24 hours, a warning will be reported (plus 24 hours is required to enable the flow of the DISCHARGE LETTER ISSUED DATE when this is in the following reporting period).
If DISCHARGE DATE is after the file creation date, the record will be rejected.
</t>
  </si>
  <si>
    <t>Required for measuring Quality &amp; Performance</t>
  </si>
  <si>
    <t>DischDate</t>
  </si>
  <si>
    <t xml:space="preserve">The Discharge Letter Issued Date (Mental Health and Community Care) is the date when the Discharge Letter was issued by the provider of Mental Health Services or Community Health Services to the PATIENT. </t>
  </si>
  <si>
    <t>If Discharge Letter Issued Date (Mental Health and Community Care) is before the Referral Request Received Date, the record will be rejected.
If Discharge Letter Issued Date (Mental Health and Community Care) is after the Service Discharge Date, a warning will be generated. 
If Discharge Letter Issued Date (Mental Health and Community Care) is after the Reporting Period End Date, a warning will be generated. 
If Discharge Letter Issued Date (Mental Health and Community Care) is after the Date and Time Data Set Created, the record will be rejected.</t>
  </si>
  <si>
    <t xml:space="preserve">To support community contract reporting requirements around issuance of Discharge Letters within 24 hours of discharge.
</t>
  </si>
  <si>
    <t>DischLetterDate</t>
  </si>
  <si>
    <t>To uniquely identify the referral</t>
  </si>
  <si>
    <t>Age_ReferralRequest_ReceivedDate</t>
  </si>
  <si>
    <t>Age at Service Referral Received Date in days</t>
  </si>
  <si>
    <t>Age_Discharge_Date</t>
  </si>
  <si>
    <t>Age at Service Referral Discharge in days</t>
  </si>
  <si>
    <t>All to identify professional team</t>
  </si>
  <si>
    <t>Used to uniquely identify a professional team</t>
  </si>
  <si>
    <t>CARE PROFESSIONAL TEAM LOCAL IDENTIFIER is a unique local CARE PROFESSIONAL TEAM IDENTIFIER within a Health Care Provider and may be assigned automatically by the computer system.</t>
  </si>
  <si>
    <t>TeamLocalID</t>
  </si>
  <si>
    <t>ReferredTo_TeamType</t>
  </si>
  <si>
    <t>The type of community service or team that the patient has been referred into.</t>
  </si>
  <si>
    <t>All to analyse by data item</t>
  </si>
  <si>
    <t>Required for reporting on the basis of Service Types</t>
  </si>
  <si>
    <t>The date the Referral Request to a Health Care Provider's Service was closed by the Health Care Provider's Service. The overarching referral may remain open if another service or team involved in the same referral is still actively treating the patient.</t>
  </si>
  <si>
    <t>If REFERRAL CLOSURE DATE is populated and is before the reporting period start date, the record will be rejected.
If REFERRAL CLOSURE DATE is populated and is after the File Creation Date, the record will be rejected.
If REFERRAL CLOSURE DATE is populated and is after the reporting period end date, a warning will be reported.
If DISCHARGE DATE in CYP101 is populated, the REFERRAL CLOSURE DATE should be less than or equal to the DISCHARGE DATE or the record will be rejected.
If Referral Closure Date is before the Referral Request Received Date, the record will be rejected.</t>
  </si>
  <si>
    <t>All to analyse between data item and other events</t>
  </si>
  <si>
    <t>To support community contract reporting requirements around issuance of Discharge Letters within 24 hours of discharge.</t>
  </si>
  <si>
    <t>RefCloseDate</t>
  </si>
  <si>
    <t>If REFERRAL REJECTION DATE is populated and is before the reporting period start date, the record will be rejected.
If REFERRAL REJECTION DATE is populated and is after the Date and Time Data Set Created, the record will be rejected.
If REFERRAL REJECTION DATE is populated and is after the reporting period end date, a warning will be reported.
If Service Discharge Date in CYP101 is populated, the REFERRAL REJECTION DATE should be less than or equal to the Service Discharge Date or the record will be rejected.
If Referral Rejection Date is before the Referral Request Received Date, the record will be rejected.</t>
  </si>
  <si>
    <t>RefRejDate</t>
  </si>
  <si>
    <t>The reason that a Referral Request has been closed. A Referral Request can be closed as a result of a Patient being discharged from the SERVICE.
Cancelled referrals such as those entered onto a system in error should not be submitted within the data set.</t>
  </si>
  <si>
    <t>To analyse on the reason for rejection of a referral.</t>
  </si>
  <si>
    <t>RefCloseReason</t>
  </si>
  <si>
    <t>The reason that a Referral Request has been rejected by the SERVICE.</t>
  </si>
  <si>
    <t>RefRejReason</t>
  </si>
  <si>
    <t>A unique identifier generated from the CARE PROFESSIONAL TEAM LOCAL IDENTIFIER and the ORGANISATION CODE (CODE OF PROVIDER) from CYP000.</t>
  </si>
  <si>
    <t>Age at Service Referral Closure in days</t>
  </si>
  <si>
    <t>Age at Service Referral Rejection in days</t>
  </si>
  <si>
    <t>The secondary presenting conditions or symptoms for which the patient was referred to a Community Health Service.</t>
  </si>
  <si>
    <t>RefReasonOther</t>
  </si>
  <si>
    <t>All to identify a booking</t>
  </si>
  <si>
    <t>For RTT</t>
  </si>
  <si>
    <t>BookingRef</t>
  </si>
  <si>
    <t>An identifier, which together with the ORGANISATION CODE of the issuer, uniquely identifies a PATIENT PATHWAY.</t>
  </si>
  <si>
    <t>All to identify a patient pathway</t>
  </si>
  <si>
    <t>for RTT</t>
  </si>
  <si>
    <t>PPI</t>
  </si>
  <si>
    <t>The ORGANISATION IDENTIFIER of the ORGANISATION issuing the PATIENT PATHWAY IDENTIFIER. </t>
  </si>
  <si>
    <t>PPIOrgCode</t>
  </si>
  <si>
    <t>All to analyse this data item</t>
  </si>
  <si>
    <t>To analyse the reason for rejection of a referral</t>
  </si>
  <si>
    <t>WaitingTimeType</t>
  </si>
  <si>
    <t>The start date of a REFERRAL TO TREATMENT PERIOD.
See NHS Data Dictionary for further details and guidance</t>
  </si>
  <si>
    <t>If Referral To Treatment Period Start Date is populated and is after the reporting period end date, the record will be rejected.
If Referral To Treatment Period Start Date is before the Person Birth Date, the record will be rejected.</t>
  </si>
  <si>
    <t>All to analyse between the data item and other events</t>
  </si>
  <si>
    <t>Required for measuring quality and performance - RTT</t>
  </si>
  <si>
    <t>The start time of a REFERRAL TO TREATMENT PERIOD.
See NHS Data Dictionary for further details and guidance</t>
  </si>
  <si>
    <t>StartTime</t>
  </si>
  <si>
    <t xml:space="preserve">The end date of a REFERRAL TO TREATMENT PERIOD.
See NHS Data Dictionary for further details and guidance
</t>
  </si>
  <si>
    <t>If Referral To Treatment Period End Date is populated and is after the reporting period end date, the record will be rejected.
If Referral To Treatment Period End Date is before the Referral To Treatment Period Start Date, the record will be rejected.
If Referral To Treatment Period End Date is before the Referral Request Received Date, the record will be rejected.</t>
  </si>
  <si>
    <t>The end time of a REFERRAL TO TREATMENT PERIOD.
See NHS Data Dictionary for further details and guidance</t>
  </si>
  <si>
    <t>EndTime</t>
  </si>
  <si>
    <t>The status of an ACTIVITY (or anticipated ACTIVITY) for the REFERRAL TO TREATMENT PERIOD decided by the lead
CARE PROFESSIONAL.</t>
  </si>
  <si>
    <t>PeriodStatus</t>
  </si>
  <si>
    <t>Time_RTTStart_to_End</t>
  </si>
  <si>
    <t>Time Between Referral To Treatment Start And End Date.</t>
  </si>
  <si>
    <t>This will be the date the patient was referred to another service, which may be in the same or a different organisation.</t>
  </si>
  <si>
    <t>If Onward Referral Date is before the Referral Request Received Date, the record will be rejected.
If Onward Referral Date is populated and is after the reporting period end date, the record will be rejected.</t>
  </si>
  <si>
    <t>Required for measuring quality and performance</t>
  </si>
  <si>
    <t>OnRefDate</t>
  </si>
  <si>
    <t>The reason why the patient was referred to another service, which may be in the same or a different organisation.</t>
  </si>
  <si>
    <t>OnRefReason</t>
  </si>
  <si>
    <t>ORGANISATION IDENTIFIER (RECEIVING) is the ORGANISATION IDENTIFIER of the ORGANISATION that is receiving the PATIENT from another Health Care Provider.</t>
  </si>
  <si>
    <t>Required for reporting on Referral Receiver</t>
  </si>
  <si>
    <t>OrgCodeRecv</t>
  </si>
  <si>
    <t>CYP201CareContact</t>
  </si>
  <si>
    <t>Uniquely identify a care conatct</t>
  </si>
  <si>
    <t>Required for reporting on Care Activities</t>
  </si>
  <si>
    <t>CCI</t>
  </si>
  <si>
    <t>If Care Contact Date is before the reporting period start date, the record will be rejected.
If Care Contact Date is before the reporting period end date, the record will be rejected.
If Care Contact Date is before the Referral Request Received Date, the record will be rejected.</t>
  </si>
  <si>
    <t>Required for reporting on Care Activities, Performance of Care Professionals</t>
  </si>
  <si>
    <t>CContactDate</t>
  </si>
  <si>
    <t>To allow measurement waiting times between referral and first appointment for Priority/Urgent appointments.</t>
  </si>
  <si>
    <t>CContactTime</t>
  </si>
  <si>
    <t>OrgID_Commissoner</t>
  </si>
  <si>
    <t>All to analyse by administrative category</t>
  </si>
  <si>
    <t>Used to analyse different outcoed depending on administrative category</t>
  </si>
  <si>
    <t>AdminCatCode</t>
  </si>
  <si>
    <t>All to analyse of the data item</t>
  </si>
  <si>
    <t>ClinDuration</t>
  </si>
  <si>
    <t>Needed for Currency &amp; Pricing and Capacity Planning</t>
  </si>
  <si>
    <t>ConsultType</t>
  </si>
  <si>
    <t>Required for Reporting on Quality and Performance</t>
  </si>
  <si>
    <t>CCSubject</t>
  </si>
  <si>
    <t>Consultation_MediumUsed</t>
  </si>
  <si>
    <t>Medium</t>
  </si>
  <si>
    <t>Required for reporting on Care Activities, Performance and Pricing</t>
  </si>
  <si>
    <t>LocCode</t>
  </si>
  <si>
    <t>ORGANISATION SITE IDENTIFIER (OF TREATMENT) is the ORGANISATION IDENTIFIER of the Organisation Site where the PATIENT was treated.</t>
  </si>
  <si>
    <t>SiteCode</t>
  </si>
  <si>
    <t>Required to identify whether activities undertaken for the patient are on a one-to-one basis or delivered as group therapy to multiple patients at the same time.</t>
  </si>
  <si>
    <t>GPTherapyInd</t>
  </si>
  <si>
    <t xml:space="preserve">Indicates whether an APPOINTMENT for a CARE CONTACT took place and if the APPOINTMENT did not take place it whether advanced warning was given.
</t>
  </si>
  <si>
    <t>Required for reporting on number of scheduled activities that did not take place.
For reporting on cancellations for clinical and non clinical reasons.
For reporting on cancellations by Provider and by Patient.</t>
  </si>
  <si>
    <t>AttendCode</t>
  </si>
  <si>
    <t>It is the date of the earliest of the Reasonable Offers made to a PATIENT for an APPOINTMENT or Elective Admission. It should only be included on the Commissioning Data Sets where the PATIENT has declined at least two Reasonable Offers, and a Patient Pause is to be applied to the length of wait calculation performed by the Secondary Uses Service.
Patient Cancellations
Where, for any reason, a PATIENT cancels or does not attend an APPOINTMENT or an OFFER OF ADMISSION the EARLIEST REASONABLE OFFER DATE for the rearranged APPOINTMENT or OFFER OF ADMISSION will be the EARLIEST REASONABLE OFFER DATE of the cancelled APPOINTMENT or OFFER OF ADMISSION.
Provider Cancellations
Where, for any reason, any Health Care Provider cancels and re-arranges an APPOINTMENT or an OFFER OF ADMISSION, the EARLIEST REASONABLE OFFER DATE for the re-arranged APPOINTMENT or OFFER OF ADMISSION will be the date of the earliest Reasonable Offer made following the cancellation.
Patients who are unavailable
Where a PATIENT makes themself unavailable for a longer period of time, for example a PATIENT who is a teacher who wishes to delay their admission until the summer holidays, making a Reasonable Offer may be inappropriate.
In these circumstances, so long as the Health Care Provider could have made at least two Reasonable Offers, the EARLIEST REASONABLE OFFER DATE will be the date of the earliest Reasonable Offer that the provider could have offered the PATIENT. This must be communicated to the PATIENT.</t>
  </si>
  <si>
    <t>Required for measuring Quality &amp; Performance - RTT</t>
  </si>
  <si>
    <t>OfferDate</t>
  </si>
  <si>
    <t>AppropDate</t>
  </si>
  <si>
    <t>The date that a Care Contact was cancelled by the Provider or Patient.</t>
  </si>
  <si>
    <t>Required for reporting on number of scheduled activities that did not take place.</t>
  </si>
  <si>
    <t>CancelDate</t>
  </si>
  <si>
    <t>To monitor reasons for rescheduled appointments and for RTT</t>
  </si>
  <si>
    <t>CancelReason</t>
  </si>
  <si>
    <t>The replacement appointment date offered by the provider to the patient following the cancellation of an appointment by the SERVICE.</t>
  </si>
  <si>
    <t>This is required to calculate whether a new appointment was offered for a date within 28 calendar days of the cancellation of an appointment for non clinical reasons</t>
  </si>
  <si>
    <t>ReplApptOffDate</t>
  </si>
  <si>
    <t>The date that a replacement appointment was booked following the cancellation of an appointment with the patient by the SERVICE.</t>
  </si>
  <si>
    <t>This is required to calculate whether a new appointment was offered within 5 working days of the cancellation of an appointment for non clinical reasons</t>
  </si>
  <si>
    <t>ReplApptDate</t>
  </si>
  <si>
    <t>To uniquely identify the contact</t>
  </si>
  <si>
    <t>Distance from home to activity location in kilometres</t>
  </si>
  <si>
    <t>Time_Refferal_to_CareContact</t>
  </si>
  <si>
    <t>Time Between Referral and Care Contact</t>
  </si>
  <si>
    <t>CYP202CareActivity</t>
  </si>
  <si>
    <t>The unique identifier for a CARE ACTIVITY. 
It will normally be automatically generated by the local system upon recording a new activity, although can be manually assigned.</t>
  </si>
  <si>
    <t>Uniquely identify a care activity</t>
  </si>
  <si>
    <t>CAI</t>
  </si>
  <si>
    <t>Uniquely identify a care contact</t>
  </si>
  <si>
    <t>ActivityCode</t>
  </si>
  <si>
    <t xml:space="preserve">CARE PROFESSIONAL LOCAL IDENTIFIER is a unique local CARE PROFESSIONAL IDENTIFIER within a Health Care Provider and may be assigned automatically by the computer system.
 </t>
  </si>
  <si>
    <t>Uniquely identify a care professional</t>
  </si>
  <si>
    <t>CPLID</t>
  </si>
  <si>
    <t>The duration of a CARE ACTIVITY in minutes, excluding any administration time prior to or after the CARE ACTIVITY and the CARE PROFESSIONAL's travelling time to the LOCATION where the CARE ACTIVITY was provided.
This is calculated from the Start Time and End Time of the CARE ACTIVITY.</t>
  </si>
  <si>
    <t>All for analysis of the data item</t>
  </si>
  <si>
    <t>ContactDuration</t>
  </si>
  <si>
    <t>The code scheme basis of a procedure.</t>
  </si>
  <si>
    <t>If Coded Procedure (Clinical Terminology) is populated, Procedure Scheme In Use must contain a valid value or the record will be rejected.</t>
  </si>
  <si>
    <t>Required for reporting on data quality differences between coding schemes</t>
  </si>
  <si>
    <t>ProcScheme</t>
  </si>
  <si>
    <t>A unique identifier for a procedure from a specific clinical terminology.</t>
  </si>
  <si>
    <t>If Procedure Scheme In Use is populated and Coded Procedure (Clinical Terminology) is blank, then a warning will be generated.
If Coded Procedure (Clinical Terminology) format does not match expected format from selected Procedure Scheme In Use, the record will be rejected.
If Procedure Scheme In Use contains the value '06 - SNOMED CT' and Coded Procedure (Clinical Terminology) fails standard SNOMED CT checks (Check Digit and Partition Identifier), the record will be rejected.</t>
  </si>
  <si>
    <t>Required for anaylsis of the outcomes and activity between different activities or results</t>
  </si>
  <si>
    <t>ProcCode</t>
  </si>
  <si>
    <t>If Coded Finding (Coded Clinical Entry) is populated, Finding Scheme In use must contain a valid value or the record will be rejected.</t>
  </si>
  <si>
    <t>FindingScheme</t>
  </si>
  <si>
    <t>A unique identifier for a finding from a specific classification or clinical terminology.</t>
  </si>
  <si>
    <t>If Finding Scheme In Use is populated and Coded Finding (Coded Clinical Entry) is blank, then a warning will be generated.
If Coded Finding (Coded Clinical Entry) format does not match expected format from selected Finding Scheme in Use, the record will be rejected.
If Finding Scheme In Use contains the value '04 - SNOMED CT' and Coded Finding (Coded Clinical Entry) fails standard SNOMED CT checks (Check Digit and Partition Identifier), the record will be rejected.</t>
  </si>
  <si>
    <t>FindingCode</t>
  </si>
  <si>
    <t>The code scheme basis of an observation.</t>
  </si>
  <si>
    <t>If Coded Observation (Clinical terminology) is populated, Observation Scheme In Use must contain a valid value or the record will be rejected.</t>
  </si>
  <si>
    <t>ObsScheme</t>
  </si>
  <si>
    <t>A unique identifier for an observation from a specific clinical terminology.</t>
  </si>
  <si>
    <t>If Observation Scheme In Use is populated and Coded Observation (Clinical Terminology) is blank, then a warning will be generated.
If Coded Observation (Clinical Terminology) format does not match expected format from selected Observation Scheme in Use, the record will be rejected.
If Observation Scheme In Use contains the value '03 - SNOMED CT' and Coded Observation (Clinical Terminology) fails standard SNOMED CT checks (Check Digit and Partition Identifier), the record will be rejected.</t>
  </si>
  <si>
    <t>ObsCode</t>
  </si>
  <si>
    <t>ObsevationValue</t>
  </si>
  <si>
    <t>The numeric value resulting from a clinical OBSERVATION.</t>
  </si>
  <si>
    <t>Used to compare outcomes between different comparable measurements</t>
  </si>
  <si>
    <t>ObsValue</t>
  </si>
  <si>
    <t>UCUMUnit</t>
  </si>
  <si>
    <t>To uniquely identify the activity</t>
  </si>
  <si>
    <t>CYP301GroupSession</t>
  </si>
  <si>
    <t xml:space="preserve">The GROUP SESSION IDENTIFIER  is used to uniquely identify the GROUP SESSION within the Health Care Provider.
It would normally be automatically generated by the local system upon recording a new Group Session, although could be manually assigned.
This may be the same as the Community Care Contact Identifier depending upon the local system. </t>
  </si>
  <si>
    <t>Uniquely identify a group session</t>
  </si>
  <si>
    <t>GSI</t>
  </si>
  <si>
    <t>GoupSession_Date</t>
  </si>
  <si>
    <t>GSDate</t>
  </si>
  <si>
    <t>Required for reporting on Commissioner Organisation</t>
  </si>
  <si>
    <t>Used for analysis of data item</t>
  </si>
  <si>
    <t>GSDuration</t>
  </si>
  <si>
    <t xml:space="preserve">The type of Group Session provided by a Community Health Service.
</t>
  </si>
  <si>
    <t>Required for reporting on Group Activities</t>
  </si>
  <si>
    <t>GSCode</t>
  </si>
  <si>
    <t>The number of persons who participated in the Group Session excluding the care professionals.</t>
  </si>
  <si>
    <t>Required for reporting on Group Activities in terms of population coverage</t>
  </si>
  <si>
    <t>GSParticipants</t>
  </si>
  <si>
    <t xml:space="preserve">CARE PROFESSIONAL LOCAL IDENTIFIER is a unique local CARE PROFESSIONAL IDENTIFIER within a Health Care Provider and may be assigned automatically by the computer system.
 </t>
  </si>
  <si>
    <t>All to identify care professional</t>
  </si>
  <si>
    <t>Used to uniquely identify a care professional</t>
  </si>
  <si>
    <t>SpEduNeed</t>
  </si>
  <si>
    <t>VulnerableCode</t>
  </si>
  <si>
    <t>To monitor details of children on a child protection plan</t>
  </si>
  <si>
    <t>CPReasonCode</t>
  </si>
  <si>
    <t>The date on which a child / young person is placed on a child protection plan</t>
  </si>
  <si>
    <t>If Child Protection Plan Start Date is after the reporting period end date, the record will be rejected.
If Child Protection Plan Start Date is more than 9 months before Person Birth Date, then the record will be rejected.
If Person Birth Date is blank AND Child Protection Plan Start Date is before 1 January 1901, then the record will be rejected.</t>
  </si>
  <si>
    <t>CPPStart</t>
  </si>
  <si>
    <t>The date on which a child / young person is removed from a child protection plan</t>
  </si>
  <si>
    <t>If Child Protection Plan End Date is before the reporting period start date, the record will be rejected.
If Child Protection Plan End Date is after the reporting period end date, the record will be rejected.
If it is before the CPPCarePlanStartDate, the record will be rejected.</t>
  </si>
  <si>
    <t>CPPEnd</t>
  </si>
  <si>
    <t>Age at Child Protection Plan Start Date in days</t>
  </si>
  <si>
    <t>Age at Child Protection Plan End Date in days</t>
  </si>
  <si>
    <t>Time_SpentOnCPP</t>
  </si>
  <si>
    <t>TIME SPENT ON CHILD PROTECTION PLAN</t>
  </si>
  <si>
    <t>Time Spent on Child Protection Plan</t>
  </si>
  <si>
    <t>To monitor data quality details of the technology type</t>
  </si>
  <si>
    <t>SNOMEDID</t>
  </si>
  <si>
    <t>The date when a person is prescribed a specific type of assistive technology.</t>
  </si>
  <si>
    <t>If Prescription Date (Assistive Technology) is before the Person Birth Date, the record will be rejected.
If PersonBirthDate is blank AND Prescription Date (Assistive Technology) is before 1 January 1901, the record will be rejected.
If Prescription Date (Assistive Technology) is after the Date and Time Data Set Created, the record will be rejected.
If Prescription Date (Assistive Technology) is after the Reporting Period End Date, a warning will be generted.</t>
  </si>
  <si>
    <t>To monitor details of the technology</t>
  </si>
  <si>
    <t>SNOMEDDate</t>
  </si>
  <si>
    <t>The date on which the immunisation was carried out</t>
  </si>
  <si>
    <t>If ImmunisationDate is after the reporting period end date, the record will be rejected.
If ImmunisationDate is before the patient's DATE OF BIRTH (as included in CYP001), the record will be rejected.
If Person Birth Date is blank AND Immunisation Date is before 1 January 1901, the record will be rejected.</t>
  </si>
  <si>
    <t>Analysis of times differences</t>
  </si>
  <si>
    <t>ImmDate</t>
  </si>
  <si>
    <t>Procdure_Scheme</t>
  </si>
  <si>
    <t>A unique identifier for an immunisation from a specific clinical terminology</t>
  </si>
  <si>
    <t>If Procedure Scheme In Use contains the value '06 - SNOMED CT' and Immunisation Procedure (Clinical Terminology) fails standard SNOMED CT checks (Check Digit and Partition Identifier), the record will be rejected.</t>
  </si>
  <si>
    <t>To analyse the differences in the outcomes and activities depending on immunisation procedure</t>
  </si>
  <si>
    <t>ImmProc</t>
  </si>
  <si>
    <t>ImmOrgCode</t>
  </si>
  <si>
    <t>Age at Immunisation Date in days</t>
  </si>
  <si>
    <t>School Year at Immunisation Date should be recorded whether the young person is at school or not.</t>
  </si>
  <si>
    <t>If Immunisation Date is after the reporting period end date, the record will be rejected.
If Immunisation Date is before Person Birth Date, the record will be rejected.
If Person Birth Date is blank AND Immunisation Date is before 1 January 1901, the record will be rejected.</t>
  </si>
  <si>
    <t>Whether or not a child's immunisations are up to date, derived from Red Book 2009</t>
  </si>
  <si>
    <t>CYPHSImm</t>
  </si>
  <si>
    <t>The code scheme basis of the Diagnosis.</t>
  </si>
  <si>
    <t>To monitor data quality details of the diagnosis scheme</t>
  </si>
  <si>
    <t>DiagScheme</t>
  </si>
  <si>
    <t>A unique identifier for a CLINICAL DIAGNOSIS from a specific classification or clinical terminology.</t>
  </si>
  <si>
    <t xml:space="preserve">If Previous Diagnosis (Coded Clinical Entry) format does not match expected format for Diagnosis Scheme In Use, the record will be rejected.
If Diagnosis Scheme In Use contains the value '06 - SNOMED CT' and Previous Diagnosis (Coded Clinical Entry) fails standard SNOMED CT checks (Check Digit and Partition Identifier), the record will be rejected.
</t>
  </si>
  <si>
    <t>PrevDiag</t>
  </si>
  <si>
    <t xml:space="preserve">DIAGNOSIS DATE is the PERSON PROPERTY OBSERVED DATE for the PATIENT DIAGNOSIS. </t>
  </si>
  <si>
    <t>If DiagnosisDate is after the reporting period end date, the record will be rejected.
If Diagnosis Date is before the Person Birth Date, the record will be rejected.
If Person Birth Date is blank AND Diagnosis Date is before 1 January 1901, the record will be rejected.</t>
  </si>
  <si>
    <t>DiagDate</t>
  </si>
  <si>
    <t>An indication of whether a PERSON is disabled.</t>
  </si>
  <si>
    <t>DisabCode</t>
  </si>
  <si>
    <t>The patient's perception of whether their day-to-day activities are limited because of a health problem or disability which has lasted, or is expected to last, at least 12 months.</t>
  </si>
  <si>
    <t>DisabIP</t>
  </si>
  <si>
    <t>Outcome of NEWBORN HEARING SCREENING</t>
  </si>
  <si>
    <t>To monitor the outcomes for those babies referred from Newborn Hearing Screening, Blood Spot Screening and Newborn and 6-8 week physical screening</t>
  </si>
  <si>
    <t>NBHearing</t>
  </si>
  <si>
    <t>The date on which a referral for audiology testing was made</t>
  </si>
  <si>
    <t>If ServiceRequestDate is after the reporting period end date, the record will be rejected.
If ServiceRequestDate is before the PERSON BIRTH DATE (as included in CYP001), the record will be rejected.
If Person Birth Date is blank AND Service Request Date (Newborn Hearing Audiology) is before 1 January 1901, the record will be rejected.</t>
  </si>
  <si>
    <t>1.4.1</t>
  </si>
  <si>
    <t>Monitor outcomes from newborn hearing screening</t>
  </si>
  <si>
    <t>RequestDate</t>
  </si>
  <si>
    <t>Procdure_Date</t>
  </si>
  <si>
    <t>If NewbornHearingAudiologyProcedureDate is populated and before the reporting period start date, the record will be rejected.
If NewbornHearingAudiologyProcedureDate is populated and after the reporting period end date, the record will be rejected.
If Procedure Date (Newborn Hearing Audiology) is before the Person Birth Date, the record will be rejected.</t>
  </si>
  <si>
    <t>Analysis of date differences</t>
  </si>
  <si>
    <t>ProcDate</t>
  </si>
  <si>
    <t>The outcome of audiology testing</t>
  </si>
  <si>
    <t>Outcome</t>
  </si>
  <si>
    <t>Age at Newborn Hearing Service Request Date (Newborn Hearing Audiology) in days</t>
  </si>
  <si>
    <t>Age_Procdure_Date</t>
  </si>
  <si>
    <t>Age at Procedure Date (Newborn Hearing Audiology) in days</t>
  </si>
  <si>
    <t xml:space="preserve">The blood SAMPLE COLLECTION DATE for a Newborn Blood Spot Test for a Neonate. </t>
  </si>
  <si>
    <t>If BloodSpotCardCompletionDate is after the reporting period end date, the record will be rejected.
If BloodSpotCardCompletionDate is before the Child's DATE OF BIRTH (as included in CYP001), the record will be rejected.
If Person Birth Date is blank AND Blood Spot Card Completion Date is before 1 January 1901, the record will be rejected.</t>
  </si>
  <si>
    <t>Used to identify what date blood tests relate to.</t>
  </si>
  <si>
    <t>BSCardDate</t>
  </si>
  <si>
    <t>The date that a BLOOD SPOT TEST RESULT was received by a Health Care Provider from the testing laboratory.</t>
  </si>
  <si>
    <t>If Blood Spot Test Result Received Date is populated and before the reporting period start date, the record will be rejected.
If Blood Spot Test Result Received Date is populated and after the reporting period end date, the record will be rejected.
If Blood Spot Test Result Received is before Blood Spot Card Completion Date, the record will be rejected.</t>
  </si>
  <si>
    <t>ResReceivedDate</t>
  </si>
  <si>
    <t>Result of screening for PKU</t>
  </si>
  <si>
    <t>ResultPKU</t>
  </si>
  <si>
    <t>Result of screening for SCD</t>
  </si>
  <si>
    <t>ResultSCD</t>
  </si>
  <si>
    <t>Result of screening for CF</t>
  </si>
  <si>
    <t>ResultCF</t>
  </si>
  <si>
    <t>Result of screening for CHT</t>
  </si>
  <si>
    <t>ResultCHT</t>
  </si>
  <si>
    <t>Result of screening for MCADD</t>
  </si>
  <si>
    <t>ResultMCADD</t>
  </si>
  <si>
    <t>Result of screening for HCU</t>
  </si>
  <si>
    <t>ResultHCU</t>
  </si>
  <si>
    <t>Result of screening for MSUD</t>
  </si>
  <si>
    <t>ResultMSUD</t>
  </si>
  <si>
    <t>Result of screening for GA1</t>
  </si>
  <si>
    <t>ResultGA1</t>
  </si>
  <si>
    <t>Result of screening for IVA</t>
  </si>
  <si>
    <t>ResultIVA</t>
  </si>
  <si>
    <t>Age at Blood Spot Completion Date in days</t>
  </si>
  <si>
    <t>Time_ReceiveResults</t>
  </si>
  <si>
    <t>The length of time taken to receive the blood spot result from the date that the blood spot card was completed.</t>
  </si>
  <si>
    <t>The date that the PHYSICAL EXAMINATION of the INFANT took place</t>
  </si>
  <si>
    <t>If Infant Physical Examination Date is more than 99 days after Person Birth Date, the record will be rejected.
If Infant Physical Examination Date is less than 2 weeks after Person Birth Date, the record will be rejected.
If Person Birth Date is blank AND Infant Physical Examination Date is before 1 January 1901, the record will be rejected.
If Infant Physical Examination Date is after the Date And Time Data Set Created, the record will be rejected.</t>
  </si>
  <si>
    <t>InfPhysDate</t>
  </si>
  <si>
    <t>Whether or not a problem was detected or suspected with hips</t>
  </si>
  <si>
    <t>To monitor the outcomes for those babies referred from Newborn Hearing Screening, Blood Spot Screening and Newborn and physical screening</t>
  </si>
  <si>
    <t>InfPhyHips</t>
  </si>
  <si>
    <t>Whether or not a problem was detected or suspected with the heart</t>
  </si>
  <si>
    <t>InfPhysHeart</t>
  </si>
  <si>
    <t>Whether or not a problem was detected or suspected with the eyes</t>
  </si>
  <si>
    <t>InfPhysEyes</t>
  </si>
  <si>
    <t>Whether or not a problem was detected or suspected with the testes</t>
  </si>
  <si>
    <t>InfPhysTestes</t>
  </si>
  <si>
    <t>AGE AT 6-8 WEEK PHYSICAL  EXAMINATION</t>
  </si>
  <si>
    <t>Age at 6 to 8 Week Physical Examination in days</t>
  </si>
  <si>
    <t>Linkage item</t>
  </si>
  <si>
    <t>Relationship key to allow data linkage between referral and activity (this will normally be the referral identifier).</t>
  </si>
  <si>
    <t>The code scheme basis of a diagnosis.</t>
  </si>
  <si>
    <t xml:space="preserve">The provisional DIAGNOSIS of the person, from a specific classification or clinical terminology, for the main condition treated or investigated during the relevant episode of healthcare.
</t>
  </si>
  <si>
    <t xml:space="preserve">If Provisional Diagnosis (Coded Clinical Entry) format does not match expected format for Diagnosis Scheme In Use, the record will be rejected.
If Diagnosis Scheme In Use contains the value '06 - SNOMED CT' and Provisional Diagnosis (Coded Clinical Entry) fails standard SNOMED CT checks (Check Digit and Partition Identifier), the record will be rejected.
</t>
  </si>
  <si>
    <t>ProvDiag</t>
  </si>
  <si>
    <t>The date of diagnosis.</t>
  </si>
  <si>
    <t>If PROVISIONAL DIAGNOSIS DATE is after the reporting period end date, the record will be rejected.
If PROVISIONAL DIAGNOSIS DATE is before the REFERRAL REQUEST RECEIVED DATE in the CYP101 table, the record will be rejected.
If SERVICE DISCHARGE DATE in CYP101 is populated, the PROVISIONAL DIAGNOSIS DATE should be less than or equal to the SERVICE DISCHARGE DATE or the record will be rejected.</t>
  </si>
  <si>
    <t>ProvDiagDate</t>
  </si>
  <si>
    <t>Relationship key to allow link data linkage between referral and activity (this will normally be the referral identifier).</t>
  </si>
  <si>
    <t xml:space="preserve">The primary diagnosis of the patient, from a specific classification or clinical terminology, for the main condition treated or investigated during the relevant episode of healthcare, and where there is no definitive diagnosis, the main symptom, abnormal findings or problem. 
 </t>
  </si>
  <si>
    <t>If Primary Diagnosis (Coded Clinical Entry) format does not match expected format for Diagnosis Scheme In Use, the record will be rejected.
If Diagnosis Scheme In Use contains the value '06 - SNOMED CT' and Primary Diagnosis (Coded Clinical Entry) fails standard SNOMED CT checks (Check Digit and Partition Identifier), the record will be rejected.</t>
  </si>
  <si>
    <t>PrimDiag</t>
  </si>
  <si>
    <t>The date of the primary diagnosis.</t>
  </si>
  <si>
    <t>If DIAGNOSIS DATE is after the reporting period end date, the record will be rejected.
If DIAGNOSIS DATE is before the REFERRAL REQUEST RECEIVED DATE in the CYP101 table, the record will be rejected.
If SERVICE DISCHARGE DATE in CYP101 is populated, the DIAGNOSIS DATE should be less than or equal to the SERVICE DISCHARGE DATE or the record will be rejected.</t>
  </si>
  <si>
    <t>PrimDiagDate</t>
  </si>
  <si>
    <t>This is any other diagnosis other than the primary diagnosis, from a specific classification or clinical terminology.
Multiple Secondary Diagnoses may be recorded.</t>
  </si>
  <si>
    <t>If Secondary Diagnosis (Coded Clinical Entry) format does not match expected format for Diagnosis Scheme In Use, the record will be rejected.
If Diagnosis Scheme In Use contains the value '06 - SNOMED CT' and Secondary Diagnosis (Coded Clinical Entry) fails standard SNOMED CT checks (Check Digit and Partition Identifier), the record will be rejected.</t>
  </si>
  <si>
    <t>SecDiag</t>
  </si>
  <si>
    <t>The date of the secondary diagnosis.</t>
  </si>
  <si>
    <t>SecDiagDate</t>
  </si>
  <si>
    <t>The SNOMED CT concept ID which is used to identify an ASSESSMENT in SNOMED CT.</t>
  </si>
  <si>
    <t>To monitor outcomes and activites depending on Coded Assessments</t>
  </si>
  <si>
    <t>The observable value (score) resulting from an ASSESSMENT.</t>
  </si>
  <si>
    <t>To monitor outcomes and activites and quantify</t>
  </si>
  <si>
    <t>AssesmentCompletion_Date</t>
  </si>
  <si>
    <t>The date on which an assessment took place.</t>
  </si>
  <si>
    <t>CompDate</t>
  </si>
  <si>
    <t>Age_AssesmentCompletion_Date</t>
  </si>
  <si>
    <t>AGE AT  ASSESSMENT TOOL (REFERRAL) COMPLETION DATE</t>
  </si>
  <si>
    <t xml:space="preserve">Age of the patient in days when the Coded Scored Assessment Tool (Referral) was completed. </t>
  </si>
  <si>
    <t>CYP610BreastfeedingStatus</t>
  </si>
  <si>
    <t>The type of feed a baby is receiving</t>
  </si>
  <si>
    <t>1.8.1.1</t>
  </si>
  <si>
    <t>To monitor breastfeeding rates</t>
  </si>
  <si>
    <t>BFStatus</t>
  </si>
  <si>
    <t>AGE AT  BREASTFEEDING STATUS OBSERVATION DATE</t>
  </si>
  <si>
    <t>Age of the patient in days on the date Breastfeeding Status was observed as part of the Care Activity in CYP202.</t>
  </si>
  <si>
    <t>CYP611Obs</t>
  </si>
  <si>
    <t>PERSON WEIGHT is the result of the Clinical Investigation which measures the PATIENT's Weight, where the UNIT OF MEASUREMENT is 'Kilograms (kg)'.</t>
  </si>
  <si>
    <t>9.1.3.1</t>
  </si>
  <si>
    <t>To monitor whether or not a recent measurement had been taken when prescribing drugs by body weight.  Also to monitor obesity</t>
  </si>
  <si>
    <t>PERSON HEIGHT IN METRES is the result of the Clinical Investigation which measures the PATIENT's Height, where the UNIT OF MEASUREMENT is 'Metres (m)'.</t>
  </si>
  <si>
    <t>To monitor growth and obesity</t>
  </si>
  <si>
    <t xml:space="preserve">PERSON LENGTH IN CENTIMETRES </t>
  </si>
  <si>
    <t>AGE AT BMI OBSERVATION</t>
  </si>
  <si>
    <t>Age in days of the patient at the time of the BMI Observation</t>
  </si>
  <si>
    <t>School Year of the young person at the time of the BMI Observation</t>
  </si>
  <si>
    <t>Age_AssesmentTool_Contact_Date</t>
  </si>
  <si>
    <t>AGE AT  ASSESSMENT TOOL (CONTACT) COMPLETION DATE</t>
  </si>
  <si>
    <t xml:space="preserve">Age of the patient when the Coded Scored Assessment Tool (Contact) was completed. </t>
  </si>
  <si>
    <t>CYP613AnonSelfAssessment</t>
  </si>
  <si>
    <t xml:space="preserve">SELF ASSESSMENT COMPLETION DATE is the DATE the completed ASSESSMENT was received. </t>
  </si>
  <si>
    <t>The type of physical LOCATION where PATIENTS complete the self assessment.</t>
  </si>
  <si>
    <t>To monitor self-assessment outcomes and completion rates depending on location</t>
  </si>
  <si>
    <t>Required for reporting on Care Professionals</t>
  </si>
  <si>
    <t>A code which identifies the PROFESSIONAL REGISTRATION BODY or Representative Body.</t>
  </si>
  <si>
    <t>To monitor outcomes depending on professional registration</t>
  </si>
  <si>
    <t>ProfRegCode</t>
  </si>
  <si>
    <t xml:space="preserve">The registration identifier allocated by an ORGANISATION.
</t>
  </si>
  <si>
    <t>All to confirm status of professional registration body code</t>
  </si>
  <si>
    <t>Used to uniquely identify an professional registration body</t>
  </si>
  <si>
    <t>ProfRegID</t>
  </si>
  <si>
    <t>To monitor outcomes depending on NHS occupation</t>
  </si>
  <si>
    <t>To monitor outcomes depending on care professional job role</t>
  </si>
  <si>
    <t>Correction of field names within CYP005 Group-level validations and error/warning messages.
Addition of text within the comments section for the EQ-5D-5L in the CSDS Assessment Tools tab.
Addition of Value Range column within the CSDS Assessment Scales tab.
Addition of help text for Failed Submission File Format Check CYPREJ000 to clarify IDB submission requirements.</t>
  </si>
  <si>
    <t>Correction of field name to "Care Plan Content Agreed By".</t>
  </si>
  <si>
    <t>Please note that NHSD have been unable to secure a central license for using the tool.  For instructions on how to gain permissions, please visit the National Clinical Content Repository https://digital.nhs.uk/services/national-clinical-content-repository-copyright-licensing-service/nccr-tools-and-measures-library.
The EQ-5D-5L descriptive system comprises the five dimensions (MOBILITY, SELF-CARE, USUAL ACTIVITIES, PAIN / DISCOMFORT and ANXIETY / DEPRESSION). Each dimension has five response levels: no problems, slight problems, moderate problems, severe problems, unable to/extreme problems. The respondent is asked to indicate his/her health state by checking the box next to the most appropriate response level for each of the five dimensions.
An EQ-5D summary index is derived by applying a formula that attaches values (weights) to each of the levels in each dimension. The index is calculated by deducting the appropriate weights from 1, the value for full health (i.e. state 11111).
Further details can be found in the User guide here https://euroqol.org/publications/user-guides/
A unique health state is defined by combining one level from each of the five dimensions.  Each state is referred to by a 5-digit code. For example, state 12345 indicates no problems with mobility, slight problems with washing or dressing, moderate problems with doing usual activities, severe pain or discomfort and extreme anxiety or depression, while state 11111 indicates no problems on any of the five dimensions.</t>
  </si>
  <si>
    <t>The EQ-5D-5L descriptive system comprises the five dimensions (MOBILITY, SELF-CARE, USUAL ACTIVITIES, PAIN / DISCOMFORT and ANXIETY / DEPRESSION). Each dimension has five response levels: no problems, slight problems, moderate problems, severe problems, unable to/extreme problems. The respondent is asked to indicate his/her health state by checking the box next to the most appropriate response level for each of the five dimensions.
An EQ-5D summary index is derived by applying a formula that attaches values (weights) to each of the levels in each dimension. The index is calculated by deducting the appropriate weights from 1, the value for full health (i.e. state 11111).
Further details can be found in the User guide here https://euroqol.org/publications/user-guides/
A unique health state is defined by combining one level from each of the five dimensions.  Each state is referred to by a 5-digit code. For example, state 12345 indicates no problems with mobility, slight problems with washing or dressing, moderate problems with doing usual activities, severe pain or discomfort and extreme anxiety or depression, while state 11111 indicates no problems on any of the five dimensions.</t>
  </si>
  <si>
    <r>
      <rPr>
        <b/>
        <sz val="10"/>
        <rFont val="Arial"/>
        <family val="2"/>
      </rPr>
      <t>Please note that NHSD have been unable to secure a central license for using the tool.  For instructions on how to gain permissions, please visit the National Clinical Content Repository https://digital.nhs.uk/services/national-clinical-content-repository-copyright-licensing-service/nccr-tools-and-measures-library.</t>
    </r>
    <r>
      <rPr>
        <sz val="10"/>
        <rFont val="Arial"/>
        <family val="2"/>
      </rPr>
      <t xml:space="preserve">
The EQ-5D-5L descriptive system comprises the five dimensions (MOBILITY, SELF-CARE, USUAL ACTIVITIES, PAIN / DISCOMFORT and ANXIETY / DEPRESSION). Each dimension has five response levels: no problems, slight problems, moderate problems, severe problems, unable to/extreme problems. The respondent is asked to indicate his/her health state by checking the box next to the most appropriate response level for each of the five dimensions.
An EQ-5D summary index is derived by applying a formula that attaches values (weights) to each of the levels in each dimension. The index is calculated by deducting the appropriate weights from 1, the value for full health (i.e. state 11111).
Further details can be found in the User guide here https://euroqol.org/publications/user-guides/
A unique health state is defined by combining one level from each of the five dimensions.  Each state is referred to by a 5-digit code. For example, state 12345 indicates no problems with mobility, slight problems with washing or dressing, moderate problems with doing usual activities, severe pain or discomfort and extreme anxiety or depression, while state 11111 indicates no problems on any of the five dimensions.</t>
    </r>
  </si>
  <si>
    <r>
      <rPr>
        <b/>
        <sz val="10"/>
        <rFont val="Arial"/>
        <family val="2"/>
      </rPr>
      <t>Please note that NHSD have been unable to secure a central license for using the tool.  For instructions on how to gain permissions, please visit the National Clinical Content Repositoryhttps://digital.nhs.uk/services/national-clinical-content-repository-copyright-licensing-service/nccr-tools-and-measures-library.</t>
    </r>
    <r>
      <rPr>
        <sz val="10"/>
        <rFont val="Arial"/>
        <family val="2"/>
      </rPr>
      <t xml:space="preserve">
The EQ VAS records the respondent’s overall current health on a vertical visual analogue scale, where the endpoints are labelled ‘The best health you can imagine’ and ‘The worst health you can imagine’. The EQ VAS provides a quantitative measure of the patient’s perception of their overall health.Individuals are asked to score between 0 and 100 to indicate how good or bad their health is that day. </t>
    </r>
  </si>
  <si>
    <t xml:space="preserve">The EQ VAS records the respondent’s overall current health on a vertical visual analogue scale, where the endpoints are labelled ‘The best health you can imagine’ and ‘The worst health you can imagine’. The EQ VAS provides a quantitative measure of the patient’s perception of their overall health.Individuals are asked to score between 0 and 100 to indicate how good or bad their health is that day. </t>
  </si>
  <si>
    <r>
      <t xml:space="preserve">The file you have uploaded has failed format checks, and so your submission has been rejected. This could be because of any of the following reasons:
-The file is not an XML or IDB file.
</t>
    </r>
    <r>
      <rPr>
        <b/>
        <sz val="10"/>
        <rFont val="Arial"/>
        <family val="2"/>
      </rPr>
      <t>-The IDB file structure is not recognised. The IDB must not be altered in ANY way.  All the tables must be present, all the fields listed in each table must be present and the field types must be exactly as specified.</t>
    </r>
    <r>
      <rPr>
        <sz val="10"/>
        <rFont val="Arial"/>
        <family val="2"/>
      </rPr>
      <t xml:space="preserve">
-The XML file you have uploaded has been checked against the XML schema for this data set and has been found to not be well-formed.
-The submission portal failed to successfully upload the submission file from the data provider.
-A technical issue arose when trying to upload data from the submitted XML or IDB file into the submission portal.
-The submitted xml file contains XML reserved characters.
Please review either your XML file to check it complies with the structure defined by the current XML schema, or your IDB file to check it complies with the structure defined within this technical output specification and then resubmit the file.</t>
    </r>
  </si>
  <si>
    <t>The file you have uploaded has failed format checks, and so your submission has been rejected. This could be because of any of the following reasons:
-The file is not an XML or IDB file.
-The IDB file structure is not recognised. The IDB must not be altered in ANY way.  All the tables must be present, all the fields listed in each table must be present and the field types must be exactly as specified.
-The XML file you have uploaded has been checked against the XML schema for this data set and has been found to not be well-formed.
-The submission portal failed to successfully upload the submission file from the data provider.
-A technical issue arose when trying to upload data from the submitted XML or IDB file into the submission portal.
-The submitted xml file contains XML reserved characters.
Please review either your XML file to check it complies with the structure defined by the current XML schema, or your IDB file to check it complies with the structure defined within this technical output specification and then resubmit the file.</t>
  </si>
  <si>
    <t>To emphasise the rules for submission of the IDB, aligning with the help text for MHSDS and IAPT.</t>
  </si>
  <si>
    <t>1.6.8</t>
  </si>
  <si>
    <t>Correction of range score for the assessment scale.</t>
  </si>
  <si>
    <t>Correction of range scores within the CSDS Assessment Tools tab.</t>
  </si>
  <si>
    <t>2a</t>
  </si>
  <si>
    <t xml:space="preserve">A comprehensive set of documentation has been developed by the project team. Please see the Implementation Guidance, Section 2.2, for an overview of the documentation available and where it can be found.
This document should be read in conjunction with the following documents:
• CSDS Data Model
• CSDS Requirements Specification
• CSDS Change Request
• CSDS Implementation Guidance
• CSDS User Guidance
• NHS Data Model and Dictionary   
</t>
  </si>
  <si>
    <t>1.6.9</t>
  </si>
  <si>
    <t>Analytical Derivations: These data items will be derived post deadline processing for internal purposes and currently will not be available for external customers of extracts.</t>
  </si>
  <si>
    <t>Analytical Derivations</t>
  </si>
  <si>
    <t>Analytical Derivations: These data items are derived during pre and/or post deadline downstream processing for inclusion in the extracts made available for download. Please note that these are not for submission to the Submission Portal and are not included in the submission file. These items are also greyed out in the specification and full details of these are in the Analytical Output Specification.</t>
  </si>
  <si>
    <t>CSDS ASQ Score Band Derivation Specifications</t>
  </si>
  <si>
    <t xml:space="preserve">ASQ Score Band </t>
  </si>
  <si>
    <t>Data Item description</t>
  </si>
  <si>
    <t>Derivation construction</t>
  </si>
  <si>
    <t>1 - Score below threshold</t>
  </si>
  <si>
    <t>2 - Score above or equal to threshold</t>
  </si>
  <si>
    <t>3 - Invalid Score</t>
  </si>
  <si>
    <t>Communication_ScoreBand</t>
  </si>
  <si>
    <t>C1 – Communication score below threshold</t>
  </si>
  <si>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'953211000000100'</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&lt;</t>
    </r>
    <r>
      <rPr>
        <sz val="9.5"/>
        <color rgb="FF000000"/>
        <rFont val="Consolas"/>
        <family val="3"/>
      </rPr>
      <t xml:space="preserve"> 25.17 </t>
    </r>
  </si>
  <si>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'953211000000100'</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&gt;=</t>
    </r>
    <r>
      <rPr>
        <sz val="9.5"/>
        <color rgb="FF000000"/>
        <rFont val="Consolas"/>
        <family val="3"/>
      </rPr>
      <t xml:space="preserve"> 25.17 </t>
    </r>
  </si>
  <si>
    <r>
      <t>when</t>
    </r>
    <r>
      <rPr>
        <sz val="9.5"/>
        <color rgb="FF000000"/>
        <rFont val="Consolas"/>
        <family val="3"/>
      </rPr>
      <t xml:space="preserve"> SNOMEDID </t>
    </r>
    <r>
      <rPr>
        <sz val="9.5"/>
        <color rgb="FF808080"/>
        <rFont val="Consolas"/>
        <family val="3"/>
      </rPr>
      <t>in</t>
    </r>
    <r>
      <rPr>
        <sz val="9.5"/>
        <color rgb="FF0000FF"/>
        <rFont val="Consolas"/>
        <family val="3"/>
      </rPr>
      <t xml:space="preserve"> </t>
    </r>
    <r>
      <rPr>
        <sz val="9.5"/>
        <color rgb="FF808080"/>
        <rFont val="Consolas"/>
        <family val="3"/>
      </rPr>
      <t>(</t>
    </r>
    <r>
      <rPr>
        <sz val="9.5"/>
        <color rgb="FFFF0000"/>
        <rFont val="Consolas"/>
        <family val="3"/>
      </rPr>
      <t>'953211000000100'</t>
    </r>
    <r>
      <rPr>
        <sz val="9.5"/>
        <color rgb="FF808080"/>
        <rFont val="Consolas"/>
        <family val="3"/>
      </rPr>
      <t>,</t>
    </r>
    <r>
      <rPr>
        <sz val="9.5"/>
        <color rgb="FF000000"/>
        <rFont val="Consolas"/>
        <family val="3"/>
      </rPr>
      <t xml:space="preserve"> </t>
    </r>
    <r>
      <rPr>
        <sz val="9.5"/>
        <color rgb="FFFF0000"/>
        <rFont val="Consolas"/>
        <family val="3"/>
      </rPr>
      <t>'953261000000103'</t>
    </r>
    <r>
      <rPr>
        <sz val="9.5"/>
        <color rgb="FF808080"/>
        <rFont val="Consolas"/>
        <family val="3"/>
      </rPr>
      <t>,</t>
    </r>
    <r>
      <rPr>
        <sz val="9.5"/>
        <color rgb="FF000000"/>
        <rFont val="Consolas"/>
        <family val="3"/>
      </rPr>
      <t xml:space="preserve"> </t>
    </r>
    <r>
      <rPr>
        <sz val="9.5"/>
        <color rgb="FFFF0000"/>
        <rFont val="Consolas"/>
        <family val="3"/>
      </rPr>
      <t>'953311000000105'</t>
    </r>
    <r>
      <rPr>
        <sz val="9.5"/>
        <color rgb="FF808080"/>
        <rFont val="Consolas"/>
        <family val="3"/>
      </rPr>
      <t>)</t>
    </r>
    <r>
      <rPr>
        <sz val="9.5"/>
        <color rgb="FF000000"/>
        <rFont val="Consolas"/>
        <family val="3"/>
      </rPr>
      <t xml:space="preserve"> </t>
    </r>
    <r>
      <rPr>
        <sz val="9.5"/>
        <color rgb="FF808080"/>
        <rFont val="Consolas"/>
        <family val="3"/>
      </rPr>
      <t>AND</t>
    </r>
    <r>
      <rPr>
        <sz val="9.5"/>
        <color rgb="FF0000FF"/>
        <rFont val="Consolas"/>
        <family val="3"/>
      </rPr>
      <t xml:space="preserve"> </t>
    </r>
    <r>
      <rPr>
        <sz val="9.5"/>
        <color rgb="FF808080"/>
        <rFont val="Consolas"/>
        <family val="3"/>
      </rPr>
      <t>(</t>
    </r>
    <r>
      <rPr>
        <sz val="9.5"/>
        <color rgb="FF000000"/>
        <rFont val="Consolas"/>
        <family val="3"/>
      </rPr>
      <t xml:space="preserve">SCORE </t>
    </r>
    <r>
      <rPr>
        <sz val="9.5"/>
        <color rgb="FF808080"/>
        <rFont val="Consolas"/>
        <family val="3"/>
      </rPr>
      <t>&lt;</t>
    </r>
    <r>
      <rPr>
        <sz val="9.5"/>
        <color rgb="FF000000"/>
        <rFont val="Consolas"/>
        <family val="3"/>
      </rPr>
      <t xml:space="preserve"> 0 </t>
    </r>
    <r>
      <rPr>
        <sz val="9.5"/>
        <color rgb="FF808080"/>
        <rFont val="Consolas"/>
        <family val="3"/>
      </rPr>
      <t>or</t>
    </r>
    <r>
      <rPr>
        <sz val="9.5"/>
        <color rgb="FF000000"/>
        <rFont val="Consolas"/>
        <family val="3"/>
      </rPr>
      <t xml:space="preserve"> SCORE </t>
    </r>
    <r>
      <rPr>
        <sz val="9.5"/>
        <color rgb="FF808080"/>
        <rFont val="Consolas"/>
        <family val="3"/>
      </rPr>
      <t>&gt;</t>
    </r>
    <r>
      <rPr>
        <sz val="9.5"/>
        <color rgb="FF000000"/>
        <rFont val="Consolas"/>
        <family val="3"/>
      </rPr>
      <t xml:space="preserve"> 60</t>
    </r>
    <r>
      <rPr>
        <sz val="9.5"/>
        <color rgb="FF808080"/>
        <rFont val="Consolas"/>
        <family val="3"/>
      </rPr>
      <t>)</t>
    </r>
  </si>
  <si>
    <t>C2 – Communication score above threshold</t>
  </si>
  <si>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'953261000000103'</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&lt;</t>
    </r>
    <r>
      <rPr>
        <sz val="9.5"/>
        <color rgb="FF000000"/>
        <rFont val="Consolas"/>
        <family val="3"/>
      </rPr>
      <t xml:space="preserve"> 24.02 </t>
    </r>
  </si>
  <si>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'953261000000103'</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&gt;=</t>
    </r>
    <r>
      <rPr>
        <sz val="9.5"/>
        <color rgb="FF000000"/>
        <rFont val="Consolas"/>
        <family val="3"/>
      </rPr>
      <t xml:space="preserve"> 24.02 </t>
    </r>
  </si>
  <si>
    <t>c3 – Invalid Communication score</t>
  </si>
  <si>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'953311000000105'</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&lt;</t>
    </r>
    <r>
      <rPr>
        <sz val="9.5"/>
        <color rgb="FF000000"/>
        <rFont val="Consolas"/>
        <family val="3"/>
      </rPr>
      <t xml:space="preserve"> 33.3</t>
    </r>
  </si>
  <si>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'953311000000105'</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&gt;=</t>
    </r>
    <r>
      <rPr>
        <sz val="9.5"/>
        <color rgb="FF000000"/>
        <rFont val="Consolas"/>
        <family val="3"/>
      </rPr>
      <t xml:space="preserve"> 33.3 </t>
    </r>
  </si>
  <si>
    <t>GrossMotor_ScoreBand</t>
  </si>
  <si>
    <t>G1 – Gross Motor score below threshold</t>
  </si>
  <si>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'953231000000108'</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&lt;</t>
    </r>
    <r>
      <rPr>
        <sz val="9.5"/>
        <color rgb="FF000000"/>
        <rFont val="Consolas"/>
        <family val="3"/>
      </rPr>
      <t xml:space="preserve"> 38.07 </t>
    </r>
  </si>
  <si>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'953231000000108'</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&gt;=</t>
    </r>
    <r>
      <rPr>
        <sz val="9.5"/>
        <color rgb="FF000000"/>
        <rFont val="Consolas"/>
        <family val="3"/>
      </rPr>
      <t xml:space="preserve"> 38.07 </t>
    </r>
  </si>
  <si>
    <r>
      <t>when</t>
    </r>
    <r>
      <rPr>
        <sz val="9.5"/>
        <color rgb="FF000000"/>
        <rFont val="Consolas"/>
        <family val="3"/>
      </rPr>
      <t xml:space="preserve"> SNOMEDID </t>
    </r>
    <r>
      <rPr>
        <sz val="9.5"/>
        <color rgb="FF808080"/>
        <rFont val="Consolas"/>
        <family val="3"/>
      </rPr>
      <t>in</t>
    </r>
    <r>
      <rPr>
        <sz val="9.5"/>
        <color rgb="FF0000FF"/>
        <rFont val="Consolas"/>
        <family val="3"/>
      </rPr>
      <t xml:space="preserve"> </t>
    </r>
    <r>
      <rPr>
        <sz val="9.5"/>
        <color rgb="FF808080"/>
        <rFont val="Consolas"/>
        <family val="3"/>
      </rPr>
      <t>(</t>
    </r>
    <r>
      <rPr>
        <sz val="9.5"/>
        <color rgb="FFFF0000"/>
        <rFont val="Consolas"/>
        <family val="3"/>
      </rPr>
      <t>'953231000000108'</t>
    </r>
    <r>
      <rPr>
        <sz val="9.5"/>
        <color rgb="FF808080"/>
        <rFont val="Consolas"/>
        <family val="3"/>
      </rPr>
      <t>,</t>
    </r>
    <r>
      <rPr>
        <sz val="9.5"/>
        <color rgb="FF000000"/>
        <rFont val="Consolas"/>
        <family val="3"/>
      </rPr>
      <t xml:space="preserve"> </t>
    </r>
    <r>
      <rPr>
        <sz val="9.5"/>
        <color rgb="FFFF0000"/>
        <rFont val="Consolas"/>
        <family val="3"/>
      </rPr>
      <t>'953281000000107'</t>
    </r>
    <r>
      <rPr>
        <sz val="9.5"/>
        <color rgb="FF808080"/>
        <rFont val="Consolas"/>
        <family val="3"/>
      </rPr>
      <t>,</t>
    </r>
    <r>
      <rPr>
        <sz val="9.5"/>
        <color rgb="FF000000"/>
        <rFont val="Consolas"/>
        <family val="3"/>
      </rPr>
      <t xml:space="preserve"> </t>
    </r>
    <r>
      <rPr>
        <sz val="9.5"/>
        <color rgb="FFFF0000"/>
        <rFont val="Consolas"/>
        <family val="3"/>
      </rPr>
      <t>'953331000000102'</t>
    </r>
    <r>
      <rPr>
        <sz val="9.5"/>
        <color rgb="FF808080"/>
        <rFont val="Consolas"/>
        <family val="3"/>
      </rPr>
      <t>)</t>
    </r>
    <r>
      <rPr>
        <sz val="9.5"/>
        <color rgb="FF000000"/>
        <rFont val="Consolas"/>
        <family val="3"/>
      </rPr>
      <t xml:space="preserve"> </t>
    </r>
    <r>
      <rPr>
        <sz val="9.5"/>
        <color rgb="FF808080"/>
        <rFont val="Consolas"/>
        <family val="3"/>
      </rPr>
      <t>AND</t>
    </r>
    <r>
      <rPr>
        <sz val="9.5"/>
        <color rgb="FF0000FF"/>
        <rFont val="Consolas"/>
        <family val="3"/>
      </rPr>
      <t xml:space="preserve"> </t>
    </r>
    <r>
      <rPr>
        <sz val="9.5"/>
        <color rgb="FF808080"/>
        <rFont val="Consolas"/>
        <family val="3"/>
      </rPr>
      <t>(</t>
    </r>
    <r>
      <rPr>
        <sz val="9.5"/>
        <color rgb="FF000000"/>
        <rFont val="Consolas"/>
        <family val="3"/>
      </rPr>
      <t xml:space="preserve">SCORE </t>
    </r>
    <r>
      <rPr>
        <sz val="9.5"/>
        <color rgb="FF808080"/>
        <rFont val="Consolas"/>
        <family val="3"/>
      </rPr>
      <t>&lt;</t>
    </r>
    <r>
      <rPr>
        <sz val="9.5"/>
        <color rgb="FF000000"/>
        <rFont val="Consolas"/>
        <family val="3"/>
      </rPr>
      <t xml:space="preserve"> 0 </t>
    </r>
    <r>
      <rPr>
        <sz val="9.5"/>
        <color rgb="FF808080"/>
        <rFont val="Consolas"/>
        <family val="3"/>
      </rPr>
      <t>or</t>
    </r>
    <r>
      <rPr>
        <sz val="9.5"/>
        <color rgb="FF000000"/>
        <rFont val="Consolas"/>
        <family val="3"/>
      </rPr>
      <t xml:space="preserve"> SCORE </t>
    </r>
    <r>
      <rPr>
        <sz val="9.5"/>
        <color rgb="FF808080"/>
        <rFont val="Consolas"/>
        <family val="3"/>
      </rPr>
      <t>&gt;</t>
    </r>
    <r>
      <rPr>
        <sz val="9.5"/>
        <color rgb="FF000000"/>
        <rFont val="Consolas"/>
        <family val="3"/>
      </rPr>
      <t xml:space="preserve"> 60</t>
    </r>
    <r>
      <rPr>
        <sz val="9.5"/>
        <color rgb="FF808080"/>
        <rFont val="Consolas"/>
        <family val="3"/>
      </rPr>
      <t>)</t>
    </r>
    <r>
      <rPr>
        <sz val="9.5"/>
        <color rgb="FF000000"/>
        <rFont val="Consolas"/>
        <family val="3"/>
      </rPr>
      <t xml:space="preserve"> </t>
    </r>
  </si>
  <si>
    <t>G2 - Gross Motor score above threshold</t>
  </si>
  <si>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'953281000000107'</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&lt;</t>
    </r>
    <r>
      <rPr>
        <sz val="9.5"/>
        <color rgb="FF000000"/>
        <rFont val="Consolas"/>
        <family val="3"/>
      </rPr>
      <t xml:space="preserve"> 28.01 </t>
    </r>
  </si>
  <si>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'953281000000107'</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&gt;=</t>
    </r>
    <r>
      <rPr>
        <sz val="9.5"/>
        <color rgb="FF000000"/>
        <rFont val="Consolas"/>
        <family val="3"/>
      </rPr>
      <t xml:space="preserve"> 28.01 </t>
    </r>
  </si>
  <si>
    <t>G3 - Invalid Gross Motor score</t>
  </si>
  <si>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'953331000000102'</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&lt;</t>
    </r>
    <r>
      <rPr>
        <sz val="9.5"/>
        <color rgb="FF000000"/>
        <rFont val="Consolas"/>
        <family val="3"/>
      </rPr>
      <t xml:space="preserve"> 36.14 </t>
    </r>
  </si>
  <si>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'953331000000102'</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&gt;=</t>
    </r>
    <r>
      <rPr>
        <sz val="9.5"/>
        <color rgb="FF000000"/>
        <rFont val="Consolas"/>
        <family val="3"/>
      </rPr>
      <t xml:space="preserve"> 36.14 </t>
    </r>
  </si>
  <si>
    <t>FineMotor_ScoreBand</t>
  </si>
  <si>
    <t>F1 – Fine Motor score below threshold</t>
  </si>
  <si>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'953221000000106'</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&lt;</t>
    </r>
    <r>
      <rPr>
        <sz val="9.5"/>
        <color rgb="FF000000"/>
        <rFont val="Consolas"/>
        <family val="3"/>
      </rPr>
      <t xml:space="preserve"> 35.16 </t>
    </r>
  </si>
  <si>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'953221000000106'</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&gt;=</t>
    </r>
    <r>
      <rPr>
        <sz val="9.5"/>
        <color rgb="FF000000"/>
        <rFont val="Consolas"/>
        <family val="3"/>
      </rPr>
      <t xml:space="preserve"> 35.16 </t>
    </r>
  </si>
  <si>
    <r>
      <t>when</t>
    </r>
    <r>
      <rPr>
        <sz val="9.5"/>
        <color rgb="FF000000"/>
        <rFont val="Consolas"/>
        <family val="3"/>
      </rPr>
      <t xml:space="preserve"> SNOMEDID </t>
    </r>
    <r>
      <rPr>
        <sz val="9.5"/>
        <color rgb="FF808080"/>
        <rFont val="Consolas"/>
        <family val="3"/>
      </rPr>
      <t>in</t>
    </r>
    <r>
      <rPr>
        <sz val="9.5"/>
        <color rgb="FF0000FF"/>
        <rFont val="Consolas"/>
        <family val="3"/>
      </rPr>
      <t xml:space="preserve"> </t>
    </r>
    <r>
      <rPr>
        <sz val="9.5"/>
        <color rgb="FF808080"/>
        <rFont val="Consolas"/>
        <family val="3"/>
      </rPr>
      <t>(</t>
    </r>
    <r>
      <rPr>
        <sz val="9.5"/>
        <color rgb="FFFF0000"/>
        <rFont val="Consolas"/>
        <family val="3"/>
      </rPr>
      <t>'953221000000106'</t>
    </r>
    <r>
      <rPr>
        <sz val="9.5"/>
        <color rgb="FF808080"/>
        <rFont val="Consolas"/>
        <family val="3"/>
      </rPr>
      <t>,</t>
    </r>
    <r>
      <rPr>
        <sz val="9.5"/>
        <color rgb="FF000000"/>
        <rFont val="Consolas"/>
        <family val="3"/>
      </rPr>
      <t xml:space="preserve"> </t>
    </r>
    <r>
      <rPr>
        <sz val="9.5"/>
        <color rgb="FFFF0000"/>
        <rFont val="Consolas"/>
        <family val="3"/>
      </rPr>
      <t>'953271000000105'</t>
    </r>
    <r>
      <rPr>
        <sz val="9.5"/>
        <color rgb="FF808080"/>
        <rFont val="Consolas"/>
        <family val="3"/>
      </rPr>
      <t>,</t>
    </r>
    <r>
      <rPr>
        <sz val="9.5"/>
        <color rgb="FF000000"/>
        <rFont val="Consolas"/>
        <family val="3"/>
      </rPr>
      <t xml:space="preserve"> </t>
    </r>
    <r>
      <rPr>
        <sz val="9.5"/>
        <color rgb="FFFF0000"/>
        <rFont val="Consolas"/>
        <family val="3"/>
      </rPr>
      <t>'953321000000104'</t>
    </r>
    <r>
      <rPr>
        <sz val="9.5"/>
        <color rgb="FF808080"/>
        <rFont val="Consolas"/>
        <family val="3"/>
      </rPr>
      <t>)</t>
    </r>
    <r>
      <rPr>
        <sz val="9.5"/>
        <color rgb="FF000000"/>
        <rFont val="Consolas"/>
        <family val="3"/>
      </rPr>
      <t xml:space="preserve"> </t>
    </r>
    <r>
      <rPr>
        <sz val="9.5"/>
        <color rgb="FF808080"/>
        <rFont val="Consolas"/>
        <family val="3"/>
      </rPr>
      <t>AND</t>
    </r>
    <r>
      <rPr>
        <sz val="9.5"/>
        <color rgb="FF0000FF"/>
        <rFont val="Consolas"/>
        <family val="3"/>
      </rPr>
      <t xml:space="preserve"> </t>
    </r>
    <r>
      <rPr>
        <sz val="9.5"/>
        <color rgb="FF808080"/>
        <rFont val="Consolas"/>
        <family val="3"/>
      </rPr>
      <t>(</t>
    </r>
    <r>
      <rPr>
        <sz val="9.5"/>
        <color rgb="FF000000"/>
        <rFont val="Consolas"/>
        <family val="3"/>
      </rPr>
      <t xml:space="preserve">SCORE </t>
    </r>
    <r>
      <rPr>
        <sz val="9.5"/>
        <color rgb="FF808080"/>
        <rFont val="Consolas"/>
        <family val="3"/>
      </rPr>
      <t>&lt;</t>
    </r>
    <r>
      <rPr>
        <sz val="9.5"/>
        <color rgb="FF000000"/>
        <rFont val="Consolas"/>
        <family val="3"/>
      </rPr>
      <t xml:space="preserve"> 0 </t>
    </r>
    <r>
      <rPr>
        <sz val="9.5"/>
        <color rgb="FF808080"/>
        <rFont val="Consolas"/>
        <family val="3"/>
      </rPr>
      <t>or</t>
    </r>
    <r>
      <rPr>
        <sz val="9.5"/>
        <color rgb="FF000000"/>
        <rFont val="Consolas"/>
        <family val="3"/>
      </rPr>
      <t xml:space="preserve"> SCORE </t>
    </r>
    <r>
      <rPr>
        <sz val="9.5"/>
        <color rgb="FF808080"/>
        <rFont val="Consolas"/>
        <family val="3"/>
      </rPr>
      <t>&gt;</t>
    </r>
    <r>
      <rPr>
        <sz val="9.5"/>
        <color rgb="FF000000"/>
        <rFont val="Consolas"/>
        <family val="3"/>
      </rPr>
      <t xml:space="preserve"> 60</t>
    </r>
    <r>
      <rPr>
        <sz val="9.5"/>
        <color rgb="FF808080"/>
        <rFont val="Consolas"/>
        <family val="3"/>
      </rPr>
      <t>)</t>
    </r>
    <r>
      <rPr>
        <sz val="9.5"/>
        <color rgb="FF000000"/>
        <rFont val="Consolas"/>
        <family val="3"/>
      </rPr>
      <t xml:space="preserve"> </t>
    </r>
  </si>
  <si>
    <t>F2 – Fine Motor score above threshold</t>
  </si>
  <si>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'953271000000105'</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&lt;</t>
    </r>
    <r>
      <rPr>
        <sz val="9.5"/>
        <color rgb="FF000000"/>
        <rFont val="Consolas"/>
        <family val="3"/>
      </rPr>
      <t xml:space="preserve"> 18.42 </t>
    </r>
  </si>
  <si>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'953271000000105'</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&gt;=</t>
    </r>
    <r>
      <rPr>
        <sz val="9.5"/>
        <color rgb="FF000000"/>
        <rFont val="Consolas"/>
        <family val="3"/>
      </rPr>
      <t xml:space="preserve"> 18.42 </t>
    </r>
  </si>
  <si>
    <t>F3 - Invalid Fine Motor score</t>
  </si>
  <si>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'953321000000104'</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&lt;</t>
    </r>
    <r>
      <rPr>
        <sz val="9.5"/>
        <color rgb="FF000000"/>
        <rFont val="Consolas"/>
        <family val="3"/>
      </rPr>
      <t xml:space="preserve"> 19.25 </t>
    </r>
  </si>
  <si>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'953321000000104'</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&gt;=</t>
    </r>
    <r>
      <rPr>
        <sz val="9.5"/>
        <color rgb="FF000000"/>
        <rFont val="Consolas"/>
        <family val="3"/>
      </rPr>
      <t xml:space="preserve"> 19.25 </t>
    </r>
  </si>
  <si>
    <t>ASQ_PersonalSocial_ScoreBand</t>
  </si>
  <si>
    <t>S1 – Personal Social score below threshold</t>
  </si>
  <si>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'953251000000101'</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&lt;</t>
    </r>
    <r>
      <rPr>
        <sz val="9.5"/>
        <color rgb="FF000000"/>
        <rFont val="Consolas"/>
        <family val="3"/>
      </rPr>
      <t xml:space="preserve"> 31.54 </t>
    </r>
  </si>
  <si>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'953251000000101'</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&gt;=</t>
    </r>
    <r>
      <rPr>
        <sz val="9.5"/>
        <color rgb="FF000000"/>
        <rFont val="Consolas"/>
        <family val="3"/>
      </rPr>
      <t xml:space="preserve"> 31.54 </t>
    </r>
  </si>
  <si>
    <r>
      <t>when</t>
    </r>
    <r>
      <rPr>
        <sz val="9.5"/>
        <color rgb="FF000000"/>
        <rFont val="Consolas"/>
        <family val="3"/>
      </rPr>
      <t xml:space="preserve"> SNOMEDID </t>
    </r>
    <r>
      <rPr>
        <sz val="9.5"/>
        <color rgb="FF808080"/>
        <rFont val="Consolas"/>
        <family val="3"/>
      </rPr>
      <t>in</t>
    </r>
    <r>
      <rPr>
        <sz val="9.5"/>
        <color rgb="FF0000FF"/>
        <rFont val="Consolas"/>
        <family val="3"/>
      </rPr>
      <t xml:space="preserve"> </t>
    </r>
    <r>
      <rPr>
        <sz val="9.5"/>
        <color rgb="FF808080"/>
        <rFont val="Consolas"/>
        <family val="3"/>
      </rPr>
      <t>(</t>
    </r>
    <r>
      <rPr>
        <sz val="9.5"/>
        <color rgb="FFFF0000"/>
        <rFont val="Consolas"/>
        <family val="3"/>
      </rPr>
      <t>'953251000000101'</t>
    </r>
    <r>
      <rPr>
        <sz val="9.5"/>
        <color rgb="FF808080"/>
        <rFont val="Consolas"/>
        <family val="3"/>
      </rPr>
      <t>,</t>
    </r>
    <r>
      <rPr>
        <sz val="9.5"/>
        <color rgb="FF000000"/>
        <rFont val="Consolas"/>
        <family val="3"/>
      </rPr>
      <t xml:space="preserve"> </t>
    </r>
    <r>
      <rPr>
        <sz val="9.5"/>
        <color rgb="FFFF0000"/>
        <rFont val="Consolas"/>
        <family val="3"/>
      </rPr>
      <t>'953301000000108'</t>
    </r>
    <r>
      <rPr>
        <sz val="9.5"/>
        <color rgb="FF808080"/>
        <rFont val="Consolas"/>
        <family val="3"/>
      </rPr>
      <t>,</t>
    </r>
    <r>
      <rPr>
        <sz val="9.5"/>
        <color rgb="FF000000"/>
        <rFont val="Consolas"/>
        <family val="3"/>
      </rPr>
      <t xml:space="preserve"> </t>
    </r>
    <r>
      <rPr>
        <sz val="9.5"/>
        <color rgb="FFFF0000"/>
        <rFont val="Consolas"/>
        <family val="3"/>
      </rPr>
      <t>'953351000000109'</t>
    </r>
    <r>
      <rPr>
        <sz val="9.5"/>
        <color rgb="FF808080"/>
        <rFont val="Consolas"/>
        <family val="3"/>
      </rPr>
      <t>)</t>
    </r>
    <r>
      <rPr>
        <sz val="9.5"/>
        <color rgb="FF000000"/>
        <rFont val="Consolas"/>
        <family val="3"/>
      </rPr>
      <t xml:space="preserve"> </t>
    </r>
    <r>
      <rPr>
        <sz val="9.5"/>
        <color rgb="FF808080"/>
        <rFont val="Consolas"/>
        <family val="3"/>
      </rPr>
      <t>AND</t>
    </r>
    <r>
      <rPr>
        <sz val="9.5"/>
        <color rgb="FF0000FF"/>
        <rFont val="Consolas"/>
        <family val="3"/>
      </rPr>
      <t xml:space="preserve"> </t>
    </r>
    <r>
      <rPr>
        <sz val="9.5"/>
        <color rgb="FF808080"/>
        <rFont val="Consolas"/>
        <family val="3"/>
      </rPr>
      <t>(</t>
    </r>
    <r>
      <rPr>
        <sz val="9.5"/>
        <color rgb="FF000000"/>
        <rFont val="Consolas"/>
        <family val="3"/>
      </rPr>
      <t xml:space="preserve">SCORE </t>
    </r>
    <r>
      <rPr>
        <sz val="9.5"/>
        <color rgb="FF808080"/>
        <rFont val="Consolas"/>
        <family val="3"/>
      </rPr>
      <t>&lt;</t>
    </r>
    <r>
      <rPr>
        <sz val="9.5"/>
        <color rgb="FF000000"/>
        <rFont val="Consolas"/>
        <family val="3"/>
      </rPr>
      <t xml:space="preserve"> 0 </t>
    </r>
    <r>
      <rPr>
        <sz val="9.5"/>
        <color rgb="FF808080"/>
        <rFont val="Consolas"/>
        <family val="3"/>
      </rPr>
      <t>or</t>
    </r>
    <r>
      <rPr>
        <sz val="9.5"/>
        <color rgb="FF000000"/>
        <rFont val="Consolas"/>
        <family val="3"/>
      </rPr>
      <t xml:space="preserve"> SCORE </t>
    </r>
    <r>
      <rPr>
        <sz val="9.5"/>
        <color rgb="FF808080"/>
        <rFont val="Consolas"/>
        <family val="3"/>
      </rPr>
      <t>&gt;</t>
    </r>
    <r>
      <rPr>
        <sz val="9.5"/>
        <color rgb="FF000000"/>
        <rFont val="Consolas"/>
        <family val="3"/>
      </rPr>
      <t xml:space="preserve"> 60</t>
    </r>
    <r>
      <rPr>
        <sz val="9.5"/>
        <color rgb="FF808080"/>
        <rFont val="Consolas"/>
        <family val="3"/>
      </rPr>
      <t>)</t>
    </r>
  </si>
  <si>
    <t>S2 – Personal Social score above threshold</t>
  </si>
  <si>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'953301000000108'</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&lt;</t>
    </r>
    <r>
      <rPr>
        <sz val="9.5"/>
        <color rgb="FF000000"/>
        <rFont val="Consolas"/>
        <family val="3"/>
      </rPr>
      <t xml:space="preserve"> 25.31 </t>
    </r>
  </si>
  <si>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'953301000000108'</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&gt;=</t>
    </r>
    <r>
      <rPr>
        <sz val="9.5"/>
        <color rgb="FF000000"/>
        <rFont val="Consolas"/>
        <family val="3"/>
      </rPr>
      <t xml:space="preserve"> 25.31 </t>
    </r>
  </si>
  <si>
    <t>S3 - Invalid Personal Social score</t>
  </si>
  <si>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'953351000000109'</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&lt;</t>
    </r>
    <r>
      <rPr>
        <sz val="9.5"/>
        <color rgb="FF000000"/>
        <rFont val="Consolas"/>
        <family val="3"/>
      </rPr>
      <t xml:space="preserve"> 32.01 </t>
    </r>
  </si>
  <si>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'953351000000109'</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&gt;=</t>
    </r>
    <r>
      <rPr>
        <sz val="9.5"/>
        <color rgb="FF000000"/>
        <rFont val="Consolas"/>
        <family val="3"/>
      </rPr>
      <t xml:space="preserve"> 32.01 </t>
    </r>
  </si>
  <si>
    <t>ASQ_ProblemSolving_ScoreBand</t>
  </si>
  <si>
    <t>P1 – Problem Solving score below threshold</t>
  </si>
  <si>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'953241000000104'</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&lt;</t>
    </r>
    <r>
      <rPr>
        <sz val="9.5"/>
        <color rgb="FF000000"/>
        <rFont val="Consolas"/>
        <family val="3"/>
      </rPr>
      <t xml:space="preserve"> 29.78 </t>
    </r>
  </si>
  <si>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'953241000000104'</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&gt;=</t>
    </r>
    <r>
      <rPr>
        <sz val="9.5"/>
        <color rgb="FF000000"/>
        <rFont val="Consolas"/>
        <family val="3"/>
      </rPr>
      <t xml:space="preserve"> 29.78 </t>
    </r>
  </si>
  <si>
    <r>
      <t>when</t>
    </r>
    <r>
      <rPr>
        <sz val="9.5"/>
        <color rgb="FF000000"/>
        <rFont val="Consolas"/>
        <family val="3"/>
      </rPr>
      <t xml:space="preserve"> SNOMEDID </t>
    </r>
    <r>
      <rPr>
        <sz val="9.5"/>
        <color rgb="FF808080"/>
        <rFont val="Consolas"/>
        <family val="3"/>
      </rPr>
      <t>in</t>
    </r>
    <r>
      <rPr>
        <sz val="9.5"/>
        <color rgb="FF0000FF"/>
        <rFont val="Consolas"/>
        <family val="3"/>
      </rPr>
      <t xml:space="preserve"> </t>
    </r>
    <r>
      <rPr>
        <sz val="9.5"/>
        <color rgb="FF808080"/>
        <rFont val="Consolas"/>
        <family val="3"/>
      </rPr>
      <t>(</t>
    </r>
    <r>
      <rPr>
        <sz val="9.5"/>
        <color rgb="FFFF0000"/>
        <rFont val="Consolas"/>
        <family val="3"/>
      </rPr>
      <t>'953241000000104'</t>
    </r>
    <r>
      <rPr>
        <sz val="9.5"/>
        <color rgb="FF808080"/>
        <rFont val="Consolas"/>
        <family val="3"/>
      </rPr>
      <t>,</t>
    </r>
    <r>
      <rPr>
        <sz val="9.5"/>
        <color rgb="FF000000"/>
        <rFont val="Consolas"/>
        <family val="3"/>
      </rPr>
      <t xml:space="preserve"> </t>
    </r>
    <r>
      <rPr>
        <sz val="9.5"/>
        <color rgb="FFFF0000"/>
        <rFont val="Consolas"/>
        <family val="3"/>
      </rPr>
      <t>'953291000000109'</t>
    </r>
    <r>
      <rPr>
        <sz val="9.5"/>
        <color rgb="FF808080"/>
        <rFont val="Consolas"/>
        <family val="3"/>
      </rPr>
      <t>,</t>
    </r>
    <r>
      <rPr>
        <sz val="9.5"/>
        <color rgb="FF000000"/>
        <rFont val="Consolas"/>
        <family val="3"/>
      </rPr>
      <t xml:space="preserve"> </t>
    </r>
    <r>
      <rPr>
        <sz val="9.5"/>
        <color rgb="FFFF0000"/>
        <rFont val="Consolas"/>
        <family val="3"/>
      </rPr>
      <t>'953341000000106'</t>
    </r>
    <r>
      <rPr>
        <sz val="9.5"/>
        <color rgb="FF808080"/>
        <rFont val="Consolas"/>
        <family val="3"/>
      </rPr>
      <t>)</t>
    </r>
    <r>
      <rPr>
        <sz val="9.5"/>
        <color rgb="FF000000"/>
        <rFont val="Consolas"/>
        <family val="3"/>
      </rPr>
      <t xml:space="preserve"> </t>
    </r>
    <r>
      <rPr>
        <sz val="9.5"/>
        <color rgb="FF808080"/>
        <rFont val="Consolas"/>
        <family val="3"/>
      </rPr>
      <t>AND</t>
    </r>
    <r>
      <rPr>
        <sz val="9.5"/>
        <color rgb="FF0000FF"/>
        <rFont val="Consolas"/>
        <family val="3"/>
      </rPr>
      <t xml:space="preserve"> </t>
    </r>
    <r>
      <rPr>
        <sz val="9.5"/>
        <color rgb="FF808080"/>
        <rFont val="Consolas"/>
        <family val="3"/>
      </rPr>
      <t>(</t>
    </r>
    <r>
      <rPr>
        <sz val="9.5"/>
        <color rgb="FF000000"/>
        <rFont val="Consolas"/>
        <family val="3"/>
      </rPr>
      <t xml:space="preserve">SCORE </t>
    </r>
    <r>
      <rPr>
        <sz val="9.5"/>
        <color rgb="FF808080"/>
        <rFont val="Consolas"/>
        <family val="3"/>
      </rPr>
      <t>&lt;</t>
    </r>
    <r>
      <rPr>
        <sz val="9.5"/>
        <color rgb="FF000000"/>
        <rFont val="Consolas"/>
        <family val="3"/>
      </rPr>
      <t xml:space="preserve"> 0 </t>
    </r>
    <r>
      <rPr>
        <sz val="9.5"/>
        <color rgb="FF808080"/>
        <rFont val="Consolas"/>
        <family val="3"/>
      </rPr>
      <t>or</t>
    </r>
    <r>
      <rPr>
        <sz val="9.5"/>
        <color rgb="FF000000"/>
        <rFont val="Consolas"/>
        <family val="3"/>
      </rPr>
      <t xml:space="preserve"> SCORE </t>
    </r>
    <r>
      <rPr>
        <sz val="9.5"/>
        <color rgb="FF808080"/>
        <rFont val="Consolas"/>
        <family val="3"/>
      </rPr>
      <t>&gt;</t>
    </r>
    <r>
      <rPr>
        <sz val="9.5"/>
        <color rgb="FF000000"/>
        <rFont val="Consolas"/>
        <family val="3"/>
      </rPr>
      <t xml:space="preserve"> 60</t>
    </r>
    <r>
      <rPr>
        <sz val="9.5"/>
        <color rgb="FF808080"/>
        <rFont val="Consolas"/>
        <family val="3"/>
      </rPr>
      <t>)</t>
    </r>
  </si>
  <si>
    <t>P2 – Problem Solving score above threshold</t>
  </si>
  <si>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'953291000000109'</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&lt;</t>
    </r>
    <r>
      <rPr>
        <sz val="9.5"/>
        <color rgb="FF000000"/>
        <rFont val="Consolas"/>
        <family val="3"/>
      </rPr>
      <t xml:space="preserve"> 27.62 </t>
    </r>
  </si>
  <si>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'953291000000109'</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&gt;=</t>
    </r>
    <r>
      <rPr>
        <sz val="9.5"/>
        <color rgb="FF000000"/>
        <rFont val="Consolas"/>
        <family val="3"/>
      </rPr>
      <t xml:space="preserve"> 27.62 </t>
    </r>
  </si>
  <si>
    <t>P3 - Invalid Problem Solving score</t>
  </si>
  <si>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'953341000000106'</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&lt;</t>
    </r>
    <r>
      <rPr>
        <sz val="9.5"/>
        <color rgb="FF000000"/>
        <rFont val="Consolas"/>
        <family val="3"/>
      </rPr>
      <t xml:space="preserve"> 27.08 </t>
    </r>
  </si>
  <si>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'953341000000106'</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&gt;=</t>
    </r>
    <r>
      <rPr>
        <sz val="9.5"/>
        <color rgb="FF000000"/>
        <rFont val="Consolas"/>
        <family val="3"/>
      </rPr>
      <t xml:space="preserve"> 27.08 </t>
    </r>
  </si>
  <si>
    <t>Amendment to group mandation from Derivation to Analytical Derivation (AD) to highlight that the derivation logic will be captured internally.</t>
  </si>
  <si>
    <t>ASQ Socre Band Derivation Specifications</t>
  </si>
  <si>
    <t>Addition of the ASQ Score Band Derivation Specifications into the TOS.</t>
  </si>
  <si>
    <t>Commissioning Extract Inclusion</t>
  </si>
  <si>
    <t>To reflect that this is not included in the commissioning extract.</t>
  </si>
  <si>
    <t>This derivation logic is determined internally.</t>
  </si>
  <si>
    <t>Addition of previous derivation logic.</t>
  </si>
  <si>
    <t>Amendments to clarify that these derivations will be derived post deadline for internal purposes only.</t>
  </si>
  <si>
    <t>Amendment to derivation notes to reflect how the logic is calculated.</t>
  </si>
  <si>
    <t xml:space="preserve">Removal of definition for the national extract as no longer applicable. </t>
  </si>
  <si>
    <t xml:space="preserve">The data item name used in NHS England internal systems.
</t>
  </si>
  <si>
    <t xml:space="preserve">Shows levels of mandation for the data item as described to DAPB.
Mandatory: These data items MUST be reported without exception. Failure to submit these items will result in the rejection of the record. 
Required: These data items MUST be reported where they apply. It is a legal and contractual requirement to submit these data items where the service has been provided to a patient. Failure to submit these data items will not result in the rejection of the record but may affect the derivation of national indicators or national analysis. Please note that the purpose of the data set is not to change clinical practice.
Optional: These data items MAY be submitted on an optional basis at the submitter's discretion.
Pilot: These data items have been included within the specification for piloting purposes only to support future implementation. These data items have not been approved and/or mandated and SHOULD NOT be submitted unless specifically requested by NHS England.
Derived: These data items are derived during pre and/or post deadline processing for inclusion in the extracts made available for download. Please note that these are not for submission to the Submission Portal and are not included in the submission file. These items are also greyed out in the specification.
Analytical derivations: These data items will be derived post deadline processing for internal purposes and currently will not be available for external customers of extracts.
Note that these rules are applied at table level i.e. they only apply where a table is present. </t>
  </si>
  <si>
    <t>NHS England</t>
  </si>
  <si>
    <t>Internet: https://www.england.nhs.uk/</t>
  </si>
  <si>
    <t>Post Deadline Extract Inclusion</t>
  </si>
  <si>
    <t>To reflect that this is not included in the post deadline extract.</t>
  </si>
  <si>
    <t>NHSE Analysis</t>
  </si>
  <si>
    <t>This is now a derived field rather than analytical derivation.</t>
  </si>
  <si>
    <t>To signpost to the logic specified in the complex derivations tab.</t>
  </si>
  <si>
    <r>
      <t>Inclusion of previous derivation logic for C612D45 ASQ Score Band and C202D40 Derived Breastfeeding Status (Master).</t>
    </r>
    <r>
      <rPr>
        <b/>
        <sz val="10"/>
        <rFont val="Arial"/>
        <family val="2"/>
      </rPr>
      <t xml:space="preserve">
</t>
    </r>
    <r>
      <rPr>
        <sz val="10"/>
        <rFont val="Arial"/>
        <family val="2"/>
      </rPr>
      <t>Derivations notes and inclusion rules updated for: C104D55 Response Standard Met, C210D49 Derived Body Mass Index, C202D47 Derived Person Height, C202D48 Derived Person Weight to reflect how the derivation is currently calculated and that these are not included in the commissioning extract.
Removal of references within the change control to the Analytical Output Specification as no longer applicable.
Inclusion of ASQ derivation specification within the Complex Derivations tab.
Update to the definition of Analytical derivations within the Explanation of Data Set Columns tab.</t>
    </r>
  </si>
  <si>
    <t xml:space="preserve">The reason why the PATIENT did not die at their preferred LOCATION of death.
</t>
  </si>
  <si>
    <t>1.6.10</t>
  </si>
  <si>
    <t>Correction of data item description to align with the NHS Data Model and Dictionary.</t>
  </si>
  <si>
    <t>User Query - TDI-1544</t>
  </si>
  <si>
    <t>Amendment to the data item description 'C105030 ORGANISATION IDENTIFIER (RECEIVING ORGANISATION)' to align with the NHS Data Model and Dictionary.</t>
  </si>
  <si>
    <t>NHSE CSDS Webpage</t>
  </si>
  <si>
    <t>Items from the Commissioning Data Set (CDS) will be linked to the CSDS data by NHS England. These items do not need to be flowed within the CSDS.</t>
  </si>
  <si>
    <t>ORGANISATION IDENTIFIER (RECEIVING ORGANISATION)  is the ORGANISATION IDENTIFIER  of the ORGANISATION that is receiving the PATIENT from another Health Care Provider.</t>
  </si>
  <si>
    <t>ORGANISATION IDENTIFIER (RECEIVING ORGANISATION) is the ORGANISATION IDENTIFIER of the ORGANISATION that is receiving the PATIENT from another Health Care Provider.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</si>
</sst>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
    <numFmt numFmtId="165" formatCode="yyyy\-mm\-dd;@"/>
    <numFmt numFmtId="166" formatCode="dd/mm/yyyy;@"/>
  </numFmts>
  <fonts count="122">
    <font>
      <sz val="10"/>
      <name val="Arial"/>
    </font>
    <font>
      <sz val="12"/>
      <color theme="1"/>
      <name val="Arial"/>
      <family val="2"/>
    </font>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9"/>
      <name val="Arial"/>
      <family val="2"/>
    </font>
    <font>
      <sz val="8"/>
      <name val="Arial"/>
      <family val="2"/>
    </font>
    <font>
      <b/>
      <sz val="8"/>
      <name val="Arial"/>
      <family val="2"/>
    </font>
    <font>
      <b/>
      <sz val="10"/>
      <color indexed="22"/>
      <name val="Arial"/>
      <family val="2"/>
    </font>
    <font>
      <b/>
      <sz val="10"/>
      <name val="Arial"/>
      <family val="2"/>
    </font>
    <font>
      <b/>
      <sz val="10"/>
      <color indexed="18"/>
      <name val="Arial"/>
      <family val="2"/>
    </font>
    <font>
      <b/>
      <sz val="10"/>
      <color indexed="8"/>
      <name val="Arial"/>
      <family val="2"/>
    </font>
    <font>
      <b/>
      <sz val="12"/>
      <color indexed="9"/>
      <name val="Arial"/>
      <family val="2"/>
    </font>
    <font>
      <sz val="10"/>
      <name val="Arial"/>
      <family val="2"/>
    </font>
    <font>
      <b/>
      <sz val="9"/>
      <name val="Arial"/>
      <family val="2"/>
    </font>
    <font>
      <b/>
      <sz val="16"/>
      <name val="Arial"/>
      <family val="2"/>
    </font>
    <font>
      <b/>
      <sz val="18"/>
      <color indexed="9"/>
      <name val="Arial"/>
      <family val="2"/>
    </font>
    <font>
      <b/>
      <sz val="8"/>
      <color indexed="9"/>
      <name val="Arial"/>
      <family val="2"/>
    </font>
    <font>
      <b/>
      <sz val="15"/>
      <color indexed="9"/>
      <name val="Arial Unicode MS"/>
      <family val="2"/>
    </font>
    <font>
      <b/>
      <sz val="13"/>
      <color indexed="9"/>
      <name val="Arial Unicode MS"/>
      <family val="2"/>
    </font>
    <font>
      <sz val="13"/>
      <color indexed="9"/>
      <name val="Arial Unicode MS"/>
      <family val="2"/>
    </font>
    <font>
      <sz val="10"/>
      <color indexed="8"/>
      <name val="Arial"/>
      <family val="2"/>
    </font>
    <font>
      <sz val="10"/>
      <color indexed="9"/>
      <name val="Arial"/>
      <family val="2"/>
    </font>
    <font>
      <sz val="10"/>
      <name val="Arial"/>
      <family val="2"/>
    </font>
    <font>
      <sz val="8"/>
      <color indexed="10"/>
      <name val="Arial"/>
      <family val="2"/>
    </font>
    <font>
      <u/>
      <sz val="10"/>
      <color theme="10"/>
      <name val="Arial"/>
      <family val="2"/>
    </font>
    <font>
      <sz val="8"/>
      <color rgb="FFFF0000"/>
      <name val="Arial"/>
      <family val="2"/>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0"/>
      <color indexed="12"/>
      <name val="Arial"/>
      <family val="2"/>
    </font>
    <font>
      <sz val="8"/>
      <color theme="1"/>
      <name val="Arial"/>
      <family val="2"/>
    </font>
    <font>
      <b/>
      <sz val="16"/>
      <color theme="1"/>
      <name val="Arial"/>
      <family val="2"/>
    </font>
    <font>
      <sz val="9"/>
      <name val="Arial"/>
      <family val="2"/>
    </font>
    <font>
      <sz val="8"/>
      <color indexed="8"/>
      <name val="Arial"/>
      <family val="2"/>
    </font>
    <font>
      <u/>
      <sz val="8"/>
      <color indexed="12"/>
      <name val="Arial"/>
      <family val="2"/>
    </font>
    <font>
      <b/>
      <sz val="8"/>
      <color indexed="8"/>
      <name val="Arial"/>
      <family val="2"/>
    </font>
    <font>
      <strike/>
      <sz val="10"/>
      <name val="Arial"/>
      <family val="2"/>
    </font>
    <font>
      <sz val="10"/>
      <color theme="1"/>
      <name val="Arial"/>
      <family val="2"/>
    </font>
    <font>
      <sz val="10"/>
      <color rgb="FFFF0000"/>
      <name val="Arial"/>
      <family val="2"/>
    </font>
    <font>
      <b/>
      <sz val="9"/>
      <color indexed="8"/>
      <name val="Arial"/>
      <family val="2"/>
    </font>
    <font>
      <b/>
      <sz val="18"/>
      <color theme="3"/>
      <name val="Cambria"/>
      <family val="2"/>
      <scheme val="major"/>
    </font>
    <font>
      <sz val="12"/>
      <name val="Arial"/>
      <family val="2"/>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1"/>
      <color theme="1"/>
      <name val="Calibri"/>
      <family val="2"/>
      <scheme val="minor"/>
    </font>
    <font>
      <sz val="11"/>
      <color rgb="FFFF0000"/>
      <name val="Calibri"/>
      <family val="2"/>
      <scheme val="minor"/>
    </font>
    <font>
      <sz val="11"/>
      <color theme="1"/>
      <name val="Arial"/>
      <family val="2"/>
    </font>
    <font>
      <b/>
      <sz val="12"/>
      <color theme="0"/>
      <name val="Arial"/>
      <family val="2"/>
    </font>
    <font>
      <b/>
      <sz val="11"/>
      <name val="Arial"/>
      <family val="2"/>
    </font>
    <font>
      <b/>
      <sz val="10"/>
      <color theme="0"/>
      <name val="Arial"/>
      <family val="2"/>
    </font>
    <font>
      <sz val="11"/>
      <name val="Arial"/>
      <family val="2"/>
    </font>
    <font>
      <u/>
      <sz val="11"/>
      <color theme="10"/>
      <name val="Calibri"/>
      <family val="2"/>
    </font>
    <font>
      <u/>
      <sz val="10"/>
      <color indexed="30"/>
      <name val="Arial"/>
      <family val="2"/>
    </font>
    <font>
      <sz val="11"/>
      <color theme="1"/>
      <name val="Calibri"/>
      <family val="2"/>
    </font>
    <font>
      <u/>
      <sz val="12"/>
      <color rgb="FF004488"/>
      <name val="Arial"/>
      <family val="2"/>
    </font>
    <font>
      <sz val="12"/>
      <color indexed="8"/>
      <name val="Arial"/>
      <family val="2"/>
    </font>
    <font>
      <sz val="27"/>
      <color theme="4"/>
      <name val="Arial"/>
      <family val="2"/>
    </font>
    <font>
      <sz val="20"/>
      <name val="Arial"/>
      <family val="2"/>
    </font>
    <font>
      <b/>
      <sz val="10"/>
      <color rgb="FF4F81BD"/>
      <name val="Arial"/>
      <family val="2"/>
    </font>
    <font>
      <b/>
      <sz val="12"/>
      <color theme="0"/>
      <name val="Arial Unicode MS"/>
      <family val="2"/>
    </font>
    <font>
      <sz val="27"/>
      <color rgb="FF005EB8"/>
      <name val="Arial"/>
      <family val="2"/>
    </font>
    <font>
      <b/>
      <sz val="8"/>
      <color theme="0"/>
      <name val="Arial"/>
      <family val="2"/>
    </font>
    <font>
      <b/>
      <sz val="8"/>
      <color rgb="FF002060"/>
      <name val="Arial"/>
      <family val="2"/>
    </font>
    <font>
      <sz val="8"/>
      <name val="Arial"/>
      <family val="2"/>
    </font>
    <font>
      <b/>
      <sz val="8"/>
      <color theme="1"/>
      <name val="Arial"/>
      <family val="2"/>
    </font>
    <font>
      <sz val="10"/>
      <name val="Arial"/>
      <family val="2"/>
      <charset val="1"/>
    </font>
    <font>
      <sz val="8"/>
      <name val="Arial"/>
      <family val="2"/>
    </font>
    <font>
      <sz val="10"/>
      <name val="Arial"/>
      <family val="2"/>
    </font>
    <font>
      <b/>
      <i/>
      <sz val="10"/>
      <color theme="0"/>
      <name val="Arial"/>
      <family val="2"/>
    </font>
    <font>
      <b/>
      <u/>
      <sz val="14"/>
      <color rgb="FF005EB8"/>
      <name val="Arial"/>
      <family val="2"/>
    </font>
    <font>
      <b/>
      <sz val="12"/>
      <color rgb="FF005EB8"/>
      <name val="Arial"/>
      <family val="2"/>
    </font>
    <font>
      <b/>
      <sz val="10"/>
      <color rgb="FFFF0000"/>
      <name val="Arial"/>
      <family val="2"/>
    </font>
    <font>
      <sz val="10"/>
      <name val="Arial"/>
      <family val="2"/>
    </font>
    <font>
      <b/>
      <sz val="10"/>
      <color theme="1"/>
      <name val="Arial"/>
      <family val="2"/>
    </font>
    <font>
      <sz val="8"/>
      <name val="Arial"/>
      <family val="2"/>
    </font>
    <font>
      <b/>
      <sz val="22"/>
      <name val="Arial"/>
      <family val="2"/>
    </font>
    <font>
      <b/>
      <sz val="14"/>
      <name val="Arial"/>
      <family val="2"/>
    </font>
    <font>
      <sz val="10"/>
      <color rgb="FF000000"/>
      <name val="Arial"/>
      <family val="2"/>
    </font>
    <font>
      <b/>
      <sz val="6"/>
      <color theme="0"/>
      <name val="Arial"/>
      <family val="2"/>
    </font>
    <font>
      <b/>
      <sz val="11"/>
      <name val="Calibri"/>
      <family val="2"/>
    </font>
    <font>
      <b/>
      <sz val="12"/>
      <name val="Calibri"/>
      <family val="2"/>
    </font>
    <font>
      <sz val="11"/>
      <name val="Calibri"/>
      <family val="2"/>
    </font>
    <font>
      <sz val="9.5"/>
      <color rgb="FF0000FF"/>
      <name val="Consolas"/>
      <family val="3"/>
    </font>
    <font>
      <sz val="9.5"/>
      <color rgb="FF000000"/>
      <name val="Consolas"/>
      <family val="3"/>
    </font>
    <font>
      <sz val="9.5"/>
      <color rgb="FF808080"/>
      <name val="Consolas"/>
      <family val="3"/>
    </font>
    <font>
      <sz val="9.5"/>
      <color rgb="FFFF0000"/>
      <name val="Consolas"/>
      <family val="3"/>
    </font>
  </fonts>
  <fills count="72">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249977111117893"/>
        <bgColor indexed="64"/>
      </patternFill>
    </fill>
    <fill>
      <patternFill patternType="lightUp">
        <bgColor indexed="43"/>
      </patternFill>
    </fill>
    <fill>
      <patternFill patternType="solid">
        <fgColor theme="0" tint="-0.2499465926084170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005EB8"/>
        <bgColor indexed="64"/>
      </patternFill>
    </fill>
    <fill>
      <patternFill patternType="solid">
        <fgColor rgb="FFFFB81C"/>
        <bgColor indexed="64"/>
      </patternFill>
    </fill>
    <fill>
      <patternFill patternType="solid">
        <fgColor rgb="FFFAFC9E"/>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6" tint="0.39997558519241921"/>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medium">
        <color theme="0" tint="-0.24994659260841701"/>
      </bottom>
      <diagonal/>
    </border>
    <border>
      <left style="thin">
        <color indexed="64"/>
      </left>
      <right style="thin">
        <color indexed="64"/>
      </right>
      <top style="medium">
        <color theme="0" tint="-0.24994659260841701"/>
      </top>
      <bottom style="medium">
        <color theme="0" tint="-0.24994659260841701"/>
      </bottom>
      <diagonal/>
    </border>
    <border>
      <left style="thin">
        <color indexed="64"/>
      </left>
      <right style="thin">
        <color indexed="64"/>
      </right>
      <top style="medium">
        <color theme="0" tint="-0.24994659260841701"/>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bottom/>
      <diagonal/>
    </border>
  </borders>
  <cellStyleXfs count="51493">
    <xf numFmtId="0" fontId="0" fillId="0" borderId="0"/>
    <xf numFmtId="0" fontId="32" fillId="0" borderId="0"/>
    <xf numFmtId="0" fontId="13" fillId="0" borderId="0"/>
    <xf numFmtId="0" fontId="34" fillId="0" borderId="0" applyNumberFormat="0" applyFill="0" applyBorder="0" applyAlignment="0" applyProtection="0"/>
    <xf numFmtId="0" fontId="37" fillId="4" borderId="0" applyNumberFormat="0" applyBorder="0" applyAlignment="0" applyProtection="0"/>
    <xf numFmtId="0" fontId="37" fillId="5" borderId="0" applyNumberFormat="0" applyBorder="0" applyAlignment="0" applyProtection="0"/>
    <xf numFmtId="0" fontId="37" fillId="6"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11" borderId="0" applyNumberFormat="0" applyBorder="0" applyAlignment="0" applyProtection="0"/>
    <xf numFmtId="0" fontId="37" fillId="12" borderId="0" applyNumberFormat="0" applyBorder="0" applyAlignment="0" applyProtection="0"/>
    <xf numFmtId="0" fontId="37" fillId="7" borderId="0" applyNumberFormat="0" applyBorder="0" applyAlignment="0" applyProtection="0"/>
    <xf numFmtId="0" fontId="37" fillId="10" borderId="0" applyNumberFormat="0" applyBorder="0" applyAlignment="0" applyProtection="0"/>
    <xf numFmtId="0" fontId="37" fillId="13" borderId="0" applyNumberFormat="0" applyBorder="0" applyAlignment="0" applyProtection="0"/>
    <xf numFmtId="0" fontId="38" fillId="14" borderId="0" applyNumberFormat="0" applyBorder="0" applyAlignment="0" applyProtection="0"/>
    <xf numFmtId="0" fontId="38" fillId="11" borderId="0" applyNumberFormat="0" applyBorder="0" applyAlignment="0" applyProtection="0"/>
    <xf numFmtId="0" fontId="38" fillId="12" borderId="0" applyNumberFormat="0" applyBorder="0" applyAlignment="0" applyProtection="0"/>
    <xf numFmtId="0" fontId="38"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8" fillId="19" borderId="0" applyNumberFormat="0" applyBorder="0" applyAlignment="0" applyProtection="0"/>
    <xf numFmtId="0" fontId="38" fillId="20" borderId="0" applyNumberFormat="0" applyBorder="0" applyAlignment="0" applyProtection="0"/>
    <xf numFmtId="0" fontId="38" fillId="15" borderId="0" applyNumberFormat="0" applyBorder="0" applyAlignment="0" applyProtection="0"/>
    <xf numFmtId="0" fontId="38" fillId="16" borderId="0" applyNumberFormat="0" applyBorder="0" applyAlignment="0" applyProtection="0"/>
    <xf numFmtId="0" fontId="38" fillId="21" borderId="0" applyNumberFormat="0" applyBorder="0" applyAlignment="0" applyProtection="0"/>
    <xf numFmtId="0" fontId="39" fillId="5" borderId="0" applyNumberFormat="0" applyBorder="0" applyAlignment="0" applyProtection="0"/>
    <xf numFmtId="0" fontId="40" fillId="22" borderId="8" applyNumberFormat="0" applyAlignment="0" applyProtection="0"/>
    <xf numFmtId="0" fontId="41" fillId="23" borderId="9" applyNumberFormat="0" applyAlignment="0" applyProtection="0"/>
    <xf numFmtId="0" fontId="42" fillId="0" borderId="0" applyNumberFormat="0" applyFill="0" applyBorder="0" applyAlignment="0" applyProtection="0"/>
    <xf numFmtId="0" fontId="43" fillId="6" borderId="0" applyNumberFormat="0" applyBorder="0" applyAlignment="0" applyProtection="0"/>
    <xf numFmtId="0" fontId="44" fillId="0" borderId="10" applyNumberFormat="0" applyFill="0" applyAlignment="0" applyProtection="0"/>
    <xf numFmtId="0" fontId="45" fillId="0" borderId="11" applyNumberFormat="0" applyFill="0" applyAlignment="0" applyProtection="0"/>
    <xf numFmtId="0" fontId="46" fillId="0" borderId="12" applyNumberFormat="0" applyFill="0" applyAlignment="0" applyProtection="0"/>
    <xf numFmtId="0" fontId="46" fillId="0" borderId="0" applyNumberFormat="0" applyFill="0" applyBorder="0" applyAlignment="0" applyProtection="0"/>
    <xf numFmtId="0" fontId="36" fillId="0" borderId="0" applyNumberFormat="0" applyFill="0" applyBorder="0" applyAlignment="0" applyProtection="0">
      <alignment vertical="top"/>
      <protection locked="0"/>
    </xf>
    <xf numFmtId="0" fontId="47" fillId="9" borderId="8" applyNumberFormat="0" applyAlignment="0" applyProtection="0"/>
    <xf numFmtId="0" fontId="48" fillId="0" borderId="13" applyNumberFormat="0" applyFill="0" applyAlignment="0" applyProtection="0"/>
    <xf numFmtId="0" fontId="49" fillId="24" borderId="0" applyNumberFormat="0" applyBorder="0" applyAlignment="0" applyProtection="0"/>
    <xf numFmtId="0" fontId="37" fillId="25" borderId="14" applyNumberFormat="0" applyFont="0" applyAlignment="0" applyProtection="0"/>
    <xf numFmtId="0" fontId="50" fillId="22" borderId="15" applyNumberFormat="0" applyAlignment="0" applyProtection="0"/>
    <xf numFmtId="0" fontId="51" fillId="0" borderId="0" applyNumberFormat="0" applyFill="0" applyBorder="0" applyAlignment="0" applyProtection="0"/>
    <xf numFmtId="0" fontId="52" fillId="0" borderId="16" applyNumberFormat="0" applyFill="0" applyAlignment="0" applyProtection="0"/>
    <xf numFmtId="0" fontId="53" fillId="0" borderId="0" applyNumberFormat="0" applyFill="0" applyBorder="0" applyAlignment="0" applyProtection="0"/>
    <xf numFmtId="0" fontId="12" fillId="0" borderId="0"/>
    <xf numFmtId="0" fontId="54" fillId="0" borderId="0" applyNumberFormat="0" applyFill="0" applyBorder="0" applyAlignment="0" applyProtection="0">
      <alignment vertical="top"/>
      <protection locked="0"/>
    </xf>
    <xf numFmtId="0" fontId="13" fillId="0" borderId="0"/>
    <xf numFmtId="0" fontId="11" fillId="0" borderId="0"/>
    <xf numFmtId="0" fontId="36" fillId="0" borderId="0" applyNumberFormat="0" applyFill="0" applyBorder="0" applyAlignment="0" applyProtection="0">
      <alignment vertical="top"/>
      <protection locked="0"/>
    </xf>
    <xf numFmtId="0" fontId="13" fillId="0" borderId="0"/>
    <xf numFmtId="0" fontId="11" fillId="0" borderId="0"/>
    <xf numFmtId="0" fontId="36" fillId="0" borderId="0" applyNumberFormat="0" applyFill="0" applyBorder="0" applyAlignment="0" applyProtection="0">
      <alignment vertical="top"/>
      <protection locked="0"/>
    </xf>
    <xf numFmtId="0" fontId="10" fillId="0" borderId="0"/>
    <xf numFmtId="43" fontId="13" fillId="0" borderId="0" applyFont="0" applyFill="0" applyBorder="0" applyAlignment="0" applyProtection="0"/>
    <xf numFmtId="9" fontId="13" fillId="0" borderId="0" applyFont="0" applyFill="0" applyBorder="0" applyAlignment="0" applyProtection="0"/>
    <xf numFmtId="164" fontId="15" fillId="27" borderId="0"/>
    <xf numFmtId="0" fontId="13" fillId="0" borderId="0"/>
    <xf numFmtId="0" fontId="9" fillId="0" borderId="0"/>
    <xf numFmtId="0" fontId="9" fillId="0" borderId="0"/>
    <xf numFmtId="0" fontId="9" fillId="0" borderId="0"/>
    <xf numFmtId="0" fontId="9" fillId="0" borderId="0"/>
    <xf numFmtId="0" fontId="65" fillId="0" borderId="0" applyNumberFormat="0" applyFill="0" applyBorder="0" applyAlignment="0" applyProtection="0"/>
    <xf numFmtId="0" fontId="9" fillId="37"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9" fillId="41"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9" fillId="45"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9" fillId="49"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9" fillId="53"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9" fillId="57"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9" fillId="38"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9" fillId="42"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9" fillId="46"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9" fillId="50"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9" fillId="54"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9" fillId="58"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67" fillId="39" borderId="0" applyNumberFormat="0" applyBorder="0" applyAlignment="0" applyProtection="0"/>
    <xf numFmtId="0" fontId="67" fillId="43" borderId="0" applyNumberFormat="0" applyBorder="0" applyAlignment="0" applyProtection="0"/>
    <xf numFmtId="0" fontId="67" fillId="47" borderId="0" applyNumberFormat="0" applyBorder="0" applyAlignment="0" applyProtection="0"/>
    <xf numFmtId="0" fontId="67" fillId="51" borderId="0" applyNumberFormat="0" applyBorder="0" applyAlignment="0" applyProtection="0"/>
    <xf numFmtId="0" fontId="67" fillId="55" borderId="0" applyNumberFormat="0" applyBorder="0" applyAlignment="0" applyProtection="0"/>
    <xf numFmtId="0" fontId="67" fillId="59" borderId="0" applyNumberFormat="0" applyBorder="0" applyAlignment="0" applyProtection="0"/>
    <xf numFmtId="0" fontId="67" fillId="36" borderId="0" applyNumberFormat="0" applyBorder="0" applyAlignment="0" applyProtection="0"/>
    <xf numFmtId="0" fontId="67" fillId="40" borderId="0" applyNumberFormat="0" applyBorder="0" applyAlignment="0" applyProtection="0"/>
    <xf numFmtId="0" fontId="67" fillId="44" borderId="0" applyNumberFormat="0" applyBorder="0" applyAlignment="0" applyProtection="0"/>
    <xf numFmtId="0" fontId="67" fillId="48" borderId="0" applyNumberFormat="0" applyBorder="0" applyAlignment="0" applyProtection="0"/>
    <xf numFmtId="0" fontId="67" fillId="52" borderId="0" applyNumberFormat="0" applyBorder="0" applyAlignment="0" applyProtection="0"/>
    <xf numFmtId="0" fontId="67" fillId="56" borderId="0" applyNumberFormat="0" applyBorder="0" applyAlignment="0" applyProtection="0"/>
    <xf numFmtId="0" fontId="68" fillId="30" borderId="0" applyNumberFormat="0" applyBorder="0" applyAlignment="0" applyProtection="0"/>
    <xf numFmtId="0" fontId="69" fillId="33" borderId="29" applyNumberFormat="0" applyAlignment="0" applyProtection="0"/>
    <xf numFmtId="0" fontId="70" fillId="34" borderId="32" applyNumberFormat="0" applyAlignment="0" applyProtection="0"/>
    <xf numFmtId="0" fontId="71" fillId="0" borderId="0" applyNumberFormat="0" applyFill="0" applyBorder="0" applyAlignment="0" applyProtection="0"/>
    <xf numFmtId="0" fontId="72" fillId="29" borderId="0" applyNumberFormat="0" applyBorder="0" applyAlignment="0" applyProtection="0"/>
    <xf numFmtId="0" fontId="73" fillId="0" borderId="26" applyNumberFormat="0" applyFill="0" applyAlignment="0" applyProtection="0"/>
    <xf numFmtId="0" fontId="74" fillId="0" borderId="27" applyNumberFormat="0" applyFill="0" applyAlignment="0" applyProtection="0"/>
    <xf numFmtId="0" fontId="75" fillId="0" borderId="28" applyNumberFormat="0" applyFill="0" applyAlignment="0" applyProtection="0"/>
    <xf numFmtId="0" fontId="75" fillId="0" borderId="0" applyNumberFormat="0" applyFill="0" applyBorder="0" applyAlignment="0" applyProtection="0"/>
    <xf numFmtId="0" fontId="76" fillId="32" borderId="29" applyNumberFormat="0" applyAlignment="0" applyProtection="0"/>
    <xf numFmtId="0" fontId="77" fillId="0" borderId="31" applyNumberFormat="0" applyFill="0" applyAlignment="0" applyProtection="0"/>
    <xf numFmtId="0" fontId="78" fillId="31" borderId="0" applyNumberFormat="0" applyBorder="0" applyAlignment="0" applyProtection="0"/>
    <xf numFmtId="0" fontId="13" fillId="0" borderId="0"/>
    <xf numFmtId="0" fontId="37" fillId="0" borderId="0"/>
    <xf numFmtId="0" fontId="13"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9" fillId="0" borderId="0"/>
    <xf numFmtId="0" fontId="37" fillId="0" borderId="0"/>
    <xf numFmtId="0" fontId="66" fillId="0" borderId="0"/>
    <xf numFmtId="0" fontId="66"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0" fillId="25" borderId="14" applyNumberFormat="0" applyFont="0" applyAlignment="0" applyProtection="0"/>
    <xf numFmtId="0" fontId="30" fillId="25" borderId="14" applyNumberFormat="0" applyFont="0" applyAlignment="0" applyProtection="0"/>
    <xf numFmtId="0" fontId="9" fillId="35" borderId="33" applyNumberFormat="0" applyFont="0" applyAlignment="0" applyProtection="0"/>
    <xf numFmtId="0" fontId="79" fillId="33" borderId="30" applyNumberFormat="0" applyAlignment="0" applyProtection="0"/>
    <xf numFmtId="0" fontId="80" fillId="0" borderId="34" applyNumberFormat="0" applyFill="0" applyAlignment="0" applyProtection="0"/>
    <xf numFmtId="0" fontId="81"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7"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49" borderId="0" applyNumberFormat="0" applyBorder="0" applyAlignment="0" applyProtection="0"/>
    <xf numFmtId="0" fontId="8" fillId="53" borderId="0" applyNumberFormat="0" applyBorder="0" applyAlignment="0" applyProtection="0"/>
    <xf numFmtId="0" fontId="8" fillId="57"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50" borderId="0" applyNumberFormat="0" applyBorder="0" applyAlignment="0" applyProtection="0"/>
    <xf numFmtId="0" fontId="8" fillId="54" borderId="0" applyNumberFormat="0" applyBorder="0" applyAlignment="0" applyProtection="0"/>
    <xf numFmtId="0" fontId="8" fillId="58" borderId="0" applyNumberFormat="0" applyBorder="0" applyAlignment="0" applyProtection="0"/>
    <xf numFmtId="0" fontId="8" fillId="0" borderId="0"/>
    <xf numFmtId="0" fontId="8" fillId="0" borderId="0"/>
    <xf numFmtId="0" fontId="8" fillId="35" borderId="33" applyNumberFormat="0" applyFont="0" applyAlignment="0" applyProtection="0"/>
    <xf numFmtId="0" fontId="82" fillId="0" borderId="0"/>
    <xf numFmtId="0" fontId="13" fillId="0" borderId="0"/>
    <xf numFmtId="0" fontId="13" fillId="0" borderId="0"/>
    <xf numFmtId="0" fontId="3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7"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49" borderId="0" applyNumberFormat="0" applyBorder="0" applyAlignment="0" applyProtection="0"/>
    <xf numFmtId="0" fontId="8" fillId="53" borderId="0" applyNumberFormat="0" applyBorder="0" applyAlignment="0" applyProtection="0"/>
    <xf numFmtId="0" fontId="8" fillId="57"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50" borderId="0" applyNumberFormat="0" applyBorder="0" applyAlignment="0" applyProtection="0"/>
    <xf numFmtId="0" fontId="8" fillId="54" borderId="0" applyNumberFormat="0" applyBorder="0" applyAlignment="0" applyProtection="0"/>
    <xf numFmtId="0" fontId="8" fillId="58" borderId="0" applyNumberFormat="0" applyBorder="0" applyAlignment="0" applyProtection="0"/>
    <xf numFmtId="0" fontId="8" fillId="0" borderId="0"/>
    <xf numFmtId="0" fontId="8" fillId="0" borderId="0"/>
    <xf numFmtId="0" fontId="8" fillId="35" borderId="33"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7"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49" borderId="0" applyNumberFormat="0" applyBorder="0" applyAlignment="0" applyProtection="0"/>
    <xf numFmtId="0" fontId="8" fillId="53" borderId="0" applyNumberFormat="0" applyBorder="0" applyAlignment="0" applyProtection="0"/>
    <xf numFmtId="0" fontId="8" fillId="57"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50" borderId="0" applyNumberFormat="0" applyBorder="0" applyAlignment="0" applyProtection="0"/>
    <xf numFmtId="0" fontId="8" fillId="54" borderId="0" applyNumberFormat="0" applyBorder="0" applyAlignment="0" applyProtection="0"/>
    <xf numFmtId="0" fontId="8" fillId="58" borderId="0" applyNumberFormat="0" applyBorder="0" applyAlignment="0" applyProtection="0"/>
    <xf numFmtId="0" fontId="8" fillId="0" borderId="0"/>
    <xf numFmtId="0" fontId="8" fillId="0" borderId="0"/>
    <xf numFmtId="0" fontId="8" fillId="35" borderId="33"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13" fillId="0" borderId="0"/>
    <xf numFmtId="0" fontId="2" fillId="0" borderId="0"/>
    <xf numFmtId="0" fontId="2" fillId="0" borderId="0"/>
    <xf numFmtId="0" fontId="87" fillId="0" borderId="0" applyNumberFormat="0" applyFill="0" applyBorder="0" applyAlignment="0" applyProtection="0"/>
    <xf numFmtId="43" fontId="13" fillId="0" borderId="0" applyFont="0" applyFill="0" applyBorder="0" applyAlignment="0" applyProtection="0"/>
    <xf numFmtId="0" fontId="34" fillId="0" borderId="0" applyNumberFormat="0" applyFill="0" applyBorder="0" applyAlignment="0" applyProtection="0"/>
    <xf numFmtId="0" fontId="3" fillId="0" borderId="0"/>
    <xf numFmtId="0" fontId="3" fillId="0" borderId="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13" fillId="0" borderId="0" applyFont="0" applyFill="0" applyBorder="0" applyAlignment="0" applyProtection="0"/>
    <xf numFmtId="9" fontId="89" fillId="0" borderId="0" applyFont="0" applyFill="0" applyBorder="0" applyAlignment="0" applyProtection="0"/>
    <xf numFmtId="0" fontId="88" fillId="0" borderId="0" applyNumberFormat="0" applyFill="0" applyBorder="0" applyAlignment="0" applyProtection="0">
      <alignment vertical="top"/>
      <protection locked="0"/>
    </xf>
    <xf numFmtId="0" fontId="90" fillId="0" borderId="0" applyNumberFormat="0" applyFill="0" applyBorder="0" applyAlignment="0" applyProtection="0"/>
    <xf numFmtId="0" fontId="91" fillId="35" borderId="33" applyNumberFormat="0" applyFont="0" applyAlignment="0" applyProtection="0"/>
    <xf numFmtId="0" fontId="91" fillId="25" borderId="14" applyNumberFormat="0" applyFont="0" applyAlignment="0" applyProtection="0"/>
    <xf numFmtId="0" fontId="1" fillId="0" borderId="0"/>
    <xf numFmtId="0" fontId="13" fillId="0" borderId="0"/>
    <xf numFmtId="0" fontId="3" fillId="0" borderId="0"/>
    <xf numFmtId="0" fontId="3" fillId="0" borderId="0"/>
    <xf numFmtId="0" fontId="101" fillId="0" borderId="0"/>
    <xf numFmtId="0" fontId="103" fillId="0" borderId="0"/>
    <xf numFmtId="0" fontId="108" fillId="0" borderId="0"/>
  </cellStyleXfs>
  <cellXfs count="1203">
    <xf numFmtId="0" fontId="0" fillId="0" borderId="0" xfId="0"/>
    <xf numFmtId="0" fontId="13" fillId="0" borderId="0" xfId="0" applyFont="1" applyAlignment="1">
      <alignment vertical="top" wrapText="1"/>
    </xf>
    <xf numFmtId="0" fontId="18" fillId="0" borderId="0" xfId="0" applyFont="1"/>
    <xf numFmtId="0" fontId="19" fillId="0" borderId="0" xfId="0" applyFont="1" applyAlignment="1">
      <alignment horizontal="left"/>
    </xf>
    <xf numFmtId="0" fontId="20" fillId="0" borderId="0" xfId="0" applyFont="1" applyAlignment="1">
      <alignment horizontal="left"/>
    </xf>
    <xf numFmtId="0" fontId="21" fillId="0" borderId="0" xfId="0" applyFont="1" applyAlignment="1">
      <alignment horizontal="left"/>
    </xf>
    <xf numFmtId="0" fontId="19" fillId="0" borderId="0" xfId="0" applyFont="1" applyAlignment="1">
      <alignment horizontal="left" vertical="center"/>
    </xf>
    <xf numFmtId="0" fontId="22" fillId="0" borderId="0" xfId="0" applyFont="1" applyAlignment="1">
      <alignment horizontal="left"/>
    </xf>
    <xf numFmtId="0" fontId="15" fillId="0" borderId="0" xfId="0" applyFont="1"/>
    <xf numFmtId="0" fontId="15" fillId="0" borderId="1" xfId="0" applyFont="1" applyBorder="1" applyAlignment="1">
      <alignment vertical="top" wrapText="1"/>
    </xf>
    <xf numFmtId="0" fontId="19" fillId="0" borderId="0" xfId="0" applyFont="1"/>
    <xf numFmtId="0" fontId="15" fillId="2" borderId="1" xfId="0" applyFont="1" applyFill="1" applyBorder="1" applyAlignment="1">
      <alignment horizontal="center" vertical="top" wrapText="1"/>
    </xf>
    <xf numFmtId="0" fontId="0" fillId="0" borderId="0" xfId="0" applyAlignment="1">
      <alignment horizontal="center"/>
    </xf>
    <xf numFmtId="0" fontId="27" fillId="0" borderId="0" xfId="0" applyFont="1" applyAlignment="1">
      <alignment horizontal="left" vertical="top"/>
    </xf>
    <xf numFmtId="0" fontId="29" fillId="0" borderId="0" xfId="0" applyFont="1" applyAlignment="1">
      <alignment horizontal="left" vertical="top"/>
    </xf>
    <xf numFmtId="0" fontId="13" fillId="0" borderId="0" xfId="0" applyFont="1"/>
    <xf numFmtId="0" fontId="16" fillId="0" borderId="2" xfId="0" applyFont="1" applyBorder="1" applyAlignment="1">
      <alignment vertical="top" wrapText="1"/>
    </xf>
    <xf numFmtId="0" fontId="16" fillId="0" borderId="2" xfId="0" applyFont="1" applyBorder="1" applyAlignment="1">
      <alignment horizontal="center" vertical="top" wrapText="1"/>
    </xf>
    <xf numFmtId="0" fontId="15" fillId="3" borderId="1" xfId="0" applyFont="1" applyFill="1" applyBorder="1" applyAlignment="1">
      <alignment vertical="top" wrapText="1"/>
    </xf>
    <xf numFmtId="0" fontId="15" fillId="3" borderId="1" xfId="0" applyFont="1" applyFill="1" applyBorder="1" applyAlignment="1">
      <alignment horizontal="center" vertical="top" wrapText="1"/>
    </xf>
    <xf numFmtId="0" fontId="35" fillId="0" borderId="1" xfId="0" applyFont="1" applyBorder="1" applyAlignment="1">
      <alignment vertical="top" wrapText="1"/>
    </xf>
    <xf numFmtId="0" fontId="58" fillId="0" borderId="1" xfId="0" applyFont="1" applyBorder="1" applyAlignment="1">
      <alignment vertical="top" wrapText="1"/>
    </xf>
    <xf numFmtId="49" fontId="23" fillId="0" borderId="1" xfId="0" applyNumberFormat="1" applyFont="1" applyBorder="1" applyAlignment="1">
      <alignment horizontal="center" vertical="top" wrapText="1"/>
    </xf>
    <xf numFmtId="0" fontId="59" fillId="0" borderId="4" xfId="37" applyFont="1" applyBorder="1" applyAlignment="1" applyProtection="1">
      <alignment horizontal="center" vertical="top" wrapText="1"/>
    </xf>
    <xf numFmtId="0" fontId="57" fillId="0" borderId="1" xfId="0" applyFont="1" applyBorder="1" applyAlignment="1">
      <alignment horizontal="center" vertical="top" wrapText="1"/>
    </xf>
    <xf numFmtId="0" fontId="15" fillId="0" borderId="4" xfId="0" applyFont="1" applyBorder="1" applyAlignment="1">
      <alignment horizontal="left" vertical="top" wrapText="1"/>
    </xf>
    <xf numFmtId="0" fontId="33" fillId="0" borderId="1" xfId="0" applyFont="1" applyBorder="1" applyAlignment="1">
      <alignment vertical="top" wrapText="1"/>
    </xf>
    <xf numFmtId="0" fontId="33" fillId="0" borderId="4" xfId="0" applyFont="1" applyBorder="1" applyAlignment="1">
      <alignment horizontal="left" vertical="top" wrapText="1"/>
    </xf>
    <xf numFmtId="0" fontId="59" fillId="0" borderId="17" xfId="37" applyFont="1" applyBorder="1" applyAlignment="1" applyProtection="1">
      <alignment horizontal="center" vertical="top" wrapText="1"/>
    </xf>
    <xf numFmtId="0" fontId="58" fillId="0" borderId="1" xfId="0" applyFont="1" applyBorder="1" applyAlignment="1">
      <alignment horizontal="center" vertical="top" wrapText="1"/>
    </xf>
    <xf numFmtId="0" fontId="35" fillId="0" borderId="1" xfId="0" applyFont="1" applyBorder="1" applyAlignment="1">
      <alignment horizontal="center" vertical="top" wrapText="1"/>
    </xf>
    <xf numFmtId="0" fontId="15" fillId="2" borderId="1" xfId="0" applyFont="1" applyFill="1" applyBorder="1" applyAlignment="1">
      <alignment vertical="top" wrapText="1"/>
    </xf>
    <xf numFmtId="0" fontId="15" fillId="26" borderId="1" xfId="0" applyFont="1" applyFill="1" applyBorder="1" applyAlignment="1">
      <alignment horizontal="center" vertical="top" wrapText="1"/>
    </xf>
    <xf numFmtId="49" fontId="35" fillId="26" borderId="1" xfId="0" applyNumberFormat="1" applyFont="1" applyFill="1" applyBorder="1" applyAlignment="1">
      <alignment horizontal="center" vertical="top" wrapText="1"/>
    </xf>
    <xf numFmtId="0" fontId="35" fillId="26" borderId="1" xfId="0" applyFont="1" applyFill="1" applyBorder="1" applyAlignment="1">
      <alignment horizontal="center" vertical="top" wrapText="1"/>
    </xf>
    <xf numFmtId="0" fontId="13" fillId="0" borderId="0" xfId="0" applyFont="1" applyAlignment="1">
      <alignment horizontal="left"/>
    </xf>
    <xf numFmtId="0" fontId="13" fillId="0" borderId="0" xfId="51"/>
    <xf numFmtId="0" fontId="13" fillId="0" borderId="0" xfId="51" applyAlignment="1">
      <alignment horizontal="left"/>
    </xf>
    <xf numFmtId="0" fontId="15" fillId="0" borderId="0" xfId="51" applyFont="1"/>
    <xf numFmtId="0" fontId="15" fillId="0" borderId="1" xfId="0" applyFont="1" applyBorder="1" applyAlignment="1">
      <alignment horizontal="center" vertical="top" wrapText="1"/>
    </xf>
    <xf numFmtId="0" fontId="24" fillId="0" borderId="0" xfId="0" applyFont="1" applyAlignment="1">
      <alignment vertical="top"/>
    </xf>
    <xf numFmtId="0" fontId="15" fillId="2" borderId="1" xfId="0" applyFont="1" applyFill="1" applyBorder="1" applyAlignment="1">
      <alignment horizontal="center" vertical="top"/>
    </xf>
    <xf numFmtId="0" fontId="15" fillId="0" borderId="0" xfId="0" applyFont="1" applyAlignment="1">
      <alignment vertical="top" wrapText="1"/>
    </xf>
    <xf numFmtId="0" fontId="15" fillId="0" borderId="2" xfId="0" quotePrefix="1" applyFont="1" applyBorder="1" applyAlignment="1">
      <alignment horizontal="center" vertical="top" wrapText="1"/>
    </xf>
    <xf numFmtId="49" fontId="15" fillId="0" borderId="2" xfId="0" applyNumberFormat="1" applyFont="1" applyBorder="1" applyAlignment="1">
      <alignment horizontal="center" vertical="top" wrapText="1"/>
    </xf>
    <xf numFmtId="49" fontId="15" fillId="0" borderId="2" xfId="0" quotePrefix="1" applyNumberFormat="1" applyFont="1" applyBorder="1" applyAlignment="1">
      <alignment horizontal="center" vertical="top" wrapText="1"/>
    </xf>
    <xf numFmtId="49" fontId="15" fillId="0" borderId="1" xfId="0" applyNumberFormat="1" applyFont="1" applyBorder="1" applyAlignment="1">
      <alignment horizontal="center" vertical="top" wrapText="1"/>
    </xf>
    <xf numFmtId="0" fontId="15" fillId="3" borderId="1" xfId="0" applyFont="1" applyFill="1" applyBorder="1" applyAlignment="1">
      <alignment horizontal="center" vertical="top"/>
    </xf>
    <xf numFmtId="0" fontId="13" fillId="0" borderId="1" xfId="124" applyBorder="1" applyAlignment="1">
      <alignment horizontal="left" vertical="top" wrapText="1"/>
    </xf>
    <xf numFmtId="0" fontId="15" fillId="0" borderId="2" xfId="0" applyFont="1" applyBorder="1" applyAlignment="1">
      <alignment horizontal="center" vertical="top" wrapText="1"/>
    </xf>
    <xf numFmtId="0" fontId="15" fillId="0" borderId="1" xfId="0" applyFont="1" applyBorder="1" applyAlignment="1">
      <alignment vertical="top"/>
    </xf>
    <xf numFmtId="0" fontId="15" fillId="26" borderId="0" xfId="0" applyFont="1" applyFill="1"/>
    <xf numFmtId="0" fontId="18" fillId="0" borderId="0" xfId="0" applyFont="1" applyAlignment="1">
      <alignment horizontal="center" vertical="center"/>
    </xf>
    <xf numFmtId="0" fontId="18" fillId="0" borderId="0" xfId="0" applyFont="1" applyAlignment="1">
      <alignment horizontal="center" vertical="center" wrapText="1"/>
    </xf>
    <xf numFmtId="0" fontId="0" fillId="0" borderId="0" xfId="0" applyAlignment="1">
      <alignment wrapText="1"/>
    </xf>
    <xf numFmtId="49" fontId="0" fillId="0" borderId="0" xfId="0" applyNumberFormat="1"/>
    <xf numFmtId="0" fontId="18" fillId="0" borderId="0" xfId="0" applyFont="1" applyAlignment="1">
      <alignment horizontal="center" wrapText="1"/>
    </xf>
    <xf numFmtId="0" fontId="13" fillId="0" borderId="0" xfId="0" applyFont="1" applyAlignment="1">
      <alignment wrapText="1"/>
    </xf>
    <xf numFmtId="0" fontId="15" fillId="0" borderId="2" xfId="0" applyFont="1" applyBorder="1" applyAlignment="1">
      <alignment vertical="top" wrapText="1"/>
    </xf>
    <xf numFmtId="0" fontId="18" fillId="60" borderId="0" xfId="0" applyFont="1" applyFill="1" applyAlignment="1">
      <alignment horizontal="center" vertical="center" wrapText="1"/>
    </xf>
    <xf numFmtId="0" fontId="15" fillId="0" borderId="6" xfId="0" applyFont="1" applyBorder="1" applyAlignment="1">
      <alignment horizontal="center" vertical="top" wrapText="1"/>
    </xf>
    <xf numFmtId="0" fontId="15" fillId="0" borderId="6" xfId="0" applyFont="1" applyBorder="1" applyAlignment="1">
      <alignment horizontal="left" vertical="top" wrapText="1"/>
    </xf>
    <xf numFmtId="1" fontId="15" fillId="0" borderId="7" xfId="0" applyNumberFormat="1" applyFont="1" applyBorder="1" applyAlignment="1">
      <alignment horizontal="center" vertical="top" wrapText="1"/>
    </xf>
    <xf numFmtId="0" fontId="15" fillId="0" borderId="6" xfId="0" applyFont="1" applyBorder="1" applyAlignment="1">
      <alignment vertical="top" wrapText="1"/>
    </xf>
    <xf numFmtId="0" fontId="15" fillId="0" borderId="1" xfId="0" applyFont="1" applyBorder="1" applyAlignment="1">
      <alignment horizontal="left" vertical="top" wrapText="1"/>
    </xf>
    <xf numFmtId="0" fontId="16" fillId="0" borderId="1" xfId="0" applyFont="1" applyBorder="1" applyAlignment="1">
      <alignment vertical="top" wrapText="1"/>
    </xf>
    <xf numFmtId="0" fontId="15" fillId="0" borderId="19" xfId="0" applyFont="1" applyBorder="1"/>
    <xf numFmtId="0" fontId="35" fillId="0" borderId="4" xfId="0" applyFont="1" applyBorder="1" applyAlignment="1">
      <alignment horizontal="center" vertical="top" wrapText="1"/>
    </xf>
    <xf numFmtId="0" fontId="55" fillId="0" borderId="1" xfId="0" applyFont="1" applyBorder="1" applyAlignment="1">
      <alignment horizontal="center" vertical="top" wrapText="1"/>
    </xf>
    <xf numFmtId="0" fontId="15" fillId="0" borderId="4" xfId="0" applyFont="1" applyBorder="1" applyAlignment="1">
      <alignment horizontal="center" vertical="top" wrapText="1"/>
    </xf>
    <xf numFmtId="0" fontId="55" fillId="0" borderId="1" xfId="0" applyFont="1" applyBorder="1" applyAlignment="1">
      <alignment vertical="top" wrapText="1"/>
    </xf>
    <xf numFmtId="0" fontId="55" fillId="0" borderId="4" xfId="0" applyFont="1" applyBorder="1" applyAlignment="1">
      <alignment horizontal="center" vertical="top" wrapText="1"/>
    </xf>
    <xf numFmtId="0" fontId="55" fillId="0" borderId="0" xfId="0" applyFont="1"/>
    <xf numFmtId="0" fontId="58" fillId="0" borderId="2" xfId="0" applyFont="1" applyBorder="1" applyAlignment="1">
      <alignment horizontal="center" vertical="top" wrapText="1"/>
    </xf>
    <xf numFmtId="1" fontId="15" fillId="0" borderId="1" xfId="0" applyNumberFormat="1" applyFont="1" applyBorder="1" applyAlignment="1">
      <alignment horizontal="left" vertical="top" wrapText="1"/>
    </xf>
    <xf numFmtId="1" fontId="15" fillId="0" borderId="1" xfId="0" applyNumberFormat="1" applyFont="1" applyBorder="1" applyAlignment="1">
      <alignment horizontal="center" vertical="top" wrapText="1"/>
    </xf>
    <xf numFmtId="0" fontId="0" fillId="0" borderId="1" xfId="0" applyBorder="1" applyAlignment="1">
      <alignment vertical="top"/>
    </xf>
    <xf numFmtId="0" fontId="15" fillId="0" borderId="1" xfId="0" quotePrefix="1" applyFont="1" applyBorder="1" applyAlignment="1">
      <alignment horizontal="left" vertical="top" wrapText="1"/>
    </xf>
    <xf numFmtId="0" fontId="15" fillId="0" borderId="1" xfId="0" applyFont="1" applyBorder="1"/>
    <xf numFmtId="49" fontId="16" fillId="0" borderId="1" xfId="0" applyNumberFormat="1" applyFont="1" applyBorder="1" applyAlignment="1">
      <alignment horizontal="center" vertical="top" wrapText="1"/>
    </xf>
    <xf numFmtId="49" fontId="55" fillId="0" borderId="1" xfId="0" applyNumberFormat="1" applyFont="1" applyBorder="1" applyAlignment="1">
      <alignment horizontal="center" vertical="top" wrapText="1"/>
    </xf>
    <xf numFmtId="0" fontId="55" fillId="0" borderId="4" xfId="0" applyFont="1" applyBorder="1" applyAlignment="1">
      <alignment horizontal="left" vertical="top" wrapText="1"/>
    </xf>
    <xf numFmtId="0" fontId="55" fillId="0" borderId="4" xfId="0" applyFont="1" applyBorder="1" applyAlignment="1">
      <alignment vertical="top" wrapText="1"/>
    </xf>
    <xf numFmtId="0" fontId="34" fillId="0" borderId="2" xfId="3" applyBorder="1" applyAlignment="1">
      <alignment vertical="top" wrapText="1"/>
    </xf>
    <xf numFmtId="49" fontId="15" fillId="0" borderId="1" xfId="0" applyNumberFormat="1" applyFont="1" applyBorder="1" applyAlignment="1">
      <alignment horizontal="left" vertical="top" wrapText="1"/>
    </xf>
    <xf numFmtId="49" fontId="15" fillId="0" borderId="7" xfId="0" applyNumberFormat="1" applyFont="1" applyBorder="1" applyAlignment="1">
      <alignment horizontal="left" vertical="top" wrapText="1"/>
    </xf>
    <xf numFmtId="1" fontId="58" fillId="0" borderId="1" xfId="51" applyNumberFormat="1" applyFont="1" applyBorder="1" applyAlignment="1">
      <alignment vertical="top" wrapText="1"/>
    </xf>
    <xf numFmtId="0" fontId="58" fillId="0" borderId="1" xfId="51" applyFont="1" applyBorder="1" applyAlignment="1">
      <alignment horizontal="center" vertical="top" wrapText="1"/>
    </xf>
    <xf numFmtId="1" fontId="58" fillId="0" borderId="7" xfId="51" applyNumberFormat="1" applyFont="1" applyBorder="1" applyAlignment="1">
      <alignment horizontal="left" vertical="top" wrapText="1"/>
    </xf>
    <xf numFmtId="1" fontId="64" fillId="0" borderId="1" xfId="51" applyNumberFormat="1" applyFont="1" applyBorder="1" applyAlignment="1">
      <alignment horizontal="center" vertical="top" wrapText="1"/>
    </xf>
    <xf numFmtId="0" fontId="13" fillId="0" borderId="4" xfId="51" applyBorder="1" applyAlignment="1">
      <alignment vertical="top"/>
    </xf>
    <xf numFmtId="0" fontId="16" fillId="0" borderId="1" xfId="0" applyFont="1" applyBorder="1" applyAlignment="1">
      <alignment horizontal="left" vertical="top" wrapText="1"/>
    </xf>
    <xf numFmtId="0" fontId="0" fillId="0" borderId="0" xfId="0" applyAlignment="1">
      <alignment horizontal="left" vertical="top" wrapText="1"/>
    </xf>
    <xf numFmtId="0" fontId="13" fillId="0" borderId="0" xfId="0" applyFont="1" applyAlignment="1">
      <alignment horizontal="left" wrapText="1"/>
    </xf>
    <xf numFmtId="0" fontId="18" fillId="0" borderId="0" xfId="0" applyFont="1" applyAlignment="1">
      <alignment horizontal="center"/>
    </xf>
    <xf numFmtId="0" fontId="15" fillId="0" borderId="0" xfId="0" applyFont="1" applyAlignment="1">
      <alignment vertical="top"/>
    </xf>
    <xf numFmtId="0" fontId="18" fillId="61" borderId="0" xfId="0" applyFont="1" applyFill="1" applyAlignment="1">
      <alignment horizontal="center"/>
    </xf>
    <xf numFmtId="0" fontId="0" fillId="61" borderId="0" xfId="0" applyFill="1"/>
    <xf numFmtId="0" fontId="18" fillId="61" borderId="0" xfId="0" applyFont="1" applyFill="1" applyAlignment="1">
      <alignment horizontal="center" wrapText="1"/>
    </xf>
    <xf numFmtId="0" fontId="15" fillId="0" borderId="0" xfId="0" applyFont="1" applyAlignment="1">
      <alignment horizontal="left" vertical="top" wrapText="1"/>
    </xf>
    <xf numFmtId="0" fontId="0" fillId="0" borderId="0" xfId="0" applyAlignment="1">
      <alignment vertical="top"/>
    </xf>
    <xf numFmtId="0" fontId="0" fillId="0" borderId="0" xfId="0" applyAlignment="1">
      <alignment vertical="center" wrapText="1"/>
    </xf>
    <xf numFmtId="0" fontId="13" fillId="0" borderId="0" xfId="124"/>
    <xf numFmtId="0" fontId="13" fillId="0" borderId="0" xfId="124" applyAlignment="1">
      <alignment wrapText="1"/>
    </xf>
    <xf numFmtId="0" fontId="15" fillId="0" borderId="7" xfId="0" applyFont="1" applyBorder="1" applyAlignment="1">
      <alignment horizontal="center" vertical="top" wrapText="1"/>
    </xf>
    <xf numFmtId="0" fontId="15" fillId="0" borderId="2" xfId="0" applyFont="1" applyBorder="1" applyAlignment="1">
      <alignment horizontal="left" vertical="top" wrapText="1"/>
    </xf>
    <xf numFmtId="0" fontId="15" fillId="0" borderId="7" xfId="0" applyFont="1" applyBorder="1" applyAlignment="1">
      <alignment horizontal="left" vertical="top" wrapText="1"/>
    </xf>
    <xf numFmtId="0" fontId="15" fillId="0" borderId="7" xfId="0" applyFont="1" applyBorder="1" applyAlignment="1">
      <alignment vertical="top" wrapText="1"/>
    </xf>
    <xf numFmtId="0" fontId="15" fillId="0" borderId="1" xfId="0" applyFont="1" applyBorder="1" applyAlignment="1">
      <alignment horizontal="center" vertical="top"/>
    </xf>
    <xf numFmtId="0" fontId="13" fillId="0" borderId="0" xfId="126" applyAlignment="1">
      <alignment horizontal="left" vertical="top"/>
    </xf>
    <xf numFmtId="0" fontId="31" fillId="0" borderId="0" xfId="126" applyFont="1" applyAlignment="1">
      <alignment horizontal="left" vertical="top" wrapText="1"/>
    </xf>
    <xf numFmtId="0" fontId="13" fillId="0" borderId="0" xfId="126" applyAlignment="1">
      <alignment horizontal="left" vertical="top" wrapText="1"/>
    </xf>
    <xf numFmtId="0" fontId="15" fillId="0" borderId="0" xfId="0" applyFont="1" applyAlignment="1">
      <alignment horizontal="center"/>
    </xf>
    <xf numFmtId="0" fontId="15" fillId="0" borderId="2" xfId="0" applyFont="1" applyBorder="1" applyAlignment="1">
      <alignment horizontal="center" vertical="top"/>
    </xf>
    <xf numFmtId="0" fontId="15" fillId="0" borderId="7" xfId="0" applyFont="1" applyBorder="1" applyAlignment="1">
      <alignment horizontal="center" vertical="top"/>
    </xf>
    <xf numFmtId="0" fontId="15" fillId="0" borderId="25" xfId="0" applyFont="1" applyBorder="1"/>
    <xf numFmtId="0" fontId="0" fillId="0" borderId="1" xfId="0" applyBorder="1"/>
    <xf numFmtId="0" fontId="13" fillId="26" borderId="1" xfId="0" applyFont="1" applyFill="1" applyBorder="1" applyAlignment="1">
      <alignment horizontal="center" vertical="top" wrapText="1"/>
    </xf>
    <xf numFmtId="0" fontId="15" fillId="3" borderId="1" xfId="0" applyFont="1" applyFill="1" applyBorder="1" applyAlignment="1">
      <alignment horizontal="left" vertical="top" wrapText="1"/>
    </xf>
    <xf numFmtId="0" fontId="35" fillId="0" borderId="7" xfId="0" applyFont="1" applyBorder="1" applyAlignment="1">
      <alignment vertical="top" wrapText="1"/>
    </xf>
    <xf numFmtId="0" fontId="15" fillId="0" borderId="7" xfId="0" applyFont="1" applyBorder="1"/>
    <xf numFmtId="49" fontId="63" fillId="26" borderId="1" xfId="0" applyNumberFormat="1" applyFont="1" applyFill="1" applyBorder="1" applyAlignment="1">
      <alignment horizontal="center" vertical="top" wrapText="1"/>
    </xf>
    <xf numFmtId="0" fontId="63" fillId="26" borderId="1" xfId="0" applyFont="1" applyFill="1" applyBorder="1" applyAlignment="1">
      <alignment horizontal="center" vertical="top" wrapText="1"/>
    </xf>
    <xf numFmtId="0" fontId="15" fillId="26" borderId="7" xfId="0" applyFont="1" applyFill="1" applyBorder="1" applyAlignment="1">
      <alignment horizontal="center" vertical="top"/>
    </xf>
    <xf numFmtId="0" fontId="15" fillId="28" borderId="1" xfId="0" applyFont="1" applyFill="1" applyBorder="1" applyAlignment="1">
      <alignment horizontal="left" vertical="top" wrapText="1"/>
    </xf>
    <xf numFmtId="0" fontId="15" fillId="28" borderId="1" xfId="0" applyFont="1" applyFill="1" applyBorder="1" applyAlignment="1">
      <alignment horizontal="center" vertical="top" wrapText="1"/>
    </xf>
    <xf numFmtId="0" fontId="15" fillId="28" borderId="1" xfId="0" applyFont="1" applyFill="1" applyBorder="1" applyAlignment="1">
      <alignment horizontal="center" vertical="top"/>
    </xf>
    <xf numFmtId="0" fontId="15" fillId="26" borderId="1" xfId="178" applyFont="1" applyFill="1" applyBorder="1" applyAlignment="1">
      <alignment horizontal="left" vertical="top" wrapText="1"/>
    </xf>
    <xf numFmtId="0" fontId="15" fillId="26" borderId="1" xfId="0" applyFont="1" applyFill="1" applyBorder="1" applyAlignment="1">
      <alignment horizontal="left" vertical="top" wrapText="1"/>
    </xf>
    <xf numFmtId="0" fontId="58" fillId="26" borderId="1" xfId="178" applyFont="1" applyFill="1" applyBorder="1" applyAlignment="1">
      <alignment horizontal="center" vertical="top" wrapText="1"/>
    </xf>
    <xf numFmtId="0" fontId="15" fillId="26" borderId="1" xfId="178" applyFont="1" applyFill="1" applyBorder="1" applyAlignment="1">
      <alignment horizontal="center" vertical="top" wrapText="1"/>
    </xf>
    <xf numFmtId="49" fontId="15" fillId="26" borderId="1" xfId="0" applyNumberFormat="1" applyFont="1" applyFill="1" applyBorder="1" applyAlignment="1">
      <alignment horizontal="center" vertical="top" wrapText="1"/>
    </xf>
    <xf numFmtId="0" fontId="58" fillId="26" borderId="1" xfId="178" applyFont="1" applyFill="1" applyBorder="1" applyAlignment="1">
      <alignment horizontal="left" vertical="top" wrapText="1"/>
    </xf>
    <xf numFmtId="49" fontId="58" fillId="26" borderId="7" xfId="178" applyNumberFormat="1" applyFont="1" applyFill="1" applyBorder="1" applyAlignment="1">
      <alignment horizontal="center" vertical="top" wrapText="1"/>
    </xf>
    <xf numFmtId="0" fontId="58" fillId="26" borderId="1" xfId="0" applyFont="1" applyFill="1" applyBorder="1" applyAlignment="1">
      <alignment horizontal="left" vertical="top" wrapText="1"/>
    </xf>
    <xf numFmtId="0" fontId="13" fillId="28" borderId="1" xfId="0" applyFont="1" applyFill="1" applyBorder="1" applyAlignment="1">
      <alignment horizontal="center" vertical="top" wrapText="1"/>
    </xf>
    <xf numFmtId="0" fontId="15" fillId="26" borderId="1" xfId="0" applyFont="1" applyFill="1" applyBorder="1" applyAlignment="1">
      <alignment horizontal="center" vertical="top"/>
    </xf>
    <xf numFmtId="0" fontId="15" fillId="26" borderId="4" xfId="0" applyFont="1" applyFill="1" applyBorder="1" applyAlignment="1">
      <alignment horizontal="center" vertical="top"/>
    </xf>
    <xf numFmtId="0" fontId="15" fillId="26" borderId="18" xfId="0" applyFont="1" applyFill="1" applyBorder="1" applyAlignment="1">
      <alignment horizontal="center" vertical="top"/>
    </xf>
    <xf numFmtId="0" fontId="15" fillId="26" borderId="17" xfId="0" applyFont="1" applyFill="1" applyBorder="1" applyAlignment="1">
      <alignment horizontal="center" vertical="top"/>
    </xf>
    <xf numFmtId="0" fontId="15" fillId="26" borderId="1" xfId="124" applyFont="1" applyFill="1" applyBorder="1" applyAlignment="1">
      <alignment horizontal="center" vertical="top" wrapText="1"/>
    </xf>
    <xf numFmtId="49" fontId="15" fillId="26" borderId="1" xfId="124" applyNumberFormat="1" applyFont="1" applyFill="1" applyBorder="1" applyAlignment="1">
      <alignment horizontal="center" vertical="top" wrapText="1"/>
    </xf>
    <xf numFmtId="0" fontId="15" fillId="26" borderId="1" xfId="124" applyFont="1" applyFill="1" applyBorder="1" applyAlignment="1">
      <alignment horizontal="center" vertical="top"/>
    </xf>
    <xf numFmtId="1" fontId="15" fillId="26" borderId="1" xfId="0" applyNumberFormat="1" applyFont="1" applyFill="1" applyBorder="1" applyAlignment="1">
      <alignment horizontal="left" vertical="top" wrapText="1"/>
    </xf>
    <xf numFmtId="1" fontId="15" fillId="26" borderId="1" xfId="0" applyNumberFormat="1" applyFont="1" applyFill="1" applyBorder="1" applyAlignment="1">
      <alignment horizontal="center" vertical="top" wrapText="1"/>
    </xf>
    <xf numFmtId="0" fontId="15" fillId="26" borderId="1" xfId="0" applyFont="1" applyFill="1" applyBorder="1" applyAlignment="1">
      <alignment vertical="top" wrapText="1"/>
    </xf>
    <xf numFmtId="1" fontId="15" fillId="26" borderId="1" xfId="0" applyNumberFormat="1" applyFont="1" applyFill="1" applyBorder="1" applyAlignment="1">
      <alignment vertical="top" wrapText="1"/>
    </xf>
    <xf numFmtId="0" fontId="0" fillId="0" borderId="0" xfId="0" applyAlignment="1">
      <alignment vertical="top" wrapText="1"/>
    </xf>
    <xf numFmtId="0" fontId="27" fillId="0" borderId="0" xfId="124" applyFont="1" applyAlignment="1">
      <alignment horizontal="left" vertical="top"/>
    </xf>
    <xf numFmtId="0" fontId="29" fillId="0" borderId="0" xfId="124" applyFont="1" applyAlignment="1">
      <alignment horizontal="left" vertical="top"/>
    </xf>
    <xf numFmtId="0" fontId="18" fillId="0" borderId="0" xfId="124" applyFont="1"/>
    <xf numFmtId="0" fontId="18" fillId="0" borderId="0" xfId="124" applyFont="1" applyAlignment="1">
      <alignment horizontal="center" wrapText="1"/>
    </xf>
    <xf numFmtId="0" fontId="36" fillId="0" borderId="1" xfId="37" applyBorder="1" applyAlignment="1" applyProtection="1">
      <alignment horizontal="left" vertical="top" wrapText="1"/>
    </xf>
    <xf numFmtId="0" fontId="18" fillId="0" borderId="0" xfId="124" applyFont="1" applyAlignment="1">
      <alignment wrapText="1"/>
    </xf>
    <xf numFmtId="0" fontId="63" fillId="0" borderId="1" xfId="124" applyFont="1" applyBorder="1" applyAlignment="1">
      <alignment horizontal="left" vertical="top" wrapText="1"/>
    </xf>
    <xf numFmtId="0" fontId="13" fillId="0" borderId="6" xfId="124" applyBorder="1"/>
    <xf numFmtId="0" fontId="13" fillId="0" borderId="7" xfId="124" applyBorder="1"/>
    <xf numFmtId="0" fontId="18" fillId="0" borderId="17" xfId="124" applyFont="1" applyBorder="1"/>
    <xf numFmtId="0" fontId="13" fillId="0" borderId="35" xfId="124" applyBorder="1"/>
    <xf numFmtId="0" fontId="13" fillId="0" borderId="18" xfId="124" applyBorder="1"/>
    <xf numFmtId="0" fontId="13" fillId="0" borderId="2" xfId="124" applyBorder="1"/>
    <xf numFmtId="0" fontId="13" fillId="0" borderId="17" xfId="124" applyBorder="1"/>
    <xf numFmtId="0" fontId="13" fillId="0" borderId="5" xfId="124" applyBorder="1" applyAlignment="1">
      <alignment wrapText="1"/>
    </xf>
    <xf numFmtId="0" fontId="84" fillId="0" borderId="0" xfId="0" applyFont="1" applyAlignment="1">
      <alignment horizontal="left" vertical="top"/>
    </xf>
    <xf numFmtId="0" fontId="86" fillId="0" borderId="1" xfId="0" applyFont="1" applyBorder="1" applyAlignment="1">
      <alignment vertical="top" wrapText="1"/>
    </xf>
    <xf numFmtId="0" fontId="86" fillId="0" borderId="1" xfId="0" applyFont="1" applyBorder="1" applyAlignment="1">
      <alignment horizontal="left" vertical="top" wrapText="1"/>
    </xf>
    <xf numFmtId="0" fontId="86" fillId="0" borderId="0" xfId="0" applyFont="1"/>
    <xf numFmtId="0" fontId="86" fillId="0" borderId="0" xfId="0" applyFont="1" applyAlignment="1">
      <alignment horizontal="left" vertical="top" wrapText="1"/>
    </xf>
    <xf numFmtId="0" fontId="61" fillId="0" borderId="0" xfId="124" applyFont="1" applyAlignment="1">
      <alignment horizontal="left" vertical="top" wrapText="1"/>
    </xf>
    <xf numFmtId="0" fontId="61" fillId="0" borderId="0" xfId="0" applyFont="1" applyAlignment="1">
      <alignment horizontal="left" vertical="top" wrapText="1"/>
    </xf>
    <xf numFmtId="0" fontId="28" fillId="0" borderId="0" xfId="0" applyFont="1" applyAlignment="1">
      <alignment horizontal="left" vertical="top"/>
    </xf>
    <xf numFmtId="0" fontId="18" fillId="0" borderId="1" xfId="0" applyFont="1" applyBorder="1" applyAlignment="1">
      <alignment vertical="top"/>
    </xf>
    <xf numFmtId="0" fontId="0" fillId="0" borderId="1" xfId="0" applyBorder="1" applyAlignment="1">
      <alignment vertical="top" wrapText="1"/>
    </xf>
    <xf numFmtId="0" fontId="18" fillId="0" borderId="0" xfId="0" applyFont="1" applyAlignment="1">
      <alignment vertical="top"/>
    </xf>
    <xf numFmtId="0" fontId="15" fillId="26" borderId="1" xfId="360" applyFont="1" applyFill="1" applyBorder="1" applyAlignment="1">
      <alignment horizontal="left" vertical="top" wrapText="1"/>
    </xf>
    <xf numFmtId="0" fontId="18" fillId="0" borderId="0" xfId="0" applyFont="1" applyAlignment="1">
      <alignment horizontal="center" vertical="top" wrapText="1"/>
    </xf>
    <xf numFmtId="0" fontId="58" fillId="0" borderId="2" xfId="0" applyFont="1" applyBorder="1" applyAlignment="1">
      <alignment horizontal="left" vertical="top" wrapText="1"/>
    </xf>
    <xf numFmtId="0" fontId="28" fillId="0" borderId="0" xfId="0" applyFont="1" applyAlignment="1">
      <alignment horizontal="center" vertical="top"/>
    </xf>
    <xf numFmtId="1" fontId="15" fillId="0" borderId="7" xfId="0" applyNumberFormat="1" applyFont="1" applyBorder="1" applyAlignment="1">
      <alignment horizontal="left" vertical="top" wrapText="1"/>
    </xf>
    <xf numFmtId="0" fontId="13" fillId="61" borderId="0" xfId="0" applyFont="1" applyFill="1"/>
    <xf numFmtId="0" fontId="17" fillId="0" borderId="0" xfId="0" applyFont="1" applyAlignment="1">
      <alignment horizontal="left" vertical="center" wrapText="1"/>
    </xf>
    <xf numFmtId="0" fontId="93" fillId="0" borderId="0" xfId="124" applyFont="1" applyAlignment="1">
      <alignment horizontal="left" vertical="top"/>
    </xf>
    <xf numFmtId="0" fontId="27" fillId="0" borderId="0" xfId="126" applyFont="1" applyAlignment="1">
      <alignment horizontal="left" vertical="top"/>
    </xf>
    <xf numFmtId="0" fontId="29" fillId="0" borderId="0" xfId="126" applyFont="1" applyAlignment="1">
      <alignment horizontal="left" vertical="top"/>
    </xf>
    <xf numFmtId="0" fontId="92" fillId="3" borderId="0" xfId="0" applyFont="1" applyFill="1" applyAlignment="1">
      <alignment horizontal="left" vertical="center" wrapText="1"/>
    </xf>
    <xf numFmtId="0" fontId="27" fillId="0" borderId="0" xfId="0" applyFont="1" applyAlignment="1">
      <alignment horizontal="center" vertical="top"/>
    </xf>
    <xf numFmtId="0" fontId="16" fillId="2" borderId="1" xfId="0" applyFont="1" applyFill="1" applyBorder="1" applyAlignment="1">
      <alignment horizontal="left" vertical="top" wrapText="1"/>
    </xf>
    <xf numFmtId="0" fontId="16" fillId="3" borderId="1" xfId="0" applyFont="1" applyFill="1" applyBorder="1" applyAlignment="1">
      <alignment vertical="top" wrapText="1"/>
    </xf>
    <xf numFmtId="0" fontId="16" fillId="0" borderId="18" xfId="0" applyFont="1" applyBorder="1" applyAlignment="1">
      <alignment horizontal="left" vertical="top" wrapText="1"/>
    </xf>
    <xf numFmtId="0" fontId="16" fillId="0" borderId="7" xfId="0" applyFont="1" applyBorder="1" applyAlignment="1">
      <alignment vertical="top" wrapText="1"/>
    </xf>
    <xf numFmtId="0" fontId="94" fillId="0" borderId="0" xfId="0" applyFont="1"/>
    <xf numFmtId="0" fontId="16" fillId="28" borderId="1" xfId="0" applyFont="1" applyFill="1" applyBorder="1" applyAlignment="1">
      <alignment horizontal="left" vertical="top" wrapText="1"/>
    </xf>
    <xf numFmtId="0" fontId="16" fillId="26" borderId="1" xfId="0" applyFont="1" applyFill="1" applyBorder="1" applyAlignment="1">
      <alignment horizontal="left" vertical="top" wrapText="1"/>
    </xf>
    <xf numFmtId="0" fontId="16" fillId="0" borderId="6" xfId="0" applyFont="1" applyBorder="1" applyAlignment="1">
      <alignment vertical="top" wrapText="1"/>
    </xf>
    <xf numFmtId="0" fontId="16" fillId="26" borderId="4" xfId="0" applyFont="1" applyFill="1" applyBorder="1" applyAlignment="1">
      <alignment horizontal="left" vertical="top" wrapText="1"/>
    </xf>
    <xf numFmtId="49" fontId="16" fillId="0" borderId="2" xfId="0" applyNumberFormat="1" applyFont="1" applyBorder="1" applyAlignment="1">
      <alignment vertical="top" wrapText="1"/>
    </xf>
    <xf numFmtId="49" fontId="16" fillId="0" borderId="1" xfId="0" applyNumberFormat="1" applyFont="1" applyBorder="1" applyAlignment="1">
      <alignment vertical="top" wrapText="1"/>
    </xf>
    <xf numFmtId="49" fontId="16" fillId="0" borderId="1" xfId="0" applyNumberFormat="1" applyFont="1" applyBorder="1" applyAlignment="1">
      <alignment horizontal="left" vertical="top" wrapText="1"/>
    </xf>
    <xf numFmtId="1" fontId="16" fillId="0" borderId="1" xfId="0" applyNumberFormat="1" applyFont="1" applyBorder="1" applyAlignment="1">
      <alignment horizontal="left" vertical="top" wrapText="1"/>
    </xf>
    <xf numFmtId="49" fontId="16" fillId="0" borderId="7" xfId="0" applyNumberFormat="1" applyFont="1" applyBorder="1" applyAlignment="1">
      <alignment vertical="top" wrapText="1"/>
    </xf>
    <xf numFmtId="1" fontId="16" fillId="0" borderId="7" xfId="0" applyNumberFormat="1" applyFont="1" applyBorder="1" applyAlignment="1">
      <alignment horizontal="left" vertical="top" wrapText="1"/>
    </xf>
    <xf numFmtId="1" fontId="16" fillId="26" borderId="1" xfId="0" applyNumberFormat="1" applyFont="1" applyFill="1" applyBorder="1" applyAlignment="1">
      <alignment horizontal="left" vertical="top" wrapText="1"/>
    </xf>
    <xf numFmtId="49" fontId="16" fillId="0" borderId="4" xfId="0" applyNumberFormat="1" applyFont="1" applyBorder="1" applyAlignment="1">
      <alignment vertical="top" wrapText="1"/>
    </xf>
    <xf numFmtId="0" fontId="16" fillId="0" borderId="4" xfId="0" applyFont="1" applyBorder="1" applyAlignment="1">
      <alignment vertical="top" wrapText="1"/>
    </xf>
    <xf numFmtId="0" fontId="16" fillId="0" borderId="2" xfId="37" applyFont="1" applyBorder="1" applyAlignment="1" applyProtection="1">
      <alignment vertical="top" wrapText="1"/>
    </xf>
    <xf numFmtId="49" fontId="16" fillId="0" borderId="2" xfId="37" applyNumberFormat="1" applyFont="1" applyBorder="1" applyAlignment="1" applyProtection="1">
      <alignment vertical="top" wrapText="1"/>
    </xf>
    <xf numFmtId="49" fontId="16" fillId="0" borderId="1" xfId="51" applyNumberFormat="1" applyFont="1" applyBorder="1" applyAlignment="1">
      <alignment vertical="top" wrapText="1"/>
    </xf>
    <xf numFmtId="0" fontId="16" fillId="0" borderId="1" xfId="51" applyFont="1" applyBorder="1" applyAlignment="1">
      <alignment vertical="top" wrapText="1"/>
    </xf>
    <xf numFmtId="0" fontId="16" fillId="0" borderId="0" xfId="0" applyFont="1" applyAlignment="1">
      <alignment vertical="top" wrapText="1"/>
    </xf>
    <xf numFmtId="49" fontId="16" fillId="0" borderId="18" xfId="0" applyNumberFormat="1" applyFont="1" applyBorder="1" applyAlignment="1">
      <alignment horizontal="left" vertical="top" wrapText="1"/>
    </xf>
    <xf numFmtId="0" fontId="95" fillId="63" borderId="1" xfId="0" applyFont="1" applyFill="1" applyBorder="1" applyAlignment="1">
      <alignment horizontal="left" vertical="top" wrapText="1"/>
    </xf>
    <xf numFmtId="0" fontId="14" fillId="63" borderId="1" xfId="0" applyFont="1" applyFill="1" applyBorder="1" applyAlignment="1">
      <alignment vertical="top" wrapText="1"/>
    </xf>
    <xf numFmtId="0" fontId="14" fillId="63" borderId="1" xfId="0" applyFont="1" applyFill="1" applyBorder="1" applyAlignment="1">
      <alignment horizontal="left" vertical="top" wrapText="1"/>
    </xf>
    <xf numFmtId="0" fontId="14" fillId="63" borderId="1" xfId="0" quotePrefix="1" applyFont="1" applyFill="1" applyBorder="1" applyAlignment="1">
      <alignment horizontal="left" vertical="top" wrapText="1"/>
    </xf>
    <xf numFmtId="0" fontId="85" fillId="63" borderId="1" xfId="0" applyFont="1" applyFill="1" applyBorder="1" applyAlignment="1">
      <alignment vertical="top" wrapText="1"/>
    </xf>
    <xf numFmtId="0" fontId="85" fillId="63" borderId="1" xfId="124" applyFont="1" applyFill="1" applyBorder="1" applyAlignment="1">
      <alignment horizontal="center" vertical="center" wrapText="1"/>
    </xf>
    <xf numFmtId="0" fontId="14" fillId="63" borderId="1" xfId="0" applyFont="1" applyFill="1" applyBorder="1" applyAlignment="1">
      <alignment horizontal="center" vertical="top" wrapText="1"/>
    </xf>
    <xf numFmtId="0" fontId="14" fillId="63" borderId="2" xfId="0" applyFont="1" applyFill="1" applyBorder="1" applyAlignment="1">
      <alignment vertical="top" wrapText="1"/>
    </xf>
    <xf numFmtId="0" fontId="14" fillId="63" borderId="2" xfId="0" applyFont="1" applyFill="1" applyBorder="1" applyAlignment="1">
      <alignment horizontal="center" vertical="top" wrapText="1"/>
    </xf>
    <xf numFmtId="0" fontId="14" fillId="63" borderId="2" xfId="0" quotePrefix="1" applyFont="1" applyFill="1" applyBorder="1" applyAlignment="1">
      <alignment horizontal="left" vertical="top" wrapText="1"/>
    </xf>
    <xf numFmtId="49" fontId="14" fillId="63" borderId="1" xfId="0" applyNumberFormat="1" applyFont="1" applyFill="1" applyBorder="1" applyAlignment="1">
      <alignment vertical="top" wrapText="1"/>
    </xf>
    <xf numFmtId="0" fontId="14" fillId="63" borderId="1" xfId="51" applyFont="1" applyFill="1" applyBorder="1" applyAlignment="1">
      <alignment vertical="top" wrapText="1"/>
    </xf>
    <xf numFmtId="0" fontId="14" fillId="63" borderId="1" xfId="51" applyFont="1" applyFill="1" applyBorder="1" applyAlignment="1">
      <alignment horizontal="center" vertical="top" wrapText="1"/>
    </xf>
    <xf numFmtId="0" fontId="14" fillId="63" borderId="4" xfId="51" quotePrefix="1" applyFont="1" applyFill="1" applyBorder="1" applyAlignment="1">
      <alignment horizontal="left" vertical="top" wrapText="1"/>
    </xf>
    <xf numFmtId="0" fontId="13" fillId="63" borderId="0" xfId="51" applyFill="1"/>
    <xf numFmtId="0" fontId="14" fillId="63" borderId="3" xfId="51" applyFont="1" applyFill="1" applyBorder="1" applyAlignment="1">
      <alignment vertical="top" wrapText="1"/>
    </xf>
    <xf numFmtId="0" fontId="16" fillId="63" borderId="5" xfId="0" applyFont="1" applyFill="1" applyBorder="1" applyAlignment="1">
      <alignment horizontal="left" vertical="top"/>
    </xf>
    <xf numFmtId="0" fontId="16" fillId="63" borderId="5" xfId="0" applyFont="1" applyFill="1" applyBorder="1" applyAlignment="1">
      <alignment vertical="top" wrapText="1"/>
    </xf>
    <xf numFmtId="0" fontId="16" fillId="63" borderId="1" xfId="0" applyFont="1" applyFill="1" applyBorder="1" applyAlignment="1">
      <alignment vertical="top" wrapText="1"/>
    </xf>
    <xf numFmtId="0" fontId="16" fillId="63" borderId="3" xfId="0" applyFont="1" applyFill="1" applyBorder="1" applyAlignment="1">
      <alignment vertical="top" wrapText="1"/>
    </xf>
    <xf numFmtId="0" fontId="16" fillId="63" borderId="5" xfId="0" applyFont="1" applyFill="1" applyBorder="1" applyAlignment="1">
      <alignment vertical="top"/>
    </xf>
    <xf numFmtId="0" fontId="16" fillId="63" borderId="5" xfId="51" applyFont="1" applyFill="1" applyBorder="1" applyAlignment="1">
      <alignment vertical="top"/>
    </xf>
    <xf numFmtId="0" fontId="16" fillId="63" borderId="5" xfId="51" applyFont="1" applyFill="1" applyBorder="1" applyAlignment="1">
      <alignment vertical="top" wrapText="1"/>
    </xf>
    <xf numFmtId="0" fontId="16" fillId="63" borderId="1" xfId="51" applyFont="1" applyFill="1" applyBorder="1" applyAlignment="1">
      <alignment vertical="top" wrapText="1"/>
    </xf>
    <xf numFmtId="0" fontId="16" fillId="63" borderId="4" xfId="0" applyFont="1" applyFill="1" applyBorder="1" applyAlignment="1">
      <alignment vertical="top"/>
    </xf>
    <xf numFmtId="0" fontId="97" fillId="63" borderId="5" xfId="0" applyFont="1" applyFill="1" applyBorder="1" applyAlignment="1">
      <alignment horizontal="left" vertical="top"/>
    </xf>
    <xf numFmtId="0" fontId="97" fillId="63" borderId="5" xfId="0" applyFont="1" applyFill="1" applyBorder="1" applyAlignment="1">
      <alignment vertical="top"/>
    </xf>
    <xf numFmtId="0" fontId="97" fillId="63" borderId="5" xfId="51" applyFont="1" applyFill="1" applyBorder="1" applyAlignment="1">
      <alignment vertical="top"/>
    </xf>
    <xf numFmtId="0" fontId="97" fillId="63" borderId="4" xfId="0" applyFont="1" applyFill="1" applyBorder="1" applyAlignment="1">
      <alignment vertical="top"/>
    </xf>
    <xf numFmtId="0" fontId="16" fillId="63" borderId="19" xfId="0" applyFont="1" applyFill="1" applyBorder="1" applyAlignment="1">
      <alignment vertical="top"/>
    </xf>
    <xf numFmtId="0" fontId="16" fillId="63" borderId="19" xfId="0" applyFont="1" applyFill="1" applyBorder="1" applyAlignment="1">
      <alignment vertical="top" wrapText="1"/>
    </xf>
    <xf numFmtId="0" fontId="97" fillId="63" borderId="19" xfId="0" applyFont="1" applyFill="1" applyBorder="1" applyAlignment="1">
      <alignment vertical="top"/>
    </xf>
    <xf numFmtId="0" fontId="16" fillId="63" borderId="18" xfId="0" applyFont="1" applyFill="1" applyBorder="1" applyAlignment="1">
      <alignment vertical="top"/>
    </xf>
    <xf numFmtId="0" fontId="97" fillId="63" borderId="18" xfId="0" applyFont="1" applyFill="1" applyBorder="1" applyAlignment="1">
      <alignment vertical="top"/>
    </xf>
    <xf numFmtId="0" fontId="16" fillId="63" borderId="3" xfId="51" applyFont="1" applyFill="1" applyBorder="1" applyAlignment="1">
      <alignment vertical="top" wrapText="1"/>
    </xf>
    <xf numFmtId="0" fontId="16" fillId="63" borderId="19" xfId="51" applyFont="1" applyFill="1" applyBorder="1" applyAlignment="1">
      <alignment vertical="top" wrapText="1"/>
    </xf>
    <xf numFmtId="0" fontId="16" fillId="63" borderId="19" xfId="51" applyFont="1" applyFill="1" applyBorder="1" applyAlignment="1">
      <alignment vertical="top"/>
    </xf>
    <xf numFmtId="0" fontId="97" fillId="63" borderId="19" xfId="51" applyFont="1" applyFill="1" applyBorder="1" applyAlignment="1">
      <alignment vertical="top"/>
    </xf>
    <xf numFmtId="0" fontId="15" fillId="0" borderId="2" xfId="0" applyFont="1" applyBorder="1" applyAlignment="1">
      <alignment horizontal="center"/>
    </xf>
    <xf numFmtId="0" fontId="14" fillId="63" borderId="24" xfId="0" applyFont="1" applyFill="1" applyBorder="1" applyAlignment="1">
      <alignment vertical="top" wrapText="1"/>
    </xf>
    <xf numFmtId="0" fontId="14" fillId="63" borderId="4" xfId="0" applyFont="1" applyFill="1" applyBorder="1" applyAlignment="1">
      <alignment vertical="top"/>
    </xf>
    <xf numFmtId="0" fontId="15" fillId="0" borderId="36" xfId="0" applyFont="1" applyBorder="1" applyAlignment="1">
      <alignment horizontal="center" vertical="top" wrapText="1"/>
    </xf>
    <xf numFmtId="0" fontId="15" fillId="26" borderId="1" xfId="360" applyFont="1" applyFill="1" applyBorder="1" applyAlignment="1">
      <alignment horizontal="center" vertical="top" wrapText="1"/>
    </xf>
    <xf numFmtId="49" fontId="35" fillId="26" borderId="1" xfId="360" applyNumberFormat="1" applyFont="1" applyFill="1" applyBorder="1" applyAlignment="1">
      <alignment horizontal="center" vertical="top" wrapText="1"/>
    </xf>
    <xf numFmtId="0" fontId="35" fillId="26" borderId="1" xfId="360" applyFont="1" applyFill="1" applyBorder="1" applyAlignment="1">
      <alignment horizontal="center" vertical="top" wrapText="1"/>
    </xf>
    <xf numFmtId="0" fontId="15" fillId="26" borderId="1" xfId="360" applyFont="1" applyFill="1" applyBorder="1" applyAlignment="1">
      <alignment horizontal="center" vertical="top"/>
    </xf>
    <xf numFmtId="0" fontId="15" fillId="26" borderId="4" xfId="360" applyFont="1" applyFill="1" applyBorder="1" applyAlignment="1">
      <alignment horizontal="center" vertical="top"/>
    </xf>
    <xf numFmtId="0" fontId="15" fillId="28" borderId="1" xfId="360" applyFont="1" applyFill="1" applyBorder="1" applyAlignment="1">
      <alignment horizontal="left" vertical="top" wrapText="1"/>
    </xf>
    <xf numFmtId="49" fontId="63" fillId="26" borderId="1" xfId="360" applyNumberFormat="1" applyFont="1" applyFill="1" applyBorder="1" applyAlignment="1">
      <alignment horizontal="center" vertical="top" wrapText="1"/>
    </xf>
    <xf numFmtId="0" fontId="63" fillId="26" borderId="1" xfId="360" applyFont="1" applyFill="1" applyBorder="1" applyAlignment="1">
      <alignment horizontal="center" vertical="top" wrapText="1"/>
    </xf>
    <xf numFmtId="0" fontId="13" fillId="26" borderId="1" xfId="360" applyFill="1" applyBorder="1" applyAlignment="1">
      <alignment horizontal="center" vertical="top" wrapText="1"/>
    </xf>
    <xf numFmtId="0" fontId="15" fillId="0" borderId="4" xfId="0" applyFont="1" applyBorder="1" applyAlignment="1">
      <alignment horizontal="center" vertical="top"/>
    </xf>
    <xf numFmtId="49" fontId="15" fillId="0" borderId="1" xfId="124" applyNumberFormat="1" applyFont="1" applyBorder="1" applyAlignment="1">
      <alignment horizontal="center" vertical="top" wrapText="1"/>
    </xf>
    <xf numFmtId="0" fontId="15" fillId="0" borderId="1" xfId="124" applyFont="1" applyBorder="1" applyAlignment="1">
      <alignment vertical="top" wrapText="1"/>
    </xf>
    <xf numFmtId="0" fontId="15" fillId="0" borderId="1" xfId="124" applyFont="1" applyBorder="1"/>
    <xf numFmtId="0" fontId="15" fillId="0" borderId="1" xfId="124" applyFont="1" applyBorder="1" applyAlignment="1">
      <alignment horizontal="center" vertical="top"/>
    </xf>
    <xf numFmtId="0" fontId="15" fillId="0" borderId="0" xfId="124" applyFont="1"/>
    <xf numFmtId="0" fontId="13" fillId="0" borderId="0" xfId="124" applyAlignment="1">
      <alignment horizontal="left"/>
    </xf>
    <xf numFmtId="0" fontId="14" fillId="63" borderId="3" xfId="0" applyFont="1" applyFill="1" applyBorder="1" applyAlignment="1">
      <alignment vertical="top" wrapText="1"/>
    </xf>
    <xf numFmtId="0" fontId="16" fillId="3" borderId="2" xfId="0" applyFont="1" applyFill="1" applyBorder="1" applyAlignment="1">
      <alignment horizontal="center" vertical="top" wrapText="1"/>
    </xf>
    <xf numFmtId="0" fontId="16" fillId="3" borderId="2" xfId="0" applyFont="1" applyFill="1" applyBorder="1" applyAlignment="1">
      <alignment horizontal="left" vertical="top" wrapText="1"/>
    </xf>
    <xf numFmtId="0" fontId="15" fillId="3" borderId="2" xfId="0" applyFont="1" applyFill="1" applyBorder="1" applyAlignment="1">
      <alignment vertical="top" wrapText="1"/>
    </xf>
    <xf numFmtId="0" fontId="98" fillId="26" borderId="1" xfId="360" applyFont="1" applyFill="1" applyBorder="1" applyAlignment="1">
      <alignment horizontal="center" vertical="top" wrapText="1"/>
    </xf>
    <xf numFmtId="0" fontId="13" fillId="0" borderId="1" xfId="0" applyFont="1" applyBorder="1" applyAlignment="1">
      <alignment vertical="top" wrapText="1"/>
    </xf>
    <xf numFmtId="0" fontId="13" fillId="3" borderId="1" xfId="0" applyFont="1" applyFill="1" applyBorder="1" applyAlignment="1">
      <alignment vertical="top" wrapText="1"/>
    </xf>
    <xf numFmtId="0" fontId="0" fillId="3" borderId="1" xfId="0" applyFill="1" applyBorder="1" applyAlignment="1">
      <alignment vertical="top" wrapText="1"/>
    </xf>
    <xf numFmtId="0" fontId="15" fillId="3" borderId="2" xfId="0" applyFont="1" applyFill="1" applyBorder="1" applyAlignment="1">
      <alignment horizontal="left" vertical="top" wrapText="1"/>
    </xf>
    <xf numFmtId="0" fontId="15" fillId="3" borderId="2" xfId="0" applyFont="1" applyFill="1" applyBorder="1" applyAlignment="1">
      <alignment horizontal="center" vertical="top" wrapText="1"/>
    </xf>
    <xf numFmtId="0" fontId="16" fillId="3" borderId="2" xfId="0" applyFont="1" applyFill="1" applyBorder="1" applyAlignment="1">
      <alignment vertical="top" wrapText="1"/>
    </xf>
    <xf numFmtId="0" fontId="16" fillId="3" borderId="1" xfId="0" applyFont="1" applyFill="1" applyBorder="1" applyAlignment="1">
      <alignment horizontal="left" vertical="top" wrapText="1"/>
    </xf>
    <xf numFmtId="0" fontId="15" fillId="3" borderId="0" xfId="0" applyFont="1" applyFill="1"/>
    <xf numFmtId="0" fontId="0" fillId="3" borderId="1" xfId="0" applyFill="1" applyBorder="1" applyAlignment="1">
      <alignment horizontal="center" vertical="top"/>
    </xf>
    <xf numFmtId="0" fontId="13" fillId="3" borderId="1" xfId="0" applyFont="1" applyFill="1" applyBorder="1" applyAlignment="1">
      <alignment horizontal="center" vertical="top"/>
    </xf>
    <xf numFmtId="49" fontId="16" fillId="3" borderId="2" xfId="0" applyNumberFormat="1" applyFont="1" applyFill="1" applyBorder="1" applyAlignment="1">
      <alignment vertical="top" wrapText="1"/>
    </xf>
    <xf numFmtId="0" fontId="59" fillId="3" borderId="17" xfId="37" applyFont="1" applyFill="1" applyBorder="1" applyAlignment="1" applyProtection="1">
      <alignment horizontal="center" vertical="top" wrapText="1"/>
    </xf>
    <xf numFmtId="0" fontId="15" fillId="3" borderId="2" xfId="0" applyFont="1" applyFill="1" applyBorder="1" applyAlignment="1">
      <alignment horizontal="center" vertical="top"/>
    </xf>
    <xf numFmtId="0" fontId="15" fillId="3" borderId="1" xfId="0" applyFont="1" applyFill="1" applyBorder="1" applyAlignment="1">
      <alignment vertical="top"/>
    </xf>
    <xf numFmtId="0" fontId="18" fillId="3" borderId="1" xfId="0" applyFont="1" applyFill="1" applyBorder="1"/>
    <xf numFmtId="0" fontId="13" fillId="3" borderId="1" xfId="0" applyFont="1" applyFill="1" applyBorder="1"/>
    <xf numFmtId="0" fontId="0" fillId="3" borderId="1" xfId="0" applyFill="1" applyBorder="1"/>
    <xf numFmtId="0" fontId="13" fillId="3" borderId="1" xfId="0" applyFont="1" applyFill="1" applyBorder="1" applyAlignment="1">
      <alignment wrapText="1"/>
    </xf>
    <xf numFmtId="0" fontId="0" fillId="3" borderId="1" xfId="0" applyFill="1" applyBorder="1" applyAlignment="1">
      <alignment wrapText="1"/>
    </xf>
    <xf numFmtId="0" fontId="0" fillId="3" borderId="1" xfId="0" applyFill="1" applyBorder="1" applyAlignment="1">
      <alignment horizontal="center"/>
    </xf>
    <xf numFmtId="0" fontId="0" fillId="3" borderId="1" xfId="0" applyFill="1" applyBorder="1" applyAlignment="1">
      <alignment horizontal="center" wrapText="1"/>
    </xf>
    <xf numFmtId="0" fontId="13" fillId="3" borderId="1" xfId="0" applyFont="1" applyFill="1" applyBorder="1" applyAlignment="1">
      <alignment vertical="center" wrapText="1"/>
    </xf>
    <xf numFmtId="49" fontId="0" fillId="3" borderId="1" xfId="0" applyNumberFormat="1" applyFill="1" applyBorder="1"/>
    <xf numFmtId="49" fontId="13" fillId="3" borderId="1" xfId="0" applyNumberFormat="1" applyFont="1" applyFill="1" applyBorder="1"/>
    <xf numFmtId="0" fontId="0" fillId="3" borderId="1" xfId="0" applyFill="1" applyBorder="1" applyAlignment="1">
      <alignment vertical="top"/>
    </xf>
    <xf numFmtId="49" fontId="18" fillId="3" borderId="1" xfId="0" applyNumberFormat="1" applyFont="1" applyFill="1" applyBorder="1"/>
    <xf numFmtId="0" fontId="13" fillId="3" borderId="1" xfId="124" applyFill="1" applyBorder="1" applyAlignment="1">
      <alignment vertical="top" wrapText="1"/>
    </xf>
    <xf numFmtId="0" fontId="15" fillId="3" borderId="1" xfId="0" applyFont="1" applyFill="1" applyBorder="1" applyAlignment="1">
      <alignment horizontal="left" wrapText="1"/>
    </xf>
    <xf numFmtId="0" fontId="13" fillId="3" borderId="1" xfId="0" applyFont="1" applyFill="1" applyBorder="1" applyAlignment="1">
      <alignment horizontal="center" wrapText="1"/>
    </xf>
    <xf numFmtId="0" fontId="0" fillId="3" borderId="1" xfId="0" applyFill="1" applyBorder="1" applyAlignment="1">
      <alignment horizontal="left" vertical="top" wrapText="1"/>
    </xf>
    <xf numFmtId="0" fontId="0" fillId="3" borderId="1" xfId="0" applyFill="1" applyBorder="1" applyAlignment="1">
      <alignment vertical="center" wrapText="1"/>
    </xf>
    <xf numFmtId="0" fontId="55" fillId="26" borderId="1" xfId="0" applyFont="1" applyFill="1" applyBorder="1" applyAlignment="1">
      <alignment horizontal="center" vertical="top" wrapText="1"/>
    </xf>
    <xf numFmtId="0" fontId="55" fillId="26" borderId="1" xfId="0" applyFont="1" applyFill="1" applyBorder="1" applyAlignment="1">
      <alignment horizontal="left" vertical="top" wrapText="1"/>
    </xf>
    <xf numFmtId="0" fontId="15" fillId="26" borderId="1" xfId="0" applyFont="1" applyFill="1" applyBorder="1" applyAlignment="1">
      <alignment wrapText="1"/>
    </xf>
    <xf numFmtId="0" fontId="15" fillId="26" borderId="1" xfId="0" applyFont="1" applyFill="1" applyBorder="1"/>
    <xf numFmtId="0" fontId="0" fillId="26" borderId="1" xfId="0" applyFill="1" applyBorder="1" applyAlignment="1">
      <alignment horizontal="center" vertical="top" wrapText="1"/>
    </xf>
    <xf numFmtId="0" fontId="0" fillId="26" borderId="1" xfId="0" applyFill="1" applyBorder="1" applyAlignment="1">
      <alignment wrapText="1"/>
    </xf>
    <xf numFmtId="0" fontId="0" fillId="26" borderId="1" xfId="0" applyFill="1" applyBorder="1"/>
    <xf numFmtId="49" fontId="58" fillId="26" borderId="1" xfId="178" applyNumberFormat="1" applyFont="1" applyFill="1" applyBorder="1" applyAlignment="1">
      <alignment horizontal="left" vertical="top" wrapText="1"/>
    </xf>
    <xf numFmtId="0" fontId="100" fillId="26" borderId="1" xfId="0" applyFont="1" applyFill="1" applyBorder="1" applyAlignment="1">
      <alignment horizontal="left" vertical="top" wrapText="1"/>
    </xf>
    <xf numFmtId="0" fontId="14" fillId="63" borderId="1" xfId="126" applyFont="1" applyFill="1" applyBorder="1" applyAlignment="1">
      <alignment vertical="top" wrapText="1"/>
    </xf>
    <xf numFmtId="49" fontId="58" fillId="26" borderId="1" xfId="178" applyNumberFormat="1" applyFont="1" applyFill="1" applyBorder="1" applyAlignment="1">
      <alignment horizontal="center" vertical="top" wrapText="1"/>
    </xf>
    <xf numFmtId="0" fontId="16" fillId="26" borderId="1" xfId="0" applyFont="1" applyFill="1" applyBorder="1" applyAlignment="1">
      <alignment horizontal="left" vertical="top"/>
    </xf>
    <xf numFmtId="0" fontId="0" fillId="26" borderId="1" xfId="0" applyFill="1" applyBorder="1" applyAlignment="1">
      <alignment horizontal="left" vertical="top" wrapText="1"/>
    </xf>
    <xf numFmtId="49" fontId="60" fillId="26" borderId="1" xfId="178" applyNumberFormat="1" applyFont="1" applyFill="1" applyBorder="1" applyAlignment="1">
      <alignment horizontal="left" vertical="top" wrapText="1"/>
    </xf>
    <xf numFmtId="0" fontId="16" fillId="26" borderId="2" xfId="0" applyFont="1" applyFill="1" applyBorder="1" applyAlignment="1">
      <alignment vertical="top" wrapText="1"/>
    </xf>
    <xf numFmtId="0" fontId="16" fillId="26" borderId="1" xfId="0" applyFont="1" applyFill="1" applyBorder="1" applyAlignment="1">
      <alignment vertical="top" wrapText="1"/>
    </xf>
    <xf numFmtId="0" fontId="15" fillId="26" borderId="2" xfId="0" applyFont="1" applyFill="1" applyBorder="1" applyAlignment="1">
      <alignment vertical="top" wrapText="1"/>
    </xf>
    <xf numFmtId="0" fontId="16" fillId="0" borderId="2" xfId="0" applyFont="1" applyBorder="1" applyAlignment="1">
      <alignment horizontal="left" vertical="top" wrapText="1"/>
    </xf>
    <xf numFmtId="0" fontId="16" fillId="26" borderId="4" xfId="0" applyFont="1" applyFill="1" applyBorder="1" applyAlignment="1">
      <alignment vertical="top" wrapText="1"/>
    </xf>
    <xf numFmtId="0" fontId="14" fillId="63" borderId="1" xfId="51" quotePrefix="1" applyFont="1" applyFill="1" applyBorder="1" applyAlignment="1">
      <alignment horizontal="left" vertical="top" wrapText="1"/>
    </xf>
    <xf numFmtId="0" fontId="100" fillId="0" borderId="2" xfId="0" applyFont="1" applyBorder="1" applyAlignment="1">
      <alignment vertical="top" wrapText="1"/>
    </xf>
    <xf numFmtId="0" fontId="100" fillId="0" borderId="1" xfId="0" applyFont="1" applyBorder="1" applyAlignment="1">
      <alignment vertical="top" wrapText="1"/>
    </xf>
    <xf numFmtId="49" fontId="100" fillId="0" borderId="1" xfId="124" applyNumberFormat="1" applyFont="1" applyBorder="1" applyAlignment="1">
      <alignment horizontal="left" vertical="top" wrapText="1"/>
    </xf>
    <xf numFmtId="0" fontId="100" fillId="26" borderId="1" xfId="360" applyFont="1" applyFill="1" applyBorder="1" applyAlignment="1">
      <alignment horizontal="left" vertical="top" wrapText="1"/>
    </xf>
    <xf numFmtId="0" fontId="100" fillId="26" borderId="1" xfId="0" applyFont="1" applyFill="1" applyBorder="1" applyAlignment="1">
      <alignment vertical="top" wrapText="1"/>
    </xf>
    <xf numFmtId="0" fontId="55" fillId="26" borderId="1" xfId="360" applyFont="1" applyFill="1" applyBorder="1" applyAlignment="1">
      <alignment horizontal="left" vertical="top" wrapText="1"/>
    </xf>
    <xf numFmtId="0" fontId="55" fillId="26" borderId="1" xfId="360" applyFont="1" applyFill="1" applyBorder="1" applyAlignment="1">
      <alignment horizontal="center" vertical="top" wrapText="1"/>
    </xf>
    <xf numFmtId="0" fontId="15" fillId="3" borderId="17" xfId="0" applyFont="1" applyFill="1" applyBorder="1" applyAlignment="1">
      <alignment vertical="top" wrapText="1"/>
    </xf>
    <xf numFmtId="0" fontId="15" fillId="3" borderId="1" xfId="0" applyFont="1" applyFill="1" applyBorder="1" applyAlignment="1">
      <alignment wrapText="1"/>
    </xf>
    <xf numFmtId="0" fontId="100" fillId="0" borderId="2" xfId="3" quotePrefix="1" applyFont="1" applyBorder="1" applyAlignment="1">
      <alignment horizontal="left" vertical="top" wrapText="1"/>
    </xf>
    <xf numFmtId="0" fontId="15" fillId="26" borderId="2" xfId="0" applyFont="1" applyFill="1" applyBorder="1" applyAlignment="1">
      <alignment horizontal="center" vertical="top"/>
    </xf>
    <xf numFmtId="0" fontId="15" fillId="26" borderId="7" xfId="0" applyFont="1" applyFill="1" applyBorder="1" applyAlignment="1">
      <alignment horizontal="center" vertical="top" wrapText="1"/>
    </xf>
    <xf numFmtId="0" fontId="35" fillId="26" borderId="2" xfId="0" applyFont="1" applyFill="1" applyBorder="1" applyAlignment="1">
      <alignment horizontal="center" vertical="top" wrapText="1"/>
    </xf>
    <xf numFmtId="0" fontId="35" fillId="26" borderId="7" xfId="0" applyFont="1" applyFill="1" applyBorder="1" applyAlignment="1">
      <alignment horizontal="center" vertical="top" wrapText="1"/>
    </xf>
    <xf numFmtId="0" fontId="58" fillId="26" borderId="7" xfId="0" applyFont="1" applyFill="1" applyBorder="1" applyAlignment="1">
      <alignment horizontal="left" vertical="top" wrapText="1"/>
    </xf>
    <xf numFmtId="0" fontId="58" fillId="26" borderId="1" xfId="0" applyFont="1" applyFill="1" applyBorder="1" applyAlignment="1">
      <alignment horizontal="center" vertical="top" wrapText="1"/>
    </xf>
    <xf numFmtId="0" fontId="58" fillId="26" borderId="7" xfId="0" applyFont="1" applyFill="1" applyBorder="1" applyAlignment="1">
      <alignment horizontal="center" vertical="top" wrapText="1"/>
    </xf>
    <xf numFmtId="0" fontId="16" fillId="63" borderId="24" xfId="0" applyFont="1" applyFill="1" applyBorder="1" applyAlignment="1">
      <alignment vertical="top" wrapText="1"/>
    </xf>
    <xf numFmtId="0" fontId="16" fillId="28" borderId="2" xfId="0" applyFont="1" applyFill="1" applyBorder="1" applyAlignment="1">
      <alignment horizontal="left" vertical="top" wrapText="1"/>
    </xf>
    <xf numFmtId="0" fontId="58" fillId="26" borderId="1" xfId="178" applyFont="1" applyFill="1" applyBorder="1" applyAlignment="1">
      <alignment vertical="top" wrapText="1"/>
    </xf>
    <xf numFmtId="0" fontId="0" fillId="26" borderId="1" xfId="0" applyFill="1" applyBorder="1" applyAlignment="1">
      <alignment vertical="top"/>
    </xf>
    <xf numFmtId="0" fontId="58" fillId="26" borderId="2" xfId="0" applyFont="1" applyFill="1" applyBorder="1" applyAlignment="1">
      <alignment horizontal="left" vertical="top" wrapText="1"/>
    </xf>
    <xf numFmtId="0" fontId="58" fillId="26" borderId="7" xfId="178" applyFont="1" applyFill="1" applyBorder="1" applyAlignment="1">
      <alignment horizontal="center" vertical="top" wrapText="1"/>
    </xf>
    <xf numFmtId="0" fontId="16" fillId="26" borderId="4" xfId="124" applyFont="1" applyFill="1" applyBorder="1" applyAlignment="1">
      <alignment horizontal="left" vertical="top" wrapText="1"/>
    </xf>
    <xf numFmtId="49" fontId="16" fillId="26" borderId="1" xfId="0" applyNumberFormat="1" applyFont="1" applyFill="1" applyBorder="1" applyAlignment="1">
      <alignment horizontal="left" vertical="top" wrapText="1"/>
    </xf>
    <xf numFmtId="0" fontId="0" fillId="26" borderId="1" xfId="0" applyFill="1" applyBorder="1" applyAlignment="1">
      <alignment vertical="top" wrapText="1"/>
    </xf>
    <xf numFmtId="0" fontId="16" fillId="26" borderId="1" xfId="51" applyFont="1" applyFill="1" applyBorder="1" applyAlignment="1">
      <alignment horizontal="left" vertical="top"/>
    </xf>
    <xf numFmtId="0" fontId="16" fillId="26" borderId="1" xfId="51" applyFont="1" applyFill="1" applyBorder="1" applyAlignment="1">
      <alignment horizontal="left" vertical="top" wrapText="1"/>
    </xf>
    <xf numFmtId="0" fontId="13" fillId="26" borderId="1" xfId="51" applyFill="1" applyBorder="1" applyAlignment="1">
      <alignment horizontal="left" vertical="top" wrapText="1"/>
    </xf>
    <xf numFmtId="0" fontId="15" fillId="26" borderId="1" xfId="51" applyFont="1" applyFill="1" applyBorder="1" applyAlignment="1">
      <alignment horizontal="center" vertical="top" wrapText="1"/>
    </xf>
    <xf numFmtId="0" fontId="16" fillId="63" borderId="24" xfId="51" applyFont="1" applyFill="1" applyBorder="1" applyAlignment="1">
      <alignment vertical="top" wrapText="1"/>
    </xf>
    <xf numFmtId="0" fontId="0" fillId="3" borderId="6" xfId="0" applyFill="1" applyBorder="1" applyAlignment="1">
      <alignment wrapText="1"/>
    </xf>
    <xf numFmtId="0" fontId="0" fillId="3" borderId="35" xfId="0" applyFill="1" applyBorder="1" applyAlignment="1">
      <alignment wrapText="1"/>
    </xf>
    <xf numFmtId="49" fontId="15" fillId="0" borderId="2" xfId="0" applyNumberFormat="1" applyFont="1" applyBorder="1" applyAlignment="1">
      <alignment vertical="top" wrapText="1"/>
    </xf>
    <xf numFmtId="49" fontId="15" fillId="0" borderId="1" xfId="124" applyNumberFormat="1" applyFont="1" applyBorder="1" applyAlignment="1">
      <alignment vertical="top" wrapText="1"/>
    </xf>
    <xf numFmtId="0" fontId="15" fillId="26" borderId="2" xfId="0" applyFont="1" applyFill="1" applyBorder="1" applyAlignment="1">
      <alignment horizontal="center" vertical="top" wrapText="1"/>
    </xf>
    <xf numFmtId="0" fontId="15" fillId="26" borderId="2" xfId="0" applyFont="1" applyFill="1" applyBorder="1" applyAlignment="1">
      <alignment horizontal="left" vertical="top" wrapText="1"/>
    </xf>
    <xf numFmtId="0" fontId="96" fillId="3" borderId="0" xfId="126" applyFont="1" applyFill="1" applyAlignment="1">
      <alignment horizontal="left" vertical="top" wrapText="1"/>
    </xf>
    <xf numFmtId="0" fontId="27" fillId="3" borderId="0" xfId="126" applyFont="1" applyFill="1" applyAlignment="1">
      <alignment horizontal="left" vertical="top"/>
    </xf>
    <xf numFmtId="0" fontId="18" fillId="3" borderId="0" xfId="126" applyFont="1" applyFill="1" applyAlignment="1">
      <alignment horizontal="left" vertical="top"/>
    </xf>
    <xf numFmtId="0" fontId="18" fillId="0" borderId="0" xfId="126" applyFont="1" applyAlignment="1">
      <alignment horizontal="left" vertical="top"/>
    </xf>
    <xf numFmtId="0" fontId="13" fillId="0" borderId="0" xfId="126" applyAlignment="1">
      <alignment horizontal="center" vertical="top"/>
    </xf>
    <xf numFmtId="0" fontId="58" fillId="26" borderId="2" xfId="0" applyFont="1" applyFill="1" applyBorder="1" applyAlignment="1">
      <alignment horizontal="center" vertical="top" wrapText="1"/>
    </xf>
    <xf numFmtId="49" fontId="58" fillId="26" borderId="2" xfId="178" applyNumberFormat="1" applyFont="1" applyFill="1" applyBorder="1" applyAlignment="1">
      <alignment horizontal="center" vertical="top" wrapText="1"/>
    </xf>
    <xf numFmtId="0" fontId="58" fillId="26" borderId="2" xfId="178" applyFont="1" applyFill="1" applyBorder="1" applyAlignment="1">
      <alignment horizontal="center" vertical="top" wrapText="1"/>
    </xf>
    <xf numFmtId="0" fontId="15" fillId="28" borderId="7" xfId="0" applyFont="1" applyFill="1" applyBorder="1" applyAlignment="1">
      <alignment horizontal="center" vertical="top" wrapText="1"/>
    </xf>
    <xf numFmtId="0" fontId="15" fillId="28" borderId="18" xfId="0" applyFont="1" applyFill="1" applyBorder="1" applyAlignment="1">
      <alignment horizontal="center" vertical="top" wrapText="1"/>
    </xf>
    <xf numFmtId="0" fontId="14" fillId="63" borderId="4" xfId="0" applyFont="1" applyFill="1" applyBorder="1" applyAlignment="1">
      <alignment vertical="top" wrapText="1"/>
    </xf>
    <xf numFmtId="0" fontId="100" fillId="0" borderId="4" xfId="0" applyFont="1" applyBorder="1" applyAlignment="1">
      <alignment vertical="top" wrapText="1"/>
    </xf>
    <xf numFmtId="0" fontId="100" fillId="26" borderId="4" xfId="360" applyFont="1" applyFill="1" applyBorder="1" applyAlignment="1">
      <alignment horizontal="left" vertical="top" wrapText="1"/>
    </xf>
    <xf numFmtId="49" fontId="15" fillId="26" borderId="1" xfId="0" applyNumberFormat="1" applyFont="1" applyFill="1" applyBorder="1" applyAlignment="1">
      <alignment horizontal="left" vertical="top" wrapText="1"/>
    </xf>
    <xf numFmtId="0" fontId="0" fillId="3" borderId="0" xfId="0" applyFill="1"/>
    <xf numFmtId="0" fontId="13" fillId="0" borderId="1" xfId="126" applyBorder="1" applyAlignment="1">
      <alignment horizontal="left" vertical="top"/>
    </xf>
    <xf numFmtId="0" fontId="3" fillId="0" borderId="0" xfId="51488"/>
    <xf numFmtId="49" fontId="83" fillId="0" borderId="0" xfId="51488" applyNumberFormat="1" applyFont="1" applyAlignment="1">
      <alignment vertical="top" wrapText="1"/>
    </xf>
    <xf numFmtId="1" fontId="83" fillId="0" borderId="0" xfId="51488" applyNumberFormat="1" applyFont="1" applyAlignment="1">
      <alignment horizontal="left" vertical="top" wrapText="1"/>
    </xf>
    <xf numFmtId="0" fontId="62" fillId="0" borderId="0" xfId="51488" applyFont="1" applyAlignment="1">
      <alignment vertical="top" wrapText="1"/>
    </xf>
    <xf numFmtId="49" fontId="62" fillId="0" borderId="0" xfId="51488" applyNumberFormat="1" applyFont="1" applyAlignment="1">
      <alignment vertical="top" wrapText="1"/>
    </xf>
    <xf numFmtId="1" fontId="62" fillId="0" borderId="0" xfId="51488" applyNumberFormat="1" applyFont="1" applyAlignment="1">
      <alignment horizontal="left" vertical="top" wrapText="1"/>
    </xf>
    <xf numFmtId="0" fontId="62" fillId="0" borderId="0" xfId="51488" applyFont="1" applyAlignment="1">
      <alignment horizontal="left" vertical="top" wrapText="1"/>
    </xf>
    <xf numFmtId="1" fontId="85" fillId="63" borderId="1" xfId="51488" applyNumberFormat="1" applyFont="1" applyFill="1" applyBorder="1" applyAlignment="1">
      <alignment vertical="top" wrapText="1"/>
    </xf>
    <xf numFmtId="49" fontId="85" fillId="63" borderId="1" xfId="51488" applyNumberFormat="1" applyFont="1" applyFill="1" applyBorder="1" applyAlignment="1">
      <alignment vertical="top" wrapText="1"/>
    </xf>
    <xf numFmtId="1" fontId="85" fillId="63" borderId="1" xfId="51488" applyNumberFormat="1" applyFont="1" applyFill="1" applyBorder="1" applyAlignment="1">
      <alignment vertical="center" wrapText="1"/>
    </xf>
    <xf numFmtId="1" fontId="85" fillId="63" borderId="7" xfId="51488" applyNumberFormat="1" applyFont="1" applyFill="1" applyBorder="1" applyAlignment="1">
      <alignment vertical="top" wrapText="1"/>
    </xf>
    <xf numFmtId="49" fontId="85" fillId="63" borderId="7" xfId="51488" applyNumberFormat="1" applyFont="1" applyFill="1" applyBorder="1" applyAlignment="1">
      <alignment vertical="top" wrapText="1"/>
    </xf>
    <xf numFmtId="1" fontId="62" fillId="0" borderId="1" xfId="51488" applyNumberFormat="1" applyFont="1" applyBorder="1" applyAlignment="1">
      <alignment horizontal="left" vertical="center"/>
    </xf>
    <xf numFmtId="0" fontId="86" fillId="0" borderId="0" xfId="51488" applyFont="1"/>
    <xf numFmtId="1" fontId="62" fillId="0" borderId="1" xfId="51488" applyNumberFormat="1" applyFont="1" applyBorder="1"/>
    <xf numFmtId="0" fontId="62" fillId="0" borderId="1" xfId="51488" applyFont="1" applyBorder="1" applyAlignment="1">
      <alignment vertical="top" wrapText="1"/>
    </xf>
    <xf numFmtId="0" fontId="13" fillId="3" borderId="1" xfId="51488" applyFont="1" applyFill="1" applyBorder="1" applyAlignment="1">
      <alignment wrapText="1"/>
    </xf>
    <xf numFmtId="0" fontId="13" fillId="3" borderId="1" xfId="51488" applyFont="1" applyFill="1" applyBorder="1" applyAlignment="1">
      <alignment vertical="top" wrapText="1"/>
    </xf>
    <xf numFmtId="49" fontId="62" fillId="0" borderId="1" xfId="51488" applyNumberFormat="1" applyFont="1" applyBorder="1" applyAlignment="1">
      <alignment horizontal="left" vertical="top"/>
    </xf>
    <xf numFmtId="49" fontId="62" fillId="0" borderId="1" xfId="51488" applyNumberFormat="1" applyFont="1" applyBorder="1" applyAlignment="1">
      <alignment horizontal="left" vertical="center"/>
    </xf>
    <xf numFmtId="1" fontId="62" fillId="0" borderId="1" xfId="51488" applyNumberFormat="1" applyFont="1" applyBorder="1" applyAlignment="1">
      <alignment horizontal="left" vertical="top"/>
    </xf>
    <xf numFmtId="1" fontId="62" fillId="0" borderId="1" xfId="51488" applyNumberFormat="1" applyFont="1" applyBorder="1" applyAlignment="1">
      <alignment vertical="top"/>
    </xf>
    <xf numFmtId="1" fontId="62" fillId="0" borderId="1" xfId="51488" applyNumberFormat="1" applyFont="1" applyBorder="1" applyAlignment="1">
      <alignment vertical="top" wrapText="1"/>
    </xf>
    <xf numFmtId="0" fontId="62" fillId="0" borderId="0" xfId="51488" applyFont="1" applyAlignment="1">
      <alignment wrapText="1"/>
    </xf>
    <xf numFmtId="49" fontId="62" fillId="0" borderId="0" xfId="51488" applyNumberFormat="1" applyFont="1"/>
    <xf numFmtId="1" fontId="62" fillId="0" borderId="0" xfId="51488" applyNumberFormat="1" applyFont="1"/>
    <xf numFmtId="0" fontId="15" fillId="3" borderId="1" xfId="0" applyFont="1" applyFill="1" applyBorder="1"/>
    <xf numFmtId="0" fontId="15" fillId="26" borderId="1" xfId="126" applyFont="1" applyFill="1" applyBorder="1" applyAlignment="1">
      <alignment horizontal="left" vertical="top" wrapText="1"/>
    </xf>
    <xf numFmtId="0" fontId="15" fillId="26" borderId="7" xfId="0" applyFont="1" applyFill="1" applyBorder="1" applyAlignment="1">
      <alignment horizontal="left" vertical="top" wrapText="1"/>
    </xf>
    <xf numFmtId="49" fontId="35" fillId="26" borderId="1" xfId="0" applyNumberFormat="1" applyFont="1" applyFill="1" applyBorder="1" applyAlignment="1">
      <alignment horizontal="left" vertical="top" wrapText="1"/>
    </xf>
    <xf numFmtId="14" fontId="95" fillId="63" borderId="1" xfId="0" applyNumberFormat="1" applyFont="1" applyFill="1" applyBorder="1" applyAlignment="1">
      <alignment horizontal="left" vertical="top" wrapText="1"/>
    </xf>
    <xf numFmtId="1" fontId="85" fillId="63" borderId="1" xfId="51488" applyNumberFormat="1" applyFont="1" applyFill="1" applyBorder="1" applyAlignment="1">
      <alignment horizontal="center" vertical="top" wrapText="1"/>
    </xf>
    <xf numFmtId="0" fontId="13" fillId="3" borderId="2" xfId="51488" applyFont="1" applyFill="1" applyBorder="1" applyAlignment="1">
      <alignment vertical="top" wrapText="1"/>
    </xf>
    <xf numFmtId="49" fontId="62" fillId="0" borderId="7" xfId="51488" applyNumberFormat="1" applyFont="1" applyBorder="1" applyAlignment="1">
      <alignment horizontal="left" vertical="top"/>
    </xf>
    <xf numFmtId="0" fontId="92" fillId="3" borderId="0" xfId="51492" applyFont="1" applyFill="1" applyAlignment="1">
      <alignment horizontal="left" vertical="center" wrapText="1"/>
    </xf>
    <xf numFmtId="49" fontId="92" fillId="3" borderId="0" xfId="51492" applyNumberFormat="1" applyFont="1" applyFill="1" applyAlignment="1">
      <alignment horizontal="left" vertical="center" wrapText="1"/>
    </xf>
    <xf numFmtId="0" fontId="25" fillId="0" borderId="0" xfId="51492" applyFont="1" applyAlignment="1">
      <alignment horizontal="left" vertical="top"/>
    </xf>
    <xf numFmtId="49" fontId="25" fillId="0" borderId="0" xfId="51492" applyNumberFormat="1" applyFont="1" applyAlignment="1">
      <alignment horizontal="left" vertical="center"/>
    </xf>
    <xf numFmtId="0" fontId="25" fillId="0" borderId="0" xfId="51492" applyFont="1" applyAlignment="1">
      <alignment horizontal="left" vertical="center"/>
    </xf>
    <xf numFmtId="0" fontId="13" fillId="0" borderId="7" xfId="51488" applyFont="1" applyBorder="1" applyAlignment="1">
      <alignment horizontal="left" vertical="top" wrapText="1"/>
    </xf>
    <xf numFmtId="0" fontId="13" fillId="0" borderId="1" xfId="51488" applyFont="1" applyBorder="1" applyAlignment="1">
      <alignment horizontal="left" vertical="top" wrapText="1"/>
    </xf>
    <xf numFmtId="0" fontId="13" fillId="3" borderId="7" xfId="51488" applyFont="1" applyFill="1" applyBorder="1" applyAlignment="1">
      <alignment horizontal="left" vertical="top" wrapText="1"/>
    </xf>
    <xf numFmtId="0" fontId="13" fillId="3" borderId="1" xfId="51488" applyFont="1" applyFill="1" applyBorder="1" applyAlignment="1">
      <alignment horizontal="left" vertical="top" wrapText="1"/>
    </xf>
    <xf numFmtId="1" fontId="85" fillId="63" borderId="7" xfId="51488" applyNumberFormat="1" applyFont="1" applyFill="1" applyBorder="1" applyAlignment="1">
      <alignment horizontal="left" vertical="top" wrapText="1"/>
    </xf>
    <xf numFmtId="49" fontId="85" fillId="63" borderId="7" xfId="51488" applyNumberFormat="1" applyFont="1" applyFill="1" applyBorder="1" applyAlignment="1">
      <alignment horizontal="left" vertical="top" wrapText="1"/>
    </xf>
    <xf numFmtId="1" fontId="85" fillId="63" borderId="1" xfId="51488" applyNumberFormat="1" applyFont="1" applyFill="1" applyBorder="1" applyAlignment="1">
      <alignment horizontal="left" vertical="top" wrapText="1"/>
    </xf>
    <xf numFmtId="1" fontId="85" fillId="63" borderId="1" xfId="51488" applyNumberFormat="1" applyFont="1" applyFill="1" applyBorder="1" applyAlignment="1">
      <alignment horizontal="right" vertical="top" wrapText="1"/>
    </xf>
    <xf numFmtId="1" fontId="62" fillId="3" borderId="1" xfId="51488" applyNumberFormat="1" applyFont="1" applyFill="1" applyBorder="1" applyAlignment="1">
      <alignment vertical="top" wrapText="1"/>
    </xf>
    <xf numFmtId="1" fontId="109" fillId="3" borderId="1" xfId="51488" applyNumberFormat="1" applyFont="1" applyFill="1" applyBorder="1" applyAlignment="1">
      <alignment vertical="top" wrapText="1"/>
    </xf>
    <xf numFmtId="1" fontId="62" fillId="0" borderId="1" xfId="51488" applyNumberFormat="1" applyFont="1" applyBorder="1" applyAlignment="1">
      <alignment horizontal="left" vertical="top" wrapText="1"/>
    </xf>
    <xf numFmtId="1" fontId="109" fillId="0" borderId="1" xfId="51488" applyNumberFormat="1" applyFont="1" applyBorder="1" applyAlignment="1">
      <alignment vertical="top" wrapText="1"/>
    </xf>
    <xf numFmtId="0" fontId="13" fillId="3" borderId="6" xfId="51488" applyFont="1" applyFill="1" applyBorder="1" applyAlignment="1">
      <alignment vertical="top"/>
    </xf>
    <xf numFmtId="0" fontId="13" fillId="3" borderId="7" xfId="51488" applyFont="1" applyFill="1" applyBorder="1" applyAlignment="1">
      <alignment vertical="top"/>
    </xf>
    <xf numFmtId="0" fontId="0" fillId="0" borderId="24" xfId="0" applyBorder="1" applyAlignment="1">
      <alignment horizontal="right"/>
    </xf>
    <xf numFmtId="0" fontId="0" fillId="0" borderId="7" xfId="0" applyBorder="1" applyAlignment="1">
      <alignment horizontal="right"/>
    </xf>
    <xf numFmtId="0" fontId="0" fillId="0" borderId="0" xfId="0" applyAlignment="1">
      <alignment horizontal="right"/>
    </xf>
    <xf numFmtId="0" fontId="106" fillId="0" borderId="0" xfId="124" applyFont="1" applyAlignment="1">
      <alignment horizontal="left"/>
    </xf>
    <xf numFmtId="0" fontId="16" fillId="63" borderId="5" xfId="0" applyFont="1" applyFill="1" applyBorder="1" applyAlignment="1">
      <alignment horizontal="center" vertical="top" wrapText="1"/>
    </xf>
    <xf numFmtId="0" fontId="16" fillId="63" borderId="5" xfId="51" applyFont="1" applyFill="1" applyBorder="1" applyAlignment="1">
      <alignment horizontal="center" vertical="top" wrapText="1"/>
    </xf>
    <xf numFmtId="0" fontId="16" fillId="63" borderId="19" xfId="51" applyFont="1" applyFill="1" applyBorder="1" applyAlignment="1">
      <alignment horizontal="center" vertical="top" wrapText="1"/>
    </xf>
    <xf numFmtId="0" fontId="13" fillId="0" borderId="0" xfId="51" applyAlignment="1">
      <alignment horizontal="center"/>
    </xf>
    <xf numFmtId="0" fontId="16" fillId="63" borderId="19" xfId="0" applyFont="1" applyFill="1" applyBorder="1" applyAlignment="1">
      <alignment horizontal="center" vertical="top" wrapText="1"/>
    </xf>
    <xf numFmtId="0" fontId="13" fillId="0" borderId="0" xfId="124" applyAlignment="1">
      <alignment horizontal="center"/>
    </xf>
    <xf numFmtId="0" fontId="13" fillId="0" borderId="0" xfId="0" applyFont="1" applyAlignment="1">
      <alignment horizontal="left" vertical="top" wrapText="1"/>
    </xf>
    <xf numFmtId="0" fontId="13" fillId="0" borderId="0" xfId="124" applyAlignment="1">
      <alignment horizontal="left" vertical="top" wrapText="1"/>
    </xf>
    <xf numFmtId="0" fontId="63" fillId="0" borderId="0" xfId="124" applyFont="1" applyAlignment="1">
      <alignment horizontal="left" vertical="top" wrapText="1"/>
    </xf>
    <xf numFmtId="0" fontId="18" fillId="0" borderId="0" xfId="0" applyFont="1" applyAlignment="1">
      <alignment horizontal="left" vertical="top"/>
    </xf>
    <xf numFmtId="0" fontId="13" fillId="0" borderId="1" xfId="124" applyBorder="1"/>
    <xf numFmtId="0" fontId="13" fillId="0" borderId="1" xfId="124" quotePrefix="1" applyBorder="1"/>
    <xf numFmtId="1" fontId="85" fillId="63" borderId="1" xfId="51488" applyNumberFormat="1" applyFont="1" applyFill="1" applyBorder="1" applyAlignment="1">
      <alignment horizontal="center" vertical="center" wrapText="1"/>
    </xf>
    <xf numFmtId="0" fontId="92" fillId="3" borderId="0" xfId="51492" applyFont="1" applyFill="1" applyAlignment="1">
      <alignment horizontal="center" vertical="center" wrapText="1"/>
    </xf>
    <xf numFmtId="0" fontId="25" fillId="0" borderId="0" xfId="51492" applyFont="1" applyAlignment="1">
      <alignment horizontal="center" vertical="center"/>
    </xf>
    <xf numFmtId="1" fontId="62" fillId="0" borderId="0" xfId="51488" applyNumberFormat="1" applyFont="1" applyAlignment="1">
      <alignment horizontal="center"/>
    </xf>
    <xf numFmtId="1" fontId="83" fillId="0" borderId="0" xfId="51488" applyNumberFormat="1" applyFont="1" applyAlignment="1">
      <alignment horizontal="center" vertical="top" wrapText="1"/>
    </xf>
    <xf numFmtId="1" fontId="62" fillId="0" borderId="0" xfId="51488" applyNumberFormat="1" applyFont="1" applyAlignment="1">
      <alignment horizontal="center" vertical="top" wrapText="1"/>
    </xf>
    <xf numFmtId="1" fontId="62" fillId="0" borderId="1" xfId="51488" applyNumberFormat="1" applyFont="1" applyBorder="1" applyAlignment="1">
      <alignment horizontal="center" vertical="top"/>
    </xf>
    <xf numFmtId="0" fontId="92" fillId="0" borderId="0" xfId="0" applyFont="1" applyAlignment="1">
      <alignment horizontal="left" vertical="center" wrapText="1"/>
    </xf>
    <xf numFmtId="49" fontId="92" fillId="0" borderId="0" xfId="0" applyNumberFormat="1" applyFont="1" applyAlignment="1">
      <alignment horizontal="left" vertical="center" wrapText="1"/>
    </xf>
    <xf numFmtId="0" fontId="18" fillId="0" borderId="1" xfId="0" applyFont="1" applyBorder="1"/>
    <xf numFmtId="0" fontId="18" fillId="0" borderId="6" xfId="0" applyFont="1" applyBorder="1"/>
    <xf numFmtId="0" fontId="13" fillId="0" borderId="1" xfId="0" applyFont="1" applyBorder="1"/>
    <xf numFmtId="0" fontId="107" fillId="0" borderId="1" xfId="0" applyFont="1" applyBorder="1"/>
    <xf numFmtId="0" fontId="18" fillId="0" borderId="1" xfId="124" applyFont="1" applyBorder="1"/>
    <xf numFmtId="0" fontId="0" fillId="0" borderId="1" xfId="124" applyFont="1" applyBorder="1"/>
    <xf numFmtId="165" fontId="0" fillId="0" borderId="1" xfId="124" applyNumberFormat="1" applyFont="1" applyBorder="1" applyAlignment="1">
      <alignment horizontal="right"/>
    </xf>
    <xf numFmtId="17" fontId="0" fillId="0" borderId="1" xfId="124" applyNumberFormat="1" applyFont="1" applyBorder="1"/>
    <xf numFmtId="165" fontId="0" fillId="0" borderId="1" xfId="124" applyNumberFormat="1" applyFont="1" applyBorder="1"/>
    <xf numFmtId="0" fontId="13" fillId="0" borderId="1" xfId="124" applyBorder="1" applyAlignment="1">
      <alignment horizontal="right"/>
    </xf>
    <xf numFmtId="0" fontId="0" fillId="0" borderId="0" xfId="124" applyFont="1"/>
    <xf numFmtId="17" fontId="0" fillId="0" borderId="0" xfId="124" applyNumberFormat="1" applyFont="1"/>
    <xf numFmtId="14" fontId="0" fillId="0" borderId="0" xfId="124" applyNumberFormat="1" applyFont="1"/>
    <xf numFmtId="165" fontId="13" fillId="0" borderId="1" xfId="124" applyNumberFormat="1" applyBorder="1" applyAlignment="1">
      <alignment horizontal="right"/>
    </xf>
    <xf numFmtId="0" fontId="0" fillId="0" borderId="0" xfId="124" applyFont="1" applyAlignment="1">
      <alignment horizontal="left" wrapText="1"/>
    </xf>
    <xf numFmtId="165" fontId="0" fillId="0" borderId="0" xfId="124" applyNumberFormat="1" applyFont="1" applyAlignment="1">
      <alignment horizontal="right"/>
    </xf>
    <xf numFmtId="165" fontId="0" fillId="0" borderId="0" xfId="124" applyNumberFormat="1" applyFont="1"/>
    <xf numFmtId="0" fontId="13" fillId="0" borderId="1" xfId="126" applyBorder="1" applyAlignment="1">
      <alignment horizontal="left" vertical="top" wrapText="1"/>
    </xf>
    <xf numFmtId="0" fontId="62" fillId="0" borderId="2" xfId="51488" applyFont="1" applyBorder="1" applyAlignment="1">
      <alignment vertical="top" wrapText="1"/>
    </xf>
    <xf numFmtId="49" fontId="62" fillId="0" borderId="1" xfId="51488" applyNumberFormat="1" applyFont="1" applyBorder="1" applyAlignment="1">
      <alignment vertical="top"/>
    </xf>
    <xf numFmtId="14" fontId="13" fillId="0" borderId="1" xfId="126" applyNumberFormat="1" applyBorder="1" applyAlignment="1">
      <alignment horizontal="left" vertical="top"/>
    </xf>
    <xf numFmtId="1" fontId="62" fillId="0" borderId="2" xfId="51488" applyNumberFormat="1" applyFont="1" applyBorder="1" applyAlignment="1">
      <alignment vertical="top"/>
    </xf>
    <xf numFmtId="1" fontId="62" fillId="0" borderId="2" xfId="51488" applyNumberFormat="1" applyFont="1" applyBorder="1" applyAlignment="1">
      <alignment vertical="top" wrapText="1"/>
    </xf>
    <xf numFmtId="0" fontId="15" fillId="0" borderId="3" xfId="0" applyFont="1" applyBorder="1" applyAlignment="1">
      <alignment vertical="top"/>
    </xf>
    <xf numFmtId="49" fontId="55" fillId="0" borderId="1" xfId="51471" applyNumberFormat="1" applyFont="1" applyBorder="1" applyAlignment="1">
      <alignment horizontal="center" vertical="top" wrapText="1"/>
    </xf>
    <xf numFmtId="0" fontId="15" fillId="0" borderId="2" xfId="51471" applyFont="1" applyBorder="1" applyAlignment="1">
      <alignment vertical="top" wrapText="1"/>
    </xf>
    <xf numFmtId="0" fontId="15" fillId="0" borderId="1" xfId="124" applyFont="1" applyBorder="1" applyAlignment="1">
      <alignment horizontal="left" vertical="top" wrapText="1"/>
    </xf>
    <xf numFmtId="0" fontId="15" fillId="26" borderId="7" xfId="0" applyFont="1" applyFill="1" applyBorder="1" applyAlignment="1">
      <alignment vertical="top" wrapText="1"/>
    </xf>
    <xf numFmtId="0" fontId="15" fillId="28" borderId="1" xfId="360" applyFont="1" applyFill="1" applyBorder="1" applyAlignment="1">
      <alignment horizontal="center" vertical="top" wrapText="1"/>
    </xf>
    <xf numFmtId="0" fontId="15" fillId="26" borderId="4" xfId="360" applyFont="1" applyFill="1" applyBorder="1" applyAlignment="1">
      <alignment horizontal="center" vertical="top" wrapText="1"/>
    </xf>
    <xf numFmtId="0" fontId="15" fillId="26" borderId="1" xfId="0" applyFont="1" applyFill="1" applyBorder="1" applyAlignment="1">
      <alignment vertical="top"/>
    </xf>
    <xf numFmtId="0" fontId="15" fillId="0" borderId="7" xfId="0" applyFont="1" applyBorder="1" applyAlignment="1">
      <alignment horizontal="center"/>
    </xf>
    <xf numFmtId="0" fontId="63" fillId="26" borderId="4" xfId="360" applyFont="1" applyFill="1" applyBorder="1" applyAlignment="1">
      <alignment horizontal="center" vertical="top" wrapText="1"/>
    </xf>
    <xf numFmtId="0" fontId="35" fillId="26" borderId="4" xfId="360" applyFont="1" applyFill="1" applyBorder="1" applyAlignment="1">
      <alignment horizontal="center" vertical="top" wrapText="1"/>
    </xf>
    <xf numFmtId="0" fontId="15" fillId="26" borderId="4" xfId="0" applyFont="1" applyFill="1" applyBorder="1" applyAlignment="1">
      <alignment vertical="top"/>
    </xf>
    <xf numFmtId="0" fontId="13" fillId="0" borderId="0" xfId="0" applyFont="1" applyAlignment="1">
      <alignment horizontal="center"/>
    </xf>
    <xf numFmtId="0" fontId="13" fillId="0" borderId="1" xfId="0" applyFont="1" applyBorder="1" applyAlignment="1">
      <alignment horizontal="left" vertical="top" wrapText="1"/>
    </xf>
    <xf numFmtId="0" fontId="13" fillId="0" borderId="23" xfId="0" applyFont="1" applyBorder="1" applyAlignment="1">
      <alignment horizontal="center"/>
    </xf>
    <xf numFmtId="0" fontId="85" fillId="63" borderId="4" xfId="0" applyFont="1" applyFill="1" applyBorder="1" applyAlignment="1">
      <alignment vertical="top"/>
    </xf>
    <xf numFmtId="0" fontId="18" fillId="63" borderId="4" xfId="0" applyFont="1" applyFill="1" applyBorder="1" applyAlignment="1">
      <alignment vertical="top"/>
    </xf>
    <xf numFmtId="0" fontId="18" fillId="63" borderId="5" xfId="0" applyFont="1" applyFill="1" applyBorder="1" applyAlignment="1">
      <alignment vertical="top"/>
    </xf>
    <xf numFmtId="0" fontId="18" fillId="63" borderId="5" xfId="0" applyFont="1" applyFill="1" applyBorder="1" applyAlignment="1">
      <alignment vertical="top" wrapText="1"/>
    </xf>
    <xf numFmtId="0" fontId="18" fillId="63" borderId="5" xfId="0" applyFont="1" applyFill="1" applyBorder="1" applyAlignment="1">
      <alignment horizontal="center" vertical="top" wrapText="1"/>
    </xf>
    <xf numFmtId="0" fontId="18" fillId="63" borderId="1" xfId="0" applyFont="1" applyFill="1" applyBorder="1" applyAlignment="1">
      <alignment vertical="top" wrapText="1"/>
    </xf>
    <xf numFmtId="0" fontId="18" fillId="63" borderId="3" xfId="0" applyFont="1" applyFill="1" applyBorder="1" applyAlignment="1">
      <alignment vertical="top" wrapText="1"/>
    </xf>
    <xf numFmtId="0" fontId="13" fillId="0" borderId="2" xfId="126" applyBorder="1" applyAlignment="1">
      <alignment horizontal="left" vertical="top" wrapText="1"/>
    </xf>
    <xf numFmtId="0" fontId="13" fillId="0" borderId="2" xfId="126" applyBorder="1" applyAlignment="1">
      <alignment horizontal="left" vertical="top"/>
    </xf>
    <xf numFmtId="14" fontId="13" fillId="0" borderId="2" xfId="126" applyNumberFormat="1" applyBorder="1" applyAlignment="1">
      <alignment horizontal="left" vertical="top"/>
    </xf>
    <xf numFmtId="0" fontId="13" fillId="0" borderId="2" xfId="0" applyFont="1" applyBorder="1" applyAlignment="1">
      <alignment vertical="top" wrapText="1"/>
    </xf>
    <xf numFmtId="0" fontId="113" fillId="0" borderId="1" xfId="0" applyFont="1" applyBorder="1"/>
    <xf numFmtId="0" fontId="62" fillId="0" borderId="1" xfId="0" applyFont="1" applyBorder="1" applyAlignment="1">
      <alignment vertical="top" wrapText="1"/>
    </xf>
    <xf numFmtId="49" fontId="13" fillId="0" borderId="1" xfId="0" applyNumberFormat="1" applyFont="1" applyBorder="1" applyAlignment="1">
      <alignment vertical="top" wrapText="1"/>
    </xf>
    <xf numFmtId="0" fontId="62" fillId="0" borderId="2" xfId="0" applyFont="1" applyBorder="1" applyAlignment="1">
      <alignment vertical="top" wrapText="1"/>
    </xf>
    <xf numFmtId="0" fontId="62" fillId="0" borderId="2" xfId="0" applyFont="1" applyBorder="1" applyAlignment="1">
      <alignment horizontal="left" vertical="top" wrapText="1"/>
    </xf>
    <xf numFmtId="0" fontId="16" fillId="0" borderId="1" xfId="126" applyFont="1" applyBorder="1" applyAlignment="1">
      <alignment horizontal="left" vertical="top" wrapText="1"/>
    </xf>
    <xf numFmtId="49" fontId="13" fillId="0" borderId="2" xfId="0" applyNumberFormat="1" applyFont="1" applyBorder="1" applyAlignment="1">
      <alignment vertical="top" wrapText="1"/>
    </xf>
    <xf numFmtId="0" fontId="13" fillId="0" borderId="7" xfId="126" applyBorder="1" applyAlignment="1">
      <alignment horizontal="left" vertical="top"/>
    </xf>
    <xf numFmtId="0" fontId="15" fillId="0" borderId="1" xfId="51471" applyFont="1" applyBorder="1" applyAlignment="1">
      <alignment vertical="top" wrapText="1"/>
    </xf>
    <xf numFmtId="0" fontId="15" fillId="0" borderId="1" xfId="51471" applyFont="1" applyBorder="1" applyAlignment="1">
      <alignment horizontal="center" vertical="top" wrapText="1"/>
    </xf>
    <xf numFmtId="0" fontId="15" fillId="0" borderId="1" xfId="51471" applyFont="1" applyBorder="1" applyAlignment="1">
      <alignment horizontal="left" vertical="top" wrapText="1"/>
    </xf>
    <xf numFmtId="0" fontId="58" fillId="0" borderId="1" xfId="51471" applyFont="1" applyBorder="1" applyAlignment="1">
      <alignment horizontal="center" vertical="top" wrapText="1"/>
    </xf>
    <xf numFmtId="0" fontId="15" fillId="0" borderId="6" xfId="51471" applyFont="1" applyBorder="1" applyAlignment="1">
      <alignment vertical="top" wrapText="1"/>
    </xf>
    <xf numFmtId="0" fontId="15" fillId="0" borderId="1" xfId="51471" applyFont="1" applyBorder="1" applyAlignment="1">
      <alignment horizontal="center" vertical="top"/>
    </xf>
    <xf numFmtId="0" fontId="15" fillId="0" borderId="0" xfId="51471" applyFont="1"/>
    <xf numFmtId="0" fontId="15" fillId="0" borderId="1" xfId="51471" applyFont="1" applyBorder="1"/>
    <xf numFmtId="0" fontId="62" fillId="0" borderId="36" xfId="0" applyFont="1" applyBorder="1" applyAlignment="1">
      <alignment vertical="top" wrapText="1"/>
    </xf>
    <xf numFmtId="1" fontId="13" fillId="0" borderId="1" xfId="0" applyNumberFormat="1" applyFont="1" applyBorder="1" applyAlignment="1">
      <alignment vertical="top" wrapText="1"/>
    </xf>
    <xf numFmtId="0" fontId="14" fillId="63" borderId="4" xfId="0" applyFont="1" applyFill="1" applyBorder="1" applyAlignment="1">
      <alignment horizontal="left" vertical="top" wrapText="1"/>
    </xf>
    <xf numFmtId="0" fontId="16" fillId="0" borderId="17" xfId="0" applyFont="1" applyBorder="1" applyAlignment="1">
      <alignment vertical="top" wrapText="1"/>
    </xf>
    <xf numFmtId="0" fontId="16" fillId="0" borderId="4" xfId="0" applyFont="1" applyBorder="1" applyAlignment="1">
      <alignment horizontal="left" vertical="top" wrapText="1"/>
    </xf>
    <xf numFmtId="0" fontId="16" fillId="0" borderId="35" xfId="0" applyFont="1" applyBorder="1" applyAlignment="1">
      <alignment vertical="top" wrapText="1"/>
    </xf>
    <xf numFmtId="0" fontId="16" fillId="0" borderId="35" xfId="0" applyFont="1" applyBorder="1" applyAlignment="1">
      <alignment horizontal="left" vertical="top" wrapText="1"/>
    </xf>
    <xf numFmtId="0" fontId="16" fillId="28" borderId="4" xfId="0" applyFont="1" applyFill="1" applyBorder="1" applyAlignment="1">
      <alignment horizontal="left" vertical="top" wrapText="1"/>
    </xf>
    <xf numFmtId="0" fontId="16" fillId="26" borderId="18" xfId="0" applyFont="1" applyFill="1" applyBorder="1" applyAlignment="1">
      <alignment horizontal="left" vertical="top" wrapText="1"/>
    </xf>
    <xf numFmtId="0" fontId="16" fillId="26" borderId="17" xfId="0" applyFont="1" applyFill="1" applyBorder="1" applyAlignment="1">
      <alignment horizontal="left" vertical="top" wrapText="1"/>
    </xf>
    <xf numFmtId="0" fontId="14" fillId="63" borderId="3" xfId="126" applyFont="1" applyFill="1" applyBorder="1" applyAlignment="1">
      <alignment vertical="top" wrapText="1"/>
    </xf>
    <xf numFmtId="0" fontId="16" fillId="0" borderId="36" xfId="0" applyFont="1" applyBorder="1" applyAlignment="1">
      <alignment vertical="top" wrapText="1"/>
    </xf>
    <xf numFmtId="0" fontId="16" fillId="3" borderId="3" xfId="0" applyFont="1" applyFill="1" applyBorder="1" applyAlignment="1">
      <alignment vertical="top" wrapText="1"/>
    </xf>
    <xf numFmtId="0" fontId="16" fillId="0" borderId="23" xfId="0" applyFont="1" applyBorder="1" applyAlignment="1">
      <alignment vertical="top" wrapText="1"/>
    </xf>
    <xf numFmtId="0" fontId="16" fillId="0" borderId="23" xfId="0" applyFont="1" applyBorder="1" applyAlignment="1">
      <alignment horizontal="left" vertical="top" wrapText="1"/>
    </xf>
    <xf numFmtId="0" fontId="16" fillId="26" borderId="36" xfId="0" applyFont="1" applyFill="1" applyBorder="1" applyAlignment="1">
      <alignment vertical="top" wrapText="1"/>
    </xf>
    <xf numFmtId="0" fontId="16" fillId="26" borderId="3" xfId="0" applyFont="1" applyFill="1" applyBorder="1" applyAlignment="1">
      <alignment horizontal="left" vertical="top" wrapText="1"/>
    </xf>
    <xf numFmtId="0" fontId="16" fillId="26" borderId="24" xfId="0" applyFont="1" applyFill="1" applyBorder="1" applyAlignment="1">
      <alignment horizontal="left" vertical="top" wrapText="1"/>
    </xf>
    <xf numFmtId="0" fontId="16" fillId="26" borderId="36" xfId="0" applyFont="1" applyFill="1" applyBorder="1" applyAlignment="1">
      <alignment horizontal="left" vertical="top" wrapText="1"/>
    </xf>
    <xf numFmtId="49" fontId="60" fillId="26" borderId="3" xfId="178" applyNumberFormat="1" applyFont="1" applyFill="1" applyBorder="1" applyAlignment="1">
      <alignment horizontal="left" vertical="top" wrapText="1"/>
    </xf>
    <xf numFmtId="0" fontId="16" fillId="63" borderId="0" xfId="0" applyFont="1" applyFill="1" applyAlignment="1">
      <alignment vertical="top"/>
    </xf>
    <xf numFmtId="1" fontId="13" fillId="0" borderId="2" xfId="0" applyNumberFormat="1" applyFont="1" applyBorder="1" applyAlignment="1">
      <alignment horizontal="left" vertical="top" wrapText="1"/>
    </xf>
    <xf numFmtId="0" fontId="13" fillId="0" borderId="3" xfId="126" applyBorder="1" applyAlignment="1">
      <alignment horizontal="left" vertical="top"/>
    </xf>
    <xf numFmtId="49" fontId="13" fillId="0" borderId="1" xfId="0" applyNumberFormat="1" applyFont="1" applyBorder="1" applyAlignment="1">
      <alignment horizontal="left" vertical="top" wrapText="1"/>
    </xf>
    <xf numFmtId="1" fontId="13" fillId="0" borderId="1" xfId="0" applyNumberFormat="1" applyFont="1" applyBorder="1" applyAlignment="1">
      <alignment horizontal="left" vertical="top" wrapText="1"/>
    </xf>
    <xf numFmtId="49" fontId="35" fillId="0" borderId="1" xfId="0" applyNumberFormat="1" applyFont="1" applyBorder="1" applyAlignment="1">
      <alignment horizontal="center" vertical="top" wrapText="1"/>
    </xf>
    <xf numFmtId="0" fontId="24" fillId="0" borderId="5" xfId="0" applyFont="1" applyBorder="1" applyAlignment="1">
      <alignment horizontal="left" vertical="top"/>
    </xf>
    <xf numFmtId="0" fontId="24" fillId="0" borderId="3" xfId="0" applyFont="1" applyBorder="1" applyAlignment="1">
      <alignment horizontal="left" vertical="top"/>
    </xf>
    <xf numFmtId="0" fontId="16" fillId="0" borderId="1" xfId="0" applyFont="1" applyBorder="1" applyAlignment="1">
      <alignment horizontal="center" vertical="top" wrapText="1"/>
    </xf>
    <xf numFmtId="0" fontId="15" fillId="0" borderId="5" xfId="0" applyFont="1" applyBorder="1" applyAlignment="1">
      <alignment vertical="top" wrapText="1"/>
    </xf>
    <xf numFmtId="0" fontId="15" fillId="0" borderId="3" xfId="0" applyFont="1" applyBorder="1" applyAlignment="1">
      <alignment vertical="top" wrapText="1"/>
    </xf>
    <xf numFmtId="0" fontId="24" fillId="65" borderId="5" xfId="0" applyFont="1" applyFill="1" applyBorder="1" applyAlignment="1">
      <alignment horizontal="left" vertical="top"/>
    </xf>
    <xf numFmtId="0" fontId="24" fillId="65" borderId="0" xfId="0" applyFont="1" applyFill="1" applyAlignment="1">
      <alignment horizontal="left" vertical="top"/>
    </xf>
    <xf numFmtId="0" fontId="24" fillId="65" borderId="3" xfId="0" applyFont="1" applyFill="1" applyBorder="1" applyAlignment="1">
      <alignment horizontal="left" vertical="top"/>
    </xf>
    <xf numFmtId="0" fontId="15" fillId="65" borderId="1" xfId="0" applyFont="1" applyFill="1" applyBorder="1" applyAlignment="1">
      <alignment horizontal="center" vertical="top" wrapText="1"/>
    </xf>
    <xf numFmtId="0" fontId="15" fillId="65" borderId="1" xfId="0" applyFont="1" applyFill="1" applyBorder="1" applyAlignment="1">
      <alignment horizontal="left" vertical="top" wrapText="1"/>
    </xf>
    <xf numFmtId="0" fontId="15" fillId="65" borderId="5" xfId="0" applyFont="1" applyFill="1" applyBorder="1" applyAlignment="1">
      <alignment vertical="top" wrapText="1"/>
    </xf>
    <xf numFmtId="0" fontId="15" fillId="65" borderId="3" xfId="0" applyFont="1" applyFill="1" applyBorder="1" applyAlignment="1">
      <alignment vertical="top" wrapText="1"/>
    </xf>
    <xf numFmtId="0" fontId="24" fillId="65" borderId="3" xfId="0" applyFont="1" applyFill="1" applyBorder="1" applyAlignment="1">
      <alignment horizontal="center" vertical="top"/>
    </xf>
    <xf numFmtId="0" fontId="16" fillId="65" borderId="1" xfId="0" applyFont="1" applyFill="1" applyBorder="1" applyAlignment="1">
      <alignment horizontal="center" vertical="top" wrapText="1"/>
    </xf>
    <xf numFmtId="0" fontId="24" fillId="65" borderId="4" xfId="0" applyFont="1" applyFill="1" applyBorder="1" applyAlignment="1">
      <alignment horizontal="left" vertical="top"/>
    </xf>
    <xf numFmtId="0" fontId="24" fillId="65" borderId="5" xfId="0" applyFont="1" applyFill="1" applyBorder="1" applyAlignment="1">
      <alignment horizontal="left" vertical="top" wrapText="1"/>
    </xf>
    <xf numFmtId="0" fontId="24" fillId="65" borderId="3" xfId="0" applyFont="1" applyFill="1" applyBorder="1" applyAlignment="1">
      <alignment horizontal="left" vertical="top" wrapText="1"/>
    </xf>
    <xf numFmtId="0" fontId="16" fillId="65" borderId="5" xfId="0" applyFont="1" applyFill="1" applyBorder="1" applyAlignment="1">
      <alignment horizontal="center" vertical="top" wrapText="1"/>
    </xf>
    <xf numFmtId="0" fontId="16" fillId="65" borderId="5" xfId="0" applyFont="1" applyFill="1" applyBorder="1" applyAlignment="1">
      <alignment horizontal="left" vertical="top" wrapText="1"/>
    </xf>
    <xf numFmtId="0" fontId="16" fillId="65" borderId="3" xfId="0" applyFont="1" applyFill="1" applyBorder="1" applyAlignment="1">
      <alignment horizontal="left" vertical="top" wrapText="1"/>
    </xf>
    <xf numFmtId="0" fontId="0" fillId="65" borderId="0" xfId="0" applyFill="1" applyAlignment="1">
      <alignment horizontal="center"/>
    </xf>
    <xf numFmtId="0" fontId="24" fillId="65" borderId="5" xfId="124" applyFont="1" applyFill="1" applyBorder="1" applyAlignment="1">
      <alignment horizontal="left" vertical="top" wrapText="1"/>
    </xf>
    <xf numFmtId="0" fontId="24" fillId="65" borderId="3" xfId="124" applyFont="1" applyFill="1" applyBorder="1" applyAlignment="1">
      <alignment horizontal="left" vertical="top" wrapText="1"/>
    </xf>
    <xf numFmtId="0" fontId="13" fillId="65" borderId="0" xfId="124" applyFill="1" applyAlignment="1">
      <alignment horizontal="center"/>
    </xf>
    <xf numFmtId="0" fontId="15" fillId="65" borderId="1" xfId="124" applyFont="1" applyFill="1" applyBorder="1" applyAlignment="1">
      <alignment vertical="top" wrapText="1"/>
    </xf>
    <xf numFmtId="0" fontId="15" fillId="65" borderId="5" xfId="124" applyFont="1" applyFill="1" applyBorder="1" applyAlignment="1">
      <alignment vertical="top" wrapText="1"/>
    </xf>
    <xf numFmtId="0" fontId="15" fillId="65" borderId="3" xfId="124" applyFont="1" applyFill="1" applyBorder="1" applyAlignment="1">
      <alignment vertical="top" wrapText="1"/>
    </xf>
    <xf numFmtId="0" fontId="15" fillId="65" borderId="4" xfId="0" applyFont="1" applyFill="1" applyBorder="1" applyAlignment="1">
      <alignment horizontal="left" vertical="top" wrapText="1"/>
    </xf>
    <xf numFmtId="0" fontId="15" fillId="65" borderId="5" xfId="0" applyFont="1" applyFill="1" applyBorder="1" applyAlignment="1">
      <alignment horizontal="left" vertical="top" wrapText="1"/>
    </xf>
    <xf numFmtId="0" fontId="15" fillId="65" borderId="3" xfId="0" applyFont="1" applyFill="1" applyBorder="1" applyAlignment="1">
      <alignment horizontal="left" vertical="top" wrapText="1"/>
    </xf>
    <xf numFmtId="0" fontId="24" fillId="66" borderId="5" xfId="0" applyFont="1" applyFill="1" applyBorder="1" applyAlignment="1">
      <alignment horizontal="left" vertical="top"/>
    </xf>
    <xf numFmtId="0" fontId="24" fillId="66" borderId="3" xfId="0" applyFont="1" applyFill="1" applyBorder="1" applyAlignment="1">
      <alignment horizontal="center" vertical="top"/>
    </xf>
    <xf numFmtId="0" fontId="16" fillId="66" borderId="1" xfId="0" applyFont="1" applyFill="1" applyBorder="1" applyAlignment="1">
      <alignment horizontal="center" vertical="top" wrapText="1"/>
    </xf>
    <xf numFmtId="0" fontId="15" fillId="66" borderId="1" xfId="0" applyFont="1" applyFill="1" applyBorder="1" applyAlignment="1">
      <alignment horizontal="left" vertical="top" wrapText="1"/>
    </xf>
    <xf numFmtId="0" fontId="15" fillId="66" borderId="5" xfId="0" applyFont="1" applyFill="1" applyBorder="1" applyAlignment="1">
      <alignment vertical="top" wrapText="1"/>
    </xf>
    <xf numFmtId="0" fontId="15" fillId="66" borderId="3" xfId="0" applyFont="1" applyFill="1" applyBorder="1" applyAlignment="1">
      <alignment vertical="top" wrapText="1"/>
    </xf>
    <xf numFmtId="0" fontId="56" fillId="66" borderId="4" xfId="0" applyFont="1" applyFill="1" applyBorder="1" applyAlignment="1">
      <alignment horizontal="left" vertical="top"/>
    </xf>
    <xf numFmtId="0" fontId="56" fillId="66" borderId="4" xfId="0" applyFont="1" applyFill="1" applyBorder="1" applyAlignment="1">
      <alignment vertical="top" wrapText="1"/>
    </xf>
    <xf numFmtId="0" fontId="56" fillId="66" borderId="5" xfId="0" applyFont="1" applyFill="1" applyBorder="1" applyAlignment="1">
      <alignment vertical="top" wrapText="1"/>
    </xf>
    <xf numFmtId="0" fontId="56" fillId="66" borderId="3" xfId="0" applyFont="1" applyFill="1" applyBorder="1" applyAlignment="1">
      <alignment horizontal="center" vertical="top" wrapText="1"/>
    </xf>
    <xf numFmtId="0" fontId="24" fillId="66" borderId="4" xfId="0" applyFont="1" applyFill="1" applyBorder="1" applyAlignment="1">
      <alignment horizontal="left" vertical="top"/>
    </xf>
    <xf numFmtId="0" fontId="24" fillId="66" borderId="4" xfId="0" applyFont="1" applyFill="1" applyBorder="1" applyAlignment="1">
      <alignment vertical="top" wrapText="1"/>
    </xf>
    <xf numFmtId="0" fontId="24" fillId="66" borderId="5" xfId="0" applyFont="1" applyFill="1" applyBorder="1" applyAlignment="1">
      <alignment vertical="top" wrapText="1"/>
    </xf>
    <xf numFmtId="0" fontId="24" fillId="66" borderId="3" xfId="0" applyFont="1" applyFill="1" applyBorder="1" applyAlignment="1">
      <alignment vertical="top" wrapText="1"/>
    </xf>
    <xf numFmtId="0" fontId="15" fillId="66" borderId="4" xfId="0" applyFont="1" applyFill="1" applyBorder="1" applyAlignment="1">
      <alignment horizontal="center" vertical="top" wrapText="1"/>
    </xf>
    <xf numFmtId="0" fontId="15" fillId="66" borderId="4" xfId="0" applyFont="1" applyFill="1" applyBorder="1" applyAlignment="1">
      <alignment horizontal="left" vertical="top"/>
    </xf>
    <xf numFmtId="0" fontId="15" fillId="66" borderId="3" xfId="0" applyFont="1" applyFill="1" applyBorder="1" applyAlignment="1">
      <alignment horizontal="center" vertical="top"/>
    </xf>
    <xf numFmtId="0" fontId="24" fillId="67" borderId="5" xfId="0" applyFont="1" applyFill="1" applyBorder="1" applyAlignment="1">
      <alignment horizontal="left" vertical="top"/>
    </xf>
    <xf numFmtId="0" fontId="24" fillId="67" borderId="3" xfId="0" applyFont="1" applyFill="1" applyBorder="1" applyAlignment="1">
      <alignment horizontal="center" vertical="top"/>
    </xf>
    <xf numFmtId="0" fontId="16" fillId="67" borderId="1" xfId="0" applyFont="1" applyFill="1" applyBorder="1" applyAlignment="1">
      <alignment horizontal="center" vertical="top" wrapText="1"/>
    </xf>
    <xf numFmtId="0" fontId="15" fillId="67" borderId="1" xfId="0" applyFont="1" applyFill="1" applyBorder="1" applyAlignment="1">
      <alignment horizontal="left" vertical="top" wrapText="1"/>
    </xf>
    <xf numFmtId="0" fontId="15" fillId="67" borderId="5" xfId="0" applyFont="1" applyFill="1" applyBorder="1" applyAlignment="1">
      <alignment vertical="top" wrapText="1"/>
    </xf>
    <xf numFmtId="0" fontId="15" fillId="67" borderId="3" xfId="0" applyFont="1" applyFill="1" applyBorder="1" applyAlignment="1">
      <alignment vertical="top" wrapText="1"/>
    </xf>
    <xf numFmtId="0" fontId="24" fillId="67" borderId="4" xfId="0" applyFont="1" applyFill="1" applyBorder="1" applyAlignment="1">
      <alignment horizontal="left" vertical="top"/>
    </xf>
    <xf numFmtId="0" fontId="24" fillId="67" borderId="4" xfId="0" applyFont="1" applyFill="1" applyBorder="1" applyAlignment="1">
      <alignment vertical="top" wrapText="1"/>
    </xf>
    <xf numFmtId="0" fontId="24" fillId="67" borderId="5" xfId="0" applyFont="1" applyFill="1" applyBorder="1" applyAlignment="1">
      <alignment vertical="top" wrapText="1"/>
    </xf>
    <xf numFmtId="0" fontId="24" fillId="67" borderId="3" xfId="0" applyFont="1" applyFill="1" applyBorder="1" applyAlignment="1">
      <alignment vertical="top" wrapText="1"/>
    </xf>
    <xf numFmtId="0" fontId="15" fillId="67" borderId="5" xfId="0" applyFont="1" applyFill="1" applyBorder="1" applyAlignment="1">
      <alignment horizontal="center" vertical="top" wrapText="1"/>
    </xf>
    <xf numFmtId="0" fontId="24" fillId="68" borderId="4" xfId="0" applyFont="1" applyFill="1" applyBorder="1" applyAlignment="1">
      <alignment horizontal="left" vertical="top"/>
    </xf>
    <xf numFmtId="0" fontId="24" fillId="68" borderId="4" xfId="0" applyFont="1" applyFill="1" applyBorder="1" applyAlignment="1">
      <alignment vertical="top" wrapText="1"/>
    </xf>
    <xf numFmtId="0" fontId="24" fillId="68" borderId="5" xfId="0" applyFont="1" applyFill="1" applyBorder="1" applyAlignment="1">
      <alignment vertical="top" wrapText="1"/>
    </xf>
    <xf numFmtId="0" fontId="15" fillId="68" borderId="3" xfId="0" applyFont="1" applyFill="1" applyBorder="1" applyAlignment="1">
      <alignment horizontal="center" vertical="top" wrapText="1"/>
    </xf>
    <xf numFmtId="0" fontId="16" fillId="68" borderId="1" xfId="0" applyFont="1" applyFill="1" applyBorder="1" applyAlignment="1">
      <alignment horizontal="center" vertical="top" wrapText="1"/>
    </xf>
    <xf numFmtId="0" fontId="15" fillId="68" borderId="1" xfId="0" applyFont="1" applyFill="1" applyBorder="1" applyAlignment="1">
      <alignment horizontal="left" vertical="top" wrapText="1"/>
    </xf>
    <xf numFmtId="0" fontId="15" fillId="68" borderId="5" xfId="0" applyFont="1" applyFill="1" applyBorder="1" applyAlignment="1">
      <alignment vertical="top" wrapText="1"/>
    </xf>
    <xf numFmtId="0" fontId="24" fillId="69" borderId="5" xfId="0" applyFont="1" applyFill="1" applyBorder="1" applyAlignment="1">
      <alignment horizontal="left" vertical="top"/>
    </xf>
    <xf numFmtId="0" fontId="24" fillId="69" borderId="3" xfId="0" applyFont="1" applyFill="1" applyBorder="1" applyAlignment="1">
      <alignment horizontal="center" vertical="top"/>
    </xf>
    <xf numFmtId="0" fontId="16" fillId="69" borderId="1" xfId="0" applyFont="1" applyFill="1" applyBorder="1" applyAlignment="1">
      <alignment horizontal="center" vertical="top" wrapText="1"/>
    </xf>
    <xf numFmtId="0" fontId="15" fillId="69" borderId="1" xfId="0" applyFont="1" applyFill="1" applyBorder="1" applyAlignment="1">
      <alignment horizontal="left" vertical="top" wrapText="1"/>
    </xf>
    <xf numFmtId="0" fontId="15" fillId="69" borderId="5" xfId="0" applyFont="1" applyFill="1" applyBorder="1" applyAlignment="1">
      <alignment vertical="top" wrapText="1"/>
    </xf>
    <xf numFmtId="0" fontId="15" fillId="69" borderId="3" xfId="0" applyFont="1" applyFill="1" applyBorder="1" applyAlignment="1">
      <alignment vertical="top" wrapText="1"/>
    </xf>
    <xf numFmtId="0" fontId="24" fillId="70" borderId="5" xfId="0" applyFont="1" applyFill="1" applyBorder="1" applyAlignment="1">
      <alignment horizontal="left" vertical="top"/>
    </xf>
    <xf numFmtId="0" fontId="24" fillId="70" borderId="3" xfId="0" applyFont="1" applyFill="1" applyBorder="1" applyAlignment="1">
      <alignment horizontal="center" vertical="top"/>
    </xf>
    <xf numFmtId="0" fontId="16" fillId="70" borderId="1" xfId="0" applyFont="1" applyFill="1" applyBorder="1" applyAlignment="1">
      <alignment horizontal="center" vertical="top" wrapText="1"/>
    </xf>
    <xf numFmtId="0" fontId="15" fillId="70" borderId="1" xfId="0" applyFont="1" applyFill="1" applyBorder="1" applyAlignment="1">
      <alignment horizontal="left" vertical="top" wrapText="1"/>
    </xf>
    <xf numFmtId="0" fontId="15" fillId="70" borderId="5" xfId="0" applyFont="1" applyFill="1" applyBorder="1" applyAlignment="1">
      <alignment vertical="top" wrapText="1"/>
    </xf>
    <xf numFmtId="0" fontId="15" fillId="70" borderId="3" xfId="0" applyFont="1" applyFill="1" applyBorder="1" applyAlignment="1">
      <alignment vertical="top" wrapText="1"/>
    </xf>
    <xf numFmtId="49" fontId="13" fillId="0" borderId="2" xfId="0" applyNumberFormat="1" applyFont="1" applyBorder="1" applyAlignment="1">
      <alignment horizontal="left" vertical="top" wrapText="1"/>
    </xf>
    <xf numFmtId="0" fontId="13" fillId="0" borderId="2" xfId="0" applyFont="1" applyBorder="1" applyAlignment="1">
      <alignment horizontal="left" vertical="top" wrapText="1"/>
    </xf>
    <xf numFmtId="0" fontId="24" fillId="71" borderId="5" xfId="0" applyFont="1" applyFill="1" applyBorder="1" applyAlignment="1">
      <alignment horizontal="left" vertical="top"/>
    </xf>
    <xf numFmtId="0" fontId="24" fillId="71" borderId="3" xfId="0" applyFont="1" applyFill="1" applyBorder="1" applyAlignment="1">
      <alignment horizontal="center" vertical="top"/>
    </xf>
    <xf numFmtId="0" fontId="16" fillId="71" borderId="1" xfId="0" applyFont="1" applyFill="1" applyBorder="1" applyAlignment="1">
      <alignment horizontal="center" vertical="top" wrapText="1"/>
    </xf>
    <xf numFmtId="0" fontId="15" fillId="71" borderId="1" xfId="0" applyFont="1" applyFill="1" applyBorder="1" applyAlignment="1">
      <alignment horizontal="left" vertical="top" wrapText="1"/>
    </xf>
    <xf numFmtId="0" fontId="15" fillId="71" borderId="5" xfId="0" applyFont="1" applyFill="1" applyBorder="1" applyAlignment="1">
      <alignment vertical="top" wrapText="1"/>
    </xf>
    <xf numFmtId="0" fontId="15" fillId="71" borderId="3" xfId="0" applyFont="1" applyFill="1" applyBorder="1" applyAlignment="1">
      <alignment vertical="top" wrapText="1"/>
    </xf>
    <xf numFmtId="0" fontId="24" fillId="71" borderId="5" xfId="0" applyFont="1" applyFill="1" applyBorder="1" applyAlignment="1">
      <alignment vertical="top"/>
    </xf>
    <xf numFmtId="0" fontId="24" fillId="71" borderId="4" xfId="0" applyFont="1" applyFill="1" applyBorder="1" applyAlignment="1">
      <alignment horizontal="left" vertical="top"/>
    </xf>
    <xf numFmtId="0" fontId="15" fillId="71" borderId="3" xfId="0" applyFont="1" applyFill="1" applyBorder="1" applyAlignment="1">
      <alignment horizontal="left" vertical="top" wrapText="1"/>
    </xf>
    <xf numFmtId="0" fontId="15" fillId="71" borderId="5" xfId="0" applyFont="1" applyFill="1" applyBorder="1" applyAlignment="1">
      <alignment horizontal="center" vertical="top" wrapText="1"/>
    </xf>
    <xf numFmtId="0" fontId="24" fillId="71" borderId="5" xfId="51" applyFont="1" applyFill="1" applyBorder="1" applyAlignment="1">
      <alignment horizontal="left" vertical="top"/>
    </xf>
    <xf numFmtId="0" fontId="24" fillId="71" borderId="3" xfId="51" applyFont="1" applyFill="1" applyBorder="1" applyAlignment="1">
      <alignment horizontal="center" vertical="top"/>
    </xf>
    <xf numFmtId="0" fontId="15" fillId="71" borderId="1" xfId="51" applyFont="1" applyFill="1" applyBorder="1" applyAlignment="1">
      <alignment horizontal="left" vertical="top" wrapText="1"/>
    </xf>
    <xf numFmtId="0" fontId="24" fillId="3" borderId="5" xfId="51" applyFont="1" applyFill="1" applyBorder="1" applyAlignment="1">
      <alignment horizontal="left" vertical="top"/>
    </xf>
    <xf numFmtId="0" fontId="15" fillId="3" borderId="5" xfId="0" applyFont="1" applyFill="1" applyBorder="1" applyAlignment="1">
      <alignment vertical="top" wrapText="1"/>
    </xf>
    <xf numFmtId="0" fontId="15" fillId="3" borderId="3" xfId="0" applyFont="1" applyFill="1" applyBorder="1" applyAlignment="1">
      <alignment vertical="top" wrapText="1"/>
    </xf>
    <xf numFmtId="49" fontId="13" fillId="3" borderId="1" xfId="0" applyNumberFormat="1" applyFont="1" applyFill="1" applyBorder="1" applyAlignment="1">
      <alignment vertical="top" wrapText="1"/>
    </xf>
    <xf numFmtId="49" fontId="35" fillId="3" borderId="1" xfId="0" applyNumberFormat="1" applyFont="1" applyFill="1" applyBorder="1" applyAlignment="1">
      <alignment horizontal="center" vertical="top" wrapText="1"/>
    </xf>
    <xf numFmtId="0" fontId="35" fillId="3" borderId="1" xfId="0" applyFont="1" applyFill="1" applyBorder="1" applyAlignment="1">
      <alignment horizontal="center" vertical="top" wrapText="1"/>
    </xf>
    <xf numFmtId="0" fontId="15" fillId="28" borderId="4" xfId="0" applyFont="1" applyFill="1" applyBorder="1" applyAlignment="1">
      <alignment horizontal="center" vertical="top"/>
    </xf>
    <xf numFmtId="0" fontId="15" fillId="68" borderId="1" xfId="0" applyFont="1" applyFill="1" applyBorder="1" applyAlignment="1">
      <alignment vertical="top" wrapText="1"/>
    </xf>
    <xf numFmtId="49" fontId="15" fillId="0" borderId="7" xfId="0" applyNumberFormat="1" applyFont="1" applyBorder="1" applyAlignment="1">
      <alignment horizontal="center" vertical="top" wrapText="1"/>
    </xf>
    <xf numFmtId="0" fontId="55" fillId="0" borderId="0" xfId="0" applyFont="1" applyAlignment="1">
      <alignment vertical="center" wrapText="1"/>
    </xf>
    <xf numFmtId="0" fontId="15" fillId="0" borderId="18" xfId="0" applyFont="1" applyBorder="1" applyAlignment="1">
      <alignment horizontal="left" vertical="top" wrapText="1"/>
    </xf>
    <xf numFmtId="49" fontId="13" fillId="0" borderId="0" xfId="0" applyNumberFormat="1" applyFont="1" applyAlignment="1">
      <alignment horizontal="left" vertical="top" wrapText="1"/>
    </xf>
    <xf numFmtId="14" fontId="13" fillId="0" borderId="0" xfId="126" applyNumberFormat="1" applyAlignment="1">
      <alignment horizontal="left" vertical="top"/>
    </xf>
    <xf numFmtId="0" fontId="13" fillId="0" borderId="1" xfId="126" applyBorder="1" applyAlignment="1">
      <alignment vertical="top"/>
    </xf>
    <xf numFmtId="49" fontId="16" fillId="0" borderId="2" xfId="124" applyNumberFormat="1" applyFont="1" applyBorder="1" applyAlignment="1">
      <alignment vertical="top" wrapText="1"/>
    </xf>
    <xf numFmtId="0" fontId="16" fillId="0" borderId="1" xfId="51471" applyFont="1" applyBorder="1" applyAlignment="1">
      <alignment vertical="top" wrapText="1"/>
    </xf>
    <xf numFmtId="0" fontId="16" fillId="0" borderId="1" xfId="51471" applyFont="1" applyBorder="1" applyAlignment="1">
      <alignment horizontal="left" vertical="top" wrapText="1"/>
    </xf>
    <xf numFmtId="0" fontId="16" fillId="26" borderId="1" xfId="360" applyFont="1" applyFill="1" applyBorder="1" applyAlignment="1">
      <alignment horizontal="left" vertical="top" wrapText="1"/>
    </xf>
    <xf numFmtId="0" fontId="16" fillId="28" borderId="1" xfId="360" applyFont="1" applyFill="1" applyBorder="1" applyAlignment="1">
      <alignment horizontal="left" vertical="top" wrapText="1"/>
    </xf>
    <xf numFmtId="0" fontId="16" fillId="26" borderId="1" xfId="0" applyFont="1" applyFill="1" applyBorder="1" applyAlignment="1">
      <alignment vertical="top"/>
    </xf>
    <xf numFmtId="0" fontId="13" fillId="0" borderId="1" xfId="0" applyFont="1" applyBorder="1" applyAlignment="1">
      <alignment wrapText="1"/>
    </xf>
    <xf numFmtId="0" fontId="0" fillId="0" borderId="1" xfId="0" applyBorder="1" applyAlignment="1">
      <alignment wrapText="1"/>
    </xf>
    <xf numFmtId="0" fontId="13" fillId="0" borderId="1" xfId="0" applyFont="1" applyBorder="1" applyAlignment="1">
      <alignment vertical="top"/>
    </xf>
    <xf numFmtId="49" fontId="13" fillId="0" borderId="1" xfId="51" applyNumberFormat="1" applyBorder="1" applyAlignment="1">
      <alignment vertical="top" wrapText="1"/>
    </xf>
    <xf numFmtId="0" fontId="13" fillId="0" borderId="1" xfId="51" applyBorder="1" applyAlignment="1">
      <alignment vertical="top" wrapText="1"/>
    </xf>
    <xf numFmtId="1" fontId="13" fillId="0" borderId="1" xfId="124" applyNumberFormat="1" applyBorder="1" applyAlignment="1">
      <alignment vertical="top" wrapText="1"/>
    </xf>
    <xf numFmtId="0" fontId="13" fillId="0" borderId="1" xfId="0" applyFont="1" applyBorder="1" applyAlignment="1">
      <alignment horizontal="left" vertical="top"/>
    </xf>
    <xf numFmtId="0" fontId="15" fillId="63" borderId="5" xfId="0" applyFont="1" applyFill="1" applyBorder="1" applyAlignment="1">
      <alignment vertical="top" wrapText="1"/>
    </xf>
    <xf numFmtId="0" fontId="15" fillId="63" borderId="1" xfId="0" applyFont="1" applyFill="1" applyBorder="1" applyAlignment="1">
      <alignment vertical="top" wrapText="1"/>
    </xf>
    <xf numFmtId="0" fontId="15" fillId="71" borderId="1" xfId="0" applyFont="1" applyFill="1" applyBorder="1" applyAlignment="1">
      <alignment vertical="top" wrapText="1"/>
    </xf>
    <xf numFmtId="0" fontId="0" fillId="3" borderId="1" xfId="0" applyFill="1" applyBorder="1" applyAlignment="1">
      <alignment horizontal="left"/>
    </xf>
    <xf numFmtId="14" fontId="13" fillId="0" borderId="1" xfId="126" applyNumberFormat="1" applyBorder="1" applyAlignment="1">
      <alignment vertical="top"/>
    </xf>
    <xf numFmtId="0" fontId="15" fillId="0" borderId="4" xfId="51" applyFont="1" applyBorder="1" applyAlignment="1">
      <alignment vertical="top" wrapText="1"/>
    </xf>
    <xf numFmtId="0" fontId="13" fillId="0" borderId="1" xfId="126" quotePrefix="1" applyBorder="1" applyAlignment="1">
      <alignment horizontal="left" vertical="top"/>
    </xf>
    <xf numFmtId="0" fontId="85" fillId="63" borderId="1" xfId="0" applyFont="1" applyFill="1" applyBorder="1" applyAlignment="1">
      <alignment horizontal="justify" vertical="top" wrapText="1"/>
    </xf>
    <xf numFmtId="0" fontId="13" fillId="0" borderId="1" xfId="0" quotePrefix="1" applyFont="1" applyBorder="1" applyAlignment="1">
      <alignment horizontal="center" vertical="top" wrapText="1"/>
    </xf>
    <xf numFmtId="14" fontId="13" fillId="0" borderId="1" xfId="0" applyNumberFormat="1" applyFont="1" applyBorder="1" applyAlignment="1">
      <alignment horizontal="left" vertical="top" wrapText="1"/>
    </xf>
    <xf numFmtId="14" fontId="13" fillId="0" borderId="1" xfId="0" applyNumberFormat="1" applyFont="1" applyBorder="1" applyAlignment="1">
      <alignment horizontal="center" vertical="top" wrapText="1"/>
    </xf>
    <xf numFmtId="0" fontId="34" fillId="0" borderId="1" xfId="3" applyBorder="1"/>
    <xf numFmtId="0" fontId="34" fillId="0" borderId="1" xfId="3" applyBorder="1" applyAlignment="1">
      <alignment vertical="top" wrapText="1"/>
    </xf>
    <xf numFmtId="0" fontId="13" fillId="0" borderId="1" xfId="0" applyFont="1" applyBorder="1" applyAlignment="1">
      <alignment horizontal="center" vertical="top"/>
    </xf>
    <xf numFmtId="14" fontId="13" fillId="0" borderId="1" xfId="0" applyNumberFormat="1" applyFont="1" applyBorder="1" applyAlignment="1">
      <alignment horizontal="left" vertical="top"/>
    </xf>
    <xf numFmtId="0" fontId="15" fillId="26" borderId="3" xfId="0" applyFont="1" applyFill="1" applyBorder="1" applyAlignment="1">
      <alignment horizontal="center" vertical="top" wrapText="1"/>
    </xf>
    <xf numFmtId="49" fontId="16" fillId="26" borderId="1" xfId="178" applyNumberFormat="1" applyFont="1" applyFill="1" applyBorder="1" applyAlignment="1">
      <alignment horizontal="left" vertical="top" wrapText="1"/>
    </xf>
    <xf numFmtId="0" fontId="13" fillId="0" borderId="3" xfId="0" applyFont="1" applyBorder="1" applyAlignment="1">
      <alignment horizontal="left" vertical="top" wrapText="1"/>
    </xf>
    <xf numFmtId="0" fontId="13" fillId="0" borderId="4" xfId="126" applyBorder="1" applyAlignment="1">
      <alignment vertical="top"/>
    </xf>
    <xf numFmtId="0" fontId="13" fillId="0" borderId="17" xfId="126" applyBorder="1" applyAlignment="1">
      <alignment vertical="top"/>
    </xf>
    <xf numFmtId="0" fontId="13" fillId="0" borderId="35" xfId="126" applyBorder="1" applyAlignment="1">
      <alignment horizontal="left" vertical="top"/>
    </xf>
    <xf numFmtId="0" fontId="0" fillId="0" borderId="1" xfId="0" applyBorder="1" applyAlignment="1">
      <alignment horizontal="left" vertical="top"/>
    </xf>
    <xf numFmtId="0" fontId="0" fillId="0" borderId="7" xfId="0" applyBorder="1" applyAlignment="1">
      <alignment horizontal="left" vertical="top"/>
    </xf>
    <xf numFmtId="0" fontId="0" fillId="0" borderId="2" xfId="0" applyBorder="1" applyAlignment="1">
      <alignment horizontal="left" vertical="top"/>
    </xf>
    <xf numFmtId="0" fontId="13" fillId="0" borderId="1" xfId="126" applyBorder="1" applyAlignment="1">
      <alignment vertical="top" wrapText="1"/>
    </xf>
    <xf numFmtId="0" fontId="13" fillId="0" borderId="4" xfId="0" applyFont="1" applyBorder="1" applyAlignment="1">
      <alignment vertical="top" wrapText="1"/>
    </xf>
    <xf numFmtId="0" fontId="0" fillId="0" borderId="4" xfId="0" applyBorder="1" applyAlignment="1">
      <alignment vertical="top" wrapText="1"/>
    </xf>
    <xf numFmtId="0" fontId="13" fillId="0" borderId="7" xfId="0" applyFont="1" applyBorder="1" applyAlignment="1">
      <alignment vertical="top" wrapText="1"/>
    </xf>
    <xf numFmtId="0" fontId="13" fillId="0" borderId="18" xfId="0" applyFont="1" applyBorder="1" applyAlignment="1">
      <alignment vertical="top" wrapText="1"/>
    </xf>
    <xf numFmtId="0" fontId="13" fillId="0" borderId="17" xfId="0" applyFont="1" applyBorder="1" applyAlignment="1">
      <alignment vertical="top" wrapText="1"/>
    </xf>
    <xf numFmtId="0" fontId="0" fillId="0" borderId="4" xfId="0" applyBorder="1" applyAlignment="1">
      <alignment horizontal="left" vertical="top" wrapText="1"/>
    </xf>
    <xf numFmtId="0" fontId="13" fillId="0" borderId="17" xfId="0" applyFont="1" applyBorder="1" applyAlignment="1">
      <alignment wrapText="1"/>
    </xf>
    <xf numFmtId="0" fontId="0" fillId="0" borderId="1" xfId="0" applyBorder="1" applyAlignment="1">
      <alignment horizontal="left" vertical="top" wrapText="1"/>
    </xf>
    <xf numFmtId="0" fontId="13" fillId="0" borderId="2" xfId="0" applyFont="1" applyBorder="1" applyAlignment="1">
      <alignment wrapText="1"/>
    </xf>
    <xf numFmtId="0" fontId="13" fillId="0" borderId="1" xfId="124" applyBorder="1" applyAlignment="1">
      <alignment vertical="top"/>
    </xf>
    <xf numFmtId="0" fontId="62" fillId="0" borderId="2" xfId="51488" applyFont="1" applyBorder="1" applyAlignment="1">
      <alignment horizontal="left" vertical="top" wrapText="1"/>
    </xf>
    <xf numFmtId="0" fontId="62" fillId="0" borderId="6" xfId="51488" applyFont="1" applyBorder="1" applyAlignment="1">
      <alignment horizontal="left" vertical="top" wrapText="1"/>
    </xf>
    <xf numFmtId="166" fontId="62" fillId="0" borderId="2" xfId="51488" applyNumberFormat="1" applyFont="1" applyBorder="1" applyAlignment="1">
      <alignment horizontal="right" vertical="top"/>
    </xf>
    <xf numFmtId="14" fontId="13" fillId="0" borderId="1" xfId="51488" applyNumberFormat="1" applyFont="1" applyBorder="1" applyAlignment="1">
      <alignment horizontal="right" vertical="top"/>
    </xf>
    <xf numFmtId="14" fontId="62" fillId="0" borderId="1" xfId="51488" applyNumberFormat="1" applyFont="1" applyBorder="1" applyAlignment="1">
      <alignment horizontal="right" vertical="top"/>
    </xf>
    <xf numFmtId="0" fontId="62" fillId="0" borderId="0" xfId="51488" applyFont="1" applyAlignment="1">
      <alignment horizontal="right"/>
    </xf>
    <xf numFmtId="166" fontId="85" fillId="63" borderId="1" xfId="51488" applyNumberFormat="1" applyFont="1" applyFill="1" applyBorder="1" applyAlignment="1">
      <alignment horizontal="right" vertical="top" wrapText="1"/>
    </xf>
    <xf numFmtId="166" fontId="62" fillId="0" borderId="1" xfId="51488" applyNumberFormat="1" applyFont="1" applyBorder="1" applyAlignment="1">
      <alignment horizontal="right" vertical="top"/>
    </xf>
    <xf numFmtId="0" fontId="13" fillId="0" borderId="7" xfId="126" applyBorder="1" applyAlignment="1">
      <alignment horizontal="left" vertical="top" wrapText="1"/>
    </xf>
    <xf numFmtId="0" fontId="15" fillId="0" borderId="1" xfId="126" applyFont="1" applyBorder="1" applyAlignment="1">
      <alignment horizontal="left" vertical="top" wrapText="1"/>
    </xf>
    <xf numFmtId="0" fontId="0" fillId="0" borderId="7" xfId="0" applyBorder="1" applyAlignment="1">
      <alignment horizontal="left" vertical="top" wrapText="1"/>
    </xf>
    <xf numFmtId="14" fontId="13" fillId="0" borderId="3" xfId="126" applyNumberFormat="1" applyBorder="1" applyAlignment="1">
      <alignment horizontal="left" vertical="top"/>
    </xf>
    <xf numFmtId="0" fontId="15" fillId="26" borderId="1" xfId="0" applyFont="1" applyFill="1" applyBorder="1" applyAlignment="1">
      <alignment horizontal="left" vertical="top"/>
    </xf>
    <xf numFmtId="0" fontId="0" fillId="26" borderId="1" xfId="0" applyFill="1" applyBorder="1" applyAlignment="1">
      <alignment horizontal="center" vertical="top"/>
    </xf>
    <xf numFmtId="14" fontId="13" fillId="0" borderId="36" xfId="126" applyNumberFormat="1" applyBorder="1" applyAlignment="1">
      <alignment horizontal="left" vertical="top"/>
    </xf>
    <xf numFmtId="14" fontId="13" fillId="0" borderId="3" xfId="126" applyNumberFormat="1" applyBorder="1" applyAlignment="1">
      <alignment horizontal="left" vertical="top" wrapText="1"/>
    </xf>
    <xf numFmtId="0" fontId="16" fillId="26" borderId="2" xfId="0" applyFont="1" applyFill="1" applyBorder="1" applyAlignment="1">
      <alignment horizontal="left" vertical="top"/>
    </xf>
    <xf numFmtId="0" fontId="13" fillId="0" borderId="4" xfId="126" applyBorder="1" applyAlignment="1">
      <alignment horizontal="left" vertical="top"/>
    </xf>
    <xf numFmtId="0" fontId="13" fillId="0" borderId="4" xfId="0" applyFont="1" applyBorder="1" applyAlignment="1">
      <alignment horizontal="left" vertical="top" wrapText="1"/>
    </xf>
    <xf numFmtId="0" fontId="13" fillId="3" borderId="1" xfId="0" applyFont="1" applyFill="1" applyBorder="1" applyAlignment="1">
      <alignment horizontal="left" vertical="top" wrapText="1"/>
    </xf>
    <xf numFmtId="0" fontId="13" fillId="3" borderId="1" xfId="126" applyFill="1" applyBorder="1" applyAlignment="1">
      <alignment horizontal="left" vertical="top"/>
    </xf>
    <xf numFmtId="14" fontId="13" fillId="3" borderId="1" xfId="126" applyNumberFormat="1" applyFill="1" applyBorder="1" applyAlignment="1">
      <alignment horizontal="left" vertical="top"/>
    </xf>
    <xf numFmtId="0" fontId="13" fillId="3" borderId="1" xfId="126" applyFill="1" applyBorder="1" applyAlignment="1">
      <alignment vertical="top"/>
    </xf>
    <xf numFmtId="0" fontId="13" fillId="3" borderId="1" xfId="0" applyFont="1" applyFill="1" applyBorder="1" applyAlignment="1">
      <alignment vertical="top"/>
    </xf>
    <xf numFmtId="0" fontId="13" fillId="3" borderId="1" xfId="126" applyFill="1" applyBorder="1" applyAlignment="1">
      <alignment horizontal="left" vertical="top" wrapText="1"/>
    </xf>
    <xf numFmtId="0" fontId="13" fillId="3" borderId="7" xfId="126" applyFill="1" applyBorder="1" applyAlignment="1">
      <alignment horizontal="left" vertical="top"/>
    </xf>
    <xf numFmtId="0" fontId="13" fillId="3" borderId="1" xfId="0" applyFont="1" applyFill="1" applyBorder="1" applyAlignment="1">
      <alignment horizontal="left" vertical="top"/>
    </xf>
    <xf numFmtId="0" fontId="16" fillId="26" borderId="7" xfId="0" applyFont="1" applyFill="1" applyBorder="1" applyAlignment="1">
      <alignment horizontal="left" vertical="top" wrapText="1"/>
    </xf>
    <xf numFmtId="0" fontId="15" fillId="26" borderId="2" xfId="0" applyFont="1" applyFill="1" applyBorder="1" applyAlignment="1">
      <alignment horizontal="left" vertical="top"/>
    </xf>
    <xf numFmtId="0" fontId="85" fillId="63" borderId="1" xfId="126" applyFont="1" applyFill="1" applyBorder="1" applyAlignment="1">
      <alignment horizontal="center" vertical="top" wrapText="1"/>
    </xf>
    <xf numFmtId="0" fontId="85" fillId="63" borderId="1" xfId="126" applyFont="1" applyFill="1" applyBorder="1" applyAlignment="1">
      <alignment horizontal="center" vertical="top"/>
    </xf>
    <xf numFmtId="0" fontId="18" fillId="3" borderId="1" xfId="126" applyFont="1" applyFill="1" applyBorder="1" applyAlignment="1">
      <alignment horizontal="center" vertical="top"/>
    </xf>
    <xf numFmtId="0" fontId="18" fillId="64" borderId="1" xfId="126" applyFont="1" applyFill="1" applyBorder="1" applyAlignment="1">
      <alignment horizontal="left" vertical="top"/>
    </xf>
    <xf numFmtId="0" fontId="14" fillId="63" borderId="1" xfId="126" applyFont="1" applyFill="1" applyBorder="1" applyAlignment="1">
      <alignment horizontal="left" vertical="top" wrapText="1"/>
    </xf>
    <xf numFmtId="0" fontId="14" fillId="63" borderId="1" xfId="126" quotePrefix="1" applyFont="1" applyFill="1" applyBorder="1" applyAlignment="1">
      <alignment horizontal="left" vertical="top" wrapText="1"/>
    </xf>
    <xf numFmtId="0" fontId="13" fillId="0" borderId="1" xfId="51471" applyFont="1" applyBorder="1" applyAlignment="1">
      <alignment vertical="top" wrapText="1"/>
    </xf>
    <xf numFmtId="49" fontId="13" fillId="0" borderId="1" xfId="178" applyNumberFormat="1" applyFont="1" applyBorder="1" applyAlignment="1">
      <alignment horizontal="left" vertical="top" wrapText="1"/>
    </xf>
    <xf numFmtId="0" fontId="100" fillId="26" borderId="19" xfId="0" applyFont="1" applyFill="1" applyBorder="1" applyAlignment="1">
      <alignment horizontal="left" vertical="top" wrapText="1"/>
    </xf>
    <xf numFmtId="0" fontId="62" fillId="0" borderId="1" xfId="0" applyFont="1" applyBorder="1" applyAlignment="1">
      <alignment horizontal="left" vertical="top" wrapText="1"/>
    </xf>
    <xf numFmtId="1" fontId="62" fillId="0" borderId="2" xfId="51488" applyNumberFormat="1" applyFont="1" applyBorder="1" applyAlignment="1">
      <alignment horizontal="center" vertical="top"/>
    </xf>
    <xf numFmtId="1" fontId="62" fillId="0" borderId="6" xfId="51488" applyNumberFormat="1" applyFont="1" applyBorder="1" applyAlignment="1">
      <alignment horizontal="center" vertical="top"/>
    </xf>
    <xf numFmtId="1" fontId="62" fillId="0" borderId="1" xfId="51488" applyNumberFormat="1" applyFont="1" applyBorder="1" applyAlignment="1">
      <alignment horizontal="center" vertical="center"/>
    </xf>
    <xf numFmtId="1" fontId="62" fillId="0" borderId="2" xfId="51488" applyNumberFormat="1" applyFont="1" applyBorder="1" applyAlignment="1">
      <alignment horizontal="center" vertical="top" wrapText="1"/>
    </xf>
    <xf numFmtId="1" fontId="62" fillId="0" borderId="6" xfId="51488" applyNumberFormat="1" applyFont="1" applyBorder="1" applyAlignment="1">
      <alignment horizontal="center" vertical="top" wrapText="1"/>
    </xf>
    <xf numFmtId="1" fontId="62" fillId="0" borderId="6" xfId="51488" applyNumberFormat="1" applyFont="1" applyBorder="1" applyAlignment="1">
      <alignment horizontal="center"/>
    </xf>
    <xf numFmtId="1" fontId="62" fillId="0" borderId="7" xfId="51488" applyNumberFormat="1" applyFont="1" applyBorder="1" applyAlignment="1">
      <alignment horizontal="center" vertical="top" wrapText="1"/>
    </xf>
    <xf numFmtId="0" fontId="13" fillId="3" borderId="2" xfId="51488" applyFont="1" applyFill="1" applyBorder="1" applyAlignment="1">
      <alignment horizontal="center" vertical="top" wrapText="1"/>
    </xf>
    <xf numFmtId="0" fontId="13" fillId="3" borderId="6" xfId="51488" applyFont="1" applyFill="1" applyBorder="1" applyAlignment="1">
      <alignment horizontal="center" vertical="top" wrapText="1"/>
    </xf>
    <xf numFmtId="0" fontId="13" fillId="3" borderId="7" xfId="51488" applyFont="1" applyFill="1" applyBorder="1" applyAlignment="1">
      <alignment horizontal="center" vertical="top" wrapText="1"/>
    </xf>
    <xf numFmtId="1" fontId="62" fillId="3" borderId="2" xfId="51488" applyNumberFormat="1" applyFont="1" applyFill="1" applyBorder="1" applyAlignment="1">
      <alignment horizontal="center" vertical="top" wrapText="1"/>
    </xf>
    <xf numFmtId="1" fontId="109" fillId="3" borderId="6" xfId="51488" applyNumberFormat="1" applyFont="1" applyFill="1" applyBorder="1" applyAlignment="1">
      <alignment horizontal="center" vertical="top" wrapText="1"/>
    </xf>
    <xf numFmtId="1" fontId="109" fillId="3" borderId="7" xfId="51488" applyNumberFormat="1" applyFont="1" applyFill="1" applyBorder="1" applyAlignment="1">
      <alignment horizontal="center" vertical="top" wrapText="1"/>
    </xf>
    <xf numFmtId="1" fontId="109" fillId="0" borderId="6" xfId="51488" applyNumberFormat="1" applyFont="1" applyBorder="1" applyAlignment="1">
      <alignment horizontal="center" vertical="top" wrapText="1"/>
    </xf>
    <xf numFmtId="1" fontId="109" fillId="0" borderId="7" xfId="51488" applyNumberFormat="1" applyFont="1" applyBorder="1" applyAlignment="1">
      <alignment horizontal="center" vertical="top" wrapText="1"/>
    </xf>
    <xf numFmtId="1" fontId="62" fillId="0" borderId="7" xfId="51488" applyNumberFormat="1" applyFont="1" applyBorder="1" applyAlignment="1">
      <alignment horizontal="center"/>
    </xf>
    <xf numFmtId="1" fontId="62" fillId="0" borderId="2" xfId="51488" applyNumberFormat="1" applyFont="1" applyBorder="1" applyAlignment="1">
      <alignment horizontal="center"/>
    </xf>
    <xf numFmtId="0" fontId="13" fillId="0" borderId="2" xfId="124" applyBorder="1" applyAlignment="1">
      <alignment horizontal="center" vertical="top"/>
    </xf>
    <xf numFmtId="0" fontId="13" fillId="0" borderId="6" xfId="124" applyBorder="1" applyAlignment="1">
      <alignment horizontal="center" vertical="top"/>
    </xf>
    <xf numFmtId="0" fontId="13" fillId="0" borderId="7" xfId="124" applyBorder="1" applyAlignment="1">
      <alignment horizontal="center" vertical="top"/>
    </xf>
    <xf numFmtId="1" fontId="85" fillId="63" borderId="1" xfId="51488" applyNumberFormat="1" applyFont="1" applyFill="1" applyBorder="1" applyAlignment="1">
      <alignment horizontal="left" vertical="center" wrapText="1"/>
    </xf>
    <xf numFmtId="0" fontId="13" fillId="0" borderId="23" xfId="0" applyFont="1" applyBorder="1" applyAlignment="1">
      <alignment horizontal="center" wrapText="1"/>
    </xf>
    <xf numFmtId="0" fontId="13" fillId="0" borderId="6" xfId="0" applyFont="1" applyBorder="1" applyAlignment="1">
      <alignment horizontal="center" wrapText="1"/>
    </xf>
    <xf numFmtId="0" fontId="13" fillId="0" borderId="0" xfId="0" applyFont="1" applyAlignment="1">
      <alignment horizontal="right"/>
    </xf>
    <xf numFmtId="0" fontId="13" fillId="0" borderId="23" xfId="0" applyFont="1" applyBorder="1" applyAlignment="1">
      <alignment horizontal="right" wrapText="1"/>
    </xf>
    <xf numFmtId="0" fontId="13" fillId="0" borderId="6" xfId="0" applyFont="1" applyBorder="1" applyAlignment="1">
      <alignment horizontal="right" wrapText="1"/>
    </xf>
    <xf numFmtId="0" fontId="13" fillId="0" borderId="23" xfId="0" applyFont="1" applyBorder="1" applyAlignment="1">
      <alignment horizontal="right"/>
    </xf>
    <xf numFmtId="0" fontId="13" fillId="0" borderId="6" xfId="0" applyFont="1" applyBorder="1" applyAlignment="1">
      <alignment horizontal="right"/>
    </xf>
    <xf numFmtId="0" fontId="13" fillId="3" borderId="3" xfId="126" applyFill="1" applyBorder="1" applyAlignment="1">
      <alignment horizontal="left" vertical="top"/>
    </xf>
    <xf numFmtId="49" fontId="62" fillId="3" borderId="2" xfId="51488" applyNumberFormat="1" applyFont="1" applyFill="1" applyBorder="1" applyAlignment="1">
      <alignment horizontal="left" vertical="top"/>
    </xf>
    <xf numFmtId="1" fontId="62" fillId="3" borderId="1" xfId="51488" applyNumberFormat="1" applyFont="1" applyFill="1" applyBorder="1" applyAlignment="1">
      <alignment horizontal="left" vertical="top"/>
    </xf>
    <xf numFmtId="49" fontId="62" fillId="3" borderId="1" xfId="51488" applyNumberFormat="1" applyFont="1" applyFill="1" applyBorder="1" applyAlignment="1">
      <alignment horizontal="left" vertical="center"/>
    </xf>
    <xf numFmtId="0" fontId="62" fillId="3" borderId="1" xfId="51488" applyFont="1" applyFill="1" applyBorder="1" applyAlignment="1">
      <alignment vertical="top" wrapText="1"/>
    </xf>
    <xf numFmtId="49" fontId="62" fillId="3" borderId="1" xfId="51488" applyNumberFormat="1" applyFont="1" applyFill="1" applyBorder="1" applyAlignment="1">
      <alignment horizontal="left" vertical="top"/>
    </xf>
    <xf numFmtId="1" fontId="62" fillId="3" borderId="2" xfId="51488" applyNumberFormat="1" applyFont="1" applyFill="1" applyBorder="1" applyAlignment="1">
      <alignment horizontal="left" vertical="top"/>
    </xf>
    <xf numFmtId="1" fontId="13" fillId="3" borderId="1" xfId="51488" applyNumberFormat="1" applyFont="1" applyFill="1" applyBorder="1" applyAlignment="1">
      <alignment horizontal="left" vertical="top"/>
    </xf>
    <xf numFmtId="49" fontId="13" fillId="3" borderId="1" xfId="51488" applyNumberFormat="1" applyFont="1" applyFill="1" applyBorder="1" applyAlignment="1">
      <alignment horizontal="left" vertical="top"/>
    </xf>
    <xf numFmtId="1" fontId="62" fillId="0" borderId="1" xfId="51488" applyNumberFormat="1" applyFont="1" applyBorder="1" applyAlignment="1">
      <alignment wrapText="1"/>
    </xf>
    <xf numFmtId="1" fontId="62" fillId="0" borderId="6" xfId="51488" applyNumberFormat="1" applyFont="1" applyBorder="1" applyAlignment="1">
      <alignment horizontal="center" wrapText="1"/>
    </xf>
    <xf numFmtId="0" fontId="13" fillId="0" borderId="1" xfId="51488" applyFont="1" applyBorder="1" applyAlignment="1">
      <alignment wrapText="1"/>
    </xf>
    <xf numFmtId="49" fontId="62" fillId="0" borderId="1" xfId="51488" applyNumberFormat="1" applyFont="1" applyBorder="1" applyAlignment="1">
      <alignment horizontal="center" vertical="center"/>
    </xf>
    <xf numFmtId="0" fontId="13" fillId="0" borderId="1" xfId="51488" applyFont="1" applyBorder="1" applyAlignment="1">
      <alignment vertical="top" wrapText="1"/>
    </xf>
    <xf numFmtId="49" fontId="13" fillId="0" borderId="1" xfId="51488" applyNumberFormat="1" applyFont="1" applyBorder="1" applyAlignment="1">
      <alignment vertical="top"/>
    </xf>
    <xf numFmtId="1" fontId="13" fillId="0" borderId="1" xfId="51488" applyNumberFormat="1" applyFont="1" applyBorder="1" applyAlignment="1">
      <alignment vertical="top"/>
    </xf>
    <xf numFmtId="1" fontId="13" fillId="0" borderId="1" xfId="51488" applyNumberFormat="1" applyFont="1" applyBorder="1" applyAlignment="1">
      <alignment vertical="top" wrapText="1"/>
    </xf>
    <xf numFmtId="1" fontId="13" fillId="0" borderId="1" xfId="51488" applyNumberFormat="1" applyFont="1" applyBorder="1" applyAlignment="1">
      <alignment horizontal="center" vertical="top" wrapText="1"/>
    </xf>
    <xf numFmtId="166" fontId="13" fillId="0" borderId="1" xfId="51488" applyNumberFormat="1" applyFont="1" applyBorder="1" applyAlignment="1">
      <alignment horizontal="right" vertical="top"/>
    </xf>
    <xf numFmtId="0" fontId="62" fillId="3" borderId="1" xfId="51488" applyFont="1" applyFill="1" applyBorder="1" applyAlignment="1">
      <alignment horizontal="left" vertical="center"/>
    </xf>
    <xf numFmtId="0" fontId="13" fillId="3" borderId="1" xfId="51488" applyFont="1" applyFill="1" applyBorder="1" applyAlignment="1">
      <alignment horizontal="left" vertical="top"/>
    </xf>
    <xf numFmtId="0" fontId="27" fillId="0" borderId="0" xfId="126" applyFont="1" applyAlignment="1">
      <alignment vertical="top"/>
    </xf>
    <xf numFmtId="0" fontId="29" fillId="0" borderId="0" xfId="126" applyFont="1" applyAlignment="1">
      <alignment vertical="top"/>
    </xf>
    <xf numFmtId="0" fontId="13" fillId="0" borderId="0" xfId="126" applyAlignment="1">
      <alignment vertical="top"/>
    </xf>
    <xf numFmtId="0" fontId="95" fillId="63" borderId="1" xfId="0" applyFont="1" applyFill="1" applyBorder="1" applyAlignment="1">
      <alignment vertical="top" wrapText="1"/>
    </xf>
    <xf numFmtId="0" fontId="13" fillId="0" borderId="2" xfId="126" applyBorder="1" applyAlignment="1">
      <alignment vertical="top"/>
    </xf>
    <xf numFmtId="0" fontId="13" fillId="0" borderId="3" xfId="126" applyBorder="1" applyAlignment="1">
      <alignment vertical="top"/>
    </xf>
    <xf numFmtId="0" fontId="13" fillId="0" borderId="5" xfId="126" applyBorder="1" applyAlignment="1">
      <alignment vertical="top"/>
    </xf>
    <xf numFmtId="1" fontId="62" fillId="3" borderId="2" xfId="51488" applyNumberFormat="1" applyFont="1" applyFill="1" applyBorder="1" applyAlignment="1">
      <alignment vertical="top" wrapText="1"/>
    </xf>
    <xf numFmtId="0" fontId="13" fillId="0" borderId="3" xfId="126" applyBorder="1" applyAlignment="1">
      <alignment horizontal="left" vertical="top" wrapText="1"/>
    </xf>
    <xf numFmtId="0" fontId="115" fillId="0" borderId="42" xfId="0" applyFont="1" applyBorder="1" applyAlignment="1">
      <alignment vertical="center" wrapText="1"/>
    </xf>
    <xf numFmtId="0" fontId="117" fillId="0" borderId="43" xfId="0" applyFont="1" applyBorder="1" applyAlignment="1">
      <alignment vertical="center" wrapText="1"/>
    </xf>
    <xf numFmtId="0" fontId="118" fillId="0" borderId="43" xfId="0" applyFont="1" applyBorder="1" applyAlignment="1">
      <alignment vertical="center" wrapText="1"/>
    </xf>
    <xf numFmtId="0" fontId="119" fillId="0" borderId="43" xfId="0" applyFont="1" applyBorder="1" applyAlignment="1">
      <alignment vertical="center" wrapText="1"/>
    </xf>
    <xf numFmtId="0" fontId="0" fillId="0" borderId="42" xfId="0" applyBorder="1" applyAlignment="1">
      <alignment vertical="top" wrapText="1"/>
    </xf>
    <xf numFmtId="0" fontId="118" fillId="0" borderId="42" xfId="0" applyFont="1" applyBorder="1" applyAlignment="1">
      <alignment vertical="center" wrapText="1"/>
    </xf>
    <xf numFmtId="14" fontId="13" fillId="0" borderId="1" xfId="126" applyNumberFormat="1" applyBorder="1" applyAlignment="1">
      <alignment horizontal="left" vertical="top" wrapText="1"/>
    </xf>
    <xf numFmtId="0" fontId="18" fillId="0" borderId="1" xfId="0" applyFont="1" applyBorder="1" applyAlignment="1">
      <alignment horizontal="left" vertical="top" wrapText="1"/>
    </xf>
    <xf numFmtId="0" fontId="96" fillId="3" borderId="0" xfId="0" applyFont="1" applyFill="1" applyAlignment="1">
      <alignment horizontal="left" vertical="center" wrapText="1"/>
    </xf>
    <xf numFmtId="0" fontId="13" fillId="0" borderId="0" xfId="124" applyAlignment="1">
      <alignment horizontal="left" vertical="top" wrapText="1"/>
    </xf>
    <xf numFmtId="0" fontId="13" fillId="0" borderId="0" xfId="0" applyFont="1" applyAlignment="1">
      <alignment horizontal="left" vertical="top" wrapText="1"/>
    </xf>
    <xf numFmtId="0" fontId="13" fillId="3" borderId="1" xfId="0" applyFont="1" applyFill="1" applyBorder="1" applyAlignment="1">
      <alignment horizontal="left" vertical="top" wrapText="1"/>
    </xf>
    <xf numFmtId="14" fontId="13" fillId="0" borderId="1" xfId="0" applyNumberFormat="1" applyFont="1" applyBorder="1" applyAlignment="1">
      <alignment horizontal="left" vertical="top" wrapText="1"/>
    </xf>
    <xf numFmtId="0" fontId="13" fillId="0" borderId="1" xfId="0" applyFont="1" applyBorder="1" applyAlignment="1">
      <alignment horizontal="left" vertical="top" wrapText="1"/>
    </xf>
    <xf numFmtId="14" fontId="13" fillId="0" borderId="1" xfId="0" applyNumberFormat="1" applyFont="1" applyBorder="1" applyAlignment="1">
      <alignment horizontal="center" vertical="top" wrapText="1"/>
    </xf>
    <xf numFmtId="0" fontId="13" fillId="62" borderId="1" xfId="0" applyFont="1" applyFill="1" applyBorder="1" applyAlignment="1">
      <alignment horizontal="left" vertical="top" wrapText="1"/>
    </xf>
    <xf numFmtId="49" fontId="13" fillId="0" borderId="1" xfId="0" applyNumberFormat="1" applyFont="1" applyBorder="1" applyAlignment="1">
      <alignment horizontal="left" vertical="top" wrapText="1"/>
    </xf>
    <xf numFmtId="0" fontId="13" fillId="0" borderId="2" xfId="126" applyBorder="1" applyAlignment="1">
      <alignment horizontal="left" vertical="top"/>
    </xf>
    <xf numFmtId="0" fontId="13" fillId="0" borderId="7" xfId="126" applyBorder="1" applyAlignment="1">
      <alignment horizontal="left" vertical="top"/>
    </xf>
    <xf numFmtId="14" fontId="13" fillId="0" borderId="2" xfId="126" applyNumberFormat="1" applyBorder="1" applyAlignment="1">
      <alignment horizontal="left" vertical="top"/>
    </xf>
    <xf numFmtId="14" fontId="13" fillId="0" borderId="7" xfId="126" applyNumberFormat="1" applyBorder="1" applyAlignment="1">
      <alignment horizontal="left" vertical="top"/>
    </xf>
    <xf numFmtId="0" fontId="13" fillId="0" borderId="2" xfId="126" applyBorder="1" applyAlignment="1">
      <alignment horizontal="left" vertical="top" wrapText="1"/>
    </xf>
    <xf numFmtId="0" fontId="13" fillId="0" borderId="7" xfId="126" applyBorder="1" applyAlignment="1">
      <alignment horizontal="left" vertical="top" wrapText="1"/>
    </xf>
    <xf numFmtId="0" fontId="13" fillId="0" borderId="2" xfId="126" applyBorder="1" applyAlignment="1">
      <alignment vertical="top"/>
    </xf>
    <xf numFmtId="0" fontId="13" fillId="0" borderId="7" xfId="126" applyBorder="1" applyAlignment="1">
      <alignment vertical="top"/>
    </xf>
    <xf numFmtId="0" fontId="13" fillId="0" borderId="2" xfId="37" applyFont="1" applyBorder="1" applyAlignment="1" applyProtection="1">
      <alignment horizontal="left" vertical="top" wrapText="1"/>
    </xf>
    <xf numFmtId="0" fontId="13" fillId="0" borderId="7" xfId="37" applyFont="1" applyBorder="1" applyAlignment="1" applyProtection="1">
      <alignment horizontal="left" vertical="top" wrapText="1"/>
    </xf>
    <xf numFmtId="49" fontId="13" fillId="0" borderId="2" xfId="37" applyNumberFormat="1" applyFont="1" applyBorder="1" applyAlignment="1" applyProtection="1">
      <alignment horizontal="left" vertical="top" wrapText="1"/>
    </xf>
    <xf numFmtId="49" fontId="13" fillId="0" borderId="7" xfId="37" applyNumberFormat="1" applyFont="1" applyBorder="1" applyAlignment="1" applyProtection="1">
      <alignment horizontal="left" vertical="top" wrapText="1"/>
    </xf>
    <xf numFmtId="49" fontId="13" fillId="0" borderId="1" xfId="0" applyNumberFormat="1" applyFont="1" applyBorder="1" applyAlignment="1">
      <alignment vertical="top" wrapText="1"/>
    </xf>
    <xf numFmtId="0" fontId="13" fillId="0" borderId="1" xfId="126" applyBorder="1" applyAlignment="1">
      <alignment horizontal="left" vertical="top"/>
    </xf>
    <xf numFmtId="0" fontId="16" fillId="0" borderId="7" xfId="0" applyFont="1" applyBorder="1" applyAlignment="1">
      <alignment horizontal="left" vertical="top" wrapText="1"/>
    </xf>
    <xf numFmtId="0" fontId="13" fillId="0" borderId="7" xfId="0" applyFont="1" applyBorder="1" applyAlignment="1">
      <alignment horizontal="left" vertical="top" wrapText="1"/>
    </xf>
    <xf numFmtId="0" fontId="13" fillId="0" borderId="2" xfId="0" applyFont="1" applyBorder="1" applyAlignment="1">
      <alignment horizontal="left" vertical="top" wrapText="1"/>
    </xf>
    <xf numFmtId="14" fontId="13" fillId="0" borderId="1" xfId="126" applyNumberFormat="1" applyBorder="1" applyAlignment="1">
      <alignment horizontal="left" vertical="top"/>
    </xf>
    <xf numFmtId="0" fontId="13" fillId="0" borderId="1" xfId="126" applyBorder="1" applyAlignment="1">
      <alignment horizontal="left" vertical="top" wrapText="1"/>
    </xf>
    <xf numFmtId="0" fontId="13" fillId="0" borderId="6" xfId="126" applyBorder="1" applyAlignment="1">
      <alignment horizontal="left" vertical="top"/>
    </xf>
    <xf numFmtId="0" fontId="13" fillId="0" borderId="6" xfId="126" applyBorder="1" applyAlignment="1">
      <alignment horizontal="left" vertical="top" wrapText="1"/>
    </xf>
    <xf numFmtId="0" fontId="13" fillId="0" borderId="1" xfId="126" applyBorder="1" applyAlignment="1">
      <alignment vertical="top" wrapText="1"/>
    </xf>
    <xf numFmtId="0" fontId="13" fillId="0" borderId="7" xfId="126" applyBorder="1" applyAlignment="1">
      <alignment vertical="top" wrapText="1"/>
    </xf>
    <xf numFmtId="49" fontId="13" fillId="0" borderId="7" xfId="0" applyNumberFormat="1" applyFont="1" applyBorder="1" applyAlignment="1">
      <alignment horizontal="left" vertical="top" wrapText="1"/>
    </xf>
    <xf numFmtId="49" fontId="13" fillId="0" borderId="2" xfId="0" applyNumberFormat="1" applyFont="1" applyBorder="1" applyAlignment="1">
      <alignment horizontal="left" vertical="top" wrapText="1"/>
    </xf>
    <xf numFmtId="49" fontId="13" fillId="0" borderId="6" xfId="0" applyNumberFormat="1" applyFont="1" applyBorder="1" applyAlignment="1">
      <alignment horizontal="left" vertical="top" wrapText="1"/>
    </xf>
    <xf numFmtId="14" fontId="13" fillId="0" borderId="6" xfId="126" applyNumberFormat="1" applyBorder="1" applyAlignment="1">
      <alignment horizontal="left" vertical="top"/>
    </xf>
    <xf numFmtId="1" fontId="13" fillId="0" borderId="2" xfId="0" applyNumberFormat="1" applyFont="1" applyBorder="1" applyAlignment="1">
      <alignment horizontal="left" vertical="top" wrapText="1"/>
    </xf>
    <xf numFmtId="1" fontId="13" fillId="0" borderId="6" xfId="0" applyNumberFormat="1" applyFont="1" applyBorder="1" applyAlignment="1">
      <alignment horizontal="left" vertical="top" wrapText="1"/>
    </xf>
    <xf numFmtId="1" fontId="13" fillId="0" borderId="7" xfId="0" applyNumberFormat="1" applyFont="1" applyBorder="1" applyAlignment="1">
      <alignment horizontal="left" vertical="top" wrapText="1"/>
    </xf>
    <xf numFmtId="0" fontId="13" fillId="0" borderId="1" xfId="37" applyFont="1" applyBorder="1" applyAlignment="1" applyProtection="1">
      <alignment horizontal="left" vertical="top" wrapText="1"/>
    </xf>
    <xf numFmtId="0" fontId="13" fillId="0" borderId="1" xfId="126" applyBorder="1" applyAlignment="1">
      <alignment vertical="top"/>
    </xf>
    <xf numFmtId="0" fontId="13" fillId="0" borderId="6" xfId="126" applyBorder="1" applyAlignment="1">
      <alignment vertical="top"/>
    </xf>
    <xf numFmtId="0" fontId="13" fillId="0" borderId="36" xfId="126" applyBorder="1" applyAlignment="1">
      <alignment horizontal="left" vertical="top"/>
    </xf>
    <xf numFmtId="0" fontId="13" fillId="0" borderId="23" xfId="126" applyBorder="1" applyAlignment="1">
      <alignment horizontal="left" vertical="top"/>
    </xf>
    <xf numFmtId="0" fontId="13" fillId="0" borderId="24" xfId="126" applyBorder="1" applyAlignment="1">
      <alignment horizontal="left" vertical="top"/>
    </xf>
    <xf numFmtId="14" fontId="13" fillId="0" borderId="3" xfId="126" applyNumberFormat="1" applyBorder="1" applyAlignment="1">
      <alignment horizontal="left" vertical="top"/>
    </xf>
    <xf numFmtId="0" fontId="13" fillId="0" borderId="18" xfId="0" applyFont="1" applyBorder="1" applyAlignment="1">
      <alignment horizontal="left" vertical="center"/>
    </xf>
    <xf numFmtId="0" fontId="13" fillId="0" borderId="19" xfId="0" applyFont="1" applyBorder="1" applyAlignment="1">
      <alignment horizontal="left" vertical="center"/>
    </xf>
    <xf numFmtId="0" fontId="96" fillId="3" borderId="0" xfId="0" applyFont="1" applyFill="1" applyAlignment="1">
      <alignment vertical="center" wrapText="1"/>
    </xf>
    <xf numFmtId="0" fontId="13" fillId="0" borderId="35" xfId="124" applyBorder="1" applyAlignment="1">
      <alignment wrapText="1"/>
    </xf>
    <xf numFmtId="0" fontId="13" fillId="0" borderId="0" xfId="124" applyAlignment="1">
      <alignment wrapText="1"/>
    </xf>
    <xf numFmtId="0" fontId="0" fillId="0" borderId="1" xfId="0" applyBorder="1" applyAlignment="1">
      <alignment horizontal="left" vertical="top" wrapText="1"/>
    </xf>
    <xf numFmtId="0" fontId="0" fillId="0" borderId="0" xfId="0" applyAlignment="1">
      <alignment horizontal="left" vertical="top" wrapText="1"/>
    </xf>
    <xf numFmtId="0" fontId="62" fillId="0" borderId="1" xfId="51488" applyFont="1" applyBorder="1" applyAlignment="1">
      <alignment horizontal="left" vertical="top" wrapText="1"/>
    </xf>
    <xf numFmtId="49" fontId="62" fillId="0" borderId="2" xfId="51488" applyNumberFormat="1" applyFont="1" applyBorder="1" applyAlignment="1">
      <alignment horizontal="left" vertical="top"/>
    </xf>
    <xf numFmtId="49" fontId="62" fillId="0" borderId="6" xfId="51488" applyNumberFormat="1" applyFont="1" applyBorder="1" applyAlignment="1">
      <alignment horizontal="left" vertical="top"/>
    </xf>
    <xf numFmtId="49" fontId="62" fillId="0" borderId="7" xfId="51488" applyNumberFormat="1" applyFont="1" applyBorder="1" applyAlignment="1">
      <alignment horizontal="left" vertical="top"/>
    </xf>
    <xf numFmtId="14" fontId="62" fillId="0" borderId="2" xfId="51488" applyNumberFormat="1" applyFont="1" applyBorder="1" applyAlignment="1">
      <alignment horizontal="right" vertical="top"/>
    </xf>
    <xf numFmtId="14" fontId="62" fillId="0" borderId="6" xfId="51488" applyNumberFormat="1" applyFont="1" applyBorder="1" applyAlignment="1">
      <alignment horizontal="right" vertical="top"/>
    </xf>
    <xf numFmtId="14" fontId="62" fillId="0" borderId="7" xfId="51488" applyNumberFormat="1" applyFont="1" applyBorder="1" applyAlignment="1">
      <alignment horizontal="right" vertical="top"/>
    </xf>
    <xf numFmtId="0" fontId="13" fillId="3" borderId="2" xfId="51488" applyFont="1" applyFill="1" applyBorder="1" applyAlignment="1">
      <alignment vertical="top" wrapText="1"/>
    </xf>
    <xf numFmtId="0" fontId="13" fillId="3" borderId="6" xfId="51488" applyFont="1" applyFill="1" applyBorder="1" applyAlignment="1">
      <alignment vertical="top" wrapText="1"/>
    </xf>
    <xf numFmtId="0" fontId="13" fillId="3" borderId="7" xfId="51488" applyFont="1" applyFill="1" applyBorder="1" applyAlignment="1">
      <alignment vertical="top" wrapText="1"/>
    </xf>
    <xf numFmtId="49" fontId="62" fillId="0" borderId="2" xfId="51488" applyNumberFormat="1" applyFont="1" applyBorder="1" applyAlignment="1">
      <alignment horizontal="center" vertical="top"/>
    </xf>
    <xf numFmtId="49" fontId="62" fillId="0" borderId="6" xfId="51488" applyNumberFormat="1" applyFont="1" applyBorder="1" applyAlignment="1">
      <alignment horizontal="center" vertical="top"/>
    </xf>
    <xf numFmtId="49" fontId="62" fillId="0" borderId="7" xfId="51488" applyNumberFormat="1" applyFont="1" applyBorder="1" applyAlignment="1">
      <alignment horizontal="center" vertical="top"/>
    </xf>
    <xf numFmtId="0" fontId="13" fillId="3" borderId="1" xfId="51488" applyFont="1" applyFill="1" applyBorder="1" applyAlignment="1">
      <alignment vertical="top" wrapText="1"/>
    </xf>
    <xf numFmtId="49" fontId="62" fillId="0" borderId="1" xfId="51488" applyNumberFormat="1" applyFont="1" applyBorder="1" applyAlignment="1">
      <alignment horizontal="left" vertical="top"/>
    </xf>
    <xf numFmtId="1" fontId="62" fillId="0" borderId="2" xfId="51488" applyNumberFormat="1" applyFont="1" applyBorder="1" applyAlignment="1">
      <alignment horizontal="center" vertical="top"/>
    </xf>
    <xf numFmtId="1" fontId="62" fillId="0" borderId="6" xfId="51488" applyNumberFormat="1" applyFont="1" applyBorder="1" applyAlignment="1">
      <alignment horizontal="center" vertical="top"/>
    </xf>
    <xf numFmtId="1" fontId="62" fillId="0" borderId="7" xfId="51488" applyNumberFormat="1" applyFont="1" applyBorder="1" applyAlignment="1">
      <alignment horizontal="center" vertical="top"/>
    </xf>
    <xf numFmtId="0" fontId="13" fillId="3" borderId="36" xfId="51488" applyFont="1" applyFill="1" applyBorder="1" applyAlignment="1">
      <alignment vertical="top" wrapText="1"/>
    </xf>
    <xf numFmtId="0" fontId="13" fillId="3" borderId="23" xfId="51488" applyFont="1" applyFill="1" applyBorder="1" applyAlignment="1">
      <alignment vertical="top" wrapText="1"/>
    </xf>
    <xf numFmtId="0" fontId="13" fillId="3" borderId="24" xfId="51488" applyFont="1" applyFill="1" applyBorder="1" applyAlignment="1">
      <alignment vertical="top" wrapText="1"/>
    </xf>
    <xf numFmtId="0" fontId="62" fillId="0" borderId="2" xfId="51488" applyFont="1" applyBorder="1" applyAlignment="1">
      <alignment vertical="top" wrapText="1"/>
    </xf>
    <xf numFmtId="0" fontId="62" fillId="0" borderId="6" xfId="51488" applyFont="1" applyBorder="1" applyAlignment="1">
      <alignment vertical="top" wrapText="1"/>
    </xf>
    <xf numFmtId="0" fontId="62" fillId="0" borderId="7" xfId="51488" applyFont="1" applyBorder="1" applyAlignment="1">
      <alignment vertical="top" wrapText="1"/>
    </xf>
    <xf numFmtId="0" fontId="13" fillId="3" borderId="2" xfId="51488" applyFont="1" applyFill="1" applyBorder="1" applyAlignment="1">
      <alignment horizontal="left" vertical="top" wrapText="1"/>
    </xf>
    <xf numFmtId="0" fontId="13" fillId="3" borderId="6" xfId="51488" applyFont="1" applyFill="1" applyBorder="1" applyAlignment="1">
      <alignment horizontal="left" vertical="top" wrapText="1"/>
    </xf>
    <xf numFmtId="0" fontId="13" fillId="3" borderId="7" xfId="51488" applyFont="1" applyFill="1" applyBorder="1" applyAlignment="1">
      <alignment horizontal="left" vertical="top" wrapText="1"/>
    </xf>
    <xf numFmtId="49" fontId="62" fillId="0" borderId="2" xfId="51488" applyNumberFormat="1" applyFont="1" applyBorder="1" applyAlignment="1">
      <alignment horizontal="left" vertical="top" wrapText="1"/>
    </xf>
    <xf numFmtId="49" fontId="62" fillId="0" borderId="6" xfId="51488" applyNumberFormat="1" applyFont="1" applyBorder="1" applyAlignment="1">
      <alignment horizontal="left" vertical="top" wrapText="1"/>
    </xf>
    <xf numFmtId="49" fontId="62" fillId="0" borderId="7" xfId="51488" applyNumberFormat="1" applyFont="1" applyBorder="1" applyAlignment="1">
      <alignment horizontal="left" vertical="top" wrapText="1"/>
    </xf>
    <xf numFmtId="0" fontId="96" fillId="3" borderId="0" xfId="51492" applyFont="1" applyFill="1" applyAlignment="1">
      <alignment horizontal="left" vertical="center" wrapText="1"/>
    </xf>
    <xf numFmtId="0" fontId="3" fillId="0" borderId="0" xfId="51488" applyAlignment="1">
      <alignment horizontal="left" vertical="top" wrapText="1"/>
    </xf>
    <xf numFmtId="1" fontId="85" fillId="63" borderId="1" xfId="51488" applyNumberFormat="1" applyFont="1" applyFill="1" applyBorder="1" applyAlignment="1">
      <alignment horizontal="center" vertical="top" wrapText="1"/>
    </xf>
    <xf numFmtId="1" fontId="85" fillId="63" borderId="1" xfId="51488" applyNumberFormat="1" applyFont="1" applyFill="1" applyBorder="1" applyAlignment="1">
      <alignment horizontal="center" vertical="center" wrapText="1"/>
    </xf>
    <xf numFmtId="0" fontId="13" fillId="0" borderId="2" xfId="51488" applyFont="1" applyBorder="1" applyAlignment="1">
      <alignment vertical="top" wrapText="1"/>
    </xf>
    <xf numFmtId="0" fontId="13" fillId="0" borderId="6" xfId="51488" applyFont="1" applyBorder="1" applyAlignment="1">
      <alignment vertical="top" wrapText="1"/>
    </xf>
    <xf numFmtId="1" fontId="13" fillId="0" borderId="2" xfId="51488" applyNumberFormat="1" applyFont="1" applyBorder="1" applyAlignment="1">
      <alignment horizontal="left" vertical="top" wrapText="1"/>
    </xf>
    <xf numFmtId="1" fontId="13" fillId="0" borderId="6" xfId="51488" applyNumberFormat="1" applyFont="1" applyBorder="1" applyAlignment="1">
      <alignment horizontal="left" vertical="top" wrapText="1"/>
    </xf>
    <xf numFmtId="1" fontId="13" fillId="0" borderId="7" xfId="51488" applyNumberFormat="1" applyFont="1" applyBorder="1" applyAlignment="1">
      <alignment horizontal="left" vertical="top" wrapText="1"/>
    </xf>
    <xf numFmtId="166" fontId="62" fillId="0" borderId="2" xfId="51488" applyNumberFormat="1" applyFont="1" applyBorder="1" applyAlignment="1">
      <alignment horizontal="right" vertical="top"/>
    </xf>
    <xf numFmtId="166" fontId="62" fillId="0" borderId="6" xfId="51488" applyNumberFormat="1" applyFont="1" applyBorder="1" applyAlignment="1">
      <alignment horizontal="right" vertical="top"/>
    </xf>
    <xf numFmtId="166" fontId="62" fillId="0" borderId="7" xfId="51488" applyNumberFormat="1" applyFont="1" applyBorder="1" applyAlignment="1">
      <alignment horizontal="right" vertical="top"/>
    </xf>
    <xf numFmtId="0" fontId="62" fillId="0" borderId="2" xfId="51488" applyFont="1" applyBorder="1" applyAlignment="1">
      <alignment horizontal="left" vertical="top" wrapText="1"/>
    </xf>
    <xf numFmtId="0" fontId="62" fillId="0" borderId="6" xfId="51488" applyFont="1" applyBorder="1" applyAlignment="1">
      <alignment horizontal="left" vertical="top" wrapText="1"/>
    </xf>
    <xf numFmtId="0" fontId="62" fillId="0" borderId="7" xfId="51488" applyFont="1" applyBorder="1" applyAlignment="1">
      <alignment horizontal="left" vertical="top" wrapText="1"/>
    </xf>
    <xf numFmtId="0" fontId="96" fillId="3" borderId="0" xfId="126" applyFont="1" applyFill="1" applyAlignment="1">
      <alignment horizontal="left" vertical="top" wrapText="1"/>
    </xf>
    <xf numFmtId="0" fontId="96" fillId="3" borderId="0" xfId="126" applyFont="1" applyFill="1" applyAlignment="1">
      <alignment horizontal="left" vertical="top"/>
    </xf>
    <xf numFmtId="0" fontId="13" fillId="0" borderId="0" xfId="126" applyAlignment="1">
      <alignment horizontal="left" vertical="top"/>
    </xf>
    <xf numFmtId="0" fontId="93" fillId="3" borderId="0" xfId="126" applyFont="1" applyFill="1" applyAlignment="1">
      <alignment horizontal="left" vertical="top"/>
    </xf>
    <xf numFmtId="0" fontId="15" fillId="0" borderId="4" xfId="0" applyFont="1" applyBorder="1" applyAlignment="1">
      <alignment horizontal="left" vertical="top" wrapText="1"/>
    </xf>
    <xf numFmtId="0" fontId="15" fillId="0" borderId="5" xfId="0" applyFont="1" applyBorder="1" applyAlignment="1">
      <alignment horizontal="left" vertical="top" wrapText="1"/>
    </xf>
    <xf numFmtId="0" fontId="15" fillId="0" borderId="3" xfId="0" applyFont="1" applyBorder="1" applyAlignment="1">
      <alignment horizontal="left" vertical="top" wrapText="1"/>
    </xf>
    <xf numFmtId="0" fontId="14" fillId="63" borderId="4" xfId="0" applyFont="1" applyFill="1" applyBorder="1" applyAlignment="1">
      <alignment horizontal="center" vertical="top" wrapText="1"/>
    </xf>
    <xf numFmtId="0" fontId="14" fillId="63" borderId="5" xfId="0" applyFont="1" applyFill="1" applyBorder="1" applyAlignment="1">
      <alignment horizontal="center" vertical="top" wrapText="1"/>
    </xf>
    <xf numFmtId="0" fontId="14" fillId="63" borderId="3" xfId="0" applyFont="1" applyFill="1" applyBorder="1" applyAlignment="1">
      <alignment horizontal="center" vertical="top" wrapText="1"/>
    </xf>
    <xf numFmtId="0" fontId="16" fillId="0" borderId="4" xfId="0" applyFont="1" applyBorder="1" applyAlignment="1">
      <alignment horizontal="left" vertical="top" wrapText="1"/>
    </xf>
    <xf numFmtId="0" fontId="16" fillId="0" borderId="5" xfId="0" applyFont="1" applyBorder="1" applyAlignment="1">
      <alignment horizontal="left" vertical="top" wrapText="1"/>
    </xf>
    <xf numFmtId="0" fontId="16" fillId="0" borderId="17" xfId="0" applyFont="1" applyBorder="1" applyAlignment="1">
      <alignment horizontal="left" vertical="top" wrapText="1"/>
    </xf>
    <xf numFmtId="0" fontId="16" fillId="0" borderId="18" xfId="0" applyFont="1" applyBorder="1" applyAlignment="1">
      <alignment horizontal="left" vertical="top" wrapText="1"/>
    </xf>
    <xf numFmtId="0" fontId="16" fillId="0" borderId="35" xfId="0" applyFont="1" applyBorder="1" applyAlignment="1">
      <alignment horizontal="left" vertical="top" wrapText="1"/>
    </xf>
    <xf numFmtId="0" fontId="16" fillId="0" borderId="1" xfId="0" applyFont="1" applyBorder="1" applyAlignment="1">
      <alignment horizontal="left" vertical="top" wrapText="1"/>
    </xf>
    <xf numFmtId="0" fontId="15" fillId="65" borderId="4" xfId="0" applyFont="1" applyFill="1" applyBorder="1" applyAlignment="1">
      <alignment horizontal="left" vertical="top" wrapText="1"/>
    </xf>
    <xf numFmtId="0" fontId="15" fillId="65" borderId="5" xfId="0" applyFont="1" applyFill="1" applyBorder="1" applyAlignment="1">
      <alignment horizontal="left" vertical="top" wrapText="1"/>
    </xf>
    <xf numFmtId="0" fontId="15" fillId="0" borderId="2" xfId="0" applyFont="1" applyBorder="1" applyAlignment="1">
      <alignment horizontal="left" vertical="top" wrapText="1"/>
    </xf>
    <xf numFmtId="0" fontId="15" fillId="0" borderId="6" xfId="0" applyFont="1" applyBorder="1" applyAlignment="1">
      <alignment horizontal="left" vertical="top" wrapText="1"/>
    </xf>
    <xf numFmtId="0" fontId="15" fillId="0" borderId="7" xfId="0" applyFont="1" applyBorder="1" applyAlignment="1">
      <alignment horizontal="left" vertical="top" wrapText="1"/>
    </xf>
    <xf numFmtId="0" fontId="16" fillId="0" borderId="36" xfId="0" applyFont="1" applyBorder="1" applyAlignment="1">
      <alignment horizontal="left" vertical="top" wrapText="1"/>
    </xf>
    <xf numFmtId="0" fontId="16" fillId="0" borderId="24" xfId="0" applyFont="1" applyBorder="1" applyAlignment="1">
      <alignment horizontal="left" vertical="top" wrapText="1"/>
    </xf>
    <xf numFmtId="0" fontId="15" fillId="65" borderId="3" xfId="0" applyFont="1" applyFill="1" applyBorder="1" applyAlignment="1">
      <alignment horizontal="left" vertical="top" wrapText="1"/>
    </xf>
    <xf numFmtId="0" fontId="15" fillId="0" borderId="2" xfId="0" applyFont="1" applyBorder="1" applyAlignment="1">
      <alignment horizontal="center" vertical="top" wrapText="1"/>
    </xf>
    <xf numFmtId="0" fontId="15" fillId="0" borderId="6" xfId="0" applyFont="1" applyBorder="1" applyAlignment="1">
      <alignment horizontal="center" vertical="top" wrapText="1"/>
    </xf>
    <xf numFmtId="0" fontId="15" fillId="0" borderId="7" xfId="0" applyFont="1" applyBorder="1" applyAlignment="1">
      <alignment horizontal="center" vertical="top" wrapText="1"/>
    </xf>
    <xf numFmtId="0" fontId="15" fillId="3" borderId="2" xfId="0" applyFont="1" applyFill="1" applyBorder="1" applyAlignment="1">
      <alignment horizontal="left" vertical="top" wrapText="1"/>
    </xf>
    <xf numFmtId="0" fontId="15" fillId="3" borderId="6" xfId="0" applyFont="1" applyFill="1" applyBorder="1" applyAlignment="1">
      <alignment horizontal="left" vertical="top" wrapText="1"/>
    </xf>
    <xf numFmtId="0" fontId="15" fillId="3" borderId="7" xfId="0" applyFont="1" applyFill="1" applyBorder="1" applyAlignment="1">
      <alignment horizontal="left" vertical="top" wrapText="1"/>
    </xf>
    <xf numFmtId="0" fontId="16" fillId="0" borderId="23" xfId="0" applyFont="1" applyBorder="1" applyAlignment="1">
      <alignment horizontal="left" vertical="top" wrapText="1"/>
    </xf>
    <xf numFmtId="0" fontId="16" fillId="0" borderId="3" xfId="0" applyFont="1" applyBorder="1" applyAlignment="1">
      <alignment horizontal="left" vertical="top" wrapText="1"/>
    </xf>
    <xf numFmtId="0" fontId="15" fillId="0" borderId="1" xfId="0" applyFont="1" applyBorder="1" applyAlignment="1">
      <alignment horizontal="left" vertical="top" wrapText="1"/>
    </xf>
    <xf numFmtId="0" fontId="15" fillId="0" borderId="1" xfId="0" applyFont="1" applyBorder="1" applyAlignment="1">
      <alignment horizontal="center" vertical="top" wrapText="1"/>
    </xf>
    <xf numFmtId="0" fontId="15" fillId="0" borderId="1" xfId="0" applyFont="1" applyBorder="1" applyAlignment="1">
      <alignment horizontal="center"/>
    </xf>
    <xf numFmtId="0" fontId="15" fillId="0" borderId="1" xfId="0" applyFont="1" applyBorder="1" applyAlignment="1">
      <alignment horizontal="center" vertical="top"/>
    </xf>
    <xf numFmtId="0" fontId="15" fillId="0" borderId="2" xfId="0" applyFont="1" applyBorder="1" applyAlignment="1">
      <alignment vertical="top" wrapText="1"/>
    </xf>
    <xf numFmtId="0" fontId="15" fillId="0" borderId="6" xfId="0" applyFont="1" applyBorder="1" applyAlignment="1">
      <alignment vertical="top" wrapText="1"/>
    </xf>
    <xf numFmtId="0" fontId="15" fillId="0" borderId="7" xfId="0" applyFont="1" applyBorder="1" applyAlignment="1">
      <alignment vertical="top" wrapText="1"/>
    </xf>
    <xf numFmtId="0" fontId="15" fillId="0" borderId="2" xfId="0" applyFont="1" applyBorder="1" applyAlignment="1">
      <alignment horizontal="center" vertical="top"/>
    </xf>
    <xf numFmtId="0" fontId="15" fillId="0" borderId="7" xfId="0" applyFont="1" applyBorder="1" applyAlignment="1">
      <alignment horizontal="center" vertical="top"/>
    </xf>
    <xf numFmtId="0" fontId="15" fillId="0" borderId="6" xfId="0" applyFont="1" applyBorder="1" applyAlignment="1">
      <alignment horizontal="center" vertical="top"/>
    </xf>
    <xf numFmtId="0" fontId="15" fillId="0" borderId="2" xfId="0" applyFont="1" applyBorder="1" applyAlignment="1">
      <alignment horizontal="center"/>
    </xf>
    <xf numFmtId="0" fontId="15" fillId="0" borderId="6" xfId="0" applyFont="1" applyBorder="1" applyAlignment="1">
      <alignment horizontal="center"/>
    </xf>
    <xf numFmtId="0" fontId="15" fillId="0" borderId="7" xfId="0" applyFont="1" applyBorder="1" applyAlignment="1">
      <alignment horizontal="center"/>
    </xf>
    <xf numFmtId="0" fontId="15" fillId="3" borderId="1" xfId="0" applyFont="1" applyFill="1" applyBorder="1" applyAlignment="1">
      <alignment horizontal="left" vertical="top" wrapText="1"/>
    </xf>
    <xf numFmtId="0" fontId="15" fillId="26" borderId="2" xfId="0" applyFont="1" applyFill="1" applyBorder="1" applyAlignment="1">
      <alignment horizontal="center" vertical="top" wrapText="1"/>
    </xf>
    <xf numFmtId="0" fontId="15" fillId="26" borderId="6" xfId="0" applyFont="1" applyFill="1" applyBorder="1" applyAlignment="1">
      <alignment horizontal="center" vertical="top" wrapText="1"/>
    </xf>
    <xf numFmtId="0" fontId="15" fillId="26" borderId="7" xfId="0" applyFont="1" applyFill="1" applyBorder="1" applyAlignment="1">
      <alignment horizontal="center" vertical="top" wrapText="1"/>
    </xf>
    <xf numFmtId="0" fontId="16" fillId="26" borderId="36" xfId="0" applyFont="1" applyFill="1" applyBorder="1" applyAlignment="1">
      <alignment horizontal="left" vertical="top" wrapText="1"/>
    </xf>
    <xf numFmtId="0" fontId="16" fillId="26" borderId="23" xfId="0" applyFont="1" applyFill="1" applyBorder="1" applyAlignment="1">
      <alignment horizontal="left" vertical="top" wrapText="1"/>
    </xf>
    <xf numFmtId="0" fontId="16" fillId="26" borderId="24" xfId="0" applyFont="1" applyFill="1" applyBorder="1" applyAlignment="1">
      <alignment horizontal="left" vertical="top" wrapText="1"/>
    </xf>
    <xf numFmtId="0" fontId="15" fillId="26" borderId="2" xfId="0" applyFont="1" applyFill="1" applyBorder="1" applyAlignment="1">
      <alignment horizontal="left" vertical="top" wrapText="1"/>
    </xf>
    <xf numFmtId="0" fontId="15" fillId="26" borderId="6" xfId="0" applyFont="1" applyFill="1" applyBorder="1" applyAlignment="1">
      <alignment horizontal="left" vertical="top" wrapText="1"/>
    </xf>
    <xf numFmtId="0" fontId="15" fillId="26" borderId="7" xfId="0" applyFont="1" applyFill="1" applyBorder="1" applyAlignment="1">
      <alignment horizontal="left" vertical="top" wrapText="1"/>
    </xf>
    <xf numFmtId="49" fontId="58" fillId="26" borderId="2" xfId="178" applyNumberFormat="1" applyFont="1" applyFill="1" applyBorder="1" applyAlignment="1">
      <alignment horizontal="left" vertical="top" wrapText="1"/>
    </xf>
    <xf numFmtId="49" fontId="58" fillId="26" borderId="6" xfId="178" applyNumberFormat="1" applyFont="1" applyFill="1" applyBorder="1" applyAlignment="1">
      <alignment horizontal="left" vertical="top" wrapText="1"/>
    </xf>
    <xf numFmtId="49" fontId="58" fillId="26" borderId="7" xfId="178" applyNumberFormat="1" applyFont="1" applyFill="1" applyBorder="1" applyAlignment="1">
      <alignment horizontal="left" vertical="top" wrapText="1"/>
    </xf>
    <xf numFmtId="0" fontId="15" fillId="26" borderId="1" xfId="0" applyFont="1" applyFill="1" applyBorder="1" applyAlignment="1">
      <alignment horizontal="center" vertical="top" wrapText="1"/>
    </xf>
    <xf numFmtId="0" fontId="35" fillId="26" borderId="2" xfId="0" applyFont="1" applyFill="1" applyBorder="1" applyAlignment="1">
      <alignment horizontal="center" vertical="top" wrapText="1"/>
    </xf>
    <xf numFmtId="0" fontId="35" fillId="26" borderId="7" xfId="0" applyFont="1" applyFill="1" applyBorder="1" applyAlignment="1">
      <alignment horizontal="center" vertical="top" wrapText="1"/>
    </xf>
    <xf numFmtId="0" fontId="16" fillId="26" borderId="1" xfId="0" applyFont="1" applyFill="1" applyBorder="1" applyAlignment="1">
      <alignment horizontal="left" vertical="top" wrapText="1"/>
    </xf>
    <xf numFmtId="0" fontId="16" fillId="26" borderId="4" xfId="0" applyFont="1" applyFill="1" applyBorder="1" applyAlignment="1">
      <alignment horizontal="left" vertical="top" wrapText="1"/>
    </xf>
    <xf numFmtId="0" fontId="16" fillId="26" borderId="3" xfId="0" applyFont="1" applyFill="1" applyBorder="1" applyAlignment="1">
      <alignment horizontal="left" vertical="top" wrapText="1"/>
    </xf>
    <xf numFmtId="49" fontId="58" fillId="26" borderId="2" xfId="178" applyNumberFormat="1" applyFont="1" applyFill="1" applyBorder="1" applyAlignment="1">
      <alignment horizontal="center" vertical="top" wrapText="1"/>
    </xf>
    <xf numFmtId="49" fontId="58" fillId="26" borderId="6" xfId="178" applyNumberFormat="1" applyFont="1" applyFill="1" applyBorder="1" applyAlignment="1">
      <alignment horizontal="center" vertical="top" wrapText="1"/>
    </xf>
    <xf numFmtId="49" fontId="58" fillId="26" borderId="7" xfId="178" applyNumberFormat="1" applyFont="1" applyFill="1" applyBorder="1" applyAlignment="1">
      <alignment horizontal="center" vertical="top" wrapText="1"/>
    </xf>
    <xf numFmtId="0" fontId="16" fillId="26" borderId="17" xfId="0" applyFont="1" applyFill="1" applyBorder="1" applyAlignment="1">
      <alignment horizontal="left" vertical="top" wrapText="1"/>
    </xf>
    <xf numFmtId="0" fontId="16" fillId="26" borderId="35" xfId="0" applyFont="1" applyFill="1" applyBorder="1" applyAlignment="1">
      <alignment horizontal="left" vertical="top" wrapText="1"/>
    </xf>
    <xf numFmtId="0" fontId="16" fillId="26" borderId="18" xfId="0" applyFont="1" applyFill="1" applyBorder="1" applyAlignment="1">
      <alignment horizontal="left" vertical="top" wrapText="1"/>
    </xf>
    <xf numFmtId="0" fontId="15" fillId="26" borderId="2" xfId="0" applyFont="1" applyFill="1" applyBorder="1" applyAlignment="1">
      <alignment horizontal="center" vertical="top"/>
    </xf>
    <xf numFmtId="0" fontId="15" fillId="26" borderId="7" xfId="0" applyFont="1" applyFill="1" applyBorder="1" applyAlignment="1">
      <alignment horizontal="center" vertical="top"/>
    </xf>
    <xf numFmtId="0" fontId="58" fillId="26" borderId="2" xfId="0" quotePrefix="1" applyFont="1" applyFill="1" applyBorder="1" applyAlignment="1">
      <alignment horizontal="left" vertical="top" wrapText="1"/>
    </xf>
    <xf numFmtId="0" fontId="58" fillId="26" borderId="7" xfId="0" quotePrefix="1" applyFont="1" applyFill="1" applyBorder="1" applyAlignment="1">
      <alignment horizontal="left" vertical="top" wrapText="1"/>
    </xf>
    <xf numFmtId="0" fontId="58" fillId="26" borderId="2" xfId="0" applyFont="1" applyFill="1" applyBorder="1" applyAlignment="1">
      <alignment horizontal="center" vertical="top" wrapText="1"/>
    </xf>
    <xf numFmtId="0" fontId="58" fillId="26" borderId="7" xfId="0" applyFont="1" applyFill="1" applyBorder="1" applyAlignment="1">
      <alignment horizontal="center" vertical="top" wrapText="1"/>
    </xf>
    <xf numFmtId="0" fontId="15" fillId="26" borderId="2" xfId="0" quotePrefix="1" applyFont="1" applyFill="1" applyBorder="1" applyAlignment="1">
      <alignment horizontal="left" vertical="top" wrapText="1"/>
    </xf>
    <xf numFmtId="0" fontId="15" fillId="26" borderId="7" xfId="0" quotePrefix="1" applyFont="1" applyFill="1" applyBorder="1" applyAlignment="1">
      <alignment horizontal="left" vertical="top" wrapText="1"/>
    </xf>
    <xf numFmtId="0" fontId="100" fillId="0" borderId="2" xfId="3" quotePrefix="1" applyFont="1" applyBorder="1" applyAlignment="1">
      <alignment horizontal="left" vertical="top" wrapText="1"/>
    </xf>
    <xf numFmtId="0" fontId="100" fillId="0" borderId="6" xfId="3" quotePrefix="1" applyFont="1" applyBorder="1" applyAlignment="1">
      <alignment horizontal="left" vertical="top" wrapText="1"/>
    </xf>
    <xf numFmtId="0" fontId="100" fillId="0" borderId="7" xfId="3" quotePrefix="1" applyFont="1" applyBorder="1" applyAlignment="1">
      <alignment horizontal="left" vertical="top" wrapText="1"/>
    </xf>
    <xf numFmtId="0" fontId="100" fillId="0" borderId="17" xfId="0" applyFont="1" applyBorder="1" applyAlignment="1">
      <alignment horizontal="left" vertical="top" wrapText="1"/>
    </xf>
    <xf numFmtId="0" fontId="100" fillId="0" borderId="35" xfId="0" applyFont="1" applyBorder="1" applyAlignment="1">
      <alignment horizontal="left" vertical="top" wrapText="1"/>
    </xf>
    <xf numFmtId="0" fontId="100" fillId="0" borderId="18" xfId="0" applyFont="1" applyBorder="1" applyAlignment="1">
      <alignment horizontal="left" vertical="top" wrapText="1"/>
    </xf>
    <xf numFmtId="0" fontId="100" fillId="0" borderId="2" xfId="0" applyFont="1" applyBorder="1" applyAlignment="1">
      <alignment horizontal="left" vertical="top" wrapText="1"/>
    </xf>
    <xf numFmtId="0" fontId="100" fillId="0" borderId="6" xfId="0" applyFont="1" applyBorder="1" applyAlignment="1">
      <alignment horizontal="left" vertical="top" wrapText="1"/>
    </xf>
    <xf numFmtId="0" fontId="100" fillId="0" borderId="7" xfId="0" applyFont="1" applyBorder="1" applyAlignment="1">
      <alignment horizontal="left" vertical="top" wrapText="1"/>
    </xf>
    <xf numFmtId="0" fontId="15" fillId="3" borderId="2" xfId="0" applyFont="1" applyFill="1" applyBorder="1" applyAlignment="1">
      <alignment horizontal="center" vertical="top"/>
    </xf>
    <xf numFmtId="0" fontId="15" fillId="3" borderId="6" xfId="0" applyFont="1" applyFill="1" applyBorder="1" applyAlignment="1">
      <alignment horizontal="center" vertical="top"/>
    </xf>
    <xf numFmtId="0" fontId="15" fillId="3" borderId="7" xfId="0" applyFont="1" applyFill="1" applyBorder="1" applyAlignment="1">
      <alignment horizontal="center" vertical="top"/>
    </xf>
    <xf numFmtId="0" fontId="16" fillId="65" borderId="4" xfId="0" applyFont="1" applyFill="1" applyBorder="1" applyAlignment="1">
      <alignment horizontal="left" vertical="top" wrapText="1"/>
    </xf>
    <xf numFmtId="0" fontId="100" fillId="0" borderId="36" xfId="3" applyFont="1" applyBorder="1" applyAlignment="1">
      <alignment horizontal="left" vertical="top" wrapText="1"/>
    </xf>
    <xf numFmtId="0" fontId="100" fillId="0" borderId="23" xfId="3" applyFont="1" applyBorder="1" applyAlignment="1">
      <alignment horizontal="left" vertical="top" wrapText="1"/>
    </xf>
    <xf numFmtId="0" fontId="58" fillId="0" borderId="2" xfId="0" applyFont="1" applyBorder="1" applyAlignment="1">
      <alignment horizontal="center" vertical="top" wrapText="1"/>
    </xf>
    <xf numFmtId="0" fontId="58" fillId="0" borderId="6" xfId="0" applyFont="1" applyBorder="1" applyAlignment="1">
      <alignment horizontal="center" vertical="top" wrapText="1"/>
    </xf>
    <xf numFmtId="0" fontId="58" fillId="0" borderId="7" xfId="0" applyFont="1" applyBorder="1" applyAlignment="1">
      <alignment horizontal="center" vertical="top" wrapText="1"/>
    </xf>
    <xf numFmtId="49" fontId="16" fillId="0" borderId="2" xfId="0" applyNumberFormat="1" applyFont="1" applyBorder="1" applyAlignment="1">
      <alignment horizontal="left" vertical="top" wrapText="1"/>
    </xf>
    <xf numFmtId="49" fontId="16" fillId="0" borderId="6" xfId="0" applyNumberFormat="1" applyFont="1" applyBorder="1" applyAlignment="1">
      <alignment horizontal="left" vertical="top" wrapText="1"/>
    </xf>
    <xf numFmtId="49" fontId="16" fillId="0" borderId="7" xfId="0" applyNumberFormat="1" applyFont="1" applyBorder="1" applyAlignment="1">
      <alignment horizontal="left" vertical="top" wrapText="1"/>
    </xf>
    <xf numFmtId="0" fontId="16" fillId="0" borderId="2" xfId="0" applyFont="1" applyBorder="1" applyAlignment="1">
      <alignment horizontal="left" vertical="top" wrapText="1"/>
    </xf>
    <xf numFmtId="0" fontId="16" fillId="0" borderId="6" xfId="0" applyFont="1" applyBorder="1" applyAlignment="1">
      <alignment horizontal="left" vertical="top" wrapText="1"/>
    </xf>
    <xf numFmtId="0" fontId="16" fillId="0" borderId="2" xfId="0" applyFont="1" applyBorder="1" applyAlignment="1">
      <alignment vertical="top" wrapText="1"/>
    </xf>
    <xf numFmtId="0" fontId="16" fillId="0" borderId="6" xfId="0" applyFont="1" applyBorder="1" applyAlignment="1">
      <alignment vertical="top" wrapText="1"/>
    </xf>
    <xf numFmtId="0" fontId="16" fillId="0" borderId="7" xfId="0" applyFont="1" applyBorder="1" applyAlignment="1">
      <alignment vertical="top" wrapText="1"/>
    </xf>
    <xf numFmtId="0" fontId="16" fillId="26" borderId="2" xfId="0" applyFont="1" applyFill="1" applyBorder="1" applyAlignment="1">
      <alignment horizontal="left" vertical="top" wrapText="1"/>
    </xf>
    <xf numFmtId="0" fontId="16" fillId="26" borderId="6" xfId="0" applyFont="1" applyFill="1" applyBorder="1" applyAlignment="1">
      <alignment horizontal="left" vertical="top" wrapText="1"/>
    </xf>
    <xf numFmtId="0" fontId="16" fillId="26" borderId="7" xfId="0" applyFont="1" applyFill="1" applyBorder="1" applyAlignment="1">
      <alignment horizontal="left" vertical="top" wrapText="1"/>
    </xf>
    <xf numFmtId="0" fontId="55" fillId="26" borderId="2" xfId="0" applyFont="1" applyFill="1" applyBorder="1" applyAlignment="1">
      <alignment horizontal="left" vertical="top" wrapText="1"/>
    </xf>
    <xf numFmtId="0" fontId="55" fillId="26" borderId="6" xfId="0" applyFont="1" applyFill="1" applyBorder="1" applyAlignment="1">
      <alignment horizontal="left" vertical="top" wrapText="1"/>
    </xf>
    <xf numFmtId="0" fontId="55" fillId="26" borderId="7" xfId="0" applyFont="1" applyFill="1" applyBorder="1" applyAlignment="1">
      <alignment horizontal="left" vertical="top" wrapText="1"/>
    </xf>
    <xf numFmtId="0" fontId="55" fillId="26" borderId="2" xfId="0" applyFont="1" applyFill="1" applyBorder="1" applyAlignment="1">
      <alignment horizontal="center" vertical="top" wrapText="1"/>
    </xf>
    <xf numFmtId="0" fontId="55" fillId="26" borderId="6" xfId="0" applyFont="1" applyFill="1" applyBorder="1" applyAlignment="1">
      <alignment horizontal="center" vertical="top" wrapText="1"/>
    </xf>
    <xf numFmtId="0" fontId="55" fillId="26" borderId="7" xfId="0" applyFont="1" applyFill="1" applyBorder="1" applyAlignment="1">
      <alignment horizontal="center" vertical="top" wrapText="1"/>
    </xf>
    <xf numFmtId="0" fontId="13" fillId="26" borderId="2" xfId="0" applyFont="1" applyFill="1" applyBorder="1" applyAlignment="1">
      <alignment horizontal="center" vertical="top"/>
    </xf>
    <xf numFmtId="0" fontId="0" fillId="26" borderId="6" xfId="0" applyFill="1" applyBorder="1" applyAlignment="1">
      <alignment horizontal="center" vertical="top"/>
    </xf>
    <xf numFmtId="0" fontId="0" fillId="26" borderId="1" xfId="0" applyFill="1" applyBorder="1"/>
    <xf numFmtId="0" fontId="0" fillId="26" borderId="2" xfId="0" applyFill="1" applyBorder="1"/>
    <xf numFmtId="0" fontId="0" fillId="26" borderId="6" xfId="0" applyFill="1" applyBorder="1"/>
    <xf numFmtId="0" fontId="0" fillId="26" borderId="2" xfId="0" applyFill="1" applyBorder="1" applyAlignment="1">
      <alignment horizontal="left" vertical="top" wrapText="1"/>
    </xf>
    <xf numFmtId="0" fontId="0" fillId="26" borderId="6" xfId="0" applyFill="1" applyBorder="1" applyAlignment="1">
      <alignment horizontal="left" vertical="top"/>
    </xf>
    <xf numFmtId="0" fontId="15" fillId="26" borderId="6" xfId="0" applyFont="1" applyFill="1" applyBorder="1" applyAlignment="1">
      <alignment horizontal="center" vertical="top"/>
    </xf>
    <xf numFmtId="0" fontId="16" fillId="65" borderId="5" xfId="0" applyFont="1" applyFill="1" applyBorder="1" applyAlignment="1">
      <alignment horizontal="left" vertical="top" wrapText="1"/>
    </xf>
    <xf numFmtId="0" fontId="100" fillId="0" borderId="2" xfId="0" applyFont="1" applyBorder="1" applyAlignment="1">
      <alignment vertical="top" wrapText="1"/>
    </xf>
    <xf numFmtId="0" fontId="100" fillId="0" borderId="6" xfId="0" applyFont="1" applyBorder="1" applyAlignment="1">
      <alignment vertical="top" wrapText="1"/>
    </xf>
    <xf numFmtId="0" fontId="100" fillId="0" borderId="7" xfId="0" applyFont="1" applyBorder="1" applyAlignment="1">
      <alignment vertical="top" wrapText="1"/>
    </xf>
    <xf numFmtId="0" fontId="16" fillId="65" borderId="3" xfId="0" applyFont="1" applyFill="1" applyBorder="1" applyAlignment="1">
      <alignment horizontal="left" vertical="top" wrapText="1"/>
    </xf>
    <xf numFmtId="0" fontId="15" fillId="65" borderId="4" xfId="124" applyFont="1" applyFill="1" applyBorder="1" applyAlignment="1">
      <alignment horizontal="left" vertical="top" wrapText="1"/>
    </xf>
    <xf numFmtId="0" fontId="15" fillId="65" borderId="5" xfId="124" applyFont="1" applyFill="1" applyBorder="1" applyAlignment="1">
      <alignment horizontal="left" vertical="top" wrapText="1"/>
    </xf>
    <xf numFmtId="0" fontId="15" fillId="65" borderId="3" xfId="124" applyFont="1" applyFill="1" applyBorder="1" applyAlignment="1">
      <alignment horizontal="left" vertical="top" wrapText="1"/>
    </xf>
    <xf numFmtId="0" fontId="26" fillId="63" borderId="4" xfId="0" applyFont="1" applyFill="1" applyBorder="1" applyAlignment="1">
      <alignment horizontal="left" vertical="top" wrapText="1"/>
    </xf>
    <xf numFmtId="0" fontId="26" fillId="63" borderId="5" xfId="0" applyFont="1" applyFill="1" applyBorder="1" applyAlignment="1">
      <alignment horizontal="left" vertical="top" wrapText="1"/>
    </xf>
    <xf numFmtId="0" fontId="26" fillId="63" borderId="3" xfId="0" applyFont="1" applyFill="1" applyBorder="1" applyAlignment="1">
      <alignment horizontal="left" vertical="top" wrapText="1"/>
    </xf>
    <xf numFmtId="0" fontId="15" fillId="0" borderId="2" xfId="124" applyFont="1" applyBorder="1" applyAlignment="1">
      <alignment horizontal="left" vertical="top" wrapText="1"/>
    </xf>
    <xf numFmtId="0" fontId="15" fillId="0" borderId="6" xfId="124" applyFont="1" applyBorder="1" applyAlignment="1">
      <alignment horizontal="left" vertical="top" wrapText="1"/>
    </xf>
    <xf numFmtId="0" fontId="15" fillId="0" borderId="7" xfId="124" applyFont="1" applyBorder="1" applyAlignment="1">
      <alignment horizontal="left" vertical="top" wrapText="1"/>
    </xf>
    <xf numFmtId="49" fontId="16" fillId="0" borderId="2" xfId="124" applyNumberFormat="1" applyFont="1" applyBorder="1" applyAlignment="1">
      <alignment horizontal="left" vertical="top" wrapText="1"/>
    </xf>
    <xf numFmtId="49" fontId="16" fillId="0" borderId="6" xfId="124" applyNumberFormat="1" applyFont="1" applyBorder="1" applyAlignment="1">
      <alignment horizontal="left" vertical="top" wrapText="1"/>
    </xf>
    <xf numFmtId="49" fontId="16" fillId="0" borderId="7" xfId="124" applyNumberFormat="1" applyFont="1" applyBorder="1" applyAlignment="1">
      <alignment horizontal="left" vertical="top" wrapText="1"/>
    </xf>
    <xf numFmtId="0" fontId="15" fillId="0" borderId="2" xfId="124" applyFont="1" applyBorder="1" applyAlignment="1">
      <alignment horizontal="center" vertical="top" wrapText="1"/>
    </xf>
    <xf numFmtId="0" fontId="15" fillId="0" borderId="6" xfId="124" applyFont="1" applyBorder="1" applyAlignment="1">
      <alignment horizontal="center" vertical="top" wrapText="1"/>
    </xf>
    <xf numFmtId="0" fontId="15" fillId="0" borderId="7" xfId="124" applyFont="1" applyBorder="1" applyAlignment="1">
      <alignment horizontal="center" vertical="top" wrapText="1"/>
    </xf>
    <xf numFmtId="0" fontId="15" fillId="66" borderId="4" xfId="0" applyFont="1" applyFill="1" applyBorder="1" applyAlignment="1">
      <alignment horizontal="left" vertical="top" wrapText="1"/>
    </xf>
    <xf numFmtId="0" fontId="15" fillId="66" borderId="5" xfId="0" applyFont="1" applyFill="1" applyBorder="1" applyAlignment="1">
      <alignment horizontal="left" vertical="top" wrapText="1"/>
    </xf>
    <xf numFmtId="0" fontId="15" fillId="66" borderId="3" xfId="0" applyFont="1" applyFill="1" applyBorder="1" applyAlignment="1">
      <alignment horizontal="left" vertical="top" wrapText="1"/>
    </xf>
    <xf numFmtId="49" fontId="16" fillId="0" borderId="2" xfId="0" applyNumberFormat="1" applyFont="1" applyBorder="1" applyAlignment="1">
      <alignment vertical="top" wrapText="1"/>
    </xf>
    <xf numFmtId="49" fontId="16" fillId="0" borderId="6" xfId="0" applyNumberFormat="1" applyFont="1" applyBorder="1" applyAlignment="1">
      <alignment vertical="top" wrapText="1"/>
    </xf>
    <xf numFmtId="1" fontId="16" fillId="0" borderId="2" xfId="0" applyNumberFormat="1" applyFont="1" applyBorder="1" applyAlignment="1">
      <alignment vertical="top" wrapText="1"/>
    </xf>
    <xf numFmtId="1" fontId="16" fillId="0" borderId="6" xfId="0" applyNumberFormat="1" applyFont="1" applyBorder="1" applyAlignment="1">
      <alignment vertical="top" wrapText="1"/>
    </xf>
    <xf numFmtId="1" fontId="15" fillId="0" borderId="2" xfId="0" applyNumberFormat="1" applyFont="1" applyBorder="1" applyAlignment="1">
      <alignment horizontal="left" vertical="top" wrapText="1"/>
    </xf>
    <xf numFmtId="1" fontId="15" fillId="0" borderId="6" xfId="0" applyNumberFormat="1" applyFont="1" applyBorder="1" applyAlignment="1">
      <alignment horizontal="left" vertical="top" wrapText="1"/>
    </xf>
    <xf numFmtId="1" fontId="15" fillId="0" borderId="2" xfId="0" applyNumberFormat="1" applyFont="1" applyBorder="1" applyAlignment="1">
      <alignment horizontal="center" vertical="top" wrapText="1"/>
    </xf>
    <xf numFmtId="1" fontId="15" fillId="0" borderId="6" xfId="0" applyNumberFormat="1" applyFont="1" applyBorder="1" applyAlignment="1">
      <alignment horizontal="center" vertical="top" wrapText="1"/>
    </xf>
    <xf numFmtId="0" fontId="16" fillId="3" borderId="2" xfId="0" applyFont="1" applyFill="1" applyBorder="1" applyAlignment="1">
      <alignment horizontal="left" vertical="top" wrapText="1"/>
    </xf>
    <xf numFmtId="0" fontId="16" fillId="3" borderId="6" xfId="0" applyFont="1" applyFill="1" applyBorder="1" applyAlignment="1">
      <alignment horizontal="left" vertical="top" wrapText="1"/>
    </xf>
    <xf numFmtId="0" fontId="15" fillId="3" borderId="2" xfId="0" applyFont="1" applyFill="1" applyBorder="1" applyAlignment="1">
      <alignment horizontal="center" vertical="top" wrapText="1"/>
    </xf>
    <xf numFmtId="0" fontId="15" fillId="3" borderId="6" xfId="0" applyFont="1" applyFill="1" applyBorder="1" applyAlignment="1">
      <alignment horizontal="center" vertical="top" wrapText="1"/>
    </xf>
    <xf numFmtId="1" fontId="16" fillId="0" borderId="2" xfId="0" applyNumberFormat="1" applyFont="1" applyBorder="1" applyAlignment="1">
      <alignment horizontal="left" vertical="top" wrapText="1"/>
    </xf>
    <xf numFmtId="1" fontId="16" fillId="0" borderId="6" xfId="0" applyNumberFormat="1" applyFont="1" applyBorder="1" applyAlignment="1">
      <alignment horizontal="left" vertical="top" wrapText="1"/>
    </xf>
    <xf numFmtId="1" fontId="16" fillId="0" borderId="7" xfId="0" applyNumberFormat="1" applyFont="1" applyBorder="1" applyAlignment="1">
      <alignment horizontal="left" vertical="top" wrapText="1"/>
    </xf>
    <xf numFmtId="0" fontId="15" fillId="3" borderId="1" xfId="0" applyFont="1" applyFill="1" applyBorder="1" applyAlignment="1">
      <alignment horizontal="center" vertical="top"/>
    </xf>
    <xf numFmtId="0" fontId="15" fillId="3" borderId="1" xfId="0" applyFont="1" applyFill="1" applyBorder="1" applyAlignment="1">
      <alignment horizontal="center" vertical="top" wrapText="1"/>
    </xf>
    <xf numFmtId="49" fontId="15" fillId="0" borderId="2" xfId="0" applyNumberFormat="1" applyFont="1" applyBorder="1" applyAlignment="1">
      <alignment horizontal="center" vertical="top" wrapText="1"/>
    </xf>
    <xf numFmtId="49" fontId="15" fillId="0" borderId="6" xfId="0" applyNumberFormat="1" applyFont="1" applyBorder="1" applyAlignment="1">
      <alignment horizontal="center" vertical="top" wrapText="1"/>
    </xf>
    <xf numFmtId="1" fontId="15" fillId="0" borderId="1" xfId="0" applyNumberFormat="1" applyFont="1" applyBorder="1" applyAlignment="1">
      <alignment horizontal="left" vertical="top" wrapText="1"/>
    </xf>
    <xf numFmtId="1" fontId="15" fillId="0" borderId="1" xfId="0" applyNumberFormat="1" applyFont="1" applyBorder="1" applyAlignment="1">
      <alignment horizontal="center" vertical="top" wrapText="1"/>
    </xf>
    <xf numFmtId="0" fontId="0" fillId="26" borderId="7" xfId="0" applyFill="1" applyBorder="1"/>
    <xf numFmtId="0" fontId="0" fillId="26" borderId="2" xfId="0" applyFill="1" applyBorder="1" applyAlignment="1">
      <alignment horizontal="center" vertical="top"/>
    </xf>
    <xf numFmtId="0" fontId="0" fillId="26" borderId="7" xfId="0" applyFill="1" applyBorder="1" applyAlignment="1">
      <alignment horizontal="center" vertical="top"/>
    </xf>
    <xf numFmtId="1" fontId="15" fillId="0" borderId="7" xfId="0" applyNumberFormat="1" applyFont="1" applyBorder="1" applyAlignment="1">
      <alignment horizontal="left" vertical="top" wrapText="1"/>
    </xf>
    <xf numFmtId="1" fontId="15" fillId="0" borderId="7" xfId="0" applyNumberFormat="1" applyFont="1" applyBorder="1" applyAlignment="1">
      <alignment horizontal="center" vertical="top" wrapText="1"/>
    </xf>
    <xf numFmtId="49" fontId="16" fillId="0" borderId="36" xfId="0" applyNumberFormat="1" applyFont="1" applyBorder="1" applyAlignment="1">
      <alignment horizontal="left" vertical="top" wrapText="1"/>
    </xf>
    <xf numFmtId="49" fontId="16" fillId="0" borderId="23" xfId="0" applyNumberFormat="1" applyFont="1" applyBorder="1" applyAlignment="1">
      <alignment horizontal="left" vertical="top" wrapText="1"/>
    </xf>
    <xf numFmtId="49" fontId="16" fillId="0" borderId="24" xfId="0" applyNumberFormat="1" applyFont="1" applyBorder="1" applyAlignment="1">
      <alignment horizontal="left" vertical="top" wrapText="1"/>
    </xf>
    <xf numFmtId="0" fontId="0" fillId="26" borderId="6" xfId="0" applyFill="1" applyBorder="1" applyAlignment="1">
      <alignment horizontal="left" vertical="top" wrapText="1"/>
    </xf>
    <xf numFmtId="0" fontId="0" fillId="26" borderId="7" xfId="0" applyFill="1" applyBorder="1" applyAlignment="1">
      <alignment horizontal="left" vertical="top" wrapText="1"/>
    </xf>
    <xf numFmtId="0" fontId="16" fillId="26" borderId="2" xfId="0" applyFont="1" applyFill="1" applyBorder="1" applyAlignment="1">
      <alignment horizontal="left" vertical="top"/>
    </xf>
    <xf numFmtId="0" fontId="16" fillId="26" borderId="7" xfId="0" applyFont="1" applyFill="1" applyBorder="1" applyAlignment="1">
      <alignment horizontal="left" vertical="top"/>
    </xf>
    <xf numFmtId="0" fontId="16" fillId="26" borderId="2" xfId="0" applyFont="1" applyFill="1" applyBorder="1" applyAlignment="1">
      <alignment vertical="top" wrapText="1"/>
    </xf>
    <xf numFmtId="0" fontId="16" fillId="26" borderId="7" xfId="0" applyFont="1" applyFill="1" applyBorder="1" applyAlignment="1">
      <alignment vertical="top" wrapText="1"/>
    </xf>
    <xf numFmtId="49" fontId="18" fillId="0" borderId="6" xfId="0" applyNumberFormat="1" applyFont="1" applyBorder="1" applyAlignment="1">
      <alignment horizontal="left" vertical="top" wrapText="1"/>
    </xf>
    <xf numFmtId="49" fontId="18" fillId="0" borderId="7" xfId="0" applyNumberFormat="1" applyFont="1" applyBorder="1" applyAlignment="1">
      <alignment horizontal="left" vertical="top" wrapText="1"/>
    </xf>
    <xf numFmtId="0" fontId="16" fillId="3" borderId="7" xfId="0" applyFont="1" applyFill="1" applyBorder="1" applyAlignment="1">
      <alignment horizontal="left" vertical="top" wrapText="1"/>
    </xf>
    <xf numFmtId="1" fontId="18" fillId="0" borderId="6" xfId="0" applyNumberFormat="1" applyFont="1" applyBorder="1" applyAlignment="1">
      <alignment horizontal="left" vertical="top" wrapText="1"/>
    </xf>
    <xf numFmtId="1" fontId="18" fillId="0" borderId="7" xfId="0" applyNumberFormat="1" applyFont="1" applyBorder="1" applyAlignment="1">
      <alignment horizontal="left" vertical="top" wrapText="1"/>
    </xf>
    <xf numFmtId="0" fontId="15" fillId="26" borderId="2" xfId="0" applyFont="1" applyFill="1" applyBorder="1" applyAlignment="1">
      <alignment horizontal="center"/>
    </xf>
    <xf numFmtId="0" fontId="15" fillId="26" borderId="7" xfId="0" applyFont="1" applyFill="1" applyBorder="1" applyAlignment="1">
      <alignment horizontal="center"/>
    </xf>
    <xf numFmtId="0" fontId="0" fillId="0" borderId="2" xfId="0" applyBorder="1" applyAlignment="1">
      <alignment vertical="top"/>
    </xf>
    <xf numFmtId="0" fontId="0" fillId="0" borderId="6" xfId="0" applyBorder="1" applyAlignment="1">
      <alignment vertical="top"/>
    </xf>
    <xf numFmtId="0" fontId="0" fillId="0" borderId="7" xfId="0" applyBorder="1" applyAlignment="1">
      <alignment vertical="top"/>
    </xf>
    <xf numFmtId="0" fontId="15" fillId="67" borderId="4" xfId="0" applyFont="1" applyFill="1" applyBorder="1" applyAlignment="1">
      <alignment horizontal="left" vertical="top" wrapText="1"/>
    </xf>
    <xf numFmtId="0" fontId="15" fillId="67" borderId="5" xfId="0" applyFont="1" applyFill="1" applyBorder="1" applyAlignment="1">
      <alignment horizontal="left" vertical="top" wrapText="1"/>
    </xf>
    <xf numFmtId="49" fontId="16" fillId="0" borderId="7" xfId="0" applyNumberFormat="1" applyFont="1" applyBorder="1" applyAlignment="1">
      <alignment vertical="top" wrapText="1"/>
    </xf>
    <xf numFmtId="0" fontId="55" fillId="0" borderId="2" xfId="0" applyFont="1" applyBorder="1" applyAlignment="1">
      <alignment horizontal="left" vertical="top" wrapText="1"/>
    </xf>
    <xf numFmtId="0" fontId="55" fillId="0" borderId="6" xfId="0" applyFont="1" applyBorder="1" applyAlignment="1">
      <alignment horizontal="left" vertical="top" wrapText="1"/>
    </xf>
    <xf numFmtId="0" fontId="55" fillId="0" borderId="7" xfId="0" applyFont="1" applyBorder="1" applyAlignment="1">
      <alignment horizontal="left" vertical="top" wrapText="1"/>
    </xf>
    <xf numFmtId="0" fontId="55" fillId="0" borderId="2" xfId="0" applyFont="1" applyBorder="1" applyAlignment="1">
      <alignment horizontal="center" vertical="top" wrapText="1"/>
    </xf>
    <xf numFmtId="0" fontId="55" fillId="0" borderId="6" xfId="0" applyFont="1" applyBorder="1" applyAlignment="1">
      <alignment horizontal="center" vertical="top" wrapText="1"/>
    </xf>
    <xf numFmtId="0" fontId="55" fillId="0" borderId="7" xfId="0" applyFont="1" applyBorder="1" applyAlignment="1">
      <alignment horizontal="center" vertical="top" wrapText="1"/>
    </xf>
    <xf numFmtId="0" fontId="15" fillId="67" borderId="3" xfId="0" applyFont="1" applyFill="1" applyBorder="1" applyAlignment="1">
      <alignment horizontal="left" vertical="top" wrapText="1"/>
    </xf>
    <xf numFmtId="0" fontId="15" fillId="26" borderId="1" xfId="0" applyFont="1" applyFill="1" applyBorder="1" applyAlignment="1">
      <alignment horizontal="left" vertical="top" wrapText="1"/>
    </xf>
    <xf numFmtId="0" fontId="15" fillId="26" borderId="1" xfId="0" applyFont="1" applyFill="1" applyBorder="1" applyAlignment="1">
      <alignment horizontal="center" vertical="top"/>
    </xf>
    <xf numFmtId="0" fontId="15" fillId="26" borderId="2" xfId="0" applyFont="1" applyFill="1" applyBorder="1"/>
    <xf numFmtId="0" fontId="15" fillId="26" borderId="6" xfId="0" applyFont="1" applyFill="1" applyBorder="1"/>
    <xf numFmtId="0" fontId="15" fillId="26" borderId="7" xfId="0" applyFont="1" applyFill="1" applyBorder="1"/>
    <xf numFmtId="0" fontId="15" fillId="26" borderId="1" xfId="0" applyFont="1" applyFill="1" applyBorder="1"/>
    <xf numFmtId="0" fontId="15" fillId="68" borderId="4" xfId="0" applyFont="1" applyFill="1" applyBorder="1" applyAlignment="1">
      <alignment horizontal="left" vertical="top" wrapText="1"/>
    </xf>
    <xf numFmtId="0" fontId="15" fillId="68" borderId="5" xfId="0" applyFont="1" applyFill="1" applyBorder="1" applyAlignment="1">
      <alignment horizontal="left" vertical="top" wrapText="1"/>
    </xf>
    <xf numFmtId="0" fontId="15" fillId="68" borderId="3" xfId="0" applyFont="1" applyFill="1" applyBorder="1" applyAlignment="1">
      <alignment horizontal="left" vertical="top" wrapText="1"/>
    </xf>
    <xf numFmtId="0" fontId="15" fillId="0" borderId="17" xfId="0" applyFont="1" applyBorder="1" applyAlignment="1">
      <alignment horizontal="center" vertical="top"/>
    </xf>
    <xf numFmtId="0" fontId="15" fillId="0" borderId="35" xfId="0" applyFont="1" applyBorder="1" applyAlignment="1">
      <alignment horizontal="center" vertical="top"/>
    </xf>
    <xf numFmtId="0" fontId="15" fillId="0" borderId="18" xfId="0" applyFont="1" applyBorder="1" applyAlignment="1">
      <alignment horizontal="center" vertical="top"/>
    </xf>
    <xf numFmtId="0" fontId="15" fillId="69" borderId="4" xfId="0" applyFont="1" applyFill="1" applyBorder="1" applyAlignment="1">
      <alignment horizontal="left" vertical="top" wrapText="1"/>
    </xf>
    <xf numFmtId="0" fontId="15" fillId="69" borderId="5" xfId="0" applyFont="1" applyFill="1" applyBorder="1" applyAlignment="1">
      <alignment horizontal="left" vertical="top" wrapText="1"/>
    </xf>
    <xf numFmtId="0" fontId="15" fillId="69" borderId="3" xfId="0" applyFont="1" applyFill="1" applyBorder="1" applyAlignment="1">
      <alignment horizontal="left" vertical="top" wrapText="1"/>
    </xf>
    <xf numFmtId="49" fontId="16" fillId="0" borderId="1" xfId="0" applyNumberFormat="1" applyFont="1" applyBorder="1" applyAlignment="1">
      <alignment horizontal="left" vertical="top" wrapText="1"/>
    </xf>
    <xf numFmtId="0" fontId="15" fillId="26" borderId="1" xfId="0" applyFont="1" applyFill="1" applyBorder="1" applyAlignment="1">
      <alignment horizontal="left" vertical="top"/>
    </xf>
    <xf numFmtId="0" fontId="15" fillId="26" borderId="2" xfId="0" applyFont="1" applyFill="1" applyBorder="1" applyAlignment="1">
      <alignment horizontal="left" vertical="top"/>
    </xf>
    <xf numFmtId="0" fontId="15" fillId="26" borderId="6" xfId="0" applyFont="1" applyFill="1" applyBorder="1" applyAlignment="1">
      <alignment horizontal="left" vertical="top"/>
    </xf>
    <xf numFmtId="0" fontId="15" fillId="26" borderId="7" xfId="0" applyFont="1" applyFill="1" applyBorder="1" applyAlignment="1">
      <alignment horizontal="left" vertical="top"/>
    </xf>
    <xf numFmtId="0" fontId="15" fillId="70" borderId="4" xfId="0" applyFont="1" applyFill="1" applyBorder="1" applyAlignment="1">
      <alignment horizontal="left" vertical="top" wrapText="1"/>
    </xf>
    <xf numFmtId="0" fontId="15" fillId="70" borderId="5" xfId="0" applyFont="1" applyFill="1" applyBorder="1" applyAlignment="1">
      <alignment horizontal="left" vertical="top" wrapText="1"/>
    </xf>
    <xf numFmtId="0" fontId="15" fillId="70" borderId="3" xfId="0" applyFont="1" applyFill="1" applyBorder="1" applyAlignment="1">
      <alignment horizontal="left" vertical="top" wrapText="1"/>
    </xf>
    <xf numFmtId="49" fontId="15" fillId="0" borderId="7" xfId="0" applyNumberFormat="1" applyFont="1" applyBorder="1" applyAlignment="1">
      <alignment horizontal="center" vertical="top" wrapText="1"/>
    </xf>
    <xf numFmtId="49" fontId="15" fillId="0" borderId="2" xfId="0" applyNumberFormat="1" applyFont="1" applyBorder="1" applyAlignment="1">
      <alignment horizontal="left" vertical="top" wrapText="1"/>
    </xf>
    <xf numFmtId="49" fontId="15" fillId="0" borderId="6" xfId="0" applyNumberFormat="1" applyFont="1" applyBorder="1" applyAlignment="1">
      <alignment horizontal="left" vertical="top" wrapText="1"/>
    </xf>
    <xf numFmtId="49" fontId="15" fillId="0" borderId="7" xfId="0" applyNumberFormat="1" applyFont="1" applyBorder="1" applyAlignment="1">
      <alignment horizontal="left" vertical="top" wrapText="1"/>
    </xf>
    <xf numFmtId="0" fontId="13" fillId="26" borderId="1" xfId="0" applyFont="1" applyFill="1" applyBorder="1" applyAlignment="1">
      <alignment horizontal="left" vertical="top"/>
    </xf>
    <xf numFmtId="0" fontId="0" fillId="26" borderId="1" xfId="0" applyFill="1" applyBorder="1" applyAlignment="1">
      <alignment horizontal="left" vertical="top"/>
    </xf>
    <xf numFmtId="0" fontId="15" fillId="71" borderId="4" xfId="0" applyFont="1" applyFill="1" applyBorder="1" applyAlignment="1">
      <alignment horizontal="left" vertical="top" wrapText="1"/>
    </xf>
    <xf numFmtId="0" fontId="15" fillId="71" borderId="5" xfId="0" applyFont="1" applyFill="1" applyBorder="1" applyAlignment="1">
      <alignment horizontal="left" vertical="top" wrapText="1"/>
    </xf>
    <xf numFmtId="1" fontId="16" fillId="0" borderId="1" xfId="0" applyNumberFormat="1" applyFont="1" applyBorder="1" applyAlignment="1">
      <alignment horizontal="left" vertical="top" wrapText="1"/>
    </xf>
    <xf numFmtId="0" fontId="0" fillId="0" borderId="1" xfId="0" applyBorder="1" applyAlignment="1">
      <alignment horizontal="center" vertical="top" wrapText="1"/>
    </xf>
    <xf numFmtId="0" fontId="15" fillId="71" borderId="3" xfId="0" applyFont="1" applyFill="1" applyBorder="1" applyAlignment="1">
      <alignment horizontal="left" vertical="top" wrapText="1"/>
    </xf>
    <xf numFmtId="0" fontId="13" fillId="0" borderId="6" xfId="0" applyFont="1" applyBorder="1" applyAlignment="1">
      <alignment horizontal="center" vertical="top"/>
    </xf>
    <xf numFmtId="0" fontId="13" fillId="0" borderId="7" xfId="0" applyFont="1" applyBorder="1" applyAlignment="1">
      <alignment horizontal="center" vertical="top"/>
    </xf>
    <xf numFmtId="0" fontId="15" fillId="0" borderId="2" xfId="0" applyFont="1" applyBorder="1" applyAlignment="1">
      <alignment horizontal="left" vertical="top"/>
    </xf>
    <xf numFmtId="0" fontId="15" fillId="0" borderId="6" xfId="0" applyFont="1" applyBorder="1" applyAlignment="1">
      <alignment horizontal="left" vertical="top"/>
    </xf>
    <xf numFmtId="0" fontId="15" fillId="0" borderId="7" xfId="0" applyFont="1" applyBorder="1" applyAlignment="1">
      <alignment horizontal="left" vertical="top"/>
    </xf>
    <xf numFmtId="49" fontId="16" fillId="0" borderId="2" xfId="37" applyNumberFormat="1" applyFont="1" applyBorder="1" applyAlignment="1" applyProtection="1">
      <alignment vertical="top" wrapText="1"/>
    </xf>
    <xf numFmtId="49" fontId="16" fillId="0" borderId="6" xfId="37" applyNumberFormat="1" applyFont="1" applyBorder="1" applyAlignment="1" applyProtection="1">
      <alignment vertical="top" wrapText="1"/>
    </xf>
    <xf numFmtId="49" fontId="16" fillId="0" borderId="7" xfId="37" applyNumberFormat="1" applyFont="1" applyBorder="1" applyAlignment="1" applyProtection="1">
      <alignment vertical="top" wrapText="1"/>
    </xf>
    <xf numFmtId="0" fontId="16" fillId="0" borderId="2" xfId="37" applyFont="1" applyBorder="1" applyAlignment="1" applyProtection="1">
      <alignment vertical="top" wrapText="1"/>
    </xf>
    <xf numFmtId="0" fontId="16" fillId="0" borderId="6" xfId="37" applyFont="1" applyBorder="1" applyAlignment="1" applyProtection="1">
      <alignment vertical="top" wrapText="1"/>
    </xf>
    <xf numFmtId="0" fontId="16" fillId="0" borderId="7" xfId="37" applyFont="1" applyBorder="1" applyAlignment="1" applyProtection="1">
      <alignment vertical="top" wrapText="1"/>
    </xf>
    <xf numFmtId="0" fontId="15" fillId="0" borderId="6" xfId="0" applyFont="1" applyBorder="1" applyAlignment="1">
      <alignment vertical="top"/>
    </xf>
    <xf numFmtId="0" fontId="15" fillId="0" borderId="7" xfId="0" applyFont="1" applyBorder="1" applyAlignment="1">
      <alignment vertical="top"/>
    </xf>
    <xf numFmtId="0" fontId="58" fillId="0" borderId="20" xfId="0" applyFont="1" applyBorder="1" applyAlignment="1">
      <alignment horizontal="left" vertical="top" wrapText="1"/>
    </xf>
    <xf numFmtId="0" fontId="15" fillId="0" borderId="21" xfId="0" applyFont="1" applyBorder="1" applyAlignment="1">
      <alignment horizontal="left" vertical="top"/>
    </xf>
    <xf numFmtId="0" fontId="15" fillId="0" borderId="22" xfId="0" applyFont="1" applyBorder="1" applyAlignment="1">
      <alignment horizontal="left" vertical="top"/>
    </xf>
    <xf numFmtId="0" fontId="14" fillId="63" borderId="4" xfId="0" applyFont="1" applyFill="1" applyBorder="1" applyAlignment="1">
      <alignment vertical="top" wrapText="1"/>
    </xf>
    <xf numFmtId="0" fontId="14" fillId="63" borderId="5" xfId="0" applyFont="1" applyFill="1" applyBorder="1" applyAlignment="1">
      <alignment vertical="top" wrapText="1"/>
    </xf>
    <xf numFmtId="0" fontId="14" fillId="63" borderId="3" xfId="0" applyFont="1" applyFill="1" applyBorder="1" applyAlignment="1">
      <alignment vertical="top" wrapText="1"/>
    </xf>
    <xf numFmtId="0" fontId="13" fillId="0" borderId="6" xfId="0" applyFont="1" applyBorder="1" applyAlignment="1">
      <alignment horizontal="left" vertical="top" wrapText="1"/>
    </xf>
    <xf numFmtId="0" fontId="0" fillId="0" borderId="6" xfId="0" applyBorder="1" applyAlignment="1">
      <alignment horizontal="left" vertical="top" wrapText="1"/>
    </xf>
    <xf numFmtId="0" fontId="0" fillId="0" borderId="7" xfId="0" applyBorder="1" applyAlignment="1">
      <alignment horizontal="left"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14" fillId="63" borderId="4" xfId="51" applyFont="1" applyFill="1" applyBorder="1" applyAlignment="1">
      <alignment horizontal="center" vertical="top" wrapText="1"/>
    </xf>
    <xf numFmtId="0" fontId="14" fillId="63" borderId="5" xfId="51" applyFont="1" applyFill="1" applyBorder="1" applyAlignment="1">
      <alignment horizontal="center" vertical="top" wrapText="1"/>
    </xf>
    <xf numFmtId="0" fontId="14" fillId="63" borderId="3" xfId="51" applyFont="1" applyFill="1" applyBorder="1" applyAlignment="1">
      <alignment horizontal="center" vertical="top" wrapText="1"/>
    </xf>
    <xf numFmtId="0" fontId="15" fillId="71" borderId="4" xfId="51" applyFont="1" applyFill="1" applyBorder="1" applyAlignment="1">
      <alignment horizontal="left" vertical="top" wrapText="1"/>
    </xf>
    <xf numFmtId="0" fontId="15" fillId="71" borderId="5" xfId="51" applyFont="1" applyFill="1" applyBorder="1" applyAlignment="1">
      <alignment horizontal="left" vertical="top" wrapText="1"/>
    </xf>
    <xf numFmtId="0" fontId="15" fillId="71" borderId="3" xfId="51" applyFont="1" applyFill="1" applyBorder="1" applyAlignment="1">
      <alignment horizontal="left" vertical="top" wrapText="1"/>
    </xf>
    <xf numFmtId="0" fontId="16" fillId="71" borderId="4" xfId="51" applyFont="1" applyFill="1" applyBorder="1" applyAlignment="1">
      <alignment horizontal="left" vertical="top" wrapText="1"/>
    </xf>
    <xf numFmtId="0" fontId="16" fillId="71" borderId="5" xfId="51" applyFont="1" applyFill="1" applyBorder="1" applyAlignment="1">
      <alignment horizontal="left" vertical="top" wrapText="1"/>
    </xf>
    <xf numFmtId="0" fontId="15" fillId="0" borderId="2" xfId="0" applyFont="1" applyBorder="1"/>
    <xf numFmtId="0" fontId="15" fillId="0" borderId="7" xfId="0" applyFont="1" applyBorder="1"/>
    <xf numFmtId="0" fontId="30" fillId="0" borderId="2" xfId="0" applyFont="1" applyBorder="1" applyAlignment="1">
      <alignment horizontal="left" vertical="top" wrapText="1"/>
    </xf>
    <xf numFmtId="0" fontId="30" fillId="0" borderId="6" xfId="0" applyFont="1" applyBorder="1" applyAlignment="1">
      <alignment horizontal="left" vertical="top" wrapText="1"/>
    </xf>
    <xf numFmtId="0" fontId="15" fillId="3" borderId="4" xfId="0" applyFont="1" applyFill="1" applyBorder="1" applyAlignment="1">
      <alignment horizontal="left" vertical="top" wrapText="1"/>
    </xf>
    <xf numFmtId="0" fontId="15" fillId="3" borderId="5" xfId="0" applyFont="1" applyFill="1" applyBorder="1" applyAlignment="1">
      <alignment horizontal="left" vertical="top" wrapText="1"/>
    </xf>
    <xf numFmtId="0" fontId="15" fillId="3" borderId="4" xfId="51" applyFont="1" applyFill="1" applyBorder="1" applyAlignment="1">
      <alignment horizontal="left" vertical="top" wrapText="1"/>
    </xf>
    <xf numFmtId="0" fontId="15" fillId="3" borderId="5" xfId="51" applyFont="1" applyFill="1" applyBorder="1" applyAlignment="1">
      <alignment horizontal="left" vertical="top" wrapText="1"/>
    </xf>
    <xf numFmtId="0" fontId="15" fillId="3" borderId="3" xfId="51" applyFont="1" applyFill="1" applyBorder="1" applyAlignment="1">
      <alignment horizontal="left" vertical="top" wrapText="1"/>
    </xf>
    <xf numFmtId="0" fontId="15" fillId="0" borderId="17" xfId="0" applyFont="1" applyBorder="1" applyAlignment="1">
      <alignment horizontal="left" vertical="top" wrapText="1"/>
    </xf>
    <xf numFmtId="0" fontId="15" fillId="0" borderId="35" xfId="0" applyFont="1" applyBorder="1" applyAlignment="1">
      <alignment horizontal="left" vertical="top" wrapText="1"/>
    </xf>
    <xf numFmtId="0" fontId="15" fillId="0" borderId="18" xfId="0" applyFont="1" applyBorder="1" applyAlignment="1">
      <alignment horizontal="left" vertical="top" wrapText="1"/>
    </xf>
    <xf numFmtId="0" fontId="96" fillId="0" borderId="0" xfId="0" applyFont="1" applyAlignment="1">
      <alignment horizontal="left" vertical="center" wrapText="1"/>
    </xf>
    <xf numFmtId="0" fontId="105" fillId="0" borderId="0" xfId="0" applyFont="1" applyAlignment="1">
      <alignment horizontal="left" vertical="center"/>
    </xf>
    <xf numFmtId="0" fontId="13" fillId="0" borderId="0" xfId="0" applyFont="1" applyAlignment="1">
      <alignment horizontal="left" wrapText="1"/>
    </xf>
    <xf numFmtId="0" fontId="0" fillId="0" borderId="18" xfId="0" applyBorder="1" applyAlignment="1">
      <alignment horizontal="center"/>
    </xf>
    <xf numFmtId="0" fontId="0" fillId="0" borderId="19" xfId="0" applyBorder="1" applyAlignment="1">
      <alignment horizontal="center"/>
    </xf>
    <xf numFmtId="0" fontId="106" fillId="0" borderId="0" xfId="124" applyFont="1" applyAlignment="1">
      <alignment horizontal="left" vertical="top" wrapText="1"/>
    </xf>
    <xf numFmtId="0" fontId="105" fillId="0" borderId="0" xfId="124" applyFont="1" applyAlignment="1">
      <alignment horizontal="left"/>
    </xf>
    <xf numFmtId="0" fontId="13" fillId="0" borderId="0" xfId="124" applyAlignment="1">
      <alignment horizontal="left" wrapText="1"/>
    </xf>
    <xf numFmtId="0" fontId="13" fillId="0" borderId="0" xfId="124" applyAlignment="1">
      <alignment horizontal="left"/>
    </xf>
    <xf numFmtId="0" fontId="0" fillId="0" borderId="0" xfId="124" applyFont="1" applyAlignment="1">
      <alignment horizontal="left"/>
    </xf>
    <xf numFmtId="0" fontId="0" fillId="0" borderId="0" xfId="124" applyFont="1" applyAlignment="1">
      <alignment horizontal="left" wrapText="1"/>
    </xf>
    <xf numFmtId="0" fontId="115" fillId="0" borderId="37" xfId="0" applyFont="1" applyBorder="1" applyAlignment="1">
      <alignment vertical="center" wrapText="1"/>
    </xf>
    <xf numFmtId="0" fontId="115" fillId="0" borderId="41" xfId="0" applyFont="1" applyBorder="1" applyAlignment="1">
      <alignment vertical="center" wrapText="1"/>
    </xf>
    <xf numFmtId="0" fontId="116" fillId="0" borderId="38" xfId="0" applyFont="1" applyBorder="1" applyAlignment="1">
      <alignment horizontal="center" vertical="center" wrapText="1"/>
    </xf>
    <xf numFmtId="0" fontId="116" fillId="0" borderId="39" xfId="0" applyFont="1" applyBorder="1" applyAlignment="1">
      <alignment horizontal="center" vertical="center" wrapText="1"/>
    </xf>
    <xf numFmtId="0" fontId="116" fillId="0" borderId="40" xfId="0" applyFont="1" applyBorder="1" applyAlignment="1">
      <alignment horizontal="center" vertical="center" wrapText="1"/>
    </xf>
    <xf numFmtId="0" fontId="117" fillId="0" borderId="37" xfId="0" applyFont="1" applyBorder="1" applyAlignment="1">
      <alignment vertical="center" wrapText="1"/>
    </xf>
    <xf numFmtId="0" fontId="117" fillId="0" borderId="44" xfId="0" applyFont="1" applyBorder="1" applyAlignment="1">
      <alignment vertical="center" wrapText="1"/>
    </xf>
    <xf numFmtId="0" fontId="117" fillId="0" borderId="41" xfId="0" applyFont="1" applyBorder="1" applyAlignment="1">
      <alignment vertical="center" wrapText="1"/>
    </xf>
    <xf numFmtId="0" fontId="118" fillId="0" borderId="37" xfId="0" applyFont="1" applyBorder="1" applyAlignment="1">
      <alignment vertical="center" wrapText="1"/>
    </xf>
    <xf numFmtId="0" fontId="118" fillId="0" borderId="44" xfId="0" applyFont="1" applyBorder="1" applyAlignment="1">
      <alignment vertical="center" wrapText="1"/>
    </xf>
    <xf numFmtId="0" fontId="118" fillId="0" borderId="41" xfId="0" applyFont="1" applyBorder="1" applyAlignment="1">
      <alignment vertical="center" wrapText="1"/>
    </xf>
    <xf numFmtId="0" fontId="24" fillId="0" borderId="0" xfId="0" applyFont="1" applyAlignment="1">
      <alignment vertical="top"/>
    </xf>
  </cellXfs>
  <cellStyles count="51493">
    <cellStyle name="20% - Accent1 2" xfId="4" xr:uid="{00000000-0005-0000-0000-000000000000}"/>
    <cellStyle name="20% - Accent1 2 2" xfId="65" xr:uid="{00000000-0005-0000-0000-000001000000}"/>
    <cellStyle name="20% - Accent1 2 3" xfId="66" xr:uid="{00000000-0005-0000-0000-000002000000}"/>
    <cellStyle name="20% - Accent1 3" xfId="64" xr:uid="{00000000-0005-0000-0000-000003000000}"/>
    <cellStyle name="20% - Accent1 3 2" xfId="160" xr:uid="{00000000-0005-0000-0000-000004000000}"/>
    <cellStyle name="20% - Accent1 3 2 2" xfId="251" xr:uid="{00000000-0005-0000-0000-000005000000}"/>
    <cellStyle name="20% - Accent1 3 3" xfId="228" xr:uid="{00000000-0005-0000-0000-000006000000}"/>
    <cellStyle name="20% - Accent2 2" xfId="5" xr:uid="{00000000-0005-0000-0000-000007000000}"/>
    <cellStyle name="20% - Accent2 2 2" xfId="68" xr:uid="{00000000-0005-0000-0000-000008000000}"/>
    <cellStyle name="20% - Accent2 2 3" xfId="69" xr:uid="{00000000-0005-0000-0000-000009000000}"/>
    <cellStyle name="20% - Accent2 3" xfId="67" xr:uid="{00000000-0005-0000-0000-00000A000000}"/>
    <cellStyle name="20% - Accent2 3 2" xfId="161" xr:uid="{00000000-0005-0000-0000-00000B000000}"/>
    <cellStyle name="20% - Accent2 3 2 2" xfId="252" xr:uid="{00000000-0005-0000-0000-00000C000000}"/>
    <cellStyle name="20% - Accent2 3 3" xfId="229" xr:uid="{00000000-0005-0000-0000-00000D000000}"/>
    <cellStyle name="20% - Accent3 2" xfId="6" xr:uid="{00000000-0005-0000-0000-00000E000000}"/>
    <cellStyle name="20% - Accent3 2 2" xfId="71" xr:uid="{00000000-0005-0000-0000-00000F000000}"/>
    <cellStyle name="20% - Accent3 2 3" xfId="72" xr:uid="{00000000-0005-0000-0000-000010000000}"/>
    <cellStyle name="20% - Accent3 3" xfId="70" xr:uid="{00000000-0005-0000-0000-000011000000}"/>
    <cellStyle name="20% - Accent3 3 2" xfId="162" xr:uid="{00000000-0005-0000-0000-000012000000}"/>
    <cellStyle name="20% - Accent3 3 2 2" xfId="253" xr:uid="{00000000-0005-0000-0000-000013000000}"/>
    <cellStyle name="20% - Accent3 3 3" xfId="230" xr:uid="{00000000-0005-0000-0000-000014000000}"/>
    <cellStyle name="20% - Accent4 2" xfId="7" xr:uid="{00000000-0005-0000-0000-000015000000}"/>
    <cellStyle name="20% - Accent4 2 2" xfId="74" xr:uid="{00000000-0005-0000-0000-000016000000}"/>
    <cellStyle name="20% - Accent4 2 3" xfId="75" xr:uid="{00000000-0005-0000-0000-000017000000}"/>
    <cellStyle name="20% - Accent4 3" xfId="73" xr:uid="{00000000-0005-0000-0000-000018000000}"/>
    <cellStyle name="20% - Accent4 3 2" xfId="163" xr:uid="{00000000-0005-0000-0000-000019000000}"/>
    <cellStyle name="20% - Accent4 3 2 2" xfId="254" xr:uid="{00000000-0005-0000-0000-00001A000000}"/>
    <cellStyle name="20% - Accent4 3 3" xfId="231" xr:uid="{00000000-0005-0000-0000-00001B000000}"/>
    <cellStyle name="20% - Accent5 2" xfId="8" xr:uid="{00000000-0005-0000-0000-00001C000000}"/>
    <cellStyle name="20% - Accent5 2 2" xfId="77" xr:uid="{00000000-0005-0000-0000-00001D000000}"/>
    <cellStyle name="20% - Accent5 2 3" xfId="78" xr:uid="{00000000-0005-0000-0000-00001E000000}"/>
    <cellStyle name="20% - Accent5 3" xfId="76" xr:uid="{00000000-0005-0000-0000-00001F000000}"/>
    <cellStyle name="20% - Accent5 3 2" xfId="164" xr:uid="{00000000-0005-0000-0000-000020000000}"/>
    <cellStyle name="20% - Accent5 3 2 2" xfId="255" xr:uid="{00000000-0005-0000-0000-000021000000}"/>
    <cellStyle name="20% - Accent5 3 3" xfId="232" xr:uid="{00000000-0005-0000-0000-000022000000}"/>
    <cellStyle name="20% - Accent6 2" xfId="9" xr:uid="{00000000-0005-0000-0000-000023000000}"/>
    <cellStyle name="20% - Accent6 2 2" xfId="80" xr:uid="{00000000-0005-0000-0000-000024000000}"/>
    <cellStyle name="20% - Accent6 2 3" xfId="81" xr:uid="{00000000-0005-0000-0000-000025000000}"/>
    <cellStyle name="20% - Accent6 3" xfId="79" xr:uid="{00000000-0005-0000-0000-000026000000}"/>
    <cellStyle name="20% - Accent6 3 2" xfId="165" xr:uid="{00000000-0005-0000-0000-000027000000}"/>
    <cellStyle name="20% - Accent6 3 2 2" xfId="256" xr:uid="{00000000-0005-0000-0000-000028000000}"/>
    <cellStyle name="20% - Accent6 3 3" xfId="233" xr:uid="{00000000-0005-0000-0000-000029000000}"/>
    <cellStyle name="40% - Accent1 2" xfId="10" xr:uid="{00000000-0005-0000-0000-00002A000000}"/>
    <cellStyle name="40% - Accent1 2 2" xfId="83" xr:uid="{00000000-0005-0000-0000-00002B000000}"/>
    <cellStyle name="40% - Accent1 2 3" xfId="84" xr:uid="{00000000-0005-0000-0000-00002C000000}"/>
    <cellStyle name="40% - Accent1 3" xfId="82" xr:uid="{00000000-0005-0000-0000-00002D000000}"/>
    <cellStyle name="40% - Accent1 3 2" xfId="166" xr:uid="{00000000-0005-0000-0000-00002E000000}"/>
    <cellStyle name="40% - Accent1 3 2 2" xfId="257" xr:uid="{00000000-0005-0000-0000-00002F000000}"/>
    <cellStyle name="40% - Accent1 3 3" xfId="234" xr:uid="{00000000-0005-0000-0000-000030000000}"/>
    <cellStyle name="40% - Accent2 2" xfId="11" xr:uid="{00000000-0005-0000-0000-000031000000}"/>
    <cellStyle name="40% - Accent2 2 2" xfId="86" xr:uid="{00000000-0005-0000-0000-000032000000}"/>
    <cellStyle name="40% - Accent2 2 3" xfId="87" xr:uid="{00000000-0005-0000-0000-000033000000}"/>
    <cellStyle name="40% - Accent2 3" xfId="85" xr:uid="{00000000-0005-0000-0000-000034000000}"/>
    <cellStyle name="40% - Accent2 3 2" xfId="167" xr:uid="{00000000-0005-0000-0000-000035000000}"/>
    <cellStyle name="40% - Accent2 3 2 2" xfId="258" xr:uid="{00000000-0005-0000-0000-000036000000}"/>
    <cellStyle name="40% - Accent2 3 3" xfId="235" xr:uid="{00000000-0005-0000-0000-000037000000}"/>
    <cellStyle name="40% - Accent3 2" xfId="12" xr:uid="{00000000-0005-0000-0000-000038000000}"/>
    <cellStyle name="40% - Accent3 2 2" xfId="89" xr:uid="{00000000-0005-0000-0000-000039000000}"/>
    <cellStyle name="40% - Accent3 2 3" xfId="90" xr:uid="{00000000-0005-0000-0000-00003A000000}"/>
    <cellStyle name="40% - Accent3 3" xfId="88" xr:uid="{00000000-0005-0000-0000-00003B000000}"/>
    <cellStyle name="40% - Accent3 3 2" xfId="168" xr:uid="{00000000-0005-0000-0000-00003C000000}"/>
    <cellStyle name="40% - Accent3 3 2 2" xfId="259" xr:uid="{00000000-0005-0000-0000-00003D000000}"/>
    <cellStyle name="40% - Accent3 3 3" xfId="236" xr:uid="{00000000-0005-0000-0000-00003E000000}"/>
    <cellStyle name="40% - Accent4 2" xfId="13" xr:uid="{00000000-0005-0000-0000-00003F000000}"/>
    <cellStyle name="40% - Accent4 2 2" xfId="92" xr:uid="{00000000-0005-0000-0000-000040000000}"/>
    <cellStyle name="40% - Accent4 2 3" xfId="93" xr:uid="{00000000-0005-0000-0000-000041000000}"/>
    <cellStyle name="40% - Accent4 3" xfId="91" xr:uid="{00000000-0005-0000-0000-000042000000}"/>
    <cellStyle name="40% - Accent4 3 2" xfId="169" xr:uid="{00000000-0005-0000-0000-000043000000}"/>
    <cellStyle name="40% - Accent4 3 2 2" xfId="260" xr:uid="{00000000-0005-0000-0000-000044000000}"/>
    <cellStyle name="40% - Accent4 3 3" xfId="237" xr:uid="{00000000-0005-0000-0000-000045000000}"/>
    <cellStyle name="40% - Accent5 2" xfId="14" xr:uid="{00000000-0005-0000-0000-000046000000}"/>
    <cellStyle name="40% - Accent5 2 2" xfId="95" xr:uid="{00000000-0005-0000-0000-000047000000}"/>
    <cellStyle name="40% - Accent5 2 3" xfId="96" xr:uid="{00000000-0005-0000-0000-000048000000}"/>
    <cellStyle name="40% - Accent5 3" xfId="94" xr:uid="{00000000-0005-0000-0000-000049000000}"/>
    <cellStyle name="40% - Accent5 3 2" xfId="170" xr:uid="{00000000-0005-0000-0000-00004A000000}"/>
    <cellStyle name="40% - Accent5 3 2 2" xfId="261" xr:uid="{00000000-0005-0000-0000-00004B000000}"/>
    <cellStyle name="40% - Accent5 3 3" xfId="238" xr:uid="{00000000-0005-0000-0000-00004C000000}"/>
    <cellStyle name="40% - Accent6 2" xfId="15" xr:uid="{00000000-0005-0000-0000-00004D000000}"/>
    <cellStyle name="40% - Accent6 2 2" xfId="98" xr:uid="{00000000-0005-0000-0000-00004E000000}"/>
    <cellStyle name="40% - Accent6 2 3" xfId="99" xr:uid="{00000000-0005-0000-0000-00004F000000}"/>
    <cellStyle name="40% - Accent6 3" xfId="97" xr:uid="{00000000-0005-0000-0000-000050000000}"/>
    <cellStyle name="40% - Accent6 3 2" xfId="171" xr:uid="{00000000-0005-0000-0000-000051000000}"/>
    <cellStyle name="40% - Accent6 3 2 2" xfId="262" xr:uid="{00000000-0005-0000-0000-000052000000}"/>
    <cellStyle name="40% - Accent6 3 3" xfId="239" xr:uid="{00000000-0005-0000-0000-000053000000}"/>
    <cellStyle name="60% - Accent1 2" xfId="16" xr:uid="{00000000-0005-0000-0000-000054000000}"/>
    <cellStyle name="60% - Accent1 3" xfId="100" xr:uid="{00000000-0005-0000-0000-000055000000}"/>
    <cellStyle name="60% - Accent2 2" xfId="17" xr:uid="{00000000-0005-0000-0000-000056000000}"/>
    <cellStyle name="60% - Accent2 3" xfId="101" xr:uid="{00000000-0005-0000-0000-000057000000}"/>
    <cellStyle name="60% - Accent3 2" xfId="18" xr:uid="{00000000-0005-0000-0000-000058000000}"/>
    <cellStyle name="60% - Accent3 3" xfId="102" xr:uid="{00000000-0005-0000-0000-000059000000}"/>
    <cellStyle name="60% - Accent4 2" xfId="19" xr:uid="{00000000-0005-0000-0000-00005A000000}"/>
    <cellStyle name="60% - Accent4 3" xfId="103" xr:uid="{00000000-0005-0000-0000-00005B000000}"/>
    <cellStyle name="60% - Accent5 2" xfId="20" xr:uid="{00000000-0005-0000-0000-00005C000000}"/>
    <cellStyle name="60% - Accent5 3" xfId="104" xr:uid="{00000000-0005-0000-0000-00005D000000}"/>
    <cellStyle name="60% - Accent6 2" xfId="21" xr:uid="{00000000-0005-0000-0000-00005E000000}"/>
    <cellStyle name="60% - Accent6 3" xfId="105" xr:uid="{00000000-0005-0000-0000-00005F000000}"/>
    <cellStyle name="Accent1 2" xfId="22" xr:uid="{00000000-0005-0000-0000-000060000000}"/>
    <cellStyle name="Accent1 3" xfId="106" xr:uid="{00000000-0005-0000-0000-000061000000}"/>
    <cellStyle name="Accent2 2" xfId="23" xr:uid="{00000000-0005-0000-0000-000062000000}"/>
    <cellStyle name="Accent2 3" xfId="107" xr:uid="{00000000-0005-0000-0000-000063000000}"/>
    <cellStyle name="Accent3 2" xfId="24" xr:uid="{00000000-0005-0000-0000-000064000000}"/>
    <cellStyle name="Accent3 3" xfId="108" xr:uid="{00000000-0005-0000-0000-000065000000}"/>
    <cellStyle name="Accent4 2" xfId="25" xr:uid="{00000000-0005-0000-0000-000066000000}"/>
    <cellStyle name="Accent4 3" xfId="109" xr:uid="{00000000-0005-0000-0000-000067000000}"/>
    <cellStyle name="Accent5 2" xfId="26" xr:uid="{00000000-0005-0000-0000-000068000000}"/>
    <cellStyle name="Accent5 3" xfId="110" xr:uid="{00000000-0005-0000-0000-000069000000}"/>
    <cellStyle name="Accent6 2" xfId="27" xr:uid="{00000000-0005-0000-0000-00006A000000}"/>
    <cellStyle name="Accent6 3" xfId="111" xr:uid="{00000000-0005-0000-0000-00006B000000}"/>
    <cellStyle name="Bad 2" xfId="28" xr:uid="{00000000-0005-0000-0000-00006C000000}"/>
    <cellStyle name="Bad 3" xfId="112" xr:uid="{00000000-0005-0000-0000-00006D000000}"/>
    <cellStyle name="Calculation 2" xfId="29" xr:uid="{00000000-0005-0000-0000-00006E000000}"/>
    <cellStyle name="Calculation 3" xfId="113" xr:uid="{00000000-0005-0000-0000-00006F000000}"/>
    <cellStyle name="Check Cell 2" xfId="30" xr:uid="{00000000-0005-0000-0000-000070000000}"/>
    <cellStyle name="Check Cell 3" xfId="114" xr:uid="{00000000-0005-0000-0000-000071000000}"/>
    <cellStyle name="Comma 2" xfId="55" xr:uid="{00000000-0005-0000-0000-000072000000}"/>
    <cellStyle name="Comma 3" xfId="51473" xr:uid="{00000000-0005-0000-0000-000073000000}"/>
    <cellStyle name="Explanatory Text 2" xfId="31" xr:uid="{00000000-0005-0000-0000-000074000000}"/>
    <cellStyle name="Explanatory Text 3" xfId="115" xr:uid="{00000000-0005-0000-0000-000075000000}"/>
    <cellStyle name="Followed Hyperlink 2" xfId="51483" xr:uid="{00000000-0005-0000-0000-000076000000}"/>
    <cellStyle name="Good 2" xfId="32" xr:uid="{00000000-0005-0000-0000-000077000000}"/>
    <cellStyle name="Good 3" xfId="116" xr:uid="{00000000-0005-0000-0000-000078000000}"/>
    <cellStyle name="Heading 1 2" xfId="33" xr:uid="{00000000-0005-0000-0000-000079000000}"/>
    <cellStyle name="Heading 1 3" xfId="117" xr:uid="{00000000-0005-0000-0000-00007A000000}"/>
    <cellStyle name="Heading 2 2" xfId="34" xr:uid="{00000000-0005-0000-0000-00007B000000}"/>
    <cellStyle name="Heading 2 3" xfId="118" xr:uid="{00000000-0005-0000-0000-00007C000000}"/>
    <cellStyle name="Heading 3 2" xfId="35" xr:uid="{00000000-0005-0000-0000-00007D000000}"/>
    <cellStyle name="Heading 3 3" xfId="119" xr:uid="{00000000-0005-0000-0000-00007E000000}"/>
    <cellStyle name="Heading 4 2" xfId="36" xr:uid="{00000000-0005-0000-0000-00007F000000}"/>
    <cellStyle name="Heading 4 3" xfId="120" xr:uid="{00000000-0005-0000-0000-000080000000}"/>
    <cellStyle name="Hide" xfId="57" xr:uid="{00000000-0005-0000-0000-000081000000}"/>
    <cellStyle name="Hyperlink" xfId="3" builtinId="8"/>
    <cellStyle name="Hyperlink 2" xfId="37" xr:uid="{00000000-0005-0000-0000-000083000000}"/>
    <cellStyle name="Hyperlink 2 2" xfId="51474" xr:uid="{00000000-0005-0000-0000-000084000000}"/>
    <cellStyle name="Hyperlink 3" xfId="47" xr:uid="{00000000-0005-0000-0000-000085000000}"/>
    <cellStyle name="Hyperlink 3 2" xfId="53" xr:uid="{00000000-0005-0000-0000-000086000000}"/>
    <cellStyle name="Hyperlink 3 3" xfId="50" xr:uid="{00000000-0005-0000-0000-000087000000}"/>
    <cellStyle name="Hyperlink 3 4" xfId="51482" xr:uid="{00000000-0005-0000-0000-000088000000}"/>
    <cellStyle name="Hyperlink 4" xfId="51472" xr:uid="{00000000-0005-0000-0000-000089000000}"/>
    <cellStyle name="Input 2" xfId="38" xr:uid="{00000000-0005-0000-0000-00008A000000}"/>
    <cellStyle name="Input 3" xfId="121" xr:uid="{00000000-0005-0000-0000-00008B000000}"/>
    <cellStyle name="Linked Cell 2" xfId="39" xr:uid="{00000000-0005-0000-0000-00008C000000}"/>
    <cellStyle name="Linked Cell 3" xfId="122" xr:uid="{00000000-0005-0000-0000-00008D000000}"/>
    <cellStyle name="Neutral 2" xfId="40" xr:uid="{00000000-0005-0000-0000-00008E000000}"/>
    <cellStyle name="Neutral 3" xfId="123" xr:uid="{00000000-0005-0000-0000-00008F000000}"/>
    <cellStyle name="Normal" xfId="0" builtinId="0"/>
    <cellStyle name="Normal 10" xfId="124" xr:uid="{00000000-0005-0000-0000-000091000000}"/>
    <cellStyle name="Normal 10 2" xfId="177" xr:uid="{00000000-0005-0000-0000-000092000000}"/>
    <cellStyle name="Normal 11" xfId="176" xr:uid="{00000000-0005-0000-0000-000093000000}"/>
    <cellStyle name="Normal 11 2" xfId="51469" xr:uid="{00000000-0005-0000-0000-000094000000}"/>
    <cellStyle name="Normal 12" xfId="175" xr:uid="{00000000-0005-0000-0000-000095000000}"/>
    <cellStyle name="Normal 12 10" xfId="199" xr:uid="{00000000-0005-0000-0000-000096000000}"/>
    <cellStyle name="Normal 12 10 10" xfId="3907" xr:uid="{00000000-0005-0000-0000-000097000000}"/>
    <cellStyle name="Normal 12 10 10 2" xfId="9397" xr:uid="{00000000-0005-0000-0000-000098000000}"/>
    <cellStyle name="Normal 12 10 10 2 2" xfId="22208" xr:uid="{00000000-0005-0000-0000-000099000000}"/>
    <cellStyle name="Normal 12 10 10 2 2 2" xfId="47828" xr:uid="{00000000-0005-0000-0000-00009A000000}"/>
    <cellStyle name="Normal 12 10 10 2 3" xfId="35018" xr:uid="{00000000-0005-0000-0000-00009B000000}"/>
    <cellStyle name="Normal 12 10 10 3" xfId="16718" xr:uid="{00000000-0005-0000-0000-00009C000000}"/>
    <cellStyle name="Normal 12 10 10 3 2" xfId="42338" xr:uid="{00000000-0005-0000-0000-00009D000000}"/>
    <cellStyle name="Normal 12 10 10 4" xfId="29528" xr:uid="{00000000-0005-0000-0000-00009E000000}"/>
    <cellStyle name="Normal 12 10 11" xfId="11227" xr:uid="{00000000-0005-0000-0000-00009F000000}"/>
    <cellStyle name="Normal 12 10 11 2" xfId="24038" xr:uid="{00000000-0005-0000-0000-0000A0000000}"/>
    <cellStyle name="Normal 12 10 11 2 2" xfId="49658" xr:uid="{00000000-0005-0000-0000-0000A1000000}"/>
    <cellStyle name="Normal 12 10 11 3" xfId="36848" xr:uid="{00000000-0005-0000-0000-0000A2000000}"/>
    <cellStyle name="Normal 12 10 12" xfId="5737" xr:uid="{00000000-0005-0000-0000-0000A3000000}"/>
    <cellStyle name="Normal 12 10 12 2" xfId="18548" xr:uid="{00000000-0005-0000-0000-0000A4000000}"/>
    <cellStyle name="Normal 12 10 12 2 2" xfId="44168" xr:uid="{00000000-0005-0000-0000-0000A5000000}"/>
    <cellStyle name="Normal 12 10 12 3" xfId="31358" xr:uid="{00000000-0005-0000-0000-0000A6000000}"/>
    <cellStyle name="Normal 12 10 13" xfId="13058" xr:uid="{00000000-0005-0000-0000-0000A7000000}"/>
    <cellStyle name="Normal 12 10 13 2" xfId="38678" xr:uid="{00000000-0005-0000-0000-0000A8000000}"/>
    <cellStyle name="Normal 12 10 14" xfId="25868" xr:uid="{00000000-0005-0000-0000-0000A9000000}"/>
    <cellStyle name="Normal 12 10 2" xfId="286" xr:uid="{00000000-0005-0000-0000-0000AA000000}"/>
    <cellStyle name="Normal 12 10 2 10" xfId="5778" xr:uid="{00000000-0005-0000-0000-0000AB000000}"/>
    <cellStyle name="Normal 12 10 2 10 2" xfId="18589" xr:uid="{00000000-0005-0000-0000-0000AC000000}"/>
    <cellStyle name="Normal 12 10 2 10 2 2" xfId="44209" xr:uid="{00000000-0005-0000-0000-0000AD000000}"/>
    <cellStyle name="Normal 12 10 2 10 3" xfId="31399" xr:uid="{00000000-0005-0000-0000-0000AE000000}"/>
    <cellStyle name="Normal 12 10 2 11" xfId="13099" xr:uid="{00000000-0005-0000-0000-0000AF000000}"/>
    <cellStyle name="Normal 12 10 2 11 2" xfId="38719" xr:uid="{00000000-0005-0000-0000-0000B0000000}"/>
    <cellStyle name="Normal 12 10 2 12" xfId="25909" xr:uid="{00000000-0005-0000-0000-0000B1000000}"/>
    <cellStyle name="Normal 12 10 2 2" xfId="515" xr:uid="{00000000-0005-0000-0000-0000B2000000}"/>
    <cellStyle name="Normal 12 10 2 2 2" xfId="914" xr:uid="{00000000-0005-0000-0000-0000B3000000}"/>
    <cellStyle name="Normal 12 10 2 2 2 2" xfId="1809" xr:uid="{00000000-0005-0000-0000-0000B4000000}"/>
    <cellStyle name="Normal 12 10 2 2 2 2 2" xfId="3639" xr:uid="{00000000-0005-0000-0000-0000B5000000}"/>
    <cellStyle name="Normal 12 10 2 2 2 2 2 2" xfId="9129" xr:uid="{00000000-0005-0000-0000-0000B6000000}"/>
    <cellStyle name="Normal 12 10 2 2 2 2 2 2 2" xfId="21940" xr:uid="{00000000-0005-0000-0000-0000B7000000}"/>
    <cellStyle name="Normal 12 10 2 2 2 2 2 2 2 2" xfId="47560" xr:uid="{00000000-0005-0000-0000-0000B8000000}"/>
    <cellStyle name="Normal 12 10 2 2 2 2 2 2 3" xfId="34750" xr:uid="{00000000-0005-0000-0000-0000B9000000}"/>
    <cellStyle name="Normal 12 10 2 2 2 2 2 3" xfId="16450" xr:uid="{00000000-0005-0000-0000-0000BA000000}"/>
    <cellStyle name="Normal 12 10 2 2 2 2 2 3 2" xfId="42070" xr:uid="{00000000-0005-0000-0000-0000BB000000}"/>
    <cellStyle name="Normal 12 10 2 2 2 2 2 4" xfId="29260" xr:uid="{00000000-0005-0000-0000-0000BC000000}"/>
    <cellStyle name="Normal 12 10 2 2 2 2 3" xfId="5469" xr:uid="{00000000-0005-0000-0000-0000BD000000}"/>
    <cellStyle name="Normal 12 10 2 2 2 2 3 2" xfId="10959" xr:uid="{00000000-0005-0000-0000-0000BE000000}"/>
    <cellStyle name="Normal 12 10 2 2 2 2 3 2 2" xfId="23770" xr:uid="{00000000-0005-0000-0000-0000BF000000}"/>
    <cellStyle name="Normal 12 10 2 2 2 2 3 2 2 2" xfId="49390" xr:uid="{00000000-0005-0000-0000-0000C0000000}"/>
    <cellStyle name="Normal 12 10 2 2 2 2 3 2 3" xfId="36580" xr:uid="{00000000-0005-0000-0000-0000C1000000}"/>
    <cellStyle name="Normal 12 10 2 2 2 2 3 3" xfId="18280" xr:uid="{00000000-0005-0000-0000-0000C2000000}"/>
    <cellStyle name="Normal 12 10 2 2 2 2 3 3 2" xfId="43900" xr:uid="{00000000-0005-0000-0000-0000C3000000}"/>
    <cellStyle name="Normal 12 10 2 2 2 2 3 4" xfId="31090" xr:uid="{00000000-0005-0000-0000-0000C4000000}"/>
    <cellStyle name="Normal 12 10 2 2 2 2 4" xfId="12789" xr:uid="{00000000-0005-0000-0000-0000C5000000}"/>
    <cellStyle name="Normal 12 10 2 2 2 2 4 2" xfId="25600" xr:uid="{00000000-0005-0000-0000-0000C6000000}"/>
    <cellStyle name="Normal 12 10 2 2 2 2 4 2 2" xfId="51220" xr:uid="{00000000-0005-0000-0000-0000C7000000}"/>
    <cellStyle name="Normal 12 10 2 2 2 2 4 3" xfId="38410" xr:uid="{00000000-0005-0000-0000-0000C8000000}"/>
    <cellStyle name="Normal 12 10 2 2 2 2 5" xfId="7299" xr:uid="{00000000-0005-0000-0000-0000C9000000}"/>
    <cellStyle name="Normal 12 10 2 2 2 2 5 2" xfId="20110" xr:uid="{00000000-0005-0000-0000-0000CA000000}"/>
    <cellStyle name="Normal 12 10 2 2 2 2 5 2 2" xfId="45730" xr:uid="{00000000-0005-0000-0000-0000CB000000}"/>
    <cellStyle name="Normal 12 10 2 2 2 2 5 3" xfId="32920" xr:uid="{00000000-0005-0000-0000-0000CC000000}"/>
    <cellStyle name="Normal 12 10 2 2 2 2 6" xfId="14620" xr:uid="{00000000-0005-0000-0000-0000CD000000}"/>
    <cellStyle name="Normal 12 10 2 2 2 2 6 2" xfId="40240" xr:uid="{00000000-0005-0000-0000-0000CE000000}"/>
    <cellStyle name="Normal 12 10 2 2 2 2 7" xfId="27430" xr:uid="{00000000-0005-0000-0000-0000CF000000}"/>
    <cellStyle name="Normal 12 10 2 2 2 3" xfId="2745" xr:uid="{00000000-0005-0000-0000-0000D0000000}"/>
    <cellStyle name="Normal 12 10 2 2 2 3 2" xfId="8235" xr:uid="{00000000-0005-0000-0000-0000D1000000}"/>
    <cellStyle name="Normal 12 10 2 2 2 3 2 2" xfId="21046" xr:uid="{00000000-0005-0000-0000-0000D2000000}"/>
    <cellStyle name="Normal 12 10 2 2 2 3 2 2 2" xfId="46666" xr:uid="{00000000-0005-0000-0000-0000D3000000}"/>
    <cellStyle name="Normal 12 10 2 2 2 3 2 3" xfId="33856" xr:uid="{00000000-0005-0000-0000-0000D4000000}"/>
    <cellStyle name="Normal 12 10 2 2 2 3 3" xfId="15556" xr:uid="{00000000-0005-0000-0000-0000D5000000}"/>
    <cellStyle name="Normal 12 10 2 2 2 3 3 2" xfId="41176" xr:uid="{00000000-0005-0000-0000-0000D6000000}"/>
    <cellStyle name="Normal 12 10 2 2 2 3 4" xfId="28366" xr:uid="{00000000-0005-0000-0000-0000D7000000}"/>
    <cellStyle name="Normal 12 10 2 2 2 4" xfId="4575" xr:uid="{00000000-0005-0000-0000-0000D8000000}"/>
    <cellStyle name="Normal 12 10 2 2 2 4 2" xfId="10065" xr:uid="{00000000-0005-0000-0000-0000D9000000}"/>
    <cellStyle name="Normal 12 10 2 2 2 4 2 2" xfId="22876" xr:uid="{00000000-0005-0000-0000-0000DA000000}"/>
    <cellStyle name="Normal 12 10 2 2 2 4 2 2 2" xfId="48496" xr:uid="{00000000-0005-0000-0000-0000DB000000}"/>
    <cellStyle name="Normal 12 10 2 2 2 4 2 3" xfId="35686" xr:uid="{00000000-0005-0000-0000-0000DC000000}"/>
    <cellStyle name="Normal 12 10 2 2 2 4 3" xfId="17386" xr:uid="{00000000-0005-0000-0000-0000DD000000}"/>
    <cellStyle name="Normal 12 10 2 2 2 4 3 2" xfId="43006" xr:uid="{00000000-0005-0000-0000-0000DE000000}"/>
    <cellStyle name="Normal 12 10 2 2 2 4 4" xfId="30196" xr:uid="{00000000-0005-0000-0000-0000DF000000}"/>
    <cellStyle name="Normal 12 10 2 2 2 5" xfId="11895" xr:uid="{00000000-0005-0000-0000-0000E0000000}"/>
    <cellStyle name="Normal 12 10 2 2 2 5 2" xfId="24706" xr:uid="{00000000-0005-0000-0000-0000E1000000}"/>
    <cellStyle name="Normal 12 10 2 2 2 5 2 2" xfId="50326" xr:uid="{00000000-0005-0000-0000-0000E2000000}"/>
    <cellStyle name="Normal 12 10 2 2 2 5 3" xfId="37516" xr:uid="{00000000-0005-0000-0000-0000E3000000}"/>
    <cellStyle name="Normal 12 10 2 2 2 6" xfId="6405" xr:uid="{00000000-0005-0000-0000-0000E4000000}"/>
    <cellStyle name="Normal 12 10 2 2 2 6 2" xfId="19216" xr:uid="{00000000-0005-0000-0000-0000E5000000}"/>
    <cellStyle name="Normal 12 10 2 2 2 6 2 2" xfId="44836" xr:uid="{00000000-0005-0000-0000-0000E6000000}"/>
    <cellStyle name="Normal 12 10 2 2 2 6 3" xfId="32026" xr:uid="{00000000-0005-0000-0000-0000E7000000}"/>
    <cellStyle name="Normal 12 10 2 2 2 7" xfId="13726" xr:uid="{00000000-0005-0000-0000-0000E8000000}"/>
    <cellStyle name="Normal 12 10 2 2 2 7 2" xfId="39346" xr:uid="{00000000-0005-0000-0000-0000E9000000}"/>
    <cellStyle name="Normal 12 10 2 2 2 8" xfId="26536" xr:uid="{00000000-0005-0000-0000-0000EA000000}"/>
    <cellStyle name="Normal 12 10 2 2 3" xfId="1410" xr:uid="{00000000-0005-0000-0000-0000EB000000}"/>
    <cellStyle name="Normal 12 10 2 2 3 2" xfId="3240" xr:uid="{00000000-0005-0000-0000-0000EC000000}"/>
    <cellStyle name="Normal 12 10 2 2 3 2 2" xfId="8730" xr:uid="{00000000-0005-0000-0000-0000ED000000}"/>
    <cellStyle name="Normal 12 10 2 2 3 2 2 2" xfId="21541" xr:uid="{00000000-0005-0000-0000-0000EE000000}"/>
    <cellStyle name="Normal 12 10 2 2 3 2 2 2 2" xfId="47161" xr:uid="{00000000-0005-0000-0000-0000EF000000}"/>
    <cellStyle name="Normal 12 10 2 2 3 2 2 3" xfId="34351" xr:uid="{00000000-0005-0000-0000-0000F0000000}"/>
    <cellStyle name="Normal 12 10 2 2 3 2 3" xfId="16051" xr:uid="{00000000-0005-0000-0000-0000F1000000}"/>
    <cellStyle name="Normal 12 10 2 2 3 2 3 2" xfId="41671" xr:uid="{00000000-0005-0000-0000-0000F2000000}"/>
    <cellStyle name="Normal 12 10 2 2 3 2 4" xfId="28861" xr:uid="{00000000-0005-0000-0000-0000F3000000}"/>
    <cellStyle name="Normal 12 10 2 2 3 3" xfId="5070" xr:uid="{00000000-0005-0000-0000-0000F4000000}"/>
    <cellStyle name="Normal 12 10 2 2 3 3 2" xfId="10560" xr:uid="{00000000-0005-0000-0000-0000F5000000}"/>
    <cellStyle name="Normal 12 10 2 2 3 3 2 2" xfId="23371" xr:uid="{00000000-0005-0000-0000-0000F6000000}"/>
    <cellStyle name="Normal 12 10 2 2 3 3 2 2 2" xfId="48991" xr:uid="{00000000-0005-0000-0000-0000F7000000}"/>
    <cellStyle name="Normal 12 10 2 2 3 3 2 3" xfId="36181" xr:uid="{00000000-0005-0000-0000-0000F8000000}"/>
    <cellStyle name="Normal 12 10 2 2 3 3 3" xfId="17881" xr:uid="{00000000-0005-0000-0000-0000F9000000}"/>
    <cellStyle name="Normal 12 10 2 2 3 3 3 2" xfId="43501" xr:uid="{00000000-0005-0000-0000-0000FA000000}"/>
    <cellStyle name="Normal 12 10 2 2 3 3 4" xfId="30691" xr:uid="{00000000-0005-0000-0000-0000FB000000}"/>
    <cellStyle name="Normal 12 10 2 2 3 4" xfId="12390" xr:uid="{00000000-0005-0000-0000-0000FC000000}"/>
    <cellStyle name="Normal 12 10 2 2 3 4 2" xfId="25201" xr:uid="{00000000-0005-0000-0000-0000FD000000}"/>
    <cellStyle name="Normal 12 10 2 2 3 4 2 2" xfId="50821" xr:uid="{00000000-0005-0000-0000-0000FE000000}"/>
    <cellStyle name="Normal 12 10 2 2 3 4 3" xfId="38011" xr:uid="{00000000-0005-0000-0000-0000FF000000}"/>
    <cellStyle name="Normal 12 10 2 2 3 5" xfId="6900" xr:uid="{00000000-0005-0000-0000-000000010000}"/>
    <cellStyle name="Normal 12 10 2 2 3 5 2" xfId="19711" xr:uid="{00000000-0005-0000-0000-000001010000}"/>
    <cellStyle name="Normal 12 10 2 2 3 5 2 2" xfId="45331" xr:uid="{00000000-0005-0000-0000-000002010000}"/>
    <cellStyle name="Normal 12 10 2 2 3 5 3" xfId="32521" xr:uid="{00000000-0005-0000-0000-000003010000}"/>
    <cellStyle name="Normal 12 10 2 2 3 6" xfId="14221" xr:uid="{00000000-0005-0000-0000-000004010000}"/>
    <cellStyle name="Normal 12 10 2 2 3 6 2" xfId="39841" xr:uid="{00000000-0005-0000-0000-000005010000}"/>
    <cellStyle name="Normal 12 10 2 2 3 7" xfId="27031" xr:uid="{00000000-0005-0000-0000-000006010000}"/>
    <cellStyle name="Normal 12 10 2 2 4" xfId="2346" xr:uid="{00000000-0005-0000-0000-000007010000}"/>
    <cellStyle name="Normal 12 10 2 2 4 2" xfId="7836" xr:uid="{00000000-0005-0000-0000-000008010000}"/>
    <cellStyle name="Normal 12 10 2 2 4 2 2" xfId="20647" xr:uid="{00000000-0005-0000-0000-000009010000}"/>
    <cellStyle name="Normal 12 10 2 2 4 2 2 2" xfId="46267" xr:uid="{00000000-0005-0000-0000-00000A010000}"/>
    <cellStyle name="Normal 12 10 2 2 4 2 3" xfId="33457" xr:uid="{00000000-0005-0000-0000-00000B010000}"/>
    <cellStyle name="Normal 12 10 2 2 4 3" xfId="15157" xr:uid="{00000000-0005-0000-0000-00000C010000}"/>
    <cellStyle name="Normal 12 10 2 2 4 3 2" xfId="40777" xr:uid="{00000000-0005-0000-0000-00000D010000}"/>
    <cellStyle name="Normal 12 10 2 2 4 4" xfId="27967" xr:uid="{00000000-0005-0000-0000-00000E010000}"/>
    <cellStyle name="Normal 12 10 2 2 5" xfId="4176" xr:uid="{00000000-0005-0000-0000-00000F010000}"/>
    <cellStyle name="Normal 12 10 2 2 5 2" xfId="9666" xr:uid="{00000000-0005-0000-0000-000010010000}"/>
    <cellStyle name="Normal 12 10 2 2 5 2 2" xfId="22477" xr:uid="{00000000-0005-0000-0000-000011010000}"/>
    <cellStyle name="Normal 12 10 2 2 5 2 2 2" xfId="48097" xr:uid="{00000000-0005-0000-0000-000012010000}"/>
    <cellStyle name="Normal 12 10 2 2 5 2 3" xfId="35287" xr:uid="{00000000-0005-0000-0000-000013010000}"/>
    <cellStyle name="Normal 12 10 2 2 5 3" xfId="16987" xr:uid="{00000000-0005-0000-0000-000014010000}"/>
    <cellStyle name="Normal 12 10 2 2 5 3 2" xfId="42607" xr:uid="{00000000-0005-0000-0000-000015010000}"/>
    <cellStyle name="Normal 12 10 2 2 5 4" xfId="29797" xr:uid="{00000000-0005-0000-0000-000016010000}"/>
    <cellStyle name="Normal 12 10 2 2 6" xfId="11496" xr:uid="{00000000-0005-0000-0000-000017010000}"/>
    <cellStyle name="Normal 12 10 2 2 6 2" xfId="24307" xr:uid="{00000000-0005-0000-0000-000018010000}"/>
    <cellStyle name="Normal 12 10 2 2 6 2 2" xfId="49927" xr:uid="{00000000-0005-0000-0000-000019010000}"/>
    <cellStyle name="Normal 12 10 2 2 6 3" xfId="37117" xr:uid="{00000000-0005-0000-0000-00001A010000}"/>
    <cellStyle name="Normal 12 10 2 2 7" xfId="6006" xr:uid="{00000000-0005-0000-0000-00001B010000}"/>
    <cellStyle name="Normal 12 10 2 2 7 2" xfId="18817" xr:uid="{00000000-0005-0000-0000-00001C010000}"/>
    <cellStyle name="Normal 12 10 2 2 7 2 2" xfId="44437" xr:uid="{00000000-0005-0000-0000-00001D010000}"/>
    <cellStyle name="Normal 12 10 2 2 7 3" xfId="31627" xr:uid="{00000000-0005-0000-0000-00001E010000}"/>
    <cellStyle name="Normal 12 10 2 2 8" xfId="13327" xr:uid="{00000000-0005-0000-0000-00001F010000}"/>
    <cellStyle name="Normal 12 10 2 2 8 2" xfId="38947" xr:uid="{00000000-0005-0000-0000-000020010000}"/>
    <cellStyle name="Normal 12 10 2 2 9" xfId="26137" xr:uid="{00000000-0005-0000-0000-000021010000}"/>
    <cellStyle name="Normal 12 10 2 3" xfId="647" xr:uid="{00000000-0005-0000-0000-000022010000}"/>
    <cellStyle name="Normal 12 10 2 3 2" xfId="1047" xr:uid="{00000000-0005-0000-0000-000023010000}"/>
    <cellStyle name="Normal 12 10 2 3 2 2" xfId="1942" xr:uid="{00000000-0005-0000-0000-000024010000}"/>
    <cellStyle name="Normal 12 10 2 3 2 2 2" xfId="3772" xr:uid="{00000000-0005-0000-0000-000025010000}"/>
    <cellStyle name="Normal 12 10 2 3 2 2 2 2" xfId="9262" xr:uid="{00000000-0005-0000-0000-000026010000}"/>
    <cellStyle name="Normal 12 10 2 3 2 2 2 2 2" xfId="22073" xr:uid="{00000000-0005-0000-0000-000027010000}"/>
    <cellStyle name="Normal 12 10 2 3 2 2 2 2 2 2" xfId="47693" xr:uid="{00000000-0005-0000-0000-000028010000}"/>
    <cellStyle name="Normal 12 10 2 3 2 2 2 2 3" xfId="34883" xr:uid="{00000000-0005-0000-0000-000029010000}"/>
    <cellStyle name="Normal 12 10 2 3 2 2 2 3" xfId="16583" xr:uid="{00000000-0005-0000-0000-00002A010000}"/>
    <cellStyle name="Normal 12 10 2 3 2 2 2 3 2" xfId="42203" xr:uid="{00000000-0005-0000-0000-00002B010000}"/>
    <cellStyle name="Normal 12 10 2 3 2 2 2 4" xfId="29393" xr:uid="{00000000-0005-0000-0000-00002C010000}"/>
    <cellStyle name="Normal 12 10 2 3 2 2 3" xfId="5602" xr:uid="{00000000-0005-0000-0000-00002D010000}"/>
    <cellStyle name="Normal 12 10 2 3 2 2 3 2" xfId="11092" xr:uid="{00000000-0005-0000-0000-00002E010000}"/>
    <cellStyle name="Normal 12 10 2 3 2 2 3 2 2" xfId="23903" xr:uid="{00000000-0005-0000-0000-00002F010000}"/>
    <cellStyle name="Normal 12 10 2 3 2 2 3 2 2 2" xfId="49523" xr:uid="{00000000-0005-0000-0000-000030010000}"/>
    <cellStyle name="Normal 12 10 2 3 2 2 3 2 3" xfId="36713" xr:uid="{00000000-0005-0000-0000-000031010000}"/>
    <cellStyle name="Normal 12 10 2 3 2 2 3 3" xfId="18413" xr:uid="{00000000-0005-0000-0000-000032010000}"/>
    <cellStyle name="Normal 12 10 2 3 2 2 3 3 2" xfId="44033" xr:uid="{00000000-0005-0000-0000-000033010000}"/>
    <cellStyle name="Normal 12 10 2 3 2 2 3 4" xfId="31223" xr:uid="{00000000-0005-0000-0000-000034010000}"/>
    <cellStyle name="Normal 12 10 2 3 2 2 4" xfId="12922" xr:uid="{00000000-0005-0000-0000-000035010000}"/>
    <cellStyle name="Normal 12 10 2 3 2 2 4 2" xfId="25733" xr:uid="{00000000-0005-0000-0000-000036010000}"/>
    <cellStyle name="Normal 12 10 2 3 2 2 4 2 2" xfId="51353" xr:uid="{00000000-0005-0000-0000-000037010000}"/>
    <cellStyle name="Normal 12 10 2 3 2 2 4 3" xfId="38543" xr:uid="{00000000-0005-0000-0000-000038010000}"/>
    <cellStyle name="Normal 12 10 2 3 2 2 5" xfId="7432" xr:uid="{00000000-0005-0000-0000-000039010000}"/>
    <cellStyle name="Normal 12 10 2 3 2 2 5 2" xfId="20243" xr:uid="{00000000-0005-0000-0000-00003A010000}"/>
    <cellStyle name="Normal 12 10 2 3 2 2 5 2 2" xfId="45863" xr:uid="{00000000-0005-0000-0000-00003B010000}"/>
    <cellStyle name="Normal 12 10 2 3 2 2 5 3" xfId="33053" xr:uid="{00000000-0005-0000-0000-00003C010000}"/>
    <cellStyle name="Normal 12 10 2 3 2 2 6" xfId="14753" xr:uid="{00000000-0005-0000-0000-00003D010000}"/>
    <cellStyle name="Normal 12 10 2 3 2 2 6 2" xfId="40373" xr:uid="{00000000-0005-0000-0000-00003E010000}"/>
    <cellStyle name="Normal 12 10 2 3 2 2 7" xfId="27563" xr:uid="{00000000-0005-0000-0000-00003F010000}"/>
    <cellStyle name="Normal 12 10 2 3 2 3" xfId="2878" xr:uid="{00000000-0005-0000-0000-000040010000}"/>
    <cellStyle name="Normal 12 10 2 3 2 3 2" xfId="8368" xr:uid="{00000000-0005-0000-0000-000041010000}"/>
    <cellStyle name="Normal 12 10 2 3 2 3 2 2" xfId="21179" xr:uid="{00000000-0005-0000-0000-000042010000}"/>
    <cellStyle name="Normal 12 10 2 3 2 3 2 2 2" xfId="46799" xr:uid="{00000000-0005-0000-0000-000043010000}"/>
    <cellStyle name="Normal 12 10 2 3 2 3 2 3" xfId="33989" xr:uid="{00000000-0005-0000-0000-000044010000}"/>
    <cellStyle name="Normal 12 10 2 3 2 3 3" xfId="15689" xr:uid="{00000000-0005-0000-0000-000045010000}"/>
    <cellStyle name="Normal 12 10 2 3 2 3 3 2" xfId="41309" xr:uid="{00000000-0005-0000-0000-000046010000}"/>
    <cellStyle name="Normal 12 10 2 3 2 3 4" xfId="28499" xr:uid="{00000000-0005-0000-0000-000047010000}"/>
    <cellStyle name="Normal 12 10 2 3 2 4" xfId="4708" xr:uid="{00000000-0005-0000-0000-000048010000}"/>
    <cellStyle name="Normal 12 10 2 3 2 4 2" xfId="10198" xr:uid="{00000000-0005-0000-0000-000049010000}"/>
    <cellStyle name="Normal 12 10 2 3 2 4 2 2" xfId="23009" xr:uid="{00000000-0005-0000-0000-00004A010000}"/>
    <cellStyle name="Normal 12 10 2 3 2 4 2 2 2" xfId="48629" xr:uid="{00000000-0005-0000-0000-00004B010000}"/>
    <cellStyle name="Normal 12 10 2 3 2 4 2 3" xfId="35819" xr:uid="{00000000-0005-0000-0000-00004C010000}"/>
    <cellStyle name="Normal 12 10 2 3 2 4 3" xfId="17519" xr:uid="{00000000-0005-0000-0000-00004D010000}"/>
    <cellStyle name="Normal 12 10 2 3 2 4 3 2" xfId="43139" xr:uid="{00000000-0005-0000-0000-00004E010000}"/>
    <cellStyle name="Normal 12 10 2 3 2 4 4" xfId="30329" xr:uid="{00000000-0005-0000-0000-00004F010000}"/>
    <cellStyle name="Normal 12 10 2 3 2 5" xfId="12028" xr:uid="{00000000-0005-0000-0000-000050010000}"/>
    <cellStyle name="Normal 12 10 2 3 2 5 2" xfId="24839" xr:uid="{00000000-0005-0000-0000-000051010000}"/>
    <cellStyle name="Normal 12 10 2 3 2 5 2 2" xfId="50459" xr:uid="{00000000-0005-0000-0000-000052010000}"/>
    <cellStyle name="Normal 12 10 2 3 2 5 3" xfId="37649" xr:uid="{00000000-0005-0000-0000-000053010000}"/>
    <cellStyle name="Normal 12 10 2 3 2 6" xfId="6538" xr:uid="{00000000-0005-0000-0000-000054010000}"/>
    <cellStyle name="Normal 12 10 2 3 2 6 2" xfId="19349" xr:uid="{00000000-0005-0000-0000-000055010000}"/>
    <cellStyle name="Normal 12 10 2 3 2 6 2 2" xfId="44969" xr:uid="{00000000-0005-0000-0000-000056010000}"/>
    <cellStyle name="Normal 12 10 2 3 2 6 3" xfId="32159" xr:uid="{00000000-0005-0000-0000-000057010000}"/>
    <cellStyle name="Normal 12 10 2 3 2 7" xfId="13859" xr:uid="{00000000-0005-0000-0000-000058010000}"/>
    <cellStyle name="Normal 12 10 2 3 2 7 2" xfId="39479" xr:uid="{00000000-0005-0000-0000-000059010000}"/>
    <cellStyle name="Normal 12 10 2 3 2 8" xfId="26669" xr:uid="{00000000-0005-0000-0000-00005A010000}"/>
    <cellStyle name="Normal 12 10 2 3 3" xfId="1542" xr:uid="{00000000-0005-0000-0000-00005B010000}"/>
    <cellStyle name="Normal 12 10 2 3 3 2" xfId="3372" xr:uid="{00000000-0005-0000-0000-00005C010000}"/>
    <cellStyle name="Normal 12 10 2 3 3 2 2" xfId="8862" xr:uid="{00000000-0005-0000-0000-00005D010000}"/>
    <cellStyle name="Normal 12 10 2 3 3 2 2 2" xfId="21673" xr:uid="{00000000-0005-0000-0000-00005E010000}"/>
    <cellStyle name="Normal 12 10 2 3 3 2 2 2 2" xfId="47293" xr:uid="{00000000-0005-0000-0000-00005F010000}"/>
    <cellStyle name="Normal 12 10 2 3 3 2 2 3" xfId="34483" xr:uid="{00000000-0005-0000-0000-000060010000}"/>
    <cellStyle name="Normal 12 10 2 3 3 2 3" xfId="16183" xr:uid="{00000000-0005-0000-0000-000061010000}"/>
    <cellStyle name="Normal 12 10 2 3 3 2 3 2" xfId="41803" xr:uid="{00000000-0005-0000-0000-000062010000}"/>
    <cellStyle name="Normal 12 10 2 3 3 2 4" xfId="28993" xr:uid="{00000000-0005-0000-0000-000063010000}"/>
    <cellStyle name="Normal 12 10 2 3 3 3" xfId="5202" xr:uid="{00000000-0005-0000-0000-000064010000}"/>
    <cellStyle name="Normal 12 10 2 3 3 3 2" xfId="10692" xr:uid="{00000000-0005-0000-0000-000065010000}"/>
    <cellStyle name="Normal 12 10 2 3 3 3 2 2" xfId="23503" xr:uid="{00000000-0005-0000-0000-000066010000}"/>
    <cellStyle name="Normal 12 10 2 3 3 3 2 2 2" xfId="49123" xr:uid="{00000000-0005-0000-0000-000067010000}"/>
    <cellStyle name="Normal 12 10 2 3 3 3 2 3" xfId="36313" xr:uid="{00000000-0005-0000-0000-000068010000}"/>
    <cellStyle name="Normal 12 10 2 3 3 3 3" xfId="18013" xr:uid="{00000000-0005-0000-0000-000069010000}"/>
    <cellStyle name="Normal 12 10 2 3 3 3 3 2" xfId="43633" xr:uid="{00000000-0005-0000-0000-00006A010000}"/>
    <cellStyle name="Normal 12 10 2 3 3 3 4" xfId="30823" xr:uid="{00000000-0005-0000-0000-00006B010000}"/>
    <cellStyle name="Normal 12 10 2 3 3 4" xfId="12522" xr:uid="{00000000-0005-0000-0000-00006C010000}"/>
    <cellStyle name="Normal 12 10 2 3 3 4 2" xfId="25333" xr:uid="{00000000-0005-0000-0000-00006D010000}"/>
    <cellStyle name="Normal 12 10 2 3 3 4 2 2" xfId="50953" xr:uid="{00000000-0005-0000-0000-00006E010000}"/>
    <cellStyle name="Normal 12 10 2 3 3 4 3" xfId="38143" xr:uid="{00000000-0005-0000-0000-00006F010000}"/>
    <cellStyle name="Normal 12 10 2 3 3 5" xfId="7032" xr:uid="{00000000-0005-0000-0000-000070010000}"/>
    <cellStyle name="Normal 12 10 2 3 3 5 2" xfId="19843" xr:uid="{00000000-0005-0000-0000-000071010000}"/>
    <cellStyle name="Normal 12 10 2 3 3 5 2 2" xfId="45463" xr:uid="{00000000-0005-0000-0000-000072010000}"/>
    <cellStyle name="Normal 12 10 2 3 3 5 3" xfId="32653" xr:uid="{00000000-0005-0000-0000-000073010000}"/>
    <cellStyle name="Normal 12 10 2 3 3 6" xfId="14353" xr:uid="{00000000-0005-0000-0000-000074010000}"/>
    <cellStyle name="Normal 12 10 2 3 3 6 2" xfId="39973" xr:uid="{00000000-0005-0000-0000-000075010000}"/>
    <cellStyle name="Normal 12 10 2 3 3 7" xfId="27163" xr:uid="{00000000-0005-0000-0000-000076010000}"/>
    <cellStyle name="Normal 12 10 2 3 4" xfId="2478" xr:uid="{00000000-0005-0000-0000-000077010000}"/>
    <cellStyle name="Normal 12 10 2 3 4 2" xfId="7968" xr:uid="{00000000-0005-0000-0000-000078010000}"/>
    <cellStyle name="Normal 12 10 2 3 4 2 2" xfId="20779" xr:uid="{00000000-0005-0000-0000-000079010000}"/>
    <cellStyle name="Normal 12 10 2 3 4 2 2 2" xfId="46399" xr:uid="{00000000-0005-0000-0000-00007A010000}"/>
    <cellStyle name="Normal 12 10 2 3 4 2 3" xfId="33589" xr:uid="{00000000-0005-0000-0000-00007B010000}"/>
    <cellStyle name="Normal 12 10 2 3 4 3" xfId="15289" xr:uid="{00000000-0005-0000-0000-00007C010000}"/>
    <cellStyle name="Normal 12 10 2 3 4 3 2" xfId="40909" xr:uid="{00000000-0005-0000-0000-00007D010000}"/>
    <cellStyle name="Normal 12 10 2 3 4 4" xfId="28099" xr:uid="{00000000-0005-0000-0000-00007E010000}"/>
    <cellStyle name="Normal 12 10 2 3 5" xfId="4308" xr:uid="{00000000-0005-0000-0000-00007F010000}"/>
    <cellStyle name="Normal 12 10 2 3 5 2" xfId="9798" xr:uid="{00000000-0005-0000-0000-000080010000}"/>
    <cellStyle name="Normal 12 10 2 3 5 2 2" xfId="22609" xr:uid="{00000000-0005-0000-0000-000081010000}"/>
    <cellStyle name="Normal 12 10 2 3 5 2 2 2" xfId="48229" xr:uid="{00000000-0005-0000-0000-000082010000}"/>
    <cellStyle name="Normal 12 10 2 3 5 2 3" xfId="35419" xr:uid="{00000000-0005-0000-0000-000083010000}"/>
    <cellStyle name="Normal 12 10 2 3 5 3" xfId="17119" xr:uid="{00000000-0005-0000-0000-000084010000}"/>
    <cellStyle name="Normal 12 10 2 3 5 3 2" xfId="42739" xr:uid="{00000000-0005-0000-0000-000085010000}"/>
    <cellStyle name="Normal 12 10 2 3 5 4" xfId="29929" xr:uid="{00000000-0005-0000-0000-000086010000}"/>
    <cellStyle name="Normal 12 10 2 3 6" xfId="11628" xr:uid="{00000000-0005-0000-0000-000087010000}"/>
    <cellStyle name="Normal 12 10 2 3 6 2" xfId="24439" xr:uid="{00000000-0005-0000-0000-000088010000}"/>
    <cellStyle name="Normal 12 10 2 3 6 2 2" xfId="50059" xr:uid="{00000000-0005-0000-0000-000089010000}"/>
    <cellStyle name="Normal 12 10 2 3 6 3" xfId="37249" xr:uid="{00000000-0005-0000-0000-00008A010000}"/>
    <cellStyle name="Normal 12 10 2 3 7" xfId="6138" xr:uid="{00000000-0005-0000-0000-00008B010000}"/>
    <cellStyle name="Normal 12 10 2 3 7 2" xfId="18949" xr:uid="{00000000-0005-0000-0000-00008C010000}"/>
    <cellStyle name="Normal 12 10 2 3 7 2 2" xfId="44569" xr:uid="{00000000-0005-0000-0000-00008D010000}"/>
    <cellStyle name="Normal 12 10 2 3 7 3" xfId="31759" xr:uid="{00000000-0005-0000-0000-00008E010000}"/>
    <cellStyle name="Normal 12 10 2 3 8" xfId="13459" xr:uid="{00000000-0005-0000-0000-00008F010000}"/>
    <cellStyle name="Normal 12 10 2 3 8 2" xfId="39079" xr:uid="{00000000-0005-0000-0000-000090010000}"/>
    <cellStyle name="Normal 12 10 2 3 9" xfId="26269" xr:uid="{00000000-0005-0000-0000-000091010000}"/>
    <cellStyle name="Normal 12 10 2 4" xfId="422" xr:uid="{00000000-0005-0000-0000-000092010000}"/>
    <cellStyle name="Normal 12 10 2 4 2" xfId="1317" xr:uid="{00000000-0005-0000-0000-000093010000}"/>
    <cellStyle name="Normal 12 10 2 4 2 2" xfId="3147" xr:uid="{00000000-0005-0000-0000-000094010000}"/>
    <cellStyle name="Normal 12 10 2 4 2 2 2" xfId="8637" xr:uid="{00000000-0005-0000-0000-000095010000}"/>
    <cellStyle name="Normal 12 10 2 4 2 2 2 2" xfId="21448" xr:uid="{00000000-0005-0000-0000-000096010000}"/>
    <cellStyle name="Normal 12 10 2 4 2 2 2 2 2" xfId="47068" xr:uid="{00000000-0005-0000-0000-000097010000}"/>
    <cellStyle name="Normal 12 10 2 4 2 2 2 3" xfId="34258" xr:uid="{00000000-0005-0000-0000-000098010000}"/>
    <cellStyle name="Normal 12 10 2 4 2 2 3" xfId="15958" xr:uid="{00000000-0005-0000-0000-000099010000}"/>
    <cellStyle name="Normal 12 10 2 4 2 2 3 2" xfId="41578" xr:uid="{00000000-0005-0000-0000-00009A010000}"/>
    <cellStyle name="Normal 12 10 2 4 2 2 4" xfId="28768" xr:uid="{00000000-0005-0000-0000-00009B010000}"/>
    <cellStyle name="Normal 12 10 2 4 2 3" xfId="4977" xr:uid="{00000000-0005-0000-0000-00009C010000}"/>
    <cellStyle name="Normal 12 10 2 4 2 3 2" xfId="10467" xr:uid="{00000000-0005-0000-0000-00009D010000}"/>
    <cellStyle name="Normal 12 10 2 4 2 3 2 2" xfId="23278" xr:uid="{00000000-0005-0000-0000-00009E010000}"/>
    <cellStyle name="Normal 12 10 2 4 2 3 2 2 2" xfId="48898" xr:uid="{00000000-0005-0000-0000-00009F010000}"/>
    <cellStyle name="Normal 12 10 2 4 2 3 2 3" xfId="36088" xr:uid="{00000000-0005-0000-0000-0000A0010000}"/>
    <cellStyle name="Normal 12 10 2 4 2 3 3" xfId="17788" xr:uid="{00000000-0005-0000-0000-0000A1010000}"/>
    <cellStyle name="Normal 12 10 2 4 2 3 3 2" xfId="43408" xr:uid="{00000000-0005-0000-0000-0000A2010000}"/>
    <cellStyle name="Normal 12 10 2 4 2 3 4" xfId="30598" xr:uid="{00000000-0005-0000-0000-0000A3010000}"/>
    <cellStyle name="Normal 12 10 2 4 2 4" xfId="12297" xr:uid="{00000000-0005-0000-0000-0000A4010000}"/>
    <cellStyle name="Normal 12 10 2 4 2 4 2" xfId="25108" xr:uid="{00000000-0005-0000-0000-0000A5010000}"/>
    <cellStyle name="Normal 12 10 2 4 2 4 2 2" xfId="50728" xr:uid="{00000000-0005-0000-0000-0000A6010000}"/>
    <cellStyle name="Normal 12 10 2 4 2 4 3" xfId="37918" xr:uid="{00000000-0005-0000-0000-0000A7010000}"/>
    <cellStyle name="Normal 12 10 2 4 2 5" xfId="6807" xr:uid="{00000000-0005-0000-0000-0000A8010000}"/>
    <cellStyle name="Normal 12 10 2 4 2 5 2" xfId="19618" xr:uid="{00000000-0005-0000-0000-0000A9010000}"/>
    <cellStyle name="Normal 12 10 2 4 2 5 2 2" xfId="45238" xr:uid="{00000000-0005-0000-0000-0000AA010000}"/>
    <cellStyle name="Normal 12 10 2 4 2 5 3" xfId="32428" xr:uid="{00000000-0005-0000-0000-0000AB010000}"/>
    <cellStyle name="Normal 12 10 2 4 2 6" xfId="14128" xr:uid="{00000000-0005-0000-0000-0000AC010000}"/>
    <cellStyle name="Normal 12 10 2 4 2 6 2" xfId="39748" xr:uid="{00000000-0005-0000-0000-0000AD010000}"/>
    <cellStyle name="Normal 12 10 2 4 2 7" xfId="26938" xr:uid="{00000000-0005-0000-0000-0000AE010000}"/>
    <cellStyle name="Normal 12 10 2 4 3" xfId="2253" xr:uid="{00000000-0005-0000-0000-0000AF010000}"/>
    <cellStyle name="Normal 12 10 2 4 3 2" xfId="7743" xr:uid="{00000000-0005-0000-0000-0000B0010000}"/>
    <cellStyle name="Normal 12 10 2 4 3 2 2" xfId="20554" xr:uid="{00000000-0005-0000-0000-0000B1010000}"/>
    <cellStyle name="Normal 12 10 2 4 3 2 2 2" xfId="46174" xr:uid="{00000000-0005-0000-0000-0000B2010000}"/>
    <cellStyle name="Normal 12 10 2 4 3 2 3" xfId="33364" xr:uid="{00000000-0005-0000-0000-0000B3010000}"/>
    <cellStyle name="Normal 12 10 2 4 3 3" xfId="15064" xr:uid="{00000000-0005-0000-0000-0000B4010000}"/>
    <cellStyle name="Normal 12 10 2 4 3 3 2" xfId="40684" xr:uid="{00000000-0005-0000-0000-0000B5010000}"/>
    <cellStyle name="Normal 12 10 2 4 3 4" xfId="27874" xr:uid="{00000000-0005-0000-0000-0000B6010000}"/>
    <cellStyle name="Normal 12 10 2 4 4" xfId="4083" xr:uid="{00000000-0005-0000-0000-0000B7010000}"/>
    <cellStyle name="Normal 12 10 2 4 4 2" xfId="9573" xr:uid="{00000000-0005-0000-0000-0000B8010000}"/>
    <cellStyle name="Normal 12 10 2 4 4 2 2" xfId="22384" xr:uid="{00000000-0005-0000-0000-0000B9010000}"/>
    <cellStyle name="Normal 12 10 2 4 4 2 2 2" xfId="48004" xr:uid="{00000000-0005-0000-0000-0000BA010000}"/>
    <cellStyle name="Normal 12 10 2 4 4 2 3" xfId="35194" xr:uid="{00000000-0005-0000-0000-0000BB010000}"/>
    <cellStyle name="Normal 12 10 2 4 4 3" xfId="16894" xr:uid="{00000000-0005-0000-0000-0000BC010000}"/>
    <cellStyle name="Normal 12 10 2 4 4 3 2" xfId="42514" xr:uid="{00000000-0005-0000-0000-0000BD010000}"/>
    <cellStyle name="Normal 12 10 2 4 4 4" xfId="29704" xr:uid="{00000000-0005-0000-0000-0000BE010000}"/>
    <cellStyle name="Normal 12 10 2 4 5" xfId="11403" xr:uid="{00000000-0005-0000-0000-0000BF010000}"/>
    <cellStyle name="Normal 12 10 2 4 5 2" xfId="24214" xr:uid="{00000000-0005-0000-0000-0000C0010000}"/>
    <cellStyle name="Normal 12 10 2 4 5 2 2" xfId="49834" xr:uid="{00000000-0005-0000-0000-0000C1010000}"/>
    <cellStyle name="Normal 12 10 2 4 5 3" xfId="37024" xr:uid="{00000000-0005-0000-0000-0000C2010000}"/>
    <cellStyle name="Normal 12 10 2 4 6" xfId="5913" xr:uid="{00000000-0005-0000-0000-0000C3010000}"/>
    <cellStyle name="Normal 12 10 2 4 6 2" xfId="18724" xr:uid="{00000000-0005-0000-0000-0000C4010000}"/>
    <cellStyle name="Normal 12 10 2 4 6 2 2" xfId="44344" xr:uid="{00000000-0005-0000-0000-0000C5010000}"/>
    <cellStyle name="Normal 12 10 2 4 6 3" xfId="31534" xr:uid="{00000000-0005-0000-0000-0000C6010000}"/>
    <cellStyle name="Normal 12 10 2 4 7" xfId="13234" xr:uid="{00000000-0005-0000-0000-0000C7010000}"/>
    <cellStyle name="Normal 12 10 2 4 7 2" xfId="38854" xr:uid="{00000000-0005-0000-0000-0000C8010000}"/>
    <cellStyle name="Normal 12 10 2 4 8" xfId="26044" xr:uid="{00000000-0005-0000-0000-0000C9010000}"/>
    <cellStyle name="Normal 12 10 2 5" xfId="781" xr:uid="{00000000-0005-0000-0000-0000CA010000}"/>
    <cellStyle name="Normal 12 10 2 5 2" xfId="1676" xr:uid="{00000000-0005-0000-0000-0000CB010000}"/>
    <cellStyle name="Normal 12 10 2 5 2 2" xfId="3506" xr:uid="{00000000-0005-0000-0000-0000CC010000}"/>
    <cellStyle name="Normal 12 10 2 5 2 2 2" xfId="8996" xr:uid="{00000000-0005-0000-0000-0000CD010000}"/>
    <cellStyle name="Normal 12 10 2 5 2 2 2 2" xfId="21807" xr:uid="{00000000-0005-0000-0000-0000CE010000}"/>
    <cellStyle name="Normal 12 10 2 5 2 2 2 2 2" xfId="47427" xr:uid="{00000000-0005-0000-0000-0000CF010000}"/>
    <cellStyle name="Normal 12 10 2 5 2 2 2 3" xfId="34617" xr:uid="{00000000-0005-0000-0000-0000D0010000}"/>
    <cellStyle name="Normal 12 10 2 5 2 2 3" xfId="16317" xr:uid="{00000000-0005-0000-0000-0000D1010000}"/>
    <cellStyle name="Normal 12 10 2 5 2 2 3 2" xfId="41937" xr:uid="{00000000-0005-0000-0000-0000D2010000}"/>
    <cellStyle name="Normal 12 10 2 5 2 2 4" xfId="29127" xr:uid="{00000000-0005-0000-0000-0000D3010000}"/>
    <cellStyle name="Normal 12 10 2 5 2 3" xfId="5336" xr:uid="{00000000-0005-0000-0000-0000D4010000}"/>
    <cellStyle name="Normal 12 10 2 5 2 3 2" xfId="10826" xr:uid="{00000000-0005-0000-0000-0000D5010000}"/>
    <cellStyle name="Normal 12 10 2 5 2 3 2 2" xfId="23637" xr:uid="{00000000-0005-0000-0000-0000D6010000}"/>
    <cellStyle name="Normal 12 10 2 5 2 3 2 2 2" xfId="49257" xr:uid="{00000000-0005-0000-0000-0000D7010000}"/>
    <cellStyle name="Normal 12 10 2 5 2 3 2 3" xfId="36447" xr:uid="{00000000-0005-0000-0000-0000D8010000}"/>
    <cellStyle name="Normal 12 10 2 5 2 3 3" xfId="18147" xr:uid="{00000000-0005-0000-0000-0000D9010000}"/>
    <cellStyle name="Normal 12 10 2 5 2 3 3 2" xfId="43767" xr:uid="{00000000-0005-0000-0000-0000DA010000}"/>
    <cellStyle name="Normal 12 10 2 5 2 3 4" xfId="30957" xr:uid="{00000000-0005-0000-0000-0000DB010000}"/>
    <cellStyle name="Normal 12 10 2 5 2 4" xfId="12656" xr:uid="{00000000-0005-0000-0000-0000DC010000}"/>
    <cellStyle name="Normal 12 10 2 5 2 4 2" xfId="25467" xr:uid="{00000000-0005-0000-0000-0000DD010000}"/>
    <cellStyle name="Normal 12 10 2 5 2 4 2 2" xfId="51087" xr:uid="{00000000-0005-0000-0000-0000DE010000}"/>
    <cellStyle name="Normal 12 10 2 5 2 4 3" xfId="38277" xr:uid="{00000000-0005-0000-0000-0000DF010000}"/>
    <cellStyle name="Normal 12 10 2 5 2 5" xfId="7166" xr:uid="{00000000-0005-0000-0000-0000E0010000}"/>
    <cellStyle name="Normal 12 10 2 5 2 5 2" xfId="19977" xr:uid="{00000000-0005-0000-0000-0000E1010000}"/>
    <cellStyle name="Normal 12 10 2 5 2 5 2 2" xfId="45597" xr:uid="{00000000-0005-0000-0000-0000E2010000}"/>
    <cellStyle name="Normal 12 10 2 5 2 5 3" xfId="32787" xr:uid="{00000000-0005-0000-0000-0000E3010000}"/>
    <cellStyle name="Normal 12 10 2 5 2 6" xfId="14487" xr:uid="{00000000-0005-0000-0000-0000E4010000}"/>
    <cellStyle name="Normal 12 10 2 5 2 6 2" xfId="40107" xr:uid="{00000000-0005-0000-0000-0000E5010000}"/>
    <cellStyle name="Normal 12 10 2 5 2 7" xfId="27297" xr:uid="{00000000-0005-0000-0000-0000E6010000}"/>
    <cellStyle name="Normal 12 10 2 5 3" xfId="2612" xr:uid="{00000000-0005-0000-0000-0000E7010000}"/>
    <cellStyle name="Normal 12 10 2 5 3 2" xfId="8102" xr:uid="{00000000-0005-0000-0000-0000E8010000}"/>
    <cellStyle name="Normal 12 10 2 5 3 2 2" xfId="20913" xr:uid="{00000000-0005-0000-0000-0000E9010000}"/>
    <cellStyle name="Normal 12 10 2 5 3 2 2 2" xfId="46533" xr:uid="{00000000-0005-0000-0000-0000EA010000}"/>
    <cellStyle name="Normal 12 10 2 5 3 2 3" xfId="33723" xr:uid="{00000000-0005-0000-0000-0000EB010000}"/>
    <cellStyle name="Normal 12 10 2 5 3 3" xfId="15423" xr:uid="{00000000-0005-0000-0000-0000EC010000}"/>
    <cellStyle name="Normal 12 10 2 5 3 3 2" xfId="41043" xr:uid="{00000000-0005-0000-0000-0000ED010000}"/>
    <cellStyle name="Normal 12 10 2 5 3 4" xfId="28233" xr:uid="{00000000-0005-0000-0000-0000EE010000}"/>
    <cellStyle name="Normal 12 10 2 5 4" xfId="4442" xr:uid="{00000000-0005-0000-0000-0000EF010000}"/>
    <cellStyle name="Normal 12 10 2 5 4 2" xfId="9932" xr:uid="{00000000-0005-0000-0000-0000F0010000}"/>
    <cellStyle name="Normal 12 10 2 5 4 2 2" xfId="22743" xr:uid="{00000000-0005-0000-0000-0000F1010000}"/>
    <cellStyle name="Normal 12 10 2 5 4 2 2 2" xfId="48363" xr:uid="{00000000-0005-0000-0000-0000F2010000}"/>
    <cellStyle name="Normal 12 10 2 5 4 2 3" xfId="35553" xr:uid="{00000000-0005-0000-0000-0000F3010000}"/>
    <cellStyle name="Normal 12 10 2 5 4 3" xfId="17253" xr:uid="{00000000-0005-0000-0000-0000F4010000}"/>
    <cellStyle name="Normal 12 10 2 5 4 3 2" xfId="42873" xr:uid="{00000000-0005-0000-0000-0000F5010000}"/>
    <cellStyle name="Normal 12 10 2 5 4 4" xfId="30063" xr:uid="{00000000-0005-0000-0000-0000F6010000}"/>
    <cellStyle name="Normal 12 10 2 5 5" xfId="11762" xr:uid="{00000000-0005-0000-0000-0000F7010000}"/>
    <cellStyle name="Normal 12 10 2 5 5 2" xfId="24573" xr:uid="{00000000-0005-0000-0000-0000F8010000}"/>
    <cellStyle name="Normal 12 10 2 5 5 2 2" xfId="50193" xr:uid="{00000000-0005-0000-0000-0000F9010000}"/>
    <cellStyle name="Normal 12 10 2 5 5 3" xfId="37383" xr:uid="{00000000-0005-0000-0000-0000FA010000}"/>
    <cellStyle name="Normal 12 10 2 5 6" xfId="6272" xr:uid="{00000000-0005-0000-0000-0000FB010000}"/>
    <cellStyle name="Normal 12 10 2 5 6 2" xfId="19083" xr:uid="{00000000-0005-0000-0000-0000FC010000}"/>
    <cellStyle name="Normal 12 10 2 5 6 2 2" xfId="44703" xr:uid="{00000000-0005-0000-0000-0000FD010000}"/>
    <cellStyle name="Normal 12 10 2 5 6 3" xfId="31893" xr:uid="{00000000-0005-0000-0000-0000FE010000}"/>
    <cellStyle name="Normal 12 10 2 5 7" xfId="13593" xr:uid="{00000000-0005-0000-0000-0000FF010000}"/>
    <cellStyle name="Normal 12 10 2 5 7 2" xfId="39213" xr:uid="{00000000-0005-0000-0000-000000020000}"/>
    <cellStyle name="Normal 12 10 2 5 8" xfId="26403" xr:uid="{00000000-0005-0000-0000-000001020000}"/>
    <cellStyle name="Normal 12 10 2 6" xfId="1182" xr:uid="{00000000-0005-0000-0000-000002020000}"/>
    <cellStyle name="Normal 12 10 2 6 2" xfId="3012" xr:uid="{00000000-0005-0000-0000-000003020000}"/>
    <cellStyle name="Normal 12 10 2 6 2 2" xfId="8502" xr:uid="{00000000-0005-0000-0000-000004020000}"/>
    <cellStyle name="Normal 12 10 2 6 2 2 2" xfId="21313" xr:uid="{00000000-0005-0000-0000-000005020000}"/>
    <cellStyle name="Normal 12 10 2 6 2 2 2 2" xfId="46933" xr:uid="{00000000-0005-0000-0000-000006020000}"/>
    <cellStyle name="Normal 12 10 2 6 2 2 3" xfId="34123" xr:uid="{00000000-0005-0000-0000-000007020000}"/>
    <cellStyle name="Normal 12 10 2 6 2 3" xfId="15823" xr:uid="{00000000-0005-0000-0000-000008020000}"/>
    <cellStyle name="Normal 12 10 2 6 2 3 2" xfId="41443" xr:uid="{00000000-0005-0000-0000-000009020000}"/>
    <cellStyle name="Normal 12 10 2 6 2 4" xfId="28633" xr:uid="{00000000-0005-0000-0000-00000A020000}"/>
    <cellStyle name="Normal 12 10 2 6 3" xfId="4842" xr:uid="{00000000-0005-0000-0000-00000B020000}"/>
    <cellStyle name="Normal 12 10 2 6 3 2" xfId="10332" xr:uid="{00000000-0005-0000-0000-00000C020000}"/>
    <cellStyle name="Normal 12 10 2 6 3 2 2" xfId="23143" xr:uid="{00000000-0005-0000-0000-00000D020000}"/>
    <cellStyle name="Normal 12 10 2 6 3 2 2 2" xfId="48763" xr:uid="{00000000-0005-0000-0000-00000E020000}"/>
    <cellStyle name="Normal 12 10 2 6 3 2 3" xfId="35953" xr:uid="{00000000-0005-0000-0000-00000F020000}"/>
    <cellStyle name="Normal 12 10 2 6 3 3" xfId="17653" xr:uid="{00000000-0005-0000-0000-000010020000}"/>
    <cellStyle name="Normal 12 10 2 6 3 3 2" xfId="43273" xr:uid="{00000000-0005-0000-0000-000011020000}"/>
    <cellStyle name="Normal 12 10 2 6 3 4" xfId="30463" xr:uid="{00000000-0005-0000-0000-000012020000}"/>
    <cellStyle name="Normal 12 10 2 6 4" xfId="12162" xr:uid="{00000000-0005-0000-0000-000013020000}"/>
    <cellStyle name="Normal 12 10 2 6 4 2" xfId="24973" xr:uid="{00000000-0005-0000-0000-000014020000}"/>
    <cellStyle name="Normal 12 10 2 6 4 2 2" xfId="50593" xr:uid="{00000000-0005-0000-0000-000015020000}"/>
    <cellStyle name="Normal 12 10 2 6 4 3" xfId="37783" xr:uid="{00000000-0005-0000-0000-000016020000}"/>
    <cellStyle name="Normal 12 10 2 6 5" xfId="6672" xr:uid="{00000000-0005-0000-0000-000017020000}"/>
    <cellStyle name="Normal 12 10 2 6 5 2" xfId="19483" xr:uid="{00000000-0005-0000-0000-000018020000}"/>
    <cellStyle name="Normal 12 10 2 6 5 2 2" xfId="45103" xr:uid="{00000000-0005-0000-0000-000019020000}"/>
    <cellStyle name="Normal 12 10 2 6 5 3" xfId="32293" xr:uid="{00000000-0005-0000-0000-00001A020000}"/>
    <cellStyle name="Normal 12 10 2 6 6" xfId="13993" xr:uid="{00000000-0005-0000-0000-00001B020000}"/>
    <cellStyle name="Normal 12 10 2 6 6 2" xfId="39613" xr:uid="{00000000-0005-0000-0000-00001C020000}"/>
    <cellStyle name="Normal 12 10 2 6 7" xfId="26803" xr:uid="{00000000-0005-0000-0000-00001D020000}"/>
    <cellStyle name="Normal 12 10 2 7" xfId="2118" xr:uid="{00000000-0005-0000-0000-00001E020000}"/>
    <cellStyle name="Normal 12 10 2 7 2" xfId="7608" xr:uid="{00000000-0005-0000-0000-00001F020000}"/>
    <cellStyle name="Normal 12 10 2 7 2 2" xfId="20419" xr:uid="{00000000-0005-0000-0000-000020020000}"/>
    <cellStyle name="Normal 12 10 2 7 2 2 2" xfId="46039" xr:uid="{00000000-0005-0000-0000-000021020000}"/>
    <cellStyle name="Normal 12 10 2 7 2 3" xfId="33229" xr:uid="{00000000-0005-0000-0000-000022020000}"/>
    <cellStyle name="Normal 12 10 2 7 3" xfId="14929" xr:uid="{00000000-0005-0000-0000-000023020000}"/>
    <cellStyle name="Normal 12 10 2 7 3 2" xfId="40549" xr:uid="{00000000-0005-0000-0000-000024020000}"/>
    <cellStyle name="Normal 12 10 2 7 4" xfId="27739" xr:uid="{00000000-0005-0000-0000-000025020000}"/>
    <cellStyle name="Normal 12 10 2 8" xfId="3948" xr:uid="{00000000-0005-0000-0000-000026020000}"/>
    <cellStyle name="Normal 12 10 2 8 2" xfId="9438" xr:uid="{00000000-0005-0000-0000-000027020000}"/>
    <cellStyle name="Normal 12 10 2 8 2 2" xfId="22249" xr:uid="{00000000-0005-0000-0000-000028020000}"/>
    <cellStyle name="Normal 12 10 2 8 2 2 2" xfId="47869" xr:uid="{00000000-0005-0000-0000-000029020000}"/>
    <cellStyle name="Normal 12 10 2 8 2 3" xfId="35059" xr:uid="{00000000-0005-0000-0000-00002A020000}"/>
    <cellStyle name="Normal 12 10 2 8 3" xfId="16759" xr:uid="{00000000-0005-0000-0000-00002B020000}"/>
    <cellStyle name="Normal 12 10 2 8 3 2" xfId="42379" xr:uid="{00000000-0005-0000-0000-00002C020000}"/>
    <cellStyle name="Normal 12 10 2 8 4" xfId="29569" xr:uid="{00000000-0005-0000-0000-00002D020000}"/>
    <cellStyle name="Normal 12 10 2 9" xfId="11268" xr:uid="{00000000-0005-0000-0000-00002E020000}"/>
    <cellStyle name="Normal 12 10 2 9 2" xfId="24079" xr:uid="{00000000-0005-0000-0000-00002F020000}"/>
    <cellStyle name="Normal 12 10 2 9 2 2" xfId="49699" xr:uid="{00000000-0005-0000-0000-000030020000}"/>
    <cellStyle name="Normal 12 10 2 9 3" xfId="36889" xr:uid="{00000000-0005-0000-0000-000031020000}"/>
    <cellStyle name="Normal 12 10 3" xfId="337" xr:uid="{00000000-0005-0000-0000-000032020000}"/>
    <cellStyle name="Normal 12 10 3 10" xfId="5829" xr:uid="{00000000-0005-0000-0000-000033020000}"/>
    <cellStyle name="Normal 12 10 3 10 2" xfId="18640" xr:uid="{00000000-0005-0000-0000-000034020000}"/>
    <cellStyle name="Normal 12 10 3 10 2 2" xfId="44260" xr:uid="{00000000-0005-0000-0000-000035020000}"/>
    <cellStyle name="Normal 12 10 3 10 3" xfId="31450" xr:uid="{00000000-0005-0000-0000-000036020000}"/>
    <cellStyle name="Normal 12 10 3 11" xfId="13150" xr:uid="{00000000-0005-0000-0000-000037020000}"/>
    <cellStyle name="Normal 12 10 3 11 2" xfId="38770" xr:uid="{00000000-0005-0000-0000-000038020000}"/>
    <cellStyle name="Normal 12 10 3 12" xfId="25960" xr:uid="{00000000-0005-0000-0000-000039020000}"/>
    <cellStyle name="Normal 12 10 3 2" xfId="566" xr:uid="{00000000-0005-0000-0000-00003A020000}"/>
    <cellStyle name="Normal 12 10 3 2 2" xfId="965" xr:uid="{00000000-0005-0000-0000-00003B020000}"/>
    <cellStyle name="Normal 12 10 3 2 2 2" xfId="1860" xr:uid="{00000000-0005-0000-0000-00003C020000}"/>
    <cellStyle name="Normal 12 10 3 2 2 2 2" xfId="3690" xr:uid="{00000000-0005-0000-0000-00003D020000}"/>
    <cellStyle name="Normal 12 10 3 2 2 2 2 2" xfId="9180" xr:uid="{00000000-0005-0000-0000-00003E020000}"/>
    <cellStyle name="Normal 12 10 3 2 2 2 2 2 2" xfId="21991" xr:uid="{00000000-0005-0000-0000-00003F020000}"/>
    <cellStyle name="Normal 12 10 3 2 2 2 2 2 2 2" xfId="47611" xr:uid="{00000000-0005-0000-0000-000040020000}"/>
    <cellStyle name="Normal 12 10 3 2 2 2 2 2 3" xfId="34801" xr:uid="{00000000-0005-0000-0000-000041020000}"/>
    <cellStyle name="Normal 12 10 3 2 2 2 2 3" xfId="16501" xr:uid="{00000000-0005-0000-0000-000042020000}"/>
    <cellStyle name="Normal 12 10 3 2 2 2 2 3 2" xfId="42121" xr:uid="{00000000-0005-0000-0000-000043020000}"/>
    <cellStyle name="Normal 12 10 3 2 2 2 2 4" xfId="29311" xr:uid="{00000000-0005-0000-0000-000044020000}"/>
    <cellStyle name="Normal 12 10 3 2 2 2 3" xfId="5520" xr:uid="{00000000-0005-0000-0000-000045020000}"/>
    <cellStyle name="Normal 12 10 3 2 2 2 3 2" xfId="11010" xr:uid="{00000000-0005-0000-0000-000046020000}"/>
    <cellStyle name="Normal 12 10 3 2 2 2 3 2 2" xfId="23821" xr:uid="{00000000-0005-0000-0000-000047020000}"/>
    <cellStyle name="Normal 12 10 3 2 2 2 3 2 2 2" xfId="49441" xr:uid="{00000000-0005-0000-0000-000048020000}"/>
    <cellStyle name="Normal 12 10 3 2 2 2 3 2 3" xfId="36631" xr:uid="{00000000-0005-0000-0000-000049020000}"/>
    <cellStyle name="Normal 12 10 3 2 2 2 3 3" xfId="18331" xr:uid="{00000000-0005-0000-0000-00004A020000}"/>
    <cellStyle name="Normal 12 10 3 2 2 2 3 3 2" xfId="43951" xr:uid="{00000000-0005-0000-0000-00004B020000}"/>
    <cellStyle name="Normal 12 10 3 2 2 2 3 4" xfId="31141" xr:uid="{00000000-0005-0000-0000-00004C020000}"/>
    <cellStyle name="Normal 12 10 3 2 2 2 4" xfId="12840" xr:uid="{00000000-0005-0000-0000-00004D020000}"/>
    <cellStyle name="Normal 12 10 3 2 2 2 4 2" xfId="25651" xr:uid="{00000000-0005-0000-0000-00004E020000}"/>
    <cellStyle name="Normal 12 10 3 2 2 2 4 2 2" xfId="51271" xr:uid="{00000000-0005-0000-0000-00004F020000}"/>
    <cellStyle name="Normal 12 10 3 2 2 2 4 3" xfId="38461" xr:uid="{00000000-0005-0000-0000-000050020000}"/>
    <cellStyle name="Normal 12 10 3 2 2 2 5" xfId="7350" xr:uid="{00000000-0005-0000-0000-000051020000}"/>
    <cellStyle name="Normal 12 10 3 2 2 2 5 2" xfId="20161" xr:uid="{00000000-0005-0000-0000-000052020000}"/>
    <cellStyle name="Normal 12 10 3 2 2 2 5 2 2" xfId="45781" xr:uid="{00000000-0005-0000-0000-000053020000}"/>
    <cellStyle name="Normal 12 10 3 2 2 2 5 3" xfId="32971" xr:uid="{00000000-0005-0000-0000-000054020000}"/>
    <cellStyle name="Normal 12 10 3 2 2 2 6" xfId="14671" xr:uid="{00000000-0005-0000-0000-000055020000}"/>
    <cellStyle name="Normal 12 10 3 2 2 2 6 2" xfId="40291" xr:uid="{00000000-0005-0000-0000-000056020000}"/>
    <cellStyle name="Normal 12 10 3 2 2 2 7" xfId="27481" xr:uid="{00000000-0005-0000-0000-000057020000}"/>
    <cellStyle name="Normal 12 10 3 2 2 3" xfId="2796" xr:uid="{00000000-0005-0000-0000-000058020000}"/>
    <cellStyle name="Normal 12 10 3 2 2 3 2" xfId="8286" xr:uid="{00000000-0005-0000-0000-000059020000}"/>
    <cellStyle name="Normal 12 10 3 2 2 3 2 2" xfId="21097" xr:uid="{00000000-0005-0000-0000-00005A020000}"/>
    <cellStyle name="Normal 12 10 3 2 2 3 2 2 2" xfId="46717" xr:uid="{00000000-0005-0000-0000-00005B020000}"/>
    <cellStyle name="Normal 12 10 3 2 2 3 2 3" xfId="33907" xr:uid="{00000000-0005-0000-0000-00005C020000}"/>
    <cellStyle name="Normal 12 10 3 2 2 3 3" xfId="15607" xr:uid="{00000000-0005-0000-0000-00005D020000}"/>
    <cellStyle name="Normal 12 10 3 2 2 3 3 2" xfId="41227" xr:uid="{00000000-0005-0000-0000-00005E020000}"/>
    <cellStyle name="Normal 12 10 3 2 2 3 4" xfId="28417" xr:uid="{00000000-0005-0000-0000-00005F020000}"/>
    <cellStyle name="Normal 12 10 3 2 2 4" xfId="4626" xr:uid="{00000000-0005-0000-0000-000060020000}"/>
    <cellStyle name="Normal 12 10 3 2 2 4 2" xfId="10116" xr:uid="{00000000-0005-0000-0000-000061020000}"/>
    <cellStyle name="Normal 12 10 3 2 2 4 2 2" xfId="22927" xr:uid="{00000000-0005-0000-0000-000062020000}"/>
    <cellStyle name="Normal 12 10 3 2 2 4 2 2 2" xfId="48547" xr:uid="{00000000-0005-0000-0000-000063020000}"/>
    <cellStyle name="Normal 12 10 3 2 2 4 2 3" xfId="35737" xr:uid="{00000000-0005-0000-0000-000064020000}"/>
    <cellStyle name="Normal 12 10 3 2 2 4 3" xfId="17437" xr:uid="{00000000-0005-0000-0000-000065020000}"/>
    <cellStyle name="Normal 12 10 3 2 2 4 3 2" xfId="43057" xr:uid="{00000000-0005-0000-0000-000066020000}"/>
    <cellStyle name="Normal 12 10 3 2 2 4 4" xfId="30247" xr:uid="{00000000-0005-0000-0000-000067020000}"/>
    <cellStyle name="Normal 12 10 3 2 2 5" xfId="11946" xr:uid="{00000000-0005-0000-0000-000068020000}"/>
    <cellStyle name="Normal 12 10 3 2 2 5 2" xfId="24757" xr:uid="{00000000-0005-0000-0000-000069020000}"/>
    <cellStyle name="Normal 12 10 3 2 2 5 2 2" xfId="50377" xr:uid="{00000000-0005-0000-0000-00006A020000}"/>
    <cellStyle name="Normal 12 10 3 2 2 5 3" xfId="37567" xr:uid="{00000000-0005-0000-0000-00006B020000}"/>
    <cellStyle name="Normal 12 10 3 2 2 6" xfId="6456" xr:uid="{00000000-0005-0000-0000-00006C020000}"/>
    <cellStyle name="Normal 12 10 3 2 2 6 2" xfId="19267" xr:uid="{00000000-0005-0000-0000-00006D020000}"/>
    <cellStyle name="Normal 12 10 3 2 2 6 2 2" xfId="44887" xr:uid="{00000000-0005-0000-0000-00006E020000}"/>
    <cellStyle name="Normal 12 10 3 2 2 6 3" xfId="32077" xr:uid="{00000000-0005-0000-0000-00006F020000}"/>
    <cellStyle name="Normal 12 10 3 2 2 7" xfId="13777" xr:uid="{00000000-0005-0000-0000-000070020000}"/>
    <cellStyle name="Normal 12 10 3 2 2 7 2" xfId="39397" xr:uid="{00000000-0005-0000-0000-000071020000}"/>
    <cellStyle name="Normal 12 10 3 2 2 8" xfId="26587" xr:uid="{00000000-0005-0000-0000-000072020000}"/>
    <cellStyle name="Normal 12 10 3 2 3" xfId="1461" xr:uid="{00000000-0005-0000-0000-000073020000}"/>
    <cellStyle name="Normal 12 10 3 2 3 2" xfId="3291" xr:uid="{00000000-0005-0000-0000-000074020000}"/>
    <cellStyle name="Normal 12 10 3 2 3 2 2" xfId="8781" xr:uid="{00000000-0005-0000-0000-000075020000}"/>
    <cellStyle name="Normal 12 10 3 2 3 2 2 2" xfId="21592" xr:uid="{00000000-0005-0000-0000-000076020000}"/>
    <cellStyle name="Normal 12 10 3 2 3 2 2 2 2" xfId="47212" xr:uid="{00000000-0005-0000-0000-000077020000}"/>
    <cellStyle name="Normal 12 10 3 2 3 2 2 3" xfId="34402" xr:uid="{00000000-0005-0000-0000-000078020000}"/>
    <cellStyle name="Normal 12 10 3 2 3 2 3" xfId="16102" xr:uid="{00000000-0005-0000-0000-000079020000}"/>
    <cellStyle name="Normal 12 10 3 2 3 2 3 2" xfId="41722" xr:uid="{00000000-0005-0000-0000-00007A020000}"/>
    <cellStyle name="Normal 12 10 3 2 3 2 4" xfId="28912" xr:uid="{00000000-0005-0000-0000-00007B020000}"/>
    <cellStyle name="Normal 12 10 3 2 3 3" xfId="5121" xr:uid="{00000000-0005-0000-0000-00007C020000}"/>
    <cellStyle name="Normal 12 10 3 2 3 3 2" xfId="10611" xr:uid="{00000000-0005-0000-0000-00007D020000}"/>
    <cellStyle name="Normal 12 10 3 2 3 3 2 2" xfId="23422" xr:uid="{00000000-0005-0000-0000-00007E020000}"/>
    <cellStyle name="Normal 12 10 3 2 3 3 2 2 2" xfId="49042" xr:uid="{00000000-0005-0000-0000-00007F020000}"/>
    <cellStyle name="Normal 12 10 3 2 3 3 2 3" xfId="36232" xr:uid="{00000000-0005-0000-0000-000080020000}"/>
    <cellStyle name="Normal 12 10 3 2 3 3 3" xfId="17932" xr:uid="{00000000-0005-0000-0000-000081020000}"/>
    <cellStyle name="Normal 12 10 3 2 3 3 3 2" xfId="43552" xr:uid="{00000000-0005-0000-0000-000082020000}"/>
    <cellStyle name="Normal 12 10 3 2 3 3 4" xfId="30742" xr:uid="{00000000-0005-0000-0000-000083020000}"/>
    <cellStyle name="Normal 12 10 3 2 3 4" xfId="12441" xr:uid="{00000000-0005-0000-0000-000084020000}"/>
    <cellStyle name="Normal 12 10 3 2 3 4 2" xfId="25252" xr:uid="{00000000-0005-0000-0000-000085020000}"/>
    <cellStyle name="Normal 12 10 3 2 3 4 2 2" xfId="50872" xr:uid="{00000000-0005-0000-0000-000086020000}"/>
    <cellStyle name="Normal 12 10 3 2 3 4 3" xfId="38062" xr:uid="{00000000-0005-0000-0000-000087020000}"/>
    <cellStyle name="Normal 12 10 3 2 3 5" xfId="6951" xr:uid="{00000000-0005-0000-0000-000088020000}"/>
    <cellStyle name="Normal 12 10 3 2 3 5 2" xfId="19762" xr:uid="{00000000-0005-0000-0000-000089020000}"/>
    <cellStyle name="Normal 12 10 3 2 3 5 2 2" xfId="45382" xr:uid="{00000000-0005-0000-0000-00008A020000}"/>
    <cellStyle name="Normal 12 10 3 2 3 5 3" xfId="32572" xr:uid="{00000000-0005-0000-0000-00008B020000}"/>
    <cellStyle name="Normal 12 10 3 2 3 6" xfId="14272" xr:uid="{00000000-0005-0000-0000-00008C020000}"/>
    <cellStyle name="Normal 12 10 3 2 3 6 2" xfId="39892" xr:uid="{00000000-0005-0000-0000-00008D020000}"/>
    <cellStyle name="Normal 12 10 3 2 3 7" xfId="27082" xr:uid="{00000000-0005-0000-0000-00008E020000}"/>
    <cellStyle name="Normal 12 10 3 2 4" xfId="2397" xr:uid="{00000000-0005-0000-0000-00008F020000}"/>
    <cellStyle name="Normal 12 10 3 2 4 2" xfId="7887" xr:uid="{00000000-0005-0000-0000-000090020000}"/>
    <cellStyle name="Normal 12 10 3 2 4 2 2" xfId="20698" xr:uid="{00000000-0005-0000-0000-000091020000}"/>
    <cellStyle name="Normal 12 10 3 2 4 2 2 2" xfId="46318" xr:uid="{00000000-0005-0000-0000-000092020000}"/>
    <cellStyle name="Normal 12 10 3 2 4 2 3" xfId="33508" xr:uid="{00000000-0005-0000-0000-000093020000}"/>
    <cellStyle name="Normal 12 10 3 2 4 3" xfId="15208" xr:uid="{00000000-0005-0000-0000-000094020000}"/>
    <cellStyle name="Normal 12 10 3 2 4 3 2" xfId="40828" xr:uid="{00000000-0005-0000-0000-000095020000}"/>
    <cellStyle name="Normal 12 10 3 2 4 4" xfId="28018" xr:uid="{00000000-0005-0000-0000-000096020000}"/>
    <cellStyle name="Normal 12 10 3 2 5" xfId="4227" xr:uid="{00000000-0005-0000-0000-000097020000}"/>
    <cellStyle name="Normal 12 10 3 2 5 2" xfId="9717" xr:uid="{00000000-0005-0000-0000-000098020000}"/>
    <cellStyle name="Normal 12 10 3 2 5 2 2" xfId="22528" xr:uid="{00000000-0005-0000-0000-000099020000}"/>
    <cellStyle name="Normal 12 10 3 2 5 2 2 2" xfId="48148" xr:uid="{00000000-0005-0000-0000-00009A020000}"/>
    <cellStyle name="Normal 12 10 3 2 5 2 3" xfId="35338" xr:uid="{00000000-0005-0000-0000-00009B020000}"/>
    <cellStyle name="Normal 12 10 3 2 5 3" xfId="17038" xr:uid="{00000000-0005-0000-0000-00009C020000}"/>
    <cellStyle name="Normal 12 10 3 2 5 3 2" xfId="42658" xr:uid="{00000000-0005-0000-0000-00009D020000}"/>
    <cellStyle name="Normal 12 10 3 2 5 4" xfId="29848" xr:uid="{00000000-0005-0000-0000-00009E020000}"/>
    <cellStyle name="Normal 12 10 3 2 6" xfId="11547" xr:uid="{00000000-0005-0000-0000-00009F020000}"/>
    <cellStyle name="Normal 12 10 3 2 6 2" xfId="24358" xr:uid="{00000000-0005-0000-0000-0000A0020000}"/>
    <cellStyle name="Normal 12 10 3 2 6 2 2" xfId="49978" xr:uid="{00000000-0005-0000-0000-0000A1020000}"/>
    <cellStyle name="Normal 12 10 3 2 6 3" xfId="37168" xr:uid="{00000000-0005-0000-0000-0000A2020000}"/>
    <cellStyle name="Normal 12 10 3 2 7" xfId="6057" xr:uid="{00000000-0005-0000-0000-0000A3020000}"/>
    <cellStyle name="Normal 12 10 3 2 7 2" xfId="18868" xr:uid="{00000000-0005-0000-0000-0000A4020000}"/>
    <cellStyle name="Normal 12 10 3 2 7 2 2" xfId="44488" xr:uid="{00000000-0005-0000-0000-0000A5020000}"/>
    <cellStyle name="Normal 12 10 3 2 7 3" xfId="31678" xr:uid="{00000000-0005-0000-0000-0000A6020000}"/>
    <cellStyle name="Normal 12 10 3 2 8" xfId="13378" xr:uid="{00000000-0005-0000-0000-0000A7020000}"/>
    <cellStyle name="Normal 12 10 3 2 8 2" xfId="38998" xr:uid="{00000000-0005-0000-0000-0000A8020000}"/>
    <cellStyle name="Normal 12 10 3 2 9" xfId="26188" xr:uid="{00000000-0005-0000-0000-0000A9020000}"/>
    <cellStyle name="Normal 12 10 3 3" xfId="698" xr:uid="{00000000-0005-0000-0000-0000AA020000}"/>
    <cellStyle name="Normal 12 10 3 3 2" xfId="1098" xr:uid="{00000000-0005-0000-0000-0000AB020000}"/>
    <cellStyle name="Normal 12 10 3 3 2 2" xfId="1993" xr:uid="{00000000-0005-0000-0000-0000AC020000}"/>
    <cellStyle name="Normal 12 10 3 3 2 2 2" xfId="3823" xr:uid="{00000000-0005-0000-0000-0000AD020000}"/>
    <cellStyle name="Normal 12 10 3 3 2 2 2 2" xfId="9313" xr:uid="{00000000-0005-0000-0000-0000AE020000}"/>
    <cellStyle name="Normal 12 10 3 3 2 2 2 2 2" xfId="22124" xr:uid="{00000000-0005-0000-0000-0000AF020000}"/>
    <cellStyle name="Normal 12 10 3 3 2 2 2 2 2 2" xfId="47744" xr:uid="{00000000-0005-0000-0000-0000B0020000}"/>
    <cellStyle name="Normal 12 10 3 3 2 2 2 2 3" xfId="34934" xr:uid="{00000000-0005-0000-0000-0000B1020000}"/>
    <cellStyle name="Normal 12 10 3 3 2 2 2 3" xfId="16634" xr:uid="{00000000-0005-0000-0000-0000B2020000}"/>
    <cellStyle name="Normal 12 10 3 3 2 2 2 3 2" xfId="42254" xr:uid="{00000000-0005-0000-0000-0000B3020000}"/>
    <cellStyle name="Normal 12 10 3 3 2 2 2 4" xfId="29444" xr:uid="{00000000-0005-0000-0000-0000B4020000}"/>
    <cellStyle name="Normal 12 10 3 3 2 2 3" xfId="5653" xr:uid="{00000000-0005-0000-0000-0000B5020000}"/>
    <cellStyle name="Normal 12 10 3 3 2 2 3 2" xfId="11143" xr:uid="{00000000-0005-0000-0000-0000B6020000}"/>
    <cellStyle name="Normal 12 10 3 3 2 2 3 2 2" xfId="23954" xr:uid="{00000000-0005-0000-0000-0000B7020000}"/>
    <cellStyle name="Normal 12 10 3 3 2 2 3 2 2 2" xfId="49574" xr:uid="{00000000-0005-0000-0000-0000B8020000}"/>
    <cellStyle name="Normal 12 10 3 3 2 2 3 2 3" xfId="36764" xr:uid="{00000000-0005-0000-0000-0000B9020000}"/>
    <cellStyle name="Normal 12 10 3 3 2 2 3 3" xfId="18464" xr:uid="{00000000-0005-0000-0000-0000BA020000}"/>
    <cellStyle name="Normal 12 10 3 3 2 2 3 3 2" xfId="44084" xr:uid="{00000000-0005-0000-0000-0000BB020000}"/>
    <cellStyle name="Normal 12 10 3 3 2 2 3 4" xfId="31274" xr:uid="{00000000-0005-0000-0000-0000BC020000}"/>
    <cellStyle name="Normal 12 10 3 3 2 2 4" xfId="12973" xr:uid="{00000000-0005-0000-0000-0000BD020000}"/>
    <cellStyle name="Normal 12 10 3 3 2 2 4 2" xfId="25784" xr:uid="{00000000-0005-0000-0000-0000BE020000}"/>
    <cellStyle name="Normal 12 10 3 3 2 2 4 2 2" xfId="51404" xr:uid="{00000000-0005-0000-0000-0000BF020000}"/>
    <cellStyle name="Normal 12 10 3 3 2 2 4 3" xfId="38594" xr:uid="{00000000-0005-0000-0000-0000C0020000}"/>
    <cellStyle name="Normal 12 10 3 3 2 2 5" xfId="7483" xr:uid="{00000000-0005-0000-0000-0000C1020000}"/>
    <cellStyle name="Normal 12 10 3 3 2 2 5 2" xfId="20294" xr:uid="{00000000-0005-0000-0000-0000C2020000}"/>
    <cellStyle name="Normal 12 10 3 3 2 2 5 2 2" xfId="45914" xr:uid="{00000000-0005-0000-0000-0000C3020000}"/>
    <cellStyle name="Normal 12 10 3 3 2 2 5 3" xfId="33104" xr:uid="{00000000-0005-0000-0000-0000C4020000}"/>
    <cellStyle name="Normal 12 10 3 3 2 2 6" xfId="14804" xr:uid="{00000000-0005-0000-0000-0000C5020000}"/>
    <cellStyle name="Normal 12 10 3 3 2 2 6 2" xfId="40424" xr:uid="{00000000-0005-0000-0000-0000C6020000}"/>
    <cellStyle name="Normal 12 10 3 3 2 2 7" xfId="27614" xr:uid="{00000000-0005-0000-0000-0000C7020000}"/>
    <cellStyle name="Normal 12 10 3 3 2 3" xfId="2929" xr:uid="{00000000-0005-0000-0000-0000C8020000}"/>
    <cellStyle name="Normal 12 10 3 3 2 3 2" xfId="8419" xr:uid="{00000000-0005-0000-0000-0000C9020000}"/>
    <cellStyle name="Normal 12 10 3 3 2 3 2 2" xfId="21230" xr:uid="{00000000-0005-0000-0000-0000CA020000}"/>
    <cellStyle name="Normal 12 10 3 3 2 3 2 2 2" xfId="46850" xr:uid="{00000000-0005-0000-0000-0000CB020000}"/>
    <cellStyle name="Normal 12 10 3 3 2 3 2 3" xfId="34040" xr:uid="{00000000-0005-0000-0000-0000CC020000}"/>
    <cellStyle name="Normal 12 10 3 3 2 3 3" xfId="15740" xr:uid="{00000000-0005-0000-0000-0000CD020000}"/>
    <cellStyle name="Normal 12 10 3 3 2 3 3 2" xfId="41360" xr:uid="{00000000-0005-0000-0000-0000CE020000}"/>
    <cellStyle name="Normal 12 10 3 3 2 3 4" xfId="28550" xr:uid="{00000000-0005-0000-0000-0000CF020000}"/>
    <cellStyle name="Normal 12 10 3 3 2 4" xfId="4759" xr:uid="{00000000-0005-0000-0000-0000D0020000}"/>
    <cellStyle name="Normal 12 10 3 3 2 4 2" xfId="10249" xr:uid="{00000000-0005-0000-0000-0000D1020000}"/>
    <cellStyle name="Normal 12 10 3 3 2 4 2 2" xfId="23060" xr:uid="{00000000-0005-0000-0000-0000D2020000}"/>
    <cellStyle name="Normal 12 10 3 3 2 4 2 2 2" xfId="48680" xr:uid="{00000000-0005-0000-0000-0000D3020000}"/>
    <cellStyle name="Normal 12 10 3 3 2 4 2 3" xfId="35870" xr:uid="{00000000-0005-0000-0000-0000D4020000}"/>
    <cellStyle name="Normal 12 10 3 3 2 4 3" xfId="17570" xr:uid="{00000000-0005-0000-0000-0000D5020000}"/>
    <cellStyle name="Normal 12 10 3 3 2 4 3 2" xfId="43190" xr:uid="{00000000-0005-0000-0000-0000D6020000}"/>
    <cellStyle name="Normal 12 10 3 3 2 4 4" xfId="30380" xr:uid="{00000000-0005-0000-0000-0000D7020000}"/>
    <cellStyle name="Normal 12 10 3 3 2 5" xfId="12079" xr:uid="{00000000-0005-0000-0000-0000D8020000}"/>
    <cellStyle name="Normal 12 10 3 3 2 5 2" xfId="24890" xr:uid="{00000000-0005-0000-0000-0000D9020000}"/>
    <cellStyle name="Normal 12 10 3 3 2 5 2 2" xfId="50510" xr:uid="{00000000-0005-0000-0000-0000DA020000}"/>
    <cellStyle name="Normal 12 10 3 3 2 5 3" xfId="37700" xr:uid="{00000000-0005-0000-0000-0000DB020000}"/>
    <cellStyle name="Normal 12 10 3 3 2 6" xfId="6589" xr:uid="{00000000-0005-0000-0000-0000DC020000}"/>
    <cellStyle name="Normal 12 10 3 3 2 6 2" xfId="19400" xr:uid="{00000000-0005-0000-0000-0000DD020000}"/>
    <cellStyle name="Normal 12 10 3 3 2 6 2 2" xfId="45020" xr:uid="{00000000-0005-0000-0000-0000DE020000}"/>
    <cellStyle name="Normal 12 10 3 3 2 6 3" xfId="32210" xr:uid="{00000000-0005-0000-0000-0000DF020000}"/>
    <cellStyle name="Normal 12 10 3 3 2 7" xfId="13910" xr:uid="{00000000-0005-0000-0000-0000E0020000}"/>
    <cellStyle name="Normal 12 10 3 3 2 7 2" xfId="39530" xr:uid="{00000000-0005-0000-0000-0000E1020000}"/>
    <cellStyle name="Normal 12 10 3 3 2 8" xfId="26720" xr:uid="{00000000-0005-0000-0000-0000E2020000}"/>
    <cellStyle name="Normal 12 10 3 3 3" xfId="1593" xr:uid="{00000000-0005-0000-0000-0000E3020000}"/>
    <cellStyle name="Normal 12 10 3 3 3 2" xfId="3423" xr:uid="{00000000-0005-0000-0000-0000E4020000}"/>
    <cellStyle name="Normal 12 10 3 3 3 2 2" xfId="8913" xr:uid="{00000000-0005-0000-0000-0000E5020000}"/>
    <cellStyle name="Normal 12 10 3 3 3 2 2 2" xfId="21724" xr:uid="{00000000-0005-0000-0000-0000E6020000}"/>
    <cellStyle name="Normal 12 10 3 3 3 2 2 2 2" xfId="47344" xr:uid="{00000000-0005-0000-0000-0000E7020000}"/>
    <cellStyle name="Normal 12 10 3 3 3 2 2 3" xfId="34534" xr:uid="{00000000-0005-0000-0000-0000E8020000}"/>
    <cellStyle name="Normal 12 10 3 3 3 2 3" xfId="16234" xr:uid="{00000000-0005-0000-0000-0000E9020000}"/>
    <cellStyle name="Normal 12 10 3 3 3 2 3 2" xfId="41854" xr:uid="{00000000-0005-0000-0000-0000EA020000}"/>
    <cellStyle name="Normal 12 10 3 3 3 2 4" xfId="29044" xr:uid="{00000000-0005-0000-0000-0000EB020000}"/>
    <cellStyle name="Normal 12 10 3 3 3 3" xfId="5253" xr:uid="{00000000-0005-0000-0000-0000EC020000}"/>
    <cellStyle name="Normal 12 10 3 3 3 3 2" xfId="10743" xr:uid="{00000000-0005-0000-0000-0000ED020000}"/>
    <cellStyle name="Normal 12 10 3 3 3 3 2 2" xfId="23554" xr:uid="{00000000-0005-0000-0000-0000EE020000}"/>
    <cellStyle name="Normal 12 10 3 3 3 3 2 2 2" xfId="49174" xr:uid="{00000000-0005-0000-0000-0000EF020000}"/>
    <cellStyle name="Normal 12 10 3 3 3 3 2 3" xfId="36364" xr:uid="{00000000-0005-0000-0000-0000F0020000}"/>
    <cellStyle name="Normal 12 10 3 3 3 3 3" xfId="18064" xr:uid="{00000000-0005-0000-0000-0000F1020000}"/>
    <cellStyle name="Normal 12 10 3 3 3 3 3 2" xfId="43684" xr:uid="{00000000-0005-0000-0000-0000F2020000}"/>
    <cellStyle name="Normal 12 10 3 3 3 3 4" xfId="30874" xr:uid="{00000000-0005-0000-0000-0000F3020000}"/>
    <cellStyle name="Normal 12 10 3 3 3 4" xfId="12573" xr:uid="{00000000-0005-0000-0000-0000F4020000}"/>
    <cellStyle name="Normal 12 10 3 3 3 4 2" xfId="25384" xr:uid="{00000000-0005-0000-0000-0000F5020000}"/>
    <cellStyle name="Normal 12 10 3 3 3 4 2 2" xfId="51004" xr:uid="{00000000-0005-0000-0000-0000F6020000}"/>
    <cellStyle name="Normal 12 10 3 3 3 4 3" xfId="38194" xr:uid="{00000000-0005-0000-0000-0000F7020000}"/>
    <cellStyle name="Normal 12 10 3 3 3 5" xfId="7083" xr:uid="{00000000-0005-0000-0000-0000F8020000}"/>
    <cellStyle name="Normal 12 10 3 3 3 5 2" xfId="19894" xr:uid="{00000000-0005-0000-0000-0000F9020000}"/>
    <cellStyle name="Normal 12 10 3 3 3 5 2 2" xfId="45514" xr:uid="{00000000-0005-0000-0000-0000FA020000}"/>
    <cellStyle name="Normal 12 10 3 3 3 5 3" xfId="32704" xr:uid="{00000000-0005-0000-0000-0000FB020000}"/>
    <cellStyle name="Normal 12 10 3 3 3 6" xfId="14404" xr:uid="{00000000-0005-0000-0000-0000FC020000}"/>
    <cellStyle name="Normal 12 10 3 3 3 6 2" xfId="40024" xr:uid="{00000000-0005-0000-0000-0000FD020000}"/>
    <cellStyle name="Normal 12 10 3 3 3 7" xfId="27214" xr:uid="{00000000-0005-0000-0000-0000FE020000}"/>
    <cellStyle name="Normal 12 10 3 3 4" xfId="2529" xr:uid="{00000000-0005-0000-0000-0000FF020000}"/>
    <cellStyle name="Normal 12 10 3 3 4 2" xfId="8019" xr:uid="{00000000-0005-0000-0000-000000030000}"/>
    <cellStyle name="Normal 12 10 3 3 4 2 2" xfId="20830" xr:uid="{00000000-0005-0000-0000-000001030000}"/>
    <cellStyle name="Normal 12 10 3 3 4 2 2 2" xfId="46450" xr:uid="{00000000-0005-0000-0000-000002030000}"/>
    <cellStyle name="Normal 12 10 3 3 4 2 3" xfId="33640" xr:uid="{00000000-0005-0000-0000-000003030000}"/>
    <cellStyle name="Normal 12 10 3 3 4 3" xfId="15340" xr:uid="{00000000-0005-0000-0000-000004030000}"/>
    <cellStyle name="Normal 12 10 3 3 4 3 2" xfId="40960" xr:uid="{00000000-0005-0000-0000-000005030000}"/>
    <cellStyle name="Normal 12 10 3 3 4 4" xfId="28150" xr:uid="{00000000-0005-0000-0000-000006030000}"/>
    <cellStyle name="Normal 12 10 3 3 5" xfId="4359" xr:uid="{00000000-0005-0000-0000-000007030000}"/>
    <cellStyle name="Normal 12 10 3 3 5 2" xfId="9849" xr:uid="{00000000-0005-0000-0000-000008030000}"/>
    <cellStyle name="Normal 12 10 3 3 5 2 2" xfId="22660" xr:uid="{00000000-0005-0000-0000-000009030000}"/>
    <cellStyle name="Normal 12 10 3 3 5 2 2 2" xfId="48280" xr:uid="{00000000-0005-0000-0000-00000A030000}"/>
    <cellStyle name="Normal 12 10 3 3 5 2 3" xfId="35470" xr:uid="{00000000-0005-0000-0000-00000B030000}"/>
    <cellStyle name="Normal 12 10 3 3 5 3" xfId="17170" xr:uid="{00000000-0005-0000-0000-00000C030000}"/>
    <cellStyle name="Normal 12 10 3 3 5 3 2" xfId="42790" xr:uid="{00000000-0005-0000-0000-00000D030000}"/>
    <cellStyle name="Normal 12 10 3 3 5 4" xfId="29980" xr:uid="{00000000-0005-0000-0000-00000E030000}"/>
    <cellStyle name="Normal 12 10 3 3 6" xfId="11679" xr:uid="{00000000-0005-0000-0000-00000F030000}"/>
    <cellStyle name="Normal 12 10 3 3 6 2" xfId="24490" xr:uid="{00000000-0005-0000-0000-000010030000}"/>
    <cellStyle name="Normal 12 10 3 3 6 2 2" xfId="50110" xr:uid="{00000000-0005-0000-0000-000011030000}"/>
    <cellStyle name="Normal 12 10 3 3 6 3" xfId="37300" xr:uid="{00000000-0005-0000-0000-000012030000}"/>
    <cellStyle name="Normal 12 10 3 3 7" xfId="6189" xr:uid="{00000000-0005-0000-0000-000013030000}"/>
    <cellStyle name="Normal 12 10 3 3 7 2" xfId="19000" xr:uid="{00000000-0005-0000-0000-000014030000}"/>
    <cellStyle name="Normal 12 10 3 3 7 2 2" xfId="44620" xr:uid="{00000000-0005-0000-0000-000015030000}"/>
    <cellStyle name="Normal 12 10 3 3 7 3" xfId="31810" xr:uid="{00000000-0005-0000-0000-000016030000}"/>
    <cellStyle name="Normal 12 10 3 3 8" xfId="13510" xr:uid="{00000000-0005-0000-0000-000017030000}"/>
    <cellStyle name="Normal 12 10 3 3 8 2" xfId="39130" xr:uid="{00000000-0005-0000-0000-000018030000}"/>
    <cellStyle name="Normal 12 10 3 3 9" xfId="26320" xr:uid="{00000000-0005-0000-0000-000019030000}"/>
    <cellStyle name="Normal 12 10 3 4" xfId="473" xr:uid="{00000000-0005-0000-0000-00001A030000}"/>
    <cellStyle name="Normal 12 10 3 4 2" xfId="1368" xr:uid="{00000000-0005-0000-0000-00001B030000}"/>
    <cellStyle name="Normal 12 10 3 4 2 2" xfId="3198" xr:uid="{00000000-0005-0000-0000-00001C030000}"/>
    <cellStyle name="Normal 12 10 3 4 2 2 2" xfId="8688" xr:uid="{00000000-0005-0000-0000-00001D030000}"/>
    <cellStyle name="Normal 12 10 3 4 2 2 2 2" xfId="21499" xr:uid="{00000000-0005-0000-0000-00001E030000}"/>
    <cellStyle name="Normal 12 10 3 4 2 2 2 2 2" xfId="47119" xr:uid="{00000000-0005-0000-0000-00001F030000}"/>
    <cellStyle name="Normal 12 10 3 4 2 2 2 3" xfId="34309" xr:uid="{00000000-0005-0000-0000-000020030000}"/>
    <cellStyle name="Normal 12 10 3 4 2 2 3" xfId="16009" xr:uid="{00000000-0005-0000-0000-000021030000}"/>
    <cellStyle name="Normal 12 10 3 4 2 2 3 2" xfId="41629" xr:uid="{00000000-0005-0000-0000-000022030000}"/>
    <cellStyle name="Normal 12 10 3 4 2 2 4" xfId="28819" xr:uid="{00000000-0005-0000-0000-000023030000}"/>
    <cellStyle name="Normal 12 10 3 4 2 3" xfId="5028" xr:uid="{00000000-0005-0000-0000-000024030000}"/>
    <cellStyle name="Normal 12 10 3 4 2 3 2" xfId="10518" xr:uid="{00000000-0005-0000-0000-000025030000}"/>
    <cellStyle name="Normal 12 10 3 4 2 3 2 2" xfId="23329" xr:uid="{00000000-0005-0000-0000-000026030000}"/>
    <cellStyle name="Normal 12 10 3 4 2 3 2 2 2" xfId="48949" xr:uid="{00000000-0005-0000-0000-000027030000}"/>
    <cellStyle name="Normal 12 10 3 4 2 3 2 3" xfId="36139" xr:uid="{00000000-0005-0000-0000-000028030000}"/>
    <cellStyle name="Normal 12 10 3 4 2 3 3" xfId="17839" xr:uid="{00000000-0005-0000-0000-000029030000}"/>
    <cellStyle name="Normal 12 10 3 4 2 3 3 2" xfId="43459" xr:uid="{00000000-0005-0000-0000-00002A030000}"/>
    <cellStyle name="Normal 12 10 3 4 2 3 4" xfId="30649" xr:uid="{00000000-0005-0000-0000-00002B030000}"/>
    <cellStyle name="Normal 12 10 3 4 2 4" xfId="12348" xr:uid="{00000000-0005-0000-0000-00002C030000}"/>
    <cellStyle name="Normal 12 10 3 4 2 4 2" xfId="25159" xr:uid="{00000000-0005-0000-0000-00002D030000}"/>
    <cellStyle name="Normal 12 10 3 4 2 4 2 2" xfId="50779" xr:uid="{00000000-0005-0000-0000-00002E030000}"/>
    <cellStyle name="Normal 12 10 3 4 2 4 3" xfId="37969" xr:uid="{00000000-0005-0000-0000-00002F030000}"/>
    <cellStyle name="Normal 12 10 3 4 2 5" xfId="6858" xr:uid="{00000000-0005-0000-0000-000030030000}"/>
    <cellStyle name="Normal 12 10 3 4 2 5 2" xfId="19669" xr:uid="{00000000-0005-0000-0000-000031030000}"/>
    <cellStyle name="Normal 12 10 3 4 2 5 2 2" xfId="45289" xr:uid="{00000000-0005-0000-0000-000032030000}"/>
    <cellStyle name="Normal 12 10 3 4 2 5 3" xfId="32479" xr:uid="{00000000-0005-0000-0000-000033030000}"/>
    <cellStyle name="Normal 12 10 3 4 2 6" xfId="14179" xr:uid="{00000000-0005-0000-0000-000034030000}"/>
    <cellStyle name="Normal 12 10 3 4 2 6 2" xfId="39799" xr:uid="{00000000-0005-0000-0000-000035030000}"/>
    <cellStyle name="Normal 12 10 3 4 2 7" xfId="26989" xr:uid="{00000000-0005-0000-0000-000036030000}"/>
    <cellStyle name="Normal 12 10 3 4 3" xfId="2304" xr:uid="{00000000-0005-0000-0000-000037030000}"/>
    <cellStyle name="Normal 12 10 3 4 3 2" xfId="7794" xr:uid="{00000000-0005-0000-0000-000038030000}"/>
    <cellStyle name="Normal 12 10 3 4 3 2 2" xfId="20605" xr:uid="{00000000-0005-0000-0000-000039030000}"/>
    <cellStyle name="Normal 12 10 3 4 3 2 2 2" xfId="46225" xr:uid="{00000000-0005-0000-0000-00003A030000}"/>
    <cellStyle name="Normal 12 10 3 4 3 2 3" xfId="33415" xr:uid="{00000000-0005-0000-0000-00003B030000}"/>
    <cellStyle name="Normal 12 10 3 4 3 3" xfId="15115" xr:uid="{00000000-0005-0000-0000-00003C030000}"/>
    <cellStyle name="Normal 12 10 3 4 3 3 2" xfId="40735" xr:uid="{00000000-0005-0000-0000-00003D030000}"/>
    <cellStyle name="Normal 12 10 3 4 3 4" xfId="27925" xr:uid="{00000000-0005-0000-0000-00003E030000}"/>
    <cellStyle name="Normal 12 10 3 4 4" xfId="4134" xr:uid="{00000000-0005-0000-0000-00003F030000}"/>
    <cellStyle name="Normal 12 10 3 4 4 2" xfId="9624" xr:uid="{00000000-0005-0000-0000-000040030000}"/>
    <cellStyle name="Normal 12 10 3 4 4 2 2" xfId="22435" xr:uid="{00000000-0005-0000-0000-000041030000}"/>
    <cellStyle name="Normal 12 10 3 4 4 2 2 2" xfId="48055" xr:uid="{00000000-0005-0000-0000-000042030000}"/>
    <cellStyle name="Normal 12 10 3 4 4 2 3" xfId="35245" xr:uid="{00000000-0005-0000-0000-000043030000}"/>
    <cellStyle name="Normal 12 10 3 4 4 3" xfId="16945" xr:uid="{00000000-0005-0000-0000-000044030000}"/>
    <cellStyle name="Normal 12 10 3 4 4 3 2" xfId="42565" xr:uid="{00000000-0005-0000-0000-000045030000}"/>
    <cellStyle name="Normal 12 10 3 4 4 4" xfId="29755" xr:uid="{00000000-0005-0000-0000-000046030000}"/>
    <cellStyle name="Normal 12 10 3 4 5" xfId="11454" xr:uid="{00000000-0005-0000-0000-000047030000}"/>
    <cellStyle name="Normal 12 10 3 4 5 2" xfId="24265" xr:uid="{00000000-0005-0000-0000-000048030000}"/>
    <cellStyle name="Normal 12 10 3 4 5 2 2" xfId="49885" xr:uid="{00000000-0005-0000-0000-000049030000}"/>
    <cellStyle name="Normal 12 10 3 4 5 3" xfId="37075" xr:uid="{00000000-0005-0000-0000-00004A030000}"/>
    <cellStyle name="Normal 12 10 3 4 6" xfId="5964" xr:uid="{00000000-0005-0000-0000-00004B030000}"/>
    <cellStyle name="Normal 12 10 3 4 6 2" xfId="18775" xr:uid="{00000000-0005-0000-0000-00004C030000}"/>
    <cellStyle name="Normal 12 10 3 4 6 2 2" xfId="44395" xr:uid="{00000000-0005-0000-0000-00004D030000}"/>
    <cellStyle name="Normal 12 10 3 4 6 3" xfId="31585" xr:uid="{00000000-0005-0000-0000-00004E030000}"/>
    <cellStyle name="Normal 12 10 3 4 7" xfId="13285" xr:uid="{00000000-0005-0000-0000-00004F030000}"/>
    <cellStyle name="Normal 12 10 3 4 7 2" xfId="38905" xr:uid="{00000000-0005-0000-0000-000050030000}"/>
    <cellStyle name="Normal 12 10 3 4 8" xfId="26095" xr:uid="{00000000-0005-0000-0000-000051030000}"/>
    <cellStyle name="Normal 12 10 3 5" xfId="832" xr:uid="{00000000-0005-0000-0000-000052030000}"/>
    <cellStyle name="Normal 12 10 3 5 2" xfId="1727" xr:uid="{00000000-0005-0000-0000-000053030000}"/>
    <cellStyle name="Normal 12 10 3 5 2 2" xfId="3557" xr:uid="{00000000-0005-0000-0000-000054030000}"/>
    <cellStyle name="Normal 12 10 3 5 2 2 2" xfId="9047" xr:uid="{00000000-0005-0000-0000-000055030000}"/>
    <cellStyle name="Normal 12 10 3 5 2 2 2 2" xfId="21858" xr:uid="{00000000-0005-0000-0000-000056030000}"/>
    <cellStyle name="Normal 12 10 3 5 2 2 2 2 2" xfId="47478" xr:uid="{00000000-0005-0000-0000-000057030000}"/>
    <cellStyle name="Normal 12 10 3 5 2 2 2 3" xfId="34668" xr:uid="{00000000-0005-0000-0000-000058030000}"/>
    <cellStyle name="Normal 12 10 3 5 2 2 3" xfId="16368" xr:uid="{00000000-0005-0000-0000-000059030000}"/>
    <cellStyle name="Normal 12 10 3 5 2 2 3 2" xfId="41988" xr:uid="{00000000-0005-0000-0000-00005A030000}"/>
    <cellStyle name="Normal 12 10 3 5 2 2 4" xfId="29178" xr:uid="{00000000-0005-0000-0000-00005B030000}"/>
    <cellStyle name="Normal 12 10 3 5 2 3" xfId="5387" xr:uid="{00000000-0005-0000-0000-00005C030000}"/>
    <cellStyle name="Normal 12 10 3 5 2 3 2" xfId="10877" xr:uid="{00000000-0005-0000-0000-00005D030000}"/>
    <cellStyle name="Normal 12 10 3 5 2 3 2 2" xfId="23688" xr:uid="{00000000-0005-0000-0000-00005E030000}"/>
    <cellStyle name="Normal 12 10 3 5 2 3 2 2 2" xfId="49308" xr:uid="{00000000-0005-0000-0000-00005F030000}"/>
    <cellStyle name="Normal 12 10 3 5 2 3 2 3" xfId="36498" xr:uid="{00000000-0005-0000-0000-000060030000}"/>
    <cellStyle name="Normal 12 10 3 5 2 3 3" xfId="18198" xr:uid="{00000000-0005-0000-0000-000061030000}"/>
    <cellStyle name="Normal 12 10 3 5 2 3 3 2" xfId="43818" xr:uid="{00000000-0005-0000-0000-000062030000}"/>
    <cellStyle name="Normal 12 10 3 5 2 3 4" xfId="31008" xr:uid="{00000000-0005-0000-0000-000063030000}"/>
    <cellStyle name="Normal 12 10 3 5 2 4" xfId="12707" xr:uid="{00000000-0005-0000-0000-000064030000}"/>
    <cellStyle name="Normal 12 10 3 5 2 4 2" xfId="25518" xr:uid="{00000000-0005-0000-0000-000065030000}"/>
    <cellStyle name="Normal 12 10 3 5 2 4 2 2" xfId="51138" xr:uid="{00000000-0005-0000-0000-000066030000}"/>
    <cellStyle name="Normal 12 10 3 5 2 4 3" xfId="38328" xr:uid="{00000000-0005-0000-0000-000067030000}"/>
    <cellStyle name="Normal 12 10 3 5 2 5" xfId="7217" xr:uid="{00000000-0005-0000-0000-000068030000}"/>
    <cellStyle name="Normal 12 10 3 5 2 5 2" xfId="20028" xr:uid="{00000000-0005-0000-0000-000069030000}"/>
    <cellStyle name="Normal 12 10 3 5 2 5 2 2" xfId="45648" xr:uid="{00000000-0005-0000-0000-00006A030000}"/>
    <cellStyle name="Normal 12 10 3 5 2 5 3" xfId="32838" xr:uid="{00000000-0005-0000-0000-00006B030000}"/>
    <cellStyle name="Normal 12 10 3 5 2 6" xfId="14538" xr:uid="{00000000-0005-0000-0000-00006C030000}"/>
    <cellStyle name="Normal 12 10 3 5 2 6 2" xfId="40158" xr:uid="{00000000-0005-0000-0000-00006D030000}"/>
    <cellStyle name="Normal 12 10 3 5 2 7" xfId="27348" xr:uid="{00000000-0005-0000-0000-00006E030000}"/>
    <cellStyle name="Normal 12 10 3 5 3" xfId="2663" xr:uid="{00000000-0005-0000-0000-00006F030000}"/>
    <cellStyle name="Normal 12 10 3 5 3 2" xfId="8153" xr:uid="{00000000-0005-0000-0000-000070030000}"/>
    <cellStyle name="Normal 12 10 3 5 3 2 2" xfId="20964" xr:uid="{00000000-0005-0000-0000-000071030000}"/>
    <cellStyle name="Normal 12 10 3 5 3 2 2 2" xfId="46584" xr:uid="{00000000-0005-0000-0000-000072030000}"/>
    <cellStyle name="Normal 12 10 3 5 3 2 3" xfId="33774" xr:uid="{00000000-0005-0000-0000-000073030000}"/>
    <cellStyle name="Normal 12 10 3 5 3 3" xfId="15474" xr:uid="{00000000-0005-0000-0000-000074030000}"/>
    <cellStyle name="Normal 12 10 3 5 3 3 2" xfId="41094" xr:uid="{00000000-0005-0000-0000-000075030000}"/>
    <cellStyle name="Normal 12 10 3 5 3 4" xfId="28284" xr:uid="{00000000-0005-0000-0000-000076030000}"/>
    <cellStyle name="Normal 12 10 3 5 4" xfId="4493" xr:uid="{00000000-0005-0000-0000-000077030000}"/>
    <cellStyle name="Normal 12 10 3 5 4 2" xfId="9983" xr:uid="{00000000-0005-0000-0000-000078030000}"/>
    <cellStyle name="Normal 12 10 3 5 4 2 2" xfId="22794" xr:uid="{00000000-0005-0000-0000-000079030000}"/>
    <cellStyle name="Normal 12 10 3 5 4 2 2 2" xfId="48414" xr:uid="{00000000-0005-0000-0000-00007A030000}"/>
    <cellStyle name="Normal 12 10 3 5 4 2 3" xfId="35604" xr:uid="{00000000-0005-0000-0000-00007B030000}"/>
    <cellStyle name="Normal 12 10 3 5 4 3" xfId="17304" xr:uid="{00000000-0005-0000-0000-00007C030000}"/>
    <cellStyle name="Normal 12 10 3 5 4 3 2" xfId="42924" xr:uid="{00000000-0005-0000-0000-00007D030000}"/>
    <cellStyle name="Normal 12 10 3 5 4 4" xfId="30114" xr:uid="{00000000-0005-0000-0000-00007E030000}"/>
    <cellStyle name="Normal 12 10 3 5 5" xfId="11813" xr:uid="{00000000-0005-0000-0000-00007F030000}"/>
    <cellStyle name="Normal 12 10 3 5 5 2" xfId="24624" xr:uid="{00000000-0005-0000-0000-000080030000}"/>
    <cellStyle name="Normal 12 10 3 5 5 2 2" xfId="50244" xr:uid="{00000000-0005-0000-0000-000081030000}"/>
    <cellStyle name="Normal 12 10 3 5 5 3" xfId="37434" xr:uid="{00000000-0005-0000-0000-000082030000}"/>
    <cellStyle name="Normal 12 10 3 5 6" xfId="6323" xr:uid="{00000000-0005-0000-0000-000083030000}"/>
    <cellStyle name="Normal 12 10 3 5 6 2" xfId="19134" xr:uid="{00000000-0005-0000-0000-000084030000}"/>
    <cellStyle name="Normal 12 10 3 5 6 2 2" xfId="44754" xr:uid="{00000000-0005-0000-0000-000085030000}"/>
    <cellStyle name="Normal 12 10 3 5 6 3" xfId="31944" xr:uid="{00000000-0005-0000-0000-000086030000}"/>
    <cellStyle name="Normal 12 10 3 5 7" xfId="13644" xr:uid="{00000000-0005-0000-0000-000087030000}"/>
    <cellStyle name="Normal 12 10 3 5 7 2" xfId="39264" xr:uid="{00000000-0005-0000-0000-000088030000}"/>
    <cellStyle name="Normal 12 10 3 5 8" xfId="26454" xr:uid="{00000000-0005-0000-0000-000089030000}"/>
    <cellStyle name="Normal 12 10 3 6" xfId="1233" xr:uid="{00000000-0005-0000-0000-00008A030000}"/>
    <cellStyle name="Normal 12 10 3 6 2" xfId="3063" xr:uid="{00000000-0005-0000-0000-00008B030000}"/>
    <cellStyle name="Normal 12 10 3 6 2 2" xfId="8553" xr:uid="{00000000-0005-0000-0000-00008C030000}"/>
    <cellStyle name="Normal 12 10 3 6 2 2 2" xfId="21364" xr:uid="{00000000-0005-0000-0000-00008D030000}"/>
    <cellStyle name="Normal 12 10 3 6 2 2 2 2" xfId="46984" xr:uid="{00000000-0005-0000-0000-00008E030000}"/>
    <cellStyle name="Normal 12 10 3 6 2 2 3" xfId="34174" xr:uid="{00000000-0005-0000-0000-00008F030000}"/>
    <cellStyle name="Normal 12 10 3 6 2 3" xfId="15874" xr:uid="{00000000-0005-0000-0000-000090030000}"/>
    <cellStyle name="Normal 12 10 3 6 2 3 2" xfId="41494" xr:uid="{00000000-0005-0000-0000-000091030000}"/>
    <cellStyle name="Normal 12 10 3 6 2 4" xfId="28684" xr:uid="{00000000-0005-0000-0000-000092030000}"/>
    <cellStyle name="Normal 12 10 3 6 3" xfId="4893" xr:uid="{00000000-0005-0000-0000-000093030000}"/>
    <cellStyle name="Normal 12 10 3 6 3 2" xfId="10383" xr:uid="{00000000-0005-0000-0000-000094030000}"/>
    <cellStyle name="Normal 12 10 3 6 3 2 2" xfId="23194" xr:uid="{00000000-0005-0000-0000-000095030000}"/>
    <cellStyle name="Normal 12 10 3 6 3 2 2 2" xfId="48814" xr:uid="{00000000-0005-0000-0000-000096030000}"/>
    <cellStyle name="Normal 12 10 3 6 3 2 3" xfId="36004" xr:uid="{00000000-0005-0000-0000-000097030000}"/>
    <cellStyle name="Normal 12 10 3 6 3 3" xfId="17704" xr:uid="{00000000-0005-0000-0000-000098030000}"/>
    <cellStyle name="Normal 12 10 3 6 3 3 2" xfId="43324" xr:uid="{00000000-0005-0000-0000-000099030000}"/>
    <cellStyle name="Normal 12 10 3 6 3 4" xfId="30514" xr:uid="{00000000-0005-0000-0000-00009A030000}"/>
    <cellStyle name="Normal 12 10 3 6 4" xfId="12213" xr:uid="{00000000-0005-0000-0000-00009B030000}"/>
    <cellStyle name="Normal 12 10 3 6 4 2" xfId="25024" xr:uid="{00000000-0005-0000-0000-00009C030000}"/>
    <cellStyle name="Normal 12 10 3 6 4 2 2" xfId="50644" xr:uid="{00000000-0005-0000-0000-00009D030000}"/>
    <cellStyle name="Normal 12 10 3 6 4 3" xfId="37834" xr:uid="{00000000-0005-0000-0000-00009E030000}"/>
    <cellStyle name="Normal 12 10 3 6 5" xfId="6723" xr:uid="{00000000-0005-0000-0000-00009F030000}"/>
    <cellStyle name="Normal 12 10 3 6 5 2" xfId="19534" xr:uid="{00000000-0005-0000-0000-0000A0030000}"/>
    <cellStyle name="Normal 12 10 3 6 5 2 2" xfId="45154" xr:uid="{00000000-0005-0000-0000-0000A1030000}"/>
    <cellStyle name="Normal 12 10 3 6 5 3" xfId="32344" xr:uid="{00000000-0005-0000-0000-0000A2030000}"/>
    <cellStyle name="Normal 12 10 3 6 6" xfId="14044" xr:uid="{00000000-0005-0000-0000-0000A3030000}"/>
    <cellStyle name="Normal 12 10 3 6 6 2" xfId="39664" xr:uid="{00000000-0005-0000-0000-0000A4030000}"/>
    <cellStyle name="Normal 12 10 3 6 7" xfId="26854" xr:uid="{00000000-0005-0000-0000-0000A5030000}"/>
    <cellStyle name="Normal 12 10 3 7" xfId="2169" xr:uid="{00000000-0005-0000-0000-0000A6030000}"/>
    <cellStyle name="Normal 12 10 3 7 2" xfId="7659" xr:uid="{00000000-0005-0000-0000-0000A7030000}"/>
    <cellStyle name="Normal 12 10 3 7 2 2" xfId="20470" xr:uid="{00000000-0005-0000-0000-0000A8030000}"/>
    <cellStyle name="Normal 12 10 3 7 2 2 2" xfId="46090" xr:uid="{00000000-0005-0000-0000-0000A9030000}"/>
    <cellStyle name="Normal 12 10 3 7 2 3" xfId="33280" xr:uid="{00000000-0005-0000-0000-0000AA030000}"/>
    <cellStyle name="Normal 12 10 3 7 3" xfId="14980" xr:uid="{00000000-0005-0000-0000-0000AB030000}"/>
    <cellStyle name="Normal 12 10 3 7 3 2" xfId="40600" xr:uid="{00000000-0005-0000-0000-0000AC030000}"/>
    <cellStyle name="Normal 12 10 3 7 4" xfId="27790" xr:uid="{00000000-0005-0000-0000-0000AD030000}"/>
    <cellStyle name="Normal 12 10 3 8" xfId="3999" xr:uid="{00000000-0005-0000-0000-0000AE030000}"/>
    <cellStyle name="Normal 12 10 3 8 2" xfId="9489" xr:uid="{00000000-0005-0000-0000-0000AF030000}"/>
    <cellStyle name="Normal 12 10 3 8 2 2" xfId="22300" xr:uid="{00000000-0005-0000-0000-0000B0030000}"/>
    <cellStyle name="Normal 12 10 3 8 2 2 2" xfId="47920" xr:uid="{00000000-0005-0000-0000-0000B1030000}"/>
    <cellStyle name="Normal 12 10 3 8 2 3" xfId="35110" xr:uid="{00000000-0005-0000-0000-0000B2030000}"/>
    <cellStyle name="Normal 12 10 3 8 3" xfId="16810" xr:uid="{00000000-0005-0000-0000-0000B3030000}"/>
    <cellStyle name="Normal 12 10 3 8 3 2" xfId="42430" xr:uid="{00000000-0005-0000-0000-0000B4030000}"/>
    <cellStyle name="Normal 12 10 3 8 4" xfId="29620" xr:uid="{00000000-0005-0000-0000-0000B5030000}"/>
    <cellStyle name="Normal 12 10 3 9" xfId="11319" xr:uid="{00000000-0005-0000-0000-0000B6030000}"/>
    <cellStyle name="Normal 12 10 3 9 2" xfId="24130" xr:uid="{00000000-0005-0000-0000-0000B7030000}"/>
    <cellStyle name="Normal 12 10 3 9 2 2" xfId="49750" xr:uid="{00000000-0005-0000-0000-0000B8030000}"/>
    <cellStyle name="Normal 12 10 3 9 3" xfId="36940" xr:uid="{00000000-0005-0000-0000-0000B9030000}"/>
    <cellStyle name="Normal 12 10 4" xfId="362" xr:uid="{00000000-0005-0000-0000-0000BA030000}"/>
    <cellStyle name="Normal 12 10 4 2" xfId="873" xr:uid="{00000000-0005-0000-0000-0000BB030000}"/>
    <cellStyle name="Normal 12 10 4 2 2" xfId="1768" xr:uid="{00000000-0005-0000-0000-0000BC030000}"/>
    <cellStyle name="Normal 12 10 4 2 2 2" xfId="3598" xr:uid="{00000000-0005-0000-0000-0000BD030000}"/>
    <cellStyle name="Normal 12 10 4 2 2 2 2" xfId="9088" xr:uid="{00000000-0005-0000-0000-0000BE030000}"/>
    <cellStyle name="Normal 12 10 4 2 2 2 2 2" xfId="21899" xr:uid="{00000000-0005-0000-0000-0000BF030000}"/>
    <cellStyle name="Normal 12 10 4 2 2 2 2 2 2" xfId="47519" xr:uid="{00000000-0005-0000-0000-0000C0030000}"/>
    <cellStyle name="Normal 12 10 4 2 2 2 2 3" xfId="34709" xr:uid="{00000000-0005-0000-0000-0000C1030000}"/>
    <cellStyle name="Normal 12 10 4 2 2 2 3" xfId="16409" xr:uid="{00000000-0005-0000-0000-0000C2030000}"/>
    <cellStyle name="Normal 12 10 4 2 2 2 3 2" xfId="42029" xr:uid="{00000000-0005-0000-0000-0000C3030000}"/>
    <cellStyle name="Normal 12 10 4 2 2 2 4" xfId="29219" xr:uid="{00000000-0005-0000-0000-0000C4030000}"/>
    <cellStyle name="Normal 12 10 4 2 2 3" xfId="5428" xr:uid="{00000000-0005-0000-0000-0000C5030000}"/>
    <cellStyle name="Normal 12 10 4 2 2 3 2" xfId="10918" xr:uid="{00000000-0005-0000-0000-0000C6030000}"/>
    <cellStyle name="Normal 12 10 4 2 2 3 2 2" xfId="23729" xr:uid="{00000000-0005-0000-0000-0000C7030000}"/>
    <cellStyle name="Normal 12 10 4 2 2 3 2 2 2" xfId="49349" xr:uid="{00000000-0005-0000-0000-0000C8030000}"/>
    <cellStyle name="Normal 12 10 4 2 2 3 2 3" xfId="36539" xr:uid="{00000000-0005-0000-0000-0000C9030000}"/>
    <cellStyle name="Normal 12 10 4 2 2 3 3" xfId="18239" xr:uid="{00000000-0005-0000-0000-0000CA030000}"/>
    <cellStyle name="Normal 12 10 4 2 2 3 3 2" xfId="43859" xr:uid="{00000000-0005-0000-0000-0000CB030000}"/>
    <cellStyle name="Normal 12 10 4 2 2 3 4" xfId="31049" xr:uid="{00000000-0005-0000-0000-0000CC030000}"/>
    <cellStyle name="Normal 12 10 4 2 2 4" xfId="12748" xr:uid="{00000000-0005-0000-0000-0000CD030000}"/>
    <cellStyle name="Normal 12 10 4 2 2 4 2" xfId="25559" xr:uid="{00000000-0005-0000-0000-0000CE030000}"/>
    <cellStyle name="Normal 12 10 4 2 2 4 2 2" xfId="51179" xr:uid="{00000000-0005-0000-0000-0000CF030000}"/>
    <cellStyle name="Normal 12 10 4 2 2 4 3" xfId="38369" xr:uid="{00000000-0005-0000-0000-0000D0030000}"/>
    <cellStyle name="Normal 12 10 4 2 2 5" xfId="7258" xr:uid="{00000000-0005-0000-0000-0000D1030000}"/>
    <cellStyle name="Normal 12 10 4 2 2 5 2" xfId="20069" xr:uid="{00000000-0005-0000-0000-0000D2030000}"/>
    <cellStyle name="Normal 12 10 4 2 2 5 2 2" xfId="45689" xr:uid="{00000000-0005-0000-0000-0000D3030000}"/>
    <cellStyle name="Normal 12 10 4 2 2 5 3" xfId="32879" xr:uid="{00000000-0005-0000-0000-0000D4030000}"/>
    <cellStyle name="Normal 12 10 4 2 2 6" xfId="14579" xr:uid="{00000000-0005-0000-0000-0000D5030000}"/>
    <cellStyle name="Normal 12 10 4 2 2 6 2" xfId="40199" xr:uid="{00000000-0005-0000-0000-0000D6030000}"/>
    <cellStyle name="Normal 12 10 4 2 2 7" xfId="27389" xr:uid="{00000000-0005-0000-0000-0000D7030000}"/>
    <cellStyle name="Normal 12 10 4 2 3" xfId="2704" xr:uid="{00000000-0005-0000-0000-0000D8030000}"/>
    <cellStyle name="Normal 12 10 4 2 3 2" xfId="8194" xr:uid="{00000000-0005-0000-0000-0000D9030000}"/>
    <cellStyle name="Normal 12 10 4 2 3 2 2" xfId="21005" xr:uid="{00000000-0005-0000-0000-0000DA030000}"/>
    <cellStyle name="Normal 12 10 4 2 3 2 2 2" xfId="46625" xr:uid="{00000000-0005-0000-0000-0000DB030000}"/>
    <cellStyle name="Normal 12 10 4 2 3 2 3" xfId="33815" xr:uid="{00000000-0005-0000-0000-0000DC030000}"/>
    <cellStyle name="Normal 12 10 4 2 3 3" xfId="15515" xr:uid="{00000000-0005-0000-0000-0000DD030000}"/>
    <cellStyle name="Normal 12 10 4 2 3 3 2" xfId="41135" xr:uid="{00000000-0005-0000-0000-0000DE030000}"/>
    <cellStyle name="Normal 12 10 4 2 3 4" xfId="28325" xr:uid="{00000000-0005-0000-0000-0000DF030000}"/>
    <cellStyle name="Normal 12 10 4 2 4" xfId="4534" xr:uid="{00000000-0005-0000-0000-0000E0030000}"/>
    <cellStyle name="Normal 12 10 4 2 4 2" xfId="10024" xr:uid="{00000000-0005-0000-0000-0000E1030000}"/>
    <cellStyle name="Normal 12 10 4 2 4 2 2" xfId="22835" xr:uid="{00000000-0005-0000-0000-0000E2030000}"/>
    <cellStyle name="Normal 12 10 4 2 4 2 2 2" xfId="48455" xr:uid="{00000000-0005-0000-0000-0000E3030000}"/>
    <cellStyle name="Normal 12 10 4 2 4 2 3" xfId="35645" xr:uid="{00000000-0005-0000-0000-0000E4030000}"/>
    <cellStyle name="Normal 12 10 4 2 4 3" xfId="17345" xr:uid="{00000000-0005-0000-0000-0000E5030000}"/>
    <cellStyle name="Normal 12 10 4 2 4 3 2" xfId="42965" xr:uid="{00000000-0005-0000-0000-0000E6030000}"/>
    <cellStyle name="Normal 12 10 4 2 4 4" xfId="30155" xr:uid="{00000000-0005-0000-0000-0000E7030000}"/>
    <cellStyle name="Normal 12 10 4 2 5" xfId="11854" xr:uid="{00000000-0005-0000-0000-0000E8030000}"/>
    <cellStyle name="Normal 12 10 4 2 5 2" xfId="24665" xr:uid="{00000000-0005-0000-0000-0000E9030000}"/>
    <cellStyle name="Normal 12 10 4 2 5 2 2" xfId="50285" xr:uid="{00000000-0005-0000-0000-0000EA030000}"/>
    <cellStyle name="Normal 12 10 4 2 5 3" xfId="37475" xr:uid="{00000000-0005-0000-0000-0000EB030000}"/>
    <cellStyle name="Normal 12 10 4 2 6" xfId="6364" xr:uid="{00000000-0005-0000-0000-0000EC030000}"/>
    <cellStyle name="Normal 12 10 4 2 6 2" xfId="19175" xr:uid="{00000000-0005-0000-0000-0000ED030000}"/>
    <cellStyle name="Normal 12 10 4 2 6 2 2" xfId="44795" xr:uid="{00000000-0005-0000-0000-0000EE030000}"/>
    <cellStyle name="Normal 12 10 4 2 6 3" xfId="31985" xr:uid="{00000000-0005-0000-0000-0000EF030000}"/>
    <cellStyle name="Normal 12 10 4 2 7" xfId="13685" xr:uid="{00000000-0005-0000-0000-0000F0030000}"/>
    <cellStyle name="Normal 12 10 4 2 7 2" xfId="39305" xr:uid="{00000000-0005-0000-0000-0000F1030000}"/>
    <cellStyle name="Normal 12 10 4 2 8" xfId="26495" xr:uid="{00000000-0005-0000-0000-0000F2030000}"/>
    <cellStyle name="Normal 12 10 4 3" xfId="1257" xr:uid="{00000000-0005-0000-0000-0000F3030000}"/>
    <cellStyle name="Normal 12 10 4 3 2" xfId="3087" xr:uid="{00000000-0005-0000-0000-0000F4030000}"/>
    <cellStyle name="Normal 12 10 4 3 2 2" xfId="8577" xr:uid="{00000000-0005-0000-0000-0000F5030000}"/>
    <cellStyle name="Normal 12 10 4 3 2 2 2" xfId="21388" xr:uid="{00000000-0005-0000-0000-0000F6030000}"/>
    <cellStyle name="Normal 12 10 4 3 2 2 2 2" xfId="47008" xr:uid="{00000000-0005-0000-0000-0000F7030000}"/>
    <cellStyle name="Normal 12 10 4 3 2 2 3" xfId="34198" xr:uid="{00000000-0005-0000-0000-0000F8030000}"/>
    <cellStyle name="Normal 12 10 4 3 2 3" xfId="15898" xr:uid="{00000000-0005-0000-0000-0000F9030000}"/>
    <cellStyle name="Normal 12 10 4 3 2 3 2" xfId="41518" xr:uid="{00000000-0005-0000-0000-0000FA030000}"/>
    <cellStyle name="Normal 12 10 4 3 2 4" xfId="28708" xr:uid="{00000000-0005-0000-0000-0000FB030000}"/>
    <cellStyle name="Normal 12 10 4 3 3" xfId="4917" xr:uid="{00000000-0005-0000-0000-0000FC030000}"/>
    <cellStyle name="Normal 12 10 4 3 3 2" xfId="10407" xr:uid="{00000000-0005-0000-0000-0000FD030000}"/>
    <cellStyle name="Normal 12 10 4 3 3 2 2" xfId="23218" xr:uid="{00000000-0005-0000-0000-0000FE030000}"/>
    <cellStyle name="Normal 12 10 4 3 3 2 2 2" xfId="48838" xr:uid="{00000000-0005-0000-0000-0000FF030000}"/>
    <cellStyle name="Normal 12 10 4 3 3 2 3" xfId="36028" xr:uid="{00000000-0005-0000-0000-000000040000}"/>
    <cellStyle name="Normal 12 10 4 3 3 3" xfId="17728" xr:uid="{00000000-0005-0000-0000-000001040000}"/>
    <cellStyle name="Normal 12 10 4 3 3 3 2" xfId="43348" xr:uid="{00000000-0005-0000-0000-000002040000}"/>
    <cellStyle name="Normal 12 10 4 3 3 4" xfId="30538" xr:uid="{00000000-0005-0000-0000-000003040000}"/>
    <cellStyle name="Normal 12 10 4 3 4" xfId="12237" xr:uid="{00000000-0005-0000-0000-000004040000}"/>
    <cellStyle name="Normal 12 10 4 3 4 2" xfId="25048" xr:uid="{00000000-0005-0000-0000-000005040000}"/>
    <cellStyle name="Normal 12 10 4 3 4 2 2" xfId="50668" xr:uid="{00000000-0005-0000-0000-000006040000}"/>
    <cellStyle name="Normal 12 10 4 3 4 3" xfId="37858" xr:uid="{00000000-0005-0000-0000-000007040000}"/>
    <cellStyle name="Normal 12 10 4 3 5" xfId="6747" xr:uid="{00000000-0005-0000-0000-000008040000}"/>
    <cellStyle name="Normal 12 10 4 3 5 2" xfId="19558" xr:uid="{00000000-0005-0000-0000-000009040000}"/>
    <cellStyle name="Normal 12 10 4 3 5 2 2" xfId="45178" xr:uid="{00000000-0005-0000-0000-00000A040000}"/>
    <cellStyle name="Normal 12 10 4 3 5 3" xfId="32368" xr:uid="{00000000-0005-0000-0000-00000B040000}"/>
    <cellStyle name="Normal 12 10 4 3 6" xfId="14068" xr:uid="{00000000-0005-0000-0000-00000C040000}"/>
    <cellStyle name="Normal 12 10 4 3 6 2" xfId="39688" xr:uid="{00000000-0005-0000-0000-00000D040000}"/>
    <cellStyle name="Normal 12 10 4 3 7" xfId="26878" xr:uid="{00000000-0005-0000-0000-00000E040000}"/>
    <cellStyle name="Normal 12 10 4 4" xfId="2193" xr:uid="{00000000-0005-0000-0000-00000F040000}"/>
    <cellStyle name="Normal 12 10 4 4 2" xfId="7683" xr:uid="{00000000-0005-0000-0000-000010040000}"/>
    <cellStyle name="Normal 12 10 4 4 2 2" xfId="20494" xr:uid="{00000000-0005-0000-0000-000011040000}"/>
    <cellStyle name="Normal 12 10 4 4 2 2 2" xfId="46114" xr:uid="{00000000-0005-0000-0000-000012040000}"/>
    <cellStyle name="Normal 12 10 4 4 2 3" xfId="33304" xr:uid="{00000000-0005-0000-0000-000013040000}"/>
    <cellStyle name="Normal 12 10 4 4 3" xfId="15004" xr:uid="{00000000-0005-0000-0000-000014040000}"/>
    <cellStyle name="Normal 12 10 4 4 3 2" xfId="40624" xr:uid="{00000000-0005-0000-0000-000015040000}"/>
    <cellStyle name="Normal 12 10 4 4 4" xfId="27814" xr:uid="{00000000-0005-0000-0000-000016040000}"/>
    <cellStyle name="Normal 12 10 4 5" xfId="4023" xr:uid="{00000000-0005-0000-0000-000017040000}"/>
    <cellStyle name="Normal 12 10 4 5 2" xfId="9513" xr:uid="{00000000-0005-0000-0000-000018040000}"/>
    <cellStyle name="Normal 12 10 4 5 2 2" xfId="22324" xr:uid="{00000000-0005-0000-0000-000019040000}"/>
    <cellStyle name="Normal 12 10 4 5 2 2 2" xfId="47944" xr:uid="{00000000-0005-0000-0000-00001A040000}"/>
    <cellStyle name="Normal 12 10 4 5 2 3" xfId="35134" xr:uid="{00000000-0005-0000-0000-00001B040000}"/>
    <cellStyle name="Normal 12 10 4 5 3" xfId="16834" xr:uid="{00000000-0005-0000-0000-00001C040000}"/>
    <cellStyle name="Normal 12 10 4 5 3 2" xfId="42454" xr:uid="{00000000-0005-0000-0000-00001D040000}"/>
    <cellStyle name="Normal 12 10 4 5 4" xfId="29644" xr:uid="{00000000-0005-0000-0000-00001E040000}"/>
    <cellStyle name="Normal 12 10 4 6" xfId="11343" xr:uid="{00000000-0005-0000-0000-00001F040000}"/>
    <cellStyle name="Normal 12 10 4 6 2" xfId="24154" xr:uid="{00000000-0005-0000-0000-000020040000}"/>
    <cellStyle name="Normal 12 10 4 6 2 2" xfId="49774" xr:uid="{00000000-0005-0000-0000-000021040000}"/>
    <cellStyle name="Normal 12 10 4 6 3" xfId="36964" xr:uid="{00000000-0005-0000-0000-000022040000}"/>
    <cellStyle name="Normal 12 10 4 7" xfId="5853" xr:uid="{00000000-0005-0000-0000-000023040000}"/>
    <cellStyle name="Normal 12 10 4 7 2" xfId="18664" xr:uid="{00000000-0005-0000-0000-000024040000}"/>
    <cellStyle name="Normal 12 10 4 7 2 2" xfId="44284" xr:uid="{00000000-0005-0000-0000-000025040000}"/>
    <cellStyle name="Normal 12 10 4 7 3" xfId="31474" xr:uid="{00000000-0005-0000-0000-000026040000}"/>
    <cellStyle name="Normal 12 10 4 8" xfId="13174" xr:uid="{00000000-0005-0000-0000-000027040000}"/>
    <cellStyle name="Normal 12 10 4 8 2" xfId="38794" xr:uid="{00000000-0005-0000-0000-000028040000}"/>
    <cellStyle name="Normal 12 10 4 9" xfId="25984" xr:uid="{00000000-0005-0000-0000-000029040000}"/>
    <cellStyle name="Normal 12 10 5" xfId="606" xr:uid="{00000000-0005-0000-0000-00002A040000}"/>
    <cellStyle name="Normal 12 10 5 2" xfId="1006" xr:uid="{00000000-0005-0000-0000-00002B040000}"/>
    <cellStyle name="Normal 12 10 5 2 2" xfId="1901" xr:uid="{00000000-0005-0000-0000-00002C040000}"/>
    <cellStyle name="Normal 12 10 5 2 2 2" xfId="3731" xr:uid="{00000000-0005-0000-0000-00002D040000}"/>
    <cellStyle name="Normal 12 10 5 2 2 2 2" xfId="9221" xr:uid="{00000000-0005-0000-0000-00002E040000}"/>
    <cellStyle name="Normal 12 10 5 2 2 2 2 2" xfId="22032" xr:uid="{00000000-0005-0000-0000-00002F040000}"/>
    <cellStyle name="Normal 12 10 5 2 2 2 2 2 2" xfId="47652" xr:uid="{00000000-0005-0000-0000-000030040000}"/>
    <cellStyle name="Normal 12 10 5 2 2 2 2 3" xfId="34842" xr:uid="{00000000-0005-0000-0000-000031040000}"/>
    <cellStyle name="Normal 12 10 5 2 2 2 3" xfId="16542" xr:uid="{00000000-0005-0000-0000-000032040000}"/>
    <cellStyle name="Normal 12 10 5 2 2 2 3 2" xfId="42162" xr:uid="{00000000-0005-0000-0000-000033040000}"/>
    <cellStyle name="Normal 12 10 5 2 2 2 4" xfId="29352" xr:uid="{00000000-0005-0000-0000-000034040000}"/>
    <cellStyle name="Normal 12 10 5 2 2 3" xfId="5561" xr:uid="{00000000-0005-0000-0000-000035040000}"/>
    <cellStyle name="Normal 12 10 5 2 2 3 2" xfId="11051" xr:uid="{00000000-0005-0000-0000-000036040000}"/>
    <cellStyle name="Normal 12 10 5 2 2 3 2 2" xfId="23862" xr:uid="{00000000-0005-0000-0000-000037040000}"/>
    <cellStyle name="Normal 12 10 5 2 2 3 2 2 2" xfId="49482" xr:uid="{00000000-0005-0000-0000-000038040000}"/>
    <cellStyle name="Normal 12 10 5 2 2 3 2 3" xfId="36672" xr:uid="{00000000-0005-0000-0000-000039040000}"/>
    <cellStyle name="Normal 12 10 5 2 2 3 3" xfId="18372" xr:uid="{00000000-0005-0000-0000-00003A040000}"/>
    <cellStyle name="Normal 12 10 5 2 2 3 3 2" xfId="43992" xr:uid="{00000000-0005-0000-0000-00003B040000}"/>
    <cellStyle name="Normal 12 10 5 2 2 3 4" xfId="31182" xr:uid="{00000000-0005-0000-0000-00003C040000}"/>
    <cellStyle name="Normal 12 10 5 2 2 4" xfId="12881" xr:uid="{00000000-0005-0000-0000-00003D040000}"/>
    <cellStyle name="Normal 12 10 5 2 2 4 2" xfId="25692" xr:uid="{00000000-0005-0000-0000-00003E040000}"/>
    <cellStyle name="Normal 12 10 5 2 2 4 2 2" xfId="51312" xr:uid="{00000000-0005-0000-0000-00003F040000}"/>
    <cellStyle name="Normal 12 10 5 2 2 4 3" xfId="38502" xr:uid="{00000000-0005-0000-0000-000040040000}"/>
    <cellStyle name="Normal 12 10 5 2 2 5" xfId="7391" xr:uid="{00000000-0005-0000-0000-000041040000}"/>
    <cellStyle name="Normal 12 10 5 2 2 5 2" xfId="20202" xr:uid="{00000000-0005-0000-0000-000042040000}"/>
    <cellStyle name="Normal 12 10 5 2 2 5 2 2" xfId="45822" xr:uid="{00000000-0005-0000-0000-000043040000}"/>
    <cellStyle name="Normal 12 10 5 2 2 5 3" xfId="33012" xr:uid="{00000000-0005-0000-0000-000044040000}"/>
    <cellStyle name="Normal 12 10 5 2 2 6" xfId="14712" xr:uid="{00000000-0005-0000-0000-000045040000}"/>
    <cellStyle name="Normal 12 10 5 2 2 6 2" xfId="40332" xr:uid="{00000000-0005-0000-0000-000046040000}"/>
    <cellStyle name="Normal 12 10 5 2 2 7" xfId="27522" xr:uid="{00000000-0005-0000-0000-000047040000}"/>
    <cellStyle name="Normal 12 10 5 2 3" xfId="2837" xr:uid="{00000000-0005-0000-0000-000048040000}"/>
    <cellStyle name="Normal 12 10 5 2 3 2" xfId="8327" xr:uid="{00000000-0005-0000-0000-000049040000}"/>
    <cellStyle name="Normal 12 10 5 2 3 2 2" xfId="21138" xr:uid="{00000000-0005-0000-0000-00004A040000}"/>
    <cellStyle name="Normal 12 10 5 2 3 2 2 2" xfId="46758" xr:uid="{00000000-0005-0000-0000-00004B040000}"/>
    <cellStyle name="Normal 12 10 5 2 3 2 3" xfId="33948" xr:uid="{00000000-0005-0000-0000-00004C040000}"/>
    <cellStyle name="Normal 12 10 5 2 3 3" xfId="15648" xr:uid="{00000000-0005-0000-0000-00004D040000}"/>
    <cellStyle name="Normal 12 10 5 2 3 3 2" xfId="41268" xr:uid="{00000000-0005-0000-0000-00004E040000}"/>
    <cellStyle name="Normal 12 10 5 2 3 4" xfId="28458" xr:uid="{00000000-0005-0000-0000-00004F040000}"/>
    <cellStyle name="Normal 12 10 5 2 4" xfId="4667" xr:uid="{00000000-0005-0000-0000-000050040000}"/>
    <cellStyle name="Normal 12 10 5 2 4 2" xfId="10157" xr:uid="{00000000-0005-0000-0000-000051040000}"/>
    <cellStyle name="Normal 12 10 5 2 4 2 2" xfId="22968" xr:uid="{00000000-0005-0000-0000-000052040000}"/>
    <cellStyle name="Normal 12 10 5 2 4 2 2 2" xfId="48588" xr:uid="{00000000-0005-0000-0000-000053040000}"/>
    <cellStyle name="Normal 12 10 5 2 4 2 3" xfId="35778" xr:uid="{00000000-0005-0000-0000-000054040000}"/>
    <cellStyle name="Normal 12 10 5 2 4 3" xfId="17478" xr:uid="{00000000-0005-0000-0000-000055040000}"/>
    <cellStyle name="Normal 12 10 5 2 4 3 2" xfId="43098" xr:uid="{00000000-0005-0000-0000-000056040000}"/>
    <cellStyle name="Normal 12 10 5 2 4 4" xfId="30288" xr:uid="{00000000-0005-0000-0000-000057040000}"/>
    <cellStyle name="Normal 12 10 5 2 5" xfId="11987" xr:uid="{00000000-0005-0000-0000-000058040000}"/>
    <cellStyle name="Normal 12 10 5 2 5 2" xfId="24798" xr:uid="{00000000-0005-0000-0000-000059040000}"/>
    <cellStyle name="Normal 12 10 5 2 5 2 2" xfId="50418" xr:uid="{00000000-0005-0000-0000-00005A040000}"/>
    <cellStyle name="Normal 12 10 5 2 5 3" xfId="37608" xr:uid="{00000000-0005-0000-0000-00005B040000}"/>
    <cellStyle name="Normal 12 10 5 2 6" xfId="6497" xr:uid="{00000000-0005-0000-0000-00005C040000}"/>
    <cellStyle name="Normal 12 10 5 2 6 2" xfId="19308" xr:uid="{00000000-0005-0000-0000-00005D040000}"/>
    <cellStyle name="Normal 12 10 5 2 6 2 2" xfId="44928" xr:uid="{00000000-0005-0000-0000-00005E040000}"/>
    <cellStyle name="Normal 12 10 5 2 6 3" xfId="32118" xr:uid="{00000000-0005-0000-0000-00005F040000}"/>
    <cellStyle name="Normal 12 10 5 2 7" xfId="13818" xr:uid="{00000000-0005-0000-0000-000060040000}"/>
    <cellStyle name="Normal 12 10 5 2 7 2" xfId="39438" xr:uid="{00000000-0005-0000-0000-000061040000}"/>
    <cellStyle name="Normal 12 10 5 2 8" xfId="26628" xr:uid="{00000000-0005-0000-0000-000062040000}"/>
    <cellStyle name="Normal 12 10 5 3" xfId="1501" xr:uid="{00000000-0005-0000-0000-000063040000}"/>
    <cellStyle name="Normal 12 10 5 3 2" xfId="3331" xr:uid="{00000000-0005-0000-0000-000064040000}"/>
    <cellStyle name="Normal 12 10 5 3 2 2" xfId="8821" xr:uid="{00000000-0005-0000-0000-000065040000}"/>
    <cellStyle name="Normal 12 10 5 3 2 2 2" xfId="21632" xr:uid="{00000000-0005-0000-0000-000066040000}"/>
    <cellStyle name="Normal 12 10 5 3 2 2 2 2" xfId="47252" xr:uid="{00000000-0005-0000-0000-000067040000}"/>
    <cellStyle name="Normal 12 10 5 3 2 2 3" xfId="34442" xr:uid="{00000000-0005-0000-0000-000068040000}"/>
    <cellStyle name="Normal 12 10 5 3 2 3" xfId="16142" xr:uid="{00000000-0005-0000-0000-000069040000}"/>
    <cellStyle name="Normal 12 10 5 3 2 3 2" xfId="41762" xr:uid="{00000000-0005-0000-0000-00006A040000}"/>
    <cellStyle name="Normal 12 10 5 3 2 4" xfId="28952" xr:uid="{00000000-0005-0000-0000-00006B040000}"/>
    <cellStyle name="Normal 12 10 5 3 3" xfId="5161" xr:uid="{00000000-0005-0000-0000-00006C040000}"/>
    <cellStyle name="Normal 12 10 5 3 3 2" xfId="10651" xr:uid="{00000000-0005-0000-0000-00006D040000}"/>
    <cellStyle name="Normal 12 10 5 3 3 2 2" xfId="23462" xr:uid="{00000000-0005-0000-0000-00006E040000}"/>
    <cellStyle name="Normal 12 10 5 3 3 2 2 2" xfId="49082" xr:uid="{00000000-0005-0000-0000-00006F040000}"/>
    <cellStyle name="Normal 12 10 5 3 3 2 3" xfId="36272" xr:uid="{00000000-0005-0000-0000-000070040000}"/>
    <cellStyle name="Normal 12 10 5 3 3 3" xfId="17972" xr:uid="{00000000-0005-0000-0000-000071040000}"/>
    <cellStyle name="Normal 12 10 5 3 3 3 2" xfId="43592" xr:uid="{00000000-0005-0000-0000-000072040000}"/>
    <cellStyle name="Normal 12 10 5 3 3 4" xfId="30782" xr:uid="{00000000-0005-0000-0000-000073040000}"/>
    <cellStyle name="Normal 12 10 5 3 4" xfId="12481" xr:uid="{00000000-0005-0000-0000-000074040000}"/>
    <cellStyle name="Normal 12 10 5 3 4 2" xfId="25292" xr:uid="{00000000-0005-0000-0000-000075040000}"/>
    <cellStyle name="Normal 12 10 5 3 4 2 2" xfId="50912" xr:uid="{00000000-0005-0000-0000-000076040000}"/>
    <cellStyle name="Normal 12 10 5 3 4 3" xfId="38102" xr:uid="{00000000-0005-0000-0000-000077040000}"/>
    <cellStyle name="Normal 12 10 5 3 5" xfId="6991" xr:uid="{00000000-0005-0000-0000-000078040000}"/>
    <cellStyle name="Normal 12 10 5 3 5 2" xfId="19802" xr:uid="{00000000-0005-0000-0000-000079040000}"/>
    <cellStyle name="Normal 12 10 5 3 5 2 2" xfId="45422" xr:uid="{00000000-0005-0000-0000-00007A040000}"/>
    <cellStyle name="Normal 12 10 5 3 5 3" xfId="32612" xr:uid="{00000000-0005-0000-0000-00007B040000}"/>
    <cellStyle name="Normal 12 10 5 3 6" xfId="14312" xr:uid="{00000000-0005-0000-0000-00007C040000}"/>
    <cellStyle name="Normal 12 10 5 3 6 2" xfId="39932" xr:uid="{00000000-0005-0000-0000-00007D040000}"/>
    <cellStyle name="Normal 12 10 5 3 7" xfId="27122" xr:uid="{00000000-0005-0000-0000-00007E040000}"/>
    <cellStyle name="Normal 12 10 5 4" xfId="2437" xr:uid="{00000000-0005-0000-0000-00007F040000}"/>
    <cellStyle name="Normal 12 10 5 4 2" xfId="7927" xr:uid="{00000000-0005-0000-0000-000080040000}"/>
    <cellStyle name="Normal 12 10 5 4 2 2" xfId="20738" xr:uid="{00000000-0005-0000-0000-000081040000}"/>
    <cellStyle name="Normal 12 10 5 4 2 2 2" xfId="46358" xr:uid="{00000000-0005-0000-0000-000082040000}"/>
    <cellStyle name="Normal 12 10 5 4 2 3" xfId="33548" xr:uid="{00000000-0005-0000-0000-000083040000}"/>
    <cellStyle name="Normal 12 10 5 4 3" xfId="15248" xr:uid="{00000000-0005-0000-0000-000084040000}"/>
    <cellStyle name="Normal 12 10 5 4 3 2" xfId="40868" xr:uid="{00000000-0005-0000-0000-000085040000}"/>
    <cellStyle name="Normal 12 10 5 4 4" xfId="28058" xr:uid="{00000000-0005-0000-0000-000086040000}"/>
    <cellStyle name="Normal 12 10 5 5" xfId="4267" xr:uid="{00000000-0005-0000-0000-000087040000}"/>
    <cellStyle name="Normal 12 10 5 5 2" xfId="9757" xr:uid="{00000000-0005-0000-0000-000088040000}"/>
    <cellStyle name="Normal 12 10 5 5 2 2" xfId="22568" xr:uid="{00000000-0005-0000-0000-000089040000}"/>
    <cellStyle name="Normal 12 10 5 5 2 2 2" xfId="48188" xr:uid="{00000000-0005-0000-0000-00008A040000}"/>
    <cellStyle name="Normal 12 10 5 5 2 3" xfId="35378" xr:uid="{00000000-0005-0000-0000-00008B040000}"/>
    <cellStyle name="Normal 12 10 5 5 3" xfId="17078" xr:uid="{00000000-0005-0000-0000-00008C040000}"/>
    <cellStyle name="Normal 12 10 5 5 3 2" xfId="42698" xr:uid="{00000000-0005-0000-0000-00008D040000}"/>
    <cellStyle name="Normal 12 10 5 5 4" xfId="29888" xr:uid="{00000000-0005-0000-0000-00008E040000}"/>
    <cellStyle name="Normal 12 10 5 6" xfId="11587" xr:uid="{00000000-0005-0000-0000-00008F040000}"/>
    <cellStyle name="Normal 12 10 5 6 2" xfId="24398" xr:uid="{00000000-0005-0000-0000-000090040000}"/>
    <cellStyle name="Normal 12 10 5 6 2 2" xfId="50018" xr:uid="{00000000-0005-0000-0000-000091040000}"/>
    <cellStyle name="Normal 12 10 5 6 3" xfId="37208" xr:uid="{00000000-0005-0000-0000-000092040000}"/>
    <cellStyle name="Normal 12 10 5 7" xfId="6097" xr:uid="{00000000-0005-0000-0000-000093040000}"/>
    <cellStyle name="Normal 12 10 5 7 2" xfId="18908" xr:uid="{00000000-0005-0000-0000-000094040000}"/>
    <cellStyle name="Normal 12 10 5 7 2 2" xfId="44528" xr:uid="{00000000-0005-0000-0000-000095040000}"/>
    <cellStyle name="Normal 12 10 5 7 3" xfId="31718" xr:uid="{00000000-0005-0000-0000-000096040000}"/>
    <cellStyle name="Normal 12 10 5 8" xfId="13418" xr:uid="{00000000-0005-0000-0000-000097040000}"/>
    <cellStyle name="Normal 12 10 5 8 2" xfId="39038" xr:uid="{00000000-0005-0000-0000-000098040000}"/>
    <cellStyle name="Normal 12 10 5 9" xfId="26228" xr:uid="{00000000-0005-0000-0000-000099040000}"/>
    <cellStyle name="Normal 12 10 6" xfId="740" xr:uid="{00000000-0005-0000-0000-00009A040000}"/>
    <cellStyle name="Normal 12 10 6 2" xfId="1635" xr:uid="{00000000-0005-0000-0000-00009B040000}"/>
    <cellStyle name="Normal 12 10 6 2 2" xfId="3465" xr:uid="{00000000-0005-0000-0000-00009C040000}"/>
    <cellStyle name="Normal 12 10 6 2 2 2" xfId="8955" xr:uid="{00000000-0005-0000-0000-00009D040000}"/>
    <cellStyle name="Normal 12 10 6 2 2 2 2" xfId="21766" xr:uid="{00000000-0005-0000-0000-00009E040000}"/>
    <cellStyle name="Normal 12 10 6 2 2 2 2 2" xfId="47386" xr:uid="{00000000-0005-0000-0000-00009F040000}"/>
    <cellStyle name="Normal 12 10 6 2 2 2 3" xfId="34576" xr:uid="{00000000-0005-0000-0000-0000A0040000}"/>
    <cellStyle name="Normal 12 10 6 2 2 3" xfId="16276" xr:uid="{00000000-0005-0000-0000-0000A1040000}"/>
    <cellStyle name="Normal 12 10 6 2 2 3 2" xfId="41896" xr:uid="{00000000-0005-0000-0000-0000A2040000}"/>
    <cellStyle name="Normal 12 10 6 2 2 4" xfId="29086" xr:uid="{00000000-0005-0000-0000-0000A3040000}"/>
    <cellStyle name="Normal 12 10 6 2 3" xfId="5295" xr:uid="{00000000-0005-0000-0000-0000A4040000}"/>
    <cellStyle name="Normal 12 10 6 2 3 2" xfId="10785" xr:uid="{00000000-0005-0000-0000-0000A5040000}"/>
    <cellStyle name="Normal 12 10 6 2 3 2 2" xfId="23596" xr:uid="{00000000-0005-0000-0000-0000A6040000}"/>
    <cellStyle name="Normal 12 10 6 2 3 2 2 2" xfId="49216" xr:uid="{00000000-0005-0000-0000-0000A7040000}"/>
    <cellStyle name="Normal 12 10 6 2 3 2 3" xfId="36406" xr:uid="{00000000-0005-0000-0000-0000A8040000}"/>
    <cellStyle name="Normal 12 10 6 2 3 3" xfId="18106" xr:uid="{00000000-0005-0000-0000-0000A9040000}"/>
    <cellStyle name="Normal 12 10 6 2 3 3 2" xfId="43726" xr:uid="{00000000-0005-0000-0000-0000AA040000}"/>
    <cellStyle name="Normal 12 10 6 2 3 4" xfId="30916" xr:uid="{00000000-0005-0000-0000-0000AB040000}"/>
    <cellStyle name="Normal 12 10 6 2 4" xfId="12615" xr:uid="{00000000-0005-0000-0000-0000AC040000}"/>
    <cellStyle name="Normal 12 10 6 2 4 2" xfId="25426" xr:uid="{00000000-0005-0000-0000-0000AD040000}"/>
    <cellStyle name="Normal 12 10 6 2 4 2 2" xfId="51046" xr:uid="{00000000-0005-0000-0000-0000AE040000}"/>
    <cellStyle name="Normal 12 10 6 2 4 3" xfId="38236" xr:uid="{00000000-0005-0000-0000-0000AF040000}"/>
    <cellStyle name="Normal 12 10 6 2 5" xfId="7125" xr:uid="{00000000-0005-0000-0000-0000B0040000}"/>
    <cellStyle name="Normal 12 10 6 2 5 2" xfId="19936" xr:uid="{00000000-0005-0000-0000-0000B1040000}"/>
    <cellStyle name="Normal 12 10 6 2 5 2 2" xfId="45556" xr:uid="{00000000-0005-0000-0000-0000B2040000}"/>
    <cellStyle name="Normal 12 10 6 2 5 3" xfId="32746" xr:uid="{00000000-0005-0000-0000-0000B3040000}"/>
    <cellStyle name="Normal 12 10 6 2 6" xfId="14446" xr:uid="{00000000-0005-0000-0000-0000B4040000}"/>
    <cellStyle name="Normal 12 10 6 2 6 2" xfId="40066" xr:uid="{00000000-0005-0000-0000-0000B5040000}"/>
    <cellStyle name="Normal 12 10 6 2 7" xfId="27256" xr:uid="{00000000-0005-0000-0000-0000B6040000}"/>
    <cellStyle name="Normal 12 10 6 3" xfId="2571" xr:uid="{00000000-0005-0000-0000-0000B7040000}"/>
    <cellStyle name="Normal 12 10 6 3 2" xfId="8061" xr:uid="{00000000-0005-0000-0000-0000B8040000}"/>
    <cellStyle name="Normal 12 10 6 3 2 2" xfId="20872" xr:uid="{00000000-0005-0000-0000-0000B9040000}"/>
    <cellStyle name="Normal 12 10 6 3 2 2 2" xfId="46492" xr:uid="{00000000-0005-0000-0000-0000BA040000}"/>
    <cellStyle name="Normal 12 10 6 3 2 3" xfId="33682" xr:uid="{00000000-0005-0000-0000-0000BB040000}"/>
    <cellStyle name="Normal 12 10 6 3 3" xfId="15382" xr:uid="{00000000-0005-0000-0000-0000BC040000}"/>
    <cellStyle name="Normal 12 10 6 3 3 2" xfId="41002" xr:uid="{00000000-0005-0000-0000-0000BD040000}"/>
    <cellStyle name="Normal 12 10 6 3 4" xfId="28192" xr:uid="{00000000-0005-0000-0000-0000BE040000}"/>
    <cellStyle name="Normal 12 10 6 4" xfId="4401" xr:uid="{00000000-0005-0000-0000-0000BF040000}"/>
    <cellStyle name="Normal 12 10 6 4 2" xfId="9891" xr:uid="{00000000-0005-0000-0000-0000C0040000}"/>
    <cellStyle name="Normal 12 10 6 4 2 2" xfId="22702" xr:uid="{00000000-0005-0000-0000-0000C1040000}"/>
    <cellStyle name="Normal 12 10 6 4 2 2 2" xfId="48322" xr:uid="{00000000-0005-0000-0000-0000C2040000}"/>
    <cellStyle name="Normal 12 10 6 4 2 3" xfId="35512" xr:uid="{00000000-0005-0000-0000-0000C3040000}"/>
    <cellStyle name="Normal 12 10 6 4 3" xfId="17212" xr:uid="{00000000-0005-0000-0000-0000C4040000}"/>
    <cellStyle name="Normal 12 10 6 4 3 2" xfId="42832" xr:uid="{00000000-0005-0000-0000-0000C5040000}"/>
    <cellStyle name="Normal 12 10 6 4 4" xfId="30022" xr:uid="{00000000-0005-0000-0000-0000C6040000}"/>
    <cellStyle name="Normal 12 10 6 5" xfId="11721" xr:uid="{00000000-0005-0000-0000-0000C7040000}"/>
    <cellStyle name="Normal 12 10 6 5 2" xfId="24532" xr:uid="{00000000-0005-0000-0000-0000C8040000}"/>
    <cellStyle name="Normal 12 10 6 5 2 2" xfId="50152" xr:uid="{00000000-0005-0000-0000-0000C9040000}"/>
    <cellStyle name="Normal 12 10 6 5 3" xfId="37342" xr:uid="{00000000-0005-0000-0000-0000CA040000}"/>
    <cellStyle name="Normal 12 10 6 6" xfId="6231" xr:uid="{00000000-0005-0000-0000-0000CB040000}"/>
    <cellStyle name="Normal 12 10 6 6 2" xfId="19042" xr:uid="{00000000-0005-0000-0000-0000CC040000}"/>
    <cellStyle name="Normal 12 10 6 6 2 2" xfId="44662" xr:uid="{00000000-0005-0000-0000-0000CD040000}"/>
    <cellStyle name="Normal 12 10 6 6 3" xfId="31852" xr:uid="{00000000-0005-0000-0000-0000CE040000}"/>
    <cellStyle name="Normal 12 10 6 7" xfId="13552" xr:uid="{00000000-0005-0000-0000-0000CF040000}"/>
    <cellStyle name="Normal 12 10 6 7 2" xfId="39172" xr:uid="{00000000-0005-0000-0000-0000D0040000}"/>
    <cellStyle name="Normal 12 10 6 8" xfId="26362" xr:uid="{00000000-0005-0000-0000-0000D1040000}"/>
    <cellStyle name="Normal 12 10 7" xfId="1141" xr:uid="{00000000-0005-0000-0000-0000D2040000}"/>
    <cellStyle name="Normal 12 10 7 2" xfId="2971" xr:uid="{00000000-0005-0000-0000-0000D3040000}"/>
    <cellStyle name="Normal 12 10 7 2 2" xfId="8461" xr:uid="{00000000-0005-0000-0000-0000D4040000}"/>
    <cellStyle name="Normal 12 10 7 2 2 2" xfId="21272" xr:uid="{00000000-0005-0000-0000-0000D5040000}"/>
    <cellStyle name="Normal 12 10 7 2 2 2 2" xfId="46892" xr:uid="{00000000-0005-0000-0000-0000D6040000}"/>
    <cellStyle name="Normal 12 10 7 2 2 3" xfId="34082" xr:uid="{00000000-0005-0000-0000-0000D7040000}"/>
    <cellStyle name="Normal 12 10 7 2 3" xfId="15782" xr:uid="{00000000-0005-0000-0000-0000D8040000}"/>
    <cellStyle name="Normal 12 10 7 2 3 2" xfId="41402" xr:uid="{00000000-0005-0000-0000-0000D9040000}"/>
    <cellStyle name="Normal 12 10 7 2 4" xfId="28592" xr:uid="{00000000-0005-0000-0000-0000DA040000}"/>
    <cellStyle name="Normal 12 10 7 3" xfId="4801" xr:uid="{00000000-0005-0000-0000-0000DB040000}"/>
    <cellStyle name="Normal 12 10 7 3 2" xfId="10291" xr:uid="{00000000-0005-0000-0000-0000DC040000}"/>
    <cellStyle name="Normal 12 10 7 3 2 2" xfId="23102" xr:uid="{00000000-0005-0000-0000-0000DD040000}"/>
    <cellStyle name="Normal 12 10 7 3 2 2 2" xfId="48722" xr:uid="{00000000-0005-0000-0000-0000DE040000}"/>
    <cellStyle name="Normal 12 10 7 3 2 3" xfId="35912" xr:uid="{00000000-0005-0000-0000-0000DF040000}"/>
    <cellStyle name="Normal 12 10 7 3 3" xfId="17612" xr:uid="{00000000-0005-0000-0000-0000E0040000}"/>
    <cellStyle name="Normal 12 10 7 3 3 2" xfId="43232" xr:uid="{00000000-0005-0000-0000-0000E1040000}"/>
    <cellStyle name="Normal 12 10 7 3 4" xfId="30422" xr:uid="{00000000-0005-0000-0000-0000E2040000}"/>
    <cellStyle name="Normal 12 10 7 4" xfId="12121" xr:uid="{00000000-0005-0000-0000-0000E3040000}"/>
    <cellStyle name="Normal 12 10 7 4 2" xfId="24932" xr:uid="{00000000-0005-0000-0000-0000E4040000}"/>
    <cellStyle name="Normal 12 10 7 4 2 2" xfId="50552" xr:uid="{00000000-0005-0000-0000-0000E5040000}"/>
    <cellStyle name="Normal 12 10 7 4 3" xfId="37742" xr:uid="{00000000-0005-0000-0000-0000E6040000}"/>
    <cellStyle name="Normal 12 10 7 5" xfId="6631" xr:uid="{00000000-0005-0000-0000-0000E7040000}"/>
    <cellStyle name="Normal 12 10 7 5 2" xfId="19442" xr:uid="{00000000-0005-0000-0000-0000E8040000}"/>
    <cellStyle name="Normal 12 10 7 5 2 2" xfId="45062" xr:uid="{00000000-0005-0000-0000-0000E9040000}"/>
    <cellStyle name="Normal 12 10 7 5 3" xfId="32252" xr:uid="{00000000-0005-0000-0000-0000EA040000}"/>
    <cellStyle name="Normal 12 10 7 6" xfId="13952" xr:uid="{00000000-0005-0000-0000-0000EB040000}"/>
    <cellStyle name="Normal 12 10 7 6 2" xfId="39572" xr:uid="{00000000-0005-0000-0000-0000EC040000}"/>
    <cellStyle name="Normal 12 10 7 7" xfId="26762" xr:uid="{00000000-0005-0000-0000-0000ED040000}"/>
    <cellStyle name="Normal 12 10 8" xfId="2036" xr:uid="{00000000-0005-0000-0000-0000EE040000}"/>
    <cellStyle name="Normal 12 10 8 2" xfId="3866" xr:uid="{00000000-0005-0000-0000-0000EF040000}"/>
    <cellStyle name="Normal 12 10 8 2 2" xfId="9356" xr:uid="{00000000-0005-0000-0000-0000F0040000}"/>
    <cellStyle name="Normal 12 10 8 2 2 2" xfId="22167" xr:uid="{00000000-0005-0000-0000-0000F1040000}"/>
    <cellStyle name="Normal 12 10 8 2 2 2 2" xfId="47787" xr:uid="{00000000-0005-0000-0000-0000F2040000}"/>
    <cellStyle name="Normal 12 10 8 2 2 3" xfId="34977" xr:uid="{00000000-0005-0000-0000-0000F3040000}"/>
    <cellStyle name="Normal 12 10 8 2 3" xfId="16677" xr:uid="{00000000-0005-0000-0000-0000F4040000}"/>
    <cellStyle name="Normal 12 10 8 2 3 2" xfId="42297" xr:uid="{00000000-0005-0000-0000-0000F5040000}"/>
    <cellStyle name="Normal 12 10 8 2 4" xfId="29487" xr:uid="{00000000-0005-0000-0000-0000F6040000}"/>
    <cellStyle name="Normal 12 10 8 3" xfId="5696" xr:uid="{00000000-0005-0000-0000-0000F7040000}"/>
    <cellStyle name="Normal 12 10 8 3 2" xfId="11186" xr:uid="{00000000-0005-0000-0000-0000F8040000}"/>
    <cellStyle name="Normal 12 10 8 3 2 2" xfId="23997" xr:uid="{00000000-0005-0000-0000-0000F9040000}"/>
    <cellStyle name="Normal 12 10 8 3 2 2 2" xfId="49617" xr:uid="{00000000-0005-0000-0000-0000FA040000}"/>
    <cellStyle name="Normal 12 10 8 3 2 3" xfId="36807" xr:uid="{00000000-0005-0000-0000-0000FB040000}"/>
    <cellStyle name="Normal 12 10 8 3 3" xfId="18507" xr:uid="{00000000-0005-0000-0000-0000FC040000}"/>
    <cellStyle name="Normal 12 10 8 3 3 2" xfId="44127" xr:uid="{00000000-0005-0000-0000-0000FD040000}"/>
    <cellStyle name="Normal 12 10 8 3 4" xfId="31317" xr:uid="{00000000-0005-0000-0000-0000FE040000}"/>
    <cellStyle name="Normal 12 10 8 4" xfId="13016" xr:uid="{00000000-0005-0000-0000-0000FF040000}"/>
    <cellStyle name="Normal 12 10 8 4 2" xfId="25827" xr:uid="{00000000-0005-0000-0000-000000050000}"/>
    <cellStyle name="Normal 12 10 8 4 2 2" xfId="51447" xr:uid="{00000000-0005-0000-0000-000001050000}"/>
    <cellStyle name="Normal 12 10 8 4 3" xfId="38637" xr:uid="{00000000-0005-0000-0000-000002050000}"/>
    <cellStyle name="Normal 12 10 8 5" xfId="7526" xr:uid="{00000000-0005-0000-0000-000003050000}"/>
    <cellStyle name="Normal 12 10 8 5 2" xfId="20337" xr:uid="{00000000-0005-0000-0000-000004050000}"/>
    <cellStyle name="Normal 12 10 8 5 2 2" xfId="45957" xr:uid="{00000000-0005-0000-0000-000005050000}"/>
    <cellStyle name="Normal 12 10 8 5 3" xfId="33147" xr:uid="{00000000-0005-0000-0000-000006050000}"/>
    <cellStyle name="Normal 12 10 8 6" xfId="14847" xr:uid="{00000000-0005-0000-0000-000007050000}"/>
    <cellStyle name="Normal 12 10 8 6 2" xfId="40467" xr:uid="{00000000-0005-0000-0000-000008050000}"/>
    <cellStyle name="Normal 12 10 8 7" xfId="27657" xr:uid="{00000000-0005-0000-0000-000009050000}"/>
    <cellStyle name="Normal 12 10 9" xfId="2077" xr:uid="{00000000-0005-0000-0000-00000A050000}"/>
    <cellStyle name="Normal 12 10 9 2" xfId="7567" xr:uid="{00000000-0005-0000-0000-00000B050000}"/>
    <cellStyle name="Normal 12 10 9 2 2" xfId="20378" xr:uid="{00000000-0005-0000-0000-00000C050000}"/>
    <cellStyle name="Normal 12 10 9 2 2 2" xfId="45998" xr:uid="{00000000-0005-0000-0000-00000D050000}"/>
    <cellStyle name="Normal 12 10 9 2 3" xfId="33188" xr:uid="{00000000-0005-0000-0000-00000E050000}"/>
    <cellStyle name="Normal 12 10 9 3" xfId="14888" xr:uid="{00000000-0005-0000-0000-00000F050000}"/>
    <cellStyle name="Normal 12 10 9 3 2" xfId="40508" xr:uid="{00000000-0005-0000-0000-000010050000}"/>
    <cellStyle name="Normal 12 10 9 4" xfId="27698" xr:uid="{00000000-0005-0000-0000-000011050000}"/>
    <cellStyle name="Normal 12 11" xfId="307" xr:uid="{00000000-0005-0000-0000-000012050000}"/>
    <cellStyle name="Normal 12 11 10" xfId="5799" xr:uid="{00000000-0005-0000-0000-000013050000}"/>
    <cellStyle name="Normal 12 11 10 2" xfId="18610" xr:uid="{00000000-0005-0000-0000-000014050000}"/>
    <cellStyle name="Normal 12 11 10 2 2" xfId="44230" xr:uid="{00000000-0005-0000-0000-000015050000}"/>
    <cellStyle name="Normal 12 11 10 3" xfId="31420" xr:uid="{00000000-0005-0000-0000-000016050000}"/>
    <cellStyle name="Normal 12 11 11" xfId="13120" xr:uid="{00000000-0005-0000-0000-000017050000}"/>
    <cellStyle name="Normal 12 11 11 2" xfId="38740" xr:uid="{00000000-0005-0000-0000-000018050000}"/>
    <cellStyle name="Normal 12 11 12" xfId="25930" xr:uid="{00000000-0005-0000-0000-000019050000}"/>
    <cellStyle name="Normal 12 11 2" xfId="536" xr:uid="{00000000-0005-0000-0000-00001A050000}"/>
    <cellStyle name="Normal 12 11 2 2" xfId="935" xr:uid="{00000000-0005-0000-0000-00001B050000}"/>
    <cellStyle name="Normal 12 11 2 2 2" xfId="1830" xr:uid="{00000000-0005-0000-0000-00001C050000}"/>
    <cellStyle name="Normal 12 11 2 2 2 2" xfId="3660" xr:uid="{00000000-0005-0000-0000-00001D050000}"/>
    <cellStyle name="Normal 12 11 2 2 2 2 2" xfId="9150" xr:uid="{00000000-0005-0000-0000-00001E050000}"/>
    <cellStyle name="Normal 12 11 2 2 2 2 2 2" xfId="21961" xr:uid="{00000000-0005-0000-0000-00001F050000}"/>
    <cellStyle name="Normal 12 11 2 2 2 2 2 2 2" xfId="47581" xr:uid="{00000000-0005-0000-0000-000020050000}"/>
    <cellStyle name="Normal 12 11 2 2 2 2 2 3" xfId="34771" xr:uid="{00000000-0005-0000-0000-000021050000}"/>
    <cellStyle name="Normal 12 11 2 2 2 2 3" xfId="16471" xr:uid="{00000000-0005-0000-0000-000022050000}"/>
    <cellStyle name="Normal 12 11 2 2 2 2 3 2" xfId="42091" xr:uid="{00000000-0005-0000-0000-000023050000}"/>
    <cellStyle name="Normal 12 11 2 2 2 2 4" xfId="29281" xr:uid="{00000000-0005-0000-0000-000024050000}"/>
    <cellStyle name="Normal 12 11 2 2 2 3" xfId="5490" xr:uid="{00000000-0005-0000-0000-000025050000}"/>
    <cellStyle name="Normal 12 11 2 2 2 3 2" xfId="10980" xr:uid="{00000000-0005-0000-0000-000026050000}"/>
    <cellStyle name="Normal 12 11 2 2 2 3 2 2" xfId="23791" xr:uid="{00000000-0005-0000-0000-000027050000}"/>
    <cellStyle name="Normal 12 11 2 2 2 3 2 2 2" xfId="49411" xr:uid="{00000000-0005-0000-0000-000028050000}"/>
    <cellStyle name="Normal 12 11 2 2 2 3 2 3" xfId="36601" xr:uid="{00000000-0005-0000-0000-000029050000}"/>
    <cellStyle name="Normal 12 11 2 2 2 3 3" xfId="18301" xr:uid="{00000000-0005-0000-0000-00002A050000}"/>
    <cellStyle name="Normal 12 11 2 2 2 3 3 2" xfId="43921" xr:uid="{00000000-0005-0000-0000-00002B050000}"/>
    <cellStyle name="Normal 12 11 2 2 2 3 4" xfId="31111" xr:uid="{00000000-0005-0000-0000-00002C050000}"/>
    <cellStyle name="Normal 12 11 2 2 2 4" xfId="12810" xr:uid="{00000000-0005-0000-0000-00002D050000}"/>
    <cellStyle name="Normal 12 11 2 2 2 4 2" xfId="25621" xr:uid="{00000000-0005-0000-0000-00002E050000}"/>
    <cellStyle name="Normal 12 11 2 2 2 4 2 2" xfId="51241" xr:uid="{00000000-0005-0000-0000-00002F050000}"/>
    <cellStyle name="Normal 12 11 2 2 2 4 3" xfId="38431" xr:uid="{00000000-0005-0000-0000-000030050000}"/>
    <cellStyle name="Normal 12 11 2 2 2 5" xfId="7320" xr:uid="{00000000-0005-0000-0000-000031050000}"/>
    <cellStyle name="Normal 12 11 2 2 2 5 2" xfId="20131" xr:uid="{00000000-0005-0000-0000-000032050000}"/>
    <cellStyle name="Normal 12 11 2 2 2 5 2 2" xfId="45751" xr:uid="{00000000-0005-0000-0000-000033050000}"/>
    <cellStyle name="Normal 12 11 2 2 2 5 3" xfId="32941" xr:uid="{00000000-0005-0000-0000-000034050000}"/>
    <cellStyle name="Normal 12 11 2 2 2 6" xfId="14641" xr:uid="{00000000-0005-0000-0000-000035050000}"/>
    <cellStyle name="Normal 12 11 2 2 2 6 2" xfId="40261" xr:uid="{00000000-0005-0000-0000-000036050000}"/>
    <cellStyle name="Normal 12 11 2 2 2 7" xfId="27451" xr:uid="{00000000-0005-0000-0000-000037050000}"/>
    <cellStyle name="Normal 12 11 2 2 3" xfId="2766" xr:uid="{00000000-0005-0000-0000-000038050000}"/>
    <cellStyle name="Normal 12 11 2 2 3 2" xfId="8256" xr:uid="{00000000-0005-0000-0000-000039050000}"/>
    <cellStyle name="Normal 12 11 2 2 3 2 2" xfId="21067" xr:uid="{00000000-0005-0000-0000-00003A050000}"/>
    <cellStyle name="Normal 12 11 2 2 3 2 2 2" xfId="46687" xr:uid="{00000000-0005-0000-0000-00003B050000}"/>
    <cellStyle name="Normal 12 11 2 2 3 2 3" xfId="33877" xr:uid="{00000000-0005-0000-0000-00003C050000}"/>
    <cellStyle name="Normal 12 11 2 2 3 3" xfId="15577" xr:uid="{00000000-0005-0000-0000-00003D050000}"/>
    <cellStyle name="Normal 12 11 2 2 3 3 2" xfId="41197" xr:uid="{00000000-0005-0000-0000-00003E050000}"/>
    <cellStyle name="Normal 12 11 2 2 3 4" xfId="28387" xr:uid="{00000000-0005-0000-0000-00003F050000}"/>
    <cellStyle name="Normal 12 11 2 2 4" xfId="4596" xr:uid="{00000000-0005-0000-0000-000040050000}"/>
    <cellStyle name="Normal 12 11 2 2 4 2" xfId="10086" xr:uid="{00000000-0005-0000-0000-000041050000}"/>
    <cellStyle name="Normal 12 11 2 2 4 2 2" xfId="22897" xr:uid="{00000000-0005-0000-0000-000042050000}"/>
    <cellStyle name="Normal 12 11 2 2 4 2 2 2" xfId="48517" xr:uid="{00000000-0005-0000-0000-000043050000}"/>
    <cellStyle name="Normal 12 11 2 2 4 2 3" xfId="35707" xr:uid="{00000000-0005-0000-0000-000044050000}"/>
    <cellStyle name="Normal 12 11 2 2 4 3" xfId="17407" xr:uid="{00000000-0005-0000-0000-000045050000}"/>
    <cellStyle name="Normal 12 11 2 2 4 3 2" xfId="43027" xr:uid="{00000000-0005-0000-0000-000046050000}"/>
    <cellStyle name="Normal 12 11 2 2 4 4" xfId="30217" xr:uid="{00000000-0005-0000-0000-000047050000}"/>
    <cellStyle name="Normal 12 11 2 2 5" xfId="11916" xr:uid="{00000000-0005-0000-0000-000048050000}"/>
    <cellStyle name="Normal 12 11 2 2 5 2" xfId="24727" xr:uid="{00000000-0005-0000-0000-000049050000}"/>
    <cellStyle name="Normal 12 11 2 2 5 2 2" xfId="50347" xr:uid="{00000000-0005-0000-0000-00004A050000}"/>
    <cellStyle name="Normal 12 11 2 2 5 3" xfId="37537" xr:uid="{00000000-0005-0000-0000-00004B050000}"/>
    <cellStyle name="Normal 12 11 2 2 6" xfId="6426" xr:uid="{00000000-0005-0000-0000-00004C050000}"/>
    <cellStyle name="Normal 12 11 2 2 6 2" xfId="19237" xr:uid="{00000000-0005-0000-0000-00004D050000}"/>
    <cellStyle name="Normal 12 11 2 2 6 2 2" xfId="44857" xr:uid="{00000000-0005-0000-0000-00004E050000}"/>
    <cellStyle name="Normal 12 11 2 2 6 3" xfId="32047" xr:uid="{00000000-0005-0000-0000-00004F050000}"/>
    <cellStyle name="Normal 12 11 2 2 7" xfId="13747" xr:uid="{00000000-0005-0000-0000-000050050000}"/>
    <cellStyle name="Normal 12 11 2 2 7 2" xfId="39367" xr:uid="{00000000-0005-0000-0000-000051050000}"/>
    <cellStyle name="Normal 12 11 2 2 8" xfId="26557" xr:uid="{00000000-0005-0000-0000-000052050000}"/>
    <cellStyle name="Normal 12 11 2 3" xfId="1431" xr:uid="{00000000-0005-0000-0000-000053050000}"/>
    <cellStyle name="Normal 12 11 2 3 2" xfId="3261" xr:uid="{00000000-0005-0000-0000-000054050000}"/>
    <cellStyle name="Normal 12 11 2 3 2 2" xfId="8751" xr:uid="{00000000-0005-0000-0000-000055050000}"/>
    <cellStyle name="Normal 12 11 2 3 2 2 2" xfId="21562" xr:uid="{00000000-0005-0000-0000-000056050000}"/>
    <cellStyle name="Normal 12 11 2 3 2 2 2 2" xfId="47182" xr:uid="{00000000-0005-0000-0000-000057050000}"/>
    <cellStyle name="Normal 12 11 2 3 2 2 3" xfId="34372" xr:uid="{00000000-0005-0000-0000-000058050000}"/>
    <cellStyle name="Normal 12 11 2 3 2 3" xfId="16072" xr:uid="{00000000-0005-0000-0000-000059050000}"/>
    <cellStyle name="Normal 12 11 2 3 2 3 2" xfId="41692" xr:uid="{00000000-0005-0000-0000-00005A050000}"/>
    <cellStyle name="Normal 12 11 2 3 2 4" xfId="28882" xr:uid="{00000000-0005-0000-0000-00005B050000}"/>
    <cellStyle name="Normal 12 11 2 3 3" xfId="5091" xr:uid="{00000000-0005-0000-0000-00005C050000}"/>
    <cellStyle name="Normal 12 11 2 3 3 2" xfId="10581" xr:uid="{00000000-0005-0000-0000-00005D050000}"/>
    <cellStyle name="Normal 12 11 2 3 3 2 2" xfId="23392" xr:uid="{00000000-0005-0000-0000-00005E050000}"/>
    <cellStyle name="Normal 12 11 2 3 3 2 2 2" xfId="49012" xr:uid="{00000000-0005-0000-0000-00005F050000}"/>
    <cellStyle name="Normal 12 11 2 3 3 2 3" xfId="36202" xr:uid="{00000000-0005-0000-0000-000060050000}"/>
    <cellStyle name="Normal 12 11 2 3 3 3" xfId="17902" xr:uid="{00000000-0005-0000-0000-000061050000}"/>
    <cellStyle name="Normal 12 11 2 3 3 3 2" xfId="43522" xr:uid="{00000000-0005-0000-0000-000062050000}"/>
    <cellStyle name="Normal 12 11 2 3 3 4" xfId="30712" xr:uid="{00000000-0005-0000-0000-000063050000}"/>
    <cellStyle name="Normal 12 11 2 3 4" xfId="12411" xr:uid="{00000000-0005-0000-0000-000064050000}"/>
    <cellStyle name="Normal 12 11 2 3 4 2" xfId="25222" xr:uid="{00000000-0005-0000-0000-000065050000}"/>
    <cellStyle name="Normal 12 11 2 3 4 2 2" xfId="50842" xr:uid="{00000000-0005-0000-0000-000066050000}"/>
    <cellStyle name="Normal 12 11 2 3 4 3" xfId="38032" xr:uid="{00000000-0005-0000-0000-000067050000}"/>
    <cellStyle name="Normal 12 11 2 3 5" xfId="6921" xr:uid="{00000000-0005-0000-0000-000068050000}"/>
    <cellStyle name="Normal 12 11 2 3 5 2" xfId="19732" xr:uid="{00000000-0005-0000-0000-000069050000}"/>
    <cellStyle name="Normal 12 11 2 3 5 2 2" xfId="45352" xr:uid="{00000000-0005-0000-0000-00006A050000}"/>
    <cellStyle name="Normal 12 11 2 3 5 3" xfId="32542" xr:uid="{00000000-0005-0000-0000-00006B050000}"/>
    <cellStyle name="Normal 12 11 2 3 6" xfId="14242" xr:uid="{00000000-0005-0000-0000-00006C050000}"/>
    <cellStyle name="Normal 12 11 2 3 6 2" xfId="39862" xr:uid="{00000000-0005-0000-0000-00006D050000}"/>
    <cellStyle name="Normal 12 11 2 3 7" xfId="27052" xr:uid="{00000000-0005-0000-0000-00006E050000}"/>
    <cellStyle name="Normal 12 11 2 4" xfId="2367" xr:uid="{00000000-0005-0000-0000-00006F050000}"/>
    <cellStyle name="Normal 12 11 2 4 2" xfId="7857" xr:uid="{00000000-0005-0000-0000-000070050000}"/>
    <cellStyle name="Normal 12 11 2 4 2 2" xfId="20668" xr:uid="{00000000-0005-0000-0000-000071050000}"/>
    <cellStyle name="Normal 12 11 2 4 2 2 2" xfId="46288" xr:uid="{00000000-0005-0000-0000-000072050000}"/>
    <cellStyle name="Normal 12 11 2 4 2 3" xfId="33478" xr:uid="{00000000-0005-0000-0000-000073050000}"/>
    <cellStyle name="Normal 12 11 2 4 3" xfId="15178" xr:uid="{00000000-0005-0000-0000-000074050000}"/>
    <cellStyle name="Normal 12 11 2 4 3 2" xfId="40798" xr:uid="{00000000-0005-0000-0000-000075050000}"/>
    <cellStyle name="Normal 12 11 2 4 4" xfId="27988" xr:uid="{00000000-0005-0000-0000-000076050000}"/>
    <cellStyle name="Normal 12 11 2 5" xfId="4197" xr:uid="{00000000-0005-0000-0000-000077050000}"/>
    <cellStyle name="Normal 12 11 2 5 2" xfId="9687" xr:uid="{00000000-0005-0000-0000-000078050000}"/>
    <cellStyle name="Normal 12 11 2 5 2 2" xfId="22498" xr:uid="{00000000-0005-0000-0000-000079050000}"/>
    <cellStyle name="Normal 12 11 2 5 2 2 2" xfId="48118" xr:uid="{00000000-0005-0000-0000-00007A050000}"/>
    <cellStyle name="Normal 12 11 2 5 2 3" xfId="35308" xr:uid="{00000000-0005-0000-0000-00007B050000}"/>
    <cellStyle name="Normal 12 11 2 5 3" xfId="17008" xr:uid="{00000000-0005-0000-0000-00007C050000}"/>
    <cellStyle name="Normal 12 11 2 5 3 2" xfId="42628" xr:uid="{00000000-0005-0000-0000-00007D050000}"/>
    <cellStyle name="Normal 12 11 2 5 4" xfId="29818" xr:uid="{00000000-0005-0000-0000-00007E050000}"/>
    <cellStyle name="Normal 12 11 2 6" xfId="11517" xr:uid="{00000000-0005-0000-0000-00007F050000}"/>
    <cellStyle name="Normal 12 11 2 6 2" xfId="24328" xr:uid="{00000000-0005-0000-0000-000080050000}"/>
    <cellStyle name="Normal 12 11 2 6 2 2" xfId="49948" xr:uid="{00000000-0005-0000-0000-000081050000}"/>
    <cellStyle name="Normal 12 11 2 6 3" xfId="37138" xr:uid="{00000000-0005-0000-0000-000082050000}"/>
    <cellStyle name="Normal 12 11 2 7" xfId="6027" xr:uid="{00000000-0005-0000-0000-000083050000}"/>
    <cellStyle name="Normal 12 11 2 7 2" xfId="18838" xr:uid="{00000000-0005-0000-0000-000084050000}"/>
    <cellStyle name="Normal 12 11 2 7 2 2" xfId="44458" xr:uid="{00000000-0005-0000-0000-000085050000}"/>
    <cellStyle name="Normal 12 11 2 7 3" xfId="31648" xr:uid="{00000000-0005-0000-0000-000086050000}"/>
    <cellStyle name="Normal 12 11 2 8" xfId="13348" xr:uid="{00000000-0005-0000-0000-000087050000}"/>
    <cellStyle name="Normal 12 11 2 8 2" xfId="38968" xr:uid="{00000000-0005-0000-0000-000088050000}"/>
    <cellStyle name="Normal 12 11 2 9" xfId="26158" xr:uid="{00000000-0005-0000-0000-000089050000}"/>
    <cellStyle name="Normal 12 11 3" xfId="668" xr:uid="{00000000-0005-0000-0000-00008A050000}"/>
    <cellStyle name="Normal 12 11 3 2" xfId="1068" xr:uid="{00000000-0005-0000-0000-00008B050000}"/>
    <cellStyle name="Normal 12 11 3 2 2" xfId="1963" xr:uid="{00000000-0005-0000-0000-00008C050000}"/>
    <cellStyle name="Normal 12 11 3 2 2 2" xfId="3793" xr:uid="{00000000-0005-0000-0000-00008D050000}"/>
    <cellStyle name="Normal 12 11 3 2 2 2 2" xfId="9283" xr:uid="{00000000-0005-0000-0000-00008E050000}"/>
    <cellStyle name="Normal 12 11 3 2 2 2 2 2" xfId="22094" xr:uid="{00000000-0005-0000-0000-00008F050000}"/>
    <cellStyle name="Normal 12 11 3 2 2 2 2 2 2" xfId="47714" xr:uid="{00000000-0005-0000-0000-000090050000}"/>
    <cellStyle name="Normal 12 11 3 2 2 2 2 3" xfId="34904" xr:uid="{00000000-0005-0000-0000-000091050000}"/>
    <cellStyle name="Normal 12 11 3 2 2 2 3" xfId="16604" xr:uid="{00000000-0005-0000-0000-000092050000}"/>
    <cellStyle name="Normal 12 11 3 2 2 2 3 2" xfId="42224" xr:uid="{00000000-0005-0000-0000-000093050000}"/>
    <cellStyle name="Normal 12 11 3 2 2 2 4" xfId="29414" xr:uid="{00000000-0005-0000-0000-000094050000}"/>
    <cellStyle name="Normal 12 11 3 2 2 3" xfId="5623" xr:uid="{00000000-0005-0000-0000-000095050000}"/>
    <cellStyle name="Normal 12 11 3 2 2 3 2" xfId="11113" xr:uid="{00000000-0005-0000-0000-000096050000}"/>
    <cellStyle name="Normal 12 11 3 2 2 3 2 2" xfId="23924" xr:uid="{00000000-0005-0000-0000-000097050000}"/>
    <cellStyle name="Normal 12 11 3 2 2 3 2 2 2" xfId="49544" xr:uid="{00000000-0005-0000-0000-000098050000}"/>
    <cellStyle name="Normal 12 11 3 2 2 3 2 3" xfId="36734" xr:uid="{00000000-0005-0000-0000-000099050000}"/>
    <cellStyle name="Normal 12 11 3 2 2 3 3" xfId="18434" xr:uid="{00000000-0005-0000-0000-00009A050000}"/>
    <cellStyle name="Normal 12 11 3 2 2 3 3 2" xfId="44054" xr:uid="{00000000-0005-0000-0000-00009B050000}"/>
    <cellStyle name="Normal 12 11 3 2 2 3 4" xfId="31244" xr:uid="{00000000-0005-0000-0000-00009C050000}"/>
    <cellStyle name="Normal 12 11 3 2 2 4" xfId="12943" xr:uid="{00000000-0005-0000-0000-00009D050000}"/>
    <cellStyle name="Normal 12 11 3 2 2 4 2" xfId="25754" xr:uid="{00000000-0005-0000-0000-00009E050000}"/>
    <cellStyle name="Normal 12 11 3 2 2 4 2 2" xfId="51374" xr:uid="{00000000-0005-0000-0000-00009F050000}"/>
    <cellStyle name="Normal 12 11 3 2 2 4 3" xfId="38564" xr:uid="{00000000-0005-0000-0000-0000A0050000}"/>
    <cellStyle name="Normal 12 11 3 2 2 5" xfId="7453" xr:uid="{00000000-0005-0000-0000-0000A1050000}"/>
    <cellStyle name="Normal 12 11 3 2 2 5 2" xfId="20264" xr:uid="{00000000-0005-0000-0000-0000A2050000}"/>
    <cellStyle name="Normal 12 11 3 2 2 5 2 2" xfId="45884" xr:uid="{00000000-0005-0000-0000-0000A3050000}"/>
    <cellStyle name="Normal 12 11 3 2 2 5 3" xfId="33074" xr:uid="{00000000-0005-0000-0000-0000A4050000}"/>
    <cellStyle name="Normal 12 11 3 2 2 6" xfId="14774" xr:uid="{00000000-0005-0000-0000-0000A5050000}"/>
    <cellStyle name="Normal 12 11 3 2 2 6 2" xfId="40394" xr:uid="{00000000-0005-0000-0000-0000A6050000}"/>
    <cellStyle name="Normal 12 11 3 2 2 7" xfId="27584" xr:uid="{00000000-0005-0000-0000-0000A7050000}"/>
    <cellStyle name="Normal 12 11 3 2 3" xfId="2899" xr:uid="{00000000-0005-0000-0000-0000A8050000}"/>
    <cellStyle name="Normal 12 11 3 2 3 2" xfId="8389" xr:uid="{00000000-0005-0000-0000-0000A9050000}"/>
    <cellStyle name="Normal 12 11 3 2 3 2 2" xfId="21200" xr:uid="{00000000-0005-0000-0000-0000AA050000}"/>
    <cellStyle name="Normal 12 11 3 2 3 2 2 2" xfId="46820" xr:uid="{00000000-0005-0000-0000-0000AB050000}"/>
    <cellStyle name="Normal 12 11 3 2 3 2 3" xfId="34010" xr:uid="{00000000-0005-0000-0000-0000AC050000}"/>
    <cellStyle name="Normal 12 11 3 2 3 3" xfId="15710" xr:uid="{00000000-0005-0000-0000-0000AD050000}"/>
    <cellStyle name="Normal 12 11 3 2 3 3 2" xfId="41330" xr:uid="{00000000-0005-0000-0000-0000AE050000}"/>
    <cellStyle name="Normal 12 11 3 2 3 4" xfId="28520" xr:uid="{00000000-0005-0000-0000-0000AF050000}"/>
    <cellStyle name="Normal 12 11 3 2 4" xfId="4729" xr:uid="{00000000-0005-0000-0000-0000B0050000}"/>
    <cellStyle name="Normal 12 11 3 2 4 2" xfId="10219" xr:uid="{00000000-0005-0000-0000-0000B1050000}"/>
    <cellStyle name="Normal 12 11 3 2 4 2 2" xfId="23030" xr:uid="{00000000-0005-0000-0000-0000B2050000}"/>
    <cellStyle name="Normal 12 11 3 2 4 2 2 2" xfId="48650" xr:uid="{00000000-0005-0000-0000-0000B3050000}"/>
    <cellStyle name="Normal 12 11 3 2 4 2 3" xfId="35840" xr:uid="{00000000-0005-0000-0000-0000B4050000}"/>
    <cellStyle name="Normal 12 11 3 2 4 3" xfId="17540" xr:uid="{00000000-0005-0000-0000-0000B5050000}"/>
    <cellStyle name="Normal 12 11 3 2 4 3 2" xfId="43160" xr:uid="{00000000-0005-0000-0000-0000B6050000}"/>
    <cellStyle name="Normal 12 11 3 2 4 4" xfId="30350" xr:uid="{00000000-0005-0000-0000-0000B7050000}"/>
    <cellStyle name="Normal 12 11 3 2 5" xfId="12049" xr:uid="{00000000-0005-0000-0000-0000B8050000}"/>
    <cellStyle name="Normal 12 11 3 2 5 2" xfId="24860" xr:uid="{00000000-0005-0000-0000-0000B9050000}"/>
    <cellStyle name="Normal 12 11 3 2 5 2 2" xfId="50480" xr:uid="{00000000-0005-0000-0000-0000BA050000}"/>
    <cellStyle name="Normal 12 11 3 2 5 3" xfId="37670" xr:uid="{00000000-0005-0000-0000-0000BB050000}"/>
    <cellStyle name="Normal 12 11 3 2 6" xfId="6559" xr:uid="{00000000-0005-0000-0000-0000BC050000}"/>
    <cellStyle name="Normal 12 11 3 2 6 2" xfId="19370" xr:uid="{00000000-0005-0000-0000-0000BD050000}"/>
    <cellStyle name="Normal 12 11 3 2 6 2 2" xfId="44990" xr:uid="{00000000-0005-0000-0000-0000BE050000}"/>
    <cellStyle name="Normal 12 11 3 2 6 3" xfId="32180" xr:uid="{00000000-0005-0000-0000-0000BF050000}"/>
    <cellStyle name="Normal 12 11 3 2 7" xfId="13880" xr:uid="{00000000-0005-0000-0000-0000C0050000}"/>
    <cellStyle name="Normal 12 11 3 2 7 2" xfId="39500" xr:uid="{00000000-0005-0000-0000-0000C1050000}"/>
    <cellStyle name="Normal 12 11 3 2 8" xfId="26690" xr:uid="{00000000-0005-0000-0000-0000C2050000}"/>
    <cellStyle name="Normal 12 11 3 3" xfId="1563" xr:uid="{00000000-0005-0000-0000-0000C3050000}"/>
    <cellStyle name="Normal 12 11 3 3 2" xfId="3393" xr:uid="{00000000-0005-0000-0000-0000C4050000}"/>
    <cellStyle name="Normal 12 11 3 3 2 2" xfId="8883" xr:uid="{00000000-0005-0000-0000-0000C5050000}"/>
    <cellStyle name="Normal 12 11 3 3 2 2 2" xfId="21694" xr:uid="{00000000-0005-0000-0000-0000C6050000}"/>
    <cellStyle name="Normal 12 11 3 3 2 2 2 2" xfId="47314" xr:uid="{00000000-0005-0000-0000-0000C7050000}"/>
    <cellStyle name="Normal 12 11 3 3 2 2 3" xfId="34504" xr:uid="{00000000-0005-0000-0000-0000C8050000}"/>
    <cellStyle name="Normal 12 11 3 3 2 3" xfId="16204" xr:uid="{00000000-0005-0000-0000-0000C9050000}"/>
    <cellStyle name="Normal 12 11 3 3 2 3 2" xfId="41824" xr:uid="{00000000-0005-0000-0000-0000CA050000}"/>
    <cellStyle name="Normal 12 11 3 3 2 4" xfId="29014" xr:uid="{00000000-0005-0000-0000-0000CB050000}"/>
    <cellStyle name="Normal 12 11 3 3 3" xfId="5223" xr:uid="{00000000-0005-0000-0000-0000CC050000}"/>
    <cellStyle name="Normal 12 11 3 3 3 2" xfId="10713" xr:uid="{00000000-0005-0000-0000-0000CD050000}"/>
    <cellStyle name="Normal 12 11 3 3 3 2 2" xfId="23524" xr:uid="{00000000-0005-0000-0000-0000CE050000}"/>
    <cellStyle name="Normal 12 11 3 3 3 2 2 2" xfId="49144" xr:uid="{00000000-0005-0000-0000-0000CF050000}"/>
    <cellStyle name="Normal 12 11 3 3 3 2 3" xfId="36334" xr:uid="{00000000-0005-0000-0000-0000D0050000}"/>
    <cellStyle name="Normal 12 11 3 3 3 3" xfId="18034" xr:uid="{00000000-0005-0000-0000-0000D1050000}"/>
    <cellStyle name="Normal 12 11 3 3 3 3 2" xfId="43654" xr:uid="{00000000-0005-0000-0000-0000D2050000}"/>
    <cellStyle name="Normal 12 11 3 3 3 4" xfId="30844" xr:uid="{00000000-0005-0000-0000-0000D3050000}"/>
    <cellStyle name="Normal 12 11 3 3 4" xfId="12543" xr:uid="{00000000-0005-0000-0000-0000D4050000}"/>
    <cellStyle name="Normal 12 11 3 3 4 2" xfId="25354" xr:uid="{00000000-0005-0000-0000-0000D5050000}"/>
    <cellStyle name="Normal 12 11 3 3 4 2 2" xfId="50974" xr:uid="{00000000-0005-0000-0000-0000D6050000}"/>
    <cellStyle name="Normal 12 11 3 3 4 3" xfId="38164" xr:uid="{00000000-0005-0000-0000-0000D7050000}"/>
    <cellStyle name="Normal 12 11 3 3 5" xfId="7053" xr:uid="{00000000-0005-0000-0000-0000D8050000}"/>
    <cellStyle name="Normal 12 11 3 3 5 2" xfId="19864" xr:uid="{00000000-0005-0000-0000-0000D9050000}"/>
    <cellStyle name="Normal 12 11 3 3 5 2 2" xfId="45484" xr:uid="{00000000-0005-0000-0000-0000DA050000}"/>
    <cellStyle name="Normal 12 11 3 3 5 3" xfId="32674" xr:uid="{00000000-0005-0000-0000-0000DB050000}"/>
    <cellStyle name="Normal 12 11 3 3 6" xfId="14374" xr:uid="{00000000-0005-0000-0000-0000DC050000}"/>
    <cellStyle name="Normal 12 11 3 3 6 2" xfId="39994" xr:uid="{00000000-0005-0000-0000-0000DD050000}"/>
    <cellStyle name="Normal 12 11 3 3 7" xfId="27184" xr:uid="{00000000-0005-0000-0000-0000DE050000}"/>
    <cellStyle name="Normal 12 11 3 4" xfId="2499" xr:uid="{00000000-0005-0000-0000-0000DF050000}"/>
    <cellStyle name="Normal 12 11 3 4 2" xfId="7989" xr:uid="{00000000-0005-0000-0000-0000E0050000}"/>
    <cellStyle name="Normal 12 11 3 4 2 2" xfId="20800" xr:uid="{00000000-0005-0000-0000-0000E1050000}"/>
    <cellStyle name="Normal 12 11 3 4 2 2 2" xfId="46420" xr:uid="{00000000-0005-0000-0000-0000E2050000}"/>
    <cellStyle name="Normal 12 11 3 4 2 3" xfId="33610" xr:uid="{00000000-0005-0000-0000-0000E3050000}"/>
    <cellStyle name="Normal 12 11 3 4 3" xfId="15310" xr:uid="{00000000-0005-0000-0000-0000E4050000}"/>
    <cellStyle name="Normal 12 11 3 4 3 2" xfId="40930" xr:uid="{00000000-0005-0000-0000-0000E5050000}"/>
    <cellStyle name="Normal 12 11 3 4 4" xfId="28120" xr:uid="{00000000-0005-0000-0000-0000E6050000}"/>
    <cellStyle name="Normal 12 11 3 5" xfId="4329" xr:uid="{00000000-0005-0000-0000-0000E7050000}"/>
    <cellStyle name="Normal 12 11 3 5 2" xfId="9819" xr:uid="{00000000-0005-0000-0000-0000E8050000}"/>
    <cellStyle name="Normal 12 11 3 5 2 2" xfId="22630" xr:uid="{00000000-0005-0000-0000-0000E9050000}"/>
    <cellStyle name="Normal 12 11 3 5 2 2 2" xfId="48250" xr:uid="{00000000-0005-0000-0000-0000EA050000}"/>
    <cellStyle name="Normal 12 11 3 5 2 3" xfId="35440" xr:uid="{00000000-0005-0000-0000-0000EB050000}"/>
    <cellStyle name="Normal 12 11 3 5 3" xfId="17140" xr:uid="{00000000-0005-0000-0000-0000EC050000}"/>
    <cellStyle name="Normal 12 11 3 5 3 2" xfId="42760" xr:uid="{00000000-0005-0000-0000-0000ED050000}"/>
    <cellStyle name="Normal 12 11 3 5 4" xfId="29950" xr:uid="{00000000-0005-0000-0000-0000EE050000}"/>
    <cellStyle name="Normal 12 11 3 6" xfId="11649" xr:uid="{00000000-0005-0000-0000-0000EF050000}"/>
    <cellStyle name="Normal 12 11 3 6 2" xfId="24460" xr:uid="{00000000-0005-0000-0000-0000F0050000}"/>
    <cellStyle name="Normal 12 11 3 6 2 2" xfId="50080" xr:uid="{00000000-0005-0000-0000-0000F1050000}"/>
    <cellStyle name="Normal 12 11 3 6 3" xfId="37270" xr:uid="{00000000-0005-0000-0000-0000F2050000}"/>
    <cellStyle name="Normal 12 11 3 7" xfId="6159" xr:uid="{00000000-0005-0000-0000-0000F3050000}"/>
    <cellStyle name="Normal 12 11 3 7 2" xfId="18970" xr:uid="{00000000-0005-0000-0000-0000F4050000}"/>
    <cellStyle name="Normal 12 11 3 7 2 2" xfId="44590" xr:uid="{00000000-0005-0000-0000-0000F5050000}"/>
    <cellStyle name="Normal 12 11 3 7 3" xfId="31780" xr:uid="{00000000-0005-0000-0000-0000F6050000}"/>
    <cellStyle name="Normal 12 11 3 8" xfId="13480" xr:uid="{00000000-0005-0000-0000-0000F7050000}"/>
    <cellStyle name="Normal 12 11 3 8 2" xfId="39100" xr:uid="{00000000-0005-0000-0000-0000F8050000}"/>
    <cellStyle name="Normal 12 11 3 9" xfId="26290" xr:uid="{00000000-0005-0000-0000-0000F9050000}"/>
    <cellStyle name="Normal 12 11 4" xfId="443" xr:uid="{00000000-0005-0000-0000-0000FA050000}"/>
    <cellStyle name="Normal 12 11 4 2" xfId="1338" xr:uid="{00000000-0005-0000-0000-0000FB050000}"/>
    <cellStyle name="Normal 12 11 4 2 2" xfId="3168" xr:uid="{00000000-0005-0000-0000-0000FC050000}"/>
    <cellStyle name="Normal 12 11 4 2 2 2" xfId="8658" xr:uid="{00000000-0005-0000-0000-0000FD050000}"/>
    <cellStyle name="Normal 12 11 4 2 2 2 2" xfId="21469" xr:uid="{00000000-0005-0000-0000-0000FE050000}"/>
    <cellStyle name="Normal 12 11 4 2 2 2 2 2" xfId="47089" xr:uid="{00000000-0005-0000-0000-0000FF050000}"/>
    <cellStyle name="Normal 12 11 4 2 2 2 3" xfId="34279" xr:uid="{00000000-0005-0000-0000-000000060000}"/>
    <cellStyle name="Normal 12 11 4 2 2 3" xfId="15979" xr:uid="{00000000-0005-0000-0000-000001060000}"/>
    <cellStyle name="Normal 12 11 4 2 2 3 2" xfId="41599" xr:uid="{00000000-0005-0000-0000-000002060000}"/>
    <cellStyle name="Normal 12 11 4 2 2 4" xfId="28789" xr:uid="{00000000-0005-0000-0000-000003060000}"/>
    <cellStyle name="Normal 12 11 4 2 3" xfId="4998" xr:uid="{00000000-0005-0000-0000-000004060000}"/>
    <cellStyle name="Normal 12 11 4 2 3 2" xfId="10488" xr:uid="{00000000-0005-0000-0000-000005060000}"/>
    <cellStyle name="Normal 12 11 4 2 3 2 2" xfId="23299" xr:uid="{00000000-0005-0000-0000-000006060000}"/>
    <cellStyle name="Normal 12 11 4 2 3 2 2 2" xfId="48919" xr:uid="{00000000-0005-0000-0000-000007060000}"/>
    <cellStyle name="Normal 12 11 4 2 3 2 3" xfId="36109" xr:uid="{00000000-0005-0000-0000-000008060000}"/>
    <cellStyle name="Normal 12 11 4 2 3 3" xfId="17809" xr:uid="{00000000-0005-0000-0000-000009060000}"/>
    <cellStyle name="Normal 12 11 4 2 3 3 2" xfId="43429" xr:uid="{00000000-0005-0000-0000-00000A060000}"/>
    <cellStyle name="Normal 12 11 4 2 3 4" xfId="30619" xr:uid="{00000000-0005-0000-0000-00000B060000}"/>
    <cellStyle name="Normal 12 11 4 2 4" xfId="12318" xr:uid="{00000000-0005-0000-0000-00000C060000}"/>
    <cellStyle name="Normal 12 11 4 2 4 2" xfId="25129" xr:uid="{00000000-0005-0000-0000-00000D060000}"/>
    <cellStyle name="Normal 12 11 4 2 4 2 2" xfId="50749" xr:uid="{00000000-0005-0000-0000-00000E060000}"/>
    <cellStyle name="Normal 12 11 4 2 4 3" xfId="37939" xr:uid="{00000000-0005-0000-0000-00000F060000}"/>
    <cellStyle name="Normal 12 11 4 2 5" xfId="6828" xr:uid="{00000000-0005-0000-0000-000010060000}"/>
    <cellStyle name="Normal 12 11 4 2 5 2" xfId="19639" xr:uid="{00000000-0005-0000-0000-000011060000}"/>
    <cellStyle name="Normal 12 11 4 2 5 2 2" xfId="45259" xr:uid="{00000000-0005-0000-0000-000012060000}"/>
    <cellStyle name="Normal 12 11 4 2 5 3" xfId="32449" xr:uid="{00000000-0005-0000-0000-000013060000}"/>
    <cellStyle name="Normal 12 11 4 2 6" xfId="14149" xr:uid="{00000000-0005-0000-0000-000014060000}"/>
    <cellStyle name="Normal 12 11 4 2 6 2" xfId="39769" xr:uid="{00000000-0005-0000-0000-000015060000}"/>
    <cellStyle name="Normal 12 11 4 2 7" xfId="26959" xr:uid="{00000000-0005-0000-0000-000016060000}"/>
    <cellStyle name="Normal 12 11 4 3" xfId="2274" xr:uid="{00000000-0005-0000-0000-000017060000}"/>
    <cellStyle name="Normal 12 11 4 3 2" xfId="7764" xr:uid="{00000000-0005-0000-0000-000018060000}"/>
    <cellStyle name="Normal 12 11 4 3 2 2" xfId="20575" xr:uid="{00000000-0005-0000-0000-000019060000}"/>
    <cellStyle name="Normal 12 11 4 3 2 2 2" xfId="46195" xr:uid="{00000000-0005-0000-0000-00001A060000}"/>
    <cellStyle name="Normal 12 11 4 3 2 3" xfId="33385" xr:uid="{00000000-0005-0000-0000-00001B060000}"/>
    <cellStyle name="Normal 12 11 4 3 3" xfId="15085" xr:uid="{00000000-0005-0000-0000-00001C060000}"/>
    <cellStyle name="Normal 12 11 4 3 3 2" xfId="40705" xr:uid="{00000000-0005-0000-0000-00001D060000}"/>
    <cellStyle name="Normal 12 11 4 3 4" xfId="27895" xr:uid="{00000000-0005-0000-0000-00001E060000}"/>
    <cellStyle name="Normal 12 11 4 4" xfId="4104" xr:uid="{00000000-0005-0000-0000-00001F060000}"/>
    <cellStyle name="Normal 12 11 4 4 2" xfId="9594" xr:uid="{00000000-0005-0000-0000-000020060000}"/>
    <cellStyle name="Normal 12 11 4 4 2 2" xfId="22405" xr:uid="{00000000-0005-0000-0000-000021060000}"/>
    <cellStyle name="Normal 12 11 4 4 2 2 2" xfId="48025" xr:uid="{00000000-0005-0000-0000-000022060000}"/>
    <cellStyle name="Normal 12 11 4 4 2 3" xfId="35215" xr:uid="{00000000-0005-0000-0000-000023060000}"/>
    <cellStyle name="Normal 12 11 4 4 3" xfId="16915" xr:uid="{00000000-0005-0000-0000-000024060000}"/>
    <cellStyle name="Normal 12 11 4 4 3 2" xfId="42535" xr:uid="{00000000-0005-0000-0000-000025060000}"/>
    <cellStyle name="Normal 12 11 4 4 4" xfId="29725" xr:uid="{00000000-0005-0000-0000-000026060000}"/>
    <cellStyle name="Normal 12 11 4 5" xfId="11424" xr:uid="{00000000-0005-0000-0000-000027060000}"/>
    <cellStyle name="Normal 12 11 4 5 2" xfId="24235" xr:uid="{00000000-0005-0000-0000-000028060000}"/>
    <cellStyle name="Normal 12 11 4 5 2 2" xfId="49855" xr:uid="{00000000-0005-0000-0000-000029060000}"/>
    <cellStyle name="Normal 12 11 4 5 3" xfId="37045" xr:uid="{00000000-0005-0000-0000-00002A060000}"/>
    <cellStyle name="Normal 12 11 4 6" xfId="5934" xr:uid="{00000000-0005-0000-0000-00002B060000}"/>
    <cellStyle name="Normal 12 11 4 6 2" xfId="18745" xr:uid="{00000000-0005-0000-0000-00002C060000}"/>
    <cellStyle name="Normal 12 11 4 6 2 2" xfId="44365" xr:uid="{00000000-0005-0000-0000-00002D060000}"/>
    <cellStyle name="Normal 12 11 4 6 3" xfId="31555" xr:uid="{00000000-0005-0000-0000-00002E060000}"/>
    <cellStyle name="Normal 12 11 4 7" xfId="13255" xr:uid="{00000000-0005-0000-0000-00002F060000}"/>
    <cellStyle name="Normal 12 11 4 7 2" xfId="38875" xr:uid="{00000000-0005-0000-0000-000030060000}"/>
    <cellStyle name="Normal 12 11 4 8" xfId="26065" xr:uid="{00000000-0005-0000-0000-000031060000}"/>
    <cellStyle name="Normal 12 11 5" xfId="802" xr:uid="{00000000-0005-0000-0000-000032060000}"/>
    <cellStyle name="Normal 12 11 5 2" xfId="1697" xr:uid="{00000000-0005-0000-0000-000033060000}"/>
    <cellStyle name="Normal 12 11 5 2 2" xfId="3527" xr:uid="{00000000-0005-0000-0000-000034060000}"/>
    <cellStyle name="Normal 12 11 5 2 2 2" xfId="9017" xr:uid="{00000000-0005-0000-0000-000035060000}"/>
    <cellStyle name="Normal 12 11 5 2 2 2 2" xfId="21828" xr:uid="{00000000-0005-0000-0000-000036060000}"/>
    <cellStyle name="Normal 12 11 5 2 2 2 2 2" xfId="47448" xr:uid="{00000000-0005-0000-0000-000037060000}"/>
    <cellStyle name="Normal 12 11 5 2 2 2 3" xfId="34638" xr:uid="{00000000-0005-0000-0000-000038060000}"/>
    <cellStyle name="Normal 12 11 5 2 2 3" xfId="16338" xr:uid="{00000000-0005-0000-0000-000039060000}"/>
    <cellStyle name="Normal 12 11 5 2 2 3 2" xfId="41958" xr:uid="{00000000-0005-0000-0000-00003A060000}"/>
    <cellStyle name="Normal 12 11 5 2 2 4" xfId="29148" xr:uid="{00000000-0005-0000-0000-00003B060000}"/>
    <cellStyle name="Normal 12 11 5 2 3" xfId="5357" xr:uid="{00000000-0005-0000-0000-00003C060000}"/>
    <cellStyle name="Normal 12 11 5 2 3 2" xfId="10847" xr:uid="{00000000-0005-0000-0000-00003D060000}"/>
    <cellStyle name="Normal 12 11 5 2 3 2 2" xfId="23658" xr:uid="{00000000-0005-0000-0000-00003E060000}"/>
    <cellStyle name="Normal 12 11 5 2 3 2 2 2" xfId="49278" xr:uid="{00000000-0005-0000-0000-00003F060000}"/>
    <cellStyle name="Normal 12 11 5 2 3 2 3" xfId="36468" xr:uid="{00000000-0005-0000-0000-000040060000}"/>
    <cellStyle name="Normal 12 11 5 2 3 3" xfId="18168" xr:uid="{00000000-0005-0000-0000-000041060000}"/>
    <cellStyle name="Normal 12 11 5 2 3 3 2" xfId="43788" xr:uid="{00000000-0005-0000-0000-000042060000}"/>
    <cellStyle name="Normal 12 11 5 2 3 4" xfId="30978" xr:uid="{00000000-0005-0000-0000-000043060000}"/>
    <cellStyle name="Normal 12 11 5 2 4" xfId="12677" xr:uid="{00000000-0005-0000-0000-000044060000}"/>
    <cellStyle name="Normal 12 11 5 2 4 2" xfId="25488" xr:uid="{00000000-0005-0000-0000-000045060000}"/>
    <cellStyle name="Normal 12 11 5 2 4 2 2" xfId="51108" xr:uid="{00000000-0005-0000-0000-000046060000}"/>
    <cellStyle name="Normal 12 11 5 2 4 3" xfId="38298" xr:uid="{00000000-0005-0000-0000-000047060000}"/>
    <cellStyle name="Normal 12 11 5 2 5" xfId="7187" xr:uid="{00000000-0005-0000-0000-000048060000}"/>
    <cellStyle name="Normal 12 11 5 2 5 2" xfId="19998" xr:uid="{00000000-0005-0000-0000-000049060000}"/>
    <cellStyle name="Normal 12 11 5 2 5 2 2" xfId="45618" xr:uid="{00000000-0005-0000-0000-00004A060000}"/>
    <cellStyle name="Normal 12 11 5 2 5 3" xfId="32808" xr:uid="{00000000-0005-0000-0000-00004B060000}"/>
    <cellStyle name="Normal 12 11 5 2 6" xfId="14508" xr:uid="{00000000-0005-0000-0000-00004C060000}"/>
    <cellStyle name="Normal 12 11 5 2 6 2" xfId="40128" xr:uid="{00000000-0005-0000-0000-00004D060000}"/>
    <cellStyle name="Normal 12 11 5 2 7" xfId="27318" xr:uid="{00000000-0005-0000-0000-00004E060000}"/>
    <cellStyle name="Normal 12 11 5 3" xfId="2633" xr:uid="{00000000-0005-0000-0000-00004F060000}"/>
    <cellStyle name="Normal 12 11 5 3 2" xfId="8123" xr:uid="{00000000-0005-0000-0000-000050060000}"/>
    <cellStyle name="Normal 12 11 5 3 2 2" xfId="20934" xr:uid="{00000000-0005-0000-0000-000051060000}"/>
    <cellStyle name="Normal 12 11 5 3 2 2 2" xfId="46554" xr:uid="{00000000-0005-0000-0000-000052060000}"/>
    <cellStyle name="Normal 12 11 5 3 2 3" xfId="33744" xr:uid="{00000000-0005-0000-0000-000053060000}"/>
    <cellStyle name="Normal 12 11 5 3 3" xfId="15444" xr:uid="{00000000-0005-0000-0000-000054060000}"/>
    <cellStyle name="Normal 12 11 5 3 3 2" xfId="41064" xr:uid="{00000000-0005-0000-0000-000055060000}"/>
    <cellStyle name="Normal 12 11 5 3 4" xfId="28254" xr:uid="{00000000-0005-0000-0000-000056060000}"/>
    <cellStyle name="Normal 12 11 5 4" xfId="4463" xr:uid="{00000000-0005-0000-0000-000057060000}"/>
    <cellStyle name="Normal 12 11 5 4 2" xfId="9953" xr:uid="{00000000-0005-0000-0000-000058060000}"/>
    <cellStyle name="Normal 12 11 5 4 2 2" xfId="22764" xr:uid="{00000000-0005-0000-0000-000059060000}"/>
    <cellStyle name="Normal 12 11 5 4 2 2 2" xfId="48384" xr:uid="{00000000-0005-0000-0000-00005A060000}"/>
    <cellStyle name="Normal 12 11 5 4 2 3" xfId="35574" xr:uid="{00000000-0005-0000-0000-00005B060000}"/>
    <cellStyle name="Normal 12 11 5 4 3" xfId="17274" xr:uid="{00000000-0005-0000-0000-00005C060000}"/>
    <cellStyle name="Normal 12 11 5 4 3 2" xfId="42894" xr:uid="{00000000-0005-0000-0000-00005D060000}"/>
    <cellStyle name="Normal 12 11 5 4 4" xfId="30084" xr:uid="{00000000-0005-0000-0000-00005E060000}"/>
    <cellStyle name="Normal 12 11 5 5" xfId="11783" xr:uid="{00000000-0005-0000-0000-00005F060000}"/>
    <cellStyle name="Normal 12 11 5 5 2" xfId="24594" xr:uid="{00000000-0005-0000-0000-000060060000}"/>
    <cellStyle name="Normal 12 11 5 5 2 2" xfId="50214" xr:uid="{00000000-0005-0000-0000-000061060000}"/>
    <cellStyle name="Normal 12 11 5 5 3" xfId="37404" xr:uid="{00000000-0005-0000-0000-000062060000}"/>
    <cellStyle name="Normal 12 11 5 6" xfId="6293" xr:uid="{00000000-0005-0000-0000-000063060000}"/>
    <cellStyle name="Normal 12 11 5 6 2" xfId="19104" xr:uid="{00000000-0005-0000-0000-000064060000}"/>
    <cellStyle name="Normal 12 11 5 6 2 2" xfId="44724" xr:uid="{00000000-0005-0000-0000-000065060000}"/>
    <cellStyle name="Normal 12 11 5 6 3" xfId="31914" xr:uid="{00000000-0005-0000-0000-000066060000}"/>
    <cellStyle name="Normal 12 11 5 7" xfId="13614" xr:uid="{00000000-0005-0000-0000-000067060000}"/>
    <cellStyle name="Normal 12 11 5 7 2" xfId="39234" xr:uid="{00000000-0005-0000-0000-000068060000}"/>
    <cellStyle name="Normal 12 11 5 8" xfId="26424" xr:uid="{00000000-0005-0000-0000-000069060000}"/>
    <cellStyle name="Normal 12 11 6" xfId="1203" xr:uid="{00000000-0005-0000-0000-00006A060000}"/>
    <cellStyle name="Normal 12 11 6 2" xfId="3033" xr:uid="{00000000-0005-0000-0000-00006B060000}"/>
    <cellStyle name="Normal 12 11 6 2 2" xfId="8523" xr:uid="{00000000-0005-0000-0000-00006C060000}"/>
    <cellStyle name="Normal 12 11 6 2 2 2" xfId="21334" xr:uid="{00000000-0005-0000-0000-00006D060000}"/>
    <cellStyle name="Normal 12 11 6 2 2 2 2" xfId="46954" xr:uid="{00000000-0005-0000-0000-00006E060000}"/>
    <cellStyle name="Normal 12 11 6 2 2 3" xfId="34144" xr:uid="{00000000-0005-0000-0000-00006F060000}"/>
    <cellStyle name="Normal 12 11 6 2 3" xfId="15844" xr:uid="{00000000-0005-0000-0000-000070060000}"/>
    <cellStyle name="Normal 12 11 6 2 3 2" xfId="41464" xr:uid="{00000000-0005-0000-0000-000071060000}"/>
    <cellStyle name="Normal 12 11 6 2 4" xfId="28654" xr:uid="{00000000-0005-0000-0000-000072060000}"/>
    <cellStyle name="Normal 12 11 6 3" xfId="4863" xr:uid="{00000000-0005-0000-0000-000073060000}"/>
    <cellStyle name="Normal 12 11 6 3 2" xfId="10353" xr:uid="{00000000-0005-0000-0000-000074060000}"/>
    <cellStyle name="Normal 12 11 6 3 2 2" xfId="23164" xr:uid="{00000000-0005-0000-0000-000075060000}"/>
    <cellStyle name="Normal 12 11 6 3 2 2 2" xfId="48784" xr:uid="{00000000-0005-0000-0000-000076060000}"/>
    <cellStyle name="Normal 12 11 6 3 2 3" xfId="35974" xr:uid="{00000000-0005-0000-0000-000077060000}"/>
    <cellStyle name="Normal 12 11 6 3 3" xfId="17674" xr:uid="{00000000-0005-0000-0000-000078060000}"/>
    <cellStyle name="Normal 12 11 6 3 3 2" xfId="43294" xr:uid="{00000000-0005-0000-0000-000079060000}"/>
    <cellStyle name="Normal 12 11 6 3 4" xfId="30484" xr:uid="{00000000-0005-0000-0000-00007A060000}"/>
    <cellStyle name="Normal 12 11 6 4" xfId="12183" xr:uid="{00000000-0005-0000-0000-00007B060000}"/>
    <cellStyle name="Normal 12 11 6 4 2" xfId="24994" xr:uid="{00000000-0005-0000-0000-00007C060000}"/>
    <cellStyle name="Normal 12 11 6 4 2 2" xfId="50614" xr:uid="{00000000-0005-0000-0000-00007D060000}"/>
    <cellStyle name="Normal 12 11 6 4 3" xfId="37804" xr:uid="{00000000-0005-0000-0000-00007E060000}"/>
    <cellStyle name="Normal 12 11 6 5" xfId="6693" xr:uid="{00000000-0005-0000-0000-00007F060000}"/>
    <cellStyle name="Normal 12 11 6 5 2" xfId="19504" xr:uid="{00000000-0005-0000-0000-000080060000}"/>
    <cellStyle name="Normal 12 11 6 5 2 2" xfId="45124" xr:uid="{00000000-0005-0000-0000-000081060000}"/>
    <cellStyle name="Normal 12 11 6 5 3" xfId="32314" xr:uid="{00000000-0005-0000-0000-000082060000}"/>
    <cellStyle name="Normal 12 11 6 6" xfId="14014" xr:uid="{00000000-0005-0000-0000-000083060000}"/>
    <cellStyle name="Normal 12 11 6 6 2" xfId="39634" xr:uid="{00000000-0005-0000-0000-000084060000}"/>
    <cellStyle name="Normal 12 11 6 7" xfId="26824" xr:uid="{00000000-0005-0000-0000-000085060000}"/>
    <cellStyle name="Normal 12 11 7" xfId="2139" xr:uid="{00000000-0005-0000-0000-000086060000}"/>
    <cellStyle name="Normal 12 11 7 2" xfId="7629" xr:uid="{00000000-0005-0000-0000-000087060000}"/>
    <cellStyle name="Normal 12 11 7 2 2" xfId="20440" xr:uid="{00000000-0005-0000-0000-000088060000}"/>
    <cellStyle name="Normal 12 11 7 2 2 2" xfId="46060" xr:uid="{00000000-0005-0000-0000-000089060000}"/>
    <cellStyle name="Normal 12 11 7 2 3" xfId="33250" xr:uid="{00000000-0005-0000-0000-00008A060000}"/>
    <cellStyle name="Normal 12 11 7 3" xfId="14950" xr:uid="{00000000-0005-0000-0000-00008B060000}"/>
    <cellStyle name="Normal 12 11 7 3 2" xfId="40570" xr:uid="{00000000-0005-0000-0000-00008C060000}"/>
    <cellStyle name="Normal 12 11 7 4" xfId="27760" xr:uid="{00000000-0005-0000-0000-00008D060000}"/>
    <cellStyle name="Normal 12 11 8" xfId="3969" xr:uid="{00000000-0005-0000-0000-00008E060000}"/>
    <cellStyle name="Normal 12 11 8 2" xfId="9459" xr:uid="{00000000-0005-0000-0000-00008F060000}"/>
    <cellStyle name="Normal 12 11 8 2 2" xfId="22270" xr:uid="{00000000-0005-0000-0000-000090060000}"/>
    <cellStyle name="Normal 12 11 8 2 2 2" xfId="47890" xr:uid="{00000000-0005-0000-0000-000091060000}"/>
    <cellStyle name="Normal 12 11 8 2 3" xfId="35080" xr:uid="{00000000-0005-0000-0000-000092060000}"/>
    <cellStyle name="Normal 12 11 8 3" xfId="16780" xr:uid="{00000000-0005-0000-0000-000093060000}"/>
    <cellStyle name="Normal 12 11 8 3 2" xfId="42400" xr:uid="{00000000-0005-0000-0000-000094060000}"/>
    <cellStyle name="Normal 12 11 8 4" xfId="29590" xr:uid="{00000000-0005-0000-0000-000095060000}"/>
    <cellStyle name="Normal 12 11 9" xfId="11289" xr:uid="{00000000-0005-0000-0000-000096060000}"/>
    <cellStyle name="Normal 12 11 9 2" xfId="24100" xr:uid="{00000000-0005-0000-0000-000097060000}"/>
    <cellStyle name="Normal 12 11 9 2 2" xfId="49720" xr:uid="{00000000-0005-0000-0000-000098060000}"/>
    <cellStyle name="Normal 12 11 9 3" xfId="36910" xr:uid="{00000000-0005-0000-0000-000099060000}"/>
    <cellStyle name="Normal 12 12" xfId="266" xr:uid="{00000000-0005-0000-0000-00009A060000}"/>
    <cellStyle name="Normal 12 12 10" xfId="5758" xr:uid="{00000000-0005-0000-0000-00009B060000}"/>
    <cellStyle name="Normal 12 12 10 2" xfId="18569" xr:uid="{00000000-0005-0000-0000-00009C060000}"/>
    <cellStyle name="Normal 12 12 10 2 2" xfId="44189" xr:uid="{00000000-0005-0000-0000-00009D060000}"/>
    <cellStyle name="Normal 12 12 10 3" xfId="31379" xr:uid="{00000000-0005-0000-0000-00009E060000}"/>
    <cellStyle name="Normal 12 12 11" xfId="13079" xr:uid="{00000000-0005-0000-0000-00009F060000}"/>
    <cellStyle name="Normal 12 12 11 2" xfId="38699" xr:uid="{00000000-0005-0000-0000-0000A0060000}"/>
    <cellStyle name="Normal 12 12 12" xfId="25889" xr:uid="{00000000-0005-0000-0000-0000A1060000}"/>
    <cellStyle name="Normal 12 12 2" xfId="495" xr:uid="{00000000-0005-0000-0000-0000A2060000}"/>
    <cellStyle name="Normal 12 12 2 2" xfId="894" xr:uid="{00000000-0005-0000-0000-0000A3060000}"/>
    <cellStyle name="Normal 12 12 2 2 2" xfId="1789" xr:uid="{00000000-0005-0000-0000-0000A4060000}"/>
    <cellStyle name="Normal 12 12 2 2 2 2" xfId="3619" xr:uid="{00000000-0005-0000-0000-0000A5060000}"/>
    <cellStyle name="Normal 12 12 2 2 2 2 2" xfId="9109" xr:uid="{00000000-0005-0000-0000-0000A6060000}"/>
    <cellStyle name="Normal 12 12 2 2 2 2 2 2" xfId="21920" xr:uid="{00000000-0005-0000-0000-0000A7060000}"/>
    <cellStyle name="Normal 12 12 2 2 2 2 2 2 2" xfId="47540" xr:uid="{00000000-0005-0000-0000-0000A8060000}"/>
    <cellStyle name="Normal 12 12 2 2 2 2 2 3" xfId="34730" xr:uid="{00000000-0005-0000-0000-0000A9060000}"/>
    <cellStyle name="Normal 12 12 2 2 2 2 3" xfId="16430" xr:uid="{00000000-0005-0000-0000-0000AA060000}"/>
    <cellStyle name="Normal 12 12 2 2 2 2 3 2" xfId="42050" xr:uid="{00000000-0005-0000-0000-0000AB060000}"/>
    <cellStyle name="Normal 12 12 2 2 2 2 4" xfId="29240" xr:uid="{00000000-0005-0000-0000-0000AC060000}"/>
    <cellStyle name="Normal 12 12 2 2 2 3" xfId="5449" xr:uid="{00000000-0005-0000-0000-0000AD060000}"/>
    <cellStyle name="Normal 12 12 2 2 2 3 2" xfId="10939" xr:uid="{00000000-0005-0000-0000-0000AE060000}"/>
    <cellStyle name="Normal 12 12 2 2 2 3 2 2" xfId="23750" xr:uid="{00000000-0005-0000-0000-0000AF060000}"/>
    <cellStyle name="Normal 12 12 2 2 2 3 2 2 2" xfId="49370" xr:uid="{00000000-0005-0000-0000-0000B0060000}"/>
    <cellStyle name="Normal 12 12 2 2 2 3 2 3" xfId="36560" xr:uid="{00000000-0005-0000-0000-0000B1060000}"/>
    <cellStyle name="Normal 12 12 2 2 2 3 3" xfId="18260" xr:uid="{00000000-0005-0000-0000-0000B2060000}"/>
    <cellStyle name="Normal 12 12 2 2 2 3 3 2" xfId="43880" xr:uid="{00000000-0005-0000-0000-0000B3060000}"/>
    <cellStyle name="Normal 12 12 2 2 2 3 4" xfId="31070" xr:uid="{00000000-0005-0000-0000-0000B4060000}"/>
    <cellStyle name="Normal 12 12 2 2 2 4" xfId="12769" xr:uid="{00000000-0005-0000-0000-0000B5060000}"/>
    <cellStyle name="Normal 12 12 2 2 2 4 2" xfId="25580" xr:uid="{00000000-0005-0000-0000-0000B6060000}"/>
    <cellStyle name="Normal 12 12 2 2 2 4 2 2" xfId="51200" xr:uid="{00000000-0005-0000-0000-0000B7060000}"/>
    <cellStyle name="Normal 12 12 2 2 2 4 3" xfId="38390" xr:uid="{00000000-0005-0000-0000-0000B8060000}"/>
    <cellStyle name="Normal 12 12 2 2 2 5" xfId="7279" xr:uid="{00000000-0005-0000-0000-0000B9060000}"/>
    <cellStyle name="Normal 12 12 2 2 2 5 2" xfId="20090" xr:uid="{00000000-0005-0000-0000-0000BA060000}"/>
    <cellStyle name="Normal 12 12 2 2 2 5 2 2" xfId="45710" xr:uid="{00000000-0005-0000-0000-0000BB060000}"/>
    <cellStyle name="Normal 12 12 2 2 2 5 3" xfId="32900" xr:uid="{00000000-0005-0000-0000-0000BC060000}"/>
    <cellStyle name="Normal 12 12 2 2 2 6" xfId="14600" xr:uid="{00000000-0005-0000-0000-0000BD060000}"/>
    <cellStyle name="Normal 12 12 2 2 2 6 2" xfId="40220" xr:uid="{00000000-0005-0000-0000-0000BE060000}"/>
    <cellStyle name="Normal 12 12 2 2 2 7" xfId="27410" xr:uid="{00000000-0005-0000-0000-0000BF060000}"/>
    <cellStyle name="Normal 12 12 2 2 3" xfId="2725" xr:uid="{00000000-0005-0000-0000-0000C0060000}"/>
    <cellStyle name="Normal 12 12 2 2 3 2" xfId="8215" xr:uid="{00000000-0005-0000-0000-0000C1060000}"/>
    <cellStyle name="Normal 12 12 2 2 3 2 2" xfId="21026" xr:uid="{00000000-0005-0000-0000-0000C2060000}"/>
    <cellStyle name="Normal 12 12 2 2 3 2 2 2" xfId="46646" xr:uid="{00000000-0005-0000-0000-0000C3060000}"/>
    <cellStyle name="Normal 12 12 2 2 3 2 3" xfId="33836" xr:uid="{00000000-0005-0000-0000-0000C4060000}"/>
    <cellStyle name="Normal 12 12 2 2 3 3" xfId="15536" xr:uid="{00000000-0005-0000-0000-0000C5060000}"/>
    <cellStyle name="Normal 12 12 2 2 3 3 2" xfId="41156" xr:uid="{00000000-0005-0000-0000-0000C6060000}"/>
    <cellStyle name="Normal 12 12 2 2 3 4" xfId="28346" xr:uid="{00000000-0005-0000-0000-0000C7060000}"/>
    <cellStyle name="Normal 12 12 2 2 4" xfId="4555" xr:uid="{00000000-0005-0000-0000-0000C8060000}"/>
    <cellStyle name="Normal 12 12 2 2 4 2" xfId="10045" xr:uid="{00000000-0005-0000-0000-0000C9060000}"/>
    <cellStyle name="Normal 12 12 2 2 4 2 2" xfId="22856" xr:uid="{00000000-0005-0000-0000-0000CA060000}"/>
    <cellStyle name="Normal 12 12 2 2 4 2 2 2" xfId="48476" xr:uid="{00000000-0005-0000-0000-0000CB060000}"/>
    <cellStyle name="Normal 12 12 2 2 4 2 3" xfId="35666" xr:uid="{00000000-0005-0000-0000-0000CC060000}"/>
    <cellStyle name="Normal 12 12 2 2 4 3" xfId="17366" xr:uid="{00000000-0005-0000-0000-0000CD060000}"/>
    <cellStyle name="Normal 12 12 2 2 4 3 2" xfId="42986" xr:uid="{00000000-0005-0000-0000-0000CE060000}"/>
    <cellStyle name="Normal 12 12 2 2 4 4" xfId="30176" xr:uid="{00000000-0005-0000-0000-0000CF060000}"/>
    <cellStyle name="Normal 12 12 2 2 5" xfId="11875" xr:uid="{00000000-0005-0000-0000-0000D0060000}"/>
    <cellStyle name="Normal 12 12 2 2 5 2" xfId="24686" xr:uid="{00000000-0005-0000-0000-0000D1060000}"/>
    <cellStyle name="Normal 12 12 2 2 5 2 2" xfId="50306" xr:uid="{00000000-0005-0000-0000-0000D2060000}"/>
    <cellStyle name="Normal 12 12 2 2 5 3" xfId="37496" xr:uid="{00000000-0005-0000-0000-0000D3060000}"/>
    <cellStyle name="Normal 12 12 2 2 6" xfId="6385" xr:uid="{00000000-0005-0000-0000-0000D4060000}"/>
    <cellStyle name="Normal 12 12 2 2 6 2" xfId="19196" xr:uid="{00000000-0005-0000-0000-0000D5060000}"/>
    <cellStyle name="Normal 12 12 2 2 6 2 2" xfId="44816" xr:uid="{00000000-0005-0000-0000-0000D6060000}"/>
    <cellStyle name="Normal 12 12 2 2 6 3" xfId="32006" xr:uid="{00000000-0005-0000-0000-0000D7060000}"/>
    <cellStyle name="Normal 12 12 2 2 7" xfId="13706" xr:uid="{00000000-0005-0000-0000-0000D8060000}"/>
    <cellStyle name="Normal 12 12 2 2 7 2" xfId="39326" xr:uid="{00000000-0005-0000-0000-0000D9060000}"/>
    <cellStyle name="Normal 12 12 2 2 8" xfId="26516" xr:uid="{00000000-0005-0000-0000-0000DA060000}"/>
    <cellStyle name="Normal 12 12 2 3" xfId="1390" xr:uid="{00000000-0005-0000-0000-0000DB060000}"/>
    <cellStyle name="Normal 12 12 2 3 2" xfId="3220" xr:uid="{00000000-0005-0000-0000-0000DC060000}"/>
    <cellStyle name="Normal 12 12 2 3 2 2" xfId="8710" xr:uid="{00000000-0005-0000-0000-0000DD060000}"/>
    <cellStyle name="Normal 12 12 2 3 2 2 2" xfId="21521" xr:uid="{00000000-0005-0000-0000-0000DE060000}"/>
    <cellStyle name="Normal 12 12 2 3 2 2 2 2" xfId="47141" xr:uid="{00000000-0005-0000-0000-0000DF060000}"/>
    <cellStyle name="Normal 12 12 2 3 2 2 3" xfId="34331" xr:uid="{00000000-0005-0000-0000-0000E0060000}"/>
    <cellStyle name="Normal 12 12 2 3 2 3" xfId="16031" xr:uid="{00000000-0005-0000-0000-0000E1060000}"/>
    <cellStyle name="Normal 12 12 2 3 2 3 2" xfId="41651" xr:uid="{00000000-0005-0000-0000-0000E2060000}"/>
    <cellStyle name="Normal 12 12 2 3 2 4" xfId="28841" xr:uid="{00000000-0005-0000-0000-0000E3060000}"/>
    <cellStyle name="Normal 12 12 2 3 3" xfId="5050" xr:uid="{00000000-0005-0000-0000-0000E4060000}"/>
    <cellStyle name="Normal 12 12 2 3 3 2" xfId="10540" xr:uid="{00000000-0005-0000-0000-0000E5060000}"/>
    <cellStyle name="Normal 12 12 2 3 3 2 2" xfId="23351" xr:uid="{00000000-0005-0000-0000-0000E6060000}"/>
    <cellStyle name="Normal 12 12 2 3 3 2 2 2" xfId="48971" xr:uid="{00000000-0005-0000-0000-0000E7060000}"/>
    <cellStyle name="Normal 12 12 2 3 3 2 3" xfId="36161" xr:uid="{00000000-0005-0000-0000-0000E8060000}"/>
    <cellStyle name="Normal 12 12 2 3 3 3" xfId="17861" xr:uid="{00000000-0005-0000-0000-0000E9060000}"/>
    <cellStyle name="Normal 12 12 2 3 3 3 2" xfId="43481" xr:uid="{00000000-0005-0000-0000-0000EA060000}"/>
    <cellStyle name="Normal 12 12 2 3 3 4" xfId="30671" xr:uid="{00000000-0005-0000-0000-0000EB060000}"/>
    <cellStyle name="Normal 12 12 2 3 4" xfId="12370" xr:uid="{00000000-0005-0000-0000-0000EC060000}"/>
    <cellStyle name="Normal 12 12 2 3 4 2" xfId="25181" xr:uid="{00000000-0005-0000-0000-0000ED060000}"/>
    <cellStyle name="Normal 12 12 2 3 4 2 2" xfId="50801" xr:uid="{00000000-0005-0000-0000-0000EE060000}"/>
    <cellStyle name="Normal 12 12 2 3 4 3" xfId="37991" xr:uid="{00000000-0005-0000-0000-0000EF060000}"/>
    <cellStyle name="Normal 12 12 2 3 5" xfId="6880" xr:uid="{00000000-0005-0000-0000-0000F0060000}"/>
    <cellStyle name="Normal 12 12 2 3 5 2" xfId="19691" xr:uid="{00000000-0005-0000-0000-0000F1060000}"/>
    <cellStyle name="Normal 12 12 2 3 5 2 2" xfId="45311" xr:uid="{00000000-0005-0000-0000-0000F2060000}"/>
    <cellStyle name="Normal 12 12 2 3 5 3" xfId="32501" xr:uid="{00000000-0005-0000-0000-0000F3060000}"/>
    <cellStyle name="Normal 12 12 2 3 6" xfId="14201" xr:uid="{00000000-0005-0000-0000-0000F4060000}"/>
    <cellStyle name="Normal 12 12 2 3 6 2" xfId="39821" xr:uid="{00000000-0005-0000-0000-0000F5060000}"/>
    <cellStyle name="Normal 12 12 2 3 7" xfId="27011" xr:uid="{00000000-0005-0000-0000-0000F6060000}"/>
    <cellStyle name="Normal 12 12 2 4" xfId="2326" xr:uid="{00000000-0005-0000-0000-0000F7060000}"/>
    <cellStyle name="Normal 12 12 2 4 2" xfId="7816" xr:uid="{00000000-0005-0000-0000-0000F8060000}"/>
    <cellStyle name="Normal 12 12 2 4 2 2" xfId="20627" xr:uid="{00000000-0005-0000-0000-0000F9060000}"/>
    <cellStyle name="Normal 12 12 2 4 2 2 2" xfId="46247" xr:uid="{00000000-0005-0000-0000-0000FA060000}"/>
    <cellStyle name="Normal 12 12 2 4 2 3" xfId="33437" xr:uid="{00000000-0005-0000-0000-0000FB060000}"/>
    <cellStyle name="Normal 12 12 2 4 3" xfId="15137" xr:uid="{00000000-0005-0000-0000-0000FC060000}"/>
    <cellStyle name="Normal 12 12 2 4 3 2" xfId="40757" xr:uid="{00000000-0005-0000-0000-0000FD060000}"/>
    <cellStyle name="Normal 12 12 2 4 4" xfId="27947" xr:uid="{00000000-0005-0000-0000-0000FE060000}"/>
    <cellStyle name="Normal 12 12 2 5" xfId="4156" xr:uid="{00000000-0005-0000-0000-0000FF060000}"/>
    <cellStyle name="Normal 12 12 2 5 2" xfId="9646" xr:uid="{00000000-0005-0000-0000-000000070000}"/>
    <cellStyle name="Normal 12 12 2 5 2 2" xfId="22457" xr:uid="{00000000-0005-0000-0000-000001070000}"/>
    <cellStyle name="Normal 12 12 2 5 2 2 2" xfId="48077" xr:uid="{00000000-0005-0000-0000-000002070000}"/>
    <cellStyle name="Normal 12 12 2 5 2 3" xfId="35267" xr:uid="{00000000-0005-0000-0000-000003070000}"/>
    <cellStyle name="Normal 12 12 2 5 3" xfId="16967" xr:uid="{00000000-0005-0000-0000-000004070000}"/>
    <cellStyle name="Normal 12 12 2 5 3 2" xfId="42587" xr:uid="{00000000-0005-0000-0000-000005070000}"/>
    <cellStyle name="Normal 12 12 2 5 4" xfId="29777" xr:uid="{00000000-0005-0000-0000-000006070000}"/>
    <cellStyle name="Normal 12 12 2 6" xfId="11476" xr:uid="{00000000-0005-0000-0000-000007070000}"/>
    <cellStyle name="Normal 12 12 2 6 2" xfId="24287" xr:uid="{00000000-0005-0000-0000-000008070000}"/>
    <cellStyle name="Normal 12 12 2 6 2 2" xfId="49907" xr:uid="{00000000-0005-0000-0000-000009070000}"/>
    <cellStyle name="Normal 12 12 2 6 3" xfId="37097" xr:uid="{00000000-0005-0000-0000-00000A070000}"/>
    <cellStyle name="Normal 12 12 2 7" xfId="5986" xr:uid="{00000000-0005-0000-0000-00000B070000}"/>
    <cellStyle name="Normal 12 12 2 7 2" xfId="18797" xr:uid="{00000000-0005-0000-0000-00000C070000}"/>
    <cellStyle name="Normal 12 12 2 7 2 2" xfId="44417" xr:uid="{00000000-0005-0000-0000-00000D070000}"/>
    <cellStyle name="Normal 12 12 2 7 3" xfId="31607" xr:uid="{00000000-0005-0000-0000-00000E070000}"/>
    <cellStyle name="Normal 12 12 2 8" xfId="13307" xr:uid="{00000000-0005-0000-0000-00000F070000}"/>
    <cellStyle name="Normal 12 12 2 8 2" xfId="38927" xr:uid="{00000000-0005-0000-0000-000010070000}"/>
    <cellStyle name="Normal 12 12 2 9" xfId="26117" xr:uid="{00000000-0005-0000-0000-000011070000}"/>
    <cellStyle name="Normal 12 12 3" xfId="627" xr:uid="{00000000-0005-0000-0000-000012070000}"/>
    <cellStyle name="Normal 12 12 3 2" xfId="1027" xr:uid="{00000000-0005-0000-0000-000013070000}"/>
    <cellStyle name="Normal 12 12 3 2 2" xfId="1922" xr:uid="{00000000-0005-0000-0000-000014070000}"/>
    <cellStyle name="Normal 12 12 3 2 2 2" xfId="3752" xr:uid="{00000000-0005-0000-0000-000015070000}"/>
    <cellStyle name="Normal 12 12 3 2 2 2 2" xfId="9242" xr:uid="{00000000-0005-0000-0000-000016070000}"/>
    <cellStyle name="Normal 12 12 3 2 2 2 2 2" xfId="22053" xr:uid="{00000000-0005-0000-0000-000017070000}"/>
    <cellStyle name="Normal 12 12 3 2 2 2 2 2 2" xfId="47673" xr:uid="{00000000-0005-0000-0000-000018070000}"/>
    <cellStyle name="Normal 12 12 3 2 2 2 2 3" xfId="34863" xr:uid="{00000000-0005-0000-0000-000019070000}"/>
    <cellStyle name="Normal 12 12 3 2 2 2 3" xfId="16563" xr:uid="{00000000-0005-0000-0000-00001A070000}"/>
    <cellStyle name="Normal 12 12 3 2 2 2 3 2" xfId="42183" xr:uid="{00000000-0005-0000-0000-00001B070000}"/>
    <cellStyle name="Normal 12 12 3 2 2 2 4" xfId="29373" xr:uid="{00000000-0005-0000-0000-00001C070000}"/>
    <cellStyle name="Normal 12 12 3 2 2 3" xfId="5582" xr:uid="{00000000-0005-0000-0000-00001D070000}"/>
    <cellStyle name="Normal 12 12 3 2 2 3 2" xfId="11072" xr:uid="{00000000-0005-0000-0000-00001E070000}"/>
    <cellStyle name="Normal 12 12 3 2 2 3 2 2" xfId="23883" xr:uid="{00000000-0005-0000-0000-00001F070000}"/>
    <cellStyle name="Normal 12 12 3 2 2 3 2 2 2" xfId="49503" xr:uid="{00000000-0005-0000-0000-000020070000}"/>
    <cellStyle name="Normal 12 12 3 2 2 3 2 3" xfId="36693" xr:uid="{00000000-0005-0000-0000-000021070000}"/>
    <cellStyle name="Normal 12 12 3 2 2 3 3" xfId="18393" xr:uid="{00000000-0005-0000-0000-000022070000}"/>
    <cellStyle name="Normal 12 12 3 2 2 3 3 2" xfId="44013" xr:uid="{00000000-0005-0000-0000-000023070000}"/>
    <cellStyle name="Normal 12 12 3 2 2 3 4" xfId="31203" xr:uid="{00000000-0005-0000-0000-000024070000}"/>
    <cellStyle name="Normal 12 12 3 2 2 4" xfId="12902" xr:uid="{00000000-0005-0000-0000-000025070000}"/>
    <cellStyle name="Normal 12 12 3 2 2 4 2" xfId="25713" xr:uid="{00000000-0005-0000-0000-000026070000}"/>
    <cellStyle name="Normal 12 12 3 2 2 4 2 2" xfId="51333" xr:uid="{00000000-0005-0000-0000-000027070000}"/>
    <cellStyle name="Normal 12 12 3 2 2 4 3" xfId="38523" xr:uid="{00000000-0005-0000-0000-000028070000}"/>
    <cellStyle name="Normal 12 12 3 2 2 5" xfId="7412" xr:uid="{00000000-0005-0000-0000-000029070000}"/>
    <cellStyle name="Normal 12 12 3 2 2 5 2" xfId="20223" xr:uid="{00000000-0005-0000-0000-00002A070000}"/>
    <cellStyle name="Normal 12 12 3 2 2 5 2 2" xfId="45843" xr:uid="{00000000-0005-0000-0000-00002B070000}"/>
    <cellStyle name="Normal 12 12 3 2 2 5 3" xfId="33033" xr:uid="{00000000-0005-0000-0000-00002C070000}"/>
    <cellStyle name="Normal 12 12 3 2 2 6" xfId="14733" xr:uid="{00000000-0005-0000-0000-00002D070000}"/>
    <cellStyle name="Normal 12 12 3 2 2 6 2" xfId="40353" xr:uid="{00000000-0005-0000-0000-00002E070000}"/>
    <cellStyle name="Normal 12 12 3 2 2 7" xfId="27543" xr:uid="{00000000-0005-0000-0000-00002F070000}"/>
    <cellStyle name="Normal 12 12 3 2 3" xfId="2858" xr:uid="{00000000-0005-0000-0000-000030070000}"/>
    <cellStyle name="Normal 12 12 3 2 3 2" xfId="8348" xr:uid="{00000000-0005-0000-0000-000031070000}"/>
    <cellStyle name="Normal 12 12 3 2 3 2 2" xfId="21159" xr:uid="{00000000-0005-0000-0000-000032070000}"/>
    <cellStyle name="Normal 12 12 3 2 3 2 2 2" xfId="46779" xr:uid="{00000000-0005-0000-0000-000033070000}"/>
    <cellStyle name="Normal 12 12 3 2 3 2 3" xfId="33969" xr:uid="{00000000-0005-0000-0000-000034070000}"/>
    <cellStyle name="Normal 12 12 3 2 3 3" xfId="15669" xr:uid="{00000000-0005-0000-0000-000035070000}"/>
    <cellStyle name="Normal 12 12 3 2 3 3 2" xfId="41289" xr:uid="{00000000-0005-0000-0000-000036070000}"/>
    <cellStyle name="Normal 12 12 3 2 3 4" xfId="28479" xr:uid="{00000000-0005-0000-0000-000037070000}"/>
    <cellStyle name="Normal 12 12 3 2 4" xfId="4688" xr:uid="{00000000-0005-0000-0000-000038070000}"/>
    <cellStyle name="Normal 12 12 3 2 4 2" xfId="10178" xr:uid="{00000000-0005-0000-0000-000039070000}"/>
    <cellStyle name="Normal 12 12 3 2 4 2 2" xfId="22989" xr:uid="{00000000-0005-0000-0000-00003A070000}"/>
    <cellStyle name="Normal 12 12 3 2 4 2 2 2" xfId="48609" xr:uid="{00000000-0005-0000-0000-00003B070000}"/>
    <cellStyle name="Normal 12 12 3 2 4 2 3" xfId="35799" xr:uid="{00000000-0005-0000-0000-00003C070000}"/>
    <cellStyle name="Normal 12 12 3 2 4 3" xfId="17499" xr:uid="{00000000-0005-0000-0000-00003D070000}"/>
    <cellStyle name="Normal 12 12 3 2 4 3 2" xfId="43119" xr:uid="{00000000-0005-0000-0000-00003E070000}"/>
    <cellStyle name="Normal 12 12 3 2 4 4" xfId="30309" xr:uid="{00000000-0005-0000-0000-00003F070000}"/>
    <cellStyle name="Normal 12 12 3 2 5" xfId="12008" xr:uid="{00000000-0005-0000-0000-000040070000}"/>
    <cellStyle name="Normal 12 12 3 2 5 2" xfId="24819" xr:uid="{00000000-0005-0000-0000-000041070000}"/>
    <cellStyle name="Normal 12 12 3 2 5 2 2" xfId="50439" xr:uid="{00000000-0005-0000-0000-000042070000}"/>
    <cellStyle name="Normal 12 12 3 2 5 3" xfId="37629" xr:uid="{00000000-0005-0000-0000-000043070000}"/>
    <cellStyle name="Normal 12 12 3 2 6" xfId="6518" xr:uid="{00000000-0005-0000-0000-000044070000}"/>
    <cellStyle name="Normal 12 12 3 2 6 2" xfId="19329" xr:uid="{00000000-0005-0000-0000-000045070000}"/>
    <cellStyle name="Normal 12 12 3 2 6 2 2" xfId="44949" xr:uid="{00000000-0005-0000-0000-000046070000}"/>
    <cellStyle name="Normal 12 12 3 2 6 3" xfId="32139" xr:uid="{00000000-0005-0000-0000-000047070000}"/>
    <cellStyle name="Normal 12 12 3 2 7" xfId="13839" xr:uid="{00000000-0005-0000-0000-000048070000}"/>
    <cellStyle name="Normal 12 12 3 2 7 2" xfId="39459" xr:uid="{00000000-0005-0000-0000-000049070000}"/>
    <cellStyle name="Normal 12 12 3 2 8" xfId="26649" xr:uid="{00000000-0005-0000-0000-00004A070000}"/>
    <cellStyle name="Normal 12 12 3 3" xfId="1522" xr:uid="{00000000-0005-0000-0000-00004B070000}"/>
    <cellStyle name="Normal 12 12 3 3 2" xfId="3352" xr:uid="{00000000-0005-0000-0000-00004C070000}"/>
    <cellStyle name="Normal 12 12 3 3 2 2" xfId="8842" xr:uid="{00000000-0005-0000-0000-00004D070000}"/>
    <cellStyle name="Normal 12 12 3 3 2 2 2" xfId="21653" xr:uid="{00000000-0005-0000-0000-00004E070000}"/>
    <cellStyle name="Normal 12 12 3 3 2 2 2 2" xfId="47273" xr:uid="{00000000-0005-0000-0000-00004F070000}"/>
    <cellStyle name="Normal 12 12 3 3 2 2 3" xfId="34463" xr:uid="{00000000-0005-0000-0000-000050070000}"/>
    <cellStyle name="Normal 12 12 3 3 2 3" xfId="16163" xr:uid="{00000000-0005-0000-0000-000051070000}"/>
    <cellStyle name="Normal 12 12 3 3 2 3 2" xfId="41783" xr:uid="{00000000-0005-0000-0000-000052070000}"/>
    <cellStyle name="Normal 12 12 3 3 2 4" xfId="28973" xr:uid="{00000000-0005-0000-0000-000053070000}"/>
    <cellStyle name="Normal 12 12 3 3 3" xfId="5182" xr:uid="{00000000-0005-0000-0000-000054070000}"/>
    <cellStyle name="Normal 12 12 3 3 3 2" xfId="10672" xr:uid="{00000000-0005-0000-0000-000055070000}"/>
    <cellStyle name="Normal 12 12 3 3 3 2 2" xfId="23483" xr:uid="{00000000-0005-0000-0000-000056070000}"/>
    <cellStyle name="Normal 12 12 3 3 3 2 2 2" xfId="49103" xr:uid="{00000000-0005-0000-0000-000057070000}"/>
    <cellStyle name="Normal 12 12 3 3 3 2 3" xfId="36293" xr:uid="{00000000-0005-0000-0000-000058070000}"/>
    <cellStyle name="Normal 12 12 3 3 3 3" xfId="17993" xr:uid="{00000000-0005-0000-0000-000059070000}"/>
    <cellStyle name="Normal 12 12 3 3 3 3 2" xfId="43613" xr:uid="{00000000-0005-0000-0000-00005A070000}"/>
    <cellStyle name="Normal 12 12 3 3 3 4" xfId="30803" xr:uid="{00000000-0005-0000-0000-00005B070000}"/>
    <cellStyle name="Normal 12 12 3 3 4" xfId="12502" xr:uid="{00000000-0005-0000-0000-00005C070000}"/>
    <cellStyle name="Normal 12 12 3 3 4 2" xfId="25313" xr:uid="{00000000-0005-0000-0000-00005D070000}"/>
    <cellStyle name="Normal 12 12 3 3 4 2 2" xfId="50933" xr:uid="{00000000-0005-0000-0000-00005E070000}"/>
    <cellStyle name="Normal 12 12 3 3 4 3" xfId="38123" xr:uid="{00000000-0005-0000-0000-00005F070000}"/>
    <cellStyle name="Normal 12 12 3 3 5" xfId="7012" xr:uid="{00000000-0005-0000-0000-000060070000}"/>
    <cellStyle name="Normal 12 12 3 3 5 2" xfId="19823" xr:uid="{00000000-0005-0000-0000-000061070000}"/>
    <cellStyle name="Normal 12 12 3 3 5 2 2" xfId="45443" xr:uid="{00000000-0005-0000-0000-000062070000}"/>
    <cellStyle name="Normal 12 12 3 3 5 3" xfId="32633" xr:uid="{00000000-0005-0000-0000-000063070000}"/>
    <cellStyle name="Normal 12 12 3 3 6" xfId="14333" xr:uid="{00000000-0005-0000-0000-000064070000}"/>
    <cellStyle name="Normal 12 12 3 3 6 2" xfId="39953" xr:uid="{00000000-0005-0000-0000-000065070000}"/>
    <cellStyle name="Normal 12 12 3 3 7" xfId="27143" xr:uid="{00000000-0005-0000-0000-000066070000}"/>
    <cellStyle name="Normal 12 12 3 4" xfId="2458" xr:uid="{00000000-0005-0000-0000-000067070000}"/>
    <cellStyle name="Normal 12 12 3 4 2" xfId="7948" xr:uid="{00000000-0005-0000-0000-000068070000}"/>
    <cellStyle name="Normal 12 12 3 4 2 2" xfId="20759" xr:uid="{00000000-0005-0000-0000-000069070000}"/>
    <cellStyle name="Normal 12 12 3 4 2 2 2" xfId="46379" xr:uid="{00000000-0005-0000-0000-00006A070000}"/>
    <cellStyle name="Normal 12 12 3 4 2 3" xfId="33569" xr:uid="{00000000-0005-0000-0000-00006B070000}"/>
    <cellStyle name="Normal 12 12 3 4 3" xfId="15269" xr:uid="{00000000-0005-0000-0000-00006C070000}"/>
    <cellStyle name="Normal 12 12 3 4 3 2" xfId="40889" xr:uid="{00000000-0005-0000-0000-00006D070000}"/>
    <cellStyle name="Normal 12 12 3 4 4" xfId="28079" xr:uid="{00000000-0005-0000-0000-00006E070000}"/>
    <cellStyle name="Normal 12 12 3 5" xfId="4288" xr:uid="{00000000-0005-0000-0000-00006F070000}"/>
    <cellStyle name="Normal 12 12 3 5 2" xfId="9778" xr:uid="{00000000-0005-0000-0000-000070070000}"/>
    <cellStyle name="Normal 12 12 3 5 2 2" xfId="22589" xr:uid="{00000000-0005-0000-0000-000071070000}"/>
    <cellStyle name="Normal 12 12 3 5 2 2 2" xfId="48209" xr:uid="{00000000-0005-0000-0000-000072070000}"/>
    <cellStyle name="Normal 12 12 3 5 2 3" xfId="35399" xr:uid="{00000000-0005-0000-0000-000073070000}"/>
    <cellStyle name="Normal 12 12 3 5 3" xfId="17099" xr:uid="{00000000-0005-0000-0000-000074070000}"/>
    <cellStyle name="Normal 12 12 3 5 3 2" xfId="42719" xr:uid="{00000000-0005-0000-0000-000075070000}"/>
    <cellStyle name="Normal 12 12 3 5 4" xfId="29909" xr:uid="{00000000-0005-0000-0000-000076070000}"/>
    <cellStyle name="Normal 12 12 3 6" xfId="11608" xr:uid="{00000000-0005-0000-0000-000077070000}"/>
    <cellStyle name="Normal 12 12 3 6 2" xfId="24419" xr:uid="{00000000-0005-0000-0000-000078070000}"/>
    <cellStyle name="Normal 12 12 3 6 2 2" xfId="50039" xr:uid="{00000000-0005-0000-0000-000079070000}"/>
    <cellStyle name="Normal 12 12 3 6 3" xfId="37229" xr:uid="{00000000-0005-0000-0000-00007A070000}"/>
    <cellStyle name="Normal 12 12 3 7" xfId="6118" xr:uid="{00000000-0005-0000-0000-00007B070000}"/>
    <cellStyle name="Normal 12 12 3 7 2" xfId="18929" xr:uid="{00000000-0005-0000-0000-00007C070000}"/>
    <cellStyle name="Normal 12 12 3 7 2 2" xfId="44549" xr:uid="{00000000-0005-0000-0000-00007D070000}"/>
    <cellStyle name="Normal 12 12 3 7 3" xfId="31739" xr:uid="{00000000-0005-0000-0000-00007E070000}"/>
    <cellStyle name="Normal 12 12 3 8" xfId="13439" xr:uid="{00000000-0005-0000-0000-00007F070000}"/>
    <cellStyle name="Normal 12 12 3 8 2" xfId="39059" xr:uid="{00000000-0005-0000-0000-000080070000}"/>
    <cellStyle name="Normal 12 12 3 9" xfId="26249" xr:uid="{00000000-0005-0000-0000-000081070000}"/>
    <cellStyle name="Normal 12 12 4" xfId="402" xr:uid="{00000000-0005-0000-0000-000082070000}"/>
    <cellStyle name="Normal 12 12 4 2" xfId="1297" xr:uid="{00000000-0005-0000-0000-000083070000}"/>
    <cellStyle name="Normal 12 12 4 2 2" xfId="3127" xr:uid="{00000000-0005-0000-0000-000084070000}"/>
    <cellStyle name="Normal 12 12 4 2 2 2" xfId="8617" xr:uid="{00000000-0005-0000-0000-000085070000}"/>
    <cellStyle name="Normal 12 12 4 2 2 2 2" xfId="21428" xr:uid="{00000000-0005-0000-0000-000086070000}"/>
    <cellStyle name="Normal 12 12 4 2 2 2 2 2" xfId="47048" xr:uid="{00000000-0005-0000-0000-000087070000}"/>
    <cellStyle name="Normal 12 12 4 2 2 2 3" xfId="34238" xr:uid="{00000000-0005-0000-0000-000088070000}"/>
    <cellStyle name="Normal 12 12 4 2 2 3" xfId="15938" xr:uid="{00000000-0005-0000-0000-000089070000}"/>
    <cellStyle name="Normal 12 12 4 2 2 3 2" xfId="41558" xr:uid="{00000000-0005-0000-0000-00008A070000}"/>
    <cellStyle name="Normal 12 12 4 2 2 4" xfId="28748" xr:uid="{00000000-0005-0000-0000-00008B070000}"/>
    <cellStyle name="Normal 12 12 4 2 3" xfId="4957" xr:uid="{00000000-0005-0000-0000-00008C070000}"/>
    <cellStyle name="Normal 12 12 4 2 3 2" xfId="10447" xr:uid="{00000000-0005-0000-0000-00008D070000}"/>
    <cellStyle name="Normal 12 12 4 2 3 2 2" xfId="23258" xr:uid="{00000000-0005-0000-0000-00008E070000}"/>
    <cellStyle name="Normal 12 12 4 2 3 2 2 2" xfId="48878" xr:uid="{00000000-0005-0000-0000-00008F070000}"/>
    <cellStyle name="Normal 12 12 4 2 3 2 3" xfId="36068" xr:uid="{00000000-0005-0000-0000-000090070000}"/>
    <cellStyle name="Normal 12 12 4 2 3 3" xfId="17768" xr:uid="{00000000-0005-0000-0000-000091070000}"/>
    <cellStyle name="Normal 12 12 4 2 3 3 2" xfId="43388" xr:uid="{00000000-0005-0000-0000-000092070000}"/>
    <cellStyle name="Normal 12 12 4 2 3 4" xfId="30578" xr:uid="{00000000-0005-0000-0000-000093070000}"/>
    <cellStyle name="Normal 12 12 4 2 4" xfId="12277" xr:uid="{00000000-0005-0000-0000-000094070000}"/>
    <cellStyle name="Normal 12 12 4 2 4 2" xfId="25088" xr:uid="{00000000-0005-0000-0000-000095070000}"/>
    <cellStyle name="Normal 12 12 4 2 4 2 2" xfId="50708" xr:uid="{00000000-0005-0000-0000-000096070000}"/>
    <cellStyle name="Normal 12 12 4 2 4 3" xfId="37898" xr:uid="{00000000-0005-0000-0000-000097070000}"/>
    <cellStyle name="Normal 12 12 4 2 5" xfId="6787" xr:uid="{00000000-0005-0000-0000-000098070000}"/>
    <cellStyle name="Normal 12 12 4 2 5 2" xfId="19598" xr:uid="{00000000-0005-0000-0000-000099070000}"/>
    <cellStyle name="Normal 12 12 4 2 5 2 2" xfId="45218" xr:uid="{00000000-0005-0000-0000-00009A070000}"/>
    <cellStyle name="Normal 12 12 4 2 5 3" xfId="32408" xr:uid="{00000000-0005-0000-0000-00009B070000}"/>
    <cellStyle name="Normal 12 12 4 2 6" xfId="14108" xr:uid="{00000000-0005-0000-0000-00009C070000}"/>
    <cellStyle name="Normal 12 12 4 2 6 2" xfId="39728" xr:uid="{00000000-0005-0000-0000-00009D070000}"/>
    <cellStyle name="Normal 12 12 4 2 7" xfId="26918" xr:uid="{00000000-0005-0000-0000-00009E070000}"/>
    <cellStyle name="Normal 12 12 4 3" xfId="2233" xr:uid="{00000000-0005-0000-0000-00009F070000}"/>
    <cellStyle name="Normal 12 12 4 3 2" xfId="7723" xr:uid="{00000000-0005-0000-0000-0000A0070000}"/>
    <cellStyle name="Normal 12 12 4 3 2 2" xfId="20534" xr:uid="{00000000-0005-0000-0000-0000A1070000}"/>
    <cellStyle name="Normal 12 12 4 3 2 2 2" xfId="46154" xr:uid="{00000000-0005-0000-0000-0000A2070000}"/>
    <cellStyle name="Normal 12 12 4 3 2 3" xfId="33344" xr:uid="{00000000-0005-0000-0000-0000A3070000}"/>
    <cellStyle name="Normal 12 12 4 3 3" xfId="15044" xr:uid="{00000000-0005-0000-0000-0000A4070000}"/>
    <cellStyle name="Normal 12 12 4 3 3 2" xfId="40664" xr:uid="{00000000-0005-0000-0000-0000A5070000}"/>
    <cellStyle name="Normal 12 12 4 3 4" xfId="27854" xr:uid="{00000000-0005-0000-0000-0000A6070000}"/>
    <cellStyle name="Normal 12 12 4 4" xfId="4063" xr:uid="{00000000-0005-0000-0000-0000A7070000}"/>
    <cellStyle name="Normal 12 12 4 4 2" xfId="9553" xr:uid="{00000000-0005-0000-0000-0000A8070000}"/>
    <cellStyle name="Normal 12 12 4 4 2 2" xfId="22364" xr:uid="{00000000-0005-0000-0000-0000A9070000}"/>
    <cellStyle name="Normal 12 12 4 4 2 2 2" xfId="47984" xr:uid="{00000000-0005-0000-0000-0000AA070000}"/>
    <cellStyle name="Normal 12 12 4 4 2 3" xfId="35174" xr:uid="{00000000-0005-0000-0000-0000AB070000}"/>
    <cellStyle name="Normal 12 12 4 4 3" xfId="16874" xr:uid="{00000000-0005-0000-0000-0000AC070000}"/>
    <cellStyle name="Normal 12 12 4 4 3 2" xfId="42494" xr:uid="{00000000-0005-0000-0000-0000AD070000}"/>
    <cellStyle name="Normal 12 12 4 4 4" xfId="29684" xr:uid="{00000000-0005-0000-0000-0000AE070000}"/>
    <cellStyle name="Normal 12 12 4 5" xfId="11383" xr:uid="{00000000-0005-0000-0000-0000AF070000}"/>
    <cellStyle name="Normal 12 12 4 5 2" xfId="24194" xr:uid="{00000000-0005-0000-0000-0000B0070000}"/>
    <cellStyle name="Normal 12 12 4 5 2 2" xfId="49814" xr:uid="{00000000-0005-0000-0000-0000B1070000}"/>
    <cellStyle name="Normal 12 12 4 5 3" xfId="37004" xr:uid="{00000000-0005-0000-0000-0000B2070000}"/>
    <cellStyle name="Normal 12 12 4 6" xfId="5893" xr:uid="{00000000-0005-0000-0000-0000B3070000}"/>
    <cellStyle name="Normal 12 12 4 6 2" xfId="18704" xr:uid="{00000000-0005-0000-0000-0000B4070000}"/>
    <cellStyle name="Normal 12 12 4 6 2 2" xfId="44324" xr:uid="{00000000-0005-0000-0000-0000B5070000}"/>
    <cellStyle name="Normal 12 12 4 6 3" xfId="31514" xr:uid="{00000000-0005-0000-0000-0000B6070000}"/>
    <cellStyle name="Normal 12 12 4 7" xfId="13214" xr:uid="{00000000-0005-0000-0000-0000B7070000}"/>
    <cellStyle name="Normal 12 12 4 7 2" xfId="38834" xr:uid="{00000000-0005-0000-0000-0000B8070000}"/>
    <cellStyle name="Normal 12 12 4 8" xfId="26024" xr:uid="{00000000-0005-0000-0000-0000B9070000}"/>
    <cellStyle name="Normal 12 12 5" xfId="761" xr:uid="{00000000-0005-0000-0000-0000BA070000}"/>
    <cellStyle name="Normal 12 12 5 2" xfId="1656" xr:uid="{00000000-0005-0000-0000-0000BB070000}"/>
    <cellStyle name="Normal 12 12 5 2 2" xfId="3486" xr:uid="{00000000-0005-0000-0000-0000BC070000}"/>
    <cellStyle name="Normal 12 12 5 2 2 2" xfId="8976" xr:uid="{00000000-0005-0000-0000-0000BD070000}"/>
    <cellStyle name="Normal 12 12 5 2 2 2 2" xfId="21787" xr:uid="{00000000-0005-0000-0000-0000BE070000}"/>
    <cellStyle name="Normal 12 12 5 2 2 2 2 2" xfId="47407" xr:uid="{00000000-0005-0000-0000-0000BF070000}"/>
    <cellStyle name="Normal 12 12 5 2 2 2 3" xfId="34597" xr:uid="{00000000-0005-0000-0000-0000C0070000}"/>
    <cellStyle name="Normal 12 12 5 2 2 3" xfId="16297" xr:uid="{00000000-0005-0000-0000-0000C1070000}"/>
    <cellStyle name="Normal 12 12 5 2 2 3 2" xfId="41917" xr:uid="{00000000-0005-0000-0000-0000C2070000}"/>
    <cellStyle name="Normal 12 12 5 2 2 4" xfId="29107" xr:uid="{00000000-0005-0000-0000-0000C3070000}"/>
    <cellStyle name="Normal 12 12 5 2 3" xfId="5316" xr:uid="{00000000-0005-0000-0000-0000C4070000}"/>
    <cellStyle name="Normal 12 12 5 2 3 2" xfId="10806" xr:uid="{00000000-0005-0000-0000-0000C5070000}"/>
    <cellStyle name="Normal 12 12 5 2 3 2 2" xfId="23617" xr:uid="{00000000-0005-0000-0000-0000C6070000}"/>
    <cellStyle name="Normal 12 12 5 2 3 2 2 2" xfId="49237" xr:uid="{00000000-0005-0000-0000-0000C7070000}"/>
    <cellStyle name="Normal 12 12 5 2 3 2 3" xfId="36427" xr:uid="{00000000-0005-0000-0000-0000C8070000}"/>
    <cellStyle name="Normal 12 12 5 2 3 3" xfId="18127" xr:uid="{00000000-0005-0000-0000-0000C9070000}"/>
    <cellStyle name="Normal 12 12 5 2 3 3 2" xfId="43747" xr:uid="{00000000-0005-0000-0000-0000CA070000}"/>
    <cellStyle name="Normal 12 12 5 2 3 4" xfId="30937" xr:uid="{00000000-0005-0000-0000-0000CB070000}"/>
    <cellStyle name="Normal 12 12 5 2 4" xfId="12636" xr:uid="{00000000-0005-0000-0000-0000CC070000}"/>
    <cellStyle name="Normal 12 12 5 2 4 2" xfId="25447" xr:uid="{00000000-0005-0000-0000-0000CD070000}"/>
    <cellStyle name="Normal 12 12 5 2 4 2 2" xfId="51067" xr:uid="{00000000-0005-0000-0000-0000CE070000}"/>
    <cellStyle name="Normal 12 12 5 2 4 3" xfId="38257" xr:uid="{00000000-0005-0000-0000-0000CF070000}"/>
    <cellStyle name="Normal 12 12 5 2 5" xfId="7146" xr:uid="{00000000-0005-0000-0000-0000D0070000}"/>
    <cellStyle name="Normal 12 12 5 2 5 2" xfId="19957" xr:uid="{00000000-0005-0000-0000-0000D1070000}"/>
    <cellStyle name="Normal 12 12 5 2 5 2 2" xfId="45577" xr:uid="{00000000-0005-0000-0000-0000D2070000}"/>
    <cellStyle name="Normal 12 12 5 2 5 3" xfId="32767" xr:uid="{00000000-0005-0000-0000-0000D3070000}"/>
    <cellStyle name="Normal 12 12 5 2 6" xfId="14467" xr:uid="{00000000-0005-0000-0000-0000D4070000}"/>
    <cellStyle name="Normal 12 12 5 2 6 2" xfId="40087" xr:uid="{00000000-0005-0000-0000-0000D5070000}"/>
    <cellStyle name="Normal 12 12 5 2 7" xfId="27277" xr:uid="{00000000-0005-0000-0000-0000D6070000}"/>
    <cellStyle name="Normal 12 12 5 3" xfId="2592" xr:uid="{00000000-0005-0000-0000-0000D7070000}"/>
    <cellStyle name="Normal 12 12 5 3 2" xfId="8082" xr:uid="{00000000-0005-0000-0000-0000D8070000}"/>
    <cellStyle name="Normal 12 12 5 3 2 2" xfId="20893" xr:uid="{00000000-0005-0000-0000-0000D9070000}"/>
    <cellStyle name="Normal 12 12 5 3 2 2 2" xfId="46513" xr:uid="{00000000-0005-0000-0000-0000DA070000}"/>
    <cellStyle name="Normal 12 12 5 3 2 3" xfId="33703" xr:uid="{00000000-0005-0000-0000-0000DB070000}"/>
    <cellStyle name="Normal 12 12 5 3 3" xfId="15403" xr:uid="{00000000-0005-0000-0000-0000DC070000}"/>
    <cellStyle name="Normal 12 12 5 3 3 2" xfId="41023" xr:uid="{00000000-0005-0000-0000-0000DD070000}"/>
    <cellStyle name="Normal 12 12 5 3 4" xfId="28213" xr:uid="{00000000-0005-0000-0000-0000DE070000}"/>
    <cellStyle name="Normal 12 12 5 4" xfId="4422" xr:uid="{00000000-0005-0000-0000-0000DF070000}"/>
    <cellStyle name="Normal 12 12 5 4 2" xfId="9912" xr:uid="{00000000-0005-0000-0000-0000E0070000}"/>
    <cellStyle name="Normal 12 12 5 4 2 2" xfId="22723" xr:uid="{00000000-0005-0000-0000-0000E1070000}"/>
    <cellStyle name="Normal 12 12 5 4 2 2 2" xfId="48343" xr:uid="{00000000-0005-0000-0000-0000E2070000}"/>
    <cellStyle name="Normal 12 12 5 4 2 3" xfId="35533" xr:uid="{00000000-0005-0000-0000-0000E3070000}"/>
    <cellStyle name="Normal 12 12 5 4 3" xfId="17233" xr:uid="{00000000-0005-0000-0000-0000E4070000}"/>
    <cellStyle name="Normal 12 12 5 4 3 2" xfId="42853" xr:uid="{00000000-0005-0000-0000-0000E5070000}"/>
    <cellStyle name="Normal 12 12 5 4 4" xfId="30043" xr:uid="{00000000-0005-0000-0000-0000E6070000}"/>
    <cellStyle name="Normal 12 12 5 5" xfId="11742" xr:uid="{00000000-0005-0000-0000-0000E7070000}"/>
    <cellStyle name="Normal 12 12 5 5 2" xfId="24553" xr:uid="{00000000-0005-0000-0000-0000E8070000}"/>
    <cellStyle name="Normal 12 12 5 5 2 2" xfId="50173" xr:uid="{00000000-0005-0000-0000-0000E9070000}"/>
    <cellStyle name="Normal 12 12 5 5 3" xfId="37363" xr:uid="{00000000-0005-0000-0000-0000EA070000}"/>
    <cellStyle name="Normal 12 12 5 6" xfId="6252" xr:uid="{00000000-0005-0000-0000-0000EB070000}"/>
    <cellStyle name="Normal 12 12 5 6 2" xfId="19063" xr:uid="{00000000-0005-0000-0000-0000EC070000}"/>
    <cellStyle name="Normal 12 12 5 6 2 2" xfId="44683" xr:uid="{00000000-0005-0000-0000-0000ED070000}"/>
    <cellStyle name="Normal 12 12 5 6 3" xfId="31873" xr:uid="{00000000-0005-0000-0000-0000EE070000}"/>
    <cellStyle name="Normal 12 12 5 7" xfId="13573" xr:uid="{00000000-0005-0000-0000-0000EF070000}"/>
    <cellStyle name="Normal 12 12 5 7 2" xfId="39193" xr:uid="{00000000-0005-0000-0000-0000F0070000}"/>
    <cellStyle name="Normal 12 12 5 8" xfId="26383" xr:uid="{00000000-0005-0000-0000-0000F1070000}"/>
    <cellStyle name="Normal 12 12 6" xfId="1162" xr:uid="{00000000-0005-0000-0000-0000F2070000}"/>
    <cellStyle name="Normal 12 12 6 2" xfId="2992" xr:uid="{00000000-0005-0000-0000-0000F3070000}"/>
    <cellStyle name="Normal 12 12 6 2 2" xfId="8482" xr:uid="{00000000-0005-0000-0000-0000F4070000}"/>
    <cellStyle name="Normal 12 12 6 2 2 2" xfId="21293" xr:uid="{00000000-0005-0000-0000-0000F5070000}"/>
    <cellStyle name="Normal 12 12 6 2 2 2 2" xfId="46913" xr:uid="{00000000-0005-0000-0000-0000F6070000}"/>
    <cellStyle name="Normal 12 12 6 2 2 3" xfId="34103" xr:uid="{00000000-0005-0000-0000-0000F7070000}"/>
    <cellStyle name="Normal 12 12 6 2 3" xfId="15803" xr:uid="{00000000-0005-0000-0000-0000F8070000}"/>
    <cellStyle name="Normal 12 12 6 2 3 2" xfId="41423" xr:uid="{00000000-0005-0000-0000-0000F9070000}"/>
    <cellStyle name="Normal 12 12 6 2 4" xfId="28613" xr:uid="{00000000-0005-0000-0000-0000FA070000}"/>
    <cellStyle name="Normal 12 12 6 3" xfId="4822" xr:uid="{00000000-0005-0000-0000-0000FB070000}"/>
    <cellStyle name="Normal 12 12 6 3 2" xfId="10312" xr:uid="{00000000-0005-0000-0000-0000FC070000}"/>
    <cellStyle name="Normal 12 12 6 3 2 2" xfId="23123" xr:uid="{00000000-0005-0000-0000-0000FD070000}"/>
    <cellStyle name="Normal 12 12 6 3 2 2 2" xfId="48743" xr:uid="{00000000-0005-0000-0000-0000FE070000}"/>
    <cellStyle name="Normal 12 12 6 3 2 3" xfId="35933" xr:uid="{00000000-0005-0000-0000-0000FF070000}"/>
    <cellStyle name="Normal 12 12 6 3 3" xfId="17633" xr:uid="{00000000-0005-0000-0000-000000080000}"/>
    <cellStyle name="Normal 12 12 6 3 3 2" xfId="43253" xr:uid="{00000000-0005-0000-0000-000001080000}"/>
    <cellStyle name="Normal 12 12 6 3 4" xfId="30443" xr:uid="{00000000-0005-0000-0000-000002080000}"/>
    <cellStyle name="Normal 12 12 6 4" xfId="12142" xr:uid="{00000000-0005-0000-0000-000003080000}"/>
    <cellStyle name="Normal 12 12 6 4 2" xfId="24953" xr:uid="{00000000-0005-0000-0000-000004080000}"/>
    <cellStyle name="Normal 12 12 6 4 2 2" xfId="50573" xr:uid="{00000000-0005-0000-0000-000005080000}"/>
    <cellStyle name="Normal 12 12 6 4 3" xfId="37763" xr:uid="{00000000-0005-0000-0000-000006080000}"/>
    <cellStyle name="Normal 12 12 6 5" xfId="6652" xr:uid="{00000000-0005-0000-0000-000007080000}"/>
    <cellStyle name="Normal 12 12 6 5 2" xfId="19463" xr:uid="{00000000-0005-0000-0000-000008080000}"/>
    <cellStyle name="Normal 12 12 6 5 2 2" xfId="45083" xr:uid="{00000000-0005-0000-0000-000009080000}"/>
    <cellStyle name="Normal 12 12 6 5 3" xfId="32273" xr:uid="{00000000-0005-0000-0000-00000A080000}"/>
    <cellStyle name="Normal 12 12 6 6" xfId="13973" xr:uid="{00000000-0005-0000-0000-00000B080000}"/>
    <cellStyle name="Normal 12 12 6 6 2" xfId="39593" xr:uid="{00000000-0005-0000-0000-00000C080000}"/>
    <cellStyle name="Normal 12 12 6 7" xfId="26783" xr:uid="{00000000-0005-0000-0000-00000D080000}"/>
    <cellStyle name="Normal 12 12 7" xfId="2098" xr:uid="{00000000-0005-0000-0000-00000E080000}"/>
    <cellStyle name="Normal 12 12 7 2" xfId="7588" xr:uid="{00000000-0005-0000-0000-00000F080000}"/>
    <cellStyle name="Normal 12 12 7 2 2" xfId="20399" xr:uid="{00000000-0005-0000-0000-000010080000}"/>
    <cellStyle name="Normal 12 12 7 2 2 2" xfId="46019" xr:uid="{00000000-0005-0000-0000-000011080000}"/>
    <cellStyle name="Normal 12 12 7 2 3" xfId="33209" xr:uid="{00000000-0005-0000-0000-000012080000}"/>
    <cellStyle name="Normal 12 12 7 3" xfId="14909" xr:uid="{00000000-0005-0000-0000-000013080000}"/>
    <cellStyle name="Normal 12 12 7 3 2" xfId="40529" xr:uid="{00000000-0005-0000-0000-000014080000}"/>
    <cellStyle name="Normal 12 12 7 4" xfId="27719" xr:uid="{00000000-0005-0000-0000-000015080000}"/>
    <cellStyle name="Normal 12 12 8" xfId="3928" xr:uid="{00000000-0005-0000-0000-000016080000}"/>
    <cellStyle name="Normal 12 12 8 2" xfId="9418" xr:uid="{00000000-0005-0000-0000-000017080000}"/>
    <cellStyle name="Normal 12 12 8 2 2" xfId="22229" xr:uid="{00000000-0005-0000-0000-000018080000}"/>
    <cellStyle name="Normal 12 12 8 2 2 2" xfId="47849" xr:uid="{00000000-0005-0000-0000-000019080000}"/>
    <cellStyle name="Normal 12 12 8 2 3" xfId="35039" xr:uid="{00000000-0005-0000-0000-00001A080000}"/>
    <cellStyle name="Normal 12 12 8 3" xfId="16739" xr:uid="{00000000-0005-0000-0000-00001B080000}"/>
    <cellStyle name="Normal 12 12 8 3 2" xfId="42359" xr:uid="{00000000-0005-0000-0000-00001C080000}"/>
    <cellStyle name="Normal 12 12 8 4" xfId="29549" xr:uid="{00000000-0005-0000-0000-00001D080000}"/>
    <cellStyle name="Normal 12 12 9" xfId="11248" xr:uid="{00000000-0005-0000-0000-00001E080000}"/>
    <cellStyle name="Normal 12 12 9 2" xfId="24059" xr:uid="{00000000-0005-0000-0000-00001F080000}"/>
    <cellStyle name="Normal 12 12 9 2 2" xfId="49679" xr:uid="{00000000-0005-0000-0000-000020080000}"/>
    <cellStyle name="Normal 12 12 9 3" xfId="36869" xr:uid="{00000000-0005-0000-0000-000021080000}"/>
    <cellStyle name="Normal 12 13" xfId="317" xr:uid="{00000000-0005-0000-0000-000022080000}"/>
    <cellStyle name="Normal 12 13 10" xfId="5809" xr:uid="{00000000-0005-0000-0000-000023080000}"/>
    <cellStyle name="Normal 12 13 10 2" xfId="18620" xr:uid="{00000000-0005-0000-0000-000024080000}"/>
    <cellStyle name="Normal 12 13 10 2 2" xfId="44240" xr:uid="{00000000-0005-0000-0000-000025080000}"/>
    <cellStyle name="Normal 12 13 10 3" xfId="31430" xr:uid="{00000000-0005-0000-0000-000026080000}"/>
    <cellStyle name="Normal 12 13 11" xfId="13130" xr:uid="{00000000-0005-0000-0000-000027080000}"/>
    <cellStyle name="Normal 12 13 11 2" xfId="38750" xr:uid="{00000000-0005-0000-0000-000028080000}"/>
    <cellStyle name="Normal 12 13 12" xfId="25940" xr:uid="{00000000-0005-0000-0000-000029080000}"/>
    <cellStyle name="Normal 12 13 2" xfId="546" xr:uid="{00000000-0005-0000-0000-00002A080000}"/>
    <cellStyle name="Normal 12 13 2 2" xfId="945" xr:uid="{00000000-0005-0000-0000-00002B080000}"/>
    <cellStyle name="Normal 12 13 2 2 2" xfId="1840" xr:uid="{00000000-0005-0000-0000-00002C080000}"/>
    <cellStyle name="Normal 12 13 2 2 2 2" xfId="3670" xr:uid="{00000000-0005-0000-0000-00002D080000}"/>
    <cellStyle name="Normal 12 13 2 2 2 2 2" xfId="9160" xr:uid="{00000000-0005-0000-0000-00002E080000}"/>
    <cellStyle name="Normal 12 13 2 2 2 2 2 2" xfId="21971" xr:uid="{00000000-0005-0000-0000-00002F080000}"/>
    <cellStyle name="Normal 12 13 2 2 2 2 2 2 2" xfId="47591" xr:uid="{00000000-0005-0000-0000-000030080000}"/>
    <cellStyle name="Normal 12 13 2 2 2 2 2 3" xfId="34781" xr:uid="{00000000-0005-0000-0000-000031080000}"/>
    <cellStyle name="Normal 12 13 2 2 2 2 3" xfId="16481" xr:uid="{00000000-0005-0000-0000-000032080000}"/>
    <cellStyle name="Normal 12 13 2 2 2 2 3 2" xfId="42101" xr:uid="{00000000-0005-0000-0000-000033080000}"/>
    <cellStyle name="Normal 12 13 2 2 2 2 4" xfId="29291" xr:uid="{00000000-0005-0000-0000-000034080000}"/>
    <cellStyle name="Normal 12 13 2 2 2 3" xfId="5500" xr:uid="{00000000-0005-0000-0000-000035080000}"/>
    <cellStyle name="Normal 12 13 2 2 2 3 2" xfId="10990" xr:uid="{00000000-0005-0000-0000-000036080000}"/>
    <cellStyle name="Normal 12 13 2 2 2 3 2 2" xfId="23801" xr:uid="{00000000-0005-0000-0000-000037080000}"/>
    <cellStyle name="Normal 12 13 2 2 2 3 2 2 2" xfId="49421" xr:uid="{00000000-0005-0000-0000-000038080000}"/>
    <cellStyle name="Normal 12 13 2 2 2 3 2 3" xfId="36611" xr:uid="{00000000-0005-0000-0000-000039080000}"/>
    <cellStyle name="Normal 12 13 2 2 2 3 3" xfId="18311" xr:uid="{00000000-0005-0000-0000-00003A080000}"/>
    <cellStyle name="Normal 12 13 2 2 2 3 3 2" xfId="43931" xr:uid="{00000000-0005-0000-0000-00003B080000}"/>
    <cellStyle name="Normal 12 13 2 2 2 3 4" xfId="31121" xr:uid="{00000000-0005-0000-0000-00003C080000}"/>
    <cellStyle name="Normal 12 13 2 2 2 4" xfId="12820" xr:uid="{00000000-0005-0000-0000-00003D080000}"/>
    <cellStyle name="Normal 12 13 2 2 2 4 2" xfId="25631" xr:uid="{00000000-0005-0000-0000-00003E080000}"/>
    <cellStyle name="Normal 12 13 2 2 2 4 2 2" xfId="51251" xr:uid="{00000000-0005-0000-0000-00003F080000}"/>
    <cellStyle name="Normal 12 13 2 2 2 4 3" xfId="38441" xr:uid="{00000000-0005-0000-0000-000040080000}"/>
    <cellStyle name="Normal 12 13 2 2 2 5" xfId="7330" xr:uid="{00000000-0005-0000-0000-000041080000}"/>
    <cellStyle name="Normal 12 13 2 2 2 5 2" xfId="20141" xr:uid="{00000000-0005-0000-0000-000042080000}"/>
    <cellStyle name="Normal 12 13 2 2 2 5 2 2" xfId="45761" xr:uid="{00000000-0005-0000-0000-000043080000}"/>
    <cellStyle name="Normal 12 13 2 2 2 5 3" xfId="32951" xr:uid="{00000000-0005-0000-0000-000044080000}"/>
    <cellStyle name="Normal 12 13 2 2 2 6" xfId="14651" xr:uid="{00000000-0005-0000-0000-000045080000}"/>
    <cellStyle name="Normal 12 13 2 2 2 6 2" xfId="40271" xr:uid="{00000000-0005-0000-0000-000046080000}"/>
    <cellStyle name="Normal 12 13 2 2 2 7" xfId="27461" xr:uid="{00000000-0005-0000-0000-000047080000}"/>
    <cellStyle name="Normal 12 13 2 2 3" xfId="2776" xr:uid="{00000000-0005-0000-0000-000048080000}"/>
    <cellStyle name="Normal 12 13 2 2 3 2" xfId="8266" xr:uid="{00000000-0005-0000-0000-000049080000}"/>
    <cellStyle name="Normal 12 13 2 2 3 2 2" xfId="21077" xr:uid="{00000000-0005-0000-0000-00004A080000}"/>
    <cellStyle name="Normal 12 13 2 2 3 2 2 2" xfId="46697" xr:uid="{00000000-0005-0000-0000-00004B080000}"/>
    <cellStyle name="Normal 12 13 2 2 3 2 3" xfId="33887" xr:uid="{00000000-0005-0000-0000-00004C080000}"/>
    <cellStyle name="Normal 12 13 2 2 3 3" xfId="15587" xr:uid="{00000000-0005-0000-0000-00004D080000}"/>
    <cellStyle name="Normal 12 13 2 2 3 3 2" xfId="41207" xr:uid="{00000000-0005-0000-0000-00004E080000}"/>
    <cellStyle name="Normal 12 13 2 2 3 4" xfId="28397" xr:uid="{00000000-0005-0000-0000-00004F080000}"/>
    <cellStyle name="Normal 12 13 2 2 4" xfId="4606" xr:uid="{00000000-0005-0000-0000-000050080000}"/>
    <cellStyle name="Normal 12 13 2 2 4 2" xfId="10096" xr:uid="{00000000-0005-0000-0000-000051080000}"/>
    <cellStyle name="Normal 12 13 2 2 4 2 2" xfId="22907" xr:uid="{00000000-0005-0000-0000-000052080000}"/>
    <cellStyle name="Normal 12 13 2 2 4 2 2 2" xfId="48527" xr:uid="{00000000-0005-0000-0000-000053080000}"/>
    <cellStyle name="Normal 12 13 2 2 4 2 3" xfId="35717" xr:uid="{00000000-0005-0000-0000-000054080000}"/>
    <cellStyle name="Normal 12 13 2 2 4 3" xfId="17417" xr:uid="{00000000-0005-0000-0000-000055080000}"/>
    <cellStyle name="Normal 12 13 2 2 4 3 2" xfId="43037" xr:uid="{00000000-0005-0000-0000-000056080000}"/>
    <cellStyle name="Normal 12 13 2 2 4 4" xfId="30227" xr:uid="{00000000-0005-0000-0000-000057080000}"/>
    <cellStyle name="Normal 12 13 2 2 5" xfId="11926" xr:uid="{00000000-0005-0000-0000-000058080000}"/>
    <cellStyle name="Normal 12 13 2 2 5 2" xfId="24737" xr:uid="{00000000-0005-0000-0000-000059080000}"/>
    <cellStyle name="Normal 12 13 2 2 5 2 2" xfId="50357" xr:uid="{00000000-0005-0000-0000-00005A080000}"/>
    <cellStyle name="Normal 12 13 2 2 5 3" xfId="37547" xr:uid="{00000000-0005-0000-0000-00005B080000}"/>
    <cellStyle name="Normal 12 13 2 2 6" xfId="6436" xr:uid="{00000000-0005-0000-0000-00005C080000}"/>
    <cellStyle name="Normal 12 13 2 2 6 2" xfId="19247" xr:uid="{00000000-0005-0000-0000-00005D080000}"/>
    <cellStyle name="Normal 12 13 2 2 6 2 2" xfId="44867" xr:uid="{00000000-0005-0000-0000-00005E080000}"/>
    <cellStyle name="Normal 12 13 2 2 6 3" xfId="32057" xr:uid="{00000000-0005-0000-0000-00005F080000}"/>
    <cellStyle name="Normal 12 13 2 2 7" xfId="13757" xr:uid="{00000000-0005-0000-0000-000060080000}"/>
    <cellStyle name="Normal 12 13 2 2 7 2" xfId="39377" xr:uid="{00000000-0005-0000-0000-000061080000}"/>
    <cellStyle name="Normal 12 13 2 2 8" xfId="26567" xr:uid="{00000000-0005-0000-0000-000062080000}"/>
    <cellStyle name="Normal 12 13 2 3" xfId="1441" xr:uid="{00000000-0005-0000-0000-000063080000}"/>
    <cellStyle name="Normal 12 13 2 3 2" xfId="3271" xr:uid="{00000000-0005-0000-0000-000064080000}"/>
    <cellStyle name="Normal 12 13 2 3 2 2" xfId="8761" xr:uid="{00000000-0005-0000-0000-000065080000}"/>
    <cellStyle name="Normal 12 13 2 3 2 2 2" xfId="21572" xr:uid="{00000000-0005-0000-0000-000066080000}"/>
    <cellStyle name="Normal 12 13 2 3 2 2 2 2" xfId="47192" xr:uid="{00000000-0005-0000-0000-000067080000}"/>
    <cellStyle name="Normal 12 13 2 3 2 2 3" xfId="34382" xr:uid="{00000000-0005-0000-0000-000068080000}"/>
    <cellStyle name="Normal 12 13 2 3 2 3" xfId="16082" xr:uid="{00000000-0005-0000-0000-000069080000}"/>
    <cellStyle name="Normal 12 13 2 3 2 3 2" xfId="41702" xr:uid="{00000000-0005-0000-0000-00006A080000}"/>
    <cellStyle name="Normal 12 13 2 3 2 4" xfId="28892" xr:uid="{00000000-0005-0000-0000-00006B080000}"/>
    <cellStyle name="Normal 12 13 2 3 3" xfId="5101" xr:uid="{00000000-0005-0000-0000-00006C080000}"/>
    <cellStyle name="Normal 12 13 2 3 3 2" xfId="10591" xr:uid="{00000000-0005-0000-0000-00006D080000}"/>
    <cellStyle name="Normal 12 13 2 3 3 2 2" xfId="23402" xr:uid="{00000000-0005-0000-0000-00006E080000}"/>
    <cellStyle name="Normal 12 13 2 3 3 2 2 2" xfId="49022" xr:uid="{00000000-0005-0000-0000-00006F080000}"/>
    <cellStyle name="Normal 12 13 2 3 3 2 3" xfId="36212" xr:uid="{00000000-0005-0000-0000-000070080000}"/>
    <cellStyle name="Normal 12 13 2 3 3 3" xfId="17912" xr:uid="{00000000-0005-0000-0000-000071080000}"/>
    <cellStyle name="Normal 12 13 2 3 3 3 2" xfId="43532" xr:uid="{00000000-0005-0000-0000-000072080000}"/>
    <cellStyle name="Normal 12 13 2 3 3 4" xfId="30722" xr:uid="{00000000-0005-0000-0000-000073080000}"/>
    <cellStyle name="Normal 12 13 2 3 4" xfId="12421" xr:uid="{00000000-0005-0000-0000-000074080000}"/>
    <cellStyle name="Normal 12 13 2 3 4 2" xfId="25232" xr:uid="{00000000-0005-0000-0000-000075080000}"/>
    <cellStyle name="Normal 12 13 2 3 4 2 2" xfId="50852" xr:uid="{00000000-0005-0000-0000-000076080000}"/>
    <cellStyle name="Normal 12 13 2 3 4 3" xfId="38042" xr:uid="{00000000-0005-0000-0000-000077080000}"/>
    <cellStyle name="Normal 12 13 2 3 5" xfId="6931" xr:uid="{00000000-0005-0000-0000-000078080000}"/>
    <cellStyle name="Normal 12 13 2 3 5 2" xfId="19742" xr:uid="{00000000-0005-0000-0000-000079080000}"/>
    <cellStyle name="Normal 12 13 2 3 5 2 2" xfId="45362" xr:uid="{00000000-0005-0000-0000-00007A080000}"/>
    <cellStyle name="Normal 12 13 2 3 5 3" xfId="32552" xr:uid="{00000000-0005-0000-0000-00007B080000}"/>
    <cellStyle name="Normal 12 13 2 3 6" xfId="14252" xr:uid="{00000000-0005-0000-0000-00007C080000}"/>
    <cellStyle name="Normal 12 13 2 3 6 2" xfId="39872" xr:uid="{00000000-0005-0000-0000-00007D080000}"/>
    <cellStyle name="Normal 12 13 2 3 7" xfId="27062" xr:uid="{00000000-0005-0000-0000-00007E080000}"/>
    <cellStyle name="Normal 12 13 2 4" xfId="2377" xr:uid="{00000000-0005-0000-0000-00007F080000}"/>
    <cellStyle name="Normal 12 13 2 4 2" xfId="7867" xr:uid="{00000000-0005-0000-0000-000080080000}"/>
    <cellStyle name="Normal 12 13 2 4 2 2" xfId="20678" xr:uid="{00000000-0005-0000-0000-000081080000}"/>
    <cellStyle name="Normal 12 13 2 4 2 2 2" xfId="46298" xr:uid="{00000000-0005-0000-0000-000082080000}"/>
    <cellStyle name="Normal 12 13 2 4 2 3" xfId="33488" xr:uid="{00000000-0005-0000-0000-000083080000}"/>
    <cellStyle name="Normal 12 13 2 4 3" xfId="15188" xr:uid="{00000000-0005-0000-0000-000084080000}"/>
    <cellStyle name="Normal 12 13 2 4 3 2" xfId="40808" xr:uid="{00000000-0005-0000-0000-000085080000}"/>
    <cellStyle name="Normal 12 13 2 4 4" xfId="27998" xr:uid="{00000000-0005-0000-0000-000086080000}"/>
    <cellStyle name="Normal 12 13 2 5" xfId="4207" xr:uid="{00000000-0005-0000-0000-000087080000}"/>
    <cellStyle name="Normal 12 13 2 5 2" xfId="9697" xr:uid="{00000000-0005-0000-0000-000088080000}"/>
    <cellStyle name="Normal 12 13 2 5 2 2" xfId="22508" xr:uid="{00000000-0005-0000-0000-000089080000}"/>
    <cellStyle name="Normal 12 13 2 5 2 2 2" xfId="48128" xr:uid="{00000000-0005-0000-0000-00008A080000}"/>
    <cellStyle name="Normal 12 13 2 5 2 3" xfId="35318" xr:uid="{00000000-0005-0000-0000-00008B080000}"/>
    <cellStyle name="Normal 12 13 2 5 3" xfId="17018" xr:uid="{00000000-0005-0000-0000-00008C080000}"/>
    <cellStyle name="Normal 12 13 2 5 3 2" xfId="42638" xr:uid="{00000000-0005-0000-0000-00008D080000}"/>
    <cellStyle name="Normal 12 13 2 5 4" xfId="29828" xr:uid="{00000000-0005-0000-0000-00008E080000}"/>
    <cellStyle name="Normal 12 13 2 6" xfId="11527" xr:uid="{00000000-0005-0000-0000-00008F080000}"/>
    <cellStyle name="Normal 12 13 2 6 2" xfId="24338" xr:uid="{00000000-0005-0000-0000-000090080000}"/>
    <cellStyle name="Normal 12 13 2 6 2 2" xfId="49958" xr:uid="{00000000-0005-0000-0000-000091080000}"/>
    <cellStyle name="Normal 12 13 2 6 3" xfId="37148" xr:uid="{00000000-0005-0000-0000-000092080000}"/>
    <cellStyle name="Normal 12 13 2 7" xfId="6037" xr:uid="{00000000-0005-0000-0000-000093080000}"/>
    <cellStyle name="Normal 12 13 2 7 2" xfId="18848" xr:uid="{00000000-0005-0000-0000-000094080000}"/>
    <cellStyle name="Normal 12 13 2 7 2 2" xfId="44468" xr:uid="{00000000-0005-0000-0000-000095080000}"/>
    <cellStyle name="Normal 12 13 2 7 3" xfId="31658" xr:uid="{00000000-0005-0000-0000-000096080000}"/>
    <cellStyle name="Normal 12 13 2 8" xfId="13358" xr:uid="{00000000-0005-0000-0000-000097080000}"/>
    <cellStyle name="Normal 12 13 2 8 2" xfId="38978" xr:uid="{00000000-0005-0000-0000-000098080000}"/>
    <cellStyle name="Normal 12 13 2 9" xfId="26168" xr:uid="{00000000-0005-0000-0000-000099080000}"/>
    <cellStyle name="Normal 12 13 3" xfId="678" xr:uid="{00000000-0005-0000-0000-00009A080000}"/>
    <cellStyle name="Normal 12 13 3 2" xfId="1078" xr:uid="{00000000-0005-0000-0000-00009B080000}"/>
    <cellStyle name="Normal 12 13 3 2 2" xfId="1973" xr:uid="{00000000-0005-0000-0000-00009C080000}"/>
    <cellStyle name="Normal 12 13 3 2 2 2" xfId="3803" xr:uid="{00000000-0005-0000-0000-00009D080000}"/>
    <cellStyle name="Normal 12 13 3 2 2 2 2" xfId="9293" xr:uid="{00000000-0005-0000-0000-00009E080000}"/>
    <cellStyle name="Normal 12 13 3 2 2 2 2 2" xfId="22104" xr:uid="{00000000-0005-0000-0000-00009F080000}"/>
    <cellStyle name="Normal 12 13 3 2 2 2 2 2 2" xfId="47724" xr:uid="{00000000-0005-0000-0000-0000A0080000}"/>
    <cellStyle name="Normal 12 13 3 2 2 2 2 3" xfId="34914" xr:uid="{00000000-0005-0000-0000-0000A1080000}"/>
    <cellStyle name="Normal 12 13 3 2 2 2 3" xfId="16614" xr:uid="{00000000-0005-0000-0000-0000A2080000}"/>
    <cellStyle name="Normal 12 13 3 2 2 2 3 2" xfId="42234" xr:uid="{00000000-0005-0000-0000-0000A3080000}"/>
    <cellStyle name="Normal 12 13 3 2 2 2 4" xfId="29424" xr:uid="{00000000-0005-0000-0000-0000A4080000}"/>
    <cellStyle name="Normal 12 13 3 2 2 3" xfId="5633" xr:uid="{00000000-0005-0000-0000-0000A5080000}"/>
    <cellStyle name="Normal 12 13 3 2 2 3 2" xfId="11123" xr:uid="{00000000-0005-0000-0000-0000A6080000}"/>
    <cellStyle name="Normal 12 13 3 2 2 3 2 2" xfId="23934" xr:uid="{00000000-0005-0000-0000-0000A7080000}"/>
    <cellStyle name="Normal 12 13 3 2 2 3 2 2 2" xfId="49554" xr:uid="{00000000-0005-0000-0000-0000A8080000}"/>
    <cellStyle name="Normal 12 13 3 2 2 3 2 3" xfId="36744" xr:uid="{00000000-0005-0000-0000-0000A9080000}"/>
    <cellStyle name="Normal 12 13 3 2 2 3 3" xfId="18444" xr:uid="{00000000-0005-0000-0000-0000AA080000}"/>
    <cellStyle name="Normal 12 13 3 2 2 3 3 2" xfId="44064" xr:uid="{00000000-0005-0000-0000-0000AB080000}"/>
    <cellStyle name="Normal 12 13 3 2 2 3 4" xfId="31254" xr:uid="{00000000-0005-0000-0000-0000AC080000}"/>
    <cellStyle name="Normal 12 13 3 2 2 4" xfId="12953" xr:uid="{00000000-0005-0000-0000-0000AD080000}"/>
    <cellStyle name="Normal 12 13 3 2 2 4 2" xfId="25764" xr:uid="{00000000-0005-0000-0000-0000AE080000}"/>
    <cellStyle name="Normal 12 13 3 2 2 4 2 2" xfId="51384" xr:uid="{00000000-0005-0000-0000-0000AF080000}"/>
    <cellStyle name="Normal 12 13 3 2 2 4 3" xfId="38574" xr:uid="{00000000-0005-0000-0000-0000B0080000}"/>
    <cellStyle name="Normal 12 13 3 2 2 5" xfId="7463" xr:uid="{00000000-0005-0000-0000-0000B1080000}"/>
    <cellStyle name="Normal 12 13 3 2 2 5 2" xfId="20274" xr:uid="{00000000-0005-0000-0000-0000B2080000}"/>
    <cellStyle name="Normal 12 13 3 2 2 5 2 2" xfId="45894" xr:uid="{00000000-0005-0000-0000-0000B3080000}"/>
    <cellStyle name="Normal 12 13 3 2 2 5 3" xfId="33084" xr:uid="{00000000-0005-0000-0000-0000B4080000}"/>
    <cellStyle name="Normal 12 13 3 2 2 6" xfId="14784" xr:uid="{00000000-0005-0000-0000-0000B5080000}"/>
    <cellStyle name="Normal 12 13 3 2 2 6 2" xfId="40404" xr:uid="{00000000-0005-0000-0000-0000B6080000}"/>
    <cellStyle name="Normal 12 13 3 2 2 7" xfId="27594" xr:uid="{00000000-0005-0000-0000-0000B7080000}"/>
    <cellStyle name="Normal 12 13 3 2 3" xfId="2909" xr:uid="{00000000-0005-0000-0000-0000B8080000}"/>
    <cellStyle name="Normal 12 13 3 2 3 2" xfId="8399" xr:uid="{00000000-0005-0000-0000-0000B9080000}"/>
    <cellStyle name="Normal 12 13 3 2 3 2 2" xfId="21210" xr:uid="{00000000-0005-0000-0000-0000BA080000}"/>
    <cellStyle name="Normal 12 13 3 2 3 2 2 2" xfId="46830" xr:uid="{00000000-0005-0000-0000-0000BB080000}"/>
    <cellStyle name="Normal 12 13 3 2 3 2 3" xfId="34020" xr:uid="{00000000-0005-0000-0000-0000BC080000}"/>
    <cellStyle name="Normal 12 13 3 2 3 3" xfId="15720" xr:uid="{00000000-0005-0000-0000-0000BD080000}"/>
    <cellStyle name="Normal 12 13 3 2 3 3 2" xfId="41340" xr:uid="{00000000-0005-0000-0000-0000BE080000}"/>
    <cellStyle name="Normal 12 13 3 2 3 4" xfId="28530" xr:uid="{00000000-0005-0000-0000-0000BF080000}"/>
    <cellStyle name="Normal 12 13 3 2 4" xfId="4739" xr:uid="{00000000-0005-0000-0000-0000C0080000}"/>
    <cellStyle name="Normal 12 13 3 2 4 2" xfId="10229" xr:uid="{00000000-0005-0000-0000-0000C1080000}"/>
    <cellStyle name="Normal 12 13 3 2 4 2 2" xfId="23040" xr:uid="{00000000-0005-0000-0000-0000C2080000}"/>
    <cellStyle name="Normal 12 13 3 2 4 2 2 2" xfId="48660" xr:uid="{00000000-0005-0000-0000-0000C3080000}"/>
    <cellStyle name="Normal 12 13 3 2 4 2 3" xfId="35850" xr:uid="{00000000-0005-0000-0000-0000C4080000}"/>
    <cellStyle name="Normal 12 13 3 2 4 3" xfId="17550" xr:uid="{00000000-0005-0000-0000-0000C5080000}"/>
    <cellStyle name="Normal 12 13 3 2 4 3 2" xfId="43170" xr:uid="{00000000-0005-0000-0000-0000C6080000}"/>
    <cellStyle name="Normal 12 13 3 2 4 4" xfId="30360" xr:uid="{00000000-0005-0000-0000-0000C7080000}"/>
    <cellStyle name="Normal 12 13 3 2 5" xfId="12059" xr:uid="{00000000-0005-0000-0000-0000C8080000}"/>
    <cellStyle name="Normal 12 13 3 2 5 2" xfId="24870" xr:uid="{00000000-0005-0000-0000-0000C9080000}"/>
    <cellStyle name="Normal 12 13 3 2 5 2 2" xfId="50490" xr:uid="{00000000-0005-0000-0000-0000CA080000}"/>
    <cellStyle name="Normal 12 13 3 2 5 3" xfId="37680" xr:uid="{00000000-0005-0000-0000-0000CB080000}"/>
    <cellStyle name="Normal 12 13 3 2 6" xfId="6569" xr:uid="{00000000-0005-0000-0000-0000CC080000}"/>
    <cellStyle name="Normal 12 13 3 2 6 2" xfId="19380" xr:uid="{00000000-0005-0000-0000-0000CD080000}"/>
    <cellStyle name="Normal 12 13 3 2 6 2 2" xfId="45000" xr:uid="{00000000-0005-0000-0000-0000CE080000}"/>
    <cellStyle name="Normal 12 13 3 2 6 3" xfId="32190" xr:uid="{00000000-0005-0000-0000-0000CF080000}"/>
    <cellStyle name="Normal 12 13 3 2 7" xfId="13890" xr:uid="{00000000-0005-0000-0000-0000D0080000}"/>
    <cellStyle name="Normal 12 13 3 2 7 2" xfId="39510" xr:uid="{00000000-0005-0000-0000-0000D1080000}"/>
    <cellStyle name="Normal 12 13 3 2 8" xfId="26700" xr:uid="{00000000-0005-0000-0000-0000D2080000}"/>
    <cellStyle name="Normal 12 13 3 3" xfId="1573" xr:uid="{00000000-0005-0000-0000-0000D3080000}"/>
    <cellStyle name="Normal 12 13 3 3 2" xfId="3403" xr:uid="{00000000-0005-0000-0000-0000D4080000}"/>
    <cellStyle name="Normal 12 13 3 3 2 2" xfId="8893" xr:uid="{00000000-0005-0000-0000-0000D5080000}"/>
    <cellStyle name="Normal 12 13 3 3 2 2 2" xfId="21704" xr:uid="{00000000-0005-0000-0000-0000D6080000}"/>
    <cellStyle name="Normal 12 13 3 3 2 2 2 2" xfId="47324" xr:uid="{00000000-0005-0000-0000-0000D7080000}"/>
    <cellStyle name="Normal 12 13 3 3 2 2 3" xfId="34514" xr:uid="{00000000-0005-0000-0000-0000D8080000}"/>
    <cellStyle name="Normal 12 13 3 3 2 3" xfId="16214" xr:uid="{00000000-0005-0000-0000-0000D9080000}"/>
    <cellStyle name="Normal 12 13 3 3 2 3 2" xfId="41834" xr:uid="{00000000-0005-0000-0000-0000DA080000}"/>
    <cellStyle name="Normal 12 13 3 3 2 4" xfId="29024" xr:uid="{00000000-0005-0000-0000-0000DB080000}"/>
    <cellStyle name="Normal 12 13 3 3 3" xfId="5233" xr:uid="{00000000-0005-0000-0000-0000DC080000}"/>
    <cellStyle name="Normal 12 13 3 3 3 2" xfId="10723" xr:uid="{00000000-0005-0000-0000-0000DD080000}"/>
    <cellStyle name="Normal 12 13 3 3 3 2 2" xfId="23534" xr:uid="{00000000-0005-0000-0000-0000DE080000}"/>
    <cellStyle name="Normal 12 13 3 3 3 2 2 2" xfId="49154" xr:uid="{00000000-0005-0000-0000-0000DF080000}"/>
    <cellStyle name="Normal 12 13 3 3 3 2 3" xfId="36344" xr:uid="{00000000-0005-0000-0000-0000E0080000}"/>
    <cellStyle name="Normal 12 13 3 3 3 3" xfId="18044" xr:uid="{00000000-0005-0000-0000-0000E1080000}"/>
    <cellStyle name="Normal 12 13 3 3 3 3 2" xfId="43664" xr:uid="{00000000-0005-0000-0000-0000E2080000}"/>
    <cellStyle name="Normal 12 13 3 3 3 4" xfId="30854" xr:uid="{00000000-0005-0000-0000-0000E3080000}"/>
    <cellStyle name="Normal 12 13 3 3 4" xfId="12553" xr:uid="{00000000-0005-0000-0000-0000E4080000}"/>
    <cellStyle name="Normal 12 13 3 3 4 2" xfId="25364" xr:uid="{00000000-0005-0000-0000-0000E5080000}"/>
    <cellStyle name="Normal 12 13 3 3 4 2 2" xfId="50984" xr:uid="{00000000-0005-0000-0000-0000E6080000}"/>
    <cellStyle name="Normal 12 13 3 3 4 3" xfId="38174" xr:uid="{00000000-0005-0000-0000-0000E7080000}"/>
    <cellStyle name="Normal 12 13 3 3 5" xfId="7063" xr:uid="{00000000-0005-0000-0000-0000E8080000}"/>
    <cellStyle name="Normal 12 13 3 3 5 2" xfId="19874" xr:uid="{00000000-0005-0000-0000-0000E9080000}"/>
    <cellStyle name="Normal 12 13 3 3 5 2 2" xfId="45494" xr:uid="{00000000-0005-0000-0000-0000EA080000}"/>
    <cellStyle name="Normal 12 13 3 3 5 3" xfId="32684" xr:uid="{00000000-0005-0000-0000-0000EB080000}"/>
    <cellStyle name="Normal 12 13 3 3 6" xfId="14384" xr:uid="{00000000-0005-0000-0000-0000EC080000}"/>
    <cellStyle name="Normal 12 13 3 3 6 2" xfId="40004" xr:uid="{00000000-0005-0000-0000-0000ED080000}"/>
    <cellStyle name="Normal 12 13 3 3 7" xfId="27194" xr:uid="{00000000-0005-0000-0000-0000EE080000}"/>
    <cellStyle name="Normal 12 13 3 4" xfId="2509" xr:uid="{00000000-0005-0000-0000-0000EF080000}"/>
    <cellStyle name="Normal 12 13 3 4 2" xfId="7999" xr:uid="{00000000-0005-0000-0000-0000F0080000}"/>
    <cellStyle name="Normal 12 13 3 4 2 2" xfId="20810" xr:uid="{00000000-0005-0000-0000-0000F1080000}"/>
    <cellStyle name="Normal 12 13 3 4 2 2 2" xfId="46430" xr:uid="{00000000-0005-0000-0000-0000F2080000}"/>
    <cellStyle name="Normal 12 13 3 4 2 3" xfId="33620" xr:uid="{00000000-0005-0000-0000-0000F3080000}"/>
    <cellStyle name="Normal 12 13 3 4 3" xfId="15320" xr:uid="{00000000-0005-0000-0000-0000F4080000}"/>
    <cellStyle name="Normal 12 13 3 4 3 2" xfId="40940" xr:uid="{00000000-0005-0000-0000-0000F5080000}"/>
    <cellStyle name="Normal 12 13 3 4 4" xfId="28130" xr:uid="{00000000-0005-0000-0000-0000F6080000}"/>
    <cellStyle name="Normal 12 13 3 5" xfId="4339" xr:uid="{00000000-0005-0000-0000-0000F7080000}"/>
    <cellStyle name="Normal 12 13 3 5 2" xfId="9829" xr:uid="{00000000-0005-0000-0000-0000F8080000}"/>
    <cellStyle name="Normal 12 13 3 5 2 2" xfId="22640" xr:uid="{00000000-0005-0000-0000-0000F9080000}"/>
    <cellStyle name="Normal 12 13 3 5 2 2 2" xfId="48260" xr:uid="{00000000-0005-0000-0000-0000FA080000}"/>
    <cellStyle name="Normal 12 13 3 5 2 3" xfId="35450" xr:uid="{00000000-0005-0000-0000-0000FB080000}"/>
    <cellStyle name="Normal 12 13 3 5 3" xfId="17150" xr:uid="{00000000-0005-0000-0000-0000FC080000}"/>
    <cellStyle name="Normal 12 13 3 5 3 2" xfId="42770" xr:uid="{00000000-0005-0000-0000-0000FD080000}"/>
    <cellStyle name="Normal 12 13 3 5 4" xfId="29960" xr:uid="{00000000-0005-0000-0000-0000FE080000}"/>
    <cellStyle name="Normal 12 13 3 6" xfId="11659" xr:uid="{00000000-0005-0000-0000-0000FF080000}"/>
    <cellStyle name="Normal 12 13 3 6 2" xfId="24470" xr:uid="{00000000-0005-0000-0000-000000090000}"/>
    <cellStyle name="Normal 12 13 3 6 2 2" xfId="50090" xr:uid="{00000000-0005-0000-0000-000001090000}"/>
    <cellStyle name="Normal 12 13 3 6 3" xfId="37280" xr:uid="{00000000-0005-0000-0000-000002090000}"/>
    <cellStyle name="Normal 12 13 3 7" xfId="6169" xr:uid="{00000000-0005-0000-0000-000003090000}"/>
    <cellStyle name="Normal 12 13 3 7 2" xfId="18980" xr:uid="{00000000-0005-0000-0000-000004090000}"/>
    <cellStyle name="Normal 12 13 3 7 2 2" xfId="44600" xr:uid="{00000000-0005-0000-0000-000005090000}"/>
    <cellStyle name="Normal 12 13 3 7 3" xfId="31790" xr:uid="{00000000-0005-0000-0000-000006090000}"/>
    <cellStyle name="Normal 12 13 3 8" xfId="13490" xr:uid="{00000000-0005-0000-0000-000007090000}"/>
    <cellStyle name="Normal 12 13 3 8 2" xfId="39110" xr:uid="{00000000-0005-0000-0000-000008090000}"/>
    <cellStyle name="Normal 12 13 3 9" xfId="26300" xr:uid="{00000000-0005-0000-0000-000009090000}"/>
    <cellStyle name="Normal 12 13 4" xfId="453" xr:uid="{00000000-0005-0000-0000-00000A090000}"/>
    <cellStyle name="Normal 12 13 4 2" xfId="1348" xr:uid="{00000000-0005-0000-0000-00000B090000}"/>
    <cellStyle name="Normal 12 13 4 2 2" xfId="3178" xr:uid="{00000000-0005-0000-0000-00000C090000}"/>
    <cellStyle name="Normal 12 13 4 2 2 2" xfId="8668" xr:uid="{00000000-0005-0000-0000-00000D090000}"/>
    <cellStyle name="Normal 12 13 4 2 2 2 2" xfId="21479" xr:uid="{00000000-0005-0000-0000-00000E090000}"/>
    <cellStyle name="Normal 12 13 4 2 2 2 2 2" xfId="47099" xr:uid="{00000000-0005-0000-0000-00000F090000}"/>
    <cellStyle name="Normal 12 13 4 2 2 2 3" xfId="34289" xr:uid="{00000000-0005-0000-0000-000010090000}"/>
    <cellStyle name="Normal 12 13 4 2 2 3" xfId="15989" xr:uid="{00000000-0005-0000-0000-000011090000}"/>
    <cellStyle name="Normal 12 13 4 2 2 3 2" xfId="41609" xr:uid="{00000000-0005-0000-0000-000012090000}"/>
    <cellStyle name="Normal 12 13 4 2 2 4" xfId="28799" xr:uid="{00000000-0005-0000-0000-000013090000}"/>
    <cellStyle name="Normal 12 13 4 2 3" xfId="5008" xr:uid="{00000000-0005-0000-0000-000014090000}"/>
    <cellStyle name="Normal 12 13 4 2 3 2" xfId="10498" xr:uid="{00000000-0005-0000-0000-000015090000}"/>
    <cellStyle name="Normal 12 13 4 2 3 2 2" xfId="23309" xr:uid="{00000000-0005-0000-0000-000016090000}"/>
    <cellStyle name="Normal 12 13 4 2 3 2 2 2" xfId="48929" xr:uid="{00000000-0005-0000-0000-000017090000}"/>
    <cellStyle name="Normal 12 13 4 2 3 2 3" xfId="36119" xr:uid="{00000000-0005-0000-0000-000018090000}"/>
    <cellStyle name="Normal 12 13 4 2 3 3" xfId="17819" xr:uid="{00000000-0005-0000-0000-000019090000}"/>
    <cellStyle name="Normal 12 13 4 2 3 3 2" xfId="43439" xr:uid="{00000000-0005-0000-0000-00001A090000}"/>
    <cellStyle name="Normal 12 13 4 2 3 4" xfId="30629" xr:uid="{00000000-0005-0000-0000-00001B090000}"/>
    <cellStyle name="Normal 12 13 4 2 4" xfId="12328" xr:uid="{00000000-0005-0000-0000-00001C090000}"/>
    <cellStyle name="Normal 12 13 4 2 4 2" xfId="25139" xr:uid="{00000000-0005-0000-0000-00001D090000}"/>
    <cellStyle name="Normal 12 13 4 2 4 2 2" xfId="50759" xr:uid="{00000000-0005-0000-0000-00001E090000}"/>
    <cellStyle name="Normal 12 13 4 2 4 3" xfId="37949" xr:uid="{00000000-0005-0000-0000-00001F090000}"/>
    <cellStyle name="Normal 12 13 4 2 5" xfId="6838" xr:uid="{00000000-0005-0000-0000-000020090000}"/>
    <cellStyle name="Normal 12 13 4 2 5 2" xfId="19649" xr:uid="{00000000-0005-0000-0000-000021090000}"/>
    <cellStyle name="Normal 12 13 4 2 5 2 2" xfId="45269" xr:uid="{00000000-0005-0000-0000-000022090000}"/>
    <cellStyle name="Normal 12 13 4 2 5 3" xfId="32459" xr:uid="{00000000-0005-0000-0000-000023090000}"/>
    <cellStyle name="Normal 12 13 4 2 6" xfId="14159" xr:uid="{00000000-0005-0000-0000-000024090000}"/>
    <cellStyle name="Normal 12 13 4 2 6 2" xfId="39779" xr:uid="{00000000-0005-0000-0000-000025090000}"/>
    <cellStyle name="Normal 12 13 4 2 7" xfId="26969" xr:uid="{00000000-0005-0000-0000-000026090000}"/>
    <cellStyle name="Normal 12 13 4 3" xfId="2284" xr:uid="{00000000-0005-0000-0000-000027090000}"/>
    <cellStyle name="Normal 12 13 4 3 2" xfId="7774" xr:uid="{00000000-0005-0000-0000-000028090000}"/>
    <cellStyle name="Normal 12 13 4 3 2 2" xfId="20585" xr:uid="{00000000-0005-0000-0000-000029090000}"/>
    <cellStyle name="Normal 12 13 4 3 2 2 2" xfId="46205" xr:uid="{00000000-0005-0000-0000-00002A090000}"/>
    <cellStyle name="Normal 12 13 4 3 2 3" xfId="33395" xr:uid="{00000000-0005-0000-0000-00002B090000}"/>
    <cellStyle name="Normal 12 13 4 3 3" xfId="15095" xr:uid="{00000000-0005-0000-0000-00002C090000}"/>
    <cellStyle name="Normal 12 13 4 3 3 2" xfId="40715" xr:uid="{00000000-0005-0000-0000-00002D090000}"/>
    <cellStyle name="Normal 12 13 4 3 4" xfId="27905" xr:uid="{00000000-0005-0000-0000-00002E090000}"/>
    <cellStyle name="Normal 12 13 4 4" xfId="4114" xr:uid="{00000000-0005-0000-0000-00002F090000}"/>
    <cellStyle name="Normal 12 13 4 4 2" xfId="9604" xr:uid="{00000000-0005-0000-0000-000030090000}"/>
    <cellStyle name="Normal 12 13 4 4 2 2" xfId="22415" xr:uid="{00000000-0005-0000-0000-000031090000}"/>
    <cellStyle name="Normal 12 13 4 4 2 2 2" xfId="48035" xr:uid="{00000000-0005-0000-0000-000032090000}"/>
    <cellStyle name="Normal 12 13 4 4 2 3" xfId="35225" xr:uid="{00000000-0005-0000-0000-000033090000}"/>
    <cellStyle name="Normal 12 13 4 4 3" xfId="16925" xr:uid="{00000000-0005-0000-0000-000034090000}"/>
    <cellStyle name="Normal 12 13 4 4 3 2" xfId="42545" xr:uid="{00000000-0005-0000-0000-000035090000}"/>
    <cellStyle name="Normal 12 13 4 4 4" xfId="29735" xr:uid="{00000000-0005-0000-0000-000036090000}"/>
    <cellStyle name="Normal 12 13 4 5" xfId="11434" xr:uid="{00000000-0005-0000-0000-000037090000}"/>
    <cellStyle name="Normal 12 13 4 5 2" xfId="24245" xr:uid="{00000000-0005-0000-0000-000038090000}"/>
    <cellStyle name="Normal 12 13 4 5 2 2" xfId="49865" xr:uid="{00000000-0005-0000-0000-000039090000}"/>
    <cellStyle name="Normal 12 13 4 5 3" xfId="37055" xr:uid="{00000000-0005-0000-0000-00003A090000}"/>
    <cellStyle name="Normal 12 13 4 6" xfId="5944" xr:uid="{00000000-0005-0000-0000-00003B090000}"/>
    <cellStyle name="Normal 12 13 4 6 2" xfId="18755" xr:uid="{00000000-0005-0000-0000-00003C090000}"/>
    <cellStyle name="Normal 12 13 4 6 2 2" xfId="44375" xr:uid="{00000000-0005-0000-0000-00003D090000}"/>
    <cellStyle name="Normal 12 13 4 6 3" xfId="31565" xr:uid="{00000000-0005-0000-0000-00003E090000}"/>
    <cellStyle name="Normal 12 13 4 7" xfId="13265" xr:uid="{00000000-0005-0000-0000-00003F090000}"/>
    <cellStyle name="Normal 12 13 4 7 2" xfId="38885" xr:uid="{00000000-0005-0000-0000-000040090000}"/>
    <cellStyle name="Normal 12 13 4 8" xfId="26075" xr:uid="{00000000-0005-0000-0000-000041090000}"/>
    <cellStyle name="Normal 12 13 5" xfId="812" xr:uid="{00000000-0005-0000-0000-000042090000}"/>
    <cellStyle name="Normal 12 13 5 2" xfId="1707" xr:uid="{00000000-0005-0000-0000-000043090000}"/>
    <cellStyle name="Normal 12 13 5 2 2" xfId="3537" xr:uid="{00000000-0005-0000-0000-000044090000}"/>
    <cellStyle name="Normal 12 13 5 2 2 2" xfId="9027" xr:uid="{00000000-0005-0000-0000-000045090000}"/>
    <cellStyle name="Normal 12 13 5 2 2 2 2" xfId="21838" xr:uid="{00000000-0005-0000-0000-000046090000}"/>
    <cellStyle name="Normal 12 13 5 2 2 2 2 2" xfId="47458" xr:uid="{00000000-0005-0000-0000-000047090000}"/>
    <cellStyle name="Normal 12 13 5 2 2 2 3" xfId="34648" xr:uid="{00000000-0005-0000-0000-000048090000}"/>
    <cellStyle name="Normal 12 13 5 2 2 3" xfId="16348" xr:uid="{00000000-0005-0000-0000-000049090000}"/>
    <cellStyle name="Normal 12 13 5 2 2 3 2" xfId="41968" xr:uid="{00000000-0005-0000-0000-00004A090000}"/>
    <cellStyle name="Normal 12 13 5 2 2 4" xfId="29158" xr:uid="{00000000-0005-0000-0000-00004B090000}"/>
    <cellStyle name="Normal 12 13 5 2 3" xfId="5367" xr:uid="{00000000-0005-0000-0000-00004C090000}"/>
    <cellStyle name="Normal 12 13 5 2 3 2" xfId="10857" xr:uid="{00000000-0005-0000-0000-00004D090000}"/>
    <cellStyle name="Normal 12 13 5 2 3 2 2" xfId="23668" xr:uid="{00000000-0005-0000-0000-00004E090000}"/>
    <cellStyle name="Normal 12 13 5 2 3 2 2 2" xfId="49288" xr:uid="{00000000-0005-0000-0000-00004F090000}"/>
    <cellStyle name="Normal 12 13 5 2 3 2 3" xfId="36478" xr:uid="{00000000-0005-0000-0000-000050090000}"/>
    <cellStyle name="Normal 12 13 5 2 3 3" xfId="18178" xr:uid="{00000000-0005-0000-0000-000051090000}"/>
    <cellStyle name="Normal 12 13 5 2 3 3 2" xfId="43798" xr:uid="{00000000-0005-0000-0000-000052090000}"/>
    <cellStyle name="Normal 12 13 5 2 3 4" xfId="30988" xr:uid="{00000000-0005-0000-0000-000053090000}"/>
    <cellStyle name="Normal 12 13 5 2 4" xfId="12687" xr:uid="{00000000-0005-0000-0000-000054090000}"/>
    <cellStyle name="Normal 12 13 5 2 4 2" xfId="25498" xr:uid="{00000000-0005-0000-0000-000055090000}"/>
    <cellStyle name="Normal 12 13 5 2 4 2 2" xfId="51118" xr:uid="{00000000-0005-0000-0000-000056090000}"/>
    <cellStyle name="Normal 12 13 5 2 4 3" xfId="38308" xr:uid="{00000000-0005-0000-0000-000057090000}"/>
    <cellStyle name="Normal 12 13 5 2 5" xfId="7197" xr:uid="{00000000-0005-0000-0000-000058090000}"/>
    <cellStyle name="Normal 12 13 5 2 5 2" xfId="20008" xr:uid="{00000000-0005-0000-0000-000059090000}"/>
    <cellStyle name="Normal 12 13 5 2 5 2 2" xfId="45628" xr:uid="{00000000-0005-0000-0000-00005A090000}"/>
    <cellStyle name="Normal 12 13 5 2 5 3" xfId="32818" xr:uid="{00000000-0005-0000-0000-00005B090000}"/>
    <cellStyle name="Normal 12 13 5 2 6" xfId="14518" xr:uid="{00000000-0005-0000-0000-00005C090000}"/>
    <cellStyle name="Normal 12 13 5 2 6 2" xfId="40138" xr:uid="{00000000-0005-0000-0000-00005D090000}"/>
    <cellStyle name="Normal 12 13 5 2 7" xfId="27328" xr:uid="{00000000-0005-0000-0000-00005E090000}"/>
    <cellStyle name="Normal 12 13 5 3" xfId="2643" xr:uid="{00000000-0005-0000-0000-00005F090000}"/>
    <cellStyle name="Normal 12 13 5 3 2" xfId="8133" xr:uid="{00000000-0005-0000-0000-000060090000}"/>
    <cellStyle name="Normal 12 13 5 3 2 2" xfId="20944" xr:uid="{00000000-0005-0000-0000-000061090000}"/>
    <cellStyle name="Normal 12 13 5 3 2 2 2" xfId="46564" xr:uid="{00000000-0005-0000-0000-000062090000}"/>
    <cellStyle name="Normal 12 13 5 3 2 3" xfId="33754" xr:uid="{00000000-0005-0000-0000-000063090000}"/>
    <cellStyle name="Normal 12 13 5 3 3" xfId="15454" xr:uid="{00000000-0005-0000-0000-000064090000}"/>
    <cellStyle name="Normal 12 13 5 3 3 2" xfId="41074" xr:uid="{00000000-0005-0000-0000-000065090000}"/>
    <cellStyle name="Normal 12 13 5 3 4" xfId="28264" xr:uid="{00000000-0005-0000-0000-000066090000}"/>
    <cellStyle name="Normal 12 13 5 4" xfId="4473" xr:uid="{00000000-0005-0000-0000-000067090000}"/>
    <cellStyle name="Normal 12 13 5 4 2" xfId="9963" xr:uid="{00000000-0005-0000-0000-000068090000}"/>
    <cellStyle name="Normal 12 13 5 4 2 2" xfId="22774" xr:uid="{00000000-0005-0000-0000-000069090000}"/>
    <cellStyle name="Normal 12 13 5 4 2 2 2" xfId="48394" xr:uid="{00000000-0005-0000-0000-00006A090000}"/>
    <cellStyle name="Normal 12 13 5 4 2 3" xfId="35584" xr:uid="{00000000-0005-0000-0000-00006B090000}"/>
    <cellStyle name="Normal 12 13 5 4 3" xfId="17284" xr:uid="{00000000-0005-0000-0000-00006C090000}"/>
    <cellStyle name="Normal 12 13 5 4 3 2" xfId="42904" xr:uid="{00000000-0005-0000-0000-00006D090000}"/>
    <cellStyle name="Normal 12 13 5 4 4" xfId="30094" xr:uid="{00000000-0005-0000-0000-00006E090000}"/>
    <cellStyle name="Normal 12 13 5 5" xfId="11793" xr:uid="{00000000-0005-0000-0000-00006F090000}"/>
    <cellStyle name="Normal 12 13 5 5 2" xfId="24604" xr:uid="{00000000-0005-0000-0000-000070090000}"/>
    <cellStyle name="Normal 12 13 5 5 2 2" xfId="50224" xr:uid="{00000000-0005-0000-0000-000071090000}"/>
    <cellStyle name="Normal 12 13 5 5 3" xfId="37414" xr:uid="{00000000-0005-0000-0000-000072090000}"/>
    <cellStyle name="Normal 12 13 5 6" xfId="6303" xr:uid="{00000000-0005-0000-0000-000073090000}"/>
    <cellStyle name="Normal 12 13 5 6 2" xfId="19114" xr:uid="{00000000-0005-0000-0000-000074090000}"/>
    <cellStyle name="Normal 12 13 5 6 2 2" xfId="44734" xr:uid="{00000000-0005-0000-0000-000075090000}"/>
    <cellStyle name="Normal 12 13 5 6 3" xfId="31924" xr:uid="{00000000-0005-0000-0000-000076090000}"/>
    <cellStyle name="Normal 12 13 5 7" xfId="13624" xr:uid="{00000000-0005-0000-0000-000077090000}"/>
    <cellStyle name="Normal 12 13 5 7 2" xfId="39244" xr:uid="{00000000-0005-0000-0000-000078090000}"/>
    <cellStyle name="Normal 12 13 5 8" xfId="26434" xr:uid="{00000000-0005-0000-0000-000079090000}"/>
    <cellStyle name="Normal 12 13 6" xfId="1213" xr:uid="{00000000-0005-0000-0000-00007A090000}"/>
    <cellStyle name="Normal 12 13 6 2" xfId="3043" xr:uid="{00000000-0005-0000-0000-00007B090000}"/>
    <cellStyle name="Normal 12 13 6 2 2" xfId="8533" xr:uid="{00000000-0005-0000-0000-00007C090000}"/>
    <cellStyle name="Normal 12 13 6 2 2 2" xfId="21344" xr:uid="{00000000-0005-0000-0000-00007D090000}"/>
    <cellStyle name="Normal 12 13 6 2 2 2 2" xfId="46964" xr:uid="{00000000-0005-0000-0000-00007E090000}"/>
    <cellStyle name="Normal 12 13 6 2 2 3" xfId="34154" xr:uid="{00000000-0005-0000-0000-00007F090000}"/>
    <cellStyle name="Normal 12 13 6 2 3" xfId="15854" xr:uid="{00000000-0005-0000-0000-000080090000}"/>
    <cellStyle name="Normal 12 13 6 2 3 2" xfId="41474" xr:uid="{00000000-0005-0000-0000-000081090000}"/>
    <cellStyle name="Normal 12 13 6 2 4" xfId="28664" xr:uid="{00000000-0005-0000-0000-000082090000}"/>
    <cellStyle name="Normal 12 13 6 3" xfId="4873" xr:uid="{00000000-0005-0000-0000-000083090000}"/>
    <cellStyle name="Normal 12 13 6 3 2" xfId="10363" xr:uid="{00000000-0005-0000-0000-000084090000}"/>
    <cellStyle name="Normal 12 13 6 3 2 2" xfId="23174" xr:uid="{00000000-0005-0000-0000-000085090000}"/>
    <cellStyle name="Normal 12 13 6 3 2 2 2" xfId="48794" xr:uid="{00000000-0005-0000-0000-000086090000}"/>
    <cellStyle name="Normal 12 13 6 3 2 3" xfId="35984" xr:uid="{00000000-0005-0000-0000-000087090000}"/>
    <cellStyle name="Normal 12 13 6 3 3" xfId="17684" xr:uid="{00000000-0005-0000-0000-000088090000}"/>
    <cellStyle name="Normal 12 13 6 3 3 2" xfId="43304" xr:uid="{00000000-0005-0000-0000-000089090000}"/>
    <cellStyle name="Normal 12 13 6 3 4" xfId="30494" xr:uid="{00000000-0005-0000-0000-00008A090000}"/>
    <cellStyle name="Normal 12 13 6 4" xfId="12193" xr:uid="{00000000-0005-0000-0000-00008B090000}"/>
    <cellStyle name="Normal 12 13 6 4 2" xfId="25004" xr:uid="{00000000-0005-0000-0000-00008C090000}"/>
    <cellStyle name="Normal 12 13 6 4 2 2" xfId="50624" xr:uid="{00000000-0005-0000-0000-00008D090000}"/>
    <cellStyle name="Normal 12 13 6 4 3" xfId="37814" xr:uid="{00000000-0005-0000-0000-00008E090000}"/>
    <cellStyle name="Normal 12 13 6 5" xfId="6703" xr:uid="{00000000-0005-0000-0000-00008F090000}"/>
    <cellStyle name="Normal 12 13 6 5 2" xfId="19514" xr:uid="{00000000-0005-0000-0000-000090090000}"/>
    <cellStyle name="Normal 12 13 6 5 2 2" xfId="45134" xr:uid="{00000000-0005-0000-0000-000091090000}"/>
    <cellStyle name="Normal 12 13 6 5 3" xfId="32324" xr:uid="{00000000-0005-0000-0000-000092090000}"/>
    <cellStyle name="Normal 12 13 6 6" xfId="14024" xr:uid="{00000000-0005-0000-0000-000093090000}"/>
    <cellStyle name="Normal 12 13 6 6 2" xfId="39644" xr:uid="{00000000-0005-0000-0000-000094090000}"/>
    <cellStyle name="Normal 12 13 6 7" xfId="26834" xr:uid="{00000000-0005-0000-0000-000095090000}"/>
    <cellStyle name="Normal 12 13 7" xfId="2149" xr:uid="{00000000-0005-0000-0000-000096090000}"/>
    <cellStyle name="Normal 12 13 7 2" xfId="7639" xr:uid="{00000000-0005-0000-0000-000097090000}"/>
    <cellStyle name="Normal 12 13 7 2 2" xfId="20450" xr:uid="{00000000-0005-0000-0000-000098090000}"/>
    <cellStyle name="Normal 12 13 7 2 2 2" xfId="46070" xr:uid="{00000000-0005-0000-0000-000099090000}"/>
    <cellStyle name="Normal 12 13 7 2 3" xfId="33260" xr:uid="{00000000-0005-0000-0000-00009A090000}"/>
    <cellStyle name="Normal 12 13 7 3" xfId="14960" xr:uid="{00000000-0005-0000-0000-00009B090000}"/>
    <cellStyle name="Normal 12 13 7 3 2" xfId="40580" xr:uid="{00000000-0005-0000-0000-00009C090000}"/>
    <cellStyle name="Normal 12 13 7 4" xfId="27770" xr:uid="{00000000-0005-0000-0000-00009D090000}"/>
    <cellStyle name="Normal 12 13 8" xfId="3979" xr:uid="{00000000-0005-0000-0000-00009E090000}"/>
    <cellStyle name="Normal 12 13 8 2" xfId="9469" xr:uid="{00000000-0005-0000-0000-00009F090000}"/>
    <cellStyle name="Normal 12 13 8 2 2" xfId="22280" xr:uid="{00000000-0005-0000-0000-0000A0090000}"/>
    <cellStyle name="Normal 12 13 8 2 2 2" xfId="47900" xr:uid="{00000000-0005-0000-0000-0000A1090000}"/>
    <cellStyle name="Normal 12 13 8 2 3" xfId="35090" xr:uid="{00000000-0005-0000-0000-0000A2090000}"/>
    <cellStyle name="Normal 12 13 8 3" xfId="16790" xr:uid="{00000000-0005-0000-0000-0000A3090000}"/>
    <cellStyle name="Normal 12 13 8 3 2" xfId="42410" xr:uid="{00000000-0005-0000-0000-0000A4090000}"/>
    <cellStyle name="Normal 12 13 8 4" xfId="29600" xr:uid="{00000000-0005-0000-0000-0000A5090000}"/>
    <cellStyle name="Normal 12 13 9" xfId="11299" xr:uid="{00000000-0005-0000-0000-0000A6090000}"/>
    <cellStyle name="Normal 12 13 9 2" xfId="24110" xr:uid="{00000000-0005-0000-0000-0000A7090000}"/>
    <cellStyle name="Normal 12 13 9 2 2" xfId="49730" xr:uid="{00000000-0005-0000-0000-0000A8090000}"/>
    <cellStyle name="Normal 12 13 9 3" xfId="36920" xr:uid="{00000000-0005-0000-0000-0000A9090000}"/>
    <cellStyle name="Normal 12 14" xfId="358" xr:uid="{00000000-0005-0000-0000-0000AA090000}"/>
    <cellStyle name="Normal 12 14 10" xfId="13171" xr:uid="{00000000-0005-0000-0000-0000AB090000}"/>
    <cellStyle name="Normal 12 14 10 2" xfId="38791" xr:uid="{00000000-0005-0000-0000-0000AC090000}"/>
    <cellStyle name="Normal 12 14 11" xfId="25981" xr:uid="{00000000-0005-0000-0000-0000AD090000}"/>
    <cellStyle name="Normal 12 14 2" xfId="719" xr:uid="{00000000-0005-0000-0000-0000AE090000}"/>
    <cellStyle name="Normal 12 14 2 2" xfId="1119" xr:uid="{00000000-0005-0000-0000-0000AF090000}"/>
    <cellStyle name="Normal 12 14 2 2 2" xfId="2014" xr:uid="{00000000-0005-0000-0000-0000B0090000}"/>
    <cellStyle name="Normal 12 14 2 2 2 2" xfId="3844" xr:uid="{00000000-0005-0000-0000-0000B1090000}"/>
    <cellStyle name="Normal 12 14 2 2 2 2 2" xfId="9334" xr:uid="{00000000-0005-0000-0000-0000B2090000}"/>
    <cellStyle name="Normal 12 14 2 2 2 2 2 2" xfId="22145" xr:uid="{00000000-0005-0000-0000-0000B3090000}"/>
    <cellStyle name="Normal 12 14 2 2 2 2 2 2 2" xfId="47765" xr:uid="{00000000-0005-0000-0000-0000B4090000}"/>
    <cellStyle name="Normal 12 14 2 2 2 2 2 3" xfId="34955" xr:uid="{00000000-0005-0000-0000-0000B5090000}"/>
    <cellStyle name="Normal 12 14 2 2 2 2 3" xfId="16655" xr:uid="{00000000-0005-0000-0000-0000B6090000}"/>
    <cellStyle name="Normal 12 14 2 2 2 2 3 2" xfId="42275" xr:uid="{00000000-0005-0000-0000-0000B7090000}"/>
    <cellStyle name="Normal 12 14 2 2 2 2 4" xfId="29465" xr:uid="{00000000-0005-0000-0000-0000B8090000}"/>
    <cellStyle name="Normal 12 14 2 2 2 3" xfId="5674" xr:uid="{00000000-0005-0000-0000-0000B9090000}"/>
    <cellStyle name="Normal 12 14 2 2 2 3 2" xfId="11164" xr:uid="{00000000-0005-0000-0000-0000BA090000}"/>
    <cellStyle name="Normal 12 14 2 2 2 3 2 2" xfId="23975" xr:uid="{00000000-0005-0000-0000-0000BB090000}"/>
    <cellStyle name="Normal 12 14 2 2 2 3 2 2 2" xfId="49595" xr:uid="{00000000-0005-0000-0000-0000BC090000}"/>
    <cellStyle name="Normal 12 14 2 2 2 3 2 3" xfId="36785" xr:uid="{00000000-0005-0000-0000-0000BD090000}"/>
    <cellStyle name="Normal 12 14 2 2 2 3 3" xfId="18485" xr:uid="{00000000-0005-0000-0000-0000BE090000}"/>
    <cellStyle name="Normal 12 14 2 2 2 3 3 2" xfId="44105" xr:uid="{00000000-0005-0000-0000-0000BF090000}"/>
    <cellStyle name="Normal 12 14 2 2 2 3 4" xfId="31295" xr:uid="{00000000-0005-0000-0000-0000C0090000}"/>
    <cellStyle name="Normal 12 14 2 2 2 4" xfId="12994" xr:uid="{00000000-0005-0000-0000-0000C1090000}"/>
    <cellStyle name="Normal 12 14 2 2 2 4 2" xfId="25805" xr:uid="{00000000-0005-0000-0000-0000C2090000}"/>
    <cellStyle name="Normal 12 14 2 2 2 4 2 2" xfId="51425" xr:uid="{00000000-0005-0000-0000-0000C3090000}"/>
    <cellStyle name="Normal 12 14 2 2 2 4 3" xfId="38615" xr:uid="{00000000-0005-0000-0000-0000C4090000}"/>
    <cellStyle name="Normal 12 14 2 2 2 5" xfId="7504" xr:uid="{00000000-0005-0000-0000-0000C5090000}"/>
    <cellStyle name="Normal 12 14 2 2 2 5 2" xfId="20315" xr:uid="{00000000-0005-0000-0000-0000C6090000}"/>
    <cellStyle name="Normal 12 14 2 2 2 5 2 2" xfId="45935" xr:uid="{00000000-0005-0000-0000-0000C7090000}"/>
    <cellStyle name="Normal 12 14 2 2 2 5 3" xfId="33125" xr:uid="{00000000-0005-0000-0000-0000C8090000}"/>
    <cellStyle name="Normal 12 14 2 2 2 6" xfId="14825" xr:uid="{00000000-0005-0000-0000-0000C9090000}"/>
    <cellStyle name="Normal 12 14 2 2 2 6 2" xfId="40445" xr:uid="{00000000-0005-0000-0000-0000CA090000}"/>
    <cellStyle name="Normal 12 14 2 2 2 7" xfId="27635" xr:uid="{00000000-0005-0000-0000-0000CB090000}"/>
    <cellStyle name="Normal 12 14 2 2 3" xfId="2950" xr:uid="{00000000-0005-0000-0000-0000CC090000}"/>
    <cellStyle name="Normal 12 14 2 2 3 2" xfId="8440" xr:uid="{00000000-0005-0000-0000-0000CD090000}"/>
    <cellStyle name="Normal 12 14 2 2 3 2 2" xfId="21251" xr:uid="{00000000-0005-0000-0000-0000CE090000}"/>
    <cellStyle name="Normal 12 14 2 2 3 2 2 2" xfId="46871" xr:uid="{00000000-0005-0000-0000-0000CF090000}"/>
    <cellStyle name="Normal 12 14 2 2 3 2 3" xfId="34061" xr:uid="{00000000-0005-0000-0000-0000D0090000}"/>
    <cellStyle name="Normal 12 14 2 2 3 3" xfId="15761" xr:uid="{00000000-0005-0000-0000-0000D1090000}"/>
    <cellStyle name="Normal 12 14 2 2 3 3 2" xfId="41381" xr:uid="{00000000-0005-0000-0000-0000D2090000}"/>
    <cellStyle name="Normal 12 14 2 2 3 4" xfId="28571" xr:uid="{00000000-0005-0000-0000-0000D3090000}"/>
    <cellStyle name="Normal 12 14 2 2 4" xfId="4780" xr:uid="{00000000-0005-0000-0000-0000D4090000}"/>
    <cellStyle name="Normal 12 14 2 2 4 2" xfId="10270" xr:uid="{00000000-0005-0000-0000-0000D5090000}"/>
    <cellStyle name="Normal 12 14 2 2 4 2 2" xfId="23081" xr:uid="{00000000-0005-0000-0000-0000D6090000}"/>
    <cellStyle name="Normal 12 14 2 2 4 2 2 2" xfId="48701" xr:uid="{00000000-0005-0000-0000-0000D7090000}"/>
    <cellStyle name="Normal 12 14 2 2 4 2 3" xfId="35891" xr:uid="{00000000-0005-0000-0000-0000D8090000}"/>
    <cellStyle name="Normal 12 14 2 2 4 3" xfId="17591" xr:uid="{00000000-0005-0000-0000-0000D9090000}"/>
    <cellStyle name="Normal 12 14 2 2 4 3 2" xfId="43211" xr:uid="{00000000-0005-0000-0000-0000DA090000}"/>
    <cellStyle name="Normal 12 14 2 2 4 4" xfId="30401" xr:uid="{00000000-0005-0000-0000-0000DB090000}"/>
    <cellStyle name="Normal 12 14 2 2 5" xfId="12100" xr:uid="{00000000-0005-0000-0000-0000DC090000}"/>
    <cellStyle name="Normal 12 14 2 2 5 2" xfId="24911" xr:uid="{00000000-0005-0000-0000-0000DD090000}"/>
    <cellStyle name="Normal 12 14 2 2 5 2 2" xfId="50531" xr:uid="{00000000-0005-0000-0000-0000DE090000}"/>
    <cellStyle name="Normal 12 14 2 2 5 3" xfId="37721" xr:uid="{00000000-0005-0000-0000-0000DF090000}"/>
    <cellStyle name="Normal 12 14 2 2 6" xfId="6610" xr:uid="{00000000-0005-0000-0000-0000E0090000}"/>
    <cellStyle name="Normal 12 14 2 2 6 2" xfId="19421" xr:uid="{00000000-0005-0000-0000-0000E1090000}"/>
    <cellStyle name="Normal 12 14 2 2 6 2 2" xfId="45041" xr:uid="{00000000-0005-0000-0000-0000E2090000}"/>
    <cellStyle name="Normal 12 14 2 2 6 3" xfId="32231" xr:uid="{00000000-0005-0000-0000-0000E3090000}"/>
    <cellStyle name="Normal 12 14 2 2 7" xfId="13931" xr:uid="{00000000-0005-0000-0000-0000E4090000}"/>
    <cellStyle name="Normal 12 14 2 2 7 2" xfId="39551" xr:uid="{00000000-0005-0000-0000-0000E5090000}"/>
    <cellStyle name="Normal 12 14 2 2 8" xfId="26741" xr:uid="{00000000-0005-0000-0000-0000E6090000}"/>
    <cellStyle name="Normal 12 14 2 3" xfId="1614" xr:uid="{00000000-0005-0000-0000-0000E7090000}"/>
    <cellStyle name="Normal 12 14 2 3 2" xfId="3444" xr:uid="{00000000-0005-0000-0000-0000E8090000}"/>
    <cellStyle name="Normal 12 14 2 3 2 2" xfId="8934" xr:uid="{00000000-0005-0000-0000-0000E9090000}"/>
    <cellStyle name="Normal 12 14 2 3 2 2 2" xfId="21745" xr:uid="{00000000-0005-0000-0000-0000EA090000}"/>
    <cellStyle name="Normal 12 14 2 3 2 2 2 2" xfId="47365" xr:uid="{00000000-0005-0000-0000-0000EB090000}"/>
    <cellStyle name="Normal 12 14 2 3 2 2 3" xfId="34555" xr:uid="{00000000-0005-0000-0000-0000EC090000}"/>
    <cellStyle name="Normal 12 14 2 3 2 3" xfId="16255" xr:uid="{00000000-0005-0000-0000-0000ED090000}"/>
    <cellStyle name="Normal 12 14 2 3 2 3 2" xfId="41875" xr:uid="{00000000-0005-0000-0000-0000EE090000}"/>
    <cellStyle name="Normal 12 14 2 3 2 4" xfId="29065" xr:uid="{00000000-0005-0000-0000-0000EF090000}"/>
    <cellStyle name="Normal 12 14 2 3 3" xfId="5274" xr:uid="{00000000-0005-0000-0000-0000F0090000}"/>
    <cellStyle name="Normal 12 14 2 3 3 2" xfId="10764" xr:uid="{00000000-0005-0000-0000-0000F1090000}"/>
    <cellStyle name="Normal 12 14 2 3 3 2 2" xfId="23575" xr:uid="{00000000-0005-0000-0000-0000F2090000}"/>
    <cellStyle name="Normal 12 14 2 3 3 2 2 2" xfId="49195" xr:uid="{00000000-0005-0000-0000-0000F3090000}"/>
    <cellStyle name="Normal 12 14 2 3 3 2 3" xfId="36385" xr:uid="{00000000-0005-0000-0000-0000F4090000}"/>
    <cellStyle name="Normal 12 14 2 3 3 3" xfId="18085" xr:uid="{00000000-0005-0000-0000-0000F5090000}"/>
    <cellStyle name="Normal 12 14 2 3 3 3 2" xfId="43705" xr:uid="{00000000-0005-0000-0000-0000F6090000}"/>
    <cellStyle name="Normal 12 14 2 3 3 4" xfId="30895" xr:uid="{00000000-0005-0000-0000-0000F7090000}"/>
    <cellStyle name="Normal 12 14 2 3 4" xfId="12594" xr:uid="{00000000-0005-0000-0000-0000F8090000}"/>
    <cellStyle name="Normal 12 14 2 3 4 2" xfId="25405" xr:uid="{00000000-0005-0000-0000-0000F9090000}"/>
    <cellStyle name="Normal 12 14 2 3 4 2 2" xfId="51025" xr:uid="{00000000-0005-0000-0000-0000FA090000}"/>
    <cellStyle name="Normal 12 14 2 3 4 3" xfId="38215" xr:uid="{00000000-0005-0000-0000-0000FB090000}"/>
    <cellStyle name="Normal 12 14 2 3 5" xfId="7104" xr:uid="{00000000-0005-0000-0000-0000FC090000}"/>
    <cellStyle name="Normal 12 14 2 3 5 2" xfId="19915" xr:uid="{00000000-0005-0000-0000-0000FD090000}"/>
    <cellStyle name="Normal 12 14 2 3 5 2 2" xfId="45535" xr:uid="{00000000-0005-0000-0000-0000FE090000}"/>
    <cellStyle name="Normal 12 14 2 3 5 3" xfId="32725" xr:uid="{00000000-0005-0000-0000-0000FF090000}"/>
    <cellStyle name="Normal 12 14 2 3 6" xfId="14425" xr:uid="{00000000-0005-0000-0000-0000000A0000}"/>
    <cellStyle name="Normal 12 14 2 3 6 2" xfId="40045" xr:uid="{00000000-0005-0000-0000-0000010A0000}"/>
    <cellStyle name="Normal 12 14 2 3 7" xfId="27235" xr:uid="{00000000-0005-0000-0000-0000020A0000}"/>
    <cellStyle name="Normal 12 14 2 4" xfId="2550" xr:uid="{00000000-0005-0000-0000-0000030A0000}"/>
    <cellStyle name="Normal 12 14 2 4 2" xfId="8040" xr:uid="{00000000-0005-0000-0000-0000040A0000}"/>
    <cellStyle name="Normal 12 14 2 4 2 2" xfId="20851" xr:uid="{00000000-0005-0000-0000-0000050A0000}"/>
    <cellStyle name="Normal 12 14 2 4 2 2 2" xfId="46471" xr:uid="{00000000-0005-0000-0000-0000060A0000}"/>
    <cellStyle name="Normal 12 14 2 4 2 3" xfId="33661" xr:uid="{00000000-0005-0000-0000-0000070A0000}"/>
    <cellStyle name="Normal 12 14 2 4 3" xfId="15361" xr:uid="{00000000-0005-0000-0000-0000080A0000}"/>
    <cellStyle name="Normal 12 14 2 4 3 2" xfId="40981" xr:uid="{00000000-0005-0000-0000-0000090A0000}"/>
    <cellStyle name="Normal 12 14 2 4 4" xfId="28171" xr:uid="{00000000-0005-0000-0000-00000A0A0000}"/>
    <cellStyle name="Normal 12 14 2 5" xfId="4380" xr:uid="{00000000-0005-0000-0000-00000B0A0000}"/>
    <cellStyle name="Normal 12 14 2 5 2" xfId="9870" xr:uid="{00000000-0005-0000-0000-00000C0A0000}"/>
    <cellStyle name="Normal 12 14 2 5 2 2" xfId="22681" xr:uid="{00000000-0005-0000-0000-00000D0A0000}"/>
    <cellStyle name="Normal 12 14 2 5 2 2 2" xfId="48301" xr:uid="{00000000-0005-0000-0000-00000E0A0000}"/>
    <cellStyle name="Normal 12 14 2 5 2 3" xfId="35491" xr:uid="{00000000-0005-0000-0000-00000F0A0000}"/>
    <cellStyle name="Normal 12 14 2 5 3" xfId="17191" xr:uid="{00000000-0005-0000-0000-0000100A0000}"/>
    <cellStyle name="Normal 12 14 2 5 3 2" xfId="42811" xr:uid="{00000000-0005-0000-0000-0000110A0000}"/>
    <cellStyle name="Normal 12 14 2 5 4" xfId="30001" xr:uid="{00000000-0005-0000-0000-0000120A0000}"/>
    <cellStyle name="Normal 12 14 2 6" xfId="11700" xr:uid="{00000000-0005-0000-0000-0000130A0000}"/>
    <cellStyle name="Normal 12 14 2 6 2" xfId="24511" xr:uid="{00000000-0005-0000-0000-0000140A0000}"/>
    <cellStyle name="Normal 12 14 2 6 2 2" xfId="50131" xr:uid="{00000000-0005-0000-0000-0000150A0000}"/>
    <cellStyle name="Normal 12 14 2 6 3" xfId="37321" xr:uid="{00000000-0005-0000-0000-0000160A0000}"/>
    <cellStyle name="Normal 12 14 2 7" xfId="6210" xr:uid="{00000000-0005-0000-0000-0000170A0000}"/>
    <cellStyle name="Normal 12 14 2 7 2" xfId="19021" xr:uid="{00000000-0005-0000-0000-0000180A0000}"/>
    <cellStyle name="Normal 12 14 2 7 2 2" xfId="44641" xr:uid="{00000000-0005-0000-0000-0000190A0000}"/>
    <cellStyle name="Normal 12 14 2 7 3" xfId="31831" xr:uid="{00000000-0005-0000-0000-00001A0A0000}"/>
    <cellStyle name="Normal 12 14 2 8" xfId="13531" xr:uid="{00000000-0005-0000-0000-00001B0A0000}"/>
    <cellStyle name="Normal 12 14 2 8 2" xfId="39151" xr:uid="{00000000-0005-0000-0000-00001C0A0000}"/>
    <cellStyle name="Normal 12 14 2 9" xfId="26341" xr:uid="{00000000-0005-0000-0000-00001D0A0000}"/>
    <cellStyle name="Normal 12 14 3" xfId="494" xr:uid="{00000000-0005-0000-0000-00001E0A0000}"/>
    <cellStyle name="Normal 12 14 3 2" xfId="1389" xr:uid="{00000000-0005-0000-0000-00001F0A0000}"/>
    <cellStyle name="Normal 12 14 3 2 2" xfId="3219" xr:uid="{00000000-0005-0000-0000-0000200A0000}"/>
    <cellStyle name="Normal 12 14 3 2 2 2" xfId="8709" xr:uid="{00000000-0005-0000-0000-0000210A0000}"/>
    <cellStyle name="Normal 12 14 3 2 2 2 2" xfId="21520" xr:uid="{00000000-0005-0000-0000-0000220A0000}"/>
    <cellStyle name="Normal 12 14 3 2 2 2 2 2" xfId="47140" xr:uid="{00000000-0005-0000-0000-0000230A0000}"/>
    <cellStyle name="Normal 12 14 3 2 2 2 3" xfId="34330" xr:uid="{00000000-0005-0000-0000-0000240A0000}"/>
    <cellStyle name="Normal 12 14 3 2 2 3" xfId="16030" xr:uid="{00000000-0005-0000-0000-0000250A0000}"/>
    <cellStyle name="Normal 12 14 3 2 2 3 2" xfId="41650" xr:uid="{00000000-0005-0000-0000-0000260A0000}"/>
    <cellStyle name="Normal 12 14 3 2 2 4" xfId="28840" xr:uid="{00000000-0005-0000-0000-0000270A0000}"/>
    <cellStyle name="Normal 12 14 3 2 3" xfId="5049" xr:uid="{00000000-0005-0000-0000-0000280A0000}"/>
    <cellStyle name="Normal 12 14 3 2 3 2" xfId="10539" xr:uid="{00000000-0005-0000-0000-0000290A0000}"/>
    <cellStyle name="Normal 12 14 3 2 3 2 2" xfId="23350" xr:uid="{00000000-0005-0000-0000-00002A0A0000}"/>
    <cellStyle name="Normal 12 14 3 2 3 2 2 2" xfId="48970" xr:uid="{00000000-0005-0000-0000-00002B0A0000}"/>
    <cellStyle name="Normal 12 14 3 2 3 2 3" xfId="36160" xr:uid="{00000000-0005-0000-0000-00002C0A0000}"/>
    <cellStyle name="Normal 12 14 3 2 3 3" xfId="17860" xr:uid="{00000000-0005-0000-0000-00002D0A0000}"/>
    <cellStyle name="Normal 12 14 3 2 3 3 2" xfId="43480" xr:uid="{00000000-0005-0000-0000-00002E0A0000}"/>
    <cellStyle name="Normal 12 14 3 2 3 4" xfId="30670" xr:uid="{00000000-0005-0000-0000-00002F0A0000}"/>
    <cellStyle name="Normal 12 14 3 2 4" xfId="12369" xr:uid="{00000000-0005-0000-0000-0000300A0000}"/>
    <cellStyle name="Normal 12 14 3 2 4 2" xfId="25180" xr:uid="{00000000-0005-0000-0000-0000310A0000}"/>
    <cellStyle name="Normal 12 14 3 2 4 2 2" xfId="50800" xr:uid="{00000000-0005-0000-0000-0000320A0000}"/>
    <cellStyle name="Normal 12 14 3 2 4 3" xfId="37990" xr:uid="{00000000-0005-0000-0000-0000330A0000}"/>
    <cellStyle name="Normal 12 14 3 2 5" xfId="6879" xr:uid="{00000000-0005-0000-0000-0000340A0000}"/>
    <cellStyle name="Normal 12 14 3 2 5 2" xfId="19690" xr:uid="{00000000-0005-0000-0000-0000350A0000}"/>
    <cellStyle name="Normal 12 14 3 2 5 2 2" xfId="45310" xr:uid="{00000000-0005-0000-0000-0000360A0000}"/>
    <cellStyle name="Normal 12 14 3 2 5 3" xfId="32500" xr:uid="{00000000-0005-0000-0000-0000370A0000}"/>
    <cellStyle name="Normal 12 14 3 2 6" xfId="14200" xr:uid="{00000000-0005-0000-0000-0000380A0000}"/>
    <cellStyle name="Normal 12 14 3 2 6 2" xfId="39820" xr:uid="{00000000-0005-0000-0000-0000390A0000}"/>
    <cellStyle name="Normal 12 14 3 2 7" xfId="27010" xr:uid="{00000000-0005-0000-0000-00003A0A0000}"/>
    <cellStyle name="Normal 12 14 3 3" xfId="2325" xr:uid="{00000000-0005-0000-0000-00003B0A0000}"/>
    <cellStyle name="Normal 12 14 3 3 2" xfId="7815" xr:uid="{00000000-0005-0000-0000-00003C0A0000}"/>
    <cellStyle name="Normal 12 14 3 3 2 2" xfId="20626" xr:uid="{00000000-0005-0000-0000-00003D0A0000}"/>
    <cellStyle name="Normal 12 14 3 3 2 2 2" xfId="46246" xr:uid="{00000000-0005-0000-0000-00003E0A0000}"/>
    <cellStyle name="Normal 12 14 3 3 2 3" xfId="33436" xr:uid="{00000000-0005-0000-0000-00003F0A0000}"/>
    <cellStyle name="Normal 12 14 3 3 3" xfId="15136" xr:uid="{00000000-0005-0000-0000-0000400A0000}"/>
    <cellStyle name="Normal 12 14 3 3 3 2" xfId="40756" xr:uid="{00000000-0005-0000-0000-0000410A0000}"/>
    <cellStyle name="Normal 12 14 3 3 4" xfId="27946" xr:uid="{00000000-0005-0000-0000-0000420A0000}"/>
    <cellStyle name="Normal 12 14 3 4" xfId="4155" xr:uid="{00000000-0005-0000-0000-0000430A0000}"/>
    <cellStyle name="Normal 12 14 3 4 2" xfId="9645" xr:uid="{00000000-0005-0000-0000-0000440A0000}"/>
    <cellStyle name="Normal 12 14 3 4 2 2" xfId="22456" xr:uid="{00000000-0005-0000-0000-0000450A0000}"/>
    <cellStyle name="Normal 12 14 3 4 2 2 2" xfId="48076" xr:uid="{00000000-0005-0000-0000-0000460A0000}"/>
    <cellStyle name="Normal 12 14 3 4 2 3" xfId="35266" xr:uid="{00000000-0005-0000-0000-0000470A0000}"/>
    <cellStyle name="Normal 12 14 3 4 3" xfId="16966" xr:uid="{00000000-0005-0000-0000-0000480A0000}"/>
    <cellStyle name="Normal 12 14 3 4 3 2" xfId="42586" xr:uid="{00000000-0005-0000-0000-0000490A0000}"/>
    <cellStyle name="Normal 12 14 3 4 4" xfId="29776" xr:uid="{00000000-0005-0000-0000-00004A0A0000}"/>
    <cellStyle name="Normal 12 14 3 5" xfId="11475" xr:uid="{00000000-0005-0000-0000-00004B0A0000}"/>
    <cellStyle name="Normal 12 14 3 5 2" xfId="24286" xr:uid="{00000000-0005-0000-0000-00004C0A0000}"/>
    <cellStyle name="Normal 12 14 3 5 2 2" xfId="49906" xr:uid="{00000000-0005-0000-0000-00004D0A0000}"/>
    <cellStyle name="Normal 12 14 3 5 3" xfId="37096" xr:uid="{00000000-0005-0000-0000-00004E0A0000}"/>
    <cellStyle name="Normal 12 14 3 6" xfId="5985" xr:uid="{00000000-0005-0000-0000-00004F0A0000}"/>
    <cellStyle name="Normal 12 14 3 6 2" xfId="18796" xr:uid="{00000000-0005-0000-0000-0000500A0000}"/>
    <cellStyle name="Normal 12 14 3 6 2 2" xfId="44416" xr:uid="{00000000-0005-0000-0000-0000510A0000}"/>
    <cellStyle name="Normal 12 14 3 6 3" xfId="31606" xr:uid="{00000000-0005-0000-0000-0000520A0000}"/>
    <cellStyle name="Normal 12 14 3 7" xfId="13306" xr:uid="{00000000-0005-0000-0000-0000530A0000}"/>
    <cellStyle name="Normal 12 14 3 7 2" xfId="38926" xr:uid="{00000000-0005-0000-0000-0000540A0000}"/>
    <cellStyle name="Normal 12 14 3 8" xfId="26116" xr:uid="{00000000-0005-0000-0000-0000550A0000}"/>
    <cellStyle name="Normal 12 14 4" xfId="853" xr:uid="{00000000-0005-0000-0000-0000560A0000}"/>
    <cellStyle name="Normal 12 14 4 2" xfId="1748" xr:uid="{00000000-0005-0000-0000-0000570A0000}"/>
    <cellStyle name="Normal 12 14 4 2 2" xfId="3578" xr:uid="{00000000-0005-0000-0000-0000580A0000}"/>
    <cellStyle name="Normal 12 14 4 2 2 2" xfId="9068" xr:uid="{00000000-0005-0000-0000-0000590A0000}"/>
    <cellStyle name="Normal 12 14 4 2 2 2 2" xfId="21879" xr:uid="{00000000-0005-0000-0000-00005A0A0000}"/>
    <cellStyle name="Normal 12 14 4 2 2 2 2 2" xfId="47499" xr:uid="{00000000-0005-0000-0000-00005B0A0000}"/>
    <cellStyle name="Normal 12 14 4 2 2 2 3" xfId="34689" xr:uid="{00000000-0005-0000-0000-00005C0A0000}"/>
    <cellStyle name="Normal 12 14 4 2 2 3" xfId="16389" xr:uid="{00000000-0005-0000-0000-00005D0A0000}"/>
    <cellStyle name="Normal 12 14 4 2 2 3 2" xfId="42009" xr:uid="{00000000-0005-0000-0000-00005E0A0000}"/>
    <cellStyle name="Normal 12 14 4 2 2 4" xfId="29199" xr:uid="{00000000-0005-0000-0000-00005F0A0000}"/>
    <cellStyle name="Normal 12 14 4 2 3" xfId="5408" xr:uid="{00000000-0005-0000-0000-0000600A0000}"/>
    <cellStyle name="Normal 12 14 4 2 3 2" xfId="10898" xr:uid="{00000000-0005-0000-0000-0000610A0000}"/>
    <cellStyle name="Normal 12 14 4 2 3 2 2" xfId="23709" xr:uid="{00000000-0005-0000-0000-0000620A0000}"/>
    <cellStyle name="Normal 12 14 4 2 3 2 2 2" xfId="49329" xr:uid="{00000000-0005-0000-0000-0000630A0000}"/>
    <cellStyle name="Normal 12 14 4 2 3 2 3" xfId="36519" xr:uid="{00000000-0005-0000-0000-0000640A0000}"/>
    <cellStyle name="Normal 12 14 4 2 3 3" xfId="18219" xr:uid="{00000000-0005-0000-0000-0000650A0000}"/>
    <cellStyle name="Normal 12 14 4 2 3 3 2" xfId="43839" xr:uid="{00000000-0005-0000-0000-0000660A0000}"/>
    <cellStyle name="Normal 12 14 4 2 3 4" xfId="31029" xr:uid="{00000000-0005-0000-0000-0000670A0000}"/>
    <cellStyle name="Normal 12 14 4 2 4" xfId="12728" xr:uid="{00000000-0005-0000-0000-0000680A0000}"/>
    <cellStyle name="Normal 12 14 4 2 4 2" xfId="25539" xr:uid="{00000000-0005-0000-0000-0000690A0000}"/>
    <cellStyle name="Normal 12 14 4 2 4 2 2" xfId="51159" xr:uid="{00000000-0005-0000-0000-00006A0A0000}"/>
    <cellStyle name="Normal 12 14 4 2 4 3" xfId="38349" xr:uid="{00000000-0005-0000-0000-00006B0A0000}"/>
    <cellStyle name="Normal 12 14 4 2 5" xfId="7238" xr:uid="{00000000-0005-0000-0000-00006C0A0000}"/>
    <cellStyle name="Normal 12 14 4 2 5 2" xfId="20049" xr:uid="{00000000-0005-0000-0000-00006D0A0000}"/>
    <cellStyle name="Normal 12 14 4 2 5 2 2" xfId="45669" xr:uid="{00000000-0005-0000-0000-00006E0A0000}"/>
    <cellStyle name="Normal 12 14 4 2 5 3" xfId="32859" xr:uid="{00000000-0005-0000-0000-00006F0A0000}"/>
    <cellStyle name="Normal 12 14 4 2 6" xfId="14559" xr:uid="{00000000-0005-0000-0000-0000700A0000}"/>
    <cellStyle name="Normal 12 14 4 2 6 2" xfId="40179" xr:uid="{00000000-0005-0000-0000-0000710A0000}"/>
    <cellStyle name="Normal 12 14 4 2 7" xfId="27369" xr:uid="{00000000-0005-0000-0000-0000720A0000}"/>
    <cellStyle name="Normal 12 14 4 3" xfId="2684" xr:uid="{00000000-0005-0000-0000-0000730A0000}"/>
    <cellStyle name="Normal 12 14 4 3 2" xfId="8174" xr:uid="{00000000-0005-0000-0000-0000740A0000}"/>
    <cellStyle name="Normal 12 14 4 3 2 2" xfId="20985" xr:uid="{00000000-0005-0000-0000-0000750A0000}"/>
    <cellStyle name="Normal 12 14 4 3 2 2 2" xfId="46605" xr:uid="{00000000-0005-0000-0000-0000760A0000}"/>
    <cellStyle name="Normal 12 14 4 3 2 3" xfId="33795" xr:uid="{00000000-0005-0000-0000-0000770A0000}"/>
    <cellStyle name="Normal 12 14 4 3 3" xfId="15495" xr:uid="{00000000-0005-0000-0000-0000780A0000}"/>
    <cellStyle name="Normal 12 14 4 3 3 2" xfId="41115" xr:uid="{00000000-0005-0000-0000-0000790A0000}"/>
    <cellStyle name="Normal 12 14 4 3 4" xfId="28305" xr:uid="{00000000-0005-0000-0000-00007A0A0000}"/>
    <cellStyle name="Normal 12 14 4 4" xfId="4514" xr:uid="{00000000-0005-0000-0000-00007B0A0000}"/>
    <cellStyle name="Normal 12 14 4 4 2" xfId="10004" xr:uid="{00000000-0005-0000-0000-00007C0A0000}"/>
    <cellStyle name="Normal 12 14 4 4 2 2" xfId="22815" xr:uid="{00000000-0005-0000-0000-00007D0A0000}"/>
    <cellStyle name="Normal 12 14 4 4 2 2 2" xfId="48435" xr:uid="{00000000-0005-0000-0000-00007E0A0000}"/>
    <cellStyle name="Normal 12 14 4 4 2 3" xfId="35625" xr:uid="{00000000-0005-0000-0000-00007F0A0000}"/>
    <cellStyle name="Normal 12 14 4 4 3" xfId="17325" xr:uid="{00000000-0005-0000-0000-0000800A0000}"/>
    <cellStyle name="Normal 12 14 4 4 3 2" xfId="42945" xr:uid="{00000000-0005-0000-0000-0000810A0000}"/>
    <cellStyle name="Normal 12 14 4 4 4" xfId="30135" xr:uid="{00000000-0005-0000-0000-0000820A0000}"/>
    <cellStyle name="Normal 12 14 4 5" xfId="11834" xr:uid="{00000000-0005-0000-0000-0000830A0000}"/>
    <cellStyle name="Normal 12 14 4 5 2" xfId="24645" xr:uid="{00000000-0005-0000-0000-0000840A0000}"/>
    <cellStyle name="Normal 12 14 4 5 2 2" xfId="50265" xr:uid="{00000000-0005-0000-0000-0000850A0000}"/>
    <cellStyle name="Normal 12 14 4 5 3" xfId="37455" xr:uid="{00000000-0005-0000-0000-0000860A0000}"/>
    <cellStyle name="Normal 12 14 4 6" xfId="6344" xr:uid="{00000000-0005-0000-0000-0000870A0000}"/>
    <cellStyle name="Normal 12 14 4 6 2" xfId="19155" xr:uid="{00000000-0005-0000-0000-0000880A0000}"/>
    <cellStyle name="Normal 12 14 4 6 2 2" xfId="44775" xr:uid="{00000000-0005-0000-0000-0000890A0000}"/>
    <cellStyle name="Normal 12 14 4 6 3" xfId="31965" xr:uid="{00000000-0005-0000-0000-00008A0A0000}"/>
    <cellStyle name="Normal 12 14 4 7" xfId="13665" xr:uid="{00000000-0005-0000-0000-00008B0A0000}"/>
    <cellStyle name="Normal 12 14 4 7 2" xfId="39285" xr:uid="{00000000-0005-0000-0000-00008C0A0000}"/>
    <cellStyle name="Normal 12 14 4 8" xfId="26475" xr:uid="{00000000-0005-0000-0000-00008D0A0000}"/>
    <cellStyle name="Normal 12 14 5" xfId="1254" xr:uid="{00000000-0005-0000-0000-00008E0A0000}"/>
    <cellStyle name="Normal 12 14 5 2" xfId="3084" xr:uid="{00000000-0005-0000-0000-00008F0A0000}"/>
    <cellStyle name="Normal 12 14 5 2 2" xfId="8574" xr:uid="{00000000-0005-0000-0000-0000900A0000}"/>
    <cellStyle name="Normal 12 14 5 2 2 2" xfId="21385" xr:uid="{00000000-0005-0000-0000-0000910A0000}"/>
    <cellStyle name="Normal 12 14 5 2 2 2 2" xfId="47005" xr:uid="{00000000-0005-0000-0000-0000920A0000}"/>
    <cellStyle name="Normal 12 14 5 2 2 3" xfId="34195" xr:uid="{00000000-0005-0000-0000-0000930A0000}"/>
    <cellStyle name="Normal 12 14 5 2 3" xfId="15895" xr:uid="{00000000-0005-0000-0000-0000940A0000}"/>
    <cellStyle name="Normal 12 14 5 2 3 2" xfId="41515" xr:uid="{00000000-0005-0000-0000-0000950A0000}"/>
    <cellStyle name="Normal 12 14 5 2 4" xfId="28705" xr:uid="{00000000-0005-0000-0000-0000960A0000}"/>
    <cellStyle name="Normal 12 14 5 3" xfId="4914" xr:uid="{00000000-0005-0000-0000-0000970A0000}"/>
    <cellStyle name="Normal 12 14 5 3 2" xfId="10404" xr:uid="{00000000-0005-0000-0000-0000980A0000}"/>
    <cellStyle name="Normal 12 14 5 3 2 2" xfId="23215" xr:uid="{00000000-0005-0000-0000-0000990A0000}"/>
    <cellStyle name="Normal 12 14 5 3 2 2 2" xfId="48835" xr:uid="{00000000-0005-0000-0000-00009A0A0000}"/>
    <cellStyle name="Normal 12 14 5 3 2 3" xfId="36025" xr:uid="{00000000-0005-0000-0000-00009B0A0000}"/>
    <cellStyle name="Normal 12 14 5 3 3" xfId="17725" xr:uid="{00000000-0005-0000-0000-00009C0A0000}"/>
    <cellStyle name="Normal 12 14 5 3 3 2" xfId="43345" xr:uid="{00000000-0005-0000-0000-00009D0A0000}"/>
    <cellStyle name="Normal 12 14 5 3 4" xfId="30535" xr:uid="{00000000-0005-0000-0000-00009E0A0000}"/>
    <cellStyle name="Normal 12 14 5 4" xfId="12234" xr:uid="{00000000-0005-0000-0000-00009F0A0000}"/>
    <cellStyle name="Normal 12 14 5 4 2" xfId="25045" xr:uid="{00000000-0005-0000-0000-0000A00A0000}"/>
    <cellStyle name="Normal 12 14 5 4 2 2" xfId="50665" xr:uid="{00000000-0005-0000-0000-0000A10A0000}"/>
    <cellStyle name="Normal 12 14 5 4 3" xfId="37855" xr:uid="{00000000-0005-0000-0000-0000A20A0000}"/>
    <cellStyle name="Normal 12 14 5 5" xfId="6744" xr:uid="{00000000-0005-0000-0000-0000A30A0000}"/>
    <cellStyle name="Normal 12 14 5 5 2" xfId="19555" xr:uid="{00000000-0005-0000-0000-0000A40A0000}"/>
    <cellStyle name="Normal 12 14 5 5 2 2" xfId="45175" xr:uid="{00000000-0005-0000-0000-0000A50A0000}"/>
    <cellStyle name="Normal 12 14 5 5 3" xfId="32365" xr:uid="{00000000-0005-0000-0000-0000A60A0000}"/>
    <cellStyle name="Normal 12 14 5 6" xfId="14065" xr:uid="{00000000-0005-0000-0000-0000A70A0000}"/>
    <cellStyle name="Normal 12 14 5 6 2" xfId="39685" xr:uid="{00000000-0005-0000-0000-0000A80A0000}"/>
    <cellStyle name="Normal 12 14 5 7" xfId="26875" xr:uid="{00000000-0005-0000-0000-0000A90A0000}"/>
    <cellStyle name="Normal 12 14 6" xfId="2190" xr:uid="{00000000-0005-0000-0000-0000AA0A0000}"/>
    <cellStyle name="Normal 12 14 6 2" xfId="7680" xr:uid="{00000000-0005-0000-0000-0000AB0A0000}"/>
    <cellStyle name="Normal 12 14 6 2 2" xfId="20491" xr:uid="{00000000-0005-0000-0000-0000AC0A0000}"/>
    <cellStyle name="Normal 12 14 6 2 2 2" xfId="46111" xr:uid="{00000000-0005-0000-0000-0000AD0A0000}"/>
    <cellStyle name="Normal 12 14 6 2 3" xfId="33301" xr:uid="{00000000-0005-0000-0000-0000AE0A0000}"/>
    <cellStyle name="Normal 12 14 6 3" xfId="15001" xr:uid="{00000000-0005-0000-0000-0000AF0A0000}"/>
    <cellStyle name="Normal 12 14 6 3 2" xfId="40621" xr:uid="{00000000-0005-0000-0000-0000B00A0000}"/>
    <cellStyle name="Normal 12 14 6 4" xfId="27811" xr:uid="{00000000-0005-0000-0000-0000B10A0000}"/>
    <cellStyle name="Normal 12 14 7" xfId="4020" xr:uid="{00000000-0005-0000-0000-0000B20A0000}"/>
    <cellStyle name="Normal 12 14 7 2" xfId="9510" xr:uid="{00000000-0005-0000-0000-0000B30A0000}"/>
    <cellStyle name="Normal 12 14 7 2 2" xfId="22321" xr:uid="{00000000-0005-0000-0000-0000B40A0000}"/>
    <cellStyle name="Normal 12 14 7 2 2 2" xfId="47941" xr:uid="{00000000-0005-0000-0000-0000B50A0000}"/>
    <cellStyle name="Normal 12 14 7 2 3" xfId="35131" xr:uid="{00000000-0005-0000-0000-0000B60A0000}"/>
    <cellStyle name="Normal 12 14 7 3" xfId="16831" xr:uid="{00000000-0005-0000-0000-0000B70A0000}"/>
    <cellStyle name="Normal 12 14 7 3 2" xfId="42451" xr:uid="{00000000-0005-0000-0000-0000B80A0000}"/>
    <cellStyle name="Normal 12 14 7 4" xfId="29641" xr:uid="{00000000-0005-0000-0000-0000B90A0000}"/>
    <cellStyle name="Normal 12 14 8" xfId="11340" xr:uid="{00000000-0005-0000-0000-0000BA0A0000}"/>
    <cellStyle name="Normal 12 14 8 2" xfId="24151" xr:uid="{00000000-0005-0000-0000-0000BB0A0000}"/>
    <cellStyle name="Normal 12 14 8 2 2" xfId="49771" xr:uid="{00000000-0005-0000-0000-0000BC0A0000}"/>
    <cellStyle name="Normal 12 14 8 3" xfId="36961" xr:uid="{00000000-0005-0000-0000-0000BD0A0000}"/>
    <cellStyle name="Normal 12 14 9" xfId="5850" xr:uid="{00000000-0005-0000-0000-0000BE0A0000}"/>
    <cellStyle name="Normal 12 14 9 2" xfId="18661" xr:uid="{00000000-0005-0000-0000-0000BF0A0000}"/>
    <cellStyle name="Normal 12 14 9 2 2" xfId="44281" xr:uid="{00000000-0005-0000-0000-0000C00A0000}"/>
    <cellStyle name="Normal 12 14 9 3" xfId="31471" xr:uid="{00000000-0005-0000-0000-0000C10A0000}"/>
    <cellStyle name="Normal 12 15" xfId="361" xr:uid="{00000000-0005-0000-0000-0000C20A0000}"/>
    <cellStyle name="Normal 12 15 2" xfId="986" xr:uid="{00000000-0005-0000-0000-0000C30A0000}"/>
    <cellStyle name="Normal 12 15 2 2" xfId="1881" xr:uid="{00000000-0005-0000-0000-0000C40A0000}"/>
    <cellStyle name="Normal 12 15 2 2 2" xfId="3711" xr:uid="{00000000-0005-0000-0000-0000C50A0000}"/>
    <cellStyle name="Normal 12 15 2 2 2 2" xfId="9201" xr:uid="{00000000-0005-0000-0000-0000C60A0000}"/>
    <cellStyle name="Normal 12 15 2 2 2 2 2" xfId="22012" xr:uid="{00000000-0005-0000-0000-0000C70A0000}"/>
    <cellStyle name="Normal 12 15 2 2 2 2 2 2" xfId="47632" xr:uid="{00000000-0005-0000-0000-0000C80A0000}"/>
    <cellStyle name="Normal 12 15 2 2 2 2 3" xfId="34822" xr:uid="{00000000-0005-0000-0000-0000C90A0000}"/>
    <cellStyle name="Normal 12 15 2 2 2 3" xfId="16522" xr:uid="{00000000-0005-0000-0000-0000CA0A0000}"/>
    <cellStyle name="Normal 12 15 2 2 2 3 2" xfId="42142" xr:uid="{00000000-0005-0000-0000-0000CB0A0000}"/>
    <cellStyle name="Normal 12 15 2 2 2 4" xfId="29332" xr:uid="{00000000-0005-0000-0000-0000CC0A0000}"/>
    <cellStyle name="Normal 12 15 2 2 3" xfId="5541" xr:uid="{00000000-0005-0000-0000-0000CD0A0000}"/>
    <cellStyle name="Normal 12 15 2 2 3 2" xfId="11031" xr:uid="{00000000-0005-0000-0000-0000CE0A0000}"/>
    <cellStyle name="Normal 12 15 2 2 3 2 2" xfId="23842" xr:uid="{00000000-0005-0000-0000-0000CF0A0000}"/>
    <cellStyle name="Normal 12 15 2 2 3 2 2 2" xfId="49462" xr:uid="{00000000-0005-0000-0000-0000D00A0000}"/>
    <cellStyle name="Normal 12 15 2 2 3 2 3" xfId="36652" xr:uid="{00000000-0005-0000-0000-0000D10A0000}"/>
    <cellStyle name="Normal 12 15 2 2 3 3" xfId="18352" xr:uid="{00000000-0005-0000-0000-0000D20A0000}"/>
    <cellStyle name="Normal 12 15 2 2 3 3 2" xfId="43972" xr:uid="{00000000-0005-0000-0000-0000D30A0000}"/>
    <cellStyle name="Normal 12 15 2 2 3 4" xfId="31162" xr:uid="{00000000-0005-0000-0000-0000D40A0000}"/>
    <cellStyle name="Normal 12 15 2 2 4" xfId="12861" xr:uid="{00000000-0005-0000-0000-0000D50A0000}"/>
    <cellStyle name="Normal 12 15 2 2 4 2" xfId="25672" xr:uid="{00000000-0005-0000-0000-0000D60A0000}"/>
    <cellStyle name="Normal 12 15 2 2 4 2 2" xfId="51292" xr:uid="{00000000-0005-0000-0000-0000D70A0000}"/>
    <cellStyle name="Normal 12 15 2 2 4 3" xfId="38482" xr:uid="{00000000-0005-0000-0000-0000D80A0000}"/>
    <cellStyle name="Normal 12 15 2 2 5" xfId="7371" xr:uid="{00000000-0005-0000-0000-0000D90A0000}"/>
    <cellStyle name="Normal 12 15 2 2 5 2" xfId="20182" xr:uid="{00000000-0005-0000-0000-0000DA0A0000}"/>
    <cellStyle name="Normal 12 15 2 2 5 2 2" xfId="45802" xr:uid="{00000000-0005-0000-0000-0000DB0A0000}"/>
    <cellStyle name="Normal 12 15 2 2 5 3" xfId="32992" xr:uid="{00000000-0005-0000-0000-0000DC0A0000}"/>
    <cellStyle name="Normal 12 15 2 2 6" xfId="14692" xr:uid="{00000000-0005-0000-0000-0000DD0A0000}"/>
    <cellStyle name="Normal 12 15 2 2 6 2" xfId="40312" xr:uid="{00000000-0005-0000-0000-0000DE0A0000}"/>
    <cellStyle name="Normal 12 15 2 2 7" xfId="27502" xr:uid="{00000000-0005-0000-0000-0000DF0A0000}"/>
    <cellStyle name="Normal 12 15 2 3" xfId="2817" xr:uid="{00000000-0005-0000-0000-0000E00A0000}"/>
    <cellStyle name="Normal 12 15 2 3 2" xfId="8307" xr:uid="{00000000-0005-0000-0000-0000E10A0000}"/>
    <cellStyle name="Normal 12 15 2 3 2 2" xfId="21118" xr:uid="{00000000-0005-0000-0000-0000E20A0000}"/>
    <cellStyle name="Normal 12 15 2 3 2 2 2" xfId="46738" xr:uid="{00000000-0005-0000-0000-0000E30A0000}"/>
    <cellStyle name="Normal 12 15 2 3 2 3" xfId="33928" xr:uid="{00000000-0005-0000-0000-0000E40A0000}"/>
    <cellStyle name="Normal 12 15 2 3 3" xfId="15628" xr:uid="{00000000-0005-0000-0000-0000E50A0000}"/>
    <cellStyle name="Normal 12 15 2 3 3 2" xfId="41248" xr:uid="{00000000-0005-0000-0000-0000E60A0000}"/>
    <cellStyle name="Normal 12 15 2 3 4" xfId="28438" xr:uid="{00000000-0005-0000-0000-0000E70A0000}"/>
    <cellStyle name="Normal 12 15 2 4" xfId="4647" xr:uid="{00000000-0005-0000-0000-0000E80A0000}"/>
    <cellStyle name="Normal 12 15 2 4 2" xfId="10137" xr:uid="{00000000-0005-0000-0000-0000E90A0000}"/>
    <cellStyle name="Normal 12 15 2 4 2 2" xfId="22948" xr:uid="{00000000-0005-0000-0000-0000EA0A0000}"/>
    <cellStyle name="Normal 12 15 2 4 2 2 2" xfId="48568" xr:uid="{00000000-0005-0000-0000-0000EB0A0000}"/>
    <cellStyle name="Normal 12 15 2 4 2 3" xfId="35758" xr:uid="{00000000-0005-0000-0000-0000EC0A0000}"/>
    <cellStyle name="Normal 12 15 2 4 3" xfId="17458" xr:uid="{00000000-0005-0000-0000-0000ED0A0000}"/>
    <cellStyle name="Normal 12 15 2 4 3 2" xfId="43078" xr:uid="{00000000-0005-0000-0000-0000EE0A0000}"/>
    <cellStyle name="Normal 12 15 2 4 4" xfId="30268" xr:uid="{00000000-0005-0000-0000-0000EF0A0000}"/>
    <cellStyle name="Normal 12 15 2 5" xfId="11967" xr:uid="{00000000-0005-0000-0000-0000F00A0000}"/>
    <cellStyle name="Normal 12 15 2 5 2" xfId="24778" xr:uid="{00000000-0005-0000-0000-0000F10A0000}"/>
    <cellStyle name="Normal 12 15 2 5 2 2" xfId="50398" xr:uid="{00000000-0005-0000-0000-0000F20A0000}"/>
    <cellStyle name="Normal 12 15 2 5 3" xfId="37588" xr:uid="{00000000-0005-0000-0000-0000F30A0000}"/>
    <cellStyle name="Normal 12 15 2 6" xfId="6477" xr:uid="{00000000-0005-0000-0000-0000F40A0000}"/>
    <cellStyle name="Normal 12 15 2 6 2" xfId="19288" xr:uid="{00000000-0005-0000-0000-0000F50A0000}"/>
    <cellStyle name="Normal 12 15 2 6 2 2" xfId="44908" xr:uid="{00000000-0005-0000-0000-0000F60A0000}"/>
    <cellStyle name="Normal 12 15 2 6 3" xfId="32098" xr:uid="{00000000-0005-0000-0000-0000F70A0000}"/>
    <cellStyle name="Normal 12 15 2 7" xfId="13798" xr:uid="{00000000-0005-0000-0000-0000F80A0000}"/>
    <cellStyle name="Normal 12 15 2 7 2" xfId="39418" xr:uid="{00000000-0005-0000-0000-0000F90A0000}"/>
    <cellStyle name="Normal 12 15 2 8" xfId="26608" xr:uid="{00000000-0005-0000-0000-0000FA0A0000}"/>
    <cellStyle name="Normal 12 15 3" xfId="1256" xr:uid="{00000000-0005-0000-0000-0000FB0A0000}"/>
    <cellStyle name="Normal 12 15 3 2" xfId="3086" xr:uid="{00000000-0005-0000-0000-0000FC0A0000}"/>
    <cellStyle name="Normal 12 15 3 2 2" xfId="8576" xr:uid="{00000000-0005-0000-0000-0000FD0A0000}"/>
    <cellStyle name="Normal 12 15 3 2 2 2" xfId="21387" xr:uid="{00000000-0005-0000-0000-0000FE0A0000}"/>
    <cellStyle name="Normal 12 15 3 2 2 2 2" xfId="47007" xr:uid="{00000000-0005-0000-0000-0000FF0A0000}"/>
    <cellStyle name="Normal 12 15 3 2 2 3" xfId="34197" xr:uid="{00000000-0005-0000-0000-0000000B0000}"/>
    <cellStyle name="Normal 12 15 3 2 3" xfId="15897" xr:uid="{00000000-0005-0000-0000-0000010B0000}"/>
    <cellStyle name="Normal 12 15 3 2 3 2" xfId="41517" xr:uid="{00000000-0005-0000-0000-0000020B0000}"/>
    <cellStyle name="Normal 12 15 3 2 4" xfId="28707" xr:uid="{00000000-0005-0000-0000-0000030B0000}"/>
    <cellStyle name="Normal 12 15 3 3" xfId="4916" xr:uid="{00000000-0005-0000-0000-0000040B0000}"/>
    <cellStyle name="Normal 12 15 3 3 2" xfId="10406" xr:uid="{00000000-0005-0000-0000-0000050B0000}"/>
    <cellStyle name="Normal 12 15 3 3 2 2" xfId="23217" xr:uid="{00000000-0005-0000-0000-0000060B0000}"/>
    <cellStyle name="Normal 12 15 3 3 2 2 2" xfId="48837" xr:uid="{00000000-0005-0000-0000-0000070B0000}"/>
    <cellStyle name="Normal 12 15 3 3 2 3" xfId="36027" xr:uid="{00000000-0005-0000-0000-0000080B0000}"/>
    <cellStyle name="Normal 12 15 3 3 3" xfId="17727" xr:uid="{00000000-0005-0000-0000-0000090B0000}"/>
    <cellStyle name="Normal 12 15 3 3 3 2" xfId="43347" xr:uid="{00000000-0005-0000-0000-00000A0B0000}"/>
    <cellStyle name="Normal 12 15 3 3 4" xfId="30537" xr:uid="{00000000-0005-0000-0000-00000B0B0000}"/>
    <cellStyle name="Normal 12 15 3 4" xfId="12236" xr:uid="{00000000-0005-0000-0000-00000C0B0000}"/>
    <cellStyle name="Normal 12 15 3 4 2" xfId="25047" xr:uid="{00000000-0005-0000-0000-00000D0B0000}"/>
    <cellStyle name="Normal 12 15 3 4 2 2" xfId="50667" xr:uid="{00000000-0005-0000-0000-00000E0B0000}"/>
    <cellStyle name="Normal 12 15 3 4 3" xfId="37857" xr:uid="{00000000-0005-0000-0000-00000F0B0000}"/>
    <cellStyle name="Normal 12 15 3 5" xfId="6746" xr:uid="{00000000-0005-0000-0000-0000100B0000}"/>
    <cellStyle name="Normal 12 15 3 5 2" xfId="19557" xr:uid="{00000000-0005-0000-0000-0000110B0000}"/>
    <cellStyle name="Normal 12 15 3 5 2 2" xfId="45177" xr:uid="{00000000-0005-0000-0000-0000120B0000}"/>
    <cellStyle name="Normal 12 15 3 5 3" xfId="32367" xr:uid="{00000000-0005-0000-0000-0000130B0000}"/>
    <cellStyle name="Normal 12 15 3 6" xfId="14067" xr:uid="{00000000-0005-0000-0000-0000140B0000}"/>
    <cellStyle name="Normal 12 15 3 6 2" xfId="39687" xr:uid="{00000000-0005-0000-0000-0000150B0000}"/>
    <cellStyle name="Normal 12 15 3 7" xfId="26877" xr:uid="{00000000-0005-0000-0000-0000160B0000}"/>
    <cellStyle name="Normal 12 15 4" xfId="2192" xr:uid="{00000000-0005-0000-0000-0000170B0000}"/>
    <cellStyle name="Normal 12 15 4 2" xfId="7682" xr:uid="{00000000-0005-0000-0000-0000180B0000}"/>
    <cellStyle name="Normal 12 15 4 2 2" xfId="20493" xr:uid="{00000000-0005-0000-0000-0000190B0000}"/>
    <cellStyle name="Normal 12 15 4 2 2 2" xfId="46113" xr:uid="{00000000-0005-0000-0000-00001A0B0000}"/>
    <cellStyle name="Normal 12 15 4 2 3" xfId="33303" xr:uid="{00000000-0005-0000-0000-00001B0B0000}"/>
    <cellStyle name="Normal 12 15 4 3" xfId="15003" xr:uid="{00000000-0005-0000-0000-00001C0B0000}"/>
    <cellStyle name="Normal 12 15 4 3 2" xfId="40623" xr:uid="{00000000-0005-0000-0000-00001D0B0000}"/>
    <cellStyle name="Normal 12 15 4 4" xfId="27813" xr:uid="{00000000-0005-0000-0000-00001E0B0000}"/>
    <cellStyle name="Normal 12 15 5" xfId="4022" xr:uid="{00000000-0005-0000-0000-00001F0B0000}"/>
    <cellStyle name="Normal 12 15 5 2" xfId="9512" xr:uid="{00000000-0005-0000-0000-0000200B0000}"/>
    <cellStyle name="Normal 12 15 5 2 2" xfId="22323" xr:uid="{00000000-0005-0000-0000-0000210B0000}"/>
    <cellStyle name="Normal 12 15 5 2 2 2" xfId="47943" xr:uid="{00000000-0005-0000-0000-0000220B0000}"/>
    <cellStyle name="Normal 12 15 5 2 3" xfId="35133" xr:uid="{00000000-0005-0000-0000-0000230B0000}"/>
    <cellStyle name="Normal 12 15 5 3" xfId="16833" xr:uid="{00000000-0005-0000-0000-0000240B0000}"/>
    <cellStyle name="Normal 12 15 5 3 2" xfId="42453" xr:uid="{00000000-0005-0000-0000-0000250B0000}"/>
    <cellStyle name="Normal 12 15 5 4" xfId="29643" xr:uid="{00000000-0005-0000-0000-0000260B0000}"/>
    <cellStyle name="Normal 12 15 6" xfId="11342" xr:uid="{00000000-0005-0000-0000-0000270B0000}"/>
    <cellStyle name="Normal 12 15 6 2" xfId="24153" xr:uid="{00000000-0005-0000-0000-0000280B0000}"/>
    <cellStyle name="Normal 12 15 6 2 2" xfId="49773" xr:uid="{00000000-0005-0000-0000-0000290B0000}"/>
    <cellStyle name="Normal 12 15 6 3" xfId="36963" xr:uid="{00000000-0005-0000-0000-00002A0B0000}"/>
    <cellStyle name="Normal 12 15 7" xfId="5852" xr:uid="{00000000-0005-0000-0000-00002B0B0000}"/>
    <cellStyle name="Normal 12 15 7 2" xfId="18663" xr:uid="{00000000-0005-0000-0000-00002C0B0000}"/>
    <cellStyle name="Normal 12 15 7 2 2" xfId="44283" xr:uid="{00000000-0005-0000-0000-00002D0B0000}"/>
    <cellStyle name="Normal 12 15 7 3" xfId="31473" xr:uid="{00000000-0005-0000-0000-00002E0B0000}"/>
    <cellStyle name="Normal 12 15 8" xfId="13173" xr:uid="{00000000-0005-0000-0000-00002F0B0000}"/>
    <cellStyle name="Normal 12 15 8 2" xfId="38793" xr:uid="{00000000-0005-0000-0000-0000300B0000}"/>
    <cellStyle name="Normal 12 15 9" xfId="25983" xr:uid="{00000000-0005-0000-0000-0000310B0000}"/>
    <cellStyle name="Normal 12 16" xfId="720" xr:uid="{00000000-0005-0000-0000-0000320B0000}"/>
    <cellStyle name="Normal 12 16 2" xfId="1615" xr:uid="{00000000-0005-0000-0000-0000330B0000}"/>
    <cellStyle name="Normal 12 16 2 2" xfId="3445" xr:uid="{00000000-0005-0000-0000-0000340B0000}"/>
    <cellStyle name="Normal 12 16 2 2 2" xfId="8935" xr:uid="{00000000-0005-0000-0000-0000350B0000}"/>
    <cellStyle name="Normal 12 16 2 2 2 2" xfId="21746" xr:uid="{00000000-0005-0000-0000-0000360B0000}"/>
    <cellStyle name="Normal 12 16 2 2 2 2 2" xfId="47366" xr:uid="{00000000-0005-0000-0000-0000370B0000}"/>
    <cellStyle name="Normal 12 16 2 2 2 3" xfId="34556" xr:uid="{00000000-0005-0000-0000-0000380B0000}"/>
    <cellStyle name="Normal 12 16 2 2 3" xfId="16256" xr:uid="{00000000-0005-0000-0000-0000390B0000}"/>
    <cellStyle name="Normal 12 16 2 2 3 2" xfId="41876" xr:uid="{00000000-0005-0000-0000-00003A0B0000}"/>
    <cellStyle name="Normal 12 16 2 2 4" xfId="29066" xr:uid="{00000000-0005-0000-0000-00003B0B0000}"/>
    <cellStyle name="Normal 12 16 2 3" xfId="5275" xr:uid="{00000000-0005-0000-0000-00003C0B0000}"/>
    <cellStyle name="Normal 12 16 2 3 2" xfId="10765" xr:uid="{00000000-0005-0000-0000-00003D0B0000}"/>
    <cellStyle name="Normal 12 16 2 3 2 2" xfId="23576" xr:uid="{00000000-0005-0000-0000-00003E0B0000}"/>
    <cellStyle name="Normal 12 16 2 3 2 2 2" xfId="49196" xr:uid="{00000000-0005-0000-0000-00003F0B0000}"/>
    <cellStyle name="Normal 12 16 2 3 2 3" xfId="36386" xr:uid="{00000000-0005-0000-0000-0000400B0000}"/>
    <cellStyle name="Normal 12 16 2 3 3" xfId="18086" xr:uid="{00000000-0005-0000-0000-0000410B0000}"/>
    <cellStyle name="Normal 12 16 2 3 3 2" xfId="43706" xr:uid="{00000000-0005-0000-0000-0000420B0000}"/>
    <cellStyle name="Normal 12 16 2 3 4" xfId="30896" xr:uid="{00000000-0005-0000-0000-0000430B0000}"/>
    <cellStyle name="Normal 12 16 2 4" xfId="12595" xr:uid="{00000000-0005-0000-0000-0000440B0000}"/>
    <cellStyle name="Normal 12 16 2 4 2" xfId="25406" xr:uid="{00000000-0005-0000-0000-0000450B0000}"/>
    <cellStyle name="Normal 12 16 2 4 2 2" xfId="51026" xr:uid="{00000000-0005-0000-0000-0000460B0000}"/>
    <cellStyle name="Normal 12 16 2 4 3" xfId="38216" xr:uid="{00000000-0005-0000-0000-0000470B0000}"/>
    <cellStyle name="Normal 12 16 2 5" xfId="7105" xr:uid="{00000000-0005-0000-0000-0000480B0000}"/>
    <cellStyle name="Normal 12 16 2 5 2" xfId="19916" xr:uid="{00000000-0005-0000-0000-0000490B0000}"/>
    <cellStyle name="Normal 12 16 2 5 2 2" xfId="45536" xr:uid="{00000000-0005-0000-0000-00004A0B0000}"/>
    <cellStyle name="Normal 12 16 2 5 3" xfId="32726" xr:uid="{00000000-0005-0000-0000-00004B0B0000}"/>
    <cellStyle name="Normal 12 16 2 6" xfId="14426" xr:uid="{00000000-0005-0000-0000-00004C0B0000}"/>
    <cellStyle name="Normal 12 16 2 6 2" xfId="40046" xr:uid="{00000000-0005-0000-0000-00004D0B0000}"/>
    <cellStyle name="Normal 12 16 2 7" xfId="27236" xr:uid="{00000000-0005-0000-0000-00004E0B0000}"/>
    <cellStyle name="Normal 12 16 3" xfId="2551" xr:uid="{00000000-0005-0000-0000-00004F0B0000}"/>
    <cellStyle name="Normal 12 16 3 2" xfId="8041" xr:uid="{00000000-0005-0000-0000-0000500B0000}"/>
    <cellStyle name="Normal 12 16 3 2 2" xfId="20852" xr:uid="{00000000-0005-0000-0000-0000510B0000}"/>
    <cellStyle name="Normal 12 16 3 2 2 2" xfId="46472" xr:uid="{00000000-0005-0000-0000-0000520B0000}"/>
    <cellStyle name="Normal 12 16 3 2 3" xfId="33662" xr:uid="{00000000-0005-0000-0000-0000530B0000}"/>
    <cellStyle name="Normal 12 16 3 3" xfId="15362" xr:uid="{00000000-0005-0000-0000-0000540B0000}"/>
    <cellStyle name="Normal 12 16 3 3 2" xfId="40982" xr:uid="{00000000-0005-0000-0000-0000550B0000}"/>
    <cellStyle name="Normal 12 16 3 4" xfId="28172" xr:uid="{00000000-0005-0000-0000-0000560B0000}"/>
    <cellStyle name="Normal 12 16 4" xfId="4381" xr:uid="{00000000-0005-0000-0000-0000570B0000}"/>
    <cellStyle name="Normal 12 16 4 2" xfId="9871" xr:uid="{00000000-0005-0000-0000-0000580B0000}"/>
    <cellStyle name="Normal 12 16 4 2 2" xfId="22682" xr:uid="{00000000-0005-0000-0000-0000590B0000}"/>
    <cellStyle name="Normal 12 16 4 2 2 2" xfId="48302" xr:uid="{00000000-0005-0000-0000-00005A0B0000}"/>
    <cellStyle name="Normal 12 16 4 2 3" xfId="35492" xr:uid="{00000000-0005-0000-0000-00005B0B0000}"/>
    <cellStyle name="Normal 12 16 4 3" xfId="17192" xr:uid="{00000000-0005-0000-0000-00005C0B0000}"/>
    <cellStyle name="Normal 12 16 4 3 2" xfId="42812" xr:uid="{00000000-0005-0000-0000-00005D0B0000}"/>
    <cellStyle name="Normal 12 16 4 4" xfId="30002" xr:uid="{00000000-0005-0000-0000-00005E0B0000}"/>
    <cellStyle name="Normal 12 16 5" xfId="11701" xr:uid="{00000000-0005-0000-0000-00005F0B0000}"/>
    <cellStyle name="Normal 12 16 5 2" xfId="24512" xr:uid="{00000000-0005-0000-0000-0000600B0000}"/>
    <cellStyle name="Normal 12 16 5 2 2" xfId="50132" xr:uid="{00000000-0005-0000-0000-0000610B0000}"/>
    <cellStyle name="Normal 12 16 5 3" xfId="37322" xr:uid="{00000000-0005-0000-0000-0000620B0000}"/>
    <cellStyle name="Normal 12 16 6" xfId="6211" xr:uid="{00000000-0005-0000-0000-0000630B0000}"/>
    <cellStyle name="Normal 12 16 6 2" xfId="19022" xr:uid="{00000000-0005-0000-0000-0000640B0000}"/>
    <cellStyle name="Normal 12 16 6 2 2" xfId="44642" xr:uid="{00000000-0005-0000-0000-0000650B0000}"/>
    <cellStyle name="Normal 12 16 6 3" xfId="31832" xr:uid="{00000000-0005-0000-0000-0000660B0000}"/>
    <cellStyle name="Normal 12 16 7" xfId="13532" xr:uid="{00000000-0005-0000-0000-0000670B0000}"/>
    <cellStyle name="Normal 12 16 7 2" xfId="39152" xr:uid="{00000000-0005-0000-0000-0000680B0000}"/>
    <cellStyle name="Normal 12 16 8" xfId="26342" xr:uid="{00000000-0005-0000-0000-0000690B0000}"/>
    <cellStyle name="Normal 12 17" xfId="1121" xr:uid="{00000000-0005-0000-0000-00006A0B0000}"/>
    <cellStyle name="Normal 12 17 2" xfId="2951" xr:uid="{00000000-0005-0000-0000-00006B0B0000}"/>
    <cellStyle name="Normal 12 17 2 2" xfId="8441" xr:uid="{00000000-0005-0000-0000-00006C0B0000}"/>
    <cellStyle name="Normal 12 17 2 2 2" xfId="21252" xr:uid="{00000000-0005-0000-0000-00006D0B0000}"/>
    <cellStyle name="Normal 12 17 2 2 2 2" xfId="46872" xr:uid="{00000000-0005-0000-0000-00006E0B0000}"/>
    <cellStyle name="Normal 12 17 2 2 3" xfId="34062" xr:uid="{00000000-0005-0000-0000-00006F0B0000}"/>
    <cellStyle name="Normal 12 17 2 3" xfId="15762" xr:uid="{00000000-0005-0000-0000-0000700B0000}"/>
    <cellStyle name="Normal 12 17 2 3 2" xfId="41382" xr:uid="{00000000-0005-0000-0000-0000710B0000}"/>
    <cellStyle name="Normal 12 17 2 4" xfId="28572" xr:uid="{00000000-0005-0000-0000-0000720B0000}"/>
    <cellStyle name="Normal 12 17 3" xfId="4781" xr:uid="{00000000-0005-0000-0000-0000730B0000}"/>
    <cellStyle name="Normal 12 17 3 2" xfId="10271" xr:uid="{00000000-0005-0000-0000-0000740B0000}"/>
    <cellStyle name="Normal 12 17 3 2 2" xfId="23082" xr:uid="{00000000-0005-0000-0000-0000750B0000}"/>
    <cellStyle name="Normal 12 17 3 2 2 2" xfId="48702" xr:uid="{00000000-0005-0000-0000-0000760B0000}"/>
    <cellStyle name="Normal 12 17 3 2 3" xfId="35892" xr:uid="{00000000-0005-0000-0000-0000770B0000}"/>
    <cellStyle name="Normal 12 17 3 3" xfId="17592" xr:uid="{00000000-0005-0000-0000-0000780B0000}"/>
    <cellStyle name="Normal 12 17 3 3 2" xfId="43212" xr:uid="{00000000-0005-0000-0000-0000790B0000}"/>
    <cellStyle name="Normal 12 17 3 4" xfId="30402" xr:uid="{00000000-0005-0000-0000-00007A0B0000}"/>
    <cellStyle name="Normal 12 17 4" xfId="12101" xr:uid="{00000000-0005-0000-0000-00007B0B0000}"/>
    <cellStyle name="Normal 12 17 4 2" xfId="24912" xr:uid="{00000000-0005-0000-0000-00007C0B0000}"/>
    <cellStyle name="Normal 12 17 4 2 2" xfId="50532" xr:uid="{00000000-0005-0000-0000-00007D0B0000}"/>
    <cellStyle name="Normal 12 17 4 3" xfId="37722" xr:uid="{00000000-0005-0000-0000-00007E0B0000}"/>
    <cellStyle name="Normal 12 17 5" xfId="6611" xr:uid="{00000000-0005-0000-0000-00007F0B0000}"/>
    <cellStyle name="Normal 12 17 5 2" xfId="19422" xr:uid="{00000000-0005-0000-0000-0000800B0000}"/>
    <cellStyle name="Normal 12 17 5 2 2" xfId="45042" xr:uid="{00000000-0005-0000-0000-0000810B0000}"/>
    <cellStyle name="Normal 12 17 5 3" xfId="32232" xr:uid="{00000000-0005-0000-0000-0000820B0000}"/>
    <cellStyle name="Normal 12 17 6" xfId="13932" xr:uid="{00000000-0005-0000-0000-0000830B0000}"/>
    <cellStyle name="Normal 12 17 6 2" xfId="39552" xr:uid="{00000000-0005-0000-0000-0000840B0000}"/>
    <cellStyle name="Normal 12 17 7" xfId="26742" xr:uid="{00000000-0005-0000-0000-0000850B0000}"/>
    <cellStyle name="Normal 12 18" xfId="2016" xr:uid="{00000000-0005-0000-0000-0000860B0000}"/>
    <cellStyle name="Normal 12 18 2" xfId="3846" xr:uid="{00000000-0005-0000-0000-0000870B0000}"/>
    <cellStyle name="Normal 12 18 2 2" xfId="9336" xr:uid="{00000000-0005-0000-0000-0000880B0000}"/>
    <cellStyle name="Normal 12 18 2 2 2" xfId="22147" xr:uid="{00000000-0005-0000-0000-0000890B0000}"/>
    <cellStyle name="Normal 12 18 2 2 2 2" xfId="47767" xr:uid="{00000000-0005-0000-0000-00008A0B0000}"/>
    <cellStyle name="Normal 12 18 2 2 3" xfId="34957" xr:uid="{00000000-0005-0000-0000-00008B0B0000}"/>
    <cellStyle name="Normal 12 18 2 3" xfId="16657" xr:uid="{00000000-0005-0000-0000-00008C0B0000}"/>
    <cellStyle name="Normal 12 18 2 3 2" xfId="42277" xr:uid="{00000000-0005-0000-0000-00008D0B0000}"/>
    <cellStyle name="Normal 12 18 2 4" xfId="29467" xr:uid="{00000000-0005-0000-0000-00008E0B0000}"/>
    <cellStyle name="Normal 12 18 3" xfId="5676" xr:uid="{00000000-0005-0000-0000-00008F0B0000}"/>
    <cellStyle name="Normal 12 18 3 2" xfId="11166" xr:uid="{00000000-0005-0000-0000-0000900B0000}"/>
    <cellStyle name="Normal 12 18 3 2 2" xfId="23977" xr:uid="{00000000-0005-0000-0000-0000910B0000}"/>
    <cellStyle name="Normal 12 18 3 2 2 2" xfId="49597" xr:uid="{00000000-0005-0000-0000-0000920B0000}"/>
    <cellStyle name="Normal 12 18 3 2 3" xfId="36787" xr:uid="{00000000-0005-0000-0000-0000930B0000}"/>
    <cellStyle name="Normal 12 18 3 3" xfId="18487" xr:uid="{00000000-0005-0000-0000-0000940B0000}"/>
    <cellStyle name="Normal 12 18 3 3 2" xfId="44107" xr:uid="{00000000-0005-0000-0000-0000950B0000}"/>
    <cellStyle name="Normal 12 18 3 4" xfId="31297" xr:uid="{00000000-0005-0000-0000-0000960B0000}"/>
    <cellStyle name="Normal 12 18 4" xfId="12996" xr:uid="{00000000-0005-0000-0000-0000970B0000}"/>
    <cellStyle name="Normal 12 18 4 2" xfId="25807" xr:uid="{00000000-0005-0000-0000-0000980B0000}"/>
    <cellStyle name="Normal 12 18 4 2 2" xfId="51427" xr:uid="{00000000-0005-0000-0000-0000990B0000}"/>
    <cellStyle name="Normal 12 18 4 3" xfId="38617" xr:uid="{00000000-0005-0000-0000-00009A0B0000}"/>
    <cellStyle name="Normal 12 18 5" xfId="7506" xr:uid="{00000000-0005-0000-0000-00009B0B0000}"/>
    <cellStyle name="Normal 12 18 5 2" xfId="20317" xr:uid="{00000000-0005-0000-0000-00009C0B0000}"/>
    <cellStyle name="Normal 12 18 5 2 2" xfId="45937" xr:uid="{00000000-0005-0000-0000-00009D0B0000}"/>
    <cellStyle name="Normal 12 18 5 3" xfId="33127" xr:uid="{00000000-0005-0000-0000-00009E0B0000}"/>
    <cellStyle name="Normal 12 18 6" xfId="14827" xr:uid="{00000000-0005-0000-0000-00009F0B0000}"/>
    <cellStyle name="Normal 12 18 6 2" xfId="40447" xr:uid="{00000000-0005-0000-0000-0000A00B0000}"/>
    <cellStyle name="Normal 12 18 7" xfId="27637" xr:uid="{00000000-0005-0000-0000-0000A10B0000}"/>
    <cellStyle name="Normal 12 19" xfId="2057" xr:uid="{00000000-0005-0000-0000-0000A20B0000}"/>
    <cellStyle name="Normal 12 19 2" xfId="7547" xr:uid="{00000000-0005-0000-0000-0000A30B0000}"/>
    <cellStyle name="Normal 12 19 2 2" xfId="20358" xr:uid="{00000000-0005-0000-0000-0000A40B0000}"/>
    <cellStyle name="Normal 12 19 2 2 2" xfId="45978" xr:uid="{00000000-0005-0000-0000-0000A50B0000}"/>
    <cellStyle name="Normal 12 19 2 3" xfId="33168" xr:uid="{00000000-0005-0000-0000-0000A60B0000}"/>
    <cellStyle name="Normal 12 19 3" xfId="14868" xr:uid="{00000000-0005-0000-0000-0000A70B0000}"/>
    <cellStyle name="Normal 12 19 3 2" xfId="40488" xr:uid="{00000000-0005-0000-0000-0000A80B0000}"/>
    <cellStyle name="Normal 12 19 4" xfId="27678" xr:uid="{00000000-0005-0000-0000-0000A90B0000}"/>
    <cellStyle name="Normal 12 2" xfId="180" xr:uid="{00000000-0005-0000-0000-0000AA0B0000}"/>
    <cellStyle name="Normal 12 2 10" xfId="587" xr:uid="{00000000-0005-0000-0000-0000AB0B0000}"/>
    <cellStyle name="Normal 12 2 10 2" xfId="987" xr:uid="{00000000-0005-0000-0000-0000AC0B0000}"/>
    <cellStyle name="Normal 12 2 10 2 2" xfId="1882" xr:uid="{00000000-0005-0000-0000-0000AD0B0000}"/>
    <cellStyle name="Normal 12 2 10 2 2 2" xfId="3712" xr:uid="{00000000-0005-0000-0000-0000AE0B0000}"/>
    <cellStyle name="Normal 12 2 10 2 2 2 2" xfId="9202" xr:uid="{00000000-0005-0000-0000-0000AF0B0000}"/>
    <cellStyle name="Normal 12 2 10 2 2 2 2 2" xfId="22013" xr:uid="{00000000-0005-0000-0000-0000B00B0000}"/>
    <cellStyle name="Normal 12 2 10 2 2 2 2 2 2" xfId="47633" xr:uid="{00000000-0005-0000-0000-0000B10B0000}"/>
    <cellStyle name="Normal 12 2 10 2 2 2 2 3" xfId="34823" xr:uid="{00000000-0005-0000-0000-0000B20B0000}"/>
    <cellStyle name="Normal 12 2 10 2 2 2 3" xfId="16523" xr:uid="{00000000-0005-0000-0000-0000B30B0000}"/>
    <cellStyle name="Normal 12 2 10 2 2 2 3 2" xfId="42143" xr:uid="{00000000-0005-0000-0000-0000B40B0000}"/>
    <cellStyle name="Normal 12 2 10 2 2 2 4" xfId="29333" xr:uid="{00000000-0005-0000-0000-0000B50B0000}"/>
    <cellStyle name="Normal 12 2 10 2 2 3" xfId="5542" xr:uid="{00000000-0005-0000-0000-0000B60B0000}"/>
    <cellStyle name="Normal 12 2 10 2 2 3 2" xfId="11032" xr:uid="{00000000-0005-0000-0000-0000B70B0000}"/>
    <cellStyle name="Normal 12 2 10 2 2 3 2 2" xfId="23843" xr:uid="{00000000-0005-0000-0000-0000B80B0000}"/>
    <cellStyle name="Normal 12 2 10 2 2 3 2 2 2" xfId="49463" xr:uid="{00000000-0005-0000-0000-0000B90B0000}"/>
    <cellStyle name="Normal 12 2 10 2 2 3 2 3" xfId="36653" xr:uid="{00000000-0005-0000-0000-0000BA0B0000}"/>
    <cellStyle name="Normal 12 2 10 2 2 3 3" xfId="18353" xr:uid="{00000000-0005-0000-0000-0000BB0B0000}"/>
    <cellStyle name="Normal 12 2 10 2 2 3 3 2" xfId="43973" xr:uid="{00000000-0005-0000-0000-0000BC0B0000}"/>
    <cellStyle name="Normal 12 2 10 2 2 3 4" xfId="31163" xr:uid="{00000000-0005-0000-0000-0000BD0B0000}"/>
    <cellStyle name="Normal 12 2 10 2 2 4" xfId="12862" xr:uid="{00000000-0005-0000-0000-0000BE0B0000}"/>
    <cellStyle name="Normal 12 2 10 2 2 4 2" xfId="25673" xr:uid="{00000000-0005-0000-0000-0000BF0B0000}"/>
    <cellStyle name="Normal 12 2 10 2 2 4 2 2" xfId="51293" xr:uid="{00000000-0005-0000-0000-0000C00B0000}"/>
    <cellStyle name="Normal 12 2 10 2 2 4 3" xfId="38483" xr:uid="{00000000-0005-0000-0000-0000C10B0000}"/>
    <cellStyle name="Normal 12 2 10 2 2 5" xfId="7372" xr:uid="{00000000-0005-0000-0000-0000C20B0000}"/>
    <cellStyle name="Normal 12 2 10 2 2 5 2" xfId="20183" xr:uid="{00000000-0005-0000-0000-0000C30B0000}"/>
    <cellStyle name="Normal 12 2 10 2 2 5 2 2" xfId="45803" xr:uid="{00000000-0005-0000-0000-0000C40B0000}"/>
    <cellStyle name="Normal 12 2 10 2 2 5 3" xfId="32993" xr:uid="{00000000-0005-0000-0000-0000C50B0000}"/>
    <cellStyle name="Normal 12 2 10 2 2 6" xfId="14693" xr:uid="{00000000-0005-0000-0000-0000C60B0000}"/>
    <cellStyle name="Normal 12 2 10 2 2 6 2" xfId="40313" xr:uid="{00000000-0005-0000-0000-0000C70B0000}"/>
    <cellStyle name="Normal 12 2 10 2 2 7" xfId="27503" xr:uid="{00000000-0005-0000-0000-0000C80B0000}"/>
    <cellStyle name="Normal 12 2 10 2 3" xfId="2818" xr:uid="{00000000-0005-0000-0000-0000C90B0000}"/>
    <cellStyle name="Normal 12 2 10 2 3 2" xfId="8308" xr:uid="{00000000-0005-0000-0000-0000CA0B0000}"/>
    <cellStyle name="Normal 12 2 10 2 3 2 2" xfId="21119" xr:uid="{00000000-0005-0000-0000-0000CB0B0000}"/>
    <cellStyle name="Normal 12 2 10 2 3 2 2 2" xfId="46739" xr:uid="{00000000-0005-0000-0000-0000CC0B0000}"/>
    <cellStyle name="Normal 12 2 10 2 3 2 3" xfId="33929" xr:uid="{00000000-0005-0000-0000-0000CD0B0000}"/>
    <cellStyle name="Normal 12 2 10 2 3 3" xfId="15629" xr:uid="{00000000-0005-0000-0000-0000CE0B0000}"/>
    <cellStyle name="Normal 12 2 10 2 3 3 2" xfId="41249" xr:uid="{00000000-0005-0000-0000-0000CF0B0000}"/>
    <cellStyle name="Normal 12 2 10 2 3 4" xfId="28439" xr:uid="{00000000-0005-0000-0000-0000D00B0000}"/>
    <cellStyle name="Normal 12 2 10 2 4" xfId="4648" xr:uid="{00000000-0005-0000-0000-0000D10B0000}"/>
    <cellStyle name="Normal 12 2 10 2 4 2" xfId="10138" xr:uid="{00000000-0005-0000-0000-0000D20B0000}"/>
    <cellStyle name="Normal 12 2 10 2 4 2 2" xfId="22949" xr:uid="{00000000-0005-0000-0000-0000D30B0000}"/>
    <cellStyle name="Normal 12 2 10 2 4 2 2 2" xfId="48569" xr:uid="{00000000-0005-0000-0000-0000D40B0000}"/>
    <cellStyle name="Normal 12 2 10 2 4 2 3" xfId="35759" xr:uid="{00000000-0005-0000-0000-0000D50B0000}"/>
    <cellStyle name="Normal 12 2 10 2 4 3" xfId="17459" xr:uid="{00000000-0005-0000-0000-0000D60B0000}"/>
    <cellStyle name="Normal 12 2 10 2 4 3 2" xfId="43079" xr:uid="{00000000-0005-0000-0000-0000D70B0000}"/>
    <cellStyle name="Normal 12 2 10 2 4 4" xfId="30269" xr:uid="{00000000-0005-0000-0000-0000D80B0000}"/>
    <cellStyle name="Normal 12 2 10 2 5" xfId="11968" xr:uid="{00000000-0005-0000-0000-0000D90B0000}"/>
    <cellStyle name="Normal 12 2 10 2 5 2" xfId="24779" xr:uid="{00000000-0005-0000-0000-0000DA0B0000}"/>
    <cellStyle name="Normal 12 2 10 2 5 2 2" xfId="50399" xr:uid="{00000000-0005-0000-0000-0000DB0B0000}"/>
    <cellStyle name="Normal 12 2 10 2 5 3" xfId="37589" xr:uid="{00000000-0005-0000-0000-0000DC0B0000}"/>
    <cellStyle name="Normal 12 2 10 2 6" xfId="6478" xr:uid="{00000000-0005-0000-0000-0000DD0B0000}"/>
    <cellStyle name="Normal 12 2 10 2 6 2" xfId="19289" xr:uid="{00000000-0005-0000-0000-0000DE0B0000}"/>
    <cellStyle name="Normal 12 2 10 2 6 2 2" xfId="44909" xr:uid="{00000000-0005-0000-0000-0000DF0B0000}"/>
    <cellStyle name="Normal 12 2 10 2 6 3" xfId="32099" xr:uid="{00000000-0005-0000-0000-0000E00B0000}"/>
    <cellStyle name="Normal 12 2 10 2 7" xfId="13799" xr:uid="{00000000-0005-0000-0000-0000E10B0000}"/>
    <cellStyle name="Normal 12 2 10 2 7 2" xfId="39419" xr:uid="{00000000-0005-0000-0000-0000E20B0000}"/>
    <cellStyle name="Normal 12 2 10 2 8" xfId="26609" xr:uid="{00000000-0005-0000-0000-0000E30B0000}"/>
    <cellStyle name="Normal 12 2 10 3" xfId="1482" xr:uid="{00000000-0005-0000-0000-0000E40B0000}"/>
    <cellStyle name="Normal 12 2 10 3 2" xfId="3312" xr:uid="{00000000-0005-0000-0000-0000E50B0000}"/>
    <cellStyle name="Normal 12 2 10 3 2 2" xfId="8802" xr:uid="{00000000-0005-0000-0000-0000E60B0000}"/>
    <cellStyle name="Normal 12 2 10 3 2 2 2" xfId="21613" xr:uid="{00000000-0005-0000-0000-0000E70B0000}"/>
    <cellStyle name="Normal 12 2 10 3 2 2 2 2" xfId="47233" xr:uid="{00000000-0005-0000-0000-0000E80B0000}"/>
    <cellStyle name="Normal 12 2 10 3 2 2 3" xfId="34423" xr:uid="{00000000-0005-0000-0000-0000E90B0000}"/>
    <cellStyle name="Normal 12 2 10 3 2 3" xfId="16123" xr:uid="{00000000-0005-0000-0000-0000EA0B0000}"/>
    <cellStyle name="Normal 12 2 10 3 2 3 2" xfId="41743" xr:uid="{00000000-0005-0000-0000-0000EB0B0000}"/>
    <cellStyle name="Normal 12 2 10 3 2 4" xfId="28933" xr:uid="{00000000-0005-0000-0000-0000EC0B0000}"/>
    <cellStyle name="Normal 12 2 10 3 3" xfId="5142" xr:uid="{00000000-0005-0000-0000-0000ED0B0000}"/>
    <cellStyle name="Normal 12 2 10 3 3 2" xfId="10632" xr:uid="{00000000-0005-0000-0000-0000EE0B0000}"/>
    <cellStyle name="Normal 12 2 10 3 3 2 2" xfId="23443" xr:uid="{00000000-0005-0000-0000-0000EF0B0000}"/>
    <cellStyle name="Normal 12 2 10 3 3 2 2 2" xfId="49063" xr:uid="{00000000-0005-0000-0000-0000F00B0000}"/>
    <cellStyle name="Normal 12 2 10 3 3 2 3" xfId="36253" xr:uid="{00000000-0005-0000-0000-0000F10B0000}"/>
    <cellStyle name="Normal 12 2 10 3 3 3" xfId="17953" xr:uid="{00000000-0005-0000-0000-0000F20B0000}"/>
    <cellStyle name="Normal 12 2 10 3 3 3 2" xfId="43573" xr:uid="{00000000-0005-0000-0000-0000F30B0000}"/>
    <cellStyle name="Normal 12 2 10 3 3 4" xfId="30763" xr:uid="{00000000-0005-0000-0000-0000F40B0000}"/>
    <cellStyle name="Normal 12 2 10 3 4" xfId="12462" xr:uid="{00000000-0005-0000-0000-0000F50B0000}"/>
    <cellStyle name="Normal 12 2 10 3 4 2" xfId="25273" xr:uid="{00000000-0005-0000-0000-0000F60B0000}"/>
    <cellStyle name="Normal 12 2 10 3 4 2 2" xfId="50893" xr:uid="{00000000-0005-0000-0000-0000F70B0000}"/>
    <cellStyle name="Normal 12 2 10 3 4 3" xfId="38083" xr:uid="{00000000-0005-0000-0000-0000F80B0000}"/>
    <cellStyle name="Normal 12 2 10 3 5" xfId="6972" xr:uid="{00000000-0005-0000-0000-0000F90B0000}"/>
    <cellStyle name="Normal 12 2 10 3 5 2" xfId="19783" xr:uid="{00000000-0005-0000-0000-0000FA0B0000}"/>
    <cellStyle name="Normal 12 2 10 3 5 2 2" xfId="45403" xr:uid="{00000000-0005-0000-0000-0000FB0B0000}"/>
    <cellStyle name="Normal 12 2 10 3 5 3" xfId="32593" xr:uid="{00000000-0005-0000-0000-0000FC0B0000}"/>
    <cellStyle name="Normal 12 2 10 3 6" xfId="14293" xr:uid="{00000000-0005-0000-0000-0000FD0B0000}"/>
    <cellStyle name="Normal 12 2 10 3 6 2" xfId="39913" xr:uid="{00000000-0005-0000-0000-0000FE0B0000}"/>
    <cellStyle name="Normal 12 2 10 3 7" xfId="27103" xr:uid="{00000000-0005-0000-0000-0000FF0B0000}"/>
    <cellStyle name="Normal 12 2 10 4" xfId="2418" xr:uid="{00000000-0005-0000-0000-0000000C0000}"/>
    <cellStyle name="Normal 12 2 10 4 2" xfId="7908" xr:uid="{00000000-0005-0000-0000-0000010C0000}"/>
    <cellStyle name="Normal 12 2 10 4 2 2" xfId="20719" xr:uid="{00000000-0005-0000-0000-0000020C0000}"/>
    <cellStyle name="Normal 12 2 10 4 2 2 2" xfId="46339" xr:uid="{00000000-0005-0000-0000-0000030C0000}"/>
    <cellStyle name="Normal 12 2 10 4 2 3" xfId="33529" xr:uid="{00000000-0005-0000-0000-0000040C0000}"/>
    <cellStyle name="Normal 12 2 10 4 3" xfId="15229" xr:uid="{00000000-0005-0000-0000-0000050C0000}"/>
    <cellStyle name="Normal 12 2 10 4 3 2" xfId="40849" xr:uid="{00000000-0005-0000-0000-0000060C0000}"/>
    <cellStyle name="Normal 12 2 10 4 4" xfId="28039" xr:uid="{00000000-0005-0000-0000-0000070C0000}"/>
    <cellStyle name="Normal 12 2 10 5" xfId="4248" xr:uid="{00000000-0005-0000-0000-0000080C0000}"/>
    <cellStyle name="Normal 12 2 10 5 2" xfId="9738" xr:uid="{00000000-0005-0000-0000-0000090C0000}"/>
    <cellStyle name="Normal 12 2 10 5 2 2" xfId="22549" xr:uid="{00000000-0005-0000-0000-00000A0C0000}"/>
    <cellStyle name="Normal 12 2 10 5 2 2 2" xfId="48169" xr:uid="{00000000-0005-0000-0000-00000B0C0000}"/>
    <cellStyle name="Normal 12 2 10 5 2 3" xfId="35359" xr:uid="{00000000-0005-0000-0000-00000C0C0000}"/>
    <cellStyle name="Normal 12 2 10 5 3" xfId="17059" xr:uid="{00000000-0005-0000-0000-00000D0C0000}"/>
    <cellStyle name="Normal 12 2 10 5 3 2" xfId="42679" xr:uid="{00000000-0005-0000-0000-00000E0C0000}"/>
    <cellStyle name="Normal 12 2 10 5 4" xfId="29869" xr:uid="{00000000-0005-0000-0000-00000F0C0000}"/>
    <cellStyle name="Normal 12 2 10 6" xfId="11568" xr:uid="{00000000-0005-0000-0000-0000100C0000}"/>
    <cellStyle name="Normal 12 2 10 6 2" xfId="24379" xr:uid="{00000000-0005-0000-0000-0000110C0000}"/>
    <cellStyle name="Normal 12 2 10 6 2 2" xfId="49999" xr:uid="{00000000-0005-0000-0000-0000120C0000}"/>
    <cellStyle name="Normal 12 2 10 6 3" xfId="37189" xr:uid="{00000000-0005-0000-0000-0000130C0000}"/>
    <cellStyle name="Normal 12 2 10 7" xfId="6078" xr:uid="{00000000-0005-0000-0000-0000140C0000}"/>
    <cellStyle name="Normal 12 2 10 7 2" xfId="18889" xr:uid="{00000000-0005-0000-0000-0000150C0000}"/>
    <cellStyle name="Normal 12 2 10 7 2 2" xfId="44509" xr:uid="{00000000-0005-0000-0000-0000160C0000}"/>
    <cellStyle name="Normal 12 2 10 7 3" xfId="31699" xr:uid="{00000000-0005-0000-0000-0000170C0000}"/>
    <cellStyle name="Normal 12 2 10 8" xfId="13399" xr:uid="{00000000-0005-0000-0000-0000180C0000}"/>
    <cellStyle name="Normal 12 2 10 8 2" xfId="39019" xr:uid="{00000000-0005-0000-0000-0000190C0000}"/>
    <cellStyle name="Normal 12 2 10 9" xfId="26209" xr:uid="{00000000-0005-0000-0000-00001A0C0000}"/>
    <cellStyle name="Normal 12 2 11" xfId="721" xr:uid="{00000000-0005-0000-0000-00001B0C0000}"/>
    <cellStyle name="Normal 12 2 11 2" xfId="1616" xr:uid="{00000000-0005-0000-0000-00001C0C0000}"/>
    <cellStyle name="Normal 12 2 11 2 2" xfId="3446" xr:uid="{00000000-0005-0000-0000-00001D0C0000}"/>
    <cellStyle name="Normal 12 2 11 2 2 2" xfId="8936" xr:uid="{00000000-0005-0000-0000-00001E0C0000}"/>
    <cellStyle name="Normal 12 2 11 2 2 2 2" xfId="21747" xr:uid="{00000000-0005-0000-0000-00001F0C0000}"/>
    <cellStyle name="Normal 12 2 11 2 2 2 2 2" xfId="47367" xr:uid="{00000000-0005-0000-0000-0000200C0000}"/>
    <cellStyle name="Normal 12 2 11 2 2 2 3" xfId="34557" xr:uid="{00000000-0005-0000-0000-0000210C0000}"/>
    <cellStyle name="Normal 12 2 11 2 2 3" xfId="16257" xr:uid="{00000000-0005-0000-0000-0000220C0000}"/>
    <cellStyle name="Normal 12 2 11 2 2 3 2" xfId="41877" xr:uid="{00000000-0005-0000-0000-0000230C0000}"/>
    <cellStyle name="Normal 12 2 11 2 2 4" xfId="29067" xr:uid="{00000000-0005-0000-0000-0000240C0000}"/>
    <cellStyle name="Normal 12 2 11 2 3" xfId="5276" xr:uid="{00000000-0005-0000-0000-0000250C0000}"/>
    <cellStyle name="Normal 12 2 11 2 3 2" xfId="10766" xr:uid="{00000000-0005-0000-0000-0000260C0000}"/>
    <cellStyle name="Normal 12 2 11 2 3 2 2" xfId="23577" xr:uid="{00000000-0005-0000-0000-0000270C0000}"/>
    <cellStyle name="Normal 12 2 11 2 3 2 2 2" xfId="49197" xr:uid="{00000000-0005-0000-0000-0000280C0000}"/>
    <cellStyle name="Normal 12 2 11 2 3 2 3" xfId="36387" xr:uid="{00000000-0005-0000-0000-0000290C0000}"/>
    <cellStyle name="Normal 12 2 11 2 3 3" xfId="18087" xr:uid="{00000000-0005-0000-0000-00002A0C0000}"/>
    <cellStyle name="Normal 12 2 11 2 3 3 2" xfId="43707" xr:uid="{00000000-0005-0000-0000-00002B0C0000}"/>
    <cellStyle name="Normal 12 2 11 2 3 4" xfId="30897" xr:uid="{00000000-0005-0000-0000-00002C0C0000}"/>
    <cellStyle name="Normal 12 2 11 2 4" xfId="12596" xr:uid="{00000000-0005-0000-0000-00002D0C0000}"/>
    <cellStyle name="Normal 12 2 11 2 4 2" xfId="25407" xr:uid="{00000000-0005-0000-0000-00002E0C0000}"/>
    <cellStyle name="Normal 12 2 11 2 4 2 2" xfId="51027" xr:uid="{00000000-0005-0000-0000-00002F0C0000}"/>
    <cellStyle name="Normal 12 2 11 2 4 3" xfId="38217" xr:uid="{00000000-0005-0000-0000-0000300C0000}"/>
    <cellStyle name="Normal 12 2 11 2 5" xfId="7106" xr:uid="{00000000-0005-0000-0000-0000310C0000}"/>
    <cellStyle name="Normal 12 2 11 2 5 2" xfId="19917" xr:uid="{00000000-0005-0000-0000-0000320C0000}"/>
    <cellStyle name="Normal 12 2 11 2 5 2 2" xfId="45537" xr:uid="{00000000-0005-0000-0000-0000330C0000}"/>
    <cellStyle name="Normal 12 2 11 2 5 3" xfId="32727" xr:uid="{00000000-0005-0000-0000-0000340C0000}"/>
    <cellStyle name="Normal 12 2 11 2 6" xfId="14427" xr:uid="{00000000-0005-0000-0000-0000350C0000}"/>
    <cellStyle name="Normal 12 2 11 2 6 2" xfId="40047" xr:uid="{00000000-0005-0000-0000-0000360C0000}"/>
    <cellStyle name="Normal 12 2 11 2 7" xfId="27237" xr:uid="{00000000-0005-0000-0000-0000370C0000}"/>
    <cellStyle name="Normal 12 2 11 3" xfId="2552" xr:uid="{00000000-0005-0000-0000-0000380C0000}"/>
    <cellStyle name="Normal 12 2 11 3 2" xfId="8042" xr:uid="{00000000-0005-0000-0000-0000390C0000}"/>
    <cellStyle name="Normal 12 2 11 3 2 2" xfId="20853" xr:uid="{00000000-0005-0000-0000-00003A0C0000}"/>
    <cellStyle name="Normal 12 2 11 3 2 2 2" xfId="46473" xr:uid="{00000000-0005-0000-0000-00003B0C0000}"/>
    <cellStyle name="Normal 12 2 11 3 2 3" xfId="33663" xr:uid="{00000000-0005-0000-0000-00003C0C0000}"/>
    <cellStyle name="Normal 12 2 11 3 3" xfId="15363" xr:uid="{00000000-0005-0000-0000-00003D0C0000}"/>
    <cellStyle name="Normal 12 2 11 3 3 2" xfId="40983" xr:uid="{00000000-0005-0000-0000-00003E0C0000}"/>
    <cellStyle name="Normal 12 2 11 3 4" xfId="28173" xr:uid="{00000000-0005-0000-0000-00003F0C0000}"/>
    <cellStyle name="Normal 12 2 11 4" xfId="4382" xr:uid="{00000000-0005-0000-0000-0000400C0000}"/>
    <cellStyle name="Normal 12 2 11 4 2" xfId="9872" xr:uid="{00000000-0005-0000-0000-0000410C0000}"/>
    <cellStyle name="Normal 12 2 11 4 2 2" xfId="22683" xr:uid="{00000000-0005-0000-0000-0000420C0000}"/>
    <cellStyle name="Normal 12 2 11 4 2 2 2" xfId="48303" xr:uid="{00000000-0005-0000-0000-0000430C0000}"/>
    <cellStyle name="Normal 12 2 11 4 2 3" xfId="35493" xr:uid="{00000000-0005-0000-0000-0000440C0000}"/>
    <cellStyle name="Normal 12 2 11 4 3" xfId="17193" xr:uid="{00000000-0005-0000-0000-0000450C0000}"/>
    <cellStyle name="Normal 12 2 11 4 3 2" xfId="42813" xr:uid="{00000000-0005-0000-0000-0000460C0000}"/>
    <cellStyle name="Normal 12 2 11 4 4" xfId="30003" xr:uid="{00000000-0005-0000-0000-0000470C0000}"/>
    <cellStyle name="Normal 12 2 11 5" xfId="11702" xr:uid="{00000000-0005-0000-0000-0000480C0000}"/>
    <cellStyle name="Normal 12 2 11 5 2" xfId="24513" xr:uid="{00000000-0005-0000-0000-0000490C0000}"/>
    <cellStyle name="Normal 12 2 11 5 2 2" xfId="50133" xr:uid="{00000000-0005-0000-0000-00004A0C0000}"/>
    <cellStyle name="Normal 12 2 11 5 3" xfId="37323" xr:uid="{00000000-0005-0000-0000-00004B0C0000}"/>
    <cellStyle name="Normal 12 2 11 6" xfId="6212" xr:uid="{00000000-0005-0000-0000-00004C0C0000}"/>
    <cellStyle name="Normal 12 2 11 6 2" xfId="19023" xr:uid="{00000000-0005-0000-0000-00004D0C0000}"/>
    <cellStyle name="Normal 12 2 11 6 2 2" xfId="44643" xr:uid="{00000000-0005-0000-0000-00004E0C0000}"/>
    <cellStyle name="Normal 12 2 11 6 3" xfId="31833" xr:uid="{00000000-0005-0000-0000-00004F0C0000}"/>
    <cellStyle name="Normal 12 2 11 7" xfId="13533" xr:uid="{00000000-0005-0000-0000-0000500C0000}"/>
    <cellStyle name="Normal 12 2 11 7 2" xfId="39153" xr:uid="{00000000-0005-0000-0000-0000510C0000}"/>
    <cellStyle name="Normal 12 2 11 8" xfId="26343" xr:uid="{00000000-0005-0000-0000-0000520C0000}"/>
    <cellStyle name="Normal 12 2 12" xfId="1122" xr:uid="{00000000-0005-0000-0000-0000530C0000}"/>
    <cellStyle name="Normal 12 2 12 2" xfId="2952" xr:uid="{00000000-0005-0000-0000-0000540C0000}"/>
    <cellStyle name="Normal 12 2 12 2 2" xfId="8442" xr:uid="{00000000-0005-0000-0000-0000550C0000}"/>
    <cellStyle name="Normal 12 2 12 2 2 2" xfId="21253" xr:uid="{00000000-0005-0000-0000-0000560C0000}"/>
    <cellStyle name="Normal 12 2 12 2 2 2 2" xfId="46873" xr:uid="{00000000-0005-0000-0000-0000570C0000}"/>
    <cellStyle name="Normal 12 2 12 2 2 3" xfId="34063" xr:uid="{00000000-0005-0000-0000-0000580C0000}"/>
    <cellStyle name="Normal 12 2 12 2 3" xfId="15763" xr:uid="{00000000-0005-0000-0000-0000590C0000}"/>
    <cellStyle name="Normal 12 2 12 2 3 2" xfId="41383" xr:uid="{00000000-0005-0000-0000-00005A0C0000}"/>
    <cellStyle name="Normal 12 2 12 2 4" xfId="28573" xr:uid="{00000000-0005-0000-0000-00005B0C0000}"/>
    <cellStyle name="Normal 12 2 12 3" xfId="4782" xr:uid="{00000000-0005-0000-0000-00005C0C0000}"/>
    <cellStyle name="Normal 12 2 12 3 2" xfId="10272" xr:uid="{00000000-0005-0000-0000-00005D0C0000}"/>
    <cellStyle name="Normal 12 2 12 3 2 2" xfId="23083" xr:uid="{00000000-0005-0000-0000-00005E0C0000}"/>
    <cellStyle name="Normal 12 2 12 3 2 2 2" xfId="48703" xr:uid="{00000000-0005-0000-0000-00005F0C0000}"/>
    <cellStyle name="Normal 12 2 12 3 2 3" xfId="35893" xr:uid="{00000000-0005-0000-0000-0000600C0000}"/>
    <cellStyle name="Normal 12 2 12 3 3" xfId="17593" xr:uid="{00000000-0005-0000-0000-0000610C0000}"/>
    <cellStyle name="Normal 12 2 12 3 3 2" xfId="43213" xr:uid="{00000000-0005-0000-0000-0000620C0000}"/>
    <cellStyle name="Normal 12 2 12 3 4" xfId="30403" xr:uid="{00000000-0005-0000-0000-0000630C0000}"/>
    <cellStyle name="Normal 12 2 12 4" xfId="12102" xr:uid="{00000000-0005-0000-0000-0000640C0000}"/>
    <cellStyle name="Normal 12 2 12 4 2" xfId="24913" xr:uid="{00000000-0005-0000-0000-0000650C0000}"/>
    <cellStyle name="Normal 12 2 12 4 2 2" xfId="50533" xr:uid="{00000000-0005-0000-0000-0000660C0000}"/>
    <cellStyle name="Normal 12 2 12 4 3" xfId="37723" xr:uid="{00000000-0005-0000-0000-0000670C0000}"/>
    <cellStyle name="Normal 12 2 12 5" xfId="6612" xr:uid="{00000000-0005-0000-0000-0000680C0000}"/>
    <cellStyle name="Normal 12 2 12 5 2" xfId="19423" xr:uid="{00000000-0005-0000-0000-0000690C0000}"/>
    <cellStyle name="Normal 12 2 12 5 2 2" xfId="45043" xr:uid="{00000000-0005-0000-0000-00006A0C0000}"/>
    <cellStyle name="Normal 12 2 12 5 3" xfId="32233" xr:uid="{00000000-0005-0000-0000-00006B0C0000}"/>
    <cellStyle name="Normal 12 2 12 6" xfId="13933" xr:uid="{00000000-0005-0000-0000-00006C0C0000}"/>
    <cellStyle name="Normal 12 2 12 6 2" xfId="39553" xr:uid="{00000000-0005-0000-0000-00006D0C0000}"/>
    <cellStyle name="Normal 12 2 12 7" xfId="26743" xr:uid="{00000000-0005-0000-0000-00006E0C0000}"/>
    <cellStyle name="Normal 12 2 13" xfId="2017" xr:uid="{00000000-0005-0000-0000-00006F0C0000}"/>
    <cellStyle name="Normal 12 2 13 2" xfId="3847" xr:uid="{00000000-0005-0000-0000-0000700C0000}"/>
    <cellStyle name="Normal 12 2 13 2 2" xfId="9337" xr:uid="{00000000-0005-0000-0000-0000710C0000}"/>
    <cellStyle name="Normal 12 2 13 2 2 2" xfId="22148" xr:uid="{00000000-0005-0000-0000-0000720C0000}"/>
    <cellStyle name="Normal 12 2 13 2 2 2 2" xfId="47768" xr:uid="{00000000-0005-0000-0000-0000730C0000}"/>
    <cellStyle name="Normal 12 2 13 2 2 3" xfId="34958" xr:uid="{00000000-0005-0000-0000-0000740C0000}"/>
    <cellStyle name="Normal 12 2 13 2 3" xfId="16658" xr:uid="{00000000-0005-0000-0000-0000750C0000}"/>
    <cellStyle name="Normal 12 2 13 2 3 2" xfId="42278" xr:uid="{00000000-0005-0000-0000-0000760C0000}"/>
    <cellStyle name="Normal 12 2 13 2 4" xfId="29468" xr:uid="{00000000-0005-0000-0000-0000770C0000}"/>
    <cellStyle name="Normal 12 2 13 3" xfId="5677" xr:uid="{00000000-0005-0000-0000-0000780C0000}"/>
    <cellStyle name="Normal 12 2 13 3 2" xfId="11167" xr:uid="{00000000-0005-0000-0000-0000790C0000}"/>
    <cellStyle name="Normal 12 2 13 3 2 2" xfId="23978" xr:uid="{00000000-0005-0000-0000-00007A0C0000}"/>
    <cellStyle name="Normal 12 2 13 3 2 2 2" xfId="49598" xr:uid="{00000000-0005-0000-0000-00007B0C0000}"/>
    <cellStyle name="Normal 12 2 13 3 2 3" xfId="36788" xr:uid="{00000000-0005-0000-0000-00007C0C0000}"/>
    <cellStyle name="Normal 12 2 13 3 3" xfId="18488" xr:uid="{00000000-0005-0000-0000-00007D0C0000}"/>
    <cellStyle name="Normal 12 2 13 3 3 2" xfId="44108" xr:uid="{00000000-0005-0000-0000-00007E0C0000}"/>
    <cellStyle name="Normal 12 2 13 3 4" xfId="31298" xr:uid="{00000000-0005-0000-0000-00007F0C0000}"/>
    <cellStyle name="Normal 12 2 13 4" xfId="12997" xr:uid="{00000000-0005-0000-0000-0000800C0000}"/>
    <cellStyle name="Normal 12 2 13 4 2" xfId="25808" xr:uid="{00000000-0005-0000-0000-0000810C0000}"/>
    <cellStyle name="Normal 12 2 13 4 2 2" xfId="51428" xr:uid="{00000000-0005-0000-0000-0000820C0000}"/>
    <cellStyle name="Normal 12 2 13 4 3" xfId="38618" xr:uid="{00000000-0005-0000-0000-0000830C0000}"/>
    <cellStyle name="Normal 12 2 13 5" xfId="7507" xr:uid="{00000000-0005-0000-0000-0000840C0000}"/>
    <cellStyle name="Normal 12 2 13 5 2" xfId="20318" xr:uid="{00000000-0005-0000-0000-0000850C0000}"/>
    <cellStyle name="Normal 12 2 13 5 2 2" xfId="45938" xr:uid="{00000000-0005-0000-0000-0000860C0000}"/>
    <cellStyle name="Normal 12 2 13 5 3" xfId="33128" xr:uid="{00000000-0005-0000-0000-0000870C0000}"/>
    <cellStyle name="Normal 12 2 13 6" xfId="14828" xr:uid="{00000000-0005-0000-0000-0000880C0000}"/>
    <cellStyle name="Normal 12 2 13 6 2" xfId="40448" xr:uid="{00000000-0005-0000-0000-0000890C0000}"/>
    <cellStyle name="Normal 12 2 13 7" xfId="27638" xr:uid="{00000000-0005-0000-0000-00008A0C0000}"/>
    <cellStyle name="Normal 12 2 14" xfId="2058" xr:uid="{00000000-0005-0000-0000-00008B0C0000}"/>
    <cellStyle name="Normal 12 2 14 2" xfId="7548" xr:uid="{00000000-0005-0000-0000-00008C0C0000}"/>
    <cellStyle name="Normal 12 2 14 2 2" xfId="20359" xr:uid="{00000000-0005-0000-0000-00008D0C0000}"/>
    <cellStyle name="Normal 12 2 14 2 2 2" xfId="45979" xr:uid="{00000000-0005-0000-0000-00008E0C0000}"/>
    <cellStyle name="Normal 12 2 14 2 3" xfId="33169" xr:uid="{00000000-0005-0000-0000-00008F0C0000}"/>
    <cellStyle name="Normal 12 2 14 3" xfId="14869" xr:uid="{00000000-0005-0000-0000-0000900C0000}"/>
    <cellStyle name="Normal 12 2 14 3 2" xfId="40489" xr:uid="{00000000-0005-0000-0000-0000910C0000}"/>
    <cellStyle name="Normal 12 2 14 4" xfId="27679" xr:uid="{00000000-0005-0000-0000-0000920C0000}"/>
    <cellStyle name="Normal 12 2 15" xfId="3888" xr:uid="{00000000-0005-0000-0000-0000930C0000}"/>
    <cellStyle name="Normal 12 2 15 2" xfId="9378" xr:uid="{00000000-0005-0000-0000-0000940C0000}"/>
    <cellStyle name="Normal 12 2 15 2 2" xfId="22189" xr:uid="{00000000-0005-0000-0000-0000950C0000}"/>
    <cellStyle name="Normal 12 2 15 2 2 2" xfId="47809" xr:uid="{00000000-0005-0000-0000-0000960C0000}"/>
    <cellStyle name="Normal 12 2 15 2 3" xfId="34999" xr:uid="{00000000-0005-0000-0000-0000970C0000}"/>
    <cellStyle name="Normal 12 2 15 3" xfId="16699" xr:uid="{00000000-0005-0000-0000-0000980C0000}"/>
    <cellStyle name="Normal 12 2 15 3 2" xfId="42319" xr:uid="{00000000-0005-0000-0000-0000990C0000}"/>
    <cellStyle name="Normal 12 2 15 4" xfId="29509" xr:uid="{00000000-0005-0000-0000-00009A0C0000}"/>
    <cellStyle name="Normal 12 2 16" xfId="11208" xr:uid="{00000000-0005-0000-0000-00009B0C0000}"/>
    <cellStyle name="Normal 12 2 16 2" xfId="24019" xr:uid="{00000000-0005-0000-0000-00009C0C0000}"/>
    <cellStyle name="Normal 12 2 16 2 2" xfId="49639" xr:uid="{00000000-0005-0000-0000-00009D0C0000}"/>
    <cellStyle name="Normal 12 2 16 3" xfId="36829" xr:uid="{00000000-0005-0000-0000-00009E0C0000}"/>
    <cellStyle name="Normal 12 2 17" xfId="5718" xr:uid="{00000000-0005-0000-0000-00009F0C0000}"/>
    <cellStyle name="Normal 12 2 17 2" xfId="18529" xr:uid="{00000000-0005-0000-0000-0000A00C0000}"/>
    <cellStyle name="Normal 12 2 17 2 2" xfId="44149" xr:uid="{00000000-0005-0000-0000-0000A10C0000}"/>
    <cellStyle name="Normal 12 2 17 3" xfId="31339" xr:uid="{00000000-0005-0000-0000-0000A20C0000}"/>
    <cellStyle name="Normal 12 2 18" xfId="13039" xr:uid="{00000000-0005-0000-0000-0000A30C0000}"/>
    <cellStyle name="Normal 12 2 18 2" xfId="38659" xr:uid="{00000000-0005-0000-0000-0000A40C0000}"/>
    <cellStyle name="Normal 12 2 19" xfId="25849" xr:uid="{00000000-0005-0000-0000-0000A50C0000}"/>
    <cellStyle name="Normal 12 2 2" xfId="185" xr:uid="{00000000-0005-0000-0000-0000A60C0000}"/>
    <cellStyle name="Normal 12 2 2 10" xfId="2022" xr:uid="{00000000-0005-0000-0000-0000A70C0000}"/>
    <cellStyle name="Normal 12 2 2 10 2" xfId="3852" xr:uid="{00000000-0005-0000-0000-0000A80C0000}"/>
    <cellStyle name="Normal 12 2 2 10 2 2" xfId="9342" xr:uid="{00000000-0005-0000-0000-0000A90C0000}"/>
    <cellStyle name="Normal 12 2 2 10 2 2 2" xfId="22153" xr:uid="{00000000-0005-0000-0000-0000AA0C0000}"/>
    <cellStyle name="Normal 12 2 2 10 2 2 2 2" xfId="47773" xr:uid="{00000000-0005-0000-0000-0000AB0C0000}"/>
    <cellStyle name="Normal 12 2 2 10 2 2 3" xfId="34963" xr:uid="{00000000-0005-0000-0000-0000AC0C0000}"/>
    <cellStyle name="Normal 12 2 2 10 2 3" xfId="16663" xr:uid="{00000000-0005-0000-0000-0000AD0C0000}"/>
    <cellStyle name="Normal 12 2 2 10 2 3 2" xfId="42283" xr:uid="{00000000-0005-0000-0000-0000AE0C0000}"/>
    <cellStyle name="Normal 12 2 2 10 2 4" xfId="29473" xr:uid="{00000000-0005-0000-0000-0000AF0C0000}"/>
    <cellStyle name="Normal 12 2 2 10 3" xfId="5682" xr:uid="{00000000-0005-0000-0000-0000B00C0000}"/>
    <cellStyle name="Normal 12 2 2 10 3 2" xfId="11172" xr:uid="{00000000-0005-0000-0000-0000B10C0000}"/>
    <cellStyle name="Normal 12 2 2 10 3 2 2" xfId="23983" xr:uid="{00000000-0005-0000-0000-0000B20C0000}"/>
    <cellStyle name="Normal 12 2 2 10 3 2 2 2" xfId="49603" xr:uid="{00000000-0005-0000-0000-0000B30C0000}"/>
    <cellStyle name="Normal 12 2 2 10 3 2 3" xfId="36793" xr:uid="{00000000-0005-0000-0000-0000B40C0000}"/>
    <cellStyle name="Normal 12 2 2 10 3 3" xfId="18493" xr:uid="{00000000-0005-0000-0000-0000B50C0000}"/>
    <cellStyle name="Normal 12 2 2 10 3 3 2" xfId="44113" xr:uid="{00000000-0005-0000-0000-0000B60C0000}"/>
    <cellStyle name="Normal 12 2 2 10 3 4" xfId="31303" xr:uid="{00000000-0005-0000-0000-0000B70C0000}"/>
    <cellStyle name="Normal 12 2 2 10 4" xfId="13002" xr:uid="{00000000-0005-0000-0000-0000B80C0000}"/>
    <cellStyle name="Normal 12 2 2 10 4 2" xfId="25813" xr:uid="{00000000-0005-0000-0000-0000B90C0000}"/>
    <cellStyle name="Normal 12 2 2 10 4 2 2" xfId="51433" xr:uid="{00000000-0005-0000-0000-0000BA0C0000}"/>
    <cellStyle name="Normal 12 2 2 10 4 3" xfId="38623" xr:uid="{00000000-0005-0000-0000-0000BB0C0000}"/>
    <cellStyle name="Normal 12 2 2 10 5" xfId="7512" xr:uid="{00000000-0005-0000-0000-0000BC0C0000}"/>
    <cellStyle name="Normal 12 2 2 10 5 2" xfId="20323" xr:uid="{00000000-0005-0000-0000-0000BD0C0000}"/>
    <cellStyle name="Normal 12 2 2 10 5 2 2" xfId="45943" xr:uid="{00000000-0005-0000-0000-0000BE0C0000}"/>
    <cellStyle name="Normal 12 2 2 10 5 3" xfId="33133" xr:uid="{00000000-0005-0000-0000-0000BF0C0000}"/>
    <cellStyle name="Normal 12 2 2 10 6" xfId="14833" xr:uid="{00000000-0005-0000-0000-0000C00C0000}"/>
    <cellStyle name="Normal 12 2 2 10 6 2" xfId="40453" xr:uid="{00000000-0005-0000-0000-0000C10C0000}"/>
    <cellStyle name="Normal 12 2 2 10 7" xfId="27643" xr:uid="{00000000-0005-0000-0000-0000C20C0000}"/>
    <cellStyle name="Normal 12 2 2 11" xfId="2063" xr:uid="{00000000-0005-0000-0000-0000C30C0000}"/>
    <cellStyle name="Normal 12 2 2 11 2" xfId="7553" xr:uid="{00000000-0005-0000-0000-0000C40C0000}"/>
    <cellStyle name="Normal 12 2 2 11 2 2" xfId="20364" xr:uid="{00000000-0005-0000-0000-0000C50C0000}"/>
    <cellStyle name="Normal 12 2 2 11 2 2 2" xfId="45984" xr:uid="{00000000-0005-0000-0000-0000C60C0000}"/>
    <cellStyle name="Normal 12 2 2 11 2 3" xfId="33174" xr:uid="{00000000-0005-0000-0000-0000C70C0000}"/>
    <cellStyle name="Normal 12 2 2 11 3" xfId="14874" xr:uid="{00000000-0005-0000-0000-0000C80C0000}"/>
    <cellStyle name="Normal 12 2 2 11 3 2" xfId="40494" xr:uid="{00000000-0005-0000-0000-0000C90C0000}"/>
    <cellStyle name="Normal 12 2 2 11 4" xfId="27684" xr:uid="{00000000-0005-0000-0000-0000CA0C0000}"/>
    <cellStyle name="Normal 12 2 2 12" xfId="3893" xr:uid="{00000000-0005-0000-0000-0000CB0C0000}"/>
    <cellStyle name="Normal 12 2 2 12 2" xfId="9383" xr:uid="{00000000-0005-0000-0000-0000CC0C0000}"/>
    <cellStyle name="Normal 12 2 2 12 2 2" xfId="22194" xr:uid="{00000000-0005-0000-0000-0000CD0C0000}"/>
    <cellStyle name="Normal 12 2 2 12 2 2 2" xfId="47814" xr:uid="{00000000-0005-0000-0000-0000CE0C0000}"/>
    <cellStyle name="Normal 12 2 2 12 2 3" xfId="35004" xr:uid="{00000000-0005-0000-0000-0000CF0C0000}"/>
    <cellStyle name="Normal 12 2 2 12 3" xfId="16704" xr:uid="{00000000-0005-0000-0000-0000D00C0000}"/>
    <cellStyle name="Normal 12 2 2 12 3 2" xfId="42324" xr:uid="{00000000-0005-0000-0000-0000D10C0000}"/>
    <cellStyle name="Normal 12 2 2 12 4" xfId="29514" xr:uid="{00000000-0005-0000-0000-0000D20C0000}"/>
    <cellStyle name="Normal 12 2 2 13" xfId="11213" xr:uid="{00000000-0005-0000-0000-0000D30C0000}"/>
    <cellStyle name="Normal 12 2 2 13 2" xfId="24024" xr:uid="{00000000-0005-0000-0000-0000D40C0000}"/>
    <cellStyle name="Normal 12 2 2 13 2 2" xfId="49644" xr:uid="{00000000-0005-0000-0000-0000D50C0000}"/>
    <cellStyle name="Normal 12 2 2 13 3" xfId="36834" xr:uid="{00000000-0005-0000-0000-0000D60C0000}"/>
    <cellStyle name="Normal 12 2 2 14" xfId="5723" xr:uid="{00000000-0005-0000-0000-0000D70C0000}"/>
    <cellStyle name="Normal 12 2 2 14 2" xfId="18534" xr:uid="{00000000-0005-0000-0000-0000D80C0000}"/>
    <cellStyle name="Normal 12 2 2 14 2 2" xfId="44154" xr:uid="{00000000-0005-0000-0000-0000D90C0000}"/>
    <cellStyle name="Normal 12 2 2 14 3" xfId="31344" xr:uid="{00000000-0005-0000-0000-0000DA0C0000}"/>
    <cellStyle name="Normal 12 2 2 15" xfId="13044" xr:uid="{00000000-0005-0000-0000-0000DB0C0000}"/>
    <cellStyle name="Normal 12 2 2 15 2" xfId="38664" xr:uid="{00000000-0005-0000-0000-0000DC0C0000}"/>
    <cellStyle name="Normal 12 2 2 16" xfId="25854" xr:uid="{00000000-0005-0000-0000-0000DD0C0000}"/>
    <cellStyle name="Normal 12 2 2 2" xfId="205" xr:uid="{00000000-0005-0000-0000-0000DE0C0000}"/>
    <cellStyle name="Normal 12 2 2 2 10" xfId="3913" xr:uid="{00000000-0005-0000-0000-0000DF0C0000}"/>
    <cellStyle name="Normal 12 2 2 2 10 2" xfId="9403" xr:uid="{00000000-0005-0000-0000-0000E00C0000}"/>
    <cellStyle name="Normal 12 2 2 2 10 2 2" xfId="22214" xr:uid="{00000000-0005-0000-0000-0000E10C0000}"/>
    <cellStyle name="Normal 12 2 2 2 10 2 2 2" xfId="47834" xr:uid="{00000000-0005-0000-0000-0000E20C0000}"/>
    <cellStyle name="Normal 12 2 2 2 10 2 3" xfId="35024" xr:uid="{00000000-0005-0000-0000-0000E30C0000}"/>
    <cellStyle name="Normal 12 2 2 2 10 3" xfId="16724" xr:uid="{00000000-0005-0000-0000-0000E40C0000}"/>
    <cellStyle name="Normal 12 2 2 2 10 3 2" xfId="42344" xr:uid="{00000000-0005-0000-0000-0000E50C0000}"/>
    <cellStyle name="Normal 12 2 2 2 10 4" xfId="29534" xr:uid="{00000000-0005-0000-0000-0000E60C0000}"/>
    <cellStyle name="Normal 12 2 2 2 11" xfId="11233" xr:uid="{00000000-0005-0000-0000-0000E70C0000}"/>
    <cellStyle name="Normal 12 2 2 2 11 2" xfId="24044" xr:uid="{00000000-0005-0000-0000-0000E80C0000}"/>
    <cellStyle name="Normal 12 2 2 2 11 2 2" xfId="49664" xr:uid="{00000000-0005-0000-0000-0000E90C0000}"/>
    <cellStyle name="Normal 12 2 2 2 11 3" xfId="36854" xr:uid="{00000000-0005-0000-0000-0000EA0C0000}"/>
    <cellStyle name="Normal 12 2 2 2 12" xfId="5743" xr:uid="{00000000-0005-0000-0000-0000EB0C0000}"/>
    <cellStyle name="Normal 12 2 2 2 12 2" xfId="18554" xr:uid="{00000000-0005-0000-0000-0000EC0C0000}"/>
    <cellStyle name="Normal 12 2 2 2 12 2 2" xfId="44174" xr:uid="{00000000-0005-0000-0000-0000ED0C0000}"/>
    <cellStyle name="Normal 12 2 2 2 12 3" xfId="31364" xr:uid="{00000000-0005-0000-0000-0000EE0C0000}"/>
    <cellStyle name="Normal 12 2 2 2 13" xfId="13064" xr:uid="{00000000-0005-0000-0000-0000EF0C0000}"/>
    <cellStyle name="Normal 12 2 2 2 13 2" xfId="38684" xr:uid="{00000000-0005-0000-0000-0000F00C0000}"/>
    <cellStyle name="Normal 12 2 2 2 14" xfId="25874" xr:uid="{00000000-0005-0000-0000-0000F10C0000}"/>
    <cellStyle name="Normal 12 2 2 2 2" xfId="292" xr:uid="{00000000-0005-0000-0000-0000F20C0000}"/>
    <cellStyle name="Normal 12 2 2 2 2 10" xfId="5784" xr:uid="{00000000-0005-0000-0000-0000F30C0000}"/>
    <cellStyle name="Normal 12 2 2 2 2 10 2" xfId="18595" xr:uid="{00000000-0005-0000-0000-0000F40C0000}"/>
    <cellStyle name="Normal 12 2 2 2 2 10 2 2" xfId="44215" xr:uid="{00000000-0005-0000-0000-0000F50C0000}"/>
    <cellStyle name="Normal 12 2 2 2 2 10 3" xfId="31405" xr:uid="{00000000-0005-0000-0000-0000F60C0000}"/>
    <cellStyle name="Normal 12 2 2 2 2 11" xfId="13105" xr:uid="{00000000-0005-0000-0000-0000F70C0000}"/>
    <cellStyle name="Normal 12 2 2 2 2 11 2" xfId="38725" xr:uid="{00000000-0005-0000-0000-0000F80C0000}"/>
    <cellStyle name="Normal 12 2 2 2 2 12" xfId="25915" xr:uid="{00000000-0005-0000-0000-0000F90C0000}"/>
    <cellStyle name="Normal 12 2 2 2 2 2" xfId="521" xr:uid="{00000000-0005-0000-0000-0000FA0C0000}"/>
    <cellStyle name="Normal 12 2 2 2 2 2 2" xfId="920" xr:uid="{00000000-0005-0000-0000-0000FB0C0000}"/>
    <cellStyle name="Normal 12 2 2 2 2 2 2 2" xfId="1815" xr:uid="{00000000-0005-0000-0000-0000FC0C0000}"/>
    <cellStyle name="Normal 12 2 2 2 2 2 2 2 2" xfId="3645" xr:uid="{00000000-0005-0000-0000-0000FD0C0000}"/>
    <cellStyle name="Normal 12 2 2 2 2 2 2 2 2 2" xfId="9135" xr:uid="{00000000-0005-0000-0000-0000FE0C0000}"/>
    <cellStyle name="Normal 12 2 2 2 2 2 2 2 2 2 2" xfId="21946" xr:uid="{00000000-0005-0000-0000-0000FF0C0000}"/>
    <cellStyle name="Normal 12 2 2 2 2 2 2 2 2 2 2 2" xfId="47566" xr:uid="{00000000-0005-0000-0000-0000000D0000}"/>
    <cellStyle name="Normal 12 2 2 2 2 2 2 2 2 2 3" xfId="34756" xr:uid="{00000000-0005-0000-0000-0000010D0000}"/>
    <cellStyle name="Normal 12 2 2 2 2 2 2 2 2 3" xfId="16456" xr:uid="{00000000-0005-0000-0000-0000020D0000}"/>
    <cellStyle name="Normal 12 2 2 2 2 2 2 2 2 3 2" xfId="42076" xr:uid="{00000000-0005-0000-0000-0000030D0000}"/>
    <cellStyle name="Normal 12 2 2 2 2 2 2 2 2 4" xfId="29266" xr:uid="{00000000-0005-0000-0000-0000040D0000}"/>
    <cellStyle name="Normal 12 2 2 2 2 2 2 2 3" xfId="5475" xr:uid="{00000000-0005-0000-0000-0000050D0000}"/>
    <cellStyle name="Normal 12 2 2 2 2 2 2 2 3 2" xfId="10965" xr:uid="{00000000-0005-0000-0000-0000060D0000}"/>
    <cellStyle name="Normal 12 2 2 2 2 2 2 2 3 2 2" xfId="23776" xr:uid="{00000000-0005-0000-0000-0000070D0000}"/>
    <cellStyle name="Normal 12 2 2 2 2 2 2 2 3 2 2 2" xfId="49396" xr:uid="{00000000-0005-0000-0000-0000080D0000}"/>
    <cellStyle name="Normal 12 2 2 2 2 2 2 2 3 2 3" xfId="36586" xr:uid="{00000000-0005-0000-0000-0000090D0000}"/>
    <cellStyle name="Normal 12 2 2 2 2 2 2 2 3 3" xfId="18286" xr:uid="{00000000-0005-0000-0000-00000A0D0000}"/>
    <cellStyle name="Normal 12 2 2 2 2 2 2 2 3 3 2" xfId="43906" xr:uid="{00000000-0005-0000-0000-00000B0D0000}"/>
    <cellStyle name="Normal 12 2 2 2 2 2 2 2 3 4" xfId="31096" xr:uid="{00000000-0005-0000-0000-00000C0D0000}"/>
    <cellStyle name="Normal 12 2 2 2 2 2 2 2 4" xfId="12795" xr:uid="{00000000-0005-0000-0000-00000D0D0000}"/>
    <cellStyle name="Normal 12 2 2 2 2 2 2 2 4 2" xfId="25606" xr:uid="{00000000-0005-0000-0000-00000E0D0000}"/>
    <cellStyle name="Normal 12 2 2 2 2 2 2 2 4 2 2" xfId="51226" xr:uid="{00000000-0005-0000-0000-00000F0D0000}"/>
    <cellStyle name="Normal 12 2 2 2 2 2 2 2 4 3" xfId="38416" xr:uid="{00000000-0005-0000-0000-0000100D0000}"/>
    <cellStyle name="Normal 12 2 2 2 2 2 2 2 5" xfId="7305" xr:uid="{00000000-0005-0000-0000-0000110D0000}"/>
    <cellStyle name="Normal 12 2 2 2 2 2 2 2 5 2" xfId="20116" xr:uid="{00000000-0005-0000-0000-0000120D0000}"/>
    <cellStyle name="Normal 12 2 2 2 2 2 2 2 5 2 2" xfId="45736" xr:uid="{00000000-0005-0000-0000-0000130D0000}"/>
    <cellStyle name="Normal 12 2 2 2 2 2 2 2 5 3" xfId="32926" xr:uid="{00000000-0005-0000-0000-0000140D0000}"/>
    <cellStyle name="Normal 12 2 2 2 2 2 2 2 6" xfId="14626" xr:uid="{00000000-0005-0000-0000-0000150D0000}"/>
    <cellStyle name="Normal 12 2 2 2 2 2 2 2 6 2" xfId="40246" xr:uid="{00000000-0005-0000-0000-0000160D0000}"/>
    <cellStyle name="Normal 12 2 2 2 2 2 2 2 7" xfId="27436" xr:uid="{00000000-0005-0000-0000-0000170D0000}"/>
    <cellStyle name="Normal 12 2 2 2 2 2 2 3" xfId="2751" xr:uid="{00000000-0005-0000-0000-0000180D0000}"/>
    <cellStyle name="Normal 12 2 2 2 2 2 2 3 2" xfId="8241" xr:uid="{00000000-0005-0000-0000-0000190D0000}"/>
    <cellStyle name="Normal 12 2 2 2 2 2 2 3 2 2" xfId="21052" xr:uid="{00000000-0005-0000-0000-00001A0D0000}"/>
    <cellStyle name="Normal 12 2 2 2 2 2 2 3 2 2 2" xfId="46672" xr:uid="{00000000-0005-0000-0000-00001B0D0000}"/>
    <cellStyle name="Normal 12 2 2 2 2 2 2 3 2 3" xfId="33862" xr:uid="{00000000-0005-0000-0000-00001C0D0000}"/>
    <cellStyle name="Normal 12 2 2 2 2 2 2 3 3" xfId="15562" xr:uid="{00000000-0005-0000-0000-00001D0D0000}"/>
    <cellStyle name="Normal 12 2 2 2 2 2 2 3 3 2" xfId="41182" xr:uid="{00000000-0005-0000-0000-00001E0D0000}"/>
    <cellStyle name="Normal 12 2 2 2 2 2 2 3 4" xfId="28372" xr:uid="{00000000-0005-0000-0000-00001F0D0000}"/>
    <cellStyle name="Normal 12 2 2 2 2 2 2 4" xfId="4581" xr:uid="{00000000-0005-0000-0000-0000200D0000}"/>
    <cellStyle name="Normal 12 2 2 2 2 2 2 4 2" xfId="10071" xr:uid="{00000000-0005-0000-0000-0000210D0000}"/>
    <cellStyle name="Normal 12 2 2 2 2 2 2 4 2 2" xfId="22882" xr:uid="{00000000-0005-0000-0000-0000220D0000}"/>
    <cellStyle name="Normal 12 2 2 2 2 2 2 4 2 2 2" xfId="48502" xr:uid="{00000000-0005-0000-0000-0000230D0000}"/>
    <cellStyle name="Normal 12 2 2 2 2 2 2 4 2 3" xfId="35692" xr:uid="{00000000-0005-0000-0000-0000240D0000}"/>
    <cellStyle name="Normal 12 2 2 2 2 2 2 4 3" xfId="17392" xr:uid="{00000000-0005-0000-0000-0000250D0000}"/>
    <cellStyle name="Normal 12 2 2 2 2 2 2 4 3 2" xfId="43012" xr:uid="{00000000-0005-0000-0000-0000260D0000}"/>
    <cellStyle name="Normal 12 2 2 2 2 2 2 4 4" xfId="30202" xr:uid="{00000000-0005-0000-0000-0000270D0000}"/>
    <cellStyle name="Normal 12 2 2 2 2 2 2 5" xfId="11901" xr:uid="{00000000-0005-0000-0000-0000280D0000}"/>
    <cellStyle name="Normal 12 2 2 2 2 2 2 5 2" xfId="24712" xr:uid="{00000000-0005-0000-0000-0000290D0000}"/>
    <cellStyle name="Normal 12 2 2 2 2 2 2 5 2 2" xfId="50332" xr:uid="{00000000-0005-0000-0000-00002A0D0000}"/>
    <cellStyle name="Normal 12 2 2 2 2 2 2 5 3" xfId="37522" xr:uid="{00000000-0005-0000-0000-00002B0D0000}"/>
    <cellStyle name="Normal 12 2 2 2 2 2 2 6" xfId="6411" xr:uid="{00000000-0005-0000-0000-00002C0D0000}"/>
    <cellStyle name="Normal 12 2 2 2 2 2 2 6 2" xfId="19222" xr:uid="{00000000-0005-0000-0000-00002D0D0000}"/>
    <cellStyle name="Normal 12 2 2 2 2 2 2 6 2 2" xfId="44842" xr:uid="{00000000-0005-0000-0000-00002E0D0000}"/>
    <cellStyle name="Normal 12 2 2 2 2 2 2 6 3" xfId="32032" xr:uid="{00000000-0005-0000-0000-00002F0D0000}"/>
    <cellStyle name="Normal 12 2 2 2 2 2 2 7" xfId="13732" xr:uid="{00000000-0005-0000-0000-0000300D0000}"/>
    <cellStyle name="Normal 12 2 2 2 2 2 2 7 2" xfId="39352" xr:uid="{00000000-0005-0000-0000-0000310D0000}"/>
    <cellStyle name="Normal 12 2 2 2 2 2 2 8" xfId="26542" xr:uid="{00000000-0005-0000-0000-0000320D0000}"/>
    <cellStyle name="Normal 12 2 2 2 2 2 3" xfId="1416" xr:uid="{00000000-0005-0000-0000-0000330D0000}"/>
    <cellStyle name="Normal 12 2 2 2 2 2 3 2" xfId="3246" xr:uid="{00000000-0005-0000-0000-0000340D0000}"/>
    <cellStyle name="Normal 12 2 2 2 2 2 3 2 2" xfId="8736" xr:uid="{00000000-0005-0000-0000-0000350D0000}"/>
    <cellStyle name="Normal 12 2 2 2 2 2 3 2 2 2" xfId="21547" xr:uid="{00000000-0005-0000-0000-0000360D0000}"/>
    <cellStyle name="Normal 12 2 2 2 2 2 3 2 2 2 2" xfId="47167" xr:uid="{00000000-0005-0000-0000-0000370D0000}"/>
    <cellStyle name="Normal 12 2 2 2 2 2 3 2 2 3" xfId="34357" xr:uid="{00000000-0005-0000-0000-0000380D0000}"/>
    <cellStyle name="Normal 12 2 2 2 2 2 3 2 3" xfId="16057" xr:uid="{00000000-0005-0000-0000-0000390D0000}"/>
    <cellStyle name="Normal 12 2 2 2 2 2 3 2 3 2" xfId="41677" xr:uid="{00000000-0005-0000-0000-00003A0D0000}"/>
    <cellStyle name="Normal 12 2 2 2 2 2 3 2 4" xfId="28867" xr:uid="{00000000-0005-0000-0000-00003B0D0000}"/>
    <cellStyle name="Normal 12 2 2 2 2 2 3 3" xfId="5076" xr:uid="{00000000-0005-0000-0000-00003C0D0000}"/>
    <cellStyle name="Normal 12 2 2 2 2 2 3 3 2" xfId="10566" xr:uid="{00000000-0005-0000-0000-00003D0D0000}"/>
    <cellStyle name="Normal 12 2 2 2 2 2 3 3 2 2" xfId="23377" xr:uid="{00000000-0005-0000-0000-00003E0D0000}"/>
    <cellStyle name="Normal 12 2 2 2 2 2 3 3 2 2 2" xfId="48997" xr:uid="{00000000-0005-0000-0000-00003F0D0000}"/>
    <cellStyle name="Normal 12 2 2 2 2 2 3 3 2 3" xfId="36187" xr:uid="{00000000-0005-0000-0000-0000400D0000}"/>
    <cellStyle name="Normal 12 2 2 2 2 2 3 3 3" xfId="17887" xr:uid="{00000000-0005-0000-0000-0000410D0000}"/>
    <cellStyle name="Normal 12 2 2 2 2 2 3 3 3 2" xfId="43507" xr:uid="{00000000-0005-0000-0000-0000420D0000}"/>
    <cellStyle name="Normal 12 2 2 2 2 2 3 3 4" xfId="30697" xr:uid="{00000000-0005-0000-0000-0000430D0000}"/>
    <cellStyle name="Normal 12 2 2 2 2 2 3 4" xfId="12396" xr:uid="{00000000-0005-0000-0000-0000440D0000}"/>
    <cellStyle name="Normal 12 2 2 2 2 2 3 4 2" xfId="25207" xr:uid="{00000000-0005-0000-0000-0000450D0000}"/>
    <cellStyle name="Normal 12 2 2 2 2 2 3 4 2 2" xfId="50827" xr:uid="{00000000-0005-0000-0000-0000460D0000}"/>
    <cellStyle name="Normal 12 2 2 2 2 2 3 4 3" xfId="38017" xr:uid="{00000000-0005-0000-0000-0000470D0000}"/>
    <cellStyle name="Normal 12 2 2 2 2 2 3 5" xfId="6906" xr:uid="{00000000-0005-0000-0000-0000480D0000}"/>
    <cellStyle name="Normal 12 2 2 2 2 2 3 5 2" xfId="19717" xr:uid="{00000000-0005-0000-0000-0000490D0000}"/>
    <cellStyle name="Normal 12 2 2 2 2 2 3 5 2 2" xfId="45337" xr:uid="{00000000-0005-0000-0000-00004A0D0000}"/>
    <cellStyle name="Normal 12 2 2 2 2 2 3 5 3" xfId="32527" xr:uid="{00000000-0005-0000-0000-00004B0D0000}"/>
    <cellStyle name="Normal 12 2 2 2 2 2 3 6" xfId="14227" xr:uid="{00000000-0005-0000-0000-00004C0D0000}"/>
    <cellStyle name="Normal 12 2 2 2 2 2 3 6 2" xfId="39847" xr:uid="{00000000-0005-0000-0000-00004D0D0000}"/>
    <cellStyle name="Normal 12 2 2 2 2 2 3 7" xfId="27037" xr:uid="{00000000-0005-0000-0000-00004E0D0000}"/>
    <cellStyle name="Normal 12 2 2 2 2 2 4" xfId="2352" xr:uid="{00000000-0005-0000-0000-00004F0D0000}"/>
    <cellStyle name="Normal 12 2 2 2 2 2 4 2" xfId="7842" xr:uid="{00000000-0005-0000-0000-0000500D0000}"/>
    <cellStyle name="Normal 12 2 2 2 2 2 4 2 2" xfId="20653" xr:uid="{00000000-0005-0000-0000-0000510D0000}"/>
    <cellStyle name="Normal 12 2 2 2 2 2 4 2 2 2" xfId="46273" xr:uid="{00000000-0005-0000-0000-0000520D0000}"/>
    <cellStyle name="Normal 12 2 2 2 2 2 4 2 3" xfId="33463" xr:uid="{00000000-0005-0000-0000-0000530D0000}"/>
    <cellStyle name="Normal 12 2 2 2 2 2 4 3" xfId="15163" xr:uid="{00000000-0005-0000-0000-0000540D0000}"/>
    <cellStyle name="Normal 12 2 2 2 2 2 4 3 2" xfId="40783" xr:uid="{00000000-0005-0000-0000-0000550D0000}"/>
    <cellStyle name="Normal 12 2 2 2 2 2 4 4" xfId="27973" xr:uid="{00000000-0005-0000-0000-0000560D0000}"/>
    <cellStyle name="Normal 12 2 2 2 2 2 5" xfId="4182" xr:uid="{00000000-0005-0000-0000-0000570D0000}"/>
    <cellStyle name="Normal 12 2 2 2 2 2 5 2" xfId="9672" xr:uid="{00000000-0005-0000-0000-0000580D0000}"/>
    <cellStyle name="Normal 12 2 2 2 2 2 5 2 2" xfId="22483" xr:uid="{00000000-0005-0000-0000-0000590D0000}"/>
    <cellStyle name="Normal 12 2 2 2 2 2 5 2 2 2" xfId="48103" xr:uid="{00000000-0005-0000-0000-00005A0D0000}"/>
    <cellStyle name="Normal 12 2 2 2 2 2 5 2 3" xfId="35293" xr:uid="{00000000-0005-0000-0000-00005B0D0000}"/>
    <cellStyle name="Normal 12 2 2 2 2 2 5 3" xfId="16993" xr:uid="{00000000-0005-0000-0000-00005C0D0000}"/>
    <cellStyle name="Normal 12 2 2 2 2 2 5 3 2" xfId="42613" xr:uid="{00000000-0005-0000-0000-00005D0D0000}"/>
    <cellStyle name="Normal 12 2 2 2 2 2 5 4" xfId="29803" xr:uid="{00000000-0005-0000-0000-00005E0D0000}"/>
    <cellStyle name="Normal 12 2 2 2 2 2 6" xfId="11502" xr:uid="{00000000-0005-0000-0000-00005F0D0000}"/>
    <cellStyle name="Normal 12 2 2 2 2 2 6 2" xfId="24313" xr:uid="{00000000-0005-0000-0000-0000600D0000}"/>
    <cellStyle name="Normal 12 2 2 2 2 2 6 2 2" xfId="49933" xr:uid="{00000000-0005-0000-0000-0000610D0000}"/>
    <cellStyle name="Normal 12 2 2 2 2 2 6 3" xfId="37123" xr:uid="{00000000-0005-0000-0000-0000620D0000}"/>
    <cellStyle name="Normal 12 2 2 2 2 2 7" xfId="6012" xr:uid="{00000000-0005-0000-0000-0000630D0000}"/>
    <cellStyle name="Normal 12 2 2 2 2 2 7 2" xfId="18823" xr:uid="{00000000-0005-0000-0000-0000640D0000}"/>
    <cellStyle name="Normal 12 2 2 2 2 2 7 2 2" xfId="44443" xr:uid="{00000000-0005-0000-0000-0000650D0000}"/>
    <cellStyle name="Normal 12 2 2 2 2 2 7 3" xfId="31633" xr:uid="{00000000-0005-0000-0000-0000660D0000}"/>
    <cellStyle name="Normal 12 2 2 2 2 2 8" xfId="13333" xr:uid="{00000000-0005-0000-0000-0000670D0000}"/>
    <cellStyle name="Normal 12 2 2 2 2 2 8 2" xfId="38953" xr:uid="{00000000-0005-0000-0000-0000680D0000}"/>
    <cellStyle name="Normal 12 2 2 2 2 2 9" xfId="26143" xr:uid="{00000000-0005-0000-0000-0000690D0000}"/>
    <cellStyle name="Normal 12 2 2 2 2 3" xfId="653" xr:uid="{00000000-0005-0000-0000-00006A0D0000}"/>
    <cellStyle name="Normal 12 2 2 2 2 3 2" xfId="1053" xr:uid="{00000000-0005-0000-0000-00006B0D0000}"/>
    <cellStyle name="Normal 12 2 2 2 2 3 2 2" xfId="1948" xr:uid="{00000000-0005-0000-0000-00006C0D0000}"/>
    <cellStyle name="Normal 12 2 2 2 2 3 2 2 2" xfId="3778" xr:uid="{00000000-0005-0000-0000-00006D0D0000}"/>
    <cellStyle name="Normal 12 2 2 2 2 3 2 2 2 2" xfId="9268" xr:uid="{00000000-0005-0000-0000-00006E0D0000}"/>
    <cellStyle name="Normal 12 2 2 2 2 3 2 2 2 2 2" xfId="22079" xr:uid="{00000000-0005-0000-0000-00006F0D0000}"/>
    <cellStyle name="Normal 12 2 2 2 2 3 2 2 2 2 2 2" xfId="47699" xr:uid="{00000000-0005-0000-0000-0000700D0000}"/>
    <cellStyle name="Normal 12 2 2 2 2 3 2 2 2 2 3" xfId="34889" xr:uid="{00000000-0005-0000-0000-0000710D0000}"/>
    <cellStyle name="Normal 12 2 2 2 2 3 2 2 2 3" xfId="16589" xr:uid="{00000000-0005-0000-0000-0000720D0000}"/>
    <cellStyle name="Normal 12 2 2 2 2 3 2 2 2 3 2" xfId="42209" xr:uid="{00000000-0005-0000-0000-0000730D0000}"/>
    <cellStyle name="Normal 12 2 2 2 2 3 2 2 2 4" xfId="29399" xr:uid="{00000000-0005-0000-0000-0000740D0000}"/>
    <cellStyle name="Normal 12 2 2 2 2 3 2 2 3" xfId="5608" xr:uid="{00000000-0005-0000-0000-0000750D0000}"/>
    <cellStyle name="Normal 12 2 2 2 2 3 2 2 3 2" xfId="11098" xr:uid="{00000000-0005-0000-0000-0000760D0000}"/>
    <cellStyle name="Normal 12 2 2 2 2 3 2 2 3 2 2" xfId="23909" xr:uid="{00000000-0005-0000-0000-0000770D0000}"/>
    <cellStyle name="Normal 12 2 2 2 2 3 2 2 3 2 2 2" xfId="49529" xr:uid="{00000000-0005-0000-0000-0000780D0000}"/>
    <cellStyle name="Normal 12 2 2 2 2 3 2 2 3 2 3" xfId="36719" xr:uid="{00000000-0005-0000-0000-0000790D0000}"/>
    <cellStyle name="Normal 12 2 2 2 2 3 2 2 3 3" xfId="18419" xr:uid="{00000000-0005-0000-0000-00007A0D0000}"/>
    <cellStyle name="Normal 12 2 2 2 2 3 2 2 3 3 2" xfId="44039" xr:uid="{00000000-0005-0000-0000-00007B0D0000}"/>
    <cellStyle name="Normal 12 2 2 2 2 3 2 2 3 4" xfId="31229" xr:uid="{00000000-0005-0000-0000-00007C0D0000}"/>
    <cellStyle name="Normal 12 2 2 2 2 3 2 2 4" xfId="12928" xr:uid="{00000000-0005-0000-0000-00007D0D0000}"/>
    <cellStyle name="Normal 12 2 2 2 2 3 2 2 4 2" xfId="25739" xr:uid="{00000000-0005-0000-0000-00007E0D0000}"/>
    <cellStyle name="Normal 12 2 2 2 2 3 2 2 4 2 2" xfId="51359" xr:uid="{00000000-0005-0000-0000-00007F0D0000}"/>
    <cellStyle name="Normal 12 2 2 2 2 3 2 2 4 3" xfId="38549" xr:uid="{00000000-0005-0000-0000-0000800D0000}"/>
    <cellStyle name="Normal 12 2 2 2 2 3 2 2 5" xfId="7438" xr:uid="{00000000-0005-0000-0000-0000810D0000}"/>
    <cellStyle name="Normal 12 2 2 2 2 3 2 2 5 2" xfId="20249" xr:uid="{00000000-0005-0000-0000-0000820D0000}"/>
    <cellStyle name="Normal 12 2 2 2 2 3 2 2 5 2 2" xfId="45869" xr:uid="{00000000-0005-0000-0000-0000830D0000}"/>
    <cellStyle name="Normal 12 2 2 2 2 3 2 2 5 3" xfId="33059" xr:uid="{00000000-0005-0000-0000-0000840D0000}"/>
    <cellStyle name="Normal 12 2 2 2 2 3 2 2 6" xfId="14759" xr:uid="{00000000-0005-0000-0000-0000850D0000}"/>
    <cellStyle name="Normal 12 2 2 2 2 3 2 2 6 2" xfId="40379" xr:uid="{00000000-0005-0000-0000-0000860D0000}"/>
    <cellStyle name="Normal 12 2 2 2 2 3 2 2 7" xfId="27569" xr:uid="{00000000-0005-0000-0000-0000870D0000}"/>
    <cellStyle name="Normal 12 2 2 2 2 3 2 3" xfId="2884" xr:uid="{00000000-0005-0000-0000-0000880D0000}"/>
    <cellStyle name="Normal 12 2 2 2 2 3 2 3 2" xfId="8374" xr:uid="{00000000-0005-0000-0000-0000890D0000}"/>
    <cellStyle name="Normal 12 2 2 2 2 3 2 3 2 2" xfId="21185" xr:uid="{00000000-0005-0000-0000-00008A0D0000}"/>
    <cellStyle name="Normal 12 2 2 2 2 3 2 3 2 2 2" xfId="46805" xr:uid="{00000000-0005-0000-0000-00008B0D0000}"/>
    <cellStyle name="Normal 12 2 2 2 2 3 2 3 2 3" xfId="33995" xr:uid="{00000000-0005-0000-0000-00008C0D0000}"/>
    <cellStyle name="Normal 12 2 2 2 2 3 2 3 3" xfId="15695" xr:uid="{00000000-0005-0000-0000-00008D0D0000}"/>
    <cellStyle name="Normal 12 2 2 2 2 3 2 3 3 2" xfId="41315" xr:uid="{00000000-0005-0000-0000-00008E0D0000}"/>
    <cellStyle name="Normal 12 2 2 2 2 3 2 3 4" xfId="28505" xr:uid="{00000000-0005-0000-0000-00008F0D0000}"/>
    <cellStyle name="Normal 12 2 2 2 2 3 2 4" xfId="4714" xr:uid="{00000000-0005-0000-0000-0000900D0000}"/>
    <cellStyle name="Normal 12 2 2 2 2 3 2 4 2" xfId="10204" xr:uid="{00000000-0005-0000-0000-0000910D0000}"/>
    <cellStyle name="Normal 12 2 2 2 2 3 2 4 2 2" xfId="23015" xr:uid="{00000000-0005-0000-0000-0000920D0000}"/>
    <cellStyle name="Normal 12 2 2 2 2 3 2 4 2 2 2" xfId="48635" xr:uid="{00000000-0005-0000-0000-0000930D0000}"/>
    <cellStyle name="Normal 12 2 2 2 2 3 2 4 2 3" xfId="35825" xr:uid="{00000000-0005-0000-0000-0000940D0000}"/>
    <cellStyle name="Normal 12 2 2 2 2 3 2 4 3" xfId="17525" xr:uid="{00000000-0005-0000-0000-0000950D0000}"/>
    <cellStyle name="Normal 12 2 2 2 2 3 2 4 3 2" xfId="43145" xr:uid="{00000000-0005-0000-0000-0000960D0000}"/>
    <cellStyle name="Normal 12 2 2 2 2 3 2 4 4" xfId="30335" xr:uid="{00000000-0005-0000-0000-0000970D0000}"/>
    <cellStyle name="Normal 12 2 2 2 2 3 2 5" xfId="12034" xr:uid="{00000000-0005-0000-0000-0000980D0000}"/>
    <cellStyle name="Normal 12 2 2 2 2 3 2 5 2" xfId="24845" xr:uid="{00000000-0005-0000-0000-0000990D0000}"/>
    <cellStyle name="Normal 12 2 2 2 2 3 2 5 2 2" xfId="50465" xr:uid="{00000000-0005-0000-0000-00009A0D0000}"/>
    <cellStyle name="Normal 12 2 2 2 2 3 2 5 3" xfId="37655" xr:uid="{00000000-0005-0000-0000-00009B0D0000}"/>
    <cellStyle name="Normal 12 2 2 2 2 3 2 6" xfId="6544" xr:uid="{00000000-0005-0000-0000-00009C0D0000}"/>
    <cellStyle name="Normal 12 2 2 2 2 3 2 6 2" xfId="19355" xr:uid="{00000000-0005-0000-0000-00009D0D0000}"/>
    <cellStyle name="Normal 12 2 2 2 2 3 2 6 2 2" xfId="44975" xr:uid="{00000000-0005-0000-0000-00009E0D0000}"/>
    <cellStyle name="Normal 12 2 2 2 2 3 2 6 3" xfId="32165" xr:uid="{00000000-0005-0000-0000-00009F0D0000}"/>
    <cellStyle name="Normal 12 2 2 2 2 3 2 7" xfId="13865" xr:uid="{00000000-0005-0000-0000-0000A00D0000}"/>
    <cellStyle name="Normal 12 2 2 2 2 3 2 7 2" xfId="39485" xr:uid="{00000000-0005-0000-0000-0000A10D0000}"/>
    <cellStyle name="Normal 12 2 2 2 2 3 2 8" xfId="26675" xr:uid="{00000000-0005-0000-0000-0000A20D0000}"/>
    <cellStyle name="Normal 12 2 2 2 2 3 3" xfId="1548" xr:uid="{00000000-0005-0000-0000-0000A30D0000}"/>
    <cellStyle name="Normal 12 2 2 2 2 3 3 2" xfId="3378" xr:uid="{00000000-0005-0000-0000-0000A40D0000}"/>
    <cellStyle name="Normal 12 2 2 2 2 3 3 2 2" xfId="8868" xr:uid="{00000000-0005-0000-0000-0000A50D0000}"/>
    <cellStyle name="Normal 12 2 2 2 2 3 3 2 2 2" xfId="21679" xr:uid="{00000000-0005-0000-0000-0000A60D0000}"/>
    <cellStyle name="Normal 12 2 2 2 2 3 3 2 2 2 2" xfId="47299" xr:uid="{00000000-0005-0000-0000-0000A70D0000}"/>
    <cellStyle name="Normal 12 2 2 2 2 3 3 2 2 3" xfId="34489" xr:uid="{00000000-0005-0000-0000-0000A80D0000}"/>
    <cellStyle name="Normal 12 2 2 2 2 3 3 2 3" xfId="16189" xr:uid="{00000000-0005-0000-0000-0000A90D0000}"/>
    <cellStyle name="Normal 12 2 2 2 2 3 3 2 3 2" xfId="41809" xr:uid="{00000000-0005-0000-0000-0000AA0D0000}"/>
    <cellStyle name="Normal 12 2 2 2 2 3 3 2 4" xfId="28999" xr:uid="{00000000-0005-0000-0000-0000AB0D0000}"/>
    <cellStyle name="Normal 12 2 2 2 2 3 3 3" xfId="5208" xr:uid="{00000000-0005-0000-0000-0000AC0D0000}"/>
    <cellStyle name="Normal 12 2 2 2 2 3 3 3 2" xfId="10698" xr:uid="{00000000-0005-0000-0000-0000AD0D0000}"/>
    <cellStyle name="Normal 12 2 2 2 2 3 3 3 2 2" xfId="23509" xr:uid="{00000000-0005-0000-0000-0000AE0D0000}"/>
    <cellStyle name="Normal 12 2 2 2 2 3 3 3 2 2 2" xfId="49129" xr:uid="{00000000-0005-0000-0000-0000AF0D0000}"/>
    <cellStyle name="Normal 12 2 2 2 2 3 3 3 2 3" xfId="36319" xr:uid="{00000000-0005-0000-0000-0000B00D0000}"/>
    <cellStyle name="Normal 12 2 2 2 2 3 3 3 3" xfId="18019" xr:uid="{00000000-0005-0000-0000-0000B10D0000}"/>
    <cellStyle name="Normal 12 2 2 2 2 3 3 3 3 2" xfId="43639" xr:uid="{00000000-0005-0000-0000-0000B20D0000}"/>
    <cellStyle name="Normal 12 2 2 2 2 3 3 3 4" xfId="30829" xr:uid="{00000000-0005-0000-0000-0000B30D0000}"/>
    <cellStyle name="Normal 12 2 2 2 2 3 3 4" xfId="12528" xr:uid="{00000000-0005-0000-0000-0000B40D0000}"/>
    <cellStyle name="Normal 12 2 2 2 2 3 3 4 2" xfId="25339" xr:uid="{00000000-0005-0000-0000-0000B50D0000}"/>
    <cellStyle name="Normal 12 2 2 2 2 3 3 4 2 2" xfId="50959" xr:uid="{00000000-0005-0000-0000-0000B60D0000}"/>
    <cellStyle name="Normal 12 2 2 2 2 3 3 4 3" xfId="38149" xr:uid="{00000000-0005-0000-0000-0000B70D0000}"/>
    <cellStyle name="Normal 12 2 2 2 2 3 3 5" xfId="7038" xr:uid="{00000000-0005-0000-0000-0000B80D0000}"/>
    <cellStyle name="Normal 12 2 2 2 2 3 3 5 2" xfId="19849" xr:uid="{00000000-0005-0000-0000-0000B90D0000}"/>
    <cellStyle name="Normal 12 2 2 2 2 3 3 5 2 2" xfId="45469" xr:uid="{00000000-0005-0000-0000-0000BA0D0000}"/>
    <cellStyle name="Normal 12 2 2 2 2 3 3 5 3" xfId="32659" xr:uid="{00000000-0005-0000-0000-0000BB0D0000}"/>
    <cellStyle name="Normal 12 2 2 2 2 3 3 6" xfId="14359" xr:uid="{00000000-0005-0000-0000-0000BC0D0000}"/>
    <cellStyle name="Normal 12 2 2 2 2 3 3 6 2" xfId="39979" xr:uid="{00000000-0005-0000-0000-0000BD0D0000}"/>
    <cellStyle name="Normal 12 2 2 2 2 3 3 7" xfId="27169" xr:uid="{00000000-0005-0000-0000-0000BE0D0000}"/>
    <cellStyle name="Normal 12 2 2 2 2 3 4" xfId="2484" xr:uid="{00000000-0005-0000-0000-0000BF0D0000}"/>
    <cellStyle name="Normal 12 2 2 2 2 3 4 2" xfId="7974" xr:uid="{00000000-0005-0000-0000-0000C00D0000}"/>
    <cellStyle name="Normal 12 2 2 2 2 3 4 2 2" xfId="20785" xr:uid="{00000000-0005-0000-0000-0000C10D0000}"/>
    <cellStyle name="Normal 12 2 2 2 2 3 4 2 2 2" xfId="46405" xr:uid="{00000000-0005-0000-0000-0000C20D0000}"/>
    <cellStyle name="Normal 12 2 2 2 2 3 4 2 3" xfId="33595" xr:uid="{00000000-0005-0000-0000-0000C30D0000}"/>
    <cellStyle name="Normal 12 2 2 2 2 3 4 3" xfId="15295" xr:uid="{00000000-0005-0000-0000-0000C40D0000}"/>
    <cellStyle name="Normal 12 2 2 2 2 3 4 3 2" xfId="40915" xr:uid="{00000000-0005-0000-0000-0000C50D0000}"/>
    <cellStyle name="Normal 12 2 2 2 2 3 4 4" xfId="28105" xr:uid="{00000000-0005-0000-0000-0000C60D0000}"/>
    <cellStyle name="Normal 12 2 2 2 2 3 5" xfId="4314" xr:uid="{00000000-0005-0000-0000-0000C70D0000}"/>
    <cellStyle name="Normal 12 2 2 2 2 3 5 2" xfId="9804" xr:uid="{00000000-0005-0000-0000-0000C80D0000}"/>
    <cellStyle name="Normal 12 2 2 2 2 3 5 2 2" xfId="22615" xr:uid="{00000000-0005-0000-0000-0000C90D0000}"/>
    <cellStyle name="Normal 12 2 2 2 2 3 5 2 2 2" xfId="48235" xr:uid="{00000000-0005-0000-0000-0000CA0D0000}"/>
    <cellStyle name="Normal 12 2 2 2 2 3 5 2 3" xfId="35425" xr:uid="{00000000-0005-0000-0000-0000CB0D0000}"/>
    <cellStyle name="Normal 12 2 2 2 2 3 5 3" xfId="17125" xr:uid="{00000000-0005-0000-0000-0000CC0D0000}"/>
    <cellStyle name="Normal 12 2 2 2 2 3 5 3 2" xfId="42745" xr:uid="{00000000-0005-0000-0000-0000CD0D0000}"/>
    <cellStyle name="Normal 12 2 2 2 2 3 5 4" xfId="29935" xr:uid="{00000000-0005-0000-0000-0000CE0D0000}"/>
    <cellStyle name="Normal 12 2 2 2 2 3 6" xfId="11634" xr:uid="{00000000-0005-0000-0000-0000CF0D0000}"/>
    <cellStyle name="Normal 12 2 2 2 2 3 6 2" xfId="24445" xr:uid="{00000000-0005-0000-0000-0000D00D0000}"/>
    <cellStyle name="Normal 12 2 2 2 2 3 6 2 2" xfId="50065" xr:uid="{00000000-0005-0000-0000-0000D10D0000}"/>
    <cellStyle name="Normal 12 2 2 2 2 3 6 3" xfId="37255" xr:uid="{00000000-0005-0000-0000-0000D20D0000}"/>
    <cellStyle name="Normal 12 2 2 2 2 3 7" xfId="6144" xr:uid="{00000000-0005-0000-0000-0000D30D0000}"/>
    <cellStyle name="Normal 12 2 2 2 2 3 7 2" xfId="18955" xr:uid="{00000000-0005-0000-0000-0000D40D0000}"/>
    <cellStyle name="Normal 12 2 2 2 2 3 7 2 2" xfId="44575" xr:uid="{00000000-0005-0000-0000-0000D50D0000}"/>
    <cellStyle name="Normal 12 2 2 2 2 3 7 3" xfId="31765" xr:uid="{00000000-0005-0000-0000-0000D60D0000}"/>
    <cellStyle name="Normal 12 2 2 2 2 3 8" xfId="13465" xr:uid="{00000000-0005-0000-0000-0000D70D0000}"/>
    <cellStyle name="Normal 12 2 2 2 2 3 8 2" xfId="39085" xr:uid="{00000000-0005-0000-0000-0000D80D0000}"/>
    <cellStyle name="Normal 12 2 2 2 2 3 9" xfId="26275" xr:uid="{00000000-0005-0000-0000-0000D90D0000}"/>
    <cellStyle name="Normal 12 2 2 2 2 4" xfId="428" xr:uid="{00000000-0005-0000-0000-0000DA0D0000}"/>
    <cellStyle name="Normal 12 2 2 2 2 4 2" xfId="1323" xr:uid="{00000000-0005-0000-0000-0000DB0D0000}"/>
    <cellStyle name="Normal 12 2 2 2 2 4 2 2" xfId="3153" xr:uid="{00000000-0005-0000-0000-0000DC0D0000}"/>
    <cellStyle name="Normal 12 2 2 2 2 4 2 2 2" xfId="8643" xr:uid="{00000000-0005-0000-0000-0000DD0D0000}"/>
    <cellStyle name="Normal 12 2 2 2 2 4 2 2 2 2" xfId="21454" xr:uid="{00000000-0005-0000-0000-0000DE0D0000}"/>
    <cellStyle name="Normal 12 2 2 2 2 4 2 2 2 2 2" xfId="47074" xr:uid="{00000000-0005-0000-0000-0000DF0D0000}"/>
    <cellStyle name="Normal 12 2 2 2 2 4 2 2 2 3" xfId="34264" xr:uid="{00000000-0005-0000-0000-0000E00D0000}"/>
    <cellStyle name="Normal 12 2 2 2 2 4 2 2 3" xfId="15964" xr:uid="{00000000-0005-0000-0000-0000E10D0000}"/>
    <cellStyle name="Normal 12 2 2 2 2 4 2 2 3 2" xfId="41584" xr:uid="{00000000-0005-0000-0000-0000E20D0000}"/>
    <cellStyle name="Normal 12 2 2 2 2 4 2 2 4" xfId="28774" xr:uid="{00000000-0005-0000-0000-0000E30D0000}"/>
    <cellStyle name="Normal 12 2 2 2 2 4 2 3" xfId="4983" xr:uid="{00000000-0005-0000-0000-0000E40D0000}"/>
    <cellStyle name="Normal 12 2 2 2 2 4 2 3 2" xfId="10473" xr:uid="{00000000-0005-0000-0000-0000E50D0000}"/>
    <cellStyle name="Normal 12 2 2 2 2 4 2 3 2 2" xfId="23284" xr:uid="{00000000-0005-0000-0000-0000E60D0000}"/>
    <cellStyle name="Normal 12 2 2 2 2 4 2 3 2 2 2" xfId="48904" xr:uid="{00000000-0005-0000-0000-0000E70D0000}"/>
    <cellStyle name="Normal 12 2 2 2 2 4 2 3 2 3" xfId="36094" xr:uid="{00000000-0005-0000-0000-0000E80D0000}"/>
    <cellStyle name="Normal 12 2 2 2 2 4 2 3 3" xfId="17794" xr:uid="{00000000-0005-0000-0000-0000E90D0000}"/>
    <cellStyle name="Normal 12 2 2 2 2 4 2 3 3 2" xfId="43414" xr:uid="{00000000-0005-0000-0000-0000EA0D0000}"/>
    <cellStyle name="Normal 12 2 2 2 2 4 2 3 4" xfId="30604" xr:uid="{00000000-0005-0000-0000-0000EB0D0000}"/>
    <cellStyle name="Normal 12 2 2 2 2 4 2 4" xfId="12303" xr:uid="{00000000-0005-0000-0000-0000EC0D0000}"/>
    <cellStyle name="Normal 12 2 2 2 2 4 2 4 2" xfId="25114" xr:uid="{00000000-0005-0000-0000-0000ED0D0000}"/>
    <cellStyle name="Normal 12 2 2 2 2 4 2 4 2 2" xfId="50734" xr:uid="{00000000-0005-0000-0000-0000EE0D0000}"/>
    <cellStyle name="Normal 12 2 2 2 2 4 2 4 3" xfId="37924" xr:uid="{00000000-0005-0000-0000-0000EF0D0000}"/>
    <cellStyle name="Normal 12 2 2 2 2 4 2 5" xfId="6813" xr:uid="{00000000-0005-0000-0000-0000F00D0000}"/>
    <cellStyle name="Normal 12 2 2 2 2 4 2 5 2" xfId="19624" xr:uid="{00000000-0005-0000-0000-0000F10D0000}"/>
    <cellStyle name="Normal 12 2 2 2 2 4 2 5 2 2" xfId="45244" xr:uid="{00000000-0005-0000-0000-0000F20D0000}"/>
    <cellStyle name="Normal 12 2 2 2 2 4 2 5 3" xfId="32434" xr:uid="{00000000-0005-0000-0000-0000F30D0000}"/>
    <cellStyle name="Normal 12 2 2 2 2 4 2 6" xfId="14134" xr:uid="{00000000-0005-0000-0000-0000F40D0000}"/>
    <cellStyle name="Normal 12 2 2 2 2 4 2 6 2" xfId="39754" xr:uid="{00000000-0005-0000-0000-0000F50D0000}"/>
    <cellStyle name="Normal 12 2 2 2 2 4 2 7" xfId="26944" xr:uid="{00000000-0005-0000-0000-0000F60D0000}"/>
    <cellStyle name="Normal 12 2 2 2 2 4 3" xfId="2259" xr:uid="{00000000-0005-0000-0000-0000F70D0000}"/>
    <cellStyle name="Normal 12 2 2 2 2 4 3 2" xfId="7749" xr:uid="{00000000-0005-0000-0000-0000F80D0000}"/>
    <cellStyle name="Normal 12 2 2 2 2 4 3 2 2" xfId="20560" xr:uid="{00000000-0005-0000-0000-0000F90D0000}"/>
    <cellStyle name="Normal 12 2 2 2 2 4 3 2 2 2" xfId="46180" xr:uid="{00000000-0005-0000-0000-0000FA0D0000}"/>
    <cellStyle name="Normal 12 2 2 2 2 4 3 2 3" xfId="33370" xr:uid="{00000000-0005-0000-0000-0000FB0D0000}"/>
    <cellStyle name="Normal 12 2 2 2 2 4 3 3" xfId="15070" xr:uid="{00000000-0005-0000-0000-0000FC0D0000}"/>
    <cellStyle name="Normal 12 2 2 2 2 4 3 3 2" xfId="40690" xr:uid="{00000000-0005-0000-0000-0000FD0D0000}"/>
    <cellStyle name="Normal 12 2 2 2 2 4 3 4" xfId="27880" xr:uid="{00000000-0005-0000-0000-0000FE0D0000}"/>
    <cellStyle name="Normal 12 2 2 2 2 4 4" xfId="4089" xr:uid="{00000000-0005-0000-0000-0000FF0D0000}"/>
    <cellStyle name="Normal 12 2 2 2 2 4 4 2" xfId="9579" xr:uid="{00000000-0005-0000-0000-0000000E0000}"/>
    <cellStyle name="Normal 12 2 2 2 2 4 4 2 2" xfId="22390" xr:uid="{00000000-0005-0000-0000-0000010E0000}"/>
    <cellStyle name="Normal 12 2 2 2 2 4 4 2 2 2" xfId="48010" xr:uid="{00000000-0005-0000-0000-0000020E0000}"/>
    <cellStyle name="Normal 12 2 2 2 2 4 4 2 3" xfId="35200" xr:uid="{00000000-0005-0000-0000-0000030E0000}"/>
    <cellStyle name="Normal 12 2 2 2 2 4 4 3" xfId="16900" xr:uid="{00000000-0005-0000-0000-0000040E0000}"/>
    <cellStyle name="Normal 12 2 2 2 2 4 4 3 2" xfId="42520" xr:uid="{00000000-0005-0000-0000-0000050E0000}"/>
    <cellStyle name="Normal 12 2 2 2 2 4 4 4" xfId="29710" xr:uid="{00000000-0005-0000-0000-0000060E0000}"/>
    <cellStyle name="Normal 12 2 2 2 2 4 5" xfId="11409" xr:uid="{00000000-0005-0000-0000-0000070E0000}"/>
    <cellStyle name="Normal 12 2 2 2 2 4 5 2" xfId="24220" xr:uid="{00000000-0005-0000-0000-0000080E0000}"/>
    <cellStyle name="Normal 12 2 2 2 2 4 5 2 2" xfId="49840" xr:uid="{00000000-0005-0000-0000-0000090E0000}"/>
    <cellStyle name="Normal 12 2 2 2 2 4 5 3" xfId="37030" xr:uid="{00000000-0005-0000-0000-00000A0E0000}"/>
    <cellStyle name="Normal 12 2 2 2 2 4 6" xfId="5919" xr:uid="{00000000-0005-0000-0000-00000B0E0000}"/>
    <cellStyle name="Normal 12 2 2 2 2 4 6 2" xfId="18730" xr:uid="{00000000-0005-0000-0000-00000C0E0000}"/>
    <cellStyle name="Normal 12 2 2 2 2 4 6 2 2" xfId="44350" xr:uid="{00000000-0005-0000-0000-00000D0E0000}"/>
    <cellStyle name="Normal 12 2 2 2 2 4 6 3" xfId="31540" xr:uid="{00000000-0005-0000-0000-00000E0E0000}"/>
    <cellStyle name="Normal 12 2 2 2 2 4 7" xfId="13240" xr:uid="{00000000-0005-0000-0000-00000F0E0000}"/>
    <cellStyle name="Normal 12 2 2 2 2 4 7 2" xfId="38860" xr:uid="{00000000-0005-0000-0000-0000100E0000}"/>
    <cellStyle name="Normal 12 2 2 2 2 4 8" xfId="26050" xr:uid="{00000000-0005-0000-0000-0000110E0000}"/>
    <cellStyle name="Normal 12 2 2 2 2 5" xfId="787" xr:uid="{00000000-0005-0000-0000-0000120E0000}"/>
    <cellStyle name="Normal 12 2 2 2 2 5 2" xfId="1682" xr:uid="{00000000-0005-0000-0000-0000130E0000}"/>
    <cellStyle name="Normal 12 2 2 2 2 5 2 2" xfId="3512" xr:uid="{00000000-0005-0000-0000-0000140E0000}"/>
    <cellStyle name="Normal 12 2 2 2 2 5 2 2 2" xfId="9002" xr:uid="{00000000-0005-0000-0000-0000150E0000}"/>
    <cellStyle name="Normal 12 2 2 2 2 5 2 2 2 2" xfId="21813" xr:uid="{00000000-0005-0000-0000-0000160E0000}"/>
    <cellStyle name="Normal 12 2 2 2 2 5 2 2 2 2 2" xfId="47433" xr:uid="{00000000-0005-0000-0000-0000170E0000}"/>
    <cellStyle name="Normal 12 2 2 2 2 5 2 2 2 3" xfId="34623" xr:uid="{00000000-0005-0000-0000-0000180E0000}"/>
    <cellStyle name="Normal 12 2 2 2 2 5 2 2 3" xfId="16323" xr:uid="{00000000-0005-0000-0000-0000190E0000}"/>
    <cellStyle name="Normal 12 2 2 2 2 5 2 2 3 2" xfId="41943" xr:uid="{00000000-0005-0000-0000-00001A0E0000}"/>
    <cellStyle name="Normal 12 2 2 2 2 5 2 2 4" xfId="29133" xr:uid="{00000000-0005-0000-0000-00001B0E0000}"/>
    <cellStyle name="Normal 12 2 2 2 2 5 2 3" xfId="5342" xr:uid="{00000000-0005-0000-0000-00001C0E0000}"/>
    <cellStyle name="Normal 12 2 2 2 2 5 2 3 2" xfId="10832" xr:uid="{00000000-0005-0000-0000-00001D0E0000}"/>
    <cellStyle name="Normal 12 2 2 2 2 5 2 3 2 2" xfId="23643" xr:uid="{00000000-0005-0000-0000-00001E0E0000}"/>
    <cellStyle name="Normal 12 2 2 2 2 5 2 3 2 2 2" xfId="49263" xr:uid="{00000000-0005-0000-0000-00001F0E0000}"/>
    <cellStyle name="Normal 12 2 2 2 2 5 2 3 2 3" xfId="36453" xr:uid="{00000000-0005-0000-0000-0000200E0000}"/>
    <cellStyle name="Normal 12 2 2 2 2 5 2 3 3" xfId="18153" xr:uid="{00000000-0005-0000-0000-0000210E0000}"/>
    <cellStyle name="Normal 12 2 2 2 2 5 2 3 3 2" xfId="43773" xr:uid="{00000000-0005-0000-0000-0000220E0000}"/>
    <cellStyle name="Normal 12 2 2 2 2 5 2 3 4" xfId="30963" xr:uid="{00000000-0005-0000-0000-0000230E0000}"/>
    <cellStyle name="Normal 12 2 2 2 2 5 2 4" xfId="12662" xr:uid="{00000000-0005-0000-0000-0000240E0000}"/>
    <cellStyle name="Normal 12 2 2 2 2 5 2 4 2" xfId="25473" xr:uid="{00000000-0005-0000-0000-0000250E0000}"/>
    <cellStyle name="Normal 12 2 2 2 2 5 2 4 2 2" xfId="51093" xr:uid="{00000000-0005-0000-0000-0000260E0000}"/>
    <cellStyle name="Normal 12 2 2 2 2 5 2 4 3" xfId="38283" xr:uid="{00000000-0005-0000-0000-0000270E0000}"/>
    <cellStyle name="Normal 12 2 2 2 2 5 2 5" xfId="7172" xr:uid="{00000000-0005-0000-0000-0000280E0000}"/>
    <cellStyle name="Normal 12 2 2 2 2 5 2 5 2" xfId="19983" xr:uid="{00000000-0005-0000-0000-0000290E0000}"/>
    <cellStyle name="Normal 12 2 2 2 2 5 2 5 2 2" xfId="45603" xr:uid="{00000000-0005-0000-0000-00002A0E0000}"/>
    <cellStyle name="Normal 12 2 2 2 2 5 2 5 3" xfId="32793" xr:uid="{00000000-0005-0000-0000-00002B0E0000}"/>
    <cellStyle name="Normal 12 2 2 2 2 5 2 6" xfId="14493" xr:uid="{00000000-0005-0000-0000-00002C0E0000}"/>
    <cellStyle name="Normal 12 2 2 2 2 5 2 6 2" xfId="40113" xr:uid="{00000000-0005-0000-0000-00002D0E0000}"/>
    <cellStyle name="Normal 12 2 2 2 2 5 2 7" xfId="27303" xr:uid="{00000000-0005-0000-0000-00002E0E0000}"/>
    <cellStyle name="Normal 12 2 2 2 2 5 3" xfId="2618" xr:uid="{00000000-0005-0000-0000-00002F0E0000}"/>
    <cellStyle name="Normal 12 2 2 2 2 5 3 2" xfId="8108" xr:uid="{00000000-0005-0000-0000-0000300E0000}"/>
    <cellStyle name="Normal 12 2 2 2 2 5 3 2 2" xfId="20919" xr:uid="{00000000-0005-0000-0000-0000310E0000}"/>
    <cellStyle name="Normal 12 2 2 2 2 5 3 2 2 2" xfId="46539" xr:uid="{00000000-0005-0000-0000-0000320E0000}"/>
    <cellStyle name="Normal 12 2 2 2 2 5 3 2 3" xfId="33729" xr:uid="{00000000-0005-0000-0000-0000330E0000}"/>
    <cellStyle name="Normal 12 2 2 2 2 5 3 3" xfId="15429" xr:uid="{00000000-0005-0000-0000-0000340E0000}"/>
    <cellStyle name="Normal 12 2 2 2 2 5 3 3 2" xfId="41049" xr:uid="{00000000-0005-0000-0000-0000350E0000}"/>
    <cellStyle name="Normal 12 2 2 2 2 5 3 4" xfId="28239" xr:uid="{00000000-0005-0000-0000-0000360E0000}"/>
    <cellStyle name="Normal 12 2 2 2 2 5 4" xfId="4448" xr:uid="{00000000-0005-0000-0000-0000370E0000}"/>
    <cellStyle name="Normal 12 2 2 2 2 5 4 2" xfId="9938" xr:uid="{00000000-0005-0000-0000-0000380E0000}"/>
    <cellStyle name="Normal 12 2 2 2 2 5 4 2 2" xfId="22749" xr:uid="{00000000-0005-0000-0000-0000390E0000}"/>
    <cellStyle name="Normal 12 2 2 2 2 5 4 2 2 2" xfId="48369" xr:uid="{00000000-0005-0000-0000-00003A0E0000}"/>
    <cellStyle name="Normal 12 2 2 2 2 5 4 2 3" xfId="35559" xr:uid="{00000000-0005-0000-0000-00003B0E0000}"/>
    <cellStyle name="Normal 12 2 2 2 2 5 4 3" xfId="17259" xr:uid="{00000000-0005-0000-0000-00003C0E0000}"/>
    <cellStyle name="Normal 12 2 2 2 2 5 4 3 2" xfId="42879" xr:uid="{00000000-0005-0000-0000-00003D0E0000}"/>
    <cellStyle name="Normal 12 2 2 2 2 5 4 4" xfId="30069" xr:uid="{00000000-0005-0000-0000-00003E0E0000}"/>
    <cellStyle name="Normal 12 2 2 2 2 5 5" xfId="11768" xr:uid="{00000000-0005-0000-0000-00003F0E0000}"/>
    <cellStyle name="Normal 12 2 2 2 2 5 5 2" xfId="24579" xr:uid="{00000000-0005-0000-0000-0000400E0000}"/>
    <cellStyle name="Normal 12 2 2 2 2 5 5 2 2" xfId="50199" xr:uid="{00000000-0005-0000-0000-0000410E0000}"/>
    <cellStyle name="Normal 12 2 2 2 2 5 5 3" xfId="37389" xr:uid="{00000000-0005-0000-0000-0000420E0000}"/>
    <cellStyle name="Normal 12 2 2 2 2 5 6" xfId="6278" xr:uid="{00000000-0005-0000-0000-0000430E0000}"/>
    <cellStyle name="Normal 12 2 2 2 2 5 6 2" xfId="19089" xr:uid="{00000000-0005-0000-0000-0000440E0000}"/>
    <cellStyle name="Normal 12 2 2 2 2 5 6 2 2" xfId="44709" xr:uid="{00000000-0005-0000-0000-0000450E0000}"/>
    <cellStyle name="Normal 12 2 2 2 2 5 6 3" xfId="31899" xr:uid="{00000000-0005-0000-0000-0000460E0000}"/>
    <cellStyle name="Normal 12 2 2 2 2 5 7" xfId="13599" xr:uid="{00000000-0005-0000-0000-0000470E0000}"/>
    <cellStyle name="Normal 12 2 2 2 2 5 7 2" xfId="39219" xr:uid="{00000000-0005-0000-0000-0000480E0000}"/>
    <cellStyle name="Normal 12 2 2 2 2 5 8" xfId="26409" xr:uid="{00000000-0005-0000-0000-0000490E0000}"/>
    <cellStyle name="Normal 12 2 2 2 2 6" xfId="1188" xr:uid="{00000000-0005-0000-0000-00004A0E0000}"/>
    <cellStyle name="Normal 12 2 2 2 2 6 2" xfId="3018" xr:uid="{00000000-0005-0000-0000-00004B0E0000}"/>
    <cellStyle name="Normal 12 2 2 2 2 6 2 2" xfId="8508" xr:uid="{00000000-0005-0000-0000-00004C0E0000}"/>
    <cellStyle name="Normal 12 2 2 2 2 6 2 2 2" xfId="21319" xr:uid="{00000000-0005-0000-0000-00004D0E0000}"/>
    <cellStyle name="Normal 12 2 2 2 2 6 2 2 2 2" xfId="46939" xr:uid="{00000000-0005-0000-0000-00004E0E0000}"/>
    <cellStyle name="Normal 12 2 2 2 2 6 2 2 3" xfId="34129" xr:uid="{00000000-0005-0000-0000-00004F0E0000}"/>
    <cellStyle name="Normal 12 2 2 2 2 6 2 3" xfId="15829" xr:uid="{00000000-0005-0000-0000-0000500E0000}"/>
    <cellStyle name="Normal 12 2 2 2 2 6 2 3 2" xfId="41449" xr:uid="{00000000-0005-0000-0000-0000510E0000}"/>
    <cellStyle name="Normal 12 2 2 2 2 6 2 4" xfId="28639" xr:uid="{00000000-0005-0000-0000-0000520E0000}"/>
    <cellStyle name="Normal 12 2 2 2 2 6 3" xfId="4848" xr:uid="{00000000-0005-0000-0000-0000530E0000}"/>
    <cellStyle name="Normal 12 2 2 2 2 6 3 2" xfId="10338" xr:uid="{00000000-0005-0000-0000-0000540E0000}"/>
    <cellStyle name="Normal 12 2 2 2 2 6 3 2 2" xfId="23149" xr:uid="{00000000-0005-0000-0000-0000550E0000}"/>
    <cellStyle name="Normal 12 2 2 2 2 6 3 2 2 2" xfId="48769" xr:uid="{00000000-0005-0000-0000-0000560E0000}"/>
    <cellStyle name="Normal 12 2 2 2 2 6 3 2 3" xfId="35959" xr:uid="{00000000-0005-0000-0000-0000570E0000}"/>
    <cellStyle name="Normal 12 2 2 2 2 6 3 3" xfId="17659" xr:uid="{00000000-0005-0000-0000-0000580E0000}"/>
    <cellStyle name="Normal 12 2 2 2 2 6 3 3 2" xfId="43279" xr:uid="{00000000-0005-0000-0000-0000590E0000}"/>
    <cellStyle name="Normal 12 2 2 2 2 6 3 4" xfId="30469" xr:uid="{00000000-0005-0000-0000-00005A0E0000}"/>
    <cellStyle name="Normal 12 2 2 2 2 6 4" xfId="12168" xr:uid="{00000000-0005-0000-0000-00005B0E0000}"/>
    <cellStyle name="Normal 12 2 2 2 2 6 4 2" xfId="24979" xr:uid="{00000000-0005-0000-0000-00005C0E0000}"/>
    <cellStyle name="Normal 12 2 2 2 2 6 4 2 2" xfId="50599" xr:uid="{00000000-0005-0000-0000-00005D0E0000}"/>
    <cellStyle name="Normal 12 2 2 2 2 6 4 3" xfId="37789" xr:uid="{00000000-0005-0000-0000-00005E0E0000}"/>
    <cellStyle name="Normal 12 2 2 2 2 6 5" xfId="6678" xr:uid="{00000000-0005-0000-0000-00005F0E0000}"/>
    <cellStyle name="Normal 12 2 2 2 2 6 5 2" xfId="19489" xr:uid="{00000000-0005-0000-0000-0000600E0000}"/>
    <cellStyle name="Normal 12 2 2 2 2 6 5 2 2" xfId="45109" xr:uid="{00000000-0005-0000-0000-0000610E0000}"/>
    <cellStyle name="Normal 12 2 2 2 2 6 5 3" xfId="32299" xr:uid="{00000000-0005-0000-0000-0000620E0000}"/>
    <cellStyle name="Normal 12 2 2 2 2 6 6" xfId="13999" xr:uid="{00000000-0005-0000-0000-0000630E0000}"/>
    <cellStyle name="Normal 12 2 2 2 2 6 6 2" xfId="39619" xr:uid="{00000000-0005-0000-0000-0000640E0000}"/>
    <cellStyle name="Normal 12 2 2 2 2 6 7" xfId="26809" xr:uid="{00000000-0005-0000-0000-0000650E0000}"/>
    <cellStyle name="Normal 12 2 2 2 2 7" xfId="2124" xr:uid="{00000000-0005-0000-0000-0000660E0000}"/>
    <cellStyle name="Normal 12 2 2 2 2 7 2" xfId="7614" xr:uid="{00000000-0005-0000-0000-0000670E0000}"/>
    <cellStyle name="Normal 12 2 2 2 2 7 2 2" xfId="20425" xr:uid="{00000000-0005-0000-0000-0000680E0000}"/>
    <cellStyle name="Normal 12 2 2 2 2 7 2 2 2" xfId="46045" xr:uid="{00000000-0005-0000-0000-0000690E0000}"/>
    <cellStyle name="Normal 12 2 2 2 2 7 2 3" xfId="33235" xr:uid="{00000000-0005-0000-0000-00006A0E0000}"/>
    <cellStyle name="Normal 12 2 2 2 2 7 3" xfId="14935" xr:uid="{00000000-0005-0000-0000-00006B0E0000}"/>
    <cellStyle name="Normal 12 2 2 2 2 7 3 2" xfId="40555" xr:uid="{00000000-0005-0000-0000-00006C0E0000}"/>
    <cellStyle name="Normal 12 2 2 2 2 7 4" xfId="27745" xr:uid="{00000000-0005-0000-0000-00006D0E0000}"/>
    <cellStyle name="Normal 12 2 2 2 2 8" xfId="3954" xr:uid="{00000000-0005-0000-0000-00006E0E0000}"/>
    <cellStyle name="Normal 12 2 2 2 2 8 2" xfId="9444" xr:uid="{00000000-0005-0000-0000-00006F0E0000}"/>
    <cellStyle name="Normal 12 2 2 2 2 8 2 2" xfId="22255" xr:uid="{00000000-0005-0000-0000-0000700E0000}"/>
    <cellStyle name="Normal 12 2 2 2 2 8 2 2 2" xfId="47875" xr:uid="{00000000-0005-0000-0000-0000710E0000}"/>
    <cellStyle name="Normal 12 2 2 2 2 8 2 3" xfId="35065" xr:uid="{00000000-0005-0000-0000-0000720E0000}"/>
    <cellStyle name="Normal 12 2 2 2 2 8 3" xfId="16765" xr:uid="{00000000-0005-0000-0000-0000730E0000}"/>
    <cellStyle name="Normal 12 2 2 2 2 8 3 2" xfId="42385" xr:uid="{00000000-0005-0000-0000-0000740E0000}"/>
    <cellStyle name="Normal 12 2 2 2 2 8 4" xfId="29575" xr:uid="{00000000-0005-0000-0000-0000750E0000}"/>
    <cellStyle name="Normal 12 2 2 2 2 9" xfId="11274" xr:uid="{00000000-0005-0000-0000-0000760E0000}"/>
    <cellStyle name="Normal 12 2 2 2 2 9 2" xfId="24085" xr:uid="{00000000-0005-0000-0000-0000770E0000}"/>
    <cellStyle name="Normal 12 2 2 2 2 9 2 2" xfId="49705" xr:uid="{00000000-0005-0000-0000-0000780E0000}"/>
    <cellStyle name="Normal 12 2 2 2 2 9 3" xfId="36895" xr:uid="{00000000-0005-0000-0000-0000790E0000}"/>
    <cellStyle name="Normal 12 2 2 2 3" xfId="343" xr:uid="{00000000-0005-0000-0000-00007A0E0000}"/>
    <cellStyle name="Normal 12 2 2 2 3 10" xfId="5835" xr:uid="{00000000-0005-0000-0000-00007B0E0000}"/>
    <cellStyle name="Normal 12 2 2 2 3 10 2" xfId="18646" xr:uid="{00000000-0005-0000-0000-00007C0E0000}"/>
    <cellStyle name="Normal 12 2 2 2 3 10 2 2" xfId="44266" xr:uid="{00000000-0005-0000-0000-00007D0E0000}"/>
    <cellStyle name="Normal 12 2 2 2 3 10 3" xfId="31456" xr:uid="{00000000-0005-0000-0000-00007E0E0000}"/>
    <cellStyle name="Normal 12 2 2 2 3 11" xfId="13156" xr:uid="{00000000-0005-0000-0000-00007F0E0000}"/>
    <cellStyle name="Normal 12 2 2 2 3 11 2" xfId="38776" xr:uid="{00000000-0005-0000-0000-0000800E0000}"/>
    <cellStyle name="Normal 12 2 2 2 3 12" xfId="25966" xr:uid="{00000000-0005-0000-0000-0000810E0000}"/>
    <cellStyle name="Normal 12 2 2 2 3 2" xfId="572" xr:uid="{00000000-0005-0000-0000-0000820E0000}"/>
    <cellStyle name="Normal 12 2 2 2 3 2 2" xfId="971" xr:uid="{00000000-0005-0000-0000-0000830E0000}"/>
    <cellStyle name="Normal 12 2 2 2 3 2 2 2" xfId="1866" xr:uid="{00000000-0005-0000-0000-0000840E0000}"/>
    <cellStyle name="Normal 12 2 2 2 3 2 2 2 2" xfId="3696" xr:uid="{00000000-0005-0000-0000-0000850E0000}"/>
    <cellStyle name="Normal 12 2 2 2 3 2 2 2 2 2" xfId="9186" xr:uid="{00000000-0005-0000-0000-0000860E0000}"/>
    <cellStyle name="Normal 12 2 2 2 3 2 2 2 2 2 2" xfId="21997" xr:uid="{00000000-0005-0000-0000-0000870E0000}"/>
    <cellStyle name="Normal 12 2 2 2 3 2 2 2 2 2 2 2" xfId="47617" xr:uid="{00000000-0005-0000-0000-0000880E0000}"/>
    <cellStyle name="Normal 12 2 2 2 3 2 2 2 2 2 3" xfId="34807" xr:uid="{00000000-0005-0000-0000-0000890E0000}"/>
    <cellStyle name="Normal 12 2 2 2 3 2 2 2 2 3" xfId="16507" xr:uid="{00000000-0005-0000-0000-00008A0E0000}"/>
    <cellStyle name="Normal 12 2 2 2 3 2 2 2 2 3 2" xfId="42127" xr:uid="{00000000-0005-0000-0000-00008B0E0000}"/>
    <cellStyle name="Normal 12 2 2 2 3 2 2 2 2 4" xfId="29317" xr:uid="{00000000-0005-0000-0000-00008C0E0000}"/>
    <cellStyle name="Normal 12 2 2 2 3 2 2 2 3" xfId="5526" xr:uid="{00000000-0005-0000-0000-00008D0E0000}"/>
    <cellStyle name="Normal 12 2 2 2 3 2 2 2 3 2" xfId="11016" xr:uid="{00000000-0005-0000-0000-00008E0E0000}"/>
    <cellStyle name="Normal 12 2 2 2 3 2 2 2 3 2 2" xfId="23827" xr:uid="{00000000-0005-0000-0000-00008F0E0000}"/>
    <cellStyle name="Normal 12 2 2 2 3 2 2 2 3 2 2 2" xfId="49447" xr:uid="{00000000-0005-0000-0000-0000900E0000}"/>
    <cellStyle name="Normal 12 2 2 2 3 2 2 2 3 2 3" xfId="36637" xr:uid="{00000000-0005-0000-0000-0000910E0000}"/>
    <cellStyle name="Normal 12 2 2 2 3 2 2 2 3 3" xfId="18337" xr:uid="{00000000-0005-0000-0000-0000920E0000}"/>
    <cellStyle name="Normal 12 2 2 2 3 2 2 2 3 3 2" xfId="43957" xr:uid="{00000000-0005-0000-0000-0000930E0000}"/>
    <cellStyle name="Normal 12 2 2 2 3 2 2 2 3 4" xfId="31147" xr:uid="{00000000-0005-0000-0000-0000940E0000}"/>
    <cellStyle name="Normal 12 2 2 2 3 2 2 2 4" xfId="12846" xr:uid="{00000000-0005-0000-0000-0000950E0000}"/>
    <cellStyle name="Normal 12 2 2 2 3 2 2 2 4 2" xfId="25657" xr:uid="{00000000-0005-0000-0000-0000960E0000}"/>
    <cellStyle name="Normal 12 2 2 2 3 2 2 2 4 2 2" xfId="51277" xr:uid="{00000000-0005-0000-0000-0000970E0000}"/>
    <cellStyle name="Normal 12 2 2 2 3 2 2 2 4 3" xfId="38467" xr:uid="{00000000-0005-0000-0000-0000980E0000}"/>
    <cellStyle name="Normal 12 2 2 2 3 2 2 2 5" xfId="7356" xr:uid="{00000000-0005-0000-0000-0000990E0000}"/>
    <cellStyle name="Normal 12 2 2 2 3 2 2 2 5 2" xfId="20167" xr:uid="{00000000-0005-0000-0000-00009A0E0000}"/>
    <cellStyle name="Normal 12 2 2 2 3 2 2 2 5 2 2" xfId="45787" xr:uid="{00000000-0005-0000-0000-00009B0E0000}"/>
    <cellStyle name="Normal 12 2 2 2 3 2 2 2 5 3" xfId="32977" xr:uid="{00000000-0005-0000-0000-00009C0E0000}"/>
    <cellStyle name="Normal 12 2 2 2 3 2 2 2 6" xfId="14677" xr:uid="{00000000-0005-0000-0000-00009D0E0000}"/>
    <cellStyle name="Normal 12 2 2 2 3 2 2 2 6 2" xfId="40297" xr:uid="{00000000-0005-0000-0000-00009E0E0000}"/>
    <cellStyle name="Normal 12 2 2 2 3 2 2 2 7" xfId="27487" xr:uid="{00000000-0005-0000-0000-00009F0E0000}"/>
    <cellStyle name="Normal 12 2 2 2 3 2 2 3" xfId="2802" xr:uid="{00000000-0005-0000-0000-0000A00E0000}"/>
    <cellStyle name="Normal 12 2 2 2 3 2 2 3 2" xfId="8292" xr:uid="{00000000-0005-0000-0000-0000A10E0000}"/>
    <cellStyle name="Normal 12 2 2 2 3 2 2 3 2 2" xfId="21103" xr:uid="{00000000-0005-0000-0000-0000A20E0000}"/>
    <cellStyle name="Normal 12 2 2 2 3 2 2 3 2 2 2" xfId="46723" xr:uid="{00000000-0005-0000-0000-0000A30E0000}"/>
    <cellStyle name="Normal 12 2 2 2 3 2 2 3 2 3" xfId="33913" xr:uid="{00000000-0005-0000-0000-0000A40E0000}"/>
    <cellStyle name="Normal 12 2 2 2 3 2 2 3 3" xfId="15613" xr:uid="{00000000-0005-0000-0000-0000A50E0000}"/>
    <cellStyle name="Normal 12 2 2 2 3 2 2 3 3 2" xfId="41233" xr:uid="{00000000-0005-0000-0000-0000A60E0000}"/>
    <cellStyle name="Normal 12 2 2 2 3 2 2 3 4" xfId="28423" xr:uid="{00000000-0005-0000-0000-0000A70E0000}"/>
    <cellStyle name="Normal 12 2 2 2 3 2 2 4" xfId="4632" xr:uid="{00000000-0005-0000-0000-0000A80E0000}"/>
    <cellStyle name="Normal 12 2 2 2 3 2 2 4 2" xfId="10122" xr:uid="{00000000-0005-0000-0000-0000A90E0000}"/>
    <cellStyle name="Normal 12 2 2 2 3 2 2 4 2 2" xfId="22933" xr:uid="{00000000-0005-0000-0000-0000AA0E0000}"/>
    <cellStyle name="Normal 12 2 2 2 3 2 2 4 2 2 2" xfId="48553" xr:uid="{00000000-0005-0000-0000-0000AB0E0000}"/>
    <cellStyle name="Normal 12 2 2 2 3 2 2 4 2 3" xfId="35743" xr:uid="{00000000-0005-0000-0000-0000AC0E0000}"/>
    <cellStyle name="Normal 12 2 2 2 3 2 2 4 3" xfId="17443" xr:uid="{00000000-0005-0000-0000-0000AD0E0000}"/>
    <cellStyle name="Normal 12 2 2 2 3 2 2 4 3 2" xfId="43063" xr:uid="{00000000-0005-0000-0000-0000AE0E0000}"/>
    <cellStyle name="Normal 12 2 2 2 3 2 2 4 4" xfId="30253" xr:uid="{00000000-0005-0000-0000-0000AF0E0000}"/>
    <cellStyle name="Normal 12 2 2 2 3 2 2 5" xfId="11952" xr:uid="{00000000-0005-0000-0000-0000B00E0000}"/>
    <cellStyle name="Normal 12 2 2 2 3 2 2 5 2" xfId="24763" xr:uid="{00000000-0005-0000-0000-0000B10E0000}"/>
    <cellStyle name="Normal 12 2 2 2 3 2 2 5 2 2" xfId="50383" xr:uid="{00000000-0005-0000-0000-0000B20E0000}"/>
    <cellStyle name="Normal 12 2 2 2 3 2 2 5 3" xfId="37573" xr:uid="{00000000-0005-0000-0000-0000B30E0000}"/>
    <cellStyle name="Normal 12 2 2 2 3 2 2 6" xfId="6462" xr:uid="{00000000-0005-0000-0000-0000B40E0000}"/>
    <cellStyle name="Normal 12 2 2 2 3 2 2 6 2" xfId="19273" xr:uid="{00000000-0005-0000-0000-0000B50E0000}"/>
    <cellStyle name="Normal 12 2 2 2 3 2 2 6 2 2" xfId="44893" xr:uid="{00000000-0005-0000-0000-0000B60E0000}"/>
    <cellStyle name="Normal 12 2 2 2 3 2 2 6 3" xfId="32083" xr:uid="{00000000-0005-0000-0000-0000B70E0000}"/>
    <cellStyle name="Normal 12 2 2 2 3 2 2 7" xfId="13783" xr:uid="{00000000-0005-0000-0000-0000B80E0000}"/>
    <cellStyle name="Normal 12 2 2 2 3 2 2 7 2" xfId="39403" xr:uid="{00000000-0005-0000-0000-0000B90E0000}"/>
    <cellStyle name="Normal 12 2 2 2 3 2 2 8" xfId="26593" xr:uid="{00000000-0005-0000-0000-0000BA0E0000}"/>
    <cellStyle name="Normal 12 2 2 2 3 2 3" xfId="1467" xr:uid="{00000000-0005-0000-0000-0000BB0E0000}"/>
    <cellStyle name="Normal 12 2 2 2 3 2 3 2" xfId="3297" xr:uid="{00000000-0005-0000-0000-0000BC0E0000}"/>
    <cellStyle name="Normal 12 2 2 2 3 2 3 2 2" xfId="8787" xr:uid="{00000000-0005-0000-0000-0000BD0E0000}"/>
    <cellStyle name="Normal 12 2 2 2 3 2 3 2 2 2" xfId="21598" xr:uid="{00000000-0005-0000-0000-0000BE0E0000}"/>
    <cellStyle name="Normal 12 2 2 2 3 2 3 2 2 2 2" xfId="47218" xr:uid="{00000000-0005-0000-0000-0000BF0E0000}"/>
    <cellStyle name="Normal 12 2 2 2 3 2 3 2 2 3" xfId="34408" xr:uid="{00000000-0005-0000-0000-0000C00E0000}"/>
    <cellStyle name="Normal 12 2 2 2 3 2 3 2 3" xfId="16108" xr:uid="{00000000-0005-0000-0000-0000C10E0000}"/>
    <cellStyle name="Normal 12 2 2 2 3 2 3 2 3 2" xfId="41728" xr:uid="{00000000-0005-0000-0000-0000C20E0000}"/>
    <cellStyle name="Normal 12 2 2 2 3 2 3 2 4" xfId="28918" xr:uid="{00000000-0005-0000-0000-0000C30E0000}"/>
    <cellStyle name="Normal 12 2 2 2 3 2 3 3" xfId="5127" xr:uid="{00000000-0005-0000-0000-0000C40E0000}"/>
    <cellStyle name="Normal 12 2 2 2 3 2 3 3 2" xfId="10617" xr:uid="{00000000-0005-0000-0000-0000C50E0000}"/>
    <cellStyle name="Normal 12 2 2 2 3 2 3 3 2 2" xfId="23428" xr:uid="{00000000-0005-0000-0000-0000C60E0000}"/>
    <cellStyle name="Normal 12 2 2 2 3 2 3 3 2 2 2" xfId="49048" xr:uid="{00000000-0005-0000-0000-0000C70E0000}"/>
    <cellStyle name="Normal 12 2 2 2 3 2 3 3 2 3" xfId="36238" xr:uid="{00000000-0005-0000-0000-0000C80E0000}"/>
    <cellStyle name="Normal 12 2 2 2 3 2 3 3 3" xfId="17938" xr:uid="{00000000-0005-0000-0000-0000C90E0000}"/>
    <cellStyle name="Normal 12 2 2 2 3 2 3 3 3 2" xfId="43558" xr:uid="{00000000-0005-0000-0000-0000CA0E0000}"/>
    <cellStyle name="Normal 12 2 2 2 3 2 3 3 4" xfId="30748" xr:uid="{00000000-0005-0000-0000-0000CB0E0000}"/>
    <cellStyle name="Normal 12 2 2 2 3 2 3 4" xfId="12447" xr:uid="{00000000-0005-0000-0000-0000CC0E0000}"/>
    <cellStyle name="Normal 12 2 2 2 3 2 3 4 2" xfId="25258" xr:uid="{00000000-0005-0000-0000-0000CD0E0000}"/>
    <cellStyle name="Normal 12 2 2 2 3 2 3 4 2 2" xfId="50878" xr:uid="{00000000-0005-0000-0000-0000CE0E0000}"/>
    <cellStyle name="Normal 12 2 2 2 3 2 3 4 3" xfId="38068" xr:uid="{00000000-0005-0000-0000-0000CF0E0000}"/>
    <cellStyle name="Normal 12 2 2 2 3 2 3 5" xfId="6957" xr:uid="{00000000-0005-0000-0000-0000D00E0000}"/>
    <cellStyle name="Normal 12 2 2 2 3 2 3 5 2" xfId="19768" xr:uid="{00000000-0005-0000-0000-0000D10E0000}"/>
    <cellStyle name="Normal 12 2 2 2 3 2 3 5 2 2" xfId="45388" xr:uid="{00000000-0005-0000-0000-0000D20E0000}"/>
    <cellStyle name="Normal 12 2 2 2 3 2 3 5 3" xfId="32578" xr:uid="{00000000-0005-0000-0000-0000D30E0000}"/>
    <cellStyle name="Normal 12 2 2 2 3 2 3 6" xfId="14278" xr:uid="{00000000-0005-0000-0000-0000D40E0000}"/>
    <cellStyle name="Normal 12 2 2 2 3 2 3 6 2" xfId="39898" xr:uid="{00000000-0005-0000-0000-0000D50E0000}"/>
    <cellStyle name="Normal 12 2 2 2 3 2 3 7" xfId="27088" xr:uid="{00000000-0005-0000-0000-0000D60E0000}"/>
    <cellStyle name="Normal 12 2 2 2 3 2 4" xfId="2403" xr:uid="{00000000-0005-0000-0000-0000D70E0000}"/>
    <cellStyle name="Normal 12 2 2 2 3 2 4 2" xfId="7893" xr:uid="{00000000-0005-0000-0000-0000D80E0000}"/>
    <cellStyle name="Normal 12 2 2 2 3 2 4 2 2" xfId="20704" xr:uid="{00000000-0005-0000-0000-0000D90E0000}"/>
    <cellStyle name="Normal 12 2 2 2 3 2 4 2 2 2" xfId="46324" xr:uid="{00000000-0005-0000-0000-0000DA0E0000}"/>
    <cellStyle name="Normal 12 2 2 2 3 2 4 2 3" xfId="33514" xr:uid="{00000000-0005-0000-0000-0000DB0E0000}"/>
    <cellStyle name="Normal 12 2 2 2 3 2 4 3" xfId="15214" xr:uid="{00000000-0005-0000-0000-0000DC0E0000}"/>
    <cellStyle name="Normal 12 2 2 2 3 2 4 3 2" xfId="40834" xr:uid="{00000000-0005-0000-0000-0000DD0E0000}"/>
    <cellStyle name="Normal 12 2 2 2 3 2 4 4" xfId="28024" xr:uid="{00000000-0005-0000-0000-0000DE0E0000}"/>
    <cellStyle name="Normal 12 2 2 2 3 2 5" xfId="4233" xr:uid="{00000000-0005-0000-0000-0000DF0E0000}"/>
    <cellStyle name="Normal 12 2 2 2 3 2 5 2" xfId="9723" xr:uid="{00000000-0005-0000-0000-0000E00E0000}"/>
    <cellStyle name="Normal 12 2 2 2 3 2 5 2 2" xfId="22534" xr:uid="{00000000-0005-0000-0000-0000E10E0000}"/>
    <cellStyle name="Normal 12 2 2 2 3 2 5 2 2 2" xfId="48154" xr:uid="{00000000-0005-0000-0000-0000E20E0000}"/>
    <cellStyle name="Normal 12 2 2 2 3 2 5 2 3" xfId="35344" xr:uid="{00000000-0005-0000-0000-0000E30E0000}"/>
    <cellStyle name="Normal 12 2 2 2 3 2 5 3" xfId="17044" xr:uid="{00000000-0005-0000-0000-0000E40E0000}"/>
    <cellStyle name="Normal 12 2 2 2 3 2 5 3 2" xfId="42664" xr:uid="{00000000-0005-0000-0000-0000E50E0000}"/>
    <cellStyle name="Normal 12 2 2 2 3 2 5 4" xfId="29854" xr:uid="{00000000-0005-0000-0000-0000E60E0000}"/>
    <cellStyle name="Normal 12 2 2 2 3 2 6" xfId="11553" xr:uid="{00000000-0005-0000-0000-0000E70E0000}"/>
    <cellStyle name="Normal 12 2 2 2 3 2 6 2" xfId="24364" xr:uid="{00000000-0005-0000-0000-0000E80E0000}"/>
    <cellStyle name="Normal 12 2 2 2 3 2 6 2 2" xfId="49984" xr:uid="{00000000-0005-0000-0000-0000E90E0000}"/>
    <cellStyle name="Normal 12 2 2 2 3 2 6 3" xfId="37174" xr:uid="{00000000-0005-0000-0000-0000EA0E0000}"/>
    <cellStyle name="Normal 12 2 2 2 3 2 7" xfId="6063" xr:uid="{00000000-0005-0000-0000-0000EB0E0000}"/>
    <cellStyle name="Normal 12 2 2 2 3 2 7 2" xfId="18874" xr:uid="{00000000-0005-0000-0000-0000EC0E0000}"/>
    <cellStyle name="Normal 12 2 2 2 3 2 7 2 2" xfId="44494" xr:uid="{00000000-0005-0000-0000-0000ED0E0000}"/>
    <cellStyle name="Normal 12 2 2 2 3 2 7 3" xfId="31684" xr:uid="{00000000-0005-0000-0000-0000EE0E0000}"/>
    <cellStyle name="Normal 12 2 2 2 3 2 8" xfId="13384" xr:uid="{00000000-0005-0000-0000-0000EF0E0000}"/>
    <cellStyle name="Normal 12 2 2 2 3 2 8 2" xfId="39004" xr:uid="{00000000-0005-0000-0000-0000F00E0000}"/>
    <cellStyle name="Normal 12 2 2 2 3 2 9" xfId="26194" xr:uid="{00000000-0005-0000-0000-0000F10E0000}"/>
    <cellStyle name="Normal 12 2 2 2 3 3" xfId="704" xr:uid="{00000000-0005-0000-0000-0000F20E0000}"/>
    <cellStyle name="Normal 12 2 2 2 3 3 2" xfId="1104" xr:uid="{00000000-0005-0000-0000-0000F30E0000}"/>
    <cellStyle name="Normal 12 2 2 2 3 3 2 2" xfId="1999" xr:uid="{00000000-0005-0000-0000-0000F40E0000}"/>
    <cellStyle name="Normal 12 2 2 2 3 3 2 2 2" xfId="3829" xr:uid="{00000000-0005-0000-0000-0000F50E0000}"/>
    <cellStyle name="Normal 12 2 2 2 3 3 2 2 2 2" xfId="9319" xr:uid="{00000000-0005-0000-0000-0000F60E0000}"/>
    <cellStyle name="Normal 12 2 2 2 3 3 2 2 2 2 2" xfId="22130" xr:uid="{00000000-0005-0000-0000-0000F70E0000}"/>
    <cellStyle name="Normal 12 2 2 2 3 3 2 2 2 2 2 2" xfId="47750" xr:uid="{00000000-0005-0000-0000-0000F80E0000}"/>
    <cellStyle name="Normal 12 2 2 2 3 3 2 2 2 2 3" xfId="34940" xr:uid="{00000000-0005-0000-0000-0000F90E0000}"/>
    <cellStyle name="Normal 12 2 2 2 3 3 2 2 2 3" xfId="16640" xr:uid="{00000000-0005-0000-0000-0000FA0E0000}"/>
    <cellStyle name="Normal 12 2 2 2 3 3 2 2 2 3 2" xfId="42260" xr:uid="{00000000-0005-0000-0000-0000FB0E0000}"/>
    <cellStyle name="Normal 12 2 2 2 3 3 2 2 2 4" xfId="29450" xr:uid="{00000000-0005-0000-0000-0000FC0E0000}"/>
    <cellStyle name="Normal 12 2 2 2 3 3 2 2 3" xfId="5659" xr:uid="{00000000-0005-0000-0000-0000FD0E0000}"/>
    <cellStyle name="Normal 12 2 2 2 3 3 2 2 3 2" xfId="11149" xr:uid="{00000000-0005-0000-0000-0000FE0E0000}"/>
    <cellStyle name="Normal 12 2 2 2 3 3 2 2 3 2 2" xfId="23960" xr:uid="{00000000-0005-0000-0000-0000FF0E0000}"/>
    <cellStyle name="Normal 12 2 2 2 3 3 2 2 3 2 2 2" xfId="49580" xr:uid="{00000000-0005-0000-0000-0000000F0000}"/>
    <cellStyle name="Normal 12 2 2 2 3 3 2 2 3 2 3" xfId="36770" xr:uid="{00000000-0005-0000-0000-0000010F0000}"/>
    <cellStyle name="Normal 12 2 2 2 3 3 2 2 3 3" xfId="18470" xr:uid="{00000000-0005-0000-0000-0000020F0000}"/>
    <cellStyle name="Normal 12 2 2 2 3 3 2 2 3 3 2" xfId="44090" xr:uid="{00000000-0005-0000-0000-0000030F0000}"/>
    <cellStyle name="Normal 12 2 2 2 3 3 2 2 3 4" xfId="31280" xr:uid="{00000000-0005-0000-0000-0000040F0000}"/>
    <cellStyle name="Normal 12 2 2 2 3 3 2 2 4" xfId="12979" xr:uid="{00000000-0005-0000-0000-0000050F0000}"/>
    <cellStyle name="Normal 12 2 2 2 3 3 2 2 4 2" xfId="25790" xr:uid="{00000000-0005-0000-0000-0000060F0000}"/>
    <cellStyle name="Normal 12 2 2 2 3 3 2 2 4 2 2" xfId="51410" xr:uid="{00000000-0005-0000-0000-0000070F0000}"/>
    <cellStyle name="Normal 12 2 2 2 3 3 2 2 4 3" xfId="38600" xr:uid="{00000000-0005-0000-0000-0000080F0000}"/>
    <cellStyle name="Normal 12 2 2 2 3 3 2 2 5" xfId="7489" xr:uid="{00000000-0005-0000-0000-0000090F0000}"/>
    <cellStyle name="Normal 12 2 2 2 3 3 2 2 5 2" xfId="20300" xr:uid="{00000000-0005-0000-0000-00000A0F0000}"/>
    <cellStyle name="Normal 12 2 2 2 3 3 2 2 5 2 2" xfId="45920" xr:uid="{00000000-0005-0000-0000-00000B0F0000}"/>
    <cellStyle name="Normal 12 2 2 2 3 3 2 2 5 3" xfId="33110" xr:uid="{00000000-0005-0000-0000-00000C0F0000}"/>
    <cellStyle name="Normal 12 2 2 2 3 3 2 2 6" xfId="14810" xr:uid="{00000000-0005-0000-0000-00000D0F0000}"/>
    <cellStyle name="Normal 12 2 2 2 3 3 2 2 6 2" xfId="40430" xr:uid="{00000000-0005-0000-0000-00000E0F0000}"/>
    <cellStyle name="Normal 12 2 2 2 3 3 2 2 7" xfId="27620" xr:uid="{00000000-0005-0000-0000-00000F0F0000}"/>
    <cellStyle name="Normal 12 2 2 2 3 3 2 3" xfId="2935" xr:uid="{00000000-0005-0000-0000-0000100F0000}"/>
    <cellStyle name="Normal 12 2 2 2 3 3 2 3 2" xfId="8425" xr:uid="{00000000-0005-0000-0000-0000110F0000}"/>
    <cellStyle name="Normal 12 2 2 2 3 3 2 3 2 2" xfId="21236" xr:uid="{00000000-0005-0000-0000-0000120F0000}"/>
    <cellStyle name="Normal 12 2 2 2 3 3 2 3 2 2 2" xfId="46856" xr:uid="{00000000-0005-0000-0000-0000130F0000}"/>
    <cellStyle name="Normal 12 2 2 2 3 3 2 3 2 3" xfId="34046" xr:uid="{00000000-0005-0000-0000-0000140F0000}"/>
    <cellStyle name="Normal 12 2 2 2 3 3 2 3 3" xfId="15746" xr:uid="{00000000-0005-0000-0000-0000150F0000}"/>
    <cellStyle name="Normal 12 2 2 2 3 3 2 3 3 2" xfId="41366" xr:uid="{00000000-0005-0000-0000-0000160F0000}"/>
    <cellStyle name="Normal 12 2 2 2 3 3 2 3 4" xfId="28556" xr:uid="{00000000-0005-0000-0000-0000170F0000}"/>
    <cellStyle name="Normal 12 2 2 2 3 3 2 4" xfId="4765" xr:uid="{00000000-0005-0000-0000-0000180F0000}"/>
    <cellStyle name="Normal 12 2 2 2 3 3 2 4 2" xfId="10255" xr:uid="{00000000-0005-0000-0000-0000190F0000}"/>
    <cellStyle name="Normal 12 2 2 2 3 3 2 4 2 2" xfId="23066" xr:uid="{00000000-0005-0000-0000-00001A0F0000}"/>
    <cellStyle name="Normal 12 2 2 2 3 3 2 4 2 2 2" xfId="48686" xr:uid="{00000000-0005-0000-0000-00001B0F0000}"/>
    <cellStyle name="Normal 12 2 2 2 3 3 2 4 2 3" xfId="35876" xr:uid="{00000000-0005-0000-0000-00001C0F0000}"/>
    <cellStyle name="Normal 12 2 2 2 3 3 2 4 3" xfId="17576" xr:uid="{00000000-0005-0000-0000-00001D0F0000}"/>
    <cellStyle name="Normal 12 2 2 2 3 3 2 4 3 2" xfId="43196" xr:uid="{00000000-0005-0000-0000-00001E0F0000}"/>
    <cellStyle name="Normal 12 2 2 2 3 3 2 4 4" xfId="30386" xr:uid="{00000000-0005-0000-0000-00001F0F0000}"/>
    <cellStyle name="Normal 12 2 2 2 3 3 2 5" xfId="12085" xr:uid="{00000000-0005-0000-0000-0000200F0000}"/>
    <cellStyle name="Normal 12 2 2 2 3 3 2 5 2" xfId="24896" xr:uid="{00000000-0005-0000-0000-0000210F0000}"/>
    <cellStyle name="Normal 12 2 2 2 3 3 2 5 2 2" xfId="50516" xr:uid="{00000000-0005-0000-0000-0000220F0000}"/>
    <cellStyle name="Normal 12 2 2 2 3 3 2 5 3" xfId="37706" xr:uid="{00000000-0005-0000-0000-0000230F0000}"/>
    <cellStyle name="Normal 12 2 2 2 3 3 2 6" xfId="6595" xr:uid="{00000000-0005-0000-0000-0000240F0000}"/>
    <cellStyle name="Normal 12 2 2 2 3 3 2 6 2" xfId="19406" xr:uid="{00000000-0005-0000-0000-0000250F0000}"/>
    <cellStyle name="Normal 12 2 2 2 3 3 2 6 2 2" xfId="45026" xr:uid="{00000000-0005-0000-0000-0000260F0000}"/>
    <cellStyle name="Normal 12 2 2 2 3 3 2 6 3" xfId="32216" xr:uid="{00000000-0005-0000-0000-0000270F0000}"/>
    <cellStyle name="Normal 12 2 2 2 3 3 2 7" xfId="13916" xr:uid="{00000000-0005-0000-0000-0000280F0000}"/>
    <cellStyle name="Normal 12 2 2 2 3 3 2 7 2" xfId="39536" xr:uid="{00000000-0005-0000-0000-0000290F0000}"/>
    <cellStyle name="Normal 12 2 2 2 3 3 2 8" xfId="26726" xr:uid="{00000000-0005-0000-0000-00002A0F0000}"/>
    <cellStyle name="Normal 12 2 2 2 3 3 3" xfId="1599" xr:uid="{00000000-0005-0000-0000-00002B0F0000}"/>
    <cellStyle name="Normal 12 2 2 2 3 3 3 2" xfId="3429" xr:uid="{00000000-0005-0000-0000-00002C0F0000}"/>
    <cellStyle name="Normal 12 2 2 2 3 3 3 2 2" xfId="8919" xr:uid="{00000000-0005-0000-0000-00002D0F0000}"/>
    <cellStyle name="Normal 12 2 2 2 3 3 3 2 2 2" xfId="21730" xr:uid="{00000000-0005-0000-0000-00002E0F0000}"/>
    <cellStyle name="Normal 12 2 2 2 3 3 3 2 2 2 2" xfId="47350" xr:uid="{00000000-0005-0000-0000-00002F0F0000}"/>
    <cellStyle name="Normal 12 2 2 2 3 3 3 2 2 3" xfId="34540" xr:uid="{00000000-0005-0000-0000-0000300F0000}"/>
    <cellStyle name="Normal 12 2 2 2 3 3 3 2 3" xfId="16240" xr:uid="{00000000-0005-0000-0000-0000310F0000}"/>
    <cellStyle name="Normal 12 2 2 2 3 3 3 2 3 2" xfId="41860" xr:uid="{00000000-0005-0000-0000-0000320F0000}"/>
    <cellStyle name="Normal 12 2 2 2 3 3 3 2 4" xfId="29050" xr:uid="{00000000-0005-0000-0000-0000330F0000}"/>
    <cellStyle name="Normal 12 2 2 2 3 3 3 3" xfId="5259" xr:uid="{00000000-0005-0000-0000-0000340F0000}"/>
    <cellStyle name="Normal 12 2 2 2 3 3 3 3 2" xfId="10749" xr:uid="{00000000-0005-0000-0000-0000350F0000}"/>
    <cellStyle name="Normal 12 2 2 2 3 3 3 3 2 2" xfId="23560" xr:uid="{00000000-0005-0000-0000-0000360F0000}"/>
    <cellStyle name="Normal 12 2 2 2 3 3 3 3 2 2 2" xfId="49180" xr:uid="{00000000-0005-0000-0000-0000370F0000}"/>
    <cellStyle name="Normal 12 2 2 2 3 3 3 3 2 3" xfId="36370" xr:uid="{00000000-0005-0000-0000-0000380F0000}"/>
    <cellStyle name="Normal 12 2 2 2 3 3 3 3 3" xfId="18070" xr:uid="{00000000-0005-0000-0000-0000390F0000}"/>
    <cellStyle name="Normal 12 2 2 2 3 3 3 3 3 2" xfId="43690" xr:uid="{00000000-0005-0000-0000-00003A0F0000}"/>
    <cellStyle name="Normal 12 2 2 2 3 3 3 3 4" xfId="30880" xr:uid="{00000000-0005-0000-0000-00003B0F0000}"/>
    <cellStyle name="Normal 12 2 2 2 3 3 3 4" xfId="12579" xr:uid="{00000000-0005-0000-0000-00003C0F0000}"/>
    <cellStyle name="Normal 12 2 2 2 3 3 3 4 2" xfId="25390" xr:uid="{00000000-0005-0000-0000-00003D0F0000}"/>
    <cellStyle name="Normal 12 2 2 2 3 3 3 4 2 2" xfId="51010" xr:uid="{00000000-0005-0000-0000-00003E0F0000}"/>
    <cellStyle name="Normal 12 2 2 2 3 3 3 4 3" xfId="38200" xr:uid="{00000000-0005-0000-0000-00003F0F0000}"/>
    <cellStyle name="Normal 12 2 2 2 3 3 3 5" xfId="7089" xr:uid="{00000000-0005-0000-0000-0000400F0000}"/>
    <cellStyle name="Normal 12 2 2 2 3 3 3 5 2" xfId="19900" xr:uid="{00000000-0005-0000-0000-0000410F0000}"/>
    <cellStyle name="Normal 12 2 2 2 3 3 3 5 2 2" xfId="45520" xr:uid="{00000000-0005-0000-0000-0000420F0000}"/>
    <cellStyle name="Normal 12 2 2 2 3 3 3 5 3" xfId="32710" xr:uid="{00000000-0005-0000-0000-0000430F0000}"/>
    <cellStyle name="Normal 12 2 2 2 3 3 3 6" xfId="14410" xr:uid="{00000000-0005-0000-0000-0000440F0000}"/>
    <cellStyle name="Normal 12 2 2 2 3 3 3 6 2" xfId="40030" xr:uid="{00000000-0005-0000-0000-0000450F0000}"/>
    <cellStyle name="Normal 12 2 2 2 3 3 3 7" xfId="27220" xr:uid="{00000000-0005-0000-0000-0000460F0000}"/>
    <cellStyle name="Normal 12 2 2 2 3 3 4" xfId="2535" xr:uid="{00000000-0005-0000-0000-0000470F0000}"/>
    <cellStyle name="Normal 12 2 2 2 3 3 4 2" xfId="8025" xr:uid="{00000000-0005-0000-0000-0000480F0000}"/>
    <cellStyle name="Normal 12 2 2 2 3 3 4 2 2" xfId="20836" xr:uid="{00000000-0005-0000-0000-0000490F0000}"/>
    <cellStyle name="Normal 12 2 2 2 3 3 4 2 2 2" xfId="46456" xr:uid="{00000000-0005-0000-0000-00004A0F0000}"/>
    <cellStyle name="Normal 12 2 2 2 3 3 4 2 3" xfId="33646" xr:uid="{00000000-0005-0000-0000-00004B0F0000}"/>
    <cellStyle name="Normal 12 2 2 2 3 3 4 3" xfId="15346" xr:uid="{00000000-0005-0000-0000-00004C0F0000}"/>
    <cellStyle name="Normal 12 2 2 2 3 3 4 3 2" xfId="40966" xr:uid="{00000000-0005-0000-0000-00004D0F0000}"/>
    <cellStyle name="Normal 12 2 2 2 3 3 4 4" xfId="28156" xr:uid="{00000000-0005-0000-0000-00004E0F0000}"/>
    <cellStyle name="Normal 12 2 2 2 3 3 5" xfId="4365" xr:uid="{00000000-0005-0000-0000-00004F0F0000}"/>
    <cellStyle name="Normal 12 2 2 2 3 3 5 2" xfId="9855" xr:uid="{00000000-0005-0000-0000-0000500F0000}"/>
    <cellStyle name="Normal 12 2 2 2 3 3 5 2 2" xfId="22666" xr:uid="{00000000-0005-0000-0000-0000510F0000}"/>
    <cellStyle name="Normal 12 2 2 2 3 3 5 2 2 2" xfId="48286" xr:uid="{00000000-0005-0000-0000-0000520F0000}"/>
    <cellStyle name="Normal 12 2 2 2 3 3 5 2 3" xfId="35476" xr:uid="{00000000-0005-0000-0000-0000530F0000}"/>
    <cellStyle name="Normal 12 2 2 2 3 3 5 3" xfId="17176" xr:uid="{00000000-0005-0000-0000-0000540F0000}"/>
    <cellStyle name="Normal 12 2 2 2 3 3 5 3 2" xfId="42796" xr:uid="{00000000-0005-0000-0000-0000550F0000}"/>
    <cellStyle name="Normal 12 2 2 2 3 3 5 4" xfId="29986" xr:uid="{00000000-0005-0000-0000-0000560F0000}"/>
    <cellStyle name="Normal 12 2 2 2 3 3 6" xfId="11685" xr:uid="{00000000-0005-0000-0000-0000570F0000}"/>
    <cellStyle name="Normal 12 2 2 2 3 3 6 2" xfId="24496" xr:uid="{00000000-0005-0000-0000-0000580F0000}"/>
    <cellStyle name="Normal 12 2 2 2 3 3 6 2 2" xfId="50116" xr:uid="{00000000-0005-0000-0000-0000590F0000}"/>
    <cellStyle name="Normal 12 2 2 2 3 3 6 3" xfId="37306" xr:uid="{00000000-0005-0000-0000-00005A0F0000}"/>
    <cellStyle name="Normal 12 2 2 2 3 3 7" xfId="6195" xr:uid="{00000000-0005-0000-0000-00005B0F0000}"/>
    <cellStyle name="Normal 12 2 2 2 3 3 7 2" xfId="19006" xr:uid="{00000000-0005-0000-0000-00005C0F0000}"/>
    <cellStyle name="Normal 12 2 2 2 3 3 7 2 2" xfId="44626" xr:uid="{00000000-0005-0000-0000-00005D0F0000}"/>
    <cellStyle name="Normal 12 2 2 2 3 3 7 3" xfId="31816" xr:uid="{00000000-0005-0000-0000-00005E0F0000}"/>
    <cellStyle name="Normal 12 2 2 2 3 3 8" xfId="13516" xr:uid="{00000000-0005-0000-0000-00005F0F0000}"/>
    <cellStyle name="Normal 12 2 2 2 3 3 8 2" xfId="39136" xr:uid="{00000000-0005-0000-0000-0000600F0000}"/>
    <cellStyle name="Normal 12 2 2 2 3 3 9" xfId="26326" xr:uid="{00000000-0005-0000-0000-0000610F0000}"/>
    <cellStyle name="Normal 12 2 2 2 3 4" xfId="479" xr:uid="{00000000-0005-0000-0000-0000620F0000}"/>
    <cellStyle name="Normal 12 2 2 2 3 4 2" xfId="1374" xr:uid="{00000000-0005-0000-0000-0000630F0000}"/>
    <cellStyle name="Normal 12 2 2 2 3 4 2 2" xfId="3204" xr:uid="{00000000-0005-0000-0000-0000640F0000}"/>
    <cellStyle name="Normal 12 2 2 2 3 4 2 2 2" xfId="8694" xr:uid="{00000000-0005-0000-0000-0000650F0000}"/>
    <cellStyle name="Normal 12 2 2 2 3 4 2 2 2 2" xfId="21505" xr:uid="{00000000-0005-0000-0000-0000660F0000}"/>
    <cellStyle name="Normal 12 2 2 2 3 4 2 2 2 2 2" xfId="47125" xr:uid="{00000000-0005-0000-0000-0000670F0000}"/>
    <cellStyle name="Normal 12 2 2 2 3 4 2 2 2 3" xfId="34315" xr:uid="{00000000-0005-0000-0000-0000680F0000}"/>
    <cellStyle name="Normal 12 2 2 2 3 4 2 2 3" xfId="16015" xr:uid="{00000000-0005-0000-0000-0000690F0000}"/>
    <cellStyle name="Normal 12 2 2 2 3 4 2 2 3 2" xfId="41635" xr:uid="{00000000-0005-0000-0000-00006A0F0000}"/>
    <cellStyle name="Normal 12 2 2 2 3 4 2 2 4" xfId="28825" xr:uid="{00000000-0005-0000-0000-00006B0F0000}"/>
    <cellStyle name="Normal 12 2 2 2 3 4 2 3" xfId="5034" xr:uid="{00000000-0005-0000-0000-00006C0F0000}"/>
    <cellStyle name="Normal 12 2 2 2 3 4 2 3 2" xfId="10524" xr:uid="{00000000-0005-0000-0000-00006D0F0000}"/>
    <cellStyle name="Normal 12 2 2 2 3 4 2 3 2 2" xfId="23335" xr:uid="{00000000-0005-0000-0000-00006E0F0000}"/>
    <cellStyle name="Normal 12 2 2 2 3 4 2 3 2 2 2" xfId="48955" xr:uid="{00000000-0005-0000-0000-00006F0F0000}"/>
    <cellStyle name="Normal 12 2 2 2 3 4 2 3 2 3" xfId="36145" xr:uid="{00000000-0005-0000-0000-0000700F0000}"/>
    <cellStyle name="Normal 12 2 2 2 3 4 2 3 3" xfId="17845" xr:uid="{00000000-0005-0000-0000-0000710F0000}"/>
    <cellStyle name="Normal 12 2 2 2 3 4 2 3 3 2" xfId="43465" xr:uid="{00000000-0005-0000-0000-0000720F0000}"/>
    <cellStyle name="Normal 12 2 2 2 3 4 2 3 4" xfId="30655" xr:uid="{00000000-0005-0000-0000-0000730F0000}"/>
    <cellStyle name="Normal 12 2 2 2 3 4 2 4" xfId="12354" xr:uid="{00000000-0005-0000-0000-0000740F0000}"/>
    <cellStyle name="Normal 12 2 2 2 3 4 2 4 2" xfId="25165" xr:uid="{00000000-0005-0000-0000-0000750F0000}"/>
    <cellStyle name="Normal 12 2 2 2 3 4 2 4 2 2" xfId="50785" xr:uid="{00000000-0005-0000-0000-0000760F0000}"/>
    <cellStyle name="Normal 12 2 2 2 3 4 2 4 3" xfId="37975" xr:uid="{00000000-0005-0000-0000-0000770F0000}"/>
    <cellStyle name="Normal 12 2 2 2 3 4 2 5" xfId="6864" xr:uid="{00000000-0005-0000-0000-0000780F0000}"/>
    <cellStyle name="Normal 12 2 2 2 3 4 2 5 2" xfId="19675" xr:uid="{00000000-0005-0000-0000-0000790F0000}"/>
    <cellStyle name="Normal 12 2 2 2 3 4 2 5 2 2" xfId="45295" xr:uid="{00000000-0005-0000-0000-00007A0F0000}"/>
    <cellStyle name="Normal 12 2 2 2 3 4 2 5 3" xfId="32485" xr:uid="{00000000-0005-0000-0000-00007B0F0000}"/>
    <cellStyle name="Normal 12 2 2 2 3 4 2 6" xfId="14185" xr:uid="{00000000-0005-0000-0000-00007C0F0000}"/>
    <cellStyle name="Normal 12 2 2 2 3 4 2 6 2" xfId="39805" xr:uid="{00000000-0005-0000-0000-00007D0F0000}"/>
    <cellStyle name="Normal 12 2 2 2 3 4 2 7" xfId="26995" xr:uid="{00000000-0005-0000-0000-00007E0F0000}"/>
    <cellStyle name="Normal 12 2 2 2 3 4 3" xfId="2310" xr:uid="{00000000-0005-0000-0000-00007F0F0000}"/>
    <cellStyle name="Normal 12 2 2 2 3 4 3 2" xfId="7800" xr:uid="{00000000-0005-0000-0000-0000800F0000}"/>
    <cellStyle name="Normal 12 2 2 2 3 4 3 2 2" xfId="20611" xr:uid="{00000000-0005-0000-0000-0000810F0000}"/>
    <cellStyle name="Normal 12 2 2 2 3 4 3 2 2 2" xfId="46231" xr:uid="{00000000-0005-0000-0000-0000820F0000}"/>
    <cellStyle name="Normal 12 2 2 2 3 4 3 2 3" xfId="33421" xr:uid="{00000000-0005-0000-0000-0000830F0000}"/>
    <cellStyle name="Normal 12 2 2 2 3 4 3 3" xfId="15121" xr:uid="{00000000-0005-0000-0000-0000840F0000}"/>
    <cellStyle name="Normal 12 2 2 2 3 4 3 3 2" xfId="40741" xr:uid="{00000000-0005-0000-0000-0000850F0000}"/>
    <cellStyle name="Normal 12 2 2 2 3 4 3 4" xfId="27931" xr:uid="{00000000-0005-0000-0000-0000860F0000}"/>
    <cellStyle name="Normal 12 2 2 2 3 4 4" xfId="4140" xr:uid="{00000000-0005-0000-0000-0000870F0000}"/>
    <cellStyle name="Normal 12 2 2 2 3 4 4 2" xfId="9630" xr:uid="{00000000-0005-0000-0000-0000880F0000}"/>
    <cellStyle name="Normal 12 2 2 2 3 4 4 2 2" xfId="22441" xr:uid="{00000000-0005-0000-0000-0000890F0000}"/>
    <cellStyle name="Normal 12 2 2 2 3 4 4 2 2 2" xfId="48061" xr:uid="{00000000-0005-0000-0000-00008A0F0000}"/>
    <cellStyle name="Normal 12 2 2 2 3 4 4 2 3" xfId="35251" xr:uid="{00000000-0005-0000-0000-00008B0F0000}"/>
    <cellStyle name="Normal 12 2 2 2 3 4 4 3" xfId="16951" xr:uid="{00000000-0005-0000-0000-00008C0F0000}"/>
    <cellStyle name="Normal 12 2 2 2 3 4 4 3 2" xfId="42571" xr:uid="{00000000-0005-0000-0000-00008D0F0000}"/>
    <cellStyle name="Normal 12 2 2 2 3 4 4 4" xfId="29761" xr:uid="{00000000-0005-0000-0000-00008E0F0000}"/>
    <cellStyle name="Normal 12 2 2 2 3 4 5" xfId="11460" xr:uid="{00000000-0005-0000-0000-00008F0F0000}"/>
    <cellStyle name="Normal 12 2 2 2 3 4 5 2" xfId="24271" xr:uid="{00000000-0005-0000-0000-0000900F0000}"/>
    <cellStyle name="Normal 12 2 2 2 3 4 5 2 2" xfId="49891" xr:uid="{00000000-0005-0000-0000-0000910F0000}"/>
    <cellStyle name="Normal 12 2 2 2 3 4 5 3" xfId="37081" xr:uid="{00000000-0005-0000-0000-0000920F0000}"/>
    <cellStyle name="Normal 12 2 2 2 3 4 6" xfId="5970" xr:uid="{00000000-0005-0000-0000-0000930F0000}"/>
    <cellStyle name="Normal 12 2 2 2 3 4 6 2" xfId="18781" xr:uid="{00000000-0005-0000-0000-0000940F0000}"/>
    <cellStyle name="Normal 12 2 2 2 3 4 6 2 2" xfId="44401" xr:uid="{00000000-0005-0000-0000-0000950F0000}"/>
    <cellStyle name="Normal 12 2 2 2 3 4 6 3" xfId="31591" xr:uid="{00000000-0005-0000-0000-0000960F0000}"/>
    <cellStyle name="Normal 12 2 2 2 3 4 7" xfId="13291" xr:uid="{00000000-0005-0000-0000-0000970F0000}"/>
    <cellStyle name="Normal 12 2 2 2 3 4 7 2" xfId="38911" xr:uid="{00000000-0005-0000-0000-0000980F0000}"/>
    <cellStyle name="Normal 12 2 2 2 3 4 8" xfId="26101" xr:uid="{00000000-0005-0000-0000-0000990F0000}"/>
    <cellStyle name="Normal 12 2 2 2 3 5" xfId="838" xr:uid="{00000000-0005-0000-0000-00009A0F0000}"/>
    <cellStyle name="Normal 12 2 2 2 3 5 2" xfId="1733" xr:uid="{00000000-0005-0000-0000-00009B0F0000}"/>
    <cellStyle name="Normal 12 2 2 2 3 5 2 2" xfId="3563" xr:uid="{00000000-0005-0000-0000-00009C0F0000}"/>
    <cellStyle name="Normal 12 2 2 2 3 5 2 2 2" xfId="9053" xr:uid="{00000000-0005-0000-0000-00009D0F0000}"/>
    <cellStyle name="Normal 12 2 2 2 3 5 2 2 2 2" xfId="21864" xr:uid="{00000000-0005-0000-0000-00009E0F0000}"/>
    <cellStyle name="Normal 12 2 2 2 3 5 2 2 2 2 2" xfId="47484" xr:uid="{00000000-0005-0000-0000-00009F0F0000}"/>
    <cellStyle name="Normal 12 2 2 2 3 5 2 2 2 3" xfId="34674" xr:uid="{00000000-0005-0000-0000-0000A00F0000}"/>
    <cellStyle name="Normal 12 2 2 2 3 5 2 2 3" xfId="16374" xr:uid="{00000000-0005-0000-0000-0000A10F0000}"/>
    <cellStyle name="Normal 12 2 2 2 3 5 2 2 3 2" xfId="41994" xr:uid="{00000000-0005-0000-0000-0000A20F0000}"/>
    <cellStyle name="Normal 12 2 2 2 3 5 2 2 4" xfId="29184" xr:uid="{00000000-0005-0000-0000-0000A30F0000}"/>
    <cellStyle name="Normal 12 2 2 2 3 5 2 3" xfId="5393" xr:uid="{00000000-0005-0000-0000-0000A40F0000}"/>
    <cellStyle name="Normal 12 2 2 2 3 5 2 3 2" xfId="10883" xr:uid="{00000000-0005-0000-0000-0000A50F0000}"/>
    <cellStyle name="Normal 12 2 2 2 3 5 2 3 2 2" xfId="23694" xr:uid="{00000000-0005-0000-0000-0000A60F0000}"/>
    <cellStyle name="Normal 12 2 2 2 3 5 2 3 2 2 2" xfId="49314" xr:uid="{00000000-0005-0000-0000-0000A70F0000}"/>
    <cellStyle name="Normal 12 2 2 2 3 5 2 3 2 3" xfId="36504" xr:uid="{00000000-0005-0000-0000-0000A80F0000}"/>
    <cellStyle name="Normal 12 2 2 2 3 5 2 3 3" xfId="18204" xr:uid="{00000000-0005-0000-0000-0000A90F0000}"/>
    <cellStyle name="Normal 12 2 2 2 3 5 2 3 3 2" xfId="43824" xr:uid="{00000000-0005-0000-0000-0000AA0F0000}"/>
    <cellStyle name="Normal 12 2 2 2 3 5 2 3 4" xfId="31014" xr:uid="{00000000-0005-0000-0000-0000AB0F0000}"/>
    <cellStyle name="Normal 12 2 2 2 3 5 2 4" xfId="12713" xr:uid="{00000000-0005-0000-0000-0000AC0F0000}"/>
    <cellStyle name="Normal 12 2 2 2 3 5 2 4 2" xfId="25524" xr:uid="{00000000-0005-0000-0000-0000AD0F0000}"/>
    <cellStyle name="Normal 12 2 2 2 3 5 2 4 2 2" xfId="51144" xr:uid="{00000000-0005-0000-0000-0000AE0F0000}"/>
    <cellStyle name="Normal 12 2 2 2 3 5 2 4 3" xfId="38334" xr:uid="{00000000-0005-0000-0000-0000AF0F0000}"/>
    <cellStyle name="Normal 12 2 2 2 3 5 2 5" xfId="7223" xr:uid="{00000000-0005-0000-0000-0000B00F0000}"/>
    <cellStyle name="Normal 12 2 2 2 3 5 2 5 2" xfId="20034" xr:uid="{00000000-0005-0000-0000-0000B10F0000}"/>
    <cellStyle name="Normal 12 2 2 2 3 5 2 5 2 2" xfId="45654" xr:uid="{00000000-0005-0000-0000-0000B20F0000}"/>
    <cellStyle name="Normal 12 2 2 2 3 5 2 5 3" xfId="32844" xr:uid="{00000000-0005-0000-0000-0000B30F0000}"/>
    <cellStyle name="Normal 12 2 2 2 3 5 2 6" xfId="14544" xr:uid="{00000000-0005-0000-0000-0000B40F0000}"/>
    <cellStyle name="Normal 12 2 2 2 3 5 2 6 2" xfId="40164" xr:uid="{00000000-0005-0000-0000-0000B50F0000}"/>
    <cellStyle name="Normal 12 2 2 2 3 5 2 7" xfId="27354" xr:uid="{00000000-0005-0000-0000-0000B60F0000}"/>
    <cellStyle name="Normal 12 2 2 2 3 5 3" xfId="2669" xr:uid="{00000000-0005-0000-0000-0000B70F0000}"/>
    <cellStyle name="Normal 12 2 2 2 3 5 3 2" xfId="8159" xr:uid="{00000000-0005-0000-0000-0000B80F0000}"/>
    <cellStyle name="Normal 12 2 2 2 3 5 3 2 2" xfId="20970" xr:uid="{00000000-0005-0000-0000-0000B90F0000}"/>
    <cellStyle name="Normal 12 2 2 2 3 5 3 2 2 2" xfId="46590" xr:uid="{00000000-0005-0000-0000-0000BA0F0000}"/>
    <cellStyle name="Normal 12 2 2 2 3 5 3 2 3" xfId="33780" xr:uid="{00000000-0005-0000-0000-0000BB0F0000}"/>
    <cellStyle name="Normal 12 2 2 2 3 5 3 3" xfId="15480" xr:uid="{00000000-0005-0000-0000-0000BC0F0000}"/>
    <cellStyle name="Normal 12 2 2 2 3 5 3 3 2" xfId="41100" xr:uid="{00000000-0005-0000-0000-0000BD0F0000}"/>
    <cellStyle name="Normal 12 2 2 2 3 5 3 4" xfId="28290" xr:uid="{00000000-0005-0000-0000-0000BE0F0000}"/>
    <cellStyle name="Normal 12 2 2 2 3 5 4" xfId="4499" xr:uid="{00000000-0005-0000-0000-0000BF0F0000}"/>
    <cellStyle name="Normal 12 2 2 2 3 5 4 2" xfId="9989" xr:uid="{00000000-0005-0000-0000-0000C00F0000}"/>
    <cellStyle name="Normal 12 2 2 2 3 5 4 2 2" xfId="22800" xr:uid="{00000000-0005-0000-0000-0000C10F0000}"/>
    <cellStyle name="Normal 12 2 2 2 3 5 4 2 2 2" xfId="48420" xr:uid="{00000000-0005-0000-0000-0000C20F0000}"/>
    <cellStyle name="Normal 12 2 2 2 3 5 4 2 3" xfId="35610" xr:uid="{00000000-0005-0000-0000-0000C30F0000}"/>
    <cellStyle name="Normal 12 2 2 2 3 5 4 3" xfId="17310" xr:uid="{00000000-0005-0000-0000-0000C40F0000}"/>
    <cellStyle name="Normal 12 2 2 2 3 5 4 3 2" xfId="42930" xr:uid="{00000000-0005-0000-0000-0000C50F0000}"/>
    <cellStyle name="Normal 12 2 2 2 3 5 4 4" xfId="30120" xr:uid="{00000000-0005-0000-0000-0000C60F0000}"/>
    <cellStyle name="Normal 12 2 2 2 3 5 5" xfId="11819" xr:uid="{00000000-0005-0000-0000-0000C70F0000}"/>
    <cellStyle name="Normal 12 2 2 2 3 5 5 2" xfId="24630" xr:uid="{00000000-0005-0000-0000-0000C80F0000}"/>
    <cellStyle name="Normal 12 2 2 2 3 5 5 2 2" xfId="50250" xr:uid="{00000000-0005-0000-0000-0000C90F0000}"/>
    <cellStyle name="Normal 12 2 2 2 3 5 5 3" xfId="37440" xr:uid="{00000000-0005-0000-0000-0000CA0F0000}"/>
    <cellStyle name="Normal 12 2 2 2 3 5 6" xfId="6329" xr:uid="{00000000-0005-0000-0000-0000CB0F0000}"/>
    <cellStyle name="Normal 12 2 2 2 3 5 6 2" xfId="19140" xr:uid="{00000000-0005-0000-0000-0000CC0F0000}"/>
    <cellStyle name="Normal 12 2 2 2 3 5 6 2 2" xfId="44760" xr:uid="{00000000-0005-0000-0000-0000CD0F0000}"/>
    <cellStyle name="Normal 12 2 2 2 3 5 6 3" xfId="31950" xr:uid="{00000000-0005-0000-0000-0000CE0F0000}"/>
    <cellStyle name="Normal 12 2 2 2 3 5 7" xfId="13650" xr:uid="{00000000-0005-0000-0000-0000CF0F0000}"/>
    <cellStyle name="Normal 12 2 2 2 3 5 7 2" xfId="39270" xr:uid="{00000000-0005-0000-0000-0000D00F0000}"/>
    <cellStyle name="Normal 12 2 2 2 3 5 8" xfId="26460" xr:uid="{00000000-0005-0000-0000-0000D10F0000}"/>
    <cellStyle name="Normal 12 2 2 2 3 6" xfId="1239" xr:uid="{00000000-0005-0000-0000-0000D20F0000}"/>
    <cellStyle name="Normal 12 2 2 2 3 6 2" xfId="3069" xr:uid="{00000000-0005-0000-0000-0000D30F0000}"/>
    <cellStyle name="Normal 12 2 2 2 3 6 2 2" xfId="8559" xr:uid="{00000000-0005-0000-0000-0000D40F0000}"/>
    <cellStyle name="Normal 12 2 2 2 3 6 2 2 2" xfId="21370" xr:uid="{00000000-0005-0000-0000-0000D50F0000}"/>
    <cellStyle name="Normal 12 2 2 2 3 6 2 2 2 2" xfId="46990" xr:uid="{00000000-0005-0000-0000-0000D60F0000}"/>
    <cellStyle name="Normal 12 2 2 2 3 6 2 2 3" xfId="34180" xr:uid="{00000000-0005-0000-0000-0000D70F0000}"/>
    <cellStyle name="Normal 12 2 2 2 3 6 2 3" xfId="15880" xr:uid="{00000000-0005-0000-0000-0000D80F0000}"/>
    <cellStyle name="Normal 12 2 2 2 3 6 2 3 2" xfId="41500" xr:uid="{00000000-0005-0000-0000-0000D90F0000}"/>
    <cellStyle name="Normal 12 2 2 2 3 6 2 4" xfId="28690" xr:uid="{00000000-0005-0000-0000-0000DA0F0000}"/>
    <cellStyle name="Normal 12 2 2 2 3 6 3" xfId="4899" xr:uid="{00000000-0005-0000-0000-0000DB0F0000}"/>
    <cellStyle name="Normal 12 2 2 2 3 6 3 2" xfId="10389" xr:uid="{00000000-0005-0000-0000-0000DC0F0000}"/>
    <cellStyle name="Normal 12 2 2 2 3 6 3 2 2" xfId="23200" xr:uid="{00000000-0005-0000-0000-0000DD0F0000}"/>
    <cellStyle name="Normal 12 2 2 2 3 6 3 2 2 2" xfId="48820" xr:uid="{00000000-0005-0000-0000-0000DE0F0000}"/>
    <cellStyle name="Normal 12 2 2 2 3 6 3 2 3" xfId="36010" xr:uid="{00000000-0005-0000-0000-0000DF0F0000}"/>
    <cellStyle name="Normal 12 2 2 2 3 6 3 3" xfId="17710" xr:uid="{00000000-0005-0000-0000-0000E00F0000}"/>
    <cellStyle name="Normal 12 2 2 2 3 6 3 3 2" xfId="43330" xr:uid="{00000000-0005-0000-0000-0000E10F0000}"/>
    <cellStyle name="Normal 12 2 2 2 3 6 3 4" xfId="30520" xr:uid="{00000000-0005-0000-0000-0000E20F0000}"/>
    <cellStyle name="Normal 12 2 2 2 3 6 4" xfId="12219" xr:uid="{00000000-0005-0000-0000-0000E30F0000}"/>
    <cellStyle name="Normal 12 2 2 2 3 6 4 2" xfId="25030" xr:uid="{00000000-0005-0000-0000-0000E40F0000}"/>
    <cellStyle name="Normal 12 2 2 2 3 6 4 2 2" xfId="50650" xr:uid="{00000000-0005-0000-0000-0000E50F0000}"/>
    <cellStyle name="Normal 12 2 2 2 3 6 4 3" xfId="37840" xr:uid="{00000000-0005-0000-0000-0000E60F0000}"/>
    <cellStyle name="Normal 12 2 2 2 3 6 5" xfId="6729" xr:uid="{00000000-0005-0000-0000-0000E70F0000}"/>
    <cellStyle name="Normal 12 2 2 2 3 6 5 2" xfId="19540" xr:uid="{00000000-0005-0000-0000-0000E80F0000}"/>
    <cellStyle name="Normal 12 2 2 2 3 6 5 2 2" xfId="45160" xr:uid="{00000000-0005-0000-0000-0000E90F0000}"/>
    <cellStyle name="Normal 12 2 2 2 3 6 5 3" xfId="32350" xr:uid="{00000000-0005-0000-0000-0000EA0F0000}"/>
    <cellStyle name="Normal 12 2 2 2 3 6 6" xfId="14050" xr:uid="{00000000-0005-0000-0000-0000EB0F0000}"/>
    <cellStyle name="Normal 12 2 2 2 3 6 6 2" xfId="39670" xr:uid="{00000000-0005-0000-0000-0000EC0F0000}"/>
    <cellStyle name="Normal 12 2 2 2 3 6 7" xfId="26860" xr:uid="{00000000-0005-0000-0000-0000ED0F0000}"/>
    <cellStyle name="Normal 12 2 2 2 3 7" xfId="2175" xr:uid="{00000000-0005-0000-0000-0000EE0F0000}"/>
    <cellStyle name="Normal 12 2 2 2 3 7 2" xfId="7665" xr:uid="{00000000-0005-0000-0000-0000EF0F0000}"/>
    <cellStyle name="Normal 12 2 2 2 3 7 2 2" xfId="20476" xr:uid="{00000000-0005-0000-0000-0000F00F0000}"/>
    <cellStyle name="Normal 12 2 2 2 3 7 2 2 2" xfId="46096" xr:uid="{00000000-0005-0000-0000-0000F10F0000}"/>
    <cellStyle name="Normal 12 2 2 2 3 7 2 3" xfId="33286" xr:uid="{00000000-0005-0000-0000-0000F20F0000}"/>
    <cellStyle name="Normal 12 2 2 2 3 7 3" xfId="14986" xr:uid="{00000000-0005-0000-0000-0000F30F0000}"/>
    <cellStyle name="Normal 12 2 2 2 3 7 3 2" xfId="40606" xr:uid="{00000000-0005-0000-0000-0000F40F0000}"/>
    <cellStyle name="Normal 12 2 2 2 3 7 4" xfId="27796" xr:uid="{00000000-0005-0000-0000-0000F50F0000}"/>
    <cellStyle name="Normal 12 2 2 2 3 8" xfId="4005" xr:uid="{00000000-0005-0000-0000-0000F60F0000}"/>
    <cellStyle name="Normal 12 2 2 2 3 8 2" xfId="9495" xr:uid="{00000000-0005-0000-0000-0000F70F0000}"/>
    <cellStyle name="Normal 12 2 2 2 3 8 2 2" xfId="22306" xr:uid="{00000000-0005-0000-0000-0000F80F0000}"/>
    <cellStyle name="Normal 12 2 2 2 3 8 2 2 2" xfId="47926" xr:uid="{00000000-0005-0000-0000-0000F90F0000}"/>
    <cellStyle name="Normal 12 2 2 2 3 8 2 3" xfId="35116" xr:uid="{00000000-0005-0000-0000-0000FA0F0000}"/>
    <cellStyle name="Normal 12 2 2 2 3 8 3" xfId="16816" xr:uid="{00000000-0005-0000-0000-0000FB0F0000}"/>
    <cellStyle name="Normal 12 2 2 2 3 8 3 2" xfId="42436" xr:uid="{00000000-0005-0000-0000-0000FC0F0000}"/>
    <cellStyle name="Normal 12 2 2 2 3 8 4" xfId="29626" xr:uid="{00000000-0005-0000-0000-0000FD0F0000}"/>
    <cellStyle name="Normal 12 2 2 2 3 9" xfId="11325" xr:uid="{00000000-0005-0000-0000-0000FE0F0000}"/>
    <cellStyle name="Normal 12 2 2 2 3 9 2" xfId="24136" xr:uid="{00000000-0005-0000-0000-0000FF0F0000}"/>
    <cellStyle name="Normal 12 2 2 2 3 9 2 2" xfId="49756" xr:uid="{00000000-0005-0000-0000-000000100000}"/>
    <cellStyle name="Normal 12 2 2 2 3 9 3" xfId="36946" xr:uid="{00000000-0005-0000-0000-000001100000}"/>
    <cellStyle name="Normal 12 2 2 2 4" xfId="365" xr:uid="{00000000-0005-0000-0000-000002100000}"/>
    <cellStyle name="Normal 12 2 2 2 4 2" xfId="879" xr:uid="{00000000-0005-0000-0000-000003100000}"/>
    <cellStyle name="Normal 12 2 2 2 4 2 2" xfId="1774" xr:uid="{00000000-0005-0000-0000-000004100000}"/>
    <cellStyle name="Normal 12 2 2 2 4 2 2 2" xfId="3604" xr:uid="{00000000-0005-0000-0000-000005100000}"/>
    <cellStyle name="Normal 12 2 2 2 4 2 2 2 2" xfId="9094" xr:uid="{00000000-0005-0000-0000-000006100000}"/>
    <cellStyle name="Normal 12 2 2 2 4 2 2 2 2 2" xfId="21905" xr:uid="{00000000-0005-0000-0000-000007100000}"/>
    <cellStyle name="Normal 12 2 2 2 4 2 2 2 2 2 2" xfId="47525" xr:uid="{00000000-0005-0000-0000-000008100000}"/>
    <cellStyle name="Normal 12 2 2 2 4 2 2 2 2 3" xfId="34715" xr:uid="{00000000-0005-0000-0000-000009100000}"/>
    <cellStyle name="Normal 12 2 2 2 4 2 2 2 3" xfId="16415" xr:uid="{00000000-0005-0000-0000-00000A100000}"/>
    <cellStyle name="Normal 12 2 2 2 4 2 2 2 3 2" xfId="42035" xr:uid="{00000000-0005-0000-0000-00000B100000}"/>
    <cellStyle name="Normal 12 2 2 2 4 2 2 2 4" xfId="29225" xr:uid="{00000000-0005-0000-0000-00000C100000}"/>
    <cellStyle name="Normal 12 2 2 2 4 2 2 3" xfId="5434" xr:uid="{00000000-0005-0000-0000-00000D100000}"/>
    <cellStyle name="Normal 12 2 2 2 4 2 2 3 2" xfId="10924" xr:uid="{00000000-0005-0000-0000-00000E100000}"/>
    <cellStyle name="Normal 12 2 2 2 4 2 2 3 2 2" xfId="23735" xr:uid="{00000000-0005-0000-0000-00000F100000}"/>
    <cellStyle name="Normal 12 2 2 2 4 2 2 3 2 2 2" xfId="49355" xr:uid="{00000000-0005-0000-0000-000010100000}"/>
    <cellStyle name="Normal 12 2 2 2 4 2 2 3 2 3" xfId="36545" xr:uid="{00000000-0005-0000-0000-000011100000}"/>
    <cellStyle name="Normal 12 2 2 2 4 2 2 3 3" xfId="18245" xr:uid="{00000000-0005-0000-0000-000012100000}"/>
    <cellStyle name="Normal 12 2 2 2 4 2 2 3 3 2" xfId="43865" xr:uid="{00000000-0005-0000-0000-000013100000}"/>
    <cellStyle name="Normal 12 2 2 2 4 2 2 3 4" xfId="31055" xr:uid="{00000000-0005-0000-0000-000014100000}"/>
    <cellStyle name="Normal 12 2 2 2 4 2 2 4" xfId="12754" xr:uid="{00000000-0005-0000-0000-000015100000}"/>
    <cellStyle name="Normal 12 2 2 2 4 2 2 4 2" xfId="25565" xr:uid="{00000000-0005-0000-0000-000016100000}"/>
    <cellStyle name="Normal 12 2 2 2 4 2 2 4 2 2" xfId="51185" xr:uid="{00000000-0005-0000-0000-000017100000}"/>
    <cellStyle name="Normal 12 2 2 2 4 2 2 4 3" xfId="38375" xr:uid="{00000000-0005-0000-0000-000018100000}"/>
    <cellStyle name="Normal 12 2 2 2 4 2 2 5" xfId="7264" xr:uid="{00000000-0005-0000-0000-000019100000}"/>
    <cellStyle name="Normal 12 2 2 2 4 2 2 5 2" xfId="20075" xr:uid="{00000000-0005-0000-0000-00001A100000}"/>
    <cellStyle name="Normal 12 2 2 2 4 2 2 5 2 2" xfId="45695" xr:uid="{00000000-0005-0000-0000-00001B100000}"/>
    <cellStyle name="Normal 12 2 2 2 4 2 2 5 3" xfId="32885" xr:uid="{00000000-0005-0000-0000-00001C100000}"/>
    <cellStyle name="Normal 12 2 2 2 4 2 2 6" xfId="14585" xr:uid="{00000000-0005-0000-0000-00001D100000}"/>
    <cellStyle name="Normal 12 2 2 2 4 2 2 6 2" xfId="40205" xr:uid="{00000000-0005-0000-0000-00001E100000}"/>
    <cellStyle name="Normal 12 2 2 2 4 2 2 7" xfId="27395" xr:uid="{00000000-0005-0000-0000-00001F100000}"/>
    <cellStyle name="Normal 12 2 2 2 4 2 3" xfId="2710" xr:uid="{00000000-0005-0000-0000-000020100000}"/>
    <cellStyle name="Normal 12 2 2 2 4 2 3 2" xfId="8200" xr:uid="{00000000-0005-0000-0000-000021100000}"/>
    <cellStyle name="Normal 12 2 2 2 4 2 3 2 2" xfId="21011" xr:uid="{00000000-0005-0000-0000-000022100000}"/>
    <cellStyle name="Normal 12 2 2 2 4 2 3 2 2 2" xfId="46631" xr:uid="{00000000-0005-0000-0000-000023100000}"/>
    <cellStyle name="Normal 12 2 2 2 4 2 3 2 3" xfId="33821" xr:uid="{00000000-0005-0000-0000-000024100000}"/>
    <cellStyle name="Normal 12 2 2 2 4 2 3 3" xfId="15521" xr:uid="{00000000-0005-0000-0000-000025100000}"/>
    <cellStyle name="Normal 12 2 2 2 4 2 3 3 2" xfId="41141" xr:uid="{00000000-0005-0000-0000-000026100000}"/>
    <cellStyle name="Normal 12 2 2 2 4 2 3 4" xfId="28331" xr:uid="{00000000-0005-0000-0000-000027100000}"/>
    <cellStyle name="Normal 12 2 2 2 4 2 4" xfId="4540" xr:uid="{00000000-0005-0000-0000-000028100000}"/>
    <cellStyle name="Normal 12 2 2 2 4 2 4 2" xfId="10030" xr:uid="{00000000-0005-0000-0000-000029100000}"/>
    <cellStyle name="Normal 12 2 2 2 4 2 4 2 2" xfId="22841" xr:uid="{00000000-0005-0000-0000-00002A100000}"/>
    <cellStyle name="Normal 12 2 2 2 4 2 4 2 2 2" xfId="48461" xr:uid="{00000000-0005-0000-0000-00002B100000}"/>
    <cellStyle name="Normal 12 2 2 2 4 2 4 2 3" xfId="35651" xr:uid="{00000000-0005-0000-0000-00002C100000}"/>
    <cellStyle name="Normal 12 2 2 2 4 2 4 3" xfId="17351" xr:uid="{00000000-0005-0000-0000-00002D100000}"/>
    <cellStyle name="Normal 12 2 2 2 4 2 4 3 2" xfId="42971" xr:uid="{00000000-0005-0000-0000-00002E100000}"/>
    <cellStyle name="Normal 12 2 2 2 4 2 4 4" xfId="30161" xr:uid="{00000000-0005-0000-0000-00002F100000}"/>
    <cellStyle name="Normal 12 2 2 2 4 2 5" xfId="11860" xr:uid="{00000000-0005-0000-0000-000030100000}"/>
    <cellStyle name="Normal 12 2 2 2 4 2 5 2" xfId="24671" xr:uid="{00000000-0005-0000-0000-000031100000}"/>
    <cellStyle name="Normal 12 2 2 2 4 2 5 2 2" xfId="50291" xr:uid="{00000000-0005-0000-0000-000032100000}"/>
    <cellStyle name="Normal 12 2 2 2 4 2 5 3" xfId="37481" xr:uid="{00000000-0005-0000-0000-000033100000}"/>
    <cellStyle name="Normal 12 2 2 2 4 2 6" xfId="6370" xr:uid="{00000000-0005-0000-0000-000034100000}"/>
    <cellStyle name="Normal 12 2 2 2 4 2 6 2" xfId="19181" xr:uid="{00000000-0005-0000-0000-000035100000}"/>
    <cellStyle name="Normal 12 2 2 2 4 2 6 2 2" xfId="44801" xr:uid="{00000000-0005-0000-0000-000036100000}"/>
    <cellStyle name="Normal 12 2 2 2 4 2 6 3" xfId="31991" xr:uid="{00000000-0005-0000-0000-000037100000}"/>
    <cellStyle name="Normal 12 2 2 2 4 2 7" xfId="13691" xr:uid="{00000000-0005-0000-0000-000038100000}"/>
    <cellStyle name="Normal 12 2 2 2 4 2 7 2" xfId="39311" xr:uid="{00000000-0005-0000-0000-000039100000}"/>
    <cellStyle name="Normal 12 2 2 2 4 2 8" xfId="26501" xr:uid="{00000000-0005-0000-0000-00003A100000}"/>
    <cellStyle name="Normal 12 2 2 2 4 3" xfId="1260" xr:uid="{00000000-0005-0000-0000-00003B100000}"/>
    <cellStyle name="Normal 12 2 2 2 4 3 2" xfId="3090" xr:uid="{00000000-0005-0000-0000-00003C100000}"/>
    <cellStyle name="Normal 12 2 2 2 4 3 2 2" xfId="8580" xr:uid="{00000000-0005-0000-0000-00003D100000}"/>
    <cellStyle name="Normal 12 2 2 2 4 3 2 2 2" xfId="21391" xr:uid="{00000000-0005-0000-0000-00003E100000}"/>
    <cellStyle name="Normal 12 2 2 2 4 3 2 2 2 2" xfId="47011" xr:uid="{00000000-0005-0000-0000-00003F100000}"/>
    <cellStyle name="Normal 12 2 2 2 4 3 2 2 3" xfId="34201" xr:uid="{00000000-0005-0000-0000-000040100000}"/>
    <cellStyle name="Normal 12 2 2 2 4 3 2 3" xfId="15901" xr:uid="{00000000-0005-0000-0000-000041100000}"/>
    <cellStyle name="Normal 12 2 2 2 4 3 2 3 2" xfId="41521" xr:uid="{00000000-0005-0000-0000-000042100000}"/>
    <cellStyle name="Normal 12 2 2 2 4 3 2 4" xfId="28711" xr:uid="{00000000-0005-0000-0000-000043100000}"/>
    <cellStyle name="Normal 12 2 2 2 4 3 3" xfId="4920" xr:uid="{00000000-0005-0000-0000-000044100000}"/>
    <cellStyle name="Normal 12 2 2 2 4 3 3 2" xfId="10410" xr:uid="{00000000-0005-0000-0000-000045100000}"/>
    <cellStyle name="Normal 12 2 2 2 4 3 3 2 2" xfId="23221" xr:uid="{00000000-0005-0000-0000-000046100000}"/>
    <cellStyle name="Normal 12 2 2 2 4 3 3 2 2 2" xfId="48841" xr:uid="{00000000-0005-0000-0000-000047100000}"/>
    <cellStyle name="Normal 12 2 2 2 4 3 3 2 3" xfId="36031" xr:uid="{00000000-0005-0000-0000-000048100000}"/>
    <cellStyle name="Normal 12 2 2 2 4 3 3 3" xfId="17731" xr:uid="{00000000-0005-0000-0000-000049100000}"/>
    <cellStyle name="Normal 12 2 2 2 4 3 3 3 2" xfId="43351" xr:uid="{00000000-0005-0000-0000-00004A100000}"/>
    <cellStyle name="Normal 12 2 2 2 4 3 3 4" xfId="30541" xr:uid="{00000000-0005-0000-0000-00004B100000}"/>
    <cellStyle name="Normal 12 2 2 2 4 3 4" xfId="12240" xr:uid="{00000000-0005-0000-0000-00004C100000}"/>
    <cellStyle name="Normal 12 2 2 2 4 3 4 2" xfId="25051" xr:uid="{00000000-0005-0000-0000-00004D100000}"/>
    <cellStyle name="Normal 12 2 2 2 4 3 4 2 2" xfId="50671" xr:uid="{00000000-0005-0000-0000-00004E100000}"/>
    <cellStyle name="Normal 12 2 2 2 4 3 4 3" xfId="37861" xr:uid="{00000000-0005-0000-0000-00004F100000}"/>
    <cellStyle name="Normal 12 2 2 2 4 3 5" xfId="6750" xr:uid="{00000000-0005-0000-0000-000050100000}"/>
    <cellStyle name="Normal 12 2 2 2 4 3 5 2" xfId="19561" xr:uid="{00000000-0005-0000-0000-000051100000}"/>
    <cellStyle name="Normal 12 2 2 2 4 3 5 2 2" xfId="45181" xr:uid="{00000000-0005-0000-0000-000052100000}"/>
    <cellStyle name="Normal 12 2 2 2 4 3 5 3" xfId="32371" xr:uid="{00000000-0005-0000-0000-000053100000}"/>
    <cellStyle name="Normal 12 2 2 2 4 3 6" xfId="14071" xr:uid="{00000000-0005-0000-0000-000054100000}"/>
    <cellStyle name="Normal 12 2 2 2 4 3 6 2" xfId="39691" xr:uid="{00000000-0005-0000-0000-000055100000}"/>
    <cellStyle name="Normal 12 2 2 2 4 3 7" xfId="26881" xr:uid="{00000000-0005-0000-0000-000056100000}"/>
    <cellStyle name="Normal 12 2 2 2 4 4" xfId="2196" xr:uid="{00000000-0005-0000-0000-000057100000}"/>
    <cellStyle name="Normal 12 2 2 2 4 4 2" xfId="7686" xr:uid="{00000000-0005-0000-0000-000058100000}"/>
    <cellStyle name="Normal 12 2 2 2 4 4 2 2" xfId="20497" xr:uid="{00000000-0005-0000-0000-000059100000}"/>
    <cellStyle name="Normal 12 2 2 2 4 4 2 2 2" xfId="46117" xr:uid="{00000000-0005-0000-0000-00005A100000}"/>
    <cellStyle name="Normal 12 2 2 2 4 4 2 3" xfId="33307" xr:uid="{00000000-0005-0000-0000-00005B100000}"/>
    <cellStyle name="Normal 12 2 2 2 4 4 3" xfId="15007" xr:uid="{00000000-0005-0000-0000-00005C100000}"/>
    <cellStyle name="Normal 12 2 2 2 4 4 3 2" xfId="40627" xr:uid="{00000000-0005-0000-0000-00005D100000}"/>
    <cellStyle name="Normal 12 2 2 2 4 4 4" xfId="27817" xr:uid="{00000000-0005-0000-0000-00005E100000}"/>
    <cellStyle name="Normal 12 2 2 2 4 5" xfId="4026" xr:uid="{00000000-0005-0000-0000-00005F100000}"/>
    <cellStyle name="Normal 12 2 2 2 4 5 2" xfId="9516" xr:uid="{00000000-0005-0000-0000-000060100000}"/>
    <cellStyle name="Normal 12 2 2 2 4 5 2 2" xfId="22327" xr:uid="{00000000-0005-0000-0000-000061100000}"/>
    <cellStyle name="Normal 12 2 2 2 4 5 2 2 2" xfId="47947" xr:uid="{00000000-0005-0000-0000-000062100000}"/>
    <cellStyle name="Normal 12 2 2 2 4 5 2 3" xfId="35137" xr:uid="{00000000-0005-0000-0000-000063100000}"/>
    <cellStyle name="Normal 12 2 2 2 4 5 3" xfId="16837" xr:uid="{00000000-0005-0000-0000-000064100000}"/>
    <cellStyle name="Normal 12 2 2 2 4 5 3 2" xfId="42457" xr:uid="{00000000-0005-0000-0000-000065100000}"/>
    <cellStyle name="Normal 12 2 2 2 4 5 4" xfId="29647" xr:uid="{00000000-0005-0000-0000-000066100000}"/>
    <cellStyle name="Normal 12 2 2 2 4 6" xfId="11346" xr:uid="{00000000-0005-0000-0000-000067100000}"/>
    <cellStyle name="Normal 12 2 2 2 4 6 2" xfId="24157" xr:uid="{00000000-0005-0000-0000-000068100000}"/>
    <cellStyle name="Normal 12 2 2 2 4 6 2 2" xfId="49777" xr:uid="{00000000-0005-0000-0000-000069100000}"/>
    <cellStyle name="Normal 12 2 2 2 4 6 3" xfId="36967" xr:uid="{00000000-0005-0000-0000-00006A100000}"/>
    <cellStyle name="Normal 12 2 2 2 4 7" xfId="5856" xr:uid="{00000000-0005-0000-0000-00006B100000}"/>
    <cellStyle name="Normal 12 2 2 2 4 7 2" xfId="18667" xr:uid="{00000000-0005-0000-0000-00006C100000}"/>
    <cellStyle name="Normal 12 2 2 2 4 7 2 2" xfId="44287" xr:uid="{00000000-0005-0000-0000-00006D100000}"/>
    <cellStyle name="Normal 12 2 2 2 4 7 3" xfId="31477" xr:uid="{00000000-0005-0000-0000-00006E100000}"/>
    <cellStyle name="Normal 12 2 2 2 4 8" xfId="13177" xr:uid="{00000000-0005-0000-0000-00006F100000}"/>
    <cellStyle name="Normal 12 2 2 2 4 8 2" xfId="38797" xr:uid="{00000000-0005-0000-0000-000070100000}"/>
    <cellStyle name="Normal 12 2 2 2 4 9" xfId="25987" xr:uid="{00000000-0005-0000-0000-000071100000}"/>
    <cellStyle name="Normal 12 2 2 2 5" xfId="612" xr:uid="{00000000-0005-0000-0000-000072100000}"/>
    <cellStyle name="Normal 12 2 2 2 5 2" xfId="1012" xr:uid="{00000000-0005-0000-0000-000073100000}"/>
    <cellStyle name="Normal 12 2 2 2 5 2 2" xfId="1907" xr:uid="{00000000-0005-0000-0000-000074100000}"/>
    <cellStyle name="Normal 12 2 2 2 5 2 2 2" xfId="3737" xr:uid="{00000000-0005-0000-0000-000075100000}"/>
    <cellStyle name="Normal 12 2 2 2 5 2 2 2 2" xfId="9227" xr:uid="{00000000-0005-0000-0000-000076100000}"/>
    <cellStyle name="Normal 12 2 2 2 5 2 2 2 2 2" xfId="22038" xr:uid="{00000000-0005-0000-0000-000077100000}"/>
    <cellStyle name="Normal 12 2 2 2 5 2 2 2 2 2 2" xfId="47658" xr:uid="{00000000-0005-0000-0000-000078100000}"/>
    <cellStyle name="Normal 12 2 2 2 5 2 2 2 2 3" xfId="34848" xr:uid="{00000000-0005-0000-0000-000079100000}"/>
    <cellStyle name="Normal 12 2 2 2 5 2 2 2 3" xfId="16548" xr:uid="{00000000-0005-0000-0000-00007A100000}"/>
    <cellStyle name="Normal 12 2 2 2 5 2 2 2 3 2" xfId="42168" xr:uid="{00000000-0005-0000-0000-00007B100000}"/>
    <cellStyle name="Normal 12 2 2 2 5 2 2 2 4" xfId="29358" xr:uid="{00000000-0005-0000-0000-00007C100000}"/>
    <cellStyle name="Normal 12 2 2 2 5 2 2 3" xfId="5567" xr:uid="{00000000-0005-0000-0000-00007D100000}"/>
    <cellStyle name="Normal 12 2 2 2 5 2 2 3 2" xfId="11057" xr:uid="{00000000-0005-0000-0000-00007E100000}"/>
    <cellStyle name="Normal 12 2 2 2 5 2 2 3 2 2" xfId="23868" xr:uid="{00000000-0005-0000-0000-00007F100000}"/>
    <cellStyle name="Normal 12 2 2 2 5 2 2 3 2 2 2" xfId="49488" xr:uid="{00000000-0005-0000-0000-000080100000}"/>
    <cellStyle name="Normal 12 2 2 2 5 2 2 3 2 3" xfId="36678" xr:uid="{00000000-0005-0000-0000-000081100000}"/>
    <cellStyle name="Normal 12 2 2 2 5 2 2 3 3" xfId="18378" xr:uid="{00000000-0005-0000-0000-000082100000}"/>
    <cellStyle name="Normal 12 2 2 2 5 2 2 3 3 2" xfId="43998" xr:uid="{00000000-0005-0000-0000-000083100000}"/>
    <cellStyle name="Normal 12 2 2 2 5 2 2 3 4" xfId="31188" xr:uid="{00000000-0005-0000-0000-000084100000}"/>
    <cellStyle name="Normal 12 2 2 2 5 2 2 4" xfId="12887" xr:uid="{00000000-0005-0000-0000-000085100000}"/>
    <cellStyle name="Normal 12 2 2 2 5 2 2 4 2" xfId="25698" xr:uid="{00000000-0005-0000-0000-000086100000}"/>
    <cellStyle name="Normal 12 2 2 2 5 2 2 4 2 2" xfId="51318" xr:uid="{00000000-0005-0000-0000-000087100000}"/>
    <cellStyle name="Normal 12 2 2 2 5 2 2 4 3" xfId="38508" xr:uid="{00000000-0005-0000-0000-000088100000}"/>
    <cellStyle name="Normal 12 2 2 2 5 2 2 5" xfId="7397" xr:uid="{00000000-0005-0000-0000-000089100000}"/>
    <cellStyle name="Normal 12 2 2 2 5 2 2 5 2" xfId="20208" xr:uid="{00000000-0005-0000-0000-00008A100000}"/>
    <cellStyle name="Normal 12 2 2 2 5 2 2 5 2 2" xfId="45828" xr:uid="{00000000-0005-0000-0000-00008B100000}"/>
    <cellStyle name="Normal 12 2 2 2 5 2 2 5 3" xfId="33018" xr:uid="{00000000-0005-0000-0000-00008C100000}"/>
    <cellStyle name="Normal 12 2 2 2 5 2 2 6" xfId="14718" xr:uid="{00000000-0005-0000-0000-00008D100000}"/>
    <cellStyle name="Normal 12 2 2 2 5 2 2 6 2" xfId="40338" xr:uid="{00000000-0005-0000-0000-00008E100000}"/>
    <cellStyle name="Normal 12 2 2 2 5 2 2 7" xfId="27528" xr:uid="{00000000-0005-0000-0000-00008F100000}"/>
    <cellStyle name="Normal 12 2 2 2 5 2 3" xfId="2843" xr:uid="{00000000-0005-0000-0000-000090100000}"/>
    <cellStyle name="Normal 12 2 2 2 5 2 3 2" xfId="8333" xr:uid="{00000000-0005-0000-0000-000091100000}"/>
    <cellStyle name="Normal 12 2 2 2 5 2 3 2 2" xfId="21144" xr:uid="{00000000-0005-0000-0000-000092100000}"/>
    <cellStyle name="Normal 12 2 2 2 5 2 3 2 2 2" xfId="46764" xr:uid="{00000000-0005-0000-0000-000093100000}"/>
    <cellStyle name="Normal 12 2 2 2 5 2 3 2 3" xfId="33954" xr:uid="{00000000-0005-0000-0000-000094100000}"/>
    <cellStyle name="Normal 12 2 2 2 5 2 3 3" xfId="15654" xr:uid="{00000000-0005-0000-0000-000095100000}"/>
    <cellStyle name="Normal 12 2 2 2 5 2 3 3 2" xfId="41274" xr:uid="{00000000-0005-0000-0000-000096100000}"/>
    <cellStyle name="Normal 12 2 2 2 5 2 3 4" xfId="28464" xr:uid="{00000000-0005-0000-0000-000097100000}"/>
    <cellStyle name="Normal 12 2 2 2 5 2 4" xfId="4673" xr:uid="{00000000-0005-0000-0000-000098100000}"/>
    <cellStyle name="Normal 12 2 2 2 5 2 4 2" xfId="10163" xr:uid="{00000000-0005-0000-0000-000099100000}"/>
    <cellStyle name="Normal 12 2 2 2 5 2 4 2 2" xfId="22974" xr:uid="{00000000-0005-0000-0000-00009A100000}"/>
    <cellStyle name="Normal 12 2 2 2 5 2 4 2 2 2" xfId="48594" xr:uid="{00000000-0005-0000-0000-00009B100000}"/>
    <cellStyle name="Normal 12 2 2 2 5 2 4 2 3" xfId="35784" xr:uid="{00000000-0005-0000-0000-00009C100000}"/>
    <cellStyle name="Normal 12 2 2 2 5 2 4 3" xfId="17484" xr:uid="{00000000-0005-0000-0000-00009D100000}"/>
    <cellStyle name="Normal 12 2 2 2 5 2 4 3 2" xfId="43104" xr:uid="{00000000-0005-0000-0000-00009E100000}"/>
    <cellStyle name="Normal 12 2 2 2 5 2 4 4" xfId="30294" xr:uid="{00000000-0005-0000-0000-00009F100000}"/>
    <cellStyle name="Normal 12 2 2 2 5 2 5" xfId="11993" xr:uid="{00000000-0005-0000-0000-0000A0100000}"/>
    <cellStyle name="Normal 12 2 2 2 5 2 5 2" xfId="24804" xr:uid="{00000000-0005-0000-0000-0000A1100000}"/>
    <cellStyle name="Normal 12 2 2 2 5 2 5 2 2" xfId="50424" xr:uid="{00000000-0005-0000-0000-0000A2100000}"/>
    <cellStyle name="Normal 12 2 2 2 5 2 5 3" xfId="37614" xr:uid="{00000000-0005-0000-0000-0000A3100000}"/>
    <cellStyle name="Normal 12 2 2 2 5 2 6" xfId="6503" xr:uid="{00000000-0005-0000-0000-0000A4100000}"/>
    <cellStyle name="Normal 12 2 2 2 5 2 6 2" xfId="19314" xr:uid="{00000000-0005-0000-0000-0000A5100000}"/>
    <cellStyle name="Normal 12 2 2 2 5 2 6 2 2" xfId="44934" xr:uid="{00000000-0005-0000-0000-0000A6100000}"/>
    <cellStyle name="Normal 12 2 2 2 5 2 6 3" xfId="32124" xr:uid="{00000000-0005-0000-0000-0000A7100000}"/>
    <cellStyle name="Normal 12 2 2 2 5 2 7" xfId="13824" xr:uid="{00000000-0005-0000-0000-0000A8100000}"/>
    <cellStyle name="Normal 12 2 2 2 5 2 7 2" xfId="39444" xr:uid="{00000000-0005-0000-0000-0000A9100000}"/>
    <cellStyle name="Normal 12 2 2 2 5 2 8" xfId="26634" xr:uid="{00000000-0005-0000-0000-0000AA100000}"/>
    <cellStyle name="Normal 12 2 2 2 5 3" xfId="1507" xr:uid="{00000000-0005-0000-0000-0000AB100000}"/>
    <cellStyle name="Normal 12 2 2 2 5 3 2" xfId="3337" xr:uid="{00000000-0005-0000-0000-0000AC100000}"/>
    <cellStyle name="Normal 12 2 2 2 5 3 2 2" xfId="8827" xr:uid="{00000000-0005-0000-0000-0000AD100000}"/>
    <cellStyle name="Normal 12 2 2 2 5 3 2 2 2" xfId="21638" xr:uid="{00000000-0005-0000-0000-0000AE100000}"/>
    <cellStyle name="Normal 12 2 2 2 5 3 2 2 2 2" xfId="47258" xr:uid="{00000000-0005-0000-0000-0000AF100000}"/>
    <cellStyle name="Normal 12 2 2 2 5 3 2 2 3" xfId="34448" xr:uid="{00000000-0005-0000-0000-0000B0100000}"/>
    <cellStyle name="Normal 12 2 2 2 5 3 2 3" xfId="16148" xr:uid="{00000000-0005-0000-0000-0000B1100000}"/>
    <cellStyle name="Normal 12 2 2 2 5 3 2 3 2" xfId="41768" xr:uid="{00000000-0005-0000-0000-0000B2100000}"/>
    <cellStyle name="Normal 12 2 2 2 5 3 2 4" xfId="28958" xr:uid="{00000000-0005-0000-0000-0000B3100000}"/>
    <cellStyle name="Normal 12 2 2 2 5 3 3" xfId="5167" xr:uid="{00000000-0005-0000-0000-0000B4100000}"/>
    <cellStyle name="Normal 12 2 2 2 5 3 3 2" xfId="10657" xr:uid="{00000000-0005-0000-0000-0000B5100000}"/>
    <cellStyle name="Normal 12 2 2 2 5 3 3 2 2" xfId="23468" xr:uid="{00000000-0005-0000-0000-0000B6100000}"/>
    <cellStyle name="Normal 12 2 2 2 5 3 3 2 2 2" xfId="49088" xr:uid="{00000000-0005-0000-0000-0000B7100000}"/>
    <cellStyle name="Normal 12 2 2 2 5 3 3 2 3" xfId="36278" xr:uid="{00000000-0005-0000-0000-0000B8100000}"/>
    <cellStyle name="Normal 12 2 2 2 5 3 3 3" xfId="17978" xr:uid="{00000000-0005-0000-0000-0000B9100000}"/>
    <cellStyle name="Normal 12 2 2 2 5 3 3 3 2" xfId="43598" xr:uid="{00000000-0005-0000-0000-0000BA100000}"/>
    <cellStyle name="Normal 12 2 2 2 5 3 3 4" xfId="30788" xr:uid="{00000000-0005-0000-0000-0000BB100000}"/>
    <cellStyle name="Normal 12 2 2 2 5 3 4" xfId="12487" xr:uid="{00000000-0005-0000-0000-0000BC100000}"/>
    <cellStyle name="Normal 12 2 2 2 5 3 4 2" xfId="25298" xr:uid="{00000000-0005-0000-0000-0000BD100000}"/>
    <cellStyle name="Normal 12 2 2 2 5 3 4 2 2" xfId="50918" xr:uid="{00000000-0005-0000-0000-0000BE100000}"/>
    <cellStyle name="Normal 12 2 2 2 5 3 4 3" xfId="38108" xr:uid="{00000000-0005-0000-0000-0000BF100000}"/>
    <cellStyle name="Normal 12 2 2 2 5 3 5" xfId="6997" xr:uid="{00000000-0005-0000-0000-0000C0100000}"/>
    <cellStyle name="Normal 12 2 2 2 5 3 5 2" xfId="19808" xr:uid="{00000000-0005-0000-0000-0000C1100000}"/>
    <cellStyle name="Normal 12 2 2 2 5 3 5 2 2" xfId="45428" xr:uid="{00000000-0005-0000-0000-0000C2100000}"/>
    <cellStyle name="Normal 12 2 2 2 5 3 5 3" xfId="32618" xr:uid="{00000000-0005-0000-0000-0000C3100000}"/>
    <cellStyle name="Normal 12 2 2 2 5 3 6" xfId="14318" xr:uid="{00000000-0005-0000-0000-0000C4100000}"/>
    <cellStyle name="Normal 12 2 2 2 5 3 6 2" xfId="39938" xr:uid="{00000000-0005-0000-0000-0000C5100000}"/>
    <cellStyle name="Normal 12 2 2 2 5 3 7" xfId="27128" xr:uid="{00000000-0005-0000-0000-0000C6100000}"/>
    <cellStyle name="Normal 12 2 2 2 5 4" xfId="2443" xr:uid="{00000000-0005-0000-0000-0000C7100000}"/>
    <cellStyle name="Normal 12 2 2 2 5 4 2" xfId="7933" xr:uid="{00000000-0005-0000-0000-0000C8100000}"/>
    <cellStyle name="Normal 12 2 2 2 5 4 2 2" xfId="20744" xr:uid="{00000000-0005-0000-0000-0000C9100000}"/>
    <cellStyle name="Normal 12 2 2 2 5 4 2 2 2" xfId="46364" xr:uid="{00000000-0005-0000-0000-0000CA100000}"/>
    <cellStyle name="Normal 12 2 2 2 5 4 2 3" xfId="33554" xr:uid="{00000000-0005-0000-0000-0000CB100000}"/>
    <cellStyle name="Normal 12 2 2 2 5 4 3" xfId="15254" xr:uid="{00000000-0005-0000-0000-0000CC100000}"/>
    <cellStyle name="Normal 12 2 2 2 5 4 3 2" xfId="40874" xr:uid="{00000000-0005-0000-0000-0000CD100000}"/>
    <cellStyle name="Normal 12 2 2 2 5 4 4" xfId="28064" xr:uid="{00000000-0005-0000-0000-0000CE100000}"/>
    <cellStyle name="Normal 12 2 2 2 5 5" xfId="4273" xr:uid="{00000000-0005-0000-0000-0000CF100000}"/>
    <cellStyle name="Normal 12 2 2 2 5 5 2" xfId="9763" xr:uid="{00000000-0005-0000-0000-0000D0100000}"/>
    <cellStyle name="Normal 12 2 2 2 5 5 2 2" xfId="22574" xr:uid="{00000000-0005-0000-0000-0000D1100000}"/>
    <cellStyle name="Normal 12 2 2 2 5 5 2 2 2" xfId="48194" xr:uid="{00000000-0005-0000-0000-0000D2100000}"/>
    <cellStyle name="Normal 12 2 2 2 5 5 2 3" xfId="35384" xr:uid="{00000000-0005-0000-0000-0000D3100000}"/>
    <cellStyle name="Normal 12 2 2 2 5 5 3" xfId="17084" xr:uid="{00000000-0005-0000-0000-0000D4100000}"/>
    <cellStyle name="Normal 12 2 2 2 5 5 3 2" xfId="42704" xr:uid="{00000000-0005-0000-0000-0000D5100000}"/>
    <cellStyle name="Normal 12 2 2 2 5 5 4" xfId="29894" xr:uid="{00000000-0005-0000-0000-0000D6100000}"/>
    <cellStyle name="Normal 12 2 2 2 5 6" xfId="11593" xr:uid="{00000000-0005-0000-0000-0000D7100000}"/>
    <cellStyle name="Normal 12 2 2 2 5 6 2" xfId="24404" xr:uid="{00000000-0005-0000-0000-0000D8100000}"/>
    <cellStyle name="Normal 12 2 2 2 5 6 2 2" xfId="50024" xr:uid="{00000000-0005-0000-0000-0000D9100000}"/>
    <cellStyle name="Normal 12 2 2 2 5 6 3" xfId="37214" xr:uid="{00000000-0005-0000-0000-0000DA100000}"/>
    <cellStyle name="Normal 12 2 2 2 5 7" xfId="6103" xr:uid="{00000000-0005-0000-0000-0000DB100000}"/>
    <cellStyle name="Normal 12 2 2 2 5 7 2" xfId="18914" xr:uid="{00000000-0005-0000-0000-0000DC100000}"/>
    <cellStyle name="Normal 12 2 2 2 5 7 2 2" xfId="44534" xr:uid="{00000000-0005-0000-0000-0000DD100000}"/>
    <cellStyle name="Normal 12 2 2 2 5 7 3" xfId="31724" xr:uid="{00000000-0005-0000-0000-0000DE100000}"/>
    <cellStyle name="Normal 12 2 2 2 5 8" xfId="13424" xr:uid="{00000000-0005-0000-0000-0000DF100000}"/>
    <cellStyle name="Normal 12 2 2 2 5 8 2" xfId="39044" xr:uid="{00000000-0005-0000-0000-0000E0100000}"/>
    <cellStyle name="Normal 12 2 2 2 5 9" xfId="26234" xr:uid="{00000000-0005-0000-0000-0000E1100000}"/>
    <cellStyle name="Normal 12 2 2 2 6" xfId="746" xr:uid="{00000000-0005-0000-0000-0000E2100000}"/>
    <cellStyle name="Normal 12 2 2 2 6 2" xfId="1641" xr:uid="{00000000-0005-0000-0000-0000E3100000}"/>
    <cellStyle name="Normal 12 2 2 2 6 2 2" xfId="3471" xr:uid="{00000000-0005-0000-0000-0000E4100000}"/>
    <cellStyle name="Normal 12 2 2 2 6 2 2 2" xfId="8961" xr:uid="{00000000-0005-0000-0000-0000E5100000}"/>
    <cellStyle name="Normal 12 2 2 2 6 2 2 2 2" xfId="21772" xr:uid="{00000000-0005-0000-0000-0000E6100000}"/>
    <cellStyle name="Normal 12 2 2 2 6 2 2 2 2 2" xfId="47392" xr:uid="{00000000-0005-0000-0000-0000E7100000}"/>
    <cellStyle name="Normal 12 2 2 2 6 2 2 2 3" xfId="34582" xr:uid="{00000000-0005-0000-0000-0000E8100000}"/>
    <cellStyle name="Normal 12 2 2 2 6 2 2 3" xfId="16282" xr:uid="{00000000-0005-0000-0000-0000E9100000}"/>
    <cellStyle name="Normal 12 2 2 2 6 2 2 3 2" xfId="41902" xr:uid="{00000000-0005-0000-0000-0000EA100000}"/>
    <cellStyle name="Normal 12 2 2 2 6 2 2 4" xfId="29092" xr:uid="{00000000-0005-0000-0000-0000EB100000}"/>
    <cellStyle name="Normal 12 2 2 2 6 2 3" xfId="5301" xr:uid="{00000000-0005-0000-0000-0000EC100000}"/>
    <cellStyle name="Normal 12 2 2 2 6 2 3 2" xfId="10791" xr:uid="{00000000-0005-0000-0000-0000ED100000}"/>
    <cellStyle name="Normal 12 2 2 2 6 2 3 2 2" xfId="23602" xr:uid="{00000000-0005-0000-0000-0000EE100000}"/>
    <cellStyle name="Normal 12 2 2 2 6 2 3 2 2 2" xfId="49222" xr:uid="{00000000-0005-0000-0000-0000EF100000}"/>
    <cellStyle name="Normal 12 2 2 2 6 2 3 2 3" xfId="36412" xr:uid="{00000000-0005-0000-0000-0000F0100000}"/>
    <cellStyle name="Normal 12 2 2 2 6 2 3 3" xfId="18112" xr:uid="{00000000-0005-0000-0000-0000F1100000}"/>
    <cellStyle name="Normal 12 2 2 2 6 2 3 3 2" xfId="43732" xr:uid="{00000000-0005-0000-0000-0000F2100000}"/>
    <cellStyle name="Normal 12 2 2 2 6 2 3 4" xfId="30922" xr:uid="{00000000-0005-0000-0000-0000F3100000}"/>
    <cellStyle name="Normal 12 2 2 2 6 2 4" xfId="12621" xr:uid="{00000000-0005-0000-0000-0000F4100000}"/>
    <cellStyle name="Normal 12 2 2 2 6 2 4 2" xfId="25432" xr:uid="{00000000-0005-0000-0000-0000F5100000}"/>
    <cellStyle name="Normal 12 2 2 2 6 2 4 2 2" xfId="51052" xr:uid="{00000000-0005-0000-0000-0000F6100000}"/>
    <cellStyle name="Normal 12 2 2 2 6 2 4 3" xfId="38242" xr:uid="{00000000-0005-0000-0000-0000F7100000}"/>
    <cellStyle name="Normal 12 2 2 2 6 2 5" xfId="7131" xr:uid="{00000000-0005-0000-0000-0000F8100000}"/>
    <cellStyle name="Normal 12 2 2 2 6 2 5 2" xfId="19942" xr:uid="{00000000-0005-0000-0000-0000F9100000}"/>
    <cellStyle name="Normal 12 2 2 2 6 2 5 2 2" xfId="45562" xr:uid="{00000000-0005-0000-0000-0000FA100000}"/>
    <cellStyle name="Normal 12 2 2 2 6 2 5 3" xfId="32752" xr:uid="{00000000-0005-0000-0000-0000FB100000}"/>
    <cellStyle name="Normal 12 2 2 2 6 2 6" xfId="14452" xr:uid="{00000000-0005-0000-0000-0000FC100000}"/>
    <cellStyle name="Normal 12 2 2 2 6 2 6 2" xfId="40072" xr:uid="{00000000-0005-0000-0000-0000FD100000}"/>
    <cellStyle name="Normal 12 2 2 2 6 2 7" xfId="27262" xr:uid="{00000000-0005-0000-0000-0000FE100000}"/>
    <cellStyle name="Normal 12 2 2 2 6 3" xfId="2577" xr:uid="{00000000-0005-0000-0000-0000FF100000}"/>
    <cellStyle name="Normal 12 2 2 2 6 3 2" xfId="8067" xr:uid="{00000000-0005-0000-0000-000000110000}"/>
    <cellStyle name="Normal 12 2 2 2 6 3 2 2" xfId="20878" xr:uid="{00000000-0005-0000-0000-000001110000}"/>
    <cellStyle name="Normal 12 2 2 2 6 3 2 2 2" xfId="46498" xr:uid="{00000000-0005-0000-0000-000002110000}"/>
    <cellStyle name="Normal 12 2 2 2 6 3 2 3" xfId="33688" xr:uid="{00000000-0005-0000-0000-000003110000}"/>
    <cellStyle name="Normal 12 2 2 2 6 3 3" xfId="15388" xr:uid="{00000000-0005-0000-0000-000004110000}"/>
    <cellStyle name="Normal 12 2 2 2 6 3 3 2" xfId="41008" xr:uid="{00000000-0005-0000-0000-000005110000}"/>
    <cellStyle name="Normal 12 2 2 2 6 3 4" xfId="28198" xr:uid="{00000000-0005-0000-0000-000006110000}"/>
    <cellStyle name="Normal 12 2 2 2 6 4" xfId="4407" xr:uid="{00000000-0005-0000-0000-000007110000}"/>
    <cellStyle name="Normal 12 2 2 2 6 4 2" xfId="9897" xr:uid="{00000000-0005-0000-0000-000008110000}"/>
    <cellStyle name="Normal 12 2 2 2 6 4 2 2" xfId="22708" xr:uid="{00000000-0005-0000-0000-000009110000}"/>
    <cellStyle name="Normal 12 2 2 2 6 4 2 2 2" xfId="48328" xr:uid="{00000000-0005-0000-0000-00000A110000}"/>
    <cellStyle name="Normal 12 2 2 2 6 4 2 3" xfId="35518" xr:uid="{00000000-0005-0000-0000-00000B110000}"/>
    <cellStyle name="Normal 12 2 2 2 6 4 3" xfId="17218" xr:uid="{00000000-0005-0000-0000-00000C110000}"/>
    <cellStyle name="Normal 12 2 2 2 6 4 3 2" xfId="42838" xr:uid="{00000000-0005-0000-0000-00000D110000}"/>
    <cellStyle name="Normal 12 2 2 2 6 4 4" xfId="30028" xr:uid="{00000000-0005-0000-0000-00000E110000}"/>
    <cellStyle name="Normal 12 2 2 2 6 5" xfId="11727" xr:uid="{00000000-0005-0000-0000-00000F110000}"/>
    <cellStyle name="Normal 12 2 2 2 6 5 2" xfId="24538" xr:uid="{00000000-0005-0000-0000-000010110000}"/>
    <cellStyle name="Normal 12 2 2 2 6 5 2 2" xfId="50158" xr:uid="{00000000-0005-0000-0000-000011110000}"/>
    <cellStyle name="Normal 12 2 2 2 6 5 3" xfId="37348" xr:uid="{00000000-0005-0000-0000-000012110000}"/>
    <cellStyle name="Normal 12 2 2 2 6 6" xfId="6237" xr:uid="{00000000-0005-0000-0000-000013110000}"/>
    <cellStyle name="Normal 12 2 2 2 6 6 2" xfId="19048" xr:uid="{00000000-0005-0000-0000-000014110000}"/>
    <cellStyle name="Normal 12 2 2 2 6 6 2 2" xfId="44668" xr:uid="{00000000-0005-0000-0000-000015110000}"/>
    <cellStyle name="Normal 12 2 2 2 6 6 3" xfId="31858" xr:uid="{00000000-0005-0000-0000-000016110000}"/>
    <cellStyle name="Normal 12 2 2 2 6 7" xfId="13558" xr:uid="{00000000-0005-0000-0000-000017110000}"/>
    <cellStyle name="Normal 12 2 2 2 6 7 2" xfId="39178" xr:uid="{00000000-0005-0000-0000-000018110000}"/>
    <cellStyle name="Normal 12 2 2 2 6 8" xfId="26368" xr:uid="{00000000-0005-0000-0000-000019110000}"/>
    <cellStyle name="Normal 12 2 2 2 7" xfId="1147" xr:uid="{00000000-0005-0000-0000-00001A110000}"/>
    <cellStyle name="Normal 12 2 2 2 7 2" xfId="2977" xr:uid="{00000000-0005-0000-0000-00001B110000}"/>
    <cellStyle name="Normal 12 2 2 2 7 2 2" xfId="8467" xr:uid="{00000000-0005-0000-0000-00001C110000}"/>
    <cellStyle name="Normal 12 2 2 2 7 2 2 2" xfId="21278" xr:uid="{00000000-0005-0000-0000-00001D110000}"/>
    <cellStyle name="Normal 12 2 2 2 7 2 2 2 2" xfId="46898" xr:uid="{00000000-0005-0000-0000-00001E110000}"/>
    <cellStyle name="Normal 12 2 2 2 7 2 2 3" xfId="34088" xr:uid="{00000000-0005-0000-0000-00001F110000}"/>
    <cellStyle name="Normal 12 2 2 2 7 2 3" xfId="15788" xr:uid="{00000000-0005-0000-0000-000020110000}"/>
    <cellStyle name="Normal 12 2 2 2 7 2 3 2" xfId="41408" xr:uid="{00000000-0005-0000-0000-000021110000}"/>
    <cellStyle name="Normal 12 2 2 2 7 2 4" xfId="28598" xr:uid="{00000000-0005-0000-0000-000022110000}"/>
    <cellStyle name="Normal 12 2 2 2 7 3" xfId="4807" xr:uid="{00000000-0005-0000-0000-000023110000}"/>
    <cellStyle name="Normal 12 2 2 2 7 3 2" xfId="10297" xr:uid="{00000000-0005-0000-0000-000024110000}"/>
    <cellStyle name="Normal 12 2 2 2 7 3 2 2" xfId="23108" xr:uid="{00000000-0005-0000-0000-000025110000}"/>
    <cellStyle name="Normal 12 2 2 2 7 3 2 2 2" xfId="48728" xr:uid="{00000000-0005-0000-0000-000026110000}"/>
    <cellStyle name="Normal 12 2 2 2 7 3 2 3" xfId="35918" xr:uid="{00000000-0005-0000-0000-000027110000}"/>
    <cellStyle name="Normal 12 2 2 2 7 3 3" xfId="17618" xr:uid="{00000000-0005-0000-0000-000028110000}"/>
    <cellStyle name="Normal 12 2 2 2 7 3 3 2" xfId="43238" xr:uid="{00000000-0005-0000-0000-000029110000}"/>
    <cellStyle name="Normal 12 2 2 2 7 3 4" xfId="30428" xr:uid="{00000000-0005-0000-0000-00002A110000}"/>
    <cellStyle name="Normal 12 2 2 2 7 4" xfId="12127" xr:uid="{00000000-0005-0000-0000-00002B110000}"/>
    <cellStyle name="Normal 12 2 2 2 7 4 2" xfId="24938" xr:uid="{00000000-0005-0000-0000-00002C110000}"/>
    <cellStyle name="Normal 12 2 2 2 7 4 2 2" xfId="50558" xr:uid="{00000000-0005-0000-0000-00002D110000}"/>
    <cellStyle name="Normal 12 2 2 2 7 4 3" xfId="37748" xr:uid="{00000000-0005-0000-0000-00002E110000}"/>
    <cellStyle name="Normal 12 2 2 2 7 5" xfId="6637" xr:uid="{00000000-0005-0000-0000-00002F110000}"/>
    <cellStyle name="Normal 12 2 2 2 7 5 2" xfId="19448" xr:uid="{00000000-0005-0000-0000-000030110000}"/>
    <cellStyle name="Normal 12 2 2 2 7 5 2 2" xfId="45068" xr:uid="{00000000-0005-0000-0000-000031110000}"/>
    <cellStyle name="Normal 12 2 2 2 7 5 3" xfId="32258" xr:uid="{00000000-0005-0000-0000-000032110000}"/>
    <cellStyle name="Normal 12 2 2 2 7 6" xfId="13958" xr:uid="{00000000-0005-0000-0000-000033110000}"/>
    <cellStyle name="Normal 12 2 2 2 7 6 2" xfId="39578" xr:uid="{00000000-0005-0000-0000-000034110000}"/>
    <cellStyle name="Normal 12 2 2 2 7 7" xfId="26768" xr:uid="{00000000-0005-0000-0000-000035110000}"/>
    <cellStyle name="Normal 12 2 2 2 8" xfId="2042" xr:uid="{00000000-0005-0000-0000-000036110000}"/>
    <cellStyle name="Normal 12 2 2 2 8 2" xfId="3872" xr:uid="{00000000-0005-0000-0000-000037110000}"/>
    <cellStyle name="Normal 12 2 2 2 8 2 2" xfId="9362" xr:uid="{00000000-0005-0000-0000-000038110000}"/>
    <cellStyle name="Normal 12 2 2 2 8 2 2 2" xfId="22173" xr:uid="{00000000-0005-0000-0000-000039110000}"/>
    <cellStyle name="Normal 12 2 2 2 8 2 2 2 2" xfId="47793" xr:uid="{00000000-0005-0000-0000-00003A110000}"/>
    <cellStyle name="Normal 12 2 2 2 8 2 2 3" xfId="34983" xr:uid="{00000000-0005-0000-0000-00003B110000}"/>
    <cellStyle name="Normal 12 2 2 2 8 2 3" xfId="16683" xr:uid="{00000000-0005-0000-0000-00003C110000}"/>
    <cellStyle name="Normal 12 2 2 2 8 2 3 2" xfId="42303" xr:uid="{00000000-0005-0000-0000-00003D110000}"/>
    <cellStyle name="Normal 12 2 2 2 8 2 4" xfId="29493" xr:uid="{00000000-0005-0000-0000-00003E110000}"/>
    <cellStyle name="Normal 12 2 2 2 8 3" xfId="5702" xr:uid="{00000000-0005-0000-0000-00003F110000}"/>
    <cellStyle name="Normal 12 2 2 2 8 3 2" xfId="11192" xr:uid="{00000000-0005-0000-0000-000040110000}"/>
    <cellStyle name="Normal 12 2 2 2 8 3 2 2" xfId="24003" xr:uid="{00000000-0005-0000-0000-000041110000}"/>
    <cellStyle name="Normal 12 2 2 2 8 3 2 2 2" xfId="49623" xr:uid="{00000000-0005-0000-0000-000042110000}"/>
    <cellStyle name="Normal 12 2 2 2 8 3 2 3" xfId="36813" xr:uid="{00000000-0005-0000-0000-000043110000}"/>
    <cellStyle name="Normal 12 2 2 2 8 3 3" xfId="18513" xr:uid="{00000000-0005-0000-0000-000044110000}"/>
    <cellStyle name="Normal 12 2 2 2 8 3 3 2" xfId="44133" xr:uid="{00000000-0005-0000-0000-000045110000}"/>
    <cellStyle name="Normal 12 2 2 2 8 3 4" xfId="31323" xr:uid="{00000000-0005-0000-0000-000046110000}"/>
    <cellStyle name="Normal 12 2 2 2 8 4" xfId="13022" xr:uid="{00000000-0005-0000-0000-000047110000}"/>
    <cellStyle name="Normal 12 2 2 2 8 4 2" xfId="25833" xr:uid="{00000000-0005-0000-0000-000048110000}"/>
    <cellStyle name="Normal 12 2 2 2 8 4 2 2" xfId="51453" xr:uid="{00000000-0005-0000-0000-000049110000}"/>
    <cellStyle name="Normal 12 2 2 2 8 4 3" xfId="38643" xr:uid="{00000000-0005-0000-0000-00004A110000}"/>
    <cellStyle name="Normal 12 2 2 2 8 5" xfId="7532" xr:uid="{00000000-0005-0000-0000-00004B110000}"/>
    <cellStyle name="Normal 12 2 2 2 8 5 2" xfId="20343" xr:uid="{00000000-0005-0000-0000-00004C110000}"/>
    <cellStyle name="Normal 12 2 2 2 8 5 2 2" xfId="45963" xr:uid="{00000000-0005-0000-0000-00004D110000}"/>
    <cellStyle name="Normal 12 2 2 2 8 5 3" xfId="33153" xr:uid="{00000000-0005-0000-0000-00004E110000}"/>
    <cellStyle name="Normal 12 2 2 2 8 6" xfId="14853" xr:uid="{00000000-0005-0000-0000-00004F110000}"/>
    <cellStyle name="Normal 12 2 2 2 8 6 2" xfId="40473" xr:uid="{00000000-0005-0000-0000-000050110000}"/>
    <cellStyle name="Normal 12 2 2 2 8 7" xfId="27663" xr:uid="{00000000-0005-0000-0000-000051110000}"/>
    <cellStyle name="Normal 12 2 2 2 9" xfId="2083" xr:uid="{00000000-0005-0000-0000-000052110000}"/>
    <cellStyle name="Normal 12 2 2 2 9 2" xfId="7573" xr:uid="{00000000-0005-0000-0000-000053110000}"/>
    <cellStyle name="Normal 12 2 2 2 9 2 2" xfId="20384" xr:uid="{00000000-0005-0000-0000-000054110000}"/>
    <cellStyle name="Normal 12 2 2 2 9 2 2 2" xfId="46004" xr:uid="{00000000-0005-0000-0000-000055110000}"/>
    <cellStyle name="Normal 12 2 2 2 9 2 3" xfId="33194" xr:uid="{00000000-0005-0000-0000-000056110000}"/>
    <cellStyle name="Normal 12 2 2 2 9 3" xfId="14894" xr:uid="{00000000-0005-0000-0000-000057110000}"/>
    <cellStyle name="Normal 12 2 2 2 9 3 2" xfId="40514" xr:uid="{00000000-0005-0000-0000-000058110000}"/>
    <cellStyle name="Normal 12 2 2 2 9 4" xfId="27704" xr:uid="{00000000-0005-0000-0000-000059110000}"/>
    <cellStyle name="Normal 12 2 2 3" xfId="313" xr:uid="{00000000-0005-0000-0000-00005A110000}"/>
    <cellStyle name="Normal 12 2 2 3 10" xfId="5805" xr:uid="{00000000-0005-0000-0000-00005B110000}"/>
    <cellStyle name="Normal 12 2 2 3 10 2" xfId="18616" xr:uid="{00000000-0005-0000-0000-00005C110000}"/>
    <cellStyle name="Normal 12 2 2 3 10 2 2" xfId="44236" xr:uid="{00000000-0005-0000-0000-00005D110000}"/>
    <cellStyle name="Normal 12 2 2 3 10 3" xfId="31426" xr:uid="{00000000-0005-0000-0000-00005E110000}"/>
    <cellStyle name="Normal 12 2 2 3 11" xfId="13126" xr:uid="{00000000-0005-0000-0000-00005F110000}"/>
    <cellStyle name="Normal 12 2 2 3 11 2" xfId="38746" xr:uid="{00000000-0005-0000-0000-000060110000}"/>
    <cellStyle name="Normal 12 2 2 3 12" xfId="25936" xr:uid="{00000000-0005-0000-0000-000061110000}"/>
    <cellStyle name="Normal 12 2 2 3 2" xfId="542" xr:uid="{00000000-0005-0000-0000-000062110000}"/>
    <cellStyle name="Normal 12 2 2 3 2 2" xfId="941" xr:uid="{00000000-0005-0000-0000-000063110000}"/>
    <cellStyle name="Normal 12 2 2 3 2 2 2" xfId="1836" xr:uid="{00000000-0005-0000-0000-000064110000}"/>
    <cellStyle name="Normal 12 2 2 3 2 2 2 2" xfId="3666" xr:uid="{00000000-0005-0000-0000-000065110000}"/>
    <cellStyle name="Normal 12 2 2 3 2 2 2 2 2" xfId="9156" xr:uid="{00000000-0005-0000-0000-000066110000}"/>
    <cellStyle name="Normal 12 2 2 3 2 2 2 2 2 2" xfId="21967" xr:uid="{00000000-0005-0000-0000-000067110000}"/>
    <cellStyle name="Normal 12 2 2 3 2 2 2 2 2 2 2" xfId="47587" xr:uid="{00000000-0005-0000-0000-000068110000}"/>
    <cellStyle name="Normal 12 2 2 3 2 2 2 2 2 3" xfId="34777" xr:uid="{00000000-0005-0000-0000-000069110000}"/>
    <cellStyle name="Normal 12 2 2 3 2 2 2 2 3" xfId="16477" xr:uid="{00000000-0005-0000-0000-00006A110000}"/>
    <cellStyle name="Normal 12 2 2 3 2 2 2 2 3 2" xfId="42097" xr:uid="{00000000-0005-0000-0000-00006B110000}"/>
    <cellStyle name="Normal 12 2 2 3 2 2 2 2 4" xfId="29287" xr:uid="{00000000-0005-0000-0000-00006C110000}"/>
    <cellStyle name="Normal 12 2 2 3 2 2 2 3" xfId="5496" xr:uid="{00000000-0005-0000-0000-00006D110000}"/>
    <cellStyle name="Normal 12 2 2 3 2 2 2 3 2" xfId="10986" xr:uid="{00000000-0005-0000-0000-00006E110000}"/>
    <cellStyle name="Normal 12 2 2 3 2 2 2 3 2 2" xfId="23797" xr:uid="{00000000-0005-0000-0000-00006F110000}"/>
    <cellStyle name="Normal 12 2 2 3 2 2 2 3 2 2 2" xfId="49417" xr:uid="{00000000-0005-0000-0000-000070110000}"/>
    <cellStyle name="Normal 12 2 2 3 2 2 2 3 2 3" xfId="36607" xr:uid="{00000000-0005-0000-0000-000071110000}"/>
    <cellStyle name="Normal 12 2 2 3 2 2 2 3 3" xfId="18307" xr:uid="{00000000-0005-0000-0000-000072110000}"/>
    <cellStyle name="Normal 12 2 2 3 2 2 2 3 3 2" xfId="43927" xr:uid="{00000000-0005-0000-0000-000073110000}"/>
    <cellStyle name="Normal 12 2 2 3 2 2 2 3 4" xfId="31117" xr:uid="{00000000-0005-0000-0000-000074110000}"/>
    <cellStyle name="Normal 12 2 2 3 2 2 2 4" xfId="12816" xr:uid="{00000000-0005-0000-0000-000075110000}"/>
    <cellStyle name="Normal 12 2 2 3 2 2 2 4 2" xfId="25627" xr:uid="{00000000-0005-0000-0000-000076110000}"/>
    <cellStyle name="Normal 12 2 2 3 2 2 2 4 2 2" xfId="51247" xr:uid="{00000000-0005-0000-0000-000077110000}"/>
    <cellStyle name="Normal 12 2 2 3 2 2 2 4 3" xfId="38437" xr:uid="{00000000-0005-0000-0000-000078110000}"/>
    <cellStyle name="Normal 12 2 2 3 2 2 2 5" xfId="7326" xr:uid="{00000000-0005-0000-0000-000079110000}"/>
    <cellStyle name="Normal 12 2 2 3 2 2 2 5 2" xfId="20137" xr:uid="{00000000-0005-0000-0000-00007A110000}"/>
    <cellStyle name="Normal 12 2 2 3 2 2 2 5 2 2" xfId="45757" xr:uid="{00000000-0005-0000-0000-00007B110000}"/>
    <cellStyle name="Normal 12 2 2 3 2 2 2 5 3" xfId="32947" xr:uid="{00000000-0005-0000-0000-00007C110000}"/>
    <cellStyle name="Normal 12 2 2 3 2 2 2 6" xfId="14647" xr:uid="{00000000-0005-0000-0000-00007D110000}"/>
    <cellStyle name="Normal 12 2 2 3 2 2 2 6 2" xfId="40267" xr:uid="{00000000-0005-0000-0000-00007E110000}"/>
    <cellStyle name="Normal 12 2 2 3 2 2 2 7" xfId="27457" xr:uid="{00000000-0005-0000-0000-00007F110000}"/>
    <cellStyle name="Normal 12 2 2 3 2 2 3" xfId="2772" xr:uid="{00000000-0005-0000-0000-000080110000}"/>
    <cellStyle name="Normal 12 2 2 3 2 2 3 2" xfId="8262" xr:uid="{00000000-0005-0000-0000-000081110000}"/>
    <cellStyle name="Normal 12 2 2 3 2 2 3 2 2" xfId="21073" xr:uid="{00000000-0005-0000-0000-000082110000}"/>
    <cellStyle name="Normal 12 2 2 3 2 2 3 2 2 2" xfId="46693" xr:uid="{00000000-0005-0000-0000-000083110000}"/>
    <cellStyle name="Normal 12 2 2 3 2 2 3 2 3" xfId="33883" xr:uid="{00000000-0005-0000-0000-000084110000}"/>
    <cellStyle name="Normal 12 2 2 3 2 2 3 3" xfId="15583" xr:uid="{00000000-0005-0000-0000-000085110000}"/>
    <cellStyle name="Normal 12 2 2 3 2 2 3 3 2" xfId="41203" xr:uid="{00000000-0005-0000-0000-000086110000}"/>
    <cellStyle name="Normal 12 2 2 3 2 2 3 4" xfId="28393" xr:uid="{00000000-0005-0000-0000-000087110000}"/>
    <cellStyle name="Normal 12 2 2 3 2 2 4" xfId="4602" xr:uid="{00000000-0005-0000-0000-000088110000}"/>
    <cellStyle name="Normal 12 2 2 3 2 2 4 2" xfId="10092" xr:uid="{00000000-0005-0000-0000-000089110000}"/>
    <cellStyle name="Normal 12 2 2 3 2 2 4 2 2" xfId="22903" xr:uid="{00000000-0005-0000-0000-00008A110000}"/>
    <cellStyle name="Normal 12 2 2 3 2 2 4 2 2 2" xfId="48523" xr:uid="{00000000-0005-0000-0000-00008B110000}"/>
    <cellStyle name="Normal 12 2 2 3 2 2 4 2 3" xfId="35713" xr:uid="{00000000-0005-0000-0000-00008C110000}"/>
    <cellStyle name="Normal 12 2 2 3 2 2 4 3" xfId="17413" xr:uid="{00000000-0005-0000-0000-00008D110000}"/>
    <cellStyle name="Normal 12 2 2 3 2 2 4 3 2" xfId="43033" xr:uid="{00000000-0005-0000-0000-00008E110000}"/>
    <cellStyle name="Normal 12 2 2 3 2 2 4 4" xfId="30223" xr:uid="{00000000-0005-0000-0000-00008F110000}"/>
    <cellStyle name="Normal 12 2 2 3 2 2 5" xfId="11922" xr:uid="{00000000-0005-0000-0000-000090110000}"/>
    <cellStyle name="Normal 12 2 2 3 2 2 5 2" xfId="24733" xr:uid="{00000000-0005-0000-0000-000091110000}"/>
    <cellStyle name="Normal 12 2 2 3 2 2 5 2 2" xfId="50353" xr:uid="{00000000-0005-0000-0000-000092110000}"/>
    <cellStyle name="Normal 12 2 2 3 2 2 5 3" xfId="37543" xr:uid="{00000000-0005-0000-0000-000093110000}"/>
    <cellStyle name="Normal 12 2 2 3 2 2 6" xfId="6432" xr:uid="{00000000-0005-0000-0000-000094110000}"/>
    <cellStyle name="Normal 12 2 2 3 2 2 6 2" xfId="19243" xr:uid="{00000000-0005-0000-0000-000095110000}"/>
    <cellStyle name="Normal 12 2 2 3 2 2 6 2 2" xfId="44863" xr:uid="{00000000-0005-0000-0000-000096110000}"/>
    <cellStyle name="Normal 12 2 2 3 2 2 6 3" xfId="32053" xr:uid="{00000000-0005-0000-0000-000097110000}"/>
    <cellStyle name="Normal 12 2 2 3 2 2 7" xfId="13753" xr:uid="{00000000-0005-0000-0000-000098110000}"/>
    <cellStyle name="Normal 12 2 2 3 2 2 7 2" xfId="39373" xr:uid="{00000000-0005-0000-0000-000099110000}"/>
    <cellStyle name="Normal 12 2 2 3 2 2 8" xfId="26563" xr:uid="{00000000-0005-0000-0000-00009A110000}"/>
    <cellStyle name="Normal 12 2 2 3 2 3" xfId="1437" xr:uid="{00000000-0005-0000-0000-00009B110000}"/>
    <cellStyle name="Normal 12 2 2 3 2 3 2" xfId="3267" xr:uid="{00000000-0005-0000-0000-00009C110000}"/>
    <cellStyle name="Normal 12 2 2 3 2 3 2 2" xfId="8757" xr:uid="{00000000-0005-0000-0000-00009D110000}"/>
    <cellStyle name="Normal 12 2 2 3 2 3 2 2 2" xfId="21568" xr:uid="{00000000-0005-0000-0000-00009E110000}"/>
    <cellStyle name="Normal 12 2 2 3 2 3 2 2 2 2" xfId="47188" xr:uid="{00000000-0005-0000-0000-00009F110000}"/>
    <cellStyle name="Normal 12 2 2 3 2 3 2 2 3" xfId="34378" xr:uid="{00000000-0005-0000-0000-0000A0110000}"/>
    <cellStyle name="Normal 12 2 2 3 2 3 2 3" xfId="16078" xr:uid="{00000000-0005-0000-0000-0000A1110000}"/>
    <cellStyle name="Normal 12 2 2 3 2 3 2 3 2" xfId="41698" xr:uid="{00000000-0005-0000-0000-0000A2110000}"/>
    <cellStyle name="Normal 12 2 2 3 2 3 2 4" xfId="28888" xr:uid="{00000000-0005-0000-0000-0000A3110000}"/>
    <cellStyle name="Normal 12 2 2 3 2 3 3" xfId="5097" xr:uid="{00000000-0005-0000-0000-0000A4110000}"/>
    <cellStyle name="Normal 12 2 2 3 2 3 3 2" xfId="10587" xr:uid="{00000000-0005-0000-0000-0000A5110000}"/>
    <cellStyle name="Normal 12 2 2 3 2 3 3 2 2" xfId="23398" xr:uid="{00000000-0005-0000-0000-0000A6110000}"/>
    <cellStyle name="Normal 12 2 2 3 2 3 3 2 2 2" xfId="49018" xr:uid="{00000000-0005-0000-0000-0000A7110000}"/>
    <cellStyle name="Normal 12 2 2 3 2 3 3 2 3" xfId="36208" xr:uid="{00000000-0005-0000-0000-0000A8110000}"/>
    <cellStyle name="Normal 12 2 2 3 2 3 3 3" xfId="17908" xr:uid="{00000000-0005-0000-0000-0000A9110000}"/>
    <cellStyle name="Normal 12 2 2 3 2 3 3 3 2" xfId="43528" xr:uid="{00000000-0005-0000-0000-0000AA110000}"/>
    <cellStyle name="Normal 12 2 2 3 2 3 3 4" xfId="30718" xr:uid="{00000000-0005-0000-0000-0000AB110000}"/>
    <cellStyle name="Normal 12 2 2 3 2 3 4" xfId="12417" xr:uid="{00000000-0005-0000-0000-0000AC110000}"/>
    <cellStyle name="Normal 12 2 2 3 2 3 4 2" xfId="25228" xr:uid="{00000000-0005-0000-0000-0000AD110000}"/>
    <cellStyle name="Normal 12 2 2 3 2 3 4 2 2" xfId="50848" xr:uid="{00000000-0005-0000-0000-0000AE110000}"/>
    <cellStyle name="Normal 12 2 2 3 2 3 4 3" xfId="38038" xr:uid="{00000000-0005-0000-0000-0000AF110000}"/>
    <cellStyle name="Normal 12 2 2 3 2 3 5" xfId="6927" xr:uid="{00000000-0005-0000-0000-0000B0110000}"/>
    <cellStyle name="Normal 12 2 2 3 2 3 5 2" xfId="19738" xr:uid="{00000000-0005-0000-0000-0000B1110000}"/>
    <cellStyle name="Normal 12 2 2 3 2 3 5 2 2" xfId="45358" xr:uid="{00000000-0005-0000-0000-0000B2110000}"/>
    <cellStyle name="Normal 12 2 2 3 2 3 5 3" xfId="32548" xr:uid="{00000000-0005-0000-0000-0000B3110000}"/>
    <cellStyle name="Normal 12 2 2 3 2 3 6" xfId="14248" xr:uid="{00000000-0005-0000-0000-0000B4110000}"/>
    <cellStyle name="Normal 12 2 2 3 2 3 6 2" xfId="39868" xr:uid="{00000000-0005-0000-0000-0000B5110000}"/>
    <cellStyle name="Normal 12 2 2 3 2 3 7" xfId="27058" xr:uid="{00000000-0005-0000-0000-0000B6110000}"/>
    <cellStyle name="Normal 12 2 2 3 2 4" xfId="2373" xr:uid="{00000000-0005-0000-0000-0000B7110000}"/>
    <cellStyle name="Normal 12 2 2 3 2 4 2" xfId="7863" xr:uid="{00000000-0005-0000-0000-0000B8110000}"/>
    <cellStyle name="Normal 12 2 2 3 2 4 2 2" xfId="20674" xr:uid="{00000000-0005-0000-0000-0000B9110000}"/>
    <cellStyle name="Normal 12 2 2 3 2 4 2 2 2" xfId="46294" xr:uid="{00000000-0005-0000-0000-0000BA110000}"/>
    <cellStyle name="Normal 12 2 2 3 2 4 2 3" xfId="33484" xr:uid="{00000000-0005-0000-0000-0000BB110000}"/>
    <cellStyle name="Normal 12 2 2 3 2 4 3" xfId="15184" xr:uid="{00000000-0005-0000-0000-0000BC110000}"/>
    <cellStyle name="Normal 12 2 2 3 2 4 3 2" xfId="40804" xr:uid="{00000000-0005-0000-0000-0000BD110000}"/>
    <cellStyle name="Normal 12 2 2 3 2 4 4" xfId="27994" xr:uid="{00000000-0005-0000-0000-0000BE110000}"/>
    <cellStyle name="Normal 12 2 2 3 2 5" xfId="4203" xr:uid="{00000000-0005-0000-0000-0000BF110000}"/>
    <cellStyle name="Normal 12 2 2 3 2 5 2" xfId="9693" xr:uid="{00000000-0005-0000-0000-0000C0110000}"/>
    <cellStyle name="Normal 12 2 2 3 2 5 2 2" xfId="22504" xr:uid="{00000000-0005-0000-0000-0000C1110000}"/>
    <cellStyle name="Normal 12 2 2 3 2 5 2 2 2" xfId="48124" xr:uid="{00000000-0005-0000-0000-0000C2110000}"/>
    <cellStyle name="Normal 12 2 2 3 2 5 2 3" xfId="35314" xr:uid="{00000000-0005-0000-0000-0000C3110000}"/>
    <cellStyle name="Normal 12 2 2 3 2 5 3" xfId="17014" xr:uid="{00000000-0005-0000-0000-0000C4110000}"/>
    <cellStyle name="Normal 12 2 2 3 2 5 3 2" xfId="42634" xr:uid="{00000000-0005-0000-0000-0000C5110000}"/>
    <cellStyle name="Normal 12 2 2 3 2 5 4" xfId="29824" xr:uid="{00000000-0005-0000-0000-0000C6110000}"/>
    <cellStyle name="Normal 12 2 2 3 2 6" xfId="11523" xr:uid="{00000000-0005-0000-0000-0000C7110000}"/>
    <cellStyle name="Normal 12 2 2 3 2 6 2" xfId="24334" xr:uid="{00000000-0005-0000-0000-0000C8110000}"/>
    <cellStyle name="Normal 12 2 2 3 2 6 2 2" xfId="49954" xr:uid="{00000000-0005-0000-0000-0000C9110000}"/>
    <cellStyle name="Normal 12 2 2 3 2 6 3" xfId="37144" xr:uid="{00000000-0005-0000-0000-0000CA110000}"/>
    <cellStyle name="Normal 12 2 2 3 2 7" xfId="6033" xr:uid="{00000000-0005-0000-0000-0000CB110000}"/>
    <cellStyle name="Normal 12 2 2 3 2 7 2" xfId="18844" xr:uid="{00000000-0005-0000-0000-0000CC110000}"/>
    <cellStyle name="Normal 12 2 2 3 2 7 2 2" xfId="44464" xr:uid="{00000000-0005-0000-0000-0000CD110000}"/>
    <cellStyle name="Normal 12 2 2 3 2 7 3" xfId="31654" xr:uid="{00000000-0005-0000-0000-0000CE110000}"/>
    <cellStyle name="Normal 12 2 2 3 2 8" xfId="13354" xr:uid="{00000000-0005-0000-0000-0000CF110000}"/>
    <cellStyle name="Normal 12 2 2 3 2 8 2" xfId="38974" xr:uid="{00000000-0005-0000-0000-0000D0110000}"/>
    <cellStyle name="Normal 12 2 2 3 2 9" xfId="26164" xr:uid="{00000000-0005-0000-0000-0000D1110000}"/>
    <cellStyle name="Normal 12 2 2 3 3" xfId="674" xr:uid="{00000000-0005-0000-0000-0000D2110000}"/>
    <cellStyle name="Normal 12 2 2 3 3 2" xfId="1074" xr:uid="{00000000-0005-0000-0000-0000D3110000}"/>
    <cellStyle name="Normal 12 2 2 3 3 2 2" xfId="1969" xr:uid="{00000000-0005-0000-0000-0000D4110000}"/>
    <cellStyle name="Normal 12 2 2 3 3 2 2 2" xfId="3799" xr:uid="{00000000-0005-0000-0000-0000D5110000}"/>
    <cellStyle name="Normal 12 2 2 3 3 2 2 2 2" xfId="9289" xr:uid="{00000000-0005-0000-0000-0000D6110000}"/>
    <cellStyle name="Normal 12 2 2 3 3 2 2 2 2 2" xfId="22100" xr:uid="{00000000-0005-0000-0000-0000D7110000}"/>
    <cellStyle name="Normal 12 2 2 3 3 2 2 2 2 2 2" xfId="47720" xr:uid="{00000000-0005-0000-0000-0000D8110000}"/>
    <cellStyle name="Normal 12 2 2 3 3 2 2 2 2 3" xfId="34910" xr:uid="{00000000-0005-0000-0000-0000D9110000}"/>
    <cellStyle name="Normal 12 2 2 3 3 2 2 2 3" xfId="16610" xr:uid="{00000000-0005-0000-0000-0000DA110000}"/>
    <cellStyle name="Normal 12 2 2 3 3 2 2 2 3 2" xfId="42230" xr:uid="{00000000-0005-0000-0000-0000DB110000}"/>
    <cellStyle name="Normal 12 2 2 3 3 2 2 2 4" xfId="29420" xr:uid="{00000000-0005-0000-0000-0000DC110000}"/>
    <cellStyle name="Normal 12 2 2 3 3 2 2 3" xfId="5629" xr:uid="{00000000-0005-0000-0000-0000DD110000}"/>
    <cellStyle name="Normal 12 2 2 3 3 2 2 3 2" xfId="11119" xr:uid="{00000000-0005-0000-0000-0000DE110000}"/>
    <cellStyle name="Normal 12 2 2 3 3 2 2 3 2 2" xfId="23930" xr:uid="{00000000-0005-0000-0000-0000DF110000}"/>
    <cellStyle name="Normal 12 2 2 3 3 2 2 3 2 2 2" xfId="49550" xr:uid="{00000000-0005-0000-0000-0000E0110000}"/>
    <cellStyle name="Normal 12 2 2 3 3 2 2 3 2 3" xfId="36740" xr:uid="{00000000-0005-0000-0000-0000E1110000}"/>
    <cellStyle name="Normal 12 2 2 3 3 2 2 3 3" xfId="18440" xr:uid="{00000000-0005-0000-0000-0000E2110000}"/>
    <cellStyle name="Normal 12 2 2 3 3 2 2 3 3 2" xfId="44060" xr:uid="{00000000-0005-0000-0000-0000E3110000}"/>
    <cellStyle name="Normal 12 2 2 3 3 2 2 3 4" xfId="31250" xr:uid="{00000000-0005-0000-0000-0000E4110000}"/>
    <cellStyle name="Normal 12 2 2 3 3 2 2 4" xfId="12949" xr:uid="{00000000-0005-0000-0000-0000E5110000}"/>
    <cellStyle name="Normal 12 2 2 3 3 2 2 4 2" xfId="25760" xr:uid="{00000000-0005-0000-0000-0000E6110000}"/>
    <cellStyle name="Normal 12 2 2 3 3 2 2 4 2 2" xfId="51380" xr:uid="{00000000-0005-0000-0000-0000E7110000}"/>
    <cellStyle name="Normal 12 2 2 3 3 2 2 4 3" xfId="38570" xr:uid="{00000000-0005-0000-0000-0000E8110000}"/>
    <cellStyle name="Normal 12 2 2 3 3 2 2 5" xfId="7459" xr:uid="{00000000-0005-0000-0000-0000E9110000}"/>
    <cellStyle name="Normal 12 2 2 3 3 2 2 5 2" xfId="20270" xr:uid="{00000000-0005-0000-0000-0000EA110000}"/>
    <cellStyle name="Normal 12 2 2 3 3 2 2 5 2 2" xfId="45890" xr:uid="{00000000-0005-0000-0000-0000EB110000}"/>
    <cellStyle name="Normal 12 2 2 3 3 2 2 5 3" xfId="33080" xr:uid="{00000000-0005-0000-0000-0000EC110000}"/>
    <cellStyle name="Normal 12 2 2 3 3 2 2 6" xfId="14780" xr:uid="{00000000-0005-0000-0000-0000ED110000}"/>
    <cellStyle name="Normal 12 2 2 3 3 2 2 6 2" xfId="40400" xr:uid="{00000000-0005-0000-0000-0000EE110000}"/>
    <cellStyle name="Normal 12 2 2 3 3 2 2 7" xfId="27590" xr:uid="{00000000-0005-0000-0000-0000EF110000}"/>
    <cellStyle name="Normal 12 2 2 3 3 2 3" xfId="2905" xr:uid="{00000000-0005-0000-0000-0000F0110000}"/>
    <cellStyle name="Normal 12 2 2 3 3 2 3 2" xfId="8395" xr:uid="{00000000-0005-0000-0000-0000F1110000}"/>
    <cellStyle name="Normal 12 2 2 3 3 2 3 2 2" xfId="21206" xr:uid="{00000000-0005-0000-0000-0000F2110000}"/>
    <cellStyle name="Normal 12 2 2 3 3 2 3 2 2 2" xfId="46826" xr:uid="{00000000-0005-0000-0000-0000F3110000}"/>
    <cellStyle name="Normal 12 2 2 3 3 2 3 2 3" xfId="34016" xr:uid="{00000000-0005-0000-0000-0000F4110000}"/>
    <cellStyle name="Normal 12 2 2 3 3 2 3 3" xfId="15716" xr:uid="{00000000-0005-0000-0000-0000F5110000}"/>
    <cellStyle name="Normal 12 2 2 3 3 2 3 3 2" xfId="41336" xr:uid="{00000000-0005-0000-0000-0000F6110000}"/>
    <cellStyle name="Normal 12 2 2 3 3 2 3 4" xfId="28526" xr:uid="{00000000-0005-0000-0000-0000F7110000}"/>
    <cellStyle name="Normal 12 2 2 3 3 2 4" xfId="4735" xr:uid="{00000000-0005-0000-0000-0000F8110000}"/>
    <cellStyle name="Normal 12 2 2 3 3 2 4 2" xfId="10225" xr:uid="{00000000-0005-0000-0000-0000F9110000}"/>
    <cellStyle name="Normal 12 2 2 3 3 2 4 2 2" xfId="23036" xr:uid="{00000000-0005-0000-0000-0000FA110000}"/>
    <cellStyle name="Normal 12 2 2 3 3 2 4 2 2 2" xfId="48656" xr:uid="{00000000-0005-0000-0000-0000FB110000}"/>
    <cellStyle name="Normal 12 2 2 3 3 2 4 2 3" xfId="35846" xr:uid="{00000000-0005-0000-0000-0000FC110000}"/>
    <cellStyle name="Normal 12 2 2 3 3 2 4 3" xfId="17546" xr:uid="{00000000-0005-0000-0000-0000FD110000}"/>
    <cellStyle name="Normal 12 2 2 3 3 2 4 3 2" xfId="43166" xr:uid="{00000000-0005-0000-0000-0000FE110000}"/>
    <cellStyle name="Normal 12 2 2 3 3 2 4 4" xfId="30356" xr:uid="{00000000-0005-0000-0000-0000FF110000}"/>
    <cellStyle name="Normal 12 2 2 3 3 2 5" xfId="12055" xr:uid="{00000000-0005-0000-0000-000000120000}"/>
    <cellStyle name="Normal 12 2 2 3 3 2 5 2" xfId="24866" xr:uid="{00000000-0005-0000-0000-000001120000}"/>
    <cellStyle name="Normal 12 2 2 3 3 2 5 2 2" xfId="50486" xr:uid="{00000000-0005-0000-0000-000002120000}"/>
    <cellStyle name="Normal 12 2 2 3 3 2 5 3" xfId="37676" xr:uid="{00000000-0005-0000-0000-000003120000}"/>
    <cellStyle name="Normal 12 2 2 3 3 2 6" xfId="6565" xr:uid="{00000000-0005-0000-0000-000004120000}"/>
    <cellStyle name="Normal 12 2 2 3 3 2 6 2" xfId="19376" xr:uid="{00000000-0005-0000-0000-000005120000}"/>
    <cellStyle name="Normal 12 2 2 3 3 2 6 2 2" xfId="44996" xr:uid="{00000000-0005-0000-0000-000006120000}"/>
    <cellStyle name="Normal 12 2 2 3 3 2 6 3" xfId="32186" xr:uid="{00000000-0005-0000-0000-000007120000}"/>
    <cellStyle name="Normal 12 2 2 3 3 2 7" xfId="13886" xr:uid="{00000000-0005-0000-0000-000008120000}"/>
    <cellStyle name="Normal 12 2 2 3 3 2 7 2" xfId="39506" xr:uid="{00000000-0005-0000-0000-000009120000}"/>
    <cellStyle name="Normal 12 2 2 3 3 2 8" xfId="26696" xr:uid="{00000000-0005-0000-0000-00000A120000}"/>
    <cellStyle name="Normal 12 2 2 3 3 3" xfId="1569" xr:uid="{00000000-0005-0000-0000-00000B120000}"/>
    <cellStyle name="Normal 12 2 2 3 3 3 2" xfId="3399" xr:uid="{00000000-0005-0000-0000-00000C120000}"/>
    <cellStyle name="Normal 12 2 2 3 3 3 2 2" xfId="8889" xr:uid="{00000000-0005-0000-0000-00000D120000}"/>
    <cellStyle name="Normal 12 2 2 3 3 3 2 2 2" xfId="21700" xr:uid="{00000000-0005-0000-0000-00000E120000}"/>
    <cellStyle name="Normal 12 2 2 3 3 3 2 2 2 2" xfId="47320" xr:uid="{00000000-0005-0000-0000-00000F120000}"/>
    <cellStyle name="Normal 12 2 2 3 3 3 2 2 3" xfId="34510" xr:uid="{00000000-0005-0000-0000-000010120000}"/>
    <cellStyle name="Normal 12 2 2 3 3 3 2 3" xfId="16210" xr:uid="{00000000-0005-0000-0000-000011120000}"/>
    <cellStyle name="Normal 12 2 2 3 3 3 2 3 2" xfId="41830" xr:uid="{00000000-0005-0000-0000-000012120000}"/>
    <cellStyle name="Normal 12 2 2 3 3 3 2 4" xfId="29020" xr:uid="{00000000-0005-0000-0000-000013120000}"/>
    <cellStyle name="Normal 12 2 2 3 3 3 3" xfId="5229" xr:uid="{00000000-0005-0000-0000-000014120000}"/>
    <cellStyle name="Normal 12 2 2 3 3 3 3 2" xfId="10719" xr:uid="{00000000-0005-0000-0000-000015120000}"/>
    <cellStyle name="Normal 12 2 2 3 3 3 3 2 2" xfId="23530" xr:uid="{00000000-0005-0000-0000-000016120000}"/>
    <cellStyle name="Normal 12 2 2 3 3 3 3 2 2 2" xfId="49150" xr:uid="{00000000-0005-0000-0000-000017120000}"/>
    <cellStyle name="Normal 12 2 2 3 3 3 3 2 3" xfId="36340" xr:uid="{00000000-0005-0000-0000-000018120000}"/>
    <cellStyle name="Normal 12 2 2 3 3 3 3 3" xfId="18040" xr:uid="{00000000-0005-0000-0000-000019120000}"/>
    <cellStyle name="Normal 12 2 2 3 3 3 3 3 2" xfId="43660" xr:uid="{00000000-0005-0000-0000-00001A120000}"/>
    <cellStyle name="Normal 12 2 2 3 3 3 3 4" xfId="30850" xr:uid="{00000000-0005-0000-0000-00001B120000}"/>
    <cellStyle name="Normal 12 2 2 3 3 3 4" xfId="12549" xr:uid="{00000000-0005-0000-0000-00001C120000}"/>
    <cellStyle name="Normal 12 2 2 3 3 3 4 2" xfId="25360" xr:uid="{00000000-0005-0000-0000-00001D120000}"/>
    <cellStyle name="Normal 12 2 2 3 3 3 4 2 2" xfId="50980" xr:uid="{00000000-0005-0000-0000-00001E120000}"/>
    <cellStyle name="Normal 12 2 2 3 3 3 4 3" xfId="38170" xr:uid="{00000000-0005-0000-0000-00001F120000}"/>
    <cellStyle name="Normal 12 2 2 3 3 3 5" xfId="7059" xr:uid="{00000000-0005-0000-0000-000020120000}"/>
    <cellStyle name="Normal 12 2 2 3 3 3 5 2" xfId="19870" xr:uid="{00000000-0005-0000-0000-000021120000}"/>
    <cellStyle name="Normal 12 2 2 3 3 3 5 2 2" xfId="45490" xr:uid="{00000000-0005-0000-0000-000022120000}"/>
    <cellStyle name="Normal 12 2 2 3 3 3 5 3" xfId="32680" xr:uid="{00000000-0005-0000-0000-000023120000}"/>
    <cellStyle name="Normal 12 2 2 3 3 3 6" xfId="14380" xr:uid="{00000000-0005-0000-0000-000024120000}"/>
    <cellStyle name="Normal 12 2 2 3 3 3 6 2" xfId="40000" xr:uid="{00000000-0005-0000-0000-000025120000}"/>
    <cellStyle name="Normal 12 2 2 3 3 3 7" xfId="27190" xr:uid="{00000000-0005-0000-0000-000026120000}"/>
    <cellStyle name="Normal 12 2 2 3 3 4" xfId="2505" xr:uid="{00000000-0005-0000-0000-000027120000}"/>
    <cellStyle name="Normal 12 2 2 3 3 4 2" xfId="7995" xr:uid="{00000000-0005-0000-0000-000028120000}"/>
    <cellStyle name="Normal 12 2 2 3 3 4 2 2" xfId="20806" xr:uid="{00000000-0005-0000-0000-000029120000}"/>
    <cellStyle name="Normal 12 2 2 3 3 4 2 2 2" xfId="46426" xr:uid="{00000000-0005-0000-0000-00002A120000}"/>
    <cellStyle name="Normal 12 2 2 3 3 4 2 3" xfId="33616" xr:uid="{00000000-0005-0000-0000-00002B120000}"/>
    <cellStyle name="Normal 12 2 2 3 3 4 3" xfId="15316" xr:uid="{00000000-0005-0000-0000-00002C120000}"/>
    <cellStyle name="Normal 12 2 2 3 3 4 3 2" xfId="40936" xr:uid="{00000000-0005-0000-0000-00002D120000}"/>
    <cellStyle name="Normal 12 2 2 3 3 4 4" xfId="28126" xr:uid="{00000000-0005-0000-0000-00002E120000}"/>
    <cellStyle name="Normal 12 2 2 3 3 5" xfId="4335" xr:uid="{00000000-0005-0000-0000-00002F120000}"/>
    <cellStyle name="Normal 12 2 2 3 3 5 2" xfId="9825" xr:uid="{00000000-0005-0000-0000-000030120000}"/>
    <cellStyle name="Normal 12 2 2 3 3 5 2 2" xfId="22636" xr:uid="{00000000-0005-0000-0000-000031120000}"/>
    <cellStyle name="Normal 12 2 2 3 3 5 2 2 2" xfId="48256" xr:uid="{00000000-0005-0000-0000-000032120000}"/>
    <cellStyle name="Normal 12 2 2 3 3 5 2 3" xfId="35446" xr:uid="{00000000-0005-0000-0000-000033120000}"/>
    <cellStyle name="Normal 12 2 2 3 3 5 3" xfId="17146" xr:uid="{00000000-0005-0000-0000-000034120000}"/>
    <cellStyle name="Normal 12 2 2 3 3 5 3 2" xfId="42766" xr:uid="{00000000-0005-0000-0000-000035120000}"/>
    <cellStyle name="Normal 12 2 2 3 3 5 4" xfId="29956" xr:uid="{00000000-0005-0000-0000-000036120000}"/>
    <cellStyle name="Normal 12 2 2 3 3 6" xfId="11655" xr:uid="{00000000-0005-0000-0000-000037120000}"/>
    <cellStyle name="Normal 12 2 2 3 3 6 2" xfId="24466" xr:uid="{00000000-0005-0000-0000-000038120000}"/>
    <cellStyle name="Normal 12 2 2 3 3 6 2 2" xfId="50086" xr:uid="{00000000-0005-0000-0000-000039120000}"/>
    <cellStyle name="Normal 12 2 2 3 3 6 3" xfId="37276" xr:uid="{00000000-0005-0000-0000-00003A120000}"/>
    <cellStyle name="Normal 12 2 2 3 3 7" xfId="6165" xr:uid="{00000000-0005-0000-0000-00003B120000}"/>
    <cellStyle name="Normal 12 2 2 3 3 7 2" xfId="18976" xr:uid="{00000000-0005-0000-0000-00003C120000}"/>
    <cellStyle name="Normal 12 2 2 3 3 7 2 2" xfId="44596" xr:uid="{00000000-0005-0000-0000-00003D120000}"/>
    <cellStyle name="Normal 12 2 2 3 3 7 3" xfId="31786" xr:uid="{00000000-0005-0000-0000-00003E120000}"/>
    <cellStyle name="Normal 12 2 2 3 3 8" xfId="13486" xr:uid="{00000000-0005-0000-0000-00003F120000}"/>
    <cellStyle name="Normal 12 2 2 3 3 8 2" xfId="39106" xr:uid="{00000000-0005-0000-0000-000040120000}"/>
    <cellStyle name="Normal 12 2 2 3 3 9" xfId="26296" xr:uid="{00000000-0005-0000-0000-000041120000}"/>
    <cellStyle name="Normal 12 2 2 3 4" xfId="449" xr:uid="{00000000-0005-0000-0000-000042120000}"/>
    <cellStyle name="Normal 12 2 2 3 4 2" xfId="1344" xr:uid="{00000000-0005-0000-0000-000043120000}"/>
    <cellStyle name="Normal 12 2 2 3 4 2 2" xfId="3174" xr:uid="{00000000-0005-0000-0000-000044120000}"/>
    <cellStyle name="Normal 12 2 2 3 4 2 2 2" xfId="8664" xr:uid="{00000000-0005-0000-0000-000045120000}"/>
    <cellStyle name="Normal 12 2 2 3 4 2 2 2 2" xfId="21475" xr:uid="{00000000-0005-0000-0000-000046120000}"/>
    <cellStyle name="Normal 12 2 2 3 4 2 2 2 2 2" xfId="47095" xr:uid="{00000000-0005-0000-0000-000047120000}"/>
    <cellStyle name="Normal 12 2 2 3 4 2 2 2 3" xfId="34285" xr:uid="{00000000-0005-0000-0000-000048120000}"/>
    <cellStyle name="Normal 12 2 2 3 4 2 2 3" xfId="15985" xr:uid="{00000000-0005-0000-0000-000049120000}"/>
    <cellStyle name="Normal 12 2 2 3 4 2 2 3 2" xfId="41605" xr:uid="{00000000-0005-0000-0000-00004A120000}"/>
    <cellStyle name="Normal 12 2 2 3 4 2 2 4" xfId="28795" xr:uid="{00000000-0005-0000-0000-00004B120000}"/>
    <cellStyle name="Normal 12 2 2 3 4 2 3" xfId="5004" xr:uid="{00000000-0005-0000-0000-00004C120000}"/>
    <cellStyle name="Normal 12 2 2 3 4 2 3 2" xfId="10494" xr:uid="{00000000-0005-0000-0000-00004D120000}"/>
    <cellStyle name="Normal 12 2 2 3 4 2 3 2 2" xfId="23305" xr:uid="{00000000-0005-0000-0000-00004E120000}"/>
    <cellStyle name="Normal 12 2 2 3 4 2 3 2 2 2" xfId="48925" xr:uid="{00000000-0005-0000-0000-00004F120000}"/>
    <cellStyle name="Normal 12 2 2 3 4 2 3 2 3" xfId="36115" xr:uid="{00000000-0005-0000-0000-000050120000}"/>
    <cellStyle name="Normal 12 2 2 3 4 2 3 3" xfId="17815" xr:uid="{00000000-0005-0000-0000-000051120000}"/>
    <cellStyle name="Normal 12 2 2 3 4 2 3 3 2" xfId="43435" xr:uid="{00000000-0005-0000-0000-000052120000}"/>
    <cellStyle name="Normal 12 2 2 3 4 2 3 4" xfId="30625" xr:uid="{00000000-0005-0000-0000-000053120000}"/>
    <cellStyle name="Normal 12 2 2 3 4 2 4" xfId="12324" xr:uid="{00000000-0005-0000-0000-000054120000}"/>
    <cellStyle name="Normal 12 2 2 3 4 2 4 2" xfId="25135" xr:uid="{00000000-0005-0000-0000-000055120000}"/>
    <cellStyle name="Normal 12 2 2 3 4 2 4 2 2" xfId="50755" xr:uid="{00000000-0005-0000-0000-000056120000}"/>
    <cellStyle name="Normal 12 2 2 3 4 2 4 3" xfId="37945" xr:uid="{00000000-0005-0000-0000-000057120000}"/>
    <cellStyle name="Normal 12 2 2 3 4 2 5" xfId="6834" xr:uid="{00000000-0005-0000-0000-000058120000}"/>
    <cellStyle name="Normal 12 2 2 3 4 2 5 2" xfId="19645" xr:uid="{00000000-0005-0000-0000-000059120000}"/>
    <cellStyle name="Normal 12 2 2 3 4 2 5 2 2" xfId="45265" xr:uid="{00000000-0005-0000-0000-00005A120000}"/>
    <cellStyle name="Normal 12 2 2 3 4 2 5 3" xfId="32455" xr:uid="{00000000-0005-0000-0000-00005B120000}"/>
    <cellStyle name="Normal 12 2 2 3 4 2 6" xfId="14155" xr:uid="{00000000-0005-0000-0000-00005C120000}"/>
    <cellStyle name="Normal 12 2 2 3 4 2 6 2" xfId="39775" xr:uid="{00000000-0005-0000-0000-00005D120000}"/>
    <cellStyle name="Normal 12 2 2 3 4 2 7" xfId="26965" xr:uid="{00000000-0005-0000-0000-00005E120000}"/>
    <cellStyle name="Normal 12 2 2 3 4 3" xfId="2280" xr:uid="{00000000-0005-0000-0000-00005F120000}"/>
    <cellStyle name="Normal 12 2 2 3 4 3 2" xfId="7770" xr:uid="{00000000-0005-0000-0000-000060120000}"/>
    <cellStyle name="Normal 12 2 2 3 4 3 2 2" xfId="20581" xr:uid="{00000000-0005-0000-0000-000061120000}"/>
    <cellStyle name="Normal 12 2 2 3 4 3 2 2 2" xfId="46201" xr:uid="{00000000-0005-0000-0000-000062120000}"/>
    <cellStyle name="Normal 12 2 2 3 4 3 2 3" xfId="33391" xr:uid="{00000000-0005-0000-0000-000063120000}"/>
    <cellStyle name="Normal 12 2 2 3 4 3 3" xfId="15091" xr:uid="{00000000-0005-0000-0000-000064120000}"/>
    <cellStyle name="Normal 12 2 2 3 4 3 3 2" xfId="40711" xr:uid="{00000000-0005-0000-0000-000065120000}"/>
    <cellStyle name="Normal 12 2 2 3 4 3 4" xfId="27901" xr:uid="{00000000-0005-0000-0000-000066120000}"/>
    <cellStyle name="Normal 12 2 2 3 4 4" xfId="4110" xr:uid="{00000000-0005-0000-0000-000067120000}"/>
    <cellStyle name="Normal 12 2 2 3 4 4 2" xfId="9600" xr:uid="{00000000-0005-0000-0000-000068120000}"/>
    <cellStyle name="Normal 12 2 2 3 4 4 2 2" xfId="22411" xr:uid="{00000000-0005-0000-0000-000069120000}"/>
    <cellStyle name="Normal 12 2 2 3 4 4 2 2 2" xfId="48031" xr:uid="{00000000-0005-0000-0000-00006A120000}"/>
    <cellStyle name="Normal 12 2 2 3 4 4 2 3" xfId="35221" xr:uid="{00000000-0005-0000-0000-00006B120000}"/>
    <cellStyle name="Normal 12 2 2 3 4 4 3" xfId="16921" xr:uid="{00000000-0005-0000-0000-00006C120000}"/>
    <cellStyle name="Normal 12 2 2 3 4 4 3 2" xfId="42541" xr:uid="{00000000-0005-0000-0000-00006D120000}"/>
    <cellStyle name="Normal 12 2 2 3 4 4 4" xfId="29731" xr:uid="{00000000-0005-0000-0000-00006E120000}"/>
    <cellStyle name="Normal 12 2 2 3 4 5" xfId="11430" xr:uid="{00000000-0005-0000-0000-00006F120000}"/>
    <cellStyle name="Normal 12 2 2 3 4 5 2" xfId="24241" xr:uid="{00000000-0005-0000-0000-000070120000}"/>
    <cellStyle name="Normal 12 2 2 3 4 5 2 2" xfId="49861" xr:uid="{00000000-0005-0000-0000-000071120000}"/>
    <cellStyle name="Normal 12 2 2 3 4 5 3" xfId="37051" xr:uid="{00000000-0005-0000-0000-000072120000}"/>
    <cellStyle name="Normal 12 2 2 3 4 6" xfId="5940" xr:uid="{00000000-0005-0000-0000-000073120000}"/>
    <cellStyle name="Normal 12 2 2 3 4 6 2" xfId="18751" xr:uid="{00000000-0005-0000-0000-000074120000}"/>
    <cellStyle name="Normal 12 2 2 3 4 6 2 2" xfId="44371" xr:uid="{00000000-0005-0000-0000-000075120000}"/>
    <cellStyle name="Normal 12 2 2 3 4 6 3" xfId="31561" xr:uid="{00000000-0005-0000-0000-000076120000}"/>
    <cellStyle name="Normal 12 2 2 3 4 7" xfId="13261" xr:uid="{00000000-0005-0000-0000-000077120000}"/>
    <cellStyle name="Normal 12 2 2 3 4 7 2" xfId="38881" xr:uid="{00000000-0005-0000-0000-000078120000}"/>
    <cellStyle name="Normal 12 2 2 3 4 8" xfId="26071" xr:uid="{00000000-0005-0000-0000-000079120000}"/>
    <cellStyle name="Normal 12 2 2 3 5" xfId="808" xr:uid="{00000000-0005-0000-0000-00007A120000}"/>
    <cellStyle name="Normal 12 2 2 3 5 2" xfId="1703" xr:uid="{00000000-0005-0000-0000-00007B120000}"/>
    <cellStyle name="Normal 12 2 2 3 5 2 2" xfId="3533" xr:uid="{00000000-0005-0000-0000-00007C120000}"/>
    <cellStyle name="Normal 12 2 2 3 5 2 2 2" xfId="9023" xr:uid="{00000000-0005-0000-0000-00007D120000}"/>
    <cellStyle name="Normal 12 2 2 3 5 2 2 2 2" xfId="21834" xr:uid="{00000000-0005-0000-0000-00007E120000}"/>
    <cellStyle name="Normal 12 2 2 3 5 2 2 2 2 2" xfId="47454" xr:uid="{00000000-0005-0000-0000-00007F120000}"/>
    <cellStyle name="Normal 12 2 2 3 5 2 2 2 3" xfId="34644" xr:uid="{00000000-0005-0000-0000-000080120000}"/>
    <cellStyle name="Normal 12 2 2 3 5 2 2 3" xfId="16344" xr:uid="{00000000-0005-0000-0000-000081120000}"/>
    <cellStyle name="Normal 12 2 2 3 5 2 2 3 2" xfId="41964" xr:uid="{00000000-0005-0000-0000-000082120000}"/>
    <cellStyle name="Normal 12 2 2 3 5 2 2 4" xfId="29154" xr:uid="{00000000-0005-0000-0000-000083120000}"/>
    <cellStyle name="Normal 12 2 2 3 5 2 3" xfId="5363" xr:uid="{00000000-0005-0000-0000-000084120000}"/>
    <cellStyle name="Normal 12 2 2 3 5 2 3 2" xfId="10853" xr:uid="{00000000-0005-0000-0000-000085120000}"/>
    <cellStyle name="Normal 12 2 2 3 5 2 3 2 2" xfId="23664" xr:uid="{00000000-0005-0000-0000-000086120000}"/>
    <cellStyle name="Normal 12 2 2 3 5 2 3 2 2 2" xfId="49284" xr:uid="{00000000-0005-0000-0000-000087120000}"/>
    <cellStyle name="Normal 12 2 2 3 5 2 3 2 3" xfId="36474" xr:uid="{00000000-0005-0000-0000-000088120000}"/>
    <cellStyle name="Normal 12 2 2 3 5 2 3 3" xfId="18174" xr:uid="{00000000-0005-0000-0000-000089120000}"/>
    <cellStyle name="Normal 12 2 2 3 5 2 3 3 2" xfId="43794" xr:uid="{00000000-0005-0000-0000-00008A120000}"/>
    <cellStyle name="Normal 12 2 2 3 5 2 3 4" xfId="30984" xr:uid="{00000000-0005-0000-0000-00008B120000}"/>
    <cellStyle name="Normal 12 2 2 3 5 2 4" xfId="12683" xr:uid="{00000000-0005-0000-0000-00008C120000}"/>
    <cellStyle name="Normal 12 2 2 3 5 2 4 2" xfId="25494" xr:uid="{00000000-0005-0000-0000-00008D120000}"/>
    <cellStyle name="Normal 12 2 2 3 5 2 4 2 2" xfId="51114" xr:uid="{00000000-0005-0000-0000-00008E120000}"/>
    <cellStyle name="Normal 12 2 2 3 5 2 4 3" xfId="38304" xr:uid="{00000000-0005-0000-0000-00008F120000}"/>
    <cellStyle name="Normal 12 2 2 3 5 2 5" xfId="7193" xr:uid="{00000000-0005-0000-0000-000090120000}"/>
    <cellStyle name="Normal 12 2 2 3 5 2 5 2" xfId="20004" xr:uid="{00000000-0005-0000-0000-000091120000}"/>
    <cellStyle name="Normal 12 2 2 3 5 2 5 2 2" xfId="45624" xr:uid="{00000000-0005-0000-0000-000092120000}"/>
    <cellStyle name="Normal 12 2 2 3 5 2 5 3" xfId="32814" xr:uid="{00000000-0005-0000-0000-000093120000}"/>
    <cellStyle name="Normal 12 2 2 3 5 2 6" xfId="14514" xr:uid="{00000000-0005-0000-0000-000094120000}"/>
    <cellStyle name="Normal 12 2 2 3 5 2 6 2" xfId="40134" xr:uid="{00000000-0005-0000-0000-000095120000}"/>
    <cellStyle name="Normal 12 2 2 3 5 2 7" xfId="27324" xr:uid="{00000000-0005-0000-0000-000096120000}"/>
    <cellStyle name="Normal 12 2 2 3 5 3" xfId="2639" xr:uid="{00000000-0005-0000-0000-000097120000}"/>
    <cellStyle name="Normal 12 2 2 3 5 3 2" xfId="8129" xr:uid="{00000000-0005-0000-0000-000098120000}"/>
    <cellStyle name="Normal 12 2 2 3 5 3 2 2" xfId="20940" xr:uid="{00000000-0005-0000-0000-000099120000}"/>
    <cellStyle name="Normal 12 2 2 3 5 3 2 2 2" xfId="46560" xr:uid="{00000000-0005-0000-0000-00009A120000}"/>
    <cellStyle name="Normal 12 2 2 3 5 3 2 3" xfId="33750" xr:uid="{00000000-0005-0000-0000-00009B120000}"/>
    <cellStyle name="Normal 12 2 2 3 5 3 3" xfId="15450" xr:uid="{00000000-0005-0000-0000-00009C120000}"/>
    <cellStyle name="Normal 12 2 2 3 5 3 3 2" xfId="41070" xr:uid="{00000000-0005-0000-0000-00009D120000}"/>
    <cellStyle name="Normal 12 2 2 3 5 3 4" xfId="28260" xr:uid="{00000000-0005-0000-0000-00009E120000}"/>
    <cellStyle name="Normal 12 2 2 3 5 4" xfId="4469" xr:uid="{00000000-0005-0000-0000-00009F120000}"/>
    <cellStyle name="Normal 12 2 2 3 5 4 2" xfId="9959" xr:uid="{00000000-0005-0000-0000-0000A0120000}"/>
    <cellStyle name="Normal 12 2 2 3 5 4 2 2" xfId="22770" xr:uid="{00000000-0005-0000-0000-0000A1120000}"/>
    <cellStyle name="Normal 12 2 2 3 5 4 2 2 2" xfId="48390" xr:uid="{00000000-0005-0000-0000-0000A2120000}"/>
    <cellStyle name="Normal 12 2 2 3 5 4 2 3" xfId="35580" xr:uid="{00000000-0005-0000-0000-0000A3120000}"/>
    <cellStyle name="Normal 12 2 2 3 5 4 3" xfId="17280" xr:uid="{00000000-0005-0000-0000-0000A4120000}"/>
    <cellStyle name="Normal 12 2 2 3 5 4 3 2" xfId="42900" xr:uid="{00000000-0005-0000-0000-0000A5120000}"/>
    <cellStyle name="Normal 12 2 2 3 5 4 4" xfId="30090" xr:uid="{00000000-0005-0000-0000-0000A6120000}"/>
    <cellStyle name="Normal 12 2 2 3 5 5" xfId="11789" xr:uid="{00000000-0005-0000-0000-0000A7120000}"/>
    <cellStyle name="Normal 12 2 2 3 5 5 2" xfId="24600" xr:uid="{00000000-0005-0000-0000-0000A8120000}"/>
    <cellStyle name="Normal 12 2 2 3 5 5 2 2" xfId="50220" xr:uid="{00000000-0005-0000-0000-0000A9120000}"/>
    <cellStyle name="Normal 12 2 2 3 5 5 3" xfId="37410" xr:uid="{00000000-0005-0000-0000-0000AA120000}"/>
    <cellStyle name="Normal 12 2 2 3 5 6" xfId="6299" xr:uid="{00000000-0005-0000-0000-0000AB120000}"/>
    <cellStyle name="Normal 12 2 2 3 5 6 2" xfId="19110" xr:uid="{00000000-0005-0000-0000-0000AC120000}"/>
    <cellStyle name="Normal 12 2 2 3 5 6 2 2" xfId="44730" xr:uid="{00000000-0005-0000-0000-0000AD120000}"/>
    <cellStyle name="Normal 12 2 2 3 5 6 3" xfId="31920" xr:uid="{00000000-0005-0000-0000-0000AE120000}"/>
    <cellStyle name="Normal 12 2 2 3 5 7" xfId="13620" xr:uid="{00000000-0005-0000-0000-0000AF120000}"/>
    <cellStyle name="Normal 12 2 2 3 5 7 2" xfId="39240" xr:uid="{00000000-0005-0000-0000-0000B0120000}"/>
    <cellStyle name="Normal 12 2 2 3 5 8" xfId="26430" xr:uid="{00000000-0005-0000-0000-0000B1120000}"/>
    <cellStyle name="Normal 12 2 2 3 6" xfId="1209" xr:uid="{00000000-0005-0000-0000-0000B2120000}"/>
    <cellStyle name="Normal 12 2 2 3 6 2" xfId="3039" xr:uid="{00000000-0005-0000-0000-0000B3120000}"/>
    <cellStyle name="Normal 12 2 2 3 6 2 2" xfId="8529" xr:uid="{00000000-0005-0000-0000-0000B4120000}"/>
    <cellStyle name="Normal 12 2 2 3 6 2 2 2" xfId="21340" xr:uid="{00000000-0005-0000-0000-0000B5120000}"/>
    <cellStyle name="Normal 12 2 2 3 6 2 2 2 2" xfId="46960" xr:uid="{00000000-0005-0000-0000-0000B6120000}"/>
    <cellStyle name="Normal 12 2 2 3 6 2 2 3" xfId="34150" xr:uid="{00000000-0005-0000-0000-0000B7120000}"/>
    <cellStyle name="Normal 12 2 2 3 6 2 3" xfId="15850" xr:uid="{00000000-0005-0000-0000-0000B8120000}"/>
    <cellStyle name="Normal 12 2 2 3 6 2 3 2" xfId="41470" xr:uid="{00000000-0005-0000-0000-0000B9120000}"/>
    <cellStyle name="Normal 12 2 2 3 6 2 4" xfId="28660" xr:uid="{00000000-0005-0000-0000-0000BA120000}"/>
    <cellStyle name="Normal 12 2 2 3 6 3" xfId="4869" xr:uid="{00000000-0005-0000-0000-0000BB120000}"/>
    <cellStyle name="Normal 12 2 2 3 6 3 2" xfId="10359" xr:uid="{00000000-0005-0000-0000-0000BC120000}"/>
    <cellStyle name="Normal 12 2 2 3 6 3 2 2" xfId="23170" xr:uid="{00000000-0005-0000-0000-0000BD120000}"/>
    <cellStyle name="Normal 12 2 2 3 6 3 2 2 2" xfId="48790" xr:uid="{00000000-0005-0000-0000-0000BE120000}"/>
    <cellStyle name="Normal 12 2 2 3 6 3 2 3" xfId="35980" xr:uid="{00000000-0005-0000-0000-0000BF120000}"/>
    <cellStyle name="Normal 12 2 2 3 6 3 3" xfId="17680" xr:uid="{00000000-0005-0000-0000-0000C0120000}"/>
    <cellStyle name="Normal 12 2 2 3 6 3 3 2" xfId="43300" xr:uid="{00000000-0005-0000-0000-0000C1120000}"/>
    <cellStyle name="Normal 12 2 2 3 6 3 4" xfId="30490" xr:uid="{00000000-0005-0000-0000-0000C2120000}"/>
    <cellStyle name="Normal 12 2 2 3 6 4" xfId="12189" xr:uid="{00000000-0005-0000-0000-0000C3120000}"/>
    <cellStyle name="Normal 12 2 2 3 6 4 2" xfId="25000" xr:uid="{00000000-0005-0000-0000-0000C4120000}"/>
    <cellStyle name="Normal 12 2 2 3 6 4 2 2" xfId="50620" xr:uid="{00000000-0005-0000-0000-0000C5120000}"/>
    <cellStyle name="Normal 12 2 2 3 6 4 3" xfId="37810" xr:uid="{00000000-0005-0000-0000-0000C6120000}"/>
    <cellStyle name="Normal 12 2 2 3 6 5" xfId="6699" xr:uid="{00000000-0005-0000-0000-0000C7120000}"/>
    <cellStyle name="Normal 12 2 2 3 6 5 2" xfId="19510" xr:uid="{00000000-0005-0000-0000-0000C8120000}"/>
    <cellStyle name="Normal 12 2 2 3 6 5 2 2" xfId="45130" xr:uid="{00000000-0005-0000-0000-0000C9120000}"/>
    <cellStyle name="Normal 12 2 2 3 6 5 3" xfId="32320" xr:uid="{00000000-0005-0000-0000-0000CA120000}"/>
    <cellStyle name="Normal 12 2 2 3 6 6" xfId="14020" xr:uid="{00000000-0005-0000-0000-0000CB120000}"/>
    <cellStyle name="Normal 12 2 2 3 6 6 2" xfId="39640" xr:uid="{00000000-0005-0000-0000-0000CC120000}"/>
    <cellStyle name="Normal 12 2 2 3 6 7" xfId="26830" xr:uid="{00000000-0005-0000-0000-0000CD120000}"/>
    <cellStyle name="Normal 12 2 2 3 7" xfId="2145" xr:uid="{00000000-0005-0000-0000-0000CE120000}"/>
    <cellStyle name="Normal 12 2 2 3 7 2" xfId="7635" xr:uid="{00000000-0005-0000-0000-0000CF120000}"/>
    <cellStyle name="Normal 12 2 2 3 7 2 2" xfId="20446" xr:uid="{00000000-0005-0000-0000-0000D0120000}"/>
    <cellStyle name="Normal 12 2 2 3 7 2 2 2" xfId="46066" xr:uid="{00000000-0005-0000-0000-0000D1120000}"/>
    <cellStyle name="Normal 12 2 2 3 7 2 3" xfId="33256" xr:uid="{00000000-0005-0000-0000-0000D2120000}"/>
    <cellStyle name="Normal 12 2 2 3 7 3" xfId="14956" xr:uid="{00000000-0005-0000-0000-0000D3120000}"/>
    <cellStyle name="Normal 12 2 2 3 7 3 2" xfId="40576" xr:uid="{00000000-0005-0000-0000-0000D4120000}"/>
    <cellStyle name="Normal 12 2 2 3 7 4" xfId="27766" xr:uid="{00000000-0005-0000-0000-0000D5120000}"/>
    <cellStyle name="Normal 12 2 2 3 8" xfId="3975" xr:uid="{00000000-0005-0000-0000-0000D6120000}"/>
    <cellStyle name="Normal 12 2 2 3 8 2" xfId="9465" xr:uid="{00000000-0005-0000-0000-0000D7120000}"/>
    <cellStyle name="Normal 12 2 2 3 8 2 2" xfId="22276" xr:uid="{00000000-0005-0000-0000-0000D8120000}"/>
    <cellStyle name="Normal 12 2 2 3 8 2 2 2" xfId="47896" xr:uid="{00000000-0005-0000-0000-0000D9120000}"/>
    <cellStyle name="Normal 12 2 2 3 8 2 3" xfId="35086" xr:uid="{00000000-0005-0000-0000-0000DA120000}"/>
    <cellStyle name="Normal 12 2 2 3 8 3" xfId="16786" xr:uid="{00000000-0005-0000-0000-0000DB120000}"/>
    <cellStyle name="Normal 12 2 2 3 8 3 2" xfId="42406" xr:uid="{00000000-0005-0000-0000-0000DC120000}"/>
    <cellStyle name="Normal 12 2 2 3 8 4" xfId="29596" xr:uid="{00000000-0005-0000-0000-0000DD120000}"/>
    <cellStyle name="Normal 12 2 2 3 9" xfId="11295" xr:uid="{00000000-0005-0000-0000-0000DE120000}"/>
    <cellStyle name="Normal 12 2 2 3 9 2" xfId="24106" xr:uid="{00000000-0005-0000-0000-0000DF120000}"/>
    <cellStyle name="Normal 12 2 2 3 9 2 2" xfId="49726" xr:uid="{00000000-0005-0000-0000-0000E0120000}"/>
    <cellStyle name="Normal 12 2 2 3 9 3" xfId="36916" xr:uid="{00000000-0005-0000-0000-0000E1120000}"/>
    <cellStyle name="Normal 12 2 2 4" xfId="272" xr:uid="{00000000-0005-0000-0000-0000E2120000}"/>
    <cellStyle name="Normal 12 2 2 4 10" xfId="5764" xr:uid="{00000000-0005-0000-0000-0000E3120000}"/>
    <cellStyle name="Normal 12 2 2 4 10 2" xfId="18575" xr:uid="{00000000-0005-0000-0000-0000E4120000}"/>
    <cellStyle name="Normal 12 2 2 4 10 2 2" xfId="44195" xr:uid="{00000000-0005-0000-0000-0000E5120000}"/>
    <cellStyle name="Normal 12 2 2 4 10 3" xfId="31385" xr:uid="{00000000-0005-0000-0000-0000E6120000}"/>
    <cellStyle name="Normal 12 2 2 4 11" xfId="13085" xr:uid="{00000000-0005-0000-0000-0000E7120000}"/>
    <cellStyle name="Normal 12 2 2 4 11 2" xfId="38705" xr:uid="{00000000-0005-0000-0000-0000E8120000}"/>
    <cellStyle name="Normal 12 2 2 4 12" xfId="25895" xr:uid="{00000000-0005-0000-0000-0000E9120000}"/>
    <cellStyle name="Normal 12 2 2 4 2" xfId="501" xr:uid="{00000000-0005-0000-0000-0000EA120000}"/>
    <cellStyle name="Normal 12 2 2 4 2 2" xfId="900" xr:uid="{00000000-0005-0000-0000-0000EB120000}"/>
    <cellStyle name="Normal 12 2 2 4 2 2 2" xfId="1795" xr:uid="{00000000-0005-0000-0000-0000EC120000}"/>
    <cellStyle name="Normal 12 2 2 4 2 2 2 2" xfId="3625" xr:uid="{00000000-0005-0000-0000-0000ED120000}"/>
    <cellStyle name="Normal 12 2 2 4 2 2 2 2 2" xfId="9115" xr:uid="{00000000-0005-0000-0000-0000EE120000}"/>
    <cellStyle name="Normal 12 2 2 4 2 2 2 2 2 2" xfId="21926" xr:uid="{00000000-0005-0000-0000-0000EF120000}"/>
    <cellStyle name="Normal 12 2 2 4 2 2 2 2 2 2 2" xfId="47546" xr:uid="{00000000-0005-0000-0000-0000F0120000}"/>
    <cellStyle name="Normal 12 2 2 4 2 2 2 2 2 3" xfId="34736" xr:uid="{00000000-0005-0000-0000-0000F1120000}"/>
    <cellStyle name="Normal 12 2 2 4 2 2 2 2 3" xfId="16436" xr:uid="{00000000-0005-0000-0000-0000F2120000}"/>
    <cellStyle name="Normal 12 2 2 4 2 2 2 2 3 2" xfId="42056" xr:uid="{00000000-0005-0000-0000-0000F3120000}"/>
    <cellStyle name="Normal 12 2 2 4 2 2 2 2 4" xfId="29246" xr:uid="{00000000-0005-0000-0000-0000F4120000}"/>
    <cellStyle name="Normal 12 2 2 4 2 2 2 3" xfId="5455" xr:uid="{00000000-0005-0000-0000-0000F5120000}"/>
    <cellStyle name="Normal 12 2 2 4 2 2 2 3 2" xfId="10945" xr:uid="{00000000-0005-0000-0000-0000F6120000}"/>
    <cellStyle name="Normal 12 2 2 4 2 2 2 3 2 2" xfId="23756" xr:uid="{00000000-0005-0000-0000-0000F7120000}"/>
    <cellStyle name="Normal 12 2 2 4 2 2 2 3 2 2 2" xfId="49376" xr:uid="{00000000-0005-0000-0000-0000F8120000}"/>
    <cellStyle name="Normal 12 2 2 4 2 2 2 3 2 3" xfId="36566" xr:uid="{00000000-0005-0000-0000-0000F9120000}"/>
    <cellStyle name="Normal 12 2 2 4 2 2 2 3 3" xfId="18266" xr:uid="{00000000-0005-0000-0000-0000FA120000}"/>
    <cellStyle name="Normal 12 2 2 4 2 2 2 3 3 2" xfId="43886" xr:uid="{00000000-0005-0000-0000-0000FB120000}"/>
    <cellStyle name="Normal 12 2 2 4 2 2 2 3 4" xfId="31076" xr:uid="{00000000-0005-0000-0000-0000FC120000}"/>
    <cellStyle name="Normal 12 2 2 4 2 2 2 4" xfId="12775" xr:uid="{00000000-0005-0000-0000-0000FD120000}"/>
    <cellStyle name="Normal 12 2 2 4 2 2 2 4 2" xfId="25586" xr:uid="{00000000-0005-0000-0000-0000FE120000}"/>
    <cellStyle name="Normal 12 2 2 4 2 2 2 4 2 2" xfId="51206" xr:uid="{00000000-0005-0000-0000-0000FF120000}"/>
    <cellStyle name="Normal 12 2 2 4 2 2 2 4 3" xfId="38396" xr:uid="{00000000-0005-0000-0000-000000130000}"/>
    <cellStyle name="Normal 12 2 2 4 2 2 2 5" xfId="7285" xr:uid="{00000000-0005-0000-0000-000001130000}"/>
    <cellStyle name="Normal 12 2 2 4 2 2 2 5 2" xfId="20096" xr:uid="{00000000-0005-0000-0000-000002130000}"/>
    <cellStyle name="Normal 12 2 2 4 2 2 2 5 2 2" xfId="45716" xr:uid="{00000000-0005-0000-0000-000003130000}"/>
    <cellStyle name="Normal 12 2 2 4 2 2 2 5 3" xfId="32906" xr:uid="{00000000-0005-0000-0000-000004130000}"/>
    <cellStyle name="Normal 12 2 2 4 2 2 2 6" xfId="14606" xr:uid="{00000000-0005-0000-0000-000005130000}"/>
    <cellStyle name="Normal 12 2 2 4 2 2 2 6 2" xfId="40226" xr:uid="{00000000-0005-0000-0000-000006130000}"/>
    <cellStyle name="Normal 12 2 2 4 2 2 2 7" xfId="27416" xr:uid="{00000000-0005-0000-0000-000007130000}"/>
    <cellStyle name="Normal 12 2 2 4 2 2 3" xfId="2731" xr:uid="{00000000-0005-0000-0000-000008130000}"/>
    <cellStyle name="Normal 12 2 2 4 2 2 3 2" xfId="8221" xr:uid="{00000000-0005-0000-0000-000009130000}"/>
    <cellStyle name="Normal 12 2 2 4 2 2 3 2 2" xfId="21032" xr:uid="{00000000-0005-0000-0000-00000A130000}"/>
    <cellStyle name="Normal 12 2 2 4 2 2 3 2 2 2" xfId="46652" xr:uid="{00000000-0005-0000-0000-00000B130000}"/>
    <cellStyle name="Normal 12 2 2 4 2 2 3 2 3" xfId="33842" xr:uid="{00000000-0005-0000-0000-00000C130000}"/>
    <cellStyle name="Normal 12 2 2 4 2 2 3 3" xfId="15542" xr:uid="{00000000-0005-0000-0000-00000D130000}"/>
    <cellStyle name="Normal 12 2 2 4 2 2 3 3 2" xfId="41162" xr:uid="{00000000-0005-0000-0000-00000E130000}"/>
    <cellStyle name="Normal 12 2 2 4 2 2 3 4" xfId="28352" xr:uid="{00000000-0005-0000-0000-00000F130000}"/>
    <cellStyle name="Normal 12 2 2 4 2 2 4" xfId="4561" xr:uid="{00000000-0005-0000-0000-000010130000}"/>
    <cellStyle name="Normal 12 2 2 4 2 2 4 2" xfId="10051" xr:uid="{00000000-0005-0000-0000-000011130000}"/>
    <cellStyle name="Normal 12 2 2 4 2 2 4 2 2" xfId="22862" xr:uid="{00000000-0005-0000-0000-000012130000}"/>
    <cellStyle name="Normal 12 2 2 4 2 2 4 2 2 2" xfId="48482" xr:uid="{00000000-0005-0000-0000-000013130000}"/>
    <cellStyle name="Normal 12 2 2 4 2 2 4 2 3" xfId="35672" xr:uid="{00000000-0005-0000-0000-000014130000}"/>
    <cellStyle name="Normal 12 2 2 4 2 2 4 3" xfId="17372" xr:uid="{00000000-0005-0000-0000-000015130000}"/>
    <cellStyle name="Normal 12 2 2 4 2 2 4 3 2" xfId="42992" xr:uid="{00000000-0005-0000-0000-000016130000}"/>
    <cellStyle name="Normal 12 2 2 4 2 2 4 4" xfId="30182" xr:uid="{00000000-0005-0000-0000-000017130000}"/>
    <cellStyle name="Normal 12 2 2 4 2 2 5" xfId="11881" xr:uid="{00000000-0005-0000-0000-000018130000}"/>
    <cellStyle name="Normal 12 2 2 4 2 2 5 2" xfId="24692" xr:uid="{00000000-0005-0000-0000-000019130000}"/>
    <cellStyle name="Normal 12 2 2 4 2 2 5 2 2" xfId="50312" xr:uid="{00000000-0005-0000-0000-00001A130000}"/>
    <cellStyle name="Normal 12 2 2 4 2 2 5 3" xfId="37502" xr:uid="{00000000-0005-0000-0000-00001B130000}"/>
    <cellStyle name="Normal 12 2 2 4 2 2 6" xfId="6391" xr:uid="{00000000-0005-0000-0000-00001C130000}"/>
    <cellStyle name="Normal 12 2 2 4 2 2 6 2" xfId="19202" xr:uid="{00000000-0005-0000-0000-00001D130000}"/>
    <cellStyle name="Normal 12 2 2 4 2 2 6 2 2" xfId="44822" xr:uid="{00000000-0005-0000-0000-00001E130000}"/>
    <cellStyle name="Normal 12 2 2 4 2 2 6 3" xfId="32012" xr:uid="{00000000-0005-0000-0000-00001F130000}"/>
    <cellStyle name="Normal 12 2 2 4 2 2 7" xfId="13712" xr:uid="{00000000-0005-0000-0000-000020130000}"/>
    <cellStyle name="Normal 12 2 2 4 2 2 7 2" xfId="39332" xr:uid="{00000000-0005-0000-0000-000021130000}"/>
    <cellStyle name="Normal 12 2 2 4 2 2 8" xfId="26522" xr:uid="{00000000-0005-0000-0000-000022130000}"/>
    <cellStyle name="Normal 12 2 2 4 2 3" xfId="1396" xr:uid="{00000000-0005-0000-0000-000023130000}"/>
    <cellStyle name="Normal 12 2 2 4 2 3 2" xfId="3226" xr:uid="{00000000-0005-0000-0000-000024130000}"/>
    <cellStyle name="Normal 12 2 2 4 2 3 2 2" xfId="8716" xr:uid="{00000000-0005-0000-0000-000025130000}"/>
    <cellStyle name="Normal 12 2 2 4 2 3 2 2 2" xfId="21527" xr:uid="{00000000-0005-0000-0000-000026130000}"/>
    <cellStyle name="Normal 12 2 2 4 2 3 2 2 2 2" xfId="47147" xr:uid="{00000000-0005-0000-0000-000027130000}"/>
    <cellStyle name="Normal 12 2 2 4 2 3 2 2 3" xfId="34337" xr:uid="{00000000-0005-0000-0000-000028130000}"/>
    <cellStyle name="Normal 12 2 2 4 2 3 2 3" xfId="16037" xr:uid="{00000000-0005-0000-0000-000029130000}"/>
    <cellStyle name="Normal 12 2 2 4 2 3 2 3 2" xfId="41657" xr:uid="{00000000-0005-0000-0000-00002A130000}"/>
    <cellStyle name="Normal 12 2 2 4 2 3 2 4" xfId="28847" xr:uid="{00000000-0005-0000-0000-00002B130000}"/>
    <cellStyle name="Normal 12 2 2 4 2 3 3" xfId="5056" xr:uid="{00000000-0005-0000-0000-00002C130000}"/>
    <cellStyle name="Normal 12 2 2 4 2 3 3 2" xfId="10546" xr:uid="{00000000-0005-0000-0000-00002D130000}"/>
    <cellStyle name="Normal 12 2 2 4 2 3 3 2 2" xfId="23357" xr:uid="{00000000-0005-0000-0000-00002E130000}"/>
    <cellStyle name="Normal 12 2 2 4 2 3 3 2 2 2" xfId="48977" xr:uid="{00000000-0005-0000-0000-00002F130000}"/>
    <cellStyle name="Normal 12 2 2 4 2 3 3 2 3" xfId="36167" xr:uid="{00000000-0005-0000-0000-000030130000}"/>
    <cellStyle name="Normal 12 2 2 4 2 3 3 3" xfId="17867" xr:uid="{00000000-0005-0000-0000-000031130000}"/>
    <cellStyle name="Normal 12 2 2 4 2 3 3 3 2" xfId="43487" xr:uid="{00000000-0005-0000-0000-000032130000}"/>
    <cellStyle name="Normal 12 2 2 4 2 3 3 4" xfId="30677" xr:uid="{00000000-0005-0000-0000-000033130000}"/>
    <cellStyle name="Normal 12 2 2 4 2 3 4" xfId="12376" xr:uid="{00000000-0005-0000-0000-000034130000}"/>
    <cellStyle name="Normal 12 2 2 4 2 3 4 2" xfId="25187" xr:uid="{00000000-0005-0000-0000-000035130000}"/>
    <cellStyle name="Normal 12 2 2 4 2 3 4 2 2" xfId="50807" xr:uid="{00000000-0005-0000-0000-000036130000}"/>
    <cellStyle name="Normal 12 2 2 4 2 3 4 3" xfId="37997" xr:uid="{00000000-0005-0000-0000-000037130000}"/>
    <cellStyle name="Normal 12 2 2 4 2 3 5" xfId="6886" xr:uid="{00000000-0005-0000-0000-000038130000}"/>
    <cellStyle name="Normal 12 2 2 4 2 3 5 2" xfId="19697" xr:uid="{00000000-0005-0000-0000-000039130000}"/>
    <cellStyle name="Normal 12 2 2 4 2 3 5 2 2" xfId="45317" xr:uid="{00000000-0005-0000-0000-00003A130000}"/>
    <cellStyle name="Normal 12 2 2 4 2 3 5 3" xfId="32507" xr:uid="{00000000-0005-0000-0000-00003B130000}"/>
    <cellStyle name="Normal 12 2 2 4 2 3 6" xfId="14207" xr:uid="{00000000-0005-0000-0000-00003C130000}"/>
    <cellStyle name="Normal 12 2 2 4 2 3 6 2" xfId="39827" xr:uid="{00000000-0005-0000-0000-00003D130000}"/>
    <cellStyle name="Normal 12 2 2 4 2 3 7" xfId="27017" xr:uid="{00000000-0005-0000-0000-00003E130000}"/>
    <cellStyle name="Normal 12 2 2 4 2 4" xfId="2332" xr:uid="{00000000-0005-0000-0000-00003F130000}"/>
    <cellStyle name="Normal 12 2 2 4 2 4 2" xfId="7822" xr:uid="{00000000-0005-0000-0000-000040130000}"/>
    <cellStyle name="Normal 12 2 2 4 2 4 2 2" xfId="20633" xr:uid="{00000000-0005-0000-0000-000041130000}"/>
    <cellStyle name="Normal 12 2 2 4 2 4 2 2 2" xfId="46253" xr:uid="{00000000-0005-0000-0000-000042130000}"/>
    <cellStyle name="Normal 12 2 2 4 2 4 2 3" xfId="33443" xr:uid="{00000000-0005-0000-0000-000043130000}"/>
    <cellStyle name="Normal 12 2 2 4 2 4 3" xfId="15143" xr:uid="{00000000-0005-0000-0000-000044130000}"/>
    <cellStyle name="Normal 12 2 2 4 2 4 3 2" xfId="40763" xr:uid="{00000000-0005-0000-0000-000045130000}"/>
    <cellStyle name="Normal 12 2 2 4 2 4 4" xfId="27953" xr:uid="{00000000-0005-0000-0000-000046130000}"/>
    <cellStyle name="Normal 12 2 2 4 2 5" xfId="4162" xr:uid="{00000000-0005-0000-0000-000047130000}"/>
    <cellStyle name="Normal 12 2 2 4 2 5 2" xfId="9652" xr:uid="{00000000-0005-0000-0000-000048130000}"/>
    <cellStyle name="Normal 12 2 2 4 2 5 2 2" xfId="22463" xr:uid="{00000000-0005-0000-0000-000049130000}"/>
    <cellStyle name="Normal 12 2 2 4 2 5 2 2 2" xfId="48083" xr:uid="{00000000-0005-0000-0000-00004A130000}"/>
    <cellStyle name="Normal 12 2 2 4 2 5 2 3" xfId="35273" xr:uid="{00000000-0005-0000-0000-00004B130000}"/>
    <cellStyle name="Normal 12 2 2 4 2 5 3" xfId="16973" xr:uid="{00000000-0005-0000-0000-00004C130000}"/>
    <cellStyle name="Normal 12 2 2 4 2 5 3 2" xfId="42593" xr:uid="{00000000-0005-0000-0000-00004D130000}"/>
    <cellStyle name="Normal 12 2 2 4 2 5 4" xfId="29783" xr:uid="{00000000-0005-0000-0000-00004E130000}"/>
    <cellStyle name="Normal 12 2 2 4 2 6" xfId="11482" xr:uid="{00000000-0005-0000-0000-00004F130000}"/>
    <cellStyle name="Normal 12 2 2 4 2 6 2" xfId="24293" xr:uid="{00000000-0005-0000-0000-000050130000}"/>
    <cellStyle name="Normal 12 2 2 4 2 6 2 2" xfId="49913" xr:uid="{00000000-0005-0000-0000-000051130000}"/>
    <cellStyle name="Normal 12 2 2 4 2 6 3" xfId="37103" xr:uid="{00000000-0005-0000-0000-000052130000}"/>
    <cellStyle name="Normal 12 2 2 4 2 7" xfId="5992" xr:uid="{00000000-0005-0000-0000-000053130000}"/>
    <cellStyle name="Normal 12 2 2 4 2 7 2" xfId="18803" xr:uid="{00000000-0005-0000-0000-000054130000}"/>
    <cellStyle name="Normal 12 2 2 4 2 7 2 2" xfId="44423" xr:uid="{00000000-0005-0000-0000-000055130000}"/>
    <cellStyle name="Normal 12 2 2 4 2 7 3" xfId="31613" xr:uid="{00000000-0005-0000-0000-000056130000}"/>
    <cellStyle name="Normal 12 2 2 4 2 8" xfId="13313" xr:uid="{00000000-0005-0000-0000-000057130000}"/>
    <cellStyle name="Normal 12 2 2 4 2 8 2" xfId="38933" xr:uid="{00000000-0005-0000-0000-000058130000}"/>
    <cellStyle name="Normal 12 2 2 4 2 9" xfId="26123" xr:uid="{00000000-0005-0000-0000-000059130000}"/>
    <cellStyle name="Normal 12 2 2 4 3" xfId="633" xr:uid="{00000000-0005-0000-0000-00005A130000}"/>
    <cellStyle name="Normal 12 2 2 4 3 2" xfId="1033" xr:uid="{00000000-0005-0000-0000-00005B130000}"/>
    <cellStyle name="Normal 12 2 2 4 3 2 2" xfId="1928" xr:uid="{00000000-0005-0000-0000-00005C130000}"/>
    <cellStyle name="Normal 12 2 2 4 3 2 2 2" xfId="3758" xr:uid="{00000000-0005-0000-0000-00005D130000}"/>
    <cellStyle name="Normal 12 2 2 4 3 2 2 2 2" xfId="9248" xr:uid="{00000000-0005-0000-0000-00005E130000}"/>
    <cellStyle name="Normal 12 2 2 4 3 2 2 2 2 2" xfId="22059" xr:uid="{00000000-0005-0000-0000-00005F130000}"/>
    <cellStyle name="Normal 12 2 2 4 3 2 2 2 2 2 2" xfId="47679" xr:uid="{00000000-0005-0000-0000-000060130000}"/>
    <cellStyle name="Normal 12 2 2 4 3 2 2 2 2 3" xfId="34869" xr:uid="{00000000-0005-0000-0000-000061130000}"/>
    <cellStyle name="Normal 12 2 2 4 3 2 2 2 3" xfId="16569" xr:uid="{00000000-0005-0000-0000-000062130000}"/>
    <cellStyle name="Normal 12 2 2 4 3 2 2 2 3 2" xfId="42189" xr:uid="{00000000-0005-0000-0000-000063130000}"/>
    <cellStyle name="Normal 12 2 2 4 3 2 2 2 4" xfId="29379" xr:uid="{00000000-0005-0000-0000-000064130000}"/>
    <cellStyle name="Normal 12 2 2 4 3 2 2 3" xfId="5588" xr:uid="{00000000-0005-0000-0000-000065130000}"/>
    <cellStyle name="Normal 12 2 2 4 3 2 2 3 2" xfId="11078" xr:uid="{00000000-0005-0000-0000-000066130000}"/>
    <cellStyle name="Normal 12 2 2 4 3 2 2 3 2 2" xfId="23889" xr:uid="{00000000-0005-0000-0000-000067130000}"/>
    <cellStyle name="Normal 12 2 2 4 3 2 2 3 2 2 2" xfId="49509" xr:uid="{00000000-0005-0000-0000-000068130000}"/>
    <cellStyle name="Normal 12 2 2 4 3 2 2 3 2 3" xfId="36699" xr:uid="{00000000-0005-0000-0000-000069130000}"/>
    <cellStyle name="Normal 12 2 2 4 3 2 2 3 3" xfId="18399" xr:uid="{00000000-0005-0000-0000-00006A130000}"/>
    <cellStyle name="Normal 12 2 2 4 3 2 2 3 3 2" xfId="44019" xr:uid="{00000000-0005-0000-0000-00006B130000}"/>
    <cellStyle name="Normal 12 2 2 4 3 2 2 3 4" xfId="31209" xr:uid="{00000000-0005-0000-0000-00006C130000}"/>
    <cellStyle name="Normal 12 2 2 4 3 2 2 4" xfId="12908" xr:uid="{00000000-0005-0000-0000-00006D130000}"/>
    <cellStyle name="Normal 12 2 2 4 3 2 2 4 2" xfId="25719" xr:uid="{00000000-0005-0000-0000-00006E130000}"/>
    <cellStyle name="Normal 12 2 2 4 3 2 2 4 2 2" xfId="51339" xr:uid="{00000000-0005-0000-0000-00006F130000}"/>
    <cellStyle name="Normal 12 2 2 4 3 2 2 4 3" xfId="38529" xr:uid="{00000000-0005-0000-0000-000070130000}"/>
    <cellStyle name="Normal 12 2 2 4 3 2 2 5" xfId="7418" xr:uid="{00000000-0005-0000-0000-000071130000}"/>
    <cellStyle name="Normal 12 2 2 4 3 2 2 5 2" xfId="20229" xr:uid="{00000000-0005-0000-0000-000072130000}"/>
    <cellStyle name="Normal 12 2 2 4 3 2 2 5 2 2" xfId="45849" xr:uid="{00000000-0005-0000-0000-000073130000}"/>
    <cellStyle name="Normal 12 2 2 4 3 2 2 5 3" xfId="33039" xr:uid="{00000000-0005-0000-0000-000074130000}"/>
    <cellStyle name="Normal 12 2 2 4 3 2 2 6" xfId="14739" xr:uid="{00000000-0005-0000-0000-000075130000}"/>
    <cellStyle name="Normal 12 2 2 4 3 2 2 6 2" xfId="40359" xr:uid="{00000000-0005-0000-0000-000076130000}"/>
    <cellStyle name="Normal 12 2 2 4 3 2 2 7" xfId="27549" xr:uid="{00000000-0005-0000-0000-000077130000}"/>
    <cellStyle name="Normal 12 2 2 4 3 2 3" xfId="2864" xr:uid="{00000000-0005-0000-0000-000078130000}"/>
    <cellStyle name="Normal 12 2 2 4 3 2 3 2" xfId="8354" xr:uid="{00000000-0005-0000-0000-000079130000}"/>
    <cellStyle name="Normal 12 2 2 4 3 2 3 2 2" xfId="21165" xr:uid="{00000000-0005-0000-0000-00007A130000}"/>
    <cellStyle name="Normal 12 2 2 4 3 2 3 2 2 2" xfId="46785" xr:uid="{00000000-0005-0000-0000-00007B130000}"/>
    <cellStyle name="Normal 12 2 2 4 3 2 3 2 3" xfId="33975" xr:uid="{00000000-0005-0000-0000-00007C130000}"/>
    <cellStyle name="Normal 12 2 2 4 3 2 3 3" xfId="15675" xr:uid="{00000000-0005-0000-0000-00007D130000}"/>
    <cellStyle name="Normal 12 2 2 4 3 2 3 3 2" xfId="41295" xr:uid="{00000000-0005-0000-0000-00007E130000}"/>
    <cellStyle name="Normal 12 2 2 4 3 2 3 4" xfId="28485" xr:uid="{00000000-0005-0000-0000-00007F130000}"/>
    <cellStyle name="Normal 12 2 2 4 3 2 4" xfId="4694" xr:uid="{00000000-0005-0000-0000-000080130000}"/>
    <cellStyle name="Normal 12 2 2 4 3 2 4 2" xfId="10184" xr:uid="{00000000-0005-0000-0000-000081130000}"/>
    <cellStyle name="Normal 12 2 2 4 3 2 4 2 2" xfId="22995" xr:uid="{00000000-0005-0000-0000-000082130000}"/>
    <cellStyle name="Normal 12 2 2 4 3 2 4 2 2 2" xfId="48615" xr:uid="{00000000-0005-0000-0000-000083130000}"/>
    <cellStyle name="Normal 12 2 2 4 3 2 4 2 3" xfId="35805" xr:uid="{00000000-0005-0000-0000-000084130000}"/>
    <cellStyle name="Normal 12 2 2 4 3 2 4 3" xfId="17505" xr:uid="{00000000-0005-0000-0000-000085130000}"/>
    <cellStyle name="Normal 12 2 2 4 3 2 4 3 2" xfId="43125" xr:uid="{00000000-0005-0000-0000-000086130000}"/>
    <cellStyle name="Normal 12 2 2 4 3 2 4 4" xfId="30315" xr:uid="{00000000-0005-0000-0000-000087130000}"/>
    <cellStyle name="Normal 12 2 2 4 3 2 5" xfId="12014" xr:uid="{00000000-0005-0000-0000-000088130000}"/>
    <cellStyle name="Normal 12 2 2 4 3 2 5 2" xfId="24825" xr:uid="{00000000-0005-0000-0000-000089130000}"/>
    <cellStyle name="Normal 12 2 2 4 3 2 5 2 2" xfId="50445" xr:uid="{00000000-0005-0000-0000-00008A130000}"/>
    <cellStyle name="Normal 12 2 2 4 3 2 5 3" xfId="37635" xr:uid="{00000000-0005-0000-0000-00008B130000}"/>
    <cellStyle name="Normal 12 2 2 4 3 2 6" xfId="6524" xr:uid="{00000000-0005-0000-0000-00008C130000}"/>
    <cellStyle name="Normal 12 2 2 4 3 2 6 2" xfId="19335" xr:uid="{00000000-0005-0000-0000-00008D130000}"/>
    <cellStyle name="Normal 12 2 2 4 3 2 6 2 2" xfId="44955" xr:uid="{00000000-0005-0000-0000-00008E130000}"/>
    <cellStyle name="Normal 12 2 2 4 3 2 6 3" xfId="32145" xr:uid="{00000000-0005-0000-0000-00008F130000}"/>
    <cellStyle name="Normal 12 2 2 4 3 2 7" xfId="13845" xr:uid="{00000000-0005-0000-0000-000090130000}"/>
    <cellStyle name="Normal 12 2 2 4 3 2 7 2" xfId="39465" xr:uid="{00000000-0005-0000-0000-000091130000}"/>
    <cellStyle name="Normal 12 2 2 4 3 2 8" xfId="26655" xr:uid="{00000000-0005-0000-0000-000092130000}"/>
    <cellStyle name="Normal 12 2 2 4 3 3" xfId="1528" xr:uid="{00000000-0005-0000-0000-000093130000}"/>
    <cellStyle name="Normal 12 2 2 4 3 3 2" xfId="3358" xr:uid="{00000000-0005-0000-0000-000094130000}"/>
    <cellStyle name="Normal 12 2 2 4 3 3 2 2" xfId="8848" xr:uid="{00000000-0005-0000-0000-000095130000}"/>
    <cellStyle name="Normal 12 2 2 4 3 3 2 2 2" xfId="21659" xr:uid="{00000000-0005-0000-0000-000096130000}"/>
    <cellStyle name="Normal 12 2 2 4 3 3 2 2 2 2" xfId="47279" xr:uid="{00000000-0005-0000-0000-000097130000}"/>
    <cellStyle name="Normal 12 2 2 4 3 3 2 2 3" xfId="34469" xr:uid="{00000000-0005-0000-0000-000098130000}"/>
    <cellStyle name="Normal 12 2 2 4 3 3 2 3" xfId="16169" xr:uid="{00000000-0005-0000-0000-000099130000}"/>
    <cellStyle name="Normal 12 2 2 4 3 3 2 3 2" xfId="41789" xr:uid="{00000000-0005-0000-0000-00009A130000}"/>
    <cellStyle name="Normal 12 2 2 4 3 3 2 4" xfId="28979" xr:uid="{00000000-0005-0000-0000-00009B130000}"/>
    <cellStyle name="Normal 12 2 2 4 3 3 3" xfId="5188" xr:uid="{00000000-0005-0000-0000-00009C130000}"/>
    <cellStyle name="Normal 12 2 2 4 3 3 3 2" xfId="10678" xr:uid="{00000000-0005-0000-0000-00009D130000}"/>
    <cellStyle name="Normal 12 2 2 4 3 3 3 2 2" xfId="23489" xr:uid="{00000000-0005-0000-0000-00009E130000}"/>
    <cellStyle name="Normal 12 2 2 4 3 3 3 2 2 2" xfId="49109" xr:uid="{00000000-0005-0000-0000-00009F130000}"/>
    <cellStyle name="Normal 12 2 2 4 3 3 3 2 3" xfId="36299" xr:uid="{00000000-0005-0000-0000-0000A0130000}"/>
    <cellStyle name="Normal 12 2 2 4 3 3 3 3" xfId="17999" xr:uid="{00000000-0005-0000-0000-0000A1130000}"/>
    <cellStyle name="Normal 12 2 2 4 3 3 3 3 2" xfId="43619" xr:uid="{00000000-0005-0000-0000-0000A2130000}"/>
    <cellStyle name="Normal 12 2 2 4 3 3 3 4" xfId="30809" xr:uid="{00000000-0005-0000-0000-0000A3130000}"/>
    <cellStyle name="Normal 12 2 2 4 3 3 4" xfId="12508" xr:uid="{00000000-0005-0000-0000-0000A4130000}"/>
    <cellStyle name="Normal 12 2 2 4 3 3 4 2" xfId="25319" xr:uid="{00000000-0005-0000-0000-0000A5130000}"/>
    <cellStyle name="Normal 12 2 2 4 3 3 4 2 2" xfId="50939" xr:uid="{00000000-0005-0000-0000-0000A6130000}"/>
    <cellStyle name="Normal 12 2 2 4 3 3 4 3" xfId="38129" xr:uid="{00000000-0005-0000-0000-0000A7130000}"/>
    <cellStyle name="Normal 12 2 2 4 3 3 5" xfId="7018" xr:uid="{00000000-0005-0000-0000-0000A8130000}"/>
    <cellStyle name="Normal 12 2 2 4 3 3 5 2" xfId="19829" xr:uid="{00000000-0005-0000-0000-0000A9130000}"/>
    <cellStyle name="Normal 12 2 2 4 3 3 5 2 2" xfId="45449" xr:uid="{00000000-0005-0000-0000-0000AA130000}"/>
    <cellStyle name="Normal 12 2 2 4 3 3 5 3" xfId="32639" xr:uid="{00000000-0005-0000-0000-0000AB130000}"/>
    <cellStyle name="Normal 12 2 2 4 3 3 6" xfId="14339" xr:uid="{00000000-0005-0000-0000-0000AC130000}"/>
    <cellStyle name="Normal 12 2 2 4 3 3 6 2" xfId="39959" xr:uid="{00000000-0005-0000-0000-0000AD130000}"/>
    <cellStyle name="Normal 12 2 2 4 3 3 7" xfId="27149" xr:uid="{00000000-0005-0000-0000-0000AE130000}"/>
    <cellStyle name="Normal 12 2 2 4 3 4" xfId="2464" xr:uid="{00000000-0005-0000-0000-0000AF130000}"/>
    <cellStyle name="Normal 12 2 2 4 3 4 2" xfId="7954" xr:uid="{00000000-0005-0000-0000-0000B0130000}"/>
    <cellStyle name="Normal 12 2 2 4 3 4 2 2" xfId="20765" xr:uid="{00000000-0005-0000-0000-0000B1130000}"/>
    <cellStyle name="Normal 12 2 2 4 3 4 2 2 2" xfId="46385" xr:uid="{00000000-0005-0000-0000-0000B2130000}"/>
    <cellStyle name="Normal 12 2 2 4 3 4 2 3" xfId="33575" xr:uid="{00000000-0005-0000-0000-0000B3130000}"/>
    <cellStyle name="Normal 12 2 2 4 3 4 3" xfId="15275" xr:uid="{00000000-0005-0000-0000-0000B4130000}"/>
    <cellStyle name="Normal 12 2 2 4 3 4 3 2" xfId="40895" xr:uid="{00000000-0005-0000-0000-0000B5130000}"/>
    <cellStyle name="Normal 12 2 2 4 3 4 4" xfId="28085" xr:uid="{00000000-0005-0000-0000-0000B6130000}"/>
    <cellStyle name="Normal 12 2 2 4 3 5" xfId="4294" xr:uid="{00000000-0005-0000-0000-0000B7130000}"/>
    <cellStyle name="Normal 12 2 2 4 3 5 2" xfId="9784" xr:uid="{00000000-0005-0000-0000-0000B8130000}"/>
    <cellStyle name="Normal 12 2 2 4 3 5 2 2" xfId="22595" xr:uid="{00000000-0005-0000-0000-0000B9130000}"/>
    <cellStyle name="Normal 12 2 2 4 3 5 2 2 2" xfId="48215" xr:uid="{00000000-0005-0000-0000-0000BA130000}"/>
    <cellStyle name="Normal 12 2 2 4 3 5 2 3" xfId="35405" xr:uid="{00000000-0005-0000-0000-0000BB130000}"/>
    <cellStyle name="Normal 12 2 2 4 3 5 3" xfId="17105" xr:uid="{00000000-0005-0000-0000-0000BC130000}"/>
    <cellStyle name="Normal 12 2 2 4 3 5 3 2" xfId="42725" xr:uid="{00000000-0005-0000-0000-0000BD130000}"/>
    <cellStyle name="Normal 12 2 2 4 3 5 4" xfId="29915" xr:uid="{00000000-0005-0000-0000-0000BE130000}"/>
    <cellStyle name="Normal 12 2 2 4 3 6" xfId="11614" xr:uid="{00000000-0005-0000-0000-0000BF130000}"/>
    <cellStyle name="Normal 12 2 2 4 3 6 2" xfId="24425" xr:uid="{00000000-0005-0000-0000-0000C0130000}"/>
    <cellStyle name="Normal 12 2 2 4 3 6 2 2" xfId="50045" xr:uid="{00000000-0005-0000-0000-0000C1130000}"/>
    <cellStyle name="Normal 12 2 2 4 3 6 3" xfId="37235" xr:uid="{00000000-0005-0000-0000-0000C2130000}"/>
    <cellStyle name="Normal 12 2 2 4 3 7" xfId="6124" xr:uid="{00000000-0005-0000-0000-0000C3130000}"/>
    <cellStyle name="Normal 12 2 2 4 3 7 2" xfId="18935" xr:uid="{00000000-0005-0000-0000-0000C4130000}"/>
    <cellStyle name="Normal 12 2 2 4 3 7 2 2" xfId="44555" xr:uid="{00000000-0005-0000-0000-0000C5130000}"/>
    <cellStyle name="Normal 12 2 2 4 3 7 3" xfId="31745" xr:uid="{00000000-0005-0000-0000-0000C6130000}"/>
    <cellStyle name="Normal 12 2 2 4 3 8" xfId="13445" xr:uid="{00000000-0005-0000-0000-0000C7130000}"/>
    <cellStyle name="Normal 12 2 2 4 3 8 2" xfId="39065" xr:uid="{00000000-0005-0000-0000-0000C8130000}"/>
    <cellStyle name="Normal 12 2 2 4 3 9" xfId="26255" xr:uid="{00000000-0005-0000-0000-0000C9130000}"/>
    <cellStyle name="Normal 12 2 2 4 4" xfId="408" xr:uid="{00000000-0005-0000-0000-0000CA130000}"/>
    <cellStyle name="Normal 12 2 2 4 4 2" xfId="1303" xr:uid="{00000000-0005-0000-0000-0000CB130000}"/>
    <cellStyle name="Normal 12 2 2 4 4 2 2" xfId="3133" xr:uid="{00000000-0005-0000-0000-0000CC130000}"/>
    <cellStyle name="Normal 12 2 2 4 4 2 2 2" xfId="8623" xr:uid="{00000000-0005-0000-0000-0000CD130000}"/>
    <cellStyle name="Normal 12 2 2 4 4 2 2 2 2" xfId="21434" xr:uid="{00000000-0005-0000-0000-0000CE130000}"/>
    <cellStyle name="Normal 12 2 2 4 4 2 2 2 2 2" xfId="47054" xr:uid="{00000000-0005-0000-0000-0000CF130000}"/>
    <cellStyle name="Normal 12 2 2 4 4 2 2 2 3" xfId="34244" xr:uid="{00000000-0005-0000-0000-0000D0130000}"/>
    <cellStyle name="Normal 12 2 2 4 4 2 2 3" xfId="15944" xr:uid="{00000000-0005-0000-0000-0000D1130000}"/>
    <cellStyle name="Normal 12 2 2 4 4 2 2 3 2" xfId="41564" xr:uid="{00000000-0005-0000-0000-0000D2130000}"/>
    <cellStyle name="Normal 12 2 2 4 4 2 2 4" xfId="28754" xr:uid="{00000000-0005-0000-0000-0000D3130000}"/>
    <cellStyle name="Normal 12 2 2 4 4 2 3" xfId="4963" xr:uid="{00000000-0005-0000-0000-0000D4130000}"/>
    <cellStyle name="Normal 12 2 2 4 4 2 3 2" xfId="10453" xr:uid="{00000000-0005-0000-0000-0000D5130000}"/>
    <cellStyle name="Normal 12 2 2 4 4 2 3 2 2" xfId="23264" xr:uid="{00000000-0005-0000-0000-0000D6130000}"/>
    <cellStyle name="Normal 12 2 2 4 4 2 3 2 2 2" xfId="48884" xr:uid="{00000000-0005-0000-0000-0000D7130000}"/>
    <cellStyle name="Normal 12 2 2 4 4 2 3 2 3" xfId="36074" xr:uid="{00000000-0005-0000-0000-0000D8130000}"/>
    <cellStyle name="Normal 12 2 2 4 4 2 3 3" xfId="17774" xr:uid="{00000000-0005-0000-0000-0000D9130000}"/>
    <cellStyle name="Normal 12 2 2 4 4 2 3 3 2" xfId="43394" xr:uid="{00000000-0005-0000-0000-0000DA130000}"/>
    <cellStyle name="Normal 12 2 2 4 4 2 3 4" xfId="30584" xr:uid="{00000000-0005-0000-0000-0000DB130000}"/>
    <cellStyle name="Normal 12 2 2 4 4 2 4" xfId="12283" xr:uid="{00000000-0005-0000-0000-0000DC130000}"/>
    <cellStyle name="Normal 12 2 2 4 4 2 4 2" xfId="25094" xr:uid="{00000000-0005-0000-0000-0000DD130000}"/>
    <cellStyle name="Normal 12 2 2 4 4 2 4 2 2" xfId="50714" xr:uid="{00000000-0005-0000-0000-0000DE130000}"/>
    <cellStyle name="Normal 12 2 2 4 4 2 4 3" xfId="37904" xr:uid="{00000000-0005-0000-0000-0000DF130000}"/>
    <cellStyle name="Normal 12 2 2 4 4 2 5" xfId="6793" xr:uid="{00000000-0005-0000-0000-0000E0130000}"/>
    <cellStyle name="Normal 12 2 2 4 4 2 5 2" xfId="19604" xr:uid="{00000000-0005-0000-0000-0000E1130000}"/>
    <cellStyle name="Normal 12 2 2 4 4 2 5 2 2" xfId="45224" xr:uid="{00000000-0005-0000-0000-0000E2130000}"/>
    <cellStyle name="Normal 12 2 2 4 4 2 5 3" xfId="32414" xr:uid="{00000000-0005-0000-0000-0000E3130000}"/>
    <cellStyle name="Normal 12 2 2 4 4 2 6" xfId="14114" xr:uid="{00000000-0005-0000-0000-0000E4130000}"/>
    <cellStyle name="Normal 12 2 2 4 4 2 6 2" xfId="39734" xr:uid="{00000000-0005-0000-0000-0000E5130000}"/>
    <cellStyle name="Normal 12 2 2 4 4 2 7" xfId="26924" xr:uid="{00000000-0005-0000-0000-0000E6130000}"/>
    <cellStyle name="Normal 12 2 2 4 4 3" xfId="2239" xr:uid="{00000000-0005-0000-0000-0000E7130000}"/>
    <cellStyle name="Normal 12 2 2 4 4 3 2" xfId="7729" xr:uid="{00000000-0005-0000-0000-0000E8130000}"/>
    <cellStyle name="Normal 12 2 2 4 4 3 2 2" xfId="20540" xr:uid="{00000000-0005-0000-0000-0000E9130000}"/>
    <cellStyle name="Normal 12 2 2 4 4 3 2 2 2" xfId="46160" xr:uid="{00000000-0005-0000-0000-0000EA130000}"/>
    <cellStyle name="Normal 12 2 2 4 4 3 2 3" xfId="33350" xr:uid="{00000000-0005-0000-0000-0000EB130000}"/>
    <cellStyle name="Normal 12 2 2 4 4 3 3" xfId="15050" xr:uid="{00000000-0005-0000-0000-0000EC130000}"/>
    <cellStyle name="Normal 12 2 2 4 4 3 3 2" xfId="40670" xr:uid="{00000000-0005-0000-0000-0000ED130000}"/>
    <cellStyle name="Normal 12 2 2 4 4 3 4" xfId="27860" xr:uid="{00000000-0005-0000-0000-0000EE130000}"/>
    <cellStyle name="Normal 12 2 2 4 4 4" xfId="4069" xr:uid="{00000000-0005-0000-0000-0000EF130000}"/>
    <cellStyle name="Normal 12 2 2 4 4 4 2" xfId="9559" xr:uid="{00000000-0005-0000-0000-0000F0130000}"/>
    <cellStyle name="Normal 12 2 2 4 4 4 2 2" xfId="22370" xr:uid="{00000000-0005-0000-0000-0000F1130000}"/>
    <cellStyle name="Normal 12 2 2 4 4 4 2 2 2" xfId="47990" xr:uid="{00000000-0005-0000-0000-0000F2130000}"/>
    <cellStyle name="Normal 12 2 2 4 4 4 2 3" xfId="35180" xr:uid="{00000000-0005-0000-0000-0000F3130000}"/>
    <cellStyle name="Normal 12 2 2 4 4 4 3" xfId="16880" xr:uid="{00000000-0005-0000-0000-0000F4130000}"/>
    <cellStyle name="Normal 12 2 2 4 4 4 3 2" xfId="42500" xr:uid="{00000000-0005-0000-0000-0000F5130000}"/>
    <cellStyle name="Normal 12 2 2 4 4 4 4" xfId="29690" xr:uid="{00000000-0005-0000-0000-0000F6130000}"/>
    <cellStyle name="Normal 12 2 2 4 4 5" xfId="11389" xr:uid="{00000000-0005-0000-0000-0000F7130000}"/>
    <cellStyle name="Normal 12 2 2 4 4 5 2" xfId="24200" xr:uid="{00000000-0005-0000-0000-0000F8130000}"/>
    <cellStyle name="Normal 12 2 2 4 4 5 2 2" xfId="49820" xr:uid="{00000000-0005-0000-0000-0000F9130000}"/>
    <cellStyle name="Normal 12 2 2 4 4 5 3" xfId="37010" xr:uid="{00000000-0005-0000-0000-0000FA130000}"/>
    <cellStyle name="Normal 12 2 2 4 4 6" xfId="5899" xr:uid="{00000000-0005-0000-0000-0000FB130000}"/>
    <cellStyle name="Normal 12 2 2 4 4 6 2" xfId="18710" xr:uid="{00000000-0005-0000-0000-0000FC130000}"/>
    <cellStyle name="Normal 12 2 2 4 4 6 2 2" xfId="44330" xr:uid="{00000000-0005-0000-0000-0000FD130000}"/>
    <cellStyle name="Normal 12 2 2 4 4 6 3" xfId="31520" xr:uid="{00000000-0005-0000-0000-0000FE130000}"/>
    <cellStyle name="Normal 12 2 2 4 4 7" xfId="13220" xr:uid="{00000000-0005-0000-0000-0000FF130000}"/>
    <cellStyle name="Normal 12 2 2 4 4 7 2" xfId="38840" xr:uid="{00000000-0005-0000-0000-000000140000}"/>
    <cellStyle name="Normal 12 2 2 4 4 8" xfId="26030" xr:uid="{00000000-0005-0000-0000-000001140000}"/>
    <cellStyle name="Normal 12 2 2 4 5" xfId="767" xr:uid="{00000000-0005-0000-0000-000002140000}"/>
    <cellStyle name="Normal 12 2 2 4 5 2" xfId="1662" xr:uid="{00000000-0005-0000-0000-000003140000}"/>
    <cellStyle name="Normal 12 2 2 4 5 2 2" xfId="3492" xr:uid="{00000000-0005-0000-0000-000004140000}"/>
    <cellStyle name="Normal 12 2 2 4 5 2 2 2" xfId="8982" xr:uid="{00000000-0005-0000-0000-000005140000}"/>
    <cellStyle name="Normal 12 2 2 4 5 2 2 2 2" xfId="21793" xr:uid="{00000000-0005-0000-0000-000006140000}"/>
    <cellStyle name="Normal 12 2 2 4 5 2 2 2 2 2" xfId="47413" xr:uid="{00000000-0005-0000-0000-000007140000}"/>
    <cellStyle name="Normal 12 2 2 4 5 2 2 2 3" xfId="34603" xr:uid="{00000000-0005-0000-0000-000008140000}"/>
    <cellStyle name="Normal 12 2 2 4 5 2 2 3" xfId="16303" xr:uid="{00000000-0005-0000-0000-000009140000}"/>
    <cellStyle name="Normal 12 2 2 4 5 2 2 3 2" xfId="41923" xr:uid="{00000000-0005-0000-0000-00000A140000}"/>
    <cellStyle name="Normal 12 2 2 4 5 2 2 4" xfId="29113" xr:uid="{00000000-0005-0000-0000-00000B140000}"/>
    <cellStyle name="Normal 12 2 2 4 5 2 3" xfId="5322" xr:uid="{00000000-0005-0000-0000-00000C140000}"/>
    <cellStyle name="Normal 12 2 2 4 5 2 3 2" xfId="10812" xr:uid="{00000000-0005-0000-0000-00000D140000}"/>
    <cellStyle name="Normal 12 2 2 4 5 2 3 2 2" xfId="23623" xr:uid="{00000000-0005-0000-0000-00000E140000}"/>
    <cellStyle name="Normal 12 2 2 4 5 2 3 2 2 2" xfId="49243" xr:uid="{00000000-0005-0000-0000-00000F140000}"/>
    <cellStyle name="Normal 12 2 2 4 5 2 3 2 3" xfId="36433" xr:uid="{00000000-0005-0000-0000-000010140000}"/>
    <cellStyle name="Normal 12 2 2 4 5 2 3 3" xfId="18133" xr:uid="{00000000-0005-0000-0000-000011140000}"/>
    <cellStyle name="Normal 12 2 2 4 5 2 3 3 2" xfId="43753" xr:uid="{00000000-0005-0000-0000-000012140000}"/>
    <cellStyle name="Normal 12 2 2 4 5 2 3 4" xfId="30943" xr:uid="{00000000-0005-0000-0000-000013140000}"/>
    <cellStyle name="Normal 12 2 2 4 5 2 4" xfId="12642" xr:uid="{00000000-0005-0000-0000-000014140000}"/>
    <cellStyle name="Normal 12 2 2 4 5 2 4 2" xfId="25453" xr:uid="{00000000-0005-0000-0000-000015140000}"/>
    <cellStyle name="Normal 12 2 2 4 5 2 4 2 2" xfId="51073" xr:uid="{00000000-0005-0000-0000-000016140000}"/>
    <cellStyle name="Normal 12 2 2 4 5 2 4 3" xfId="38263" xr:uid="{00000000-0005-0000-0000-000017140000}"/>
    <cellStyle name="Normal 12 2 2 4 5 2 5" xfId="7152" xr:uid="{00000000-0005-0000-0000-000018140000}"/>
    <cellStyle name="Normal 12 2 2 4 5 2 5 2" xfId="19963" xr:uid="{00000000-0005-0000-0000-000019140000}"/>
    <cellStyle name="Normal 12 2 2 4 5 2 5 2 2" xfId="45583" xr:uid="{00000000-0005-0000-0000-00001A140000}"/>
    <cellStyle name="Normal 12 2 2 4 5 2 5 3" xfId="32773" xr:uid="{00000000-0005-0000-0000-00001B140000}"/>
    <cellStyle name="Normal 12 2 2 4 5 2 6" xfId="14473" xr:uid="{00000000-0005-0000-0000-00001C140000}"/>
    <cellStyle name="Normal 12 2 2 4 5 2 6 2" xfId="40093" xr:uid="{00000000-0005-0000-0000-00001D140000}"/>
    <cellStyle name="Normal 12 2 2 4 5 2 7" xfId="27283" xr:uid="{00000000-0005-0000-0000-00001E140000}"/>
    <cellStyle name="Normal 12 2 2 4 5 3" xfId="2598" xr:uid="{00000000-0005-0000-0000-00001F140000}"/>
    <cellStyle name="Normal 12 2 2 4 5 3 2" xfId="8088" xr:uid="{00000000-0005-0000-0000-000020140000}"/>
    <cellStyle name="Normal 12 2 2 4 5 3 2 2" xfId="20899" xr:uid="{00000000-0005-0000-0000-000021140000}"/>
    <cellStyle name="Normal 12 2 2 4 5 3 2 2 2" xfId="46519" xr:uid="{00000000-0005-0000-0000-000022140000}"/>
    <cellStyle name="Normal 12 2 2 4 5 3 2 3" xfId="33709" xr:uid="{00000000-0005-0000-0000-000023140000}"/>
    <cellStyle name="Normal 12 2 2 4 5 3 3" xfId="15409" xr:uid="{00000000-0005-0000-0000-000024140000}"/>
    <cellStyle name="Normal 12 2 2 4 5 3 3 2" xfId="41029" xr:uid="{00000000-0005-0000-0000-000025140000}"/>
    <cellStyle name="Normal 12 2 2 4 5 3 4" xfId="28219" xr:uid="{00000000-0005-0000-0000-000026140000}"/>
    <cellStyle name="Normal 12 2 2 4 5 4" xfId="4428" xr:uid="{00000000-0005-0000-0000-000027140000}"/>
    <cellStyle name="Normal 12 2 2 4 5 4 2" xfId="9918" xr:uid="{00000000-0005-0000-0000-000028140000}"/>
    <cellStyle name="Normal 12 2 2 4 5 4 2 2" xfId="22729" xr:uid="{00000000-0005-0000-0000-000029140000}"/>
    <cellStyle name="Normal 12 2 2 4 5 4 2 2 2" xfId="48349" xr:uid="{00000000-0005-0000-0000-00002A140000}"/>
    <cellStyle name="Normal 12 2 2 4 5 4 2 3" xfId="35539" xr:uid="{00000000-0005-0000-0000-00002B140000}"/>
    <cellStyle name="Normal 12 2 2 4 5 4 3" xfId="17239" xr:uid="{00000000-0005-0000-0000-00002C140000}"/>
    <cellStyle name="Normal 12 2 2 4 5 4 3 2" xfId="42859" xr:uid="{00000000-0005-0000-0000-00002D140000}"/>
    <cellStyle name="Normal 12 2 2 4 5 4 4" xfId="30049" xr:uid="{00000000-0005-0000-0000-00002E140000}"/>
    <cellStyle name="Normal 12 2 2 4 5 5" xfId="11748" xr:uid="{00000000-0005-0000-0000-00002F140000}"/>
    <cellStyle name="Normal 12 2 2 4 5 5 2" xfId="24559" xr:uid="{00000000-0005-0000-0000-000030140000}"/>
    <cellStyle name="Normal 12 2 2 4 5 5 2 2" xfId="50179" xr:uid="{00000000-0005-0000-0000-000031140000}"/>
    <cellStyle name="Normal 12 2 2 4 5 5 3" xfId="37369" xr:uid="{00000000-0005-0000-0000-000032140000}"/>
    <cellStyle name="Normal 12 2 2 4 5 6" xfId="6258" xr:uid="{00000000-0005-0000-0000-000033140000}"/>
    <cellStyle name="Normal 12 2 2 4 5 6 2" xfId="19069" xr:uid="{00000000-0005-0000-0000-000034140000}"/>
    <cellStyle name="Normal 12 2 2 4 5 6 2 2" xfId="44689" xr:uid="{00000000-0005-0000-0000-000035140000}"/>
    <cellStyle name="Normal 12 2 2 4 5 6 3" xfId="31879" xr:uid="{00000000-0005-0000-0000-000036140000}"/>
    <cellStyle name="Normal 12 2 2 4 5 7" xfId="13579" xr:uid="{00000000-0005-0000-0000-000037140000}"/>
    <cellStyle name="Normal 12 2 2 4 5 7 2" xfId="39199" xr:uid="{00000000-0005-0000-0000-000038140000}"/>
    <cellStyle name="Normal 12 2 2 4 5 8" xfId="26389" xr:uid="{00000000-0005-0000-0000-000039140000}"/>
    <cellStyle name="Normal 12 2 2 4 6" xfId="1168" xr:uid="{00000000-0005-0000-0000-00003A140000}"/>
    <cellStyle name="Normal 12 2 2 4 6 2" xfId="2998" xr:uid="{00000000-0005-0000-0000-00003B140000}"/>
    <cellStyle name="Normal 12 2 2 4 6 2 2" xfId="8488" xr:uid="{00000000-0005-0000-0000-00003C140000}"/>
    <cellStyle name="Normal 12 2 2 4 6 2 2 2" xfId="21299" xr:uid="{00000000-0005-0000-0000-00003D140000}"/>
    <cellStyle name="Normal 12 2 2 4 6 2 2 2 2" xfId="46919" xr:uid="{00000000-0005-0000-0000-00003E140000}"/>
    <cellStyle name="Normal 12 2 2 4 6 2 2 3" xfId="34109" xr:uid="{00000000-0005-0000-0000-00003F140000}"/>
    <cellStyle name="Normal 12 2 2 4 6 2 3" xfId="15809" xr:uid="{00000000-0005-0000-0000-000040140000}"/>
    <cellStyle name="Normal 12 2 2 4 6 2 3 2" xfId="41429" xr:uid="{00000000-0005-0000-0000-000041140000}"/>
    <cellStyle name="Normal 12 2 2 4 6 2 4" xfId="28619" xr:uid="{00000000-0005-0000-0000-000042140000}"/>
    <cellStyle name="Normal 12 2 2 4 6 3" xfId="4828" xr:uid="{00000000-0005-0000-0000-000043140000}"/>
    <cellStyle name="Normal 12 2 2 4 6 3 2" xfId="10318" xr:uid="{00000000-0005-0000-0000-000044140000}"/>
    <cellStyle name="Normal 12 2 2 4 6 3 2 2" xfId="23129" xr:uid="{00000000-0005-0000-0000-000045140000}"/>
    <cellStyle name="Normal 12 2 2 4 6 3 2 2 2" xfId="48749" xr:uid="{00000000-0005-0000-0000-000046140000}"/>
    <cellStyle name="Normal 12 2 2 4 6 3 2 3" xfId="35939" xr:uid="{00000000-0005-0000-0000-000047140000}"/>
    <cellStyle name="Normal 12 2 2 4 6 3 3" xfId="17639" xr:uid="{00000000-0005-0000-0000-000048140000}"/>
    <cellStyle name="Normal 12 2 2 4 6 3 3 2" xfId="43259" xr:uid="{00000000-0005-0000-0000-000049140000}"/>
    <cellStyle name="Normal 12 2 2 4 6 3 4" xfId="30449" xr:uid="{00000000-0005-0000-0000-00004A140000}"/>
    <cellStyle name="Normal 12 2 2 4 6 4" xfId="12148" xr:uid="{00000000-0005-0000-0000-00004B140000}"/>
    <cellStyle name="Normal 12 2 2 4 6 4 2" xfId="24959" xr:uid="{00000000-0005-0000-0000-00004C140000}"/>
    <cellStyle name="Normal 12 2 2 4 6 4 2 2" xfId="50579" xr:uid="{00000000-0005-0000-0000-00004D140000}"/>
    <cellStyle name="Normal 12 2 2 4 6 4 3" xfId="37769" xr:uid="{00000000-0005-0000-0000-00004E140000}"/>
    <cellStyle name="Normal 12 2 2 4 6 5" xfId="6658" xr:uid="{00000000-0005-0000-0000-00004F140000}"/>
    <cellStyle name="Normal 12 2 2 4 6 5 2" xfId="19469" xr:uid="{00000000-0005-0000-0000-000050140000}"/>
    <cellStyle name="Normal 12 2 2 4 6 5 2 2" xfId="45089" xr:uid="{00000000-0005-0000-0000-000051140000}"/>
    <cellStyle name="Normal 12 2 2 4 6 5 3" xfId="32279" xr:uid="{00000000-0005-0000-0000-000052140000}"/>
    <cellStyle name="Normal 12 2 2 4 6 6" xfId="13979" xr:uid="{00000000-0005-0000-0000-000053140000}"/>
    <cellStyle name="Normal 12 2 2 4 6 6 2" xfId="39599" xr:uid="{00000000-0005-0000-0000-000054140000}"/>
    <cellStyle name="Normal 12 2 2 4 6 7" xfId="26789" xr:uid="{00000000-0005-0000-0000-000055140000}"/>
    <cellStyle name="Normal 12 2 2 4 7" xfId="2104" xr:uid="{00000000-0005-0000-0000-000056140000}"/>
    <cellStyle name="Normal 12 2 2 4 7 2" xfId="7594" xr:uid="{00000000-0005-0000-0000-000057140000}"/>
    <cellStyle name="Normal 12 2 2 4 7 2 2" xfId="20405" xr:uid="{00000000-0005-0000-0000-000058140000}"/>
    <cellStyle name="Normal 12 2 2 4 7 2 2 2" xfId="46025" xr:uid="{00000000-0005-0000-0000-000059140000}"/>
    <cellStyle name="Normal 12 2 2 4 7 2 3" xfId="33215" xr:uid="{00000000-0005-0000-0000-00005A140000}"/>
    <cellStyle name="Normal 12 2 2 4 7 3" xfId="14915" xr:uid="{00000000-0005-0000-0000-00005B140000}"/>
    <cellStyle name="Normal 12 2 2 4 7 3 2" xfId="40535" xr:uid="{00000000-0005-0000-0000-00005C140000}"/>
    <cellStyle name="Normal 12 2 2 4 7 4" xfId="27725" xr:uid="{00000000-0005-0000-0000-00005D140000}"/>
    <cellStyle name="Normal 12 2 2 4 8" xfId="3934" xr:uid="{00000000-0005-0000-0000-00005E140000}"/>
    <cellStyle name="Normal 12 2 2 4 8 2" xfId="9424" xr:uid="{00000000-0005-0000-0000-00005F140000}"/>
    <cellStyle name="Normal 12 2 2 4 8 2 2" xfId="22235" xr:uid="{00000000-0005-0000-0000-000060140000}"/>
    <cellStyle name="Normal 12 2 2 4 8 2 2 2" xfId="47855" xr:uid="{00000000-0005-0000-0000-000061140000}"/>
    <cellStyle name="Normal 12 2 2 4 8 2 3" xfId="35045" xr:uid="{00000000-0005-0000-0000-000062140000}"/>
    <cellStyle name="Normal 12 2 2 4 8 3" xfId="16745" xr:uid="{00000000-0005-0000-0000-000063140000}"/>
    <cellStyle name="Normal 12 2 2 4 8 3 2" xfId="42365" xr:uid="{00000000-0005-0000-0000-000064140000}"/>
    <cellStyle name="Normal 12 2 2 4 8 4" xfId="29555" xr:uid="{00000000-0005-0000-0000-000065140000}"/>
    <cellStyle name="Normal 12 2 2 4 9" xfId="11254" xr:uid="{00000000-0005-0000-0000-000066140000}"/>
    <cellStyle name="Normal 12 2 2 4 9 2" xfId="24065" xr:uid="{00000000-0005-0000-0000-000067140000}"/>
    <cellStyle name="Normal 12 2 2 4 9 2 2" xfId="49685" xr:uid="{00000000-0005-0000-0000-000068140000}"/>
    <cellStyle name="Normal 12 2 2 4 9 3" xfId="36875" xr:uid="{00000000-0005-0000-0000-000069140000}"/>
    <cellStyle name="Normal 12 2 2 5" xfId="323" xr:uid="{00000000-0005-0000-0000-00006A140000}"/>
    <cellStyle name="Normal 12 2 2 5 10" xfId="5815" xr:uid="{00000000-0005-0000-0000-00006B140000}"/>
    <cellStyle name="Normal 12 2 2 5 10 2" xfId="18626" xr:uid="{00000000-0005-0000-0000-00006C140000}"/>
    <cellStyle name="Normal 12 2 2 5 10 2 2" xfId="44246" xr:uid="{00000000-0005-0000-0000-00006D140000}"/>
    <cellStyle name="Normal 12 2 2 5 10 3" xfId="31436" xr:uid="{00000000-0005-0000-0000-00006E140000}"/>
    <cellStyle name="Normal 12 2 2 5 11" xfId="13136" xr:uid="{00000000-0005-0000-0000-00006F140000}"/>
    <cellStyle name="Normal 12 2 2 5 11 2" xfId="38756" xr:uid="{00000000-0005-0000-0000-000070140000}"/>
    <cellStyle name="Normal 12 2 2 5 12" xfId="25946" xr:uid="{00000000-0005-0000-0000-000071140000}"/>
    <cellStyle name="Normal 12 2 2 5 2" xfId="552" xr:uid="{00000000-0005-0000-0000-000072140000}"/>
    <cellStyle name="Normal 12 2 2 5 2 2" xfId="951" xr:uid="{00000000-0005-0000-0000-000073140000}"/>
    <cellStyle name="Normal 12 2 2 5 2 2 2" xfId="1846" xr:uid="{00000000-0005-0000-0000-000074140000}"/>
    <cellStyle name="Normal 12 2 2 5 2 2 2 2" xfId="3676" xr:uid="{00000000-0005-0000-0000-000075140000}"/>
    <cellStyle name="Normal 12 2 2 5 2 2 2 2 2" xfId="9166" xr:uid="{00000000-0005-0000-0000-000076140000}"/>
    <cellStyle name="Normal 12 2 2 5 2 2 2 2 2 2" xfId="21977" xr:uid="{00000000-0005-0000-0000-000077140000}"/>
    <cellStyle name="Normal 12 2 2 5 2 2 2 2 2 2 2" xfId="47597" xr:uid="{00000000-0005-0000-0000-000078140000}"/>
    <cellStyle name="Normal 12 2 2 5 2 2 2 2 2 3" xfId="34787" xr:uid="{00000000-0005-0000-0000-000079140000}"/>
    <cellStyle name="Normal 12 2 2 5 2 2 2 2 3" xfId="16487" xr:uid="{00000000-0005-0000-0000-00007A140000}"/>
    <cellStyle name="Normal 12 2 2 5 2 2 2 2 3 2" xfId="42107" xr:uid="{00000000-0005-0000-0000-00007B140000}"/>
    <cellStyle name="Normal 12 2 2 5 2 2 2 2 4" xfId="29297" xr:uid="{00000000-0005-0000-0000-00007C140000}"/>
    <cellStyle name="Normal 12 2 2 5 2 2 2 3" xfId="5506" xr:uid="{00000000-0005-0000-0000-00007D140000}"/>
    <cellStyle name="Normal 12 2 2 5 2 2 2 3 2" xfId="10996" xr:uid="{00000000-0005-0000-0000-00007E140000}"/>
    <cellStyle name="Normal 12 2 2 5 2 2 2 3 2 2" xfId="23807" xr:uid="{00000000-0005-0000-0000-00007F140000}"/>
    <cellStyle name="Normal 12 2 2 5 2 2 2 3 2 2 2" xfId="49427" xr:uid="{00000000-0005-0000-0000-000080140000}"/>
    <cellStyle name="Normal 12 2 2 5 2 2 2 3 2 3" xfId="36617" xr:uid="{00000000-0005-0000-0000-000081140000}"/>
    <cellStyle name="Normal 12 2 2 5 2 2 2 3 3" xfId="18317" xr:uid="{00000000-0005-0000-0000-000082140000}"/>
    <cellStyle name="Normal 12 2 2 5 2 2 2 3 3 2" xfId="43937" xr:uid="{00000000-0005-0000-0000-000083140000}"/>
    <cellStyle name="Normal 12 2 2 5 2 2 2 3 4" xfId="31127" xr:uid="{00000000-0005-0000-0000-000084140000}"/>
    <cellStyle name="Normal 12 2 2 5 2 2 2 4" xfId="12826" xr:uid="{00000000-0005-0000-0000-000085140000}"/>
    <cellStyle name="Normal 12 2 2 5 2 2 2 4 2" xfId="25637" xr:uid="{00000000-0005-0000-0000-000086140000}"/>
    <cellStyle name="Normal 12 2 2 5 2 2 2 4 2 2" xfId="51257" xr:uid="{00000000-0005-0000-0000-000087140000}"/>
    <cellStyle name="Normal 12 2 2 5 2 2 2 4 3" xfId="38447" xr:uid="{00000000-0005-0000-0000-000088140000}"/>
    <cellStyle name="Normal 12 2 2 5 2 2 2 5" xfId="7336" xr:uid="{00000000-0005-0000-0000-000089140000}"/>
    <cellStyle name="Normal 12 2 2 5 2 2 2 5 2" xfId="20147" xr:uid="{00000000-0005-0000-0000-00008A140000}"/>
    <cellStyle name="Normal 12 2 2 5 2 2 2 5 2 2" xfId="45767" xr:uid="{00000000-0005-0000-0000-00008B140000}"/>
    <cellStyle name="Normal 12 2 2 5 2 2 2 5 3" xfId="32957" xr:uid="{00000000-0005-0000-0000-00008C140000}"/>
    <cellStyle name="Normal 12 2 2 5 2 2 2 6" xfId="14657" xr:uid="{00000000-0005-0000-0000-00008D140000}"/>
    <cellStyle name="Normal 12 2 2 5 2 2 2 6 2" xfId="40277" xr:uid="{00000000-0005-0000-0000-00008E140000}"/>
    <cellStyle name="Normal 12 2 2 5 2 2 2 7" xfId="27467" xr:uid="{00000000-0005-0000-0000-00008F140000}"/>
    <cellStyle name="Normal 12 2 2 5 2 2 3" xfId="2782" xr:uid="{00000000-0005-0000-0000-000090140000}"/>
    <cellStyle name="Normal 12 2 2 5 2 2 3 2" xfId="8272" xr:uid="{00000000-0005-0000-0000-000091140000}"/>
    <cellStyle name="Normal 12 2 2 5 2 2 3 2 2" xfId="21083" xr:uid="{00000000-0005-0000-0000-000092140000}"/>
    <cellStyle name="Normal 12 2 2 5 2 2 3 2 2 2" xfId="46703" xr:uid="{00000000-0005-0000-0000-000093140000}"/>
    <cellStyle name="Normal 12 2 2 5 2 2 3 2 3" xfId="33893" xr:uid="{00000000-0005-0000-0000-000094140000}"/>
    <cellStyle name="Normal 12 2 2 5 2 2 3 3" xfId="15593" xr:uid="{00000000-0005-0000-0000-000095140000}"/>
    <cellStyle name="Normal 12 2 2 5 2 2 3 3 2" xfId="41213" xr:uid="{00000000-0005-0000-0000-000096140000}"/>
    <cellStyle name="Normal 12 2 2 5 2 2 3 4" xfId="28403" xr:uid="{00000000-0005-0000-0000-000097140000}"/>
    <cellStyle name="Normal 12 2 2 5 2 2 4" xfId="4612" xr:uid="{00000000-0005-0000-0000-000098140000}"/>
    <cellStyle name="Normal 12 2 2 5 2 2 4 2" xfId="10102" xr:uid="{00000000-0005-0000-0000-000099140000}"/>
    <cellStyle name="Normal 12 2 2 5 2 2 4 2 2" xfId="22913" xr:uid="{00000000-0005-0000-0000-00009A140000}"/>
    <cellStyle name="Normal 12 2 2 5 2 2 4 2 2 2" xfId="48533" xr:uid="{00000000-0005-0000-0000-00009B140000}"/>
    <cellStyle name="Normal 12 2 2 5 2 2 4 2 3" xfId="35723" xr:uid="{00000000-0005-0000-0000-00009C140000}"/>
    <cellStyle name="Normal 12 2 2 5 2 2 4 3" xfId="17423" xr:uid="{00000000-0005-0000-0000-00009D140000}"/>
    <cellStyle name="Normal 12 2 2 5 2 2 4 3 2" xfId="43043" xr:uid="{00000000-0005-0000-0000-00009E140000}"/>
    <cellStyle name="Normal 12 2 2 5 2 2 4 4" xfId="30233" xr:uid="{00000000-0005-0000-0000-00009F140000}"/>
    <cellStyle name="Normal 12 2 2 5 2 2 5" xfId="11932" xr:uid="{00000000-0005-0000-0000-0000A0140000}"/>
    <cellStyle name="Normal 12 2 2 5 2 2 5 2" xfId="24743" xr:uid="{00000000-0005-0000-0000-0000A1140000}"/>
    <cellStyle name="Normal 12 2 2 5 2 2 5 2 2" xfId="50363" xr:uid="{00000000-0005-0000-0000-0000A2140000}"/>
    <cellStyle name="Normal 12 2 2 5 2 2 5 3" xfId="37553" xr:uid="{00000000-0005-0000-0000-0000A3140000}"/>
    <cellStyle name="Normal 12 2 2 5 2 2 6" xfId="6442" xr:uid="{00000000-0005-0000-0000-0000A4140000}"/>
    <cellStyle name="Normal 12 2 2 5 2 2 6 2" xfId="19253" xr:uid="{00000000-0005-0000-0000-0000A5140000}"/>
    <cellStyle name="Normal 12 2 2 5 2 2 6 2 2" xfId="44873" xr:uid="{00000000-0005-0000-0000-0000A6140000}"/>
    <cellStyle name="Normal 12 2 2 5 2 2 6 3" xfId="32063" xr:uid="{00000000-0005-0000-0000-0000A7140000}"/>
    <cellStyle name="Normal 12 2 2 5 2 2 7" xfId="13763" xr:uid="{00000000-0005-0000-0000-0000A8140000}"/>
    <cellStyle name="Normal 12 2 2 5 2 2 7 2" xfId="39383" xr:uid="{00000000-0005-0000-0000-0000A9140000}"/>
    <cellStyle name="Normal 12 2 2 5 2 2 8" xfId="26573" xr:uid="{00000000-0005-0000-0000-0000AA140000}"/>
    <cellStyle name="Normal 12 2 2 5 2 3" xfId="1447" xr:uid="{00000000-0005-0000-0000-0000AB140000}"/>
    <cellStyle name="Normal 12 2 2 5 2 3 2" xfId="3277" xr:uid="{00000000-0005-0000-0000-0000AC140000}"/>
    <cellStyle name="Normal 12 2 2 5 2 3 2 2" xfId="8767" xr:uid="{00000000-0005-0000-0000-0000AD140000}"/>
    <cellStyle name="Normal 12 2 2 5 2 3 2 2 2" xfId="21578" xr:uid="{00000000-0005-0000-0000-0000AE140000}"/>
    <cellStyle name="Normal 12 2 2 5 2 3 2 2 2 2" xfId="47198" xr:uid="{00000000-0005-0000-0000-0000AF140000}"/>
    <cellStyle name="Normal 12 2 2 5 2 3 2 2 3" xfId="34388" xr:uid="{00000000-0005-0000-0000-0000B0140000}"/>
    <cellStyle name="Normal 12 2 2 5 2 3 2 3" xfId="16088" xr:uid="{00000000-0005-0000-0000-0000B1140000}"/>
    <cellStyle name="Normal 12 2 2 5 2 3 2 3 2" xfId="41708" xr:uid="{00000000-0005-0000-0000-0000B2140000}"/>
    <cellStyle name="Normal 12 2 2 5 2 3 2 4" xfId="28898" xr:uid="{00000000-0005-0000-0000-0000B3140000}"/>
    <cellStyle name="Normal 12 2 2 5 2 3 3" xfId="5107" xr:uid="{00000000-0005-0000-0000-0000B4140000}"/>
    <cellStyle name="Normal 12 2 2 5 2 3 3 2" xfId="10597" xr:uid="{00000000-0005-0000-0000-0000B5140000}"/>
    <cellStyle name="Normal 12 2 2 5 2 3 3 2 2" xfId="23408" xr:uid="{00000000-0005-0000-0000-0000B6140000}"/>
    <cellStyle name="Normal 12 2 2 5 2 3 3 2 2 2" xfId="49028" xr:uid="{00000000-0005-0000-0000-0000B7140000}"/>
    <cellStyle name="Normal 12 2 2 5 2 3 3 2 3" xfId="36218" xr:uid="{00000000-0005-0000-0000-0000B8140000}"/>
    <cellStyle name="Normal 12 2 2 5 2 3 3 3" xfId="17918" xr:uid="{00000000-0005-0000-0000-0000B9140000}"/>
    <cellStyle name="Normal 12 2 2 5 2 3 3 3 2" xfId="43538" xr:uid="{00000000-0005-0000-0000-0000BA140000}"/>
    <cellStyle name="Normal 12 2 2 5 2 3 3 4" xfId="30728" xr:uid="{00000000-0005-0000-0000-0000BB140000}"/>
    <cellStyle name="Normal 12 2 2 5 2 3 4" xfId="12427" xr:uid="{00000000-0005-0000-0000-0000BC140000}"/>
    <cellStyle name="Normal 12 2 2 5 2 3 4 2" xfId="25238" xr:uid="{00000000-0005-0000-0000-0000BD140000}"/>
    <cellStyle name="Normal 12 2 2 5 2 3 4 2 2" xfId="50858" xr:uid="{00000000-0005-0000-0000-0000BE140000}"/>
    <cellStyle name="Normal 12 2 2 5 2 3 4 3" xfId="38048" xr:uid="{00000000-0005-0000-0000-0000BF140000}"/>
    <cellStyle name="Normal 12 2 2 5 2 3 5" xfId="6937" xr:uid="{00000000-0005-0000-0000-0000C0140000}"/>
    <cellStyle name="Normal 12 2 2 5 2 3 5 2" xfId="19748" xr:uid="{00000000-0005-0000-0000-0000C1140000}"/>
    <cellStyle name="Normal 12 2 2 5 2 3 5 2 2" xfId="45368" xr:uid="{00000000-0005-0000-0000-0000C2140000}"/>
    <cellStyle name="Normal 12 2 2 5 2 3 5 3" xfId="32558" xr:uid="{00000000-0005-0000-0000-0000C3140000}"/>
    <cellStyle name="Normal 12 2 2 5 2 3 6" xfId="14258" xr:uid="{00000000-0005-0000-0000-0000C4140000}"/>
    <cellStyle name="Normal 12 2 2 5 2 3 6 2" xfId="39878" xr:uid="{00000000-0005-0000-0000-0000C5140000}"/>
    <cellStyle name="Normal 12 2 2 5 2 3 7" xfId="27068" xr:uid="{00000000-0005-0000-0000-0000C6140000}"/>
    <cellStyle name="Normal 12 2 2 5 2 4" xfId="2383" xr:uid="{00000000-0005-0000-0000-0000C7140000}"/>
    <cellStyle name="Normal 12 2 2 5 2 4 2" xfId="7873" xr:uid="{00000000-0005-0000-0000-0000C8140000}"/>
    <cellStyle name="Normal 12 2 2 5 2 4 2 2" xfId="20684" xr:uid="{00000000-0005-0000-0000-0000C9140000}"/>
    <cellStyle name="Normal 12 2 2 5 2 4 2 2 2" xfId="46304" xr:uid="{00000000-0005-0000-0000-0000CA140000}"/>
    <cellStyle name="Normal 12 2 2 5 2 4 2 3" xfId="33494" xr:uid="{00000000-0005-0000-0000-0000CB140000}"/>
    <cellStyle name="Normal 12 2 2 5 2 4 3" xfId="15194" xr:uid="{00000000-0005-0000-0000-0000CC140000}"/>
    <cellStyle name="Normal 12 2 2 5 2 4 3 2" xfId="40814" xr:uid="{00000000-0005-0000-0000-0000CD140000}"/>
    <cellStyle name="Normal 12 2 2 5 2 4 4" xfId="28004" xr:uid="{00000000-0005-0000-0000-0000CE140000}"/>
    <cellStyle name="Normal 12 2 2 5 2 5" xfId="4213" xr:uid="{00000000-0005-0000-0000-0000CF140000}"/>
    <cellStyle name="Normal 12 2 2 5 2 5 2" xfId="9703" xr:uid="{00000000-0005-0000-0000-0000D0140000}"/>
    <cellStyle name="Normal 12 2 2 5 2 5 2 2" xfId="22514" xr:uid="{00000000-0005-0000-0000-0000D1140000}"/>
    <cellStyle name="Normal 12 2 2 5 2 5 2 2 2" xfId="48134" xr:uid="{00000000-0005-0000-0000-0000D2140000}"/>
    <cellStyle name="Normal 12 2 2 5 2 5 2 3" xfId="35324" xr:uid="{00000000-0005-0000-0000-0000D3140000}"/>
    <cellStyle name="Normal 12 2 2 5 2 5 3" xfId="17024" xr:uid="{00000000-0005-0000-0000-0000D4140000}"/>
    <cellStyle name="Normal 12 2 2 5 2 5 3 2" xfId="42644" xr:uid="{00000000-0005-0000-0000-0000D5140000}"/>
    <cellStyle name="Normal 12 2 2 5 2 5 4" xfId="29834" xr:uid="{00000000-0005-0000-0000-0000D6140000}"/>
    <cellStyle name="Normal 12 2 2 5 2 6" xfId="11533" xr:uid="{00000000-0005-0000-0000-0000D7140000}"/>
    <cellStyle name="Normal 12 2 2 5 2 6 2" xfId="24344" xr:uid="{00000000-0005-0000-0000-0000D8140000}"/>
    <cellStyle name="Normal 12 2 2 5 2 6 2 2" xfId="49964" xr:uid="{00000000-0005-0000-0000-0000D9140000}"/>
    <cellStyle name="Normal 12 2 2 5 2 6 3" xfId="37154" xr:uid="{00000000-0005-0000-0000-0000DA140000}"/>
    <cellStyle name="Normal 12 2 2 5 2 7" xfId="6043" xr:uid="{00000000-0005-0000-0000-0000DB140000}"/>
    <cellStyle name="Normal 12 2 2 5 2 7 2" xfId="18854" xr:uid="{00000000-0005-0000-0000-0000DC140000}"/>
    <cellStyle name="Normal 12 2 2 5 2 7 2 2" xfId="44474" xr:uid="{00000000-0005-0000-0000-0000DD140000}"/>
    <cellStyle name="Normal 12 2 2 5 2 7 3" xfId="31664" xr:uid="{00000000-0005-0000-0000-0000DE140000}"/>
    <cellStyle name="Normal 12 2 2 5 2 8" xfId="13364" xr:uid="{00000000-0005-0000-0000-0000DF140000}"/>
    <cellStyle name="Normal 12 2 2 5 2 8 2" xfId="38984" xr:uid="{00000000-0005-0000-0000-0000E0140000}"/>
    <cellStyle name="Normal 12 2 2 5 2 9" xfId="26174" xr:uid="{00000000-0005-0000-0000-0000E1140000}"/>
    <cellStyle name="Normal 12 2 2 5 3" xfId="684" xr:uid="{00000000-0005-0000-0000-0000E2140000}"/>
    <cellStyle name="Normal 12 2 2 5 3 2" xfId="1084" xr:uid="{00000000-0005-0000-0000-0000E3140000}"/>
    <cellStyle name="Normal 12 2 2 5 3 2 2" xfId="1979" xr:uid="{00000000-0005-0000-0000-0000E4140000}"/>
    <cellStyle name="Normal 12 2 2 5 3 2 2 2" xfId="3809" xr:uid="{00000000-0005-0000-0000-0000E5140000}"/>
    <cellStyle name="Normal 12 2 2 5 3 2 2 2 2" xfId="9299" xr:uid="{00000000-0005-0000-0000-0000E6140000}"/>
    <cellStyle name="Normal 12 2 2 5 3 2 2 2 2 2" xfId="22110" xr:uid="{00000000-0005-0000-0000-0000E7140000}"/>
    <cellStyle name="Normal 12 2 2 5 3 2 2 2 2 2 2" xfId="47730" xr:uid="{00000000-0005-0000-0000-0000E8140000}"/>
    <cellStyle name="Normal 12 2 2 5 3 2 2 2 2 3" xfId="34920" xr:uid="{00000000-0005-0000-0000-0000E9140000}"/>
    <cellStyle name="Normal 12 2 2 5 3 2 2 2 3" xfId="16620" xr:uid="{00000000-0005-0000-0000-0000EA140000}"/>
    <cellStyle name="Normal 12 2 2 5 3 2 2 2 3 2" xfId="42240" xr:uid="{00000000-0005-0000-0000-0000EB140000}"/>
    <cellStyle name="Normal 12 2 2 5 3 2 2 2 4" xfId="29430" xr:uid="{00000000-0005-0000-0000-0000EC140000}"/>
    <cellStyle name="Normal 12 2 2 5 3 2 2 3" xfId="5639" xr:uid="{00000000-0005-0000-0000-0000ED140000}"/>
    <cellStyle name="Normal 12 2 2 5 3 2 2 3 2" xfId="11129" xr:uid="{00000000-0005-0000-0000-0000EE140000}"/>
    <cellStyle name="Normal 12 2 2 5 3 2 2 3 2 2" xfId="23940" xr:uid="{00000000-0005-0000-0000-0000EF140000}"/>
    <cellStyle name="Normal 12 2 2 5 3 2 2 3 2 2 2" xfId="49560" xr:uid="{00000000-0005-0000-0000-0000F0140000}"/>
    <cellStyle name="Normal 12 2 2 5 3 2 2 3 2 3" xfId="36750" xr:uid="{00000000-0005-0000-0000-0000F1140000}"/>
    <cellStyle name="Normal 12 2 2 5 3 2 2 3 3" xfId="18450" xr:uid="{00000000-0005-0000-0000-0000F2140000}"/>
    <cellStyle name="Normal 12 2 2 5 3 2 2 3 3 2" xfId="44070" xr:uid="{00000000-0005-0000-0000-0000F3140000}"/>
    <cellStyle name="Normal 12 2 2 5 3 2 2 3 4" xfId="31260" xr:uid="{00000000-0005-0000-0000-0000F4140000}"/>
    <cellStyle name="Normal 12 2 2 5 3 2 2 4" xfId="12959" xr:uid="{00000000-0005-0000-0000-0000F5140000}"/>
    <cellStyle name="Normal 12 2 2 5 3 2 2 4 2" xfId="25770" xr:uid="{00000000-0005-0000-0000-0000F6140000}"/>
    <cellStyle name="Normal 12 2 2 5 3 2 2 4 2 2" xfId="51390" xr:uid="{00000000-0005-0000-0000-0000F7140000}"/>
    <cellStyle name="Normal 12 2 2 5 3 2 2 4 3" xfId="38580" xr:uid="{00000000-0005-0000-0000-0000F8140000}"/>
    <cellStyle name="Normal 12 2 2 5 3 2 2 5" xfId="7469" xr:uid="{00000000-0005-0000-0000-0000F9140000}"/>
    <cellStyle name="Normal 12 2 2 5 3 2 2 5 2" xfId="20280" xr:uid="{00000000-0005-0000-0000-0000FA140000}"/>
    <cellStyle name="Normal 12 2 2 5 3 2 2 5 2 2" xfId="45900" xr:uid="{00000000-0005-0000-0000-0000FB140000}"/>
    <cellStyle name="Normal 12 2 2 5 3 2 2 5 3" xfId="33090" xr:uid="{00000000-0005-0000-0000-0000FC140000}"/>
    <cellStyle name="Normal 12 2 2 5 3 2 2 6" xfId="14790" xr:uid="{00000000-0005-0000-0000-0000FD140000}"/>
    <cellStyle name="Normal 12 2 2 5 3 2 2 6 2" xfId="40410" xr:uid="{00000000-0005-0000-0000-0000FE140000}"/>
    <cellStyle name="Normal 12 2 2 5 3 2 2 7" xfId="27600" xr:uid="{00000000-0005-0000-0000-0000FF140000}"/>
    <cellStyle name="Normal 12 2 2 5 3 2 3" xfId="2915" xr:uid="{00000000-0005-0000-0000-000000150000}"/>
    <cellStyle name="Normal 12 2 2 5 3 2 3 2" xfId="8405" xr:uid="{00000000-0005-0000-0000-000001150000}"/>
    <cellStyle name="Normal 12 2 2 5 3 2 3 2 2" xfId="21216" xr:uid="{00000000-0005-0000-0000-000002150000}"/>
    <cellStyle name="Normal 12 2 2 5 3 2 3 2 2 2" xfId="46836" xr:uid="{00000000-0005-0000-0000-000003150000}"/>
    <cellStyle name="Normal 12 2 2 5 3 2 3 2 3" xfId="34026" xr:uid="{00000000-0005-0000-0000-000004150000}"/>
    <cellStyle name="Normal 12 2 2 5 3 2 3 3" xfId="15726" xr:uid="{00000000-0005-0000-0000-000005150000}"/>
    <cellStyle name="Normal 12 2 2 5 3 2 3 3 2" xfId="41346" xr:uid="{00000000-0005-0000-0000-000006150000}"/>
    <cellStyle name="Normal 12 2 2 5 3 2 3 4" xfId="28536" xr:uid="{00000000-0005-0000-0000-000007150000}"/>
    <cellStyle name="Normal 12 2 2 5 3 2 4" xfId="4745" xr:uid="{00000000-0005-0000-0000-000008150000}"/>
    <cellStyle name="Normal 12 2 2 5 3 2 4 2" xfId="10235" xr:uid="{00000000-0005-0000-0000-000009150000}"/>
    <cellStyle name="Normal 12 2 2 5 3 2 4 2 2" xfId="23046" xr:uid="{00000000-0005-0000-0000-00000A150000}"/>
    <cellStyle name="Normal 12 2 2 5 3 2 4 2 2 2" xfId="48666" xr:uid="{00000000-0005-0000-0000-00000B150000}"/>
    <cellStyle name="Normal 12 2 2 5 3 2 4 2 3" xfId="35856" xr:uid="{00000000-0005-0000-0000-00000C150000}"/>
    <cellStyle name="Normal 12 2 2 5 3 2 4 3" xfId="17556" xr:uid="{00000000-0005-0000-0000-00000D150000}"/>
    <cellStyle name="Normal 12 2 2 5 3 2 4 3 2" xfId="43176" xr:uid="{00000000-0005-0000-0000-00000E150000}"/>
    <cellStyle name="Normal 12 2 2 5 3 2 4 4" xfId="30366" xr:uid="{00000000-0005-0000-0000-00000F150000}"/>
    <cellStyle name="Normal 12 2 2 5 3 2 5" xfId="12065" xr:uid="{00000000-0005-0000-0000-000010150000}"/>
    <cellStyle name="Normal 12 2 2 5 3 2 5 2" xfId="24876" xr:uid="{00000000-0005-0000-0000-000011150000}"/>
    <cellStyle name="Normal 12 2 2 5 3 2 5 2 2" xfId="50496" xr:uid="{00000000-0005-0000-0000-000012150000}"/>
    <cellStyle name="Normal 12 2 2 5 3 2 5 3" xfId="37686" xr:uid="{00000000-0005-0000-0000-000013150000}"/>
    <cellStyle name="Normal 12 2 2 5 3 2 6" xfId="6575" xr:uid="{00000000-0005-0000-0000-000014150000}"/>
    <cellStyle name="Normal 12 2 2 5 3 2 6 2" xfId="19386" xr:uid="{00000000-0005-0000-0000-000015150000}"/>
    <cellStyle name="Normal 12 2 2 5 3 2 6 2 2" xfId="45006" xr:uid="{00000000-0005-0000-0000-000016150000}"/>
    <cellStyle name="Normal 12 2 2 5 3 2 6 3" xfId="32196" xr:uid="{00000000-0005-0000-0000-000017150000}"/>
    <cellStyle name="Normal 12 2 2 5 3 2 7" xfId="13896" xr:uid="{00000000-0005-0000-0000-000018150000}"/>
    <cellStyle name="Normal 12 2 2 5 3 2 7 2" xfId="39516" xr:uid="{00000000-0005-0000-0000-000019150000}"/>
    <cellStyle name="Normal 12 2 2 5 3 2 8" xfId="26706" xr:uid="{00000000-0005-0000-0000-00001A150000}"/>
    <cellStyle name="Normal 12 2 2 5 3 3" xfId="1579" xr:uid="{00000000-0005-0000-0000-00001B150000}"/>
    <cellStyle name="Normal 12 2 2 5 3 3 2" xfId="3409" xr:uid="{00000000-0005-0000-0000-00001C150000}"/>
    <cellStyle name="Normal 12 2 2 5 3 3 2 2" xfId="8899" xr:uid="{00000000-0005-0000-0000-00001D150000}"/>
    <cellStyle name="Normal 12 2 2 5 3 3 2 2 2" xfId="21710" xr:uid="{00000000-0005-0000-0000-00001E150000}"/>
    <cellStyle name="Normal 12 2 2 5 3 3 2 2 2 2" xfId="47330" xr:uid="{00000000-0005-0000-0000-00001F150000}"/>
    <cellStyle name="Normal 12 2 2 5 3 3 2 2 3" xfId="34520" xr:uid="{00000000-0005-0000-0000-000020150000}"/>
    <cellStyle name="Normal 12 2 2 5 3 3 2 3" xfId="16220" xr:uid="{00000000-0005-0000-0000-000021150000}"/>
    <cellStyle name="Normal 12 2 2 5 3 3 2 3 2" xfId="41840" xr:uid="{00000000-0005-0000-0000-000022150000}"/>
    <cellStyle name="Normal 12 2 2 5 3 3 2 4" xfId="29030" xr:uid="{00000000-0005-0000-0000-000023150000}"/>
    <cellStyle name="Normal 12 2 2 5 3 3 3" xfId="5239" xr:uid="{00000000-0005-0000-0000-000024150000}"/>
    <cellStyle name="Normal 12 2 2 5 3 3 3 2" xfId="10729" xr:uid="{00000000-0005-0000-0000-000025150000}"/>
    <cellStyle name="Normal 12 2 2 5 3 3 3 2 2" xfId="23540" xr:uid="{00000000-0005-0000-0000-000026150000}"/>
    <cellStyle name="Normal 12 2 2 5 3 3 3 2 2 2" xfId="49160" xr:uid="{00000000-0005-0000-0000-000027150000}"/>
    <cellStyle name="Normal 12 2 2 5 3 3 3 2 3" xfId="36350" xr:uid="{00000000-0005-0000-0000-000028150000}"/>
    <cellStyle name="Normal 12 2 2 5 3 3 3 3" xfId="18050" xr:uid="{00000000-0005-0000-0000-000029150000}"/>
    <cellStyle name="Normal 12 2 2 5 3 3 3 3 2" xfId="43670" xr:uid="{00000000-0005-0000-0000-00002A150000}"/>
    <cellStyle name="Normal 12 2 2 5 3 3 3 4" xfId="30860" xr:uid="{00000000-0005-0000-0000-00002B150000}"/>
    <cellStyle name="Normal 12 2 2 5 3 3 4" xfId="12559" xr:uid="{00000000-0005-0000-0000-00002C150000}"/>
    <cellStyle name="Normal 12 2 2 5 3 3 4 2" xfId="25370" xr:uid="{00000000-0005-0000-0000-00002D150000}"/>
    <cellStyle name="Normal 12 2 2 5 3 3 4 2 2" xfId="50990" xr:uid="{00000000-0005-0000-0000-00002E150000}"/>
    <cellStyle name="Normal 12 2 2 5 3 3 4 3" xfId="38180" xr:uid="{00000000-0005-0000-0000-00002F150000}"/>
    <cellStyle name="Normal 12 2 2 5 3 3 5" xfId="7069" xr:uid="{00000000-0005-0000-0000-000030150000}"/>
    <cellStyle name="Normal 12 2 2 5 3 3 5 2" xfId="19880" xr:uid="{00000000-0005-0000-0000-000031150000}"/>
    <cellStyle name="Normal 12 2 2 5 3 3 5 2 2" xfId="45500" xr:uid="{00000000-0005-0000-0000-000032150000}"/>
    <cellStyle name="Normal 12 2 2 5 3 3 5 3" xfId="32690" xr:uid="{00000000-0005-0000-0000-000033150000}"/>
    <cellStyle name="Normal 12 2 2 5 3 3 6" xfId="14390" xr:uid="{00000000-0005-0000-0000-000034150000}"/>
    <cellStyle name="Normal 12 2 2 5 3 3 6 2" xfId="40010" xr:uid="{00000000-0005-0000-0000-000035150000}"/>
    <cellStyle name="Normal 12 2 2 5 3 3 7" xfId="27200" xr:uid="{00000000-0005-0000-0000-000036150000}"/>
    <cellStyle name="Normal 12 2 2 5 3 4" xfId="2515" xr:uid="{00000000-0005-0000-0000-000037150000}"/>
    <cellStyle name="Normal 12 2 2 5 3 4 2" xfId="8005" xr:uid="{00000000-0005-0000-0000-000038150000}"/>
    <cellStyle name="Normal 12 2 2 5 3 4 2 2" xfId="20816" xr:uid="{00000000-0005-0000-0000-000039150000}"/>
    <cellStyle name="Normal 12 2 2 5 3 4 2 2 2" xfId="46436" xr:uid="{00000000-0005-0000-0000-00003A150000}"/>
    <cellStyle name="Normal 12 2 2 5 3 4 2 3" xfId="33626" xr:uid="{00000000-0005-0000-0000-00003B150000}"/>
    <cellStyle name="Normal 12 2 2 5 3 4 3" xfId="15326" xr:uid="{00000000-0005-0000-0000-00003C150000}"/>
    <cellStyle name="Normal 12 2 2 5 3 4 3 2" xfId="40946" xr:uid="{00000000-0005-0000-0000-00003D150000}"/>
    <cellStyle name="Normal 12 2 2 5 3 4 4" xfId="28136" xr:uid="{00000000-0005-0000-0000-00003E150000}"/>
    <cellStyle name="Normal 12 2 2 5 3 5" xfId="4345" xr:uid="{00000000-0005-0000-0000-00003F150000}"/>
    <cellStyle name="Normal 12 2 2 5 3 5 2" xfId="9835" xr:uid="{00000000-0005-0000-0000-000040150000}"/>
    <cellStyle name="Normal 12 2 2 5 3 5 2 2" xfId="22646" xr:uid="{00000000-0005-0000-0000-000041150000}"/>
    <cellStyle name="Normal 12 2 2 5 3 5 2 2 2" xfId="48266" xr:uid="{00000000-0005-0000-0000-000042150000}"/>
    <cellStyle name="Normal 12 2 2 5 3 5 2 3" xfId="35456" xr:uid="{00000000-0005-0000-0000-000043150000}"/>
    <cellStyle name="Normal 12 2 2 5 3 5 3" xfId="17156" xr:uid="{00000000-0005-0000-0000-000044150000}"/>
    <cellStyle name="Normal 12 2 2 5 3 5 3 2" xfId="42776" xr:uid="{00000000-0005-0000-0000-000045150000}"/>
    <cellStyle name="Normal 12 2 2 5 3 5 4" xfId="29966" xr:uid="{00000000-0005-0000-0000-000046150000}"/>
    <cellStyle name="Normal 12 2 2 5 3 6" xfId="11665" xr:uid="{00000000-0005-0000-0000-000047150000}"/>
    <cellStyle name="Normal 12 2 2 5 3 6 2" xfId="24476" xr:uid="{00000000-0005-0000-0000-000048150000}"/>
    <cellStyle name="Normal 12 2 2 5 3 6 2 2" xfId="50096" xr:uid="{00000000-0005-0000-0000-000049150000}"/>
    <cellStyle name="Normal 12 2 2 5 3 6 3" xfId="37286" xr:uid="{00000000-0005-0000-0000-00004A150000}"/>
    <cellStyle name="Normal 12 2 2 5 3 7" xfId="6175" xr:uid="{00000000-0005-0000-0000-00004B150000}"/>
    <cellStyle name="Normal 12 2 2 5 3 7 2" xfId="18986" xr:uid="{00000000-0005-0000-0000-00004C150000}"/>
    <cellStyle name="Normal 12 2 2 5 3 7 2 2" xfId="44606" xr:uid="{00000000-0005-0000-0000-00004D150000}"/>
    <cellStyle name="Normal 12 2 2 5 3 7 3" xfId="31796" xr:uid="{00000000-0005-0000-0000-00004E150000}"/>
    <cellStyle name="Normal 12 2 2 5 3 8" xfId="13496" xr:uid="{00000000-0005-0000-0000-00004F150000}"/>
    <cellStyle name="Normal 12 2 2 5 3 8 2" xfId="39116" xr:uid="{00000000-0005-0000-0000-000050150000}"/>
    <cellStyle name="Normal 12 2 2 5 3 9" xfId="26306" xr:uid="{00000000-0005-0000-0000-000051150000}"/>
    <cellStyle name="Normal 12 2 2 5 4" xfId="459" xr:uid="{00000000-0005-0000-0000-000052150000}"/>
    <cellStyle name="Normal 12 2 2 5 4 2" xfId="1354" xr:uid="{00000000-0005-0000-0000-000053150000}"/>
    <cellStyle name="Normal 12 2 2 5 4 2 2" xfId="3184" xr:uid="{00000000-0005-0000-0000-000054150000}"/>
    <cellStyle name="Normal 12 2 2 5 4 2 2 2" xfId="8674" xr:uid="{00000000-0005-0000-0000-000055150000}"/>
    <cellStyle name="Normal 12 2 2 5 4 2 2 2 2" xfId="21485" xr:uid="{00000000-0005-0000-0000-000056150000}"/>
    <cellStyle name="Normal 12 2 2 5 4 2 2 2 2 2" xfId="47105" xr:uid="{00000000-0005-0000-0000-000057150000}"/>
    <cellStyle name="Normal 12 2 2 5 4 2 2 2 3" xfId="34295" xr:uid="{00000000-0005-0000-0000-000058150000}"/>
    <cellStyle name="Normal 12 2 2 5 4 2 2 3" xfId="15995" xr:uid="{00000000-0005-0000-0000-000059150000}"/>
    <cellStyle name="Normal 12 2 2 5 4 2 2 3 2" xfId="41615" xr:uid="{00000000-0005-0000-0000-00005A150000}"/>
    <cellStyle name="Normal 12 2 2 5 4 2 2 4" xfId="28805" xr:uid="{00000000-0005-0000-0000-00005B150000}"/>
    <cellStyle name="Normal 12 2 2 5 4 2 3" xfId="5014" xr:uid="{00000000-0005-0000-0000-00005C150000}"/>
    <cellStyle name="Normal 12 2 2 5 4 2 3 2" xfId="10504" xr:uid="{00000000-0005-0000-0000-00005D150000}"/>
    <cellStyle name="Normal 12 2 2 5 4 2 3 2 2" xfId="23315" xr:uid="{00000000-0005-0000-0000-00005E150000}"/>
    <cellStyle name="Normal 12 2 2 5 4 2 3 2 2 2" xfId="48935" xr:uid="{00000000-0005-0000-0000-00005F150000}"/>
    <cellStyle name="Normal 12 2 2 5 4 2 3 2 3" xfId="36125" xr:uid="{00000000-0005-0000-0000-000060150000}"/>
    <cellStyle name="Normal 12 2 2 5 4 2 3 3" xfId="17825" xr:uid="{00000000-0005-0000-0000-000061150000}"/>
    <cellStyle name="Normal 12 2 2 5 4 2 3 3 2" xfId="43445" xr:uid="{00000000-0005-0000-0000-000062150000}"/>
    <cellStyle name="Normal 12 2 2 5 4 2 3 4" xfId="30635" xr:uid="{00000000-0005-0000-0000-000063150000}"/>
    <cellStyle name="Normal 12 2 2 5 4 2 4" xfId="12334" xr:uid="{00000000-0005-0000-0000-000064150000}"/>
    <cellStyle name="Normal 12 2 2 5 4 2 4 2" xfId="25145" xr:uid="{00000000-0005-0000-0000-000065150000}"/>
    <cellStyle name="Normal 12 2 2 5 4 2 4 2 2" xfId="50765" xr:uid="{00000000-0005-0000-0000-000066150000}"/>
    <cellStyle name="Normal 12 2 2 5 4 2 4 3" xfId="37955" xr:uid="{00000000-0005-0000-0000-000067150000}"/>
    <cellStyle name="Normal 12 2 2 5 4 2 5" xfId="6844" xr:uid="{00000000-0005-0000-0000-000068150000}"/>
    <cellStyle name="Normal 12 2 2 5 4 2 5 2" xfId="19655" xr:uid="{00000000-0005-0000-0000-000069150000}"/>
    <cellStyle name="Normal 12 2 2 5 4 2 5 2 2" xfId="45275" xr:uid="{00000000-0005-0000-0000-00006A150000}"/>
    <cellStyle name="Normal 12 2 2 5 4 2 5 3" xfId="32465" xr:uid="{00000000-0005-0000-0000-00006B150000}"/>
    <cellStyle name="Normal 12 2 2 5 4 2 6" xfId="14165" xr:uid="{00000000-0005-0000-0000-00006C150000}"/>
    <cellStyle name="Normal 12 2 2 5 4 2 6 2" xfId="39785" xr:uid="{00000000-0005-0000-0000-00006D150000}"/>
    <cellStyle name="Normal 12 2 2 5 4 2 7" xfId="26975" xr:uid="{00000000-0005-0000-0000-00006E150000}"/>
    <cellStyle name="Normal 12 2 2 5 4 3" xfId="2290" xr:uid="{00000000-0005-0000-0000-00006F150000}"/>
    <cellStyle name="Normal 12 2 2 5 4 3 2" xfId="7780" xr:uid="{00000000-0005-0000-0000-000070150000}"/>
    <cellStyle name="Normal 12 2 2 5 4 3 2 2" xfId="20591" xr:uid="{00000000-0005-0000-0000-000071150000}"/>
    <cellStyle name="Normal 12 2 2 5 4 3 2 2 2" xfId="46211" xr:uid="{00000000-0005-0000-0000-000072150000}"/>
    <cellStyle name="Normal 12 2 2 5 4 3 2 3" xfId="33401" xr:uid="{00000000-0005-0000-0000-000073150000}"/>
    <cellStyle name="Normal 12 2 2 5 4 3 3" xfId="15101" xr:uid="{00000000-0005-0000-0000-000074150000}"/>
    <cellStyle name="Normal 12 2 2 5 4 3 3 2" xfId="40721" xr:uid="{00000000-0005-0000-0000-000075150000}"/>
    <cellStyle name="Normal 12 2 2 5 4 3 4" xfId="27911" xr:uid="{00000000-0005-0000-0000-000076150000}"/>
    <cellStyle name="Normal 12 2 2 5 4 4" xfId="4120" xr:uid="{00000000-0005-0000-0000-000077150000}"/>
    <cellStyle name="Normal 12 2 2 5 4 4 2" xfId="9610" xr:uid="{00000000-0005-0000-0000-000078150000}"/>
    <cellStyle name="Normal 12 2 2 5 4 4 2 2" xfId="22421" xr:uid="{00000000-0005-0000-0000-000079150000}"/>
    <cellStyle name="Normal 12 2 2 5 4 4 2 2 2" xfId="48041" xr:uid="{00000000-0005-0000-0000-00007A150000}"/>
    <cellStyle name="Normal 12 2 2 5 4 4 2 3" xfId="35231" xr:uid="{00000000-0005-0000-0000-00007B150000}"/>
    <cellStyle name="Normal 12 2 2 5 4 4 3" xfId="16931" xr:uid="{00000000-0005-0000-0000-00007C150000}"/>
    <cellStyle name="Normal 12 2 2 5 4 4 3 2" xfId="42551" xr:uid="{00000000-0005-0000-0000-00007D150000}"/>
    <cellStyle name="Normal 12 2 2 5 4 4 4" xfId="29741" xr:uid="{00000000-0005-0000-0000-00007E150000}"/>
    <cellStyle name="Normal 12 2 2 5 4 5" xfId="11440" xr:uid="{00000000-0005-0000-0000-00007F150000}"/>
    <cellStyle name="Normal 12 2 2 5 4 5 2" xfId="24251" xr:uid="{00000000-0005-0000-0000-000080150000}"/>
    <cellStyle name="Normal 12 2 2 5 4 5 2 2" xfId="49871" xr:uid="{00000000-0005-0000-0000-000081150000}"/>
    <cellStyle name="Normal 12 2 2 5 4 5 3" xfId="37061" xr:uid="{00000000-0005-0000-0000-000082150000}"/>
    <cellStyle name="Normal 12 2 2 5 4 6" xfId="5950" xr:uid="{00000000-0005-0000-0000-000083150000}"/>
    <cellStyle name="Normal 12 2 2 5 4 6 2" xfId="18761" xr:uid="{00000000-0005-0000-0000-000084150000}"/>
    <cellStyle name="Normal 12 2 2 5 4 6 2 2" xfId="44381" xr:uid="{00000000-0005-0000-0000-000085150000}"/>
    <cellStyle name="Normal 12 2 2 5 4 6 3" xfId="31571" xr:uid="{00000000-0005-0000-0000-000086150000}"/>
    <cellStyle name="Normal 12 2 2 5 4 7" xfId="13271" xr:uid="{00000000-0005-0000-0000-000087150000}"/>
    <cellStyle name="Normal 12 2 2 5 4 7 2" xfId="38891" xr:uid="{00000000-0005-0000-0000-000088150000}"/>
    <cellStyle name="Normal 12 2 2 5 4 8" xfId="26081" xr:uid="{00000000-0005-0000-0000-000089150000}"/>
    <cellStyle name="Normal 12 2 2 5 5" xfId="818" xr:uid="{00000000-0005-0000-0000-00008A150000}"/>
    <cellStyle name="Normal 12 2 2 5 5 2" xfId="1713" xr:uid="{00000000-0005-0000-0000-00008B150000}"/>
    <cellStyle name="Normal 12 2 2 5 5 2 2" xfId="3543" xr:uid="{00000000-0005-0000-0000-00008C150000}"/>
    <cellStyle name="Normal 12 2 2 5 5 2 2 2" xfId="9033" xr:uid="{00000000-0005-0000-0000-00008D150000}"/>
    <cellStyle name="Normal 12 2 2 5 5 2 2 2 2" xfId="21844" xr:uid="{00000000-0005-0000-0000-00008E150000}"/>
    <cellStyle name="Normal 12 2 2 5 5 2 2 2 2 2" xfId="47464" xr:uid="{00000000-0005-0000-0000-00008F150000}"/>
    <cellStyle name="Normal 12 2 2 5 5 2 2 2 3" xfId="34654" xr:uid="{00000000-0005-0000-0000-000090150000}"/>
    <cellStyle name="Normal 12 2 2 5 5 2 2 3" xfId="16354" xr:uid="{00000000-0005-0000-0000-000091150000}"/>
    <cellStyle name="Normal 12 2 2 5 5 2 2 3 2" xfId="41974" xr:uid="{00000000-0005-0000-0000-000092150000}"/>
    <cellStyle name="Normal 12 2 2 5 5 2 2 4" xfId="29164" xr:uid="{00000000-0005-0000-0000-000093150000}"/>
    <cellStyle name="Normal 12 2 2 5 5 2 3" xfId="5373" xr:uid="{00000000-0005-0000-0000-000094150000}"/>
    <cellStyle name="Normal 12 2 2 5 5 2 3 2" xfId="10863" xr:uid="{00000000-0005-0000-0000-000095150000}"/>
    <cellStyle name="Normal 12 2 2 5 5 2 3 2 2" xfId="23674" xr:uid="{00000000-0005-0000-0000-000096150000}"/>
    <cellStyle name="Normal 12 2 2 5 5 2 3 2 2 2" xfId="49294" xr:uid="{00000000-0005-0000-0000-000097150000}"/>
    <cellStyle name="Normal 12 2 2 5 5 2 3 2 3" xfId="36484" xr:uid="{00000000-0005-0000-0000-000098150000}"/>
    <cellStyle name="Normal 12 2 2 5 5 2 3 3" xfId="18184" xr:uid="{00000000-0005-0000-0000-000099150000}"/>
    <cellStyle name="Normal 12 2 2 5 5 2 3 3 2" xfId="43804" xr:uid="{00000000-0005-0000-0000-00009A150000}"/>
    <cellStyle name="Normal 12 2 2 5 5 2 3 4" xfId="30994" xr:uid="{00000000-0005-0000-0000-00009B150000}"/>
    <cellStyle name="Normal 12 2 2 5 5 2 4" xfId="12693" xr:uid="{00000000-0005-0000-0000-00009C150000}"/>
    <cellStyle name="Normal 12 2 2 5 5 2 4 2" xfId="25504" xr:uid="{00000000-0005-0000-0000-00009D150000}"/>
    <cellStyle name="Normal 12 2 2 5 5 2 4 2 2" xfId="51124" xr:uid="{00000000-0005-0000-0000-00009E150000}"/>
    <cellStyle name="Normal 12 2 2 5 5 2 4 3" xfId="38314" xr:uid="{00000000-0005-0000-0000-00009F150000}"/>
    <cellStyle name="Normal 12 2 2 5 5 2 5" xfId="7203" xr:uid="{00000000-0005-0000-0000-0000A0150000}"/>
    <cellStyle name="Normal 12 2 2 5 5 2 5 2" xfId="20014" xr:uid="{00000000-0005-0000-0000-0000A1150000}"/>
    <cellStyle name="Normal 12 2 2 5 5 2 5 2 2" xfId="45634" xr:uid="{00000000-0005-0000-0000-0000A2150000}"/>
    <cellStyle name="Normal 12 2 2 5 5 2 5 3" xfId="32824" xr:uid="{00000000-0005-0000-0000-0000A3150000}"/>
    <cellStyle name="Normal 12 2 2 5 5 2 6" xfId="14524" xr:uid="{00000000-0005-0000-0000-0000A4150000}"/>
    <cellStyle name="Normal 12 2 2 5 5 2 6 2" xfId="40144" xr:uid="{00000000-0005-0000-0000-0000A5150000}"/>
    <cellStyle name="Normal 12 2 2 5 5 2 7" xfId="27334" xr:uid="{00000000-0005-0000-0000-0000A6150000}"/>
    <cellStyle name="Normal 12 2 2 5 5 3" xfId="2649" xr:uid="{00000000-0005-0000-0000-0000A7150000}"/>
    <cellStyle name="Normal 12 2 2 5 5 3 2" xfId="8139" xr:uid="{00000000-0005-0000-0000-0000A8150000}"/>
    <cellStyle name="Normal 12 2 2 5 5 3 2 2" xfId="20950" xr:uid="{00000000-0005-0000-0000-0000A9150000}"/>
    <cellStyle name="Normal 12 2 2 5 5 3 2 2 2" xfId="46570" xr:uid="{00000000-0005-0000-0000-0000AA150000}"/>
    <cellStyle name="Normal 12 2 2 5 5 3 2 3" xfId="33760" xr:uid="{00000000-0005-0000-0000-0000AB150000}"/>
    <cellStyle name="Normal 12 2 2 5 5 3 3" xfId="15460" xr:uid="{00000000-0005-0000-0000-0000AC150000}"/>
    <cellStyle name="Normal 12 2 2 5 5 3 3 2" xfId="41080" xr:uid="{00000000-0005-0000-0000-0000AD150000}"/>
    <cellStyle name="Normal 12 2 2 5 5 3 4" xfId="28270" xr:uid="{00000000-0005-0000-0000-0000AE150000}"/>
    <cellStyle name="Normal 12 2 2 5 5 4" xfId="4479" xr:uid="{00000000-0005-0000-0000-0000AF150000}"/>
    <cellStyle name="Normal 12 2 2 5 5 4 2" xfId="9969" xr:uid="{00000000-0005-0000-0000-0000B0150000}"/>
    <cellStyle name="Normal 12 2 2 5 5 4 2 2" xfId="22780" xr:uid="{00000000-0005-0000-0000-0000B1150000}"/>
    <cellStyle name="Normal 12 2 2 5 5 4 2 2 2" xfId="48400" xr:uid="{00000000-0005-0000-0000-0000B2150000}"/>
    <cellStyle name="Normal 12 2 2 5 5 4 2 3" xfId="35590" xr:uid="{00000000-0005-0000-0000-0000B3150000}"/>
    <cellStyle name="Normal 12 2 2 5 5 4 3" xfId="17290" xr:uid="{00000000-0005-0000-0000-0000B4150000}"/>
    <cellStyle name="Normal 12 2 2 5 5 4 3 2" xfId="42910" xr:uid="{00000000-0005-0000-0000-0000B5150000}"/>
    <cellStyle name="Normal 12 2 2 5 5 4 4" xfId="30100" xr:uid="{00000000-0005-0000-0000-0000B6150000}"/>
    <cellStyle name="Normal 12 2 2 5 5 5" xfId="11799" xr:uid="{00000000-0005-0000-0000-0000B7150000}"/>
    <cellStyle name="Normal 12 2 2 5 5 5 2" xfId="24610" xr:uid="{00000000-0005-0000-0000-0000B8150000}"/>
    <cellStyle name="Normal 12 2 2 5 5 5 2 2" xfId="50230" xr:uid="{00000000-0005-0000-0000-0000B9150000}"/>
    <cellStyle name="Normal 12 2 2 5 5 5 3" xfId="37420" xr:uid="{00000000-0005-0000-0000-0000BA150000}"/>
    <cellStyle name="Normal 12 2 2 5 5 6" xfId="6309" xr:uid="{00000000-0005-0000-0000-0000BB150000}"/>
    <cellStyle name="Normal 12 2 2 5 5 6 2" xfId="19120" xr:uid="{00000000-0005-0000-0000-0000BC150000}"/>
    <cellStyle name="Normal 12 2 2 5 5 6 2 2" xfId="44740" xr:uid="{00000000-0005-0000-0000-0000BD150000}"/>
    <cellStyle name="Normal 12 2 2 5 5 6 3" xfId="31930" xr:uid="{00000000-0005-0000-0000-0000BE150000}"/>
    <cellStyle name="Normal 12 2 2 5 5 7" xfId="13630" xr:uid="{00000000-0005-0000-0000-0000BF150000}"/>
    <cellStyle name="Normal 12 2 2 5 5 7 2" xfId="39250" xr:uid="{00000000-0005-0000-0000-0000C0150000}"/>
    <cellStyle name="Normal 12 2 2 5 5 8" xfId="26440" xr:uid="{00000000-0005-0000-0000-0000C1150000}"/>
    <cellStyle name="Normal 12 2 2 5 6" xfId="1219" xr:uid="{00000000-0005-0000-0000-0000C2150000}"/>
    <cellStyle name="Normal 12 2 2 5 6 2" xfId="3049" xr:uid="{00000000-0005-0000-0000-0000C3150000}"/>
    <cellStyle name="Normal 12 2 2 5 6 2 2" xfId="8539" xr:uid="{00000000-0005-0000-0000-0000C4150000}"/>
    <cellStyle name="Normal 12 2 2 5 6 2 2 2" xfId="21350" xr:uid="{00000000-0005-0000-0000-0000C5150000}"/>
    <cellStyle name="Normal 12 2 2 5 6 2 2 2 2" xfId="46970" xr:uid="{00000000-0005-0000-0000-0000C6150000}"/>
    <cellStyle name="Normal 12 2 2 5 6 2 2 3" xfId="34160" xr:uid="{00000000-0005-0000-0000-0000C7150000}"/>
    <cellStyle name="Normal 12 2 2 5 6 2 3" xfId="15860" xr:uid="{00000000-0005-0000-0000-0000C8150000}"/>
    <cellStyle name="Normal 12 2 2 5 6 2 3 2" xfId="41480" xr:uid="{00000000-0005-0000-0000-0000C9150000}"/>
    <cellStyle name="Normal 12 2 2 5 6 2 4" xfId="28670" xr:uid="{00000000-0005-0000-0000-0000CA150000}"/>
    <cellStyle name="Normal 12 2 2 5 6 3" xfId="4879" xr:uid="{00000000-0005-0000-0000-0000CB150000}"/>
    <cellStyle name="Normal 12 2 2 5 6 3 2" xfId="10369" xr:uid="{00000000-0005-0000-0000-0000CC150000}"/>
    <cellStyle name="Normal 12 2 2 5 6 3 2 2" xfId="23180" xr:uid="{00000000-0005-0000-0000-0000CD150000}"/>
    <cellStyle name="Normal 12 2 2 5 6 3 2 2 2" xfId="48800" xr:uid="{00000000-0005-0000-0000-0000CE150000}"/>
    <cellStyle name="Normal 12 2 2 5 6 3 2 3" xfId="35990" xr:uid="{00000000-0005-0000-0000-0000CF150000}"/>
    <cellStyle name="Normal 12 2 2 5 6 3 3" xfId="17690" xr:uid="{00000000-0005-0000-0000-0000D0150000}"/>
    <cellStyle name="Normal 12 2 2 5 6 3 3 2" xfId="43310" xr:uid="{00000000-0005-0000-0000-0000D1150000}"/>
    <cellStyle name="Normal 12 2 2 5 6 3 4" xfId="30500" xr:uid="{00000000-0005-0000-0000-0000D2150000}"/>
    <cellStyle name="Normal 12 2 2 5 6 4" xfId="12199" xr:uid="{00000000-0005-0000-0000-0000D3150000}"/>
    <cellStyle name="Normal 12 2 2 5 6 4 2" xfId="25010" xr:uid="{00000000-0005-0000-0000-0000D4150000}"/>
    <cellStyle name="Normal 12 2 2 5 6 4 2 2" xfId="50630" xr:uid="{00000000-0005-0000-0000-0000D5150000}"/>
    <cellStyle name="Normal 12 2 2 5 6 4 3" xfId="37820" xr:uid="{00000000-0005-0000-0000-0000D6150000}"/>
    <cellStyle name="Normal 12 2 2 5 6 5" xfId="6709" xr:uid="{00000000-0005-0000-0000-0000D7150000}"/>
    <cellStyle name="Normal 12 2 2 5 6 5 2" xfId="19520" xr:uid="{00000000-0005-0000-0000-0000D8150000}"/>
    <cellStyle name="Normal 12 2 2 5 6 5 2 2" xfId="45140" xr:uid="{00000000-0005-0000-0000-0000D9150000}"/>
    <cellStyle name="Normal 12 2 2 5 6 5 3" xfId="32330" xr:uid="{00000000-0005-0000-0000-0000DA150000}"/>
    <cellStyle name="Normal 12 2 2 5 6 6" xfId="14030" xr:uid="{00000000-0005-0000-0000-0000DB150000}"/>
    <cellStyle name="Normal 12 2 2 5 6 6 2" xfId="39650" xr:uid="{00000000-0005-0000-0000-0000DC150000}"/>
    <cellStyle name="Normal 12 2 2 5 6 7" xfId="26840" xr:uid="{00000000-0005-0000-0000-0000DD150000}"/>
    <cellStyle name="Normal 12 2 2 5 7" xfId="2155" xr:uid="{00000000-0005-0000-0000-0000DE150000}"/>
    <cellStyle name="Normal 12 2 2 5 7 2" xfId="7645" xr:uid="{00000000-0005-0000-0000-0000DF150000}"/>
    <cellStyle name="Normal 12 2 2 5 7 2 2" xfId="20456" xr:uid="{00000000-0005-0000-0000-0000E0150000}"/>
    <cellStyle name="Normal 12 2 2 5 7 2 2 2" xfId="46076" xr:uid="{00000000-0005-0000-0000-0000E1150000}"/>
    <cellStyle name="Normal 12 2 2 5 7 2 3" xfId="33266" xr:uid="{00000000-0005-0000-0000-0000E2150000}"/>
    <cellStyle name="Normal 12 2 2 5 7 3" xfId="14966" xr:uid="{00000000-0005-0000-0000-0000E3150000}"/>
    <cellStyle name="Normal 12 2 2 5 7 3 2" xfId="40586" xr:uid="{00000000-0005-0000-0000-0000E4150000}"/>
    <cellStyle name="Normal 12 2 2 5 7 4" xfId="27776" xr:uid="{00000000-0005-0000-0000-0000E5150000}"/>
    <cellStyle name="Normal 12 2 2 5 8" xfId="3985" xr:uid="{00000000-0005-0000-0000-0000E6150000}"/>
    <cellStyle name="Normal 12 2 2 5 8 2" xfId="9475" xr:uid="{00000000-0005-0000-0000-0000E7150000}"/>
    <cellStyle name="Normal 12 2 2 5 8 2 2" xfId="22286" xr:uid="{00000000-0005-0000-0000-0000E8150000}"/>
    <cellStyle name="Normal 12 2 2 5 8 2 2 2" xfId="47906" xr:uid="{00000000-0005-0000-0000-0000E9150000}"/>
    <cellStyle name="Normal 12 2 2 5 8 2 3" xfId="35096" xr:uid="{00000000-0005-0000-0000-0000EA150000}"/>
    <cellStyle name="Normal 12 2 2 5 8 3" xfId="16796" xr:uid="{00000000-0005-0000-0000-0000EB150000}"/>
    <cellStyle name="Normal 12 2 2 5 8 3 2" xfId="42416" xr:uid="{00000000-0005-0000-0000-0000EC150000}"/>
    <cellStyle name="Normal 12 2 2 5 8 4" xfId="29606" xr:uid="{00000000-0005-0000-0000-0000ED150000}"/>
    <cellStyle name="Normal 12 2 2 5 9" xfId="11305" xr:uid="{00000000-0005-0000-0000-0000EE150000}"/>
    <cellStyle name="Normal 12 2 2 5 9 2" xfId="24116" xr:uid="{00000000-0005-0000-0000-0000EF150000}"/>
    <cellStyle name="Normal 12 2 2 5 9 2 2" xfId="49736" xr:uid="{00000000-0005-0000-0000-0000F0150000}"/>
    <cellStyle name="Normal 12 2 2 5 9 3" xfId="36926" xr:uid="{00000000-0005-0000-0000-0000F1150000}"/>
    <cellStyle name="Normal 12 2 2 6" xfId="364" xr:uid="{00000000-0005-0000-0000-0000F2150000}"/>
    <cellStyle name="Normal 12 2 2 6 2" xfId="859" xr:uid="{00000000-0005-0000-0000-0000F3150000}"/>
    <cellStyle name="Normal 12 2 2 6 2 2" xfId="1754" xr:uid="{00000000-0005-0000-0000-0000F4150000}"/>
    <cellStyle name="Normal 12 2 2 6 2 2 2" xfId="3584" xr:uid="{00000000-0005-0000-0000-0000F5150000}"/>
    <cellStyle name="Normal 12 2 2 6 2 2 2 2" xfId="9074" xr:uid="{00000000-0005-0000-0000-0000F6150000}"/>
    <cellStyle name="Normal 12 2 2 6 2 2 2 2 2" xfId="21885" xr:uid="{00000000-0005-0000-0000-0000F7150000}"/>
    <cellStyle name="Normal 12 2 2 6 2 2 2 2 2 2" xfId="47505" xr:uid="{00000000-0005-0000-0000-0000F8150000}"/>
    <cellStyle name="Normal 12 2 2 6 2 2 2 2 3" xfId="34695" xr:uid="{00000000-0005-0000-0000-0000F9150000}"/>
    <cellStyle name="Normal 12 2 2 6 2 2 2 3" xfId="16395" xr:uid="{00000000-0005-0000-0000-0000FA150000}"/>
    <cellStyle name="Normal 12 2 2 6 2 2 2 3 2" xfId="42015" xr:uid="{00000000-0005-0000-0000-0000FB150000}"/>
    <cellStyle name="Normal 12 2 2 6 2 2 2 4" xfId="29205" xr:uid="{00000000-0005-0000-0000-0000FC150000}"/>
    <cellStyle name="Normal 12 2 2 6 2 2 3" xfId="5414" xr:uid="{00000000-0005-0000-0000-0000FD150000}"/>
    <cellStyle name="Normal 12 2 2 6 2 2 3 2" xfId="10904" xr:uid="{00000000-0005-0000-0000-0000FE150000}"/>
    <cellStyle name="Normal 12 2 2 6 2 2 3 2 2" xfId="23715" xr:uid="{00000000-0005-0000-0000-0000FF150000}"/>
    <cellStyle name="Normal 12 2 2 6 2 2 3 2 2 2" xfId="49335" xr:uid="{00000000-0005-0000-0000-000000160000}"/>
    <cellStyle name="Normal 12 2 2 6 2 2 3 2 3" xfId="36525" xr:uid="{00000000-0005-0000-0000-000001160000}"/>
    <cellStyle name="Normal 12 2 2 6 2 2 3 3" xfId="18225" xr:uid="{00000000-0005-0000-0000-000002160000}"/>
    <cellStyle name="Normal 12 2 2 6 2 2 3 3 2" xfId="43845" xr:uid="{00000000-0005-0000-0000-000003160000}"/>
    <cellStyle name="Normal 12 2 2 6 2 2 3 4" xfId="31035" xr:uid="{00000000-0005-0000-0000-000004160000}"/>
    <cellStyle name="Normal 12 2 2 6 2 2 4" xfId="12734" xr:uid="{00000000-0005-0000-0000-000005160000}"/>
    <cellStyle name="Normal 12 2 2 6 2 2 4 2" xfId="25545" xr:uid="{00000000-0005-0000-0000-000006160000}"/>
    <cellStyle name="Normal 12 2 2 6 2 2 4 2 2" xfId="51165" xr:uid="{00000000-0005-0000-0000-000007160000}"/>
    <cellStyle name="Normal 12 2 2 6 2 2 4 3" xfId="38355" xr:uid="{00000000-0005-0000-0000-000008160000}"/>
    <cellStyle name="Normal 12 2 2 6 2 2 5" xfId="7244" xr:uid="{00000000-0005-0000-0000-000009160000}"/>
    <cellStyle name="Normal 12 2 2 6 2 2 5 2" xfId="20055" xr:uid="{00000000-0005-0000-0000-00000A160000}"/>
    <cellStyle name="Normal 12 2 2 6 2 2 5 2 2" xfId="45675" xr:uid="{00000000-0005-0000-0000-00000B160000}"/>
    <cellStyle name="Normal 12 2 2 6 2 2 5 3" xfId="32865" xr:uid="{00000000-0005-0000-0000-00000C160000}"/>
    <cellStyle name="Normal 12 2 2 6 2 2 6" xfId="14565" xr:uid="{00000000-0005-0000-0000-00000D160000}"/>
    <cellStyle name="Normal 12 2 2 6 2 2 6 2" xfId="40185" xr:uid="{00000000-0005-0000-0000-00000E160000}"/>
    <cellStyle name="Normal 12 2 2 6 2 2 7" xfId="27375" xr:uid="{00000000-0005-0000-0000-00000F160000}"/>
    <cellStyle name="Normal 12 2 2 6 2 3" xfId="2690" xr:uid="{00000000-0005-0000-0000-000010160000}"/>
    <cellStyle name="Normal 12 2 2 6 2 3 2" xfId="8180" xr:uid="{00000000-0005-0000-0000-000011160000}"/>
    <cellStyle name="Normal 12 2 2 6 2 3 2 2" xfId="20991" xr:uid="{00000000-0005-0000-0000-000012160000}"/>
    <cellStyle name="Normal 12 2 2 6 2 3 2 2 2" xfId="46611" xr:uid="{00000000-0005-0000-0000-000013160000}"/>
    <cellStyle name="Normal 12 2 2 6 2 3 2 3" xfId="33801" xr:uid="{00000000-0005-0000-0000-000014160000}"/>
    <cellStyle name="Normal 12 2 2 6 2 3 3" xfId="15501" xr:uid="{00000000-0005-0000-0000-000015160000}"/>
    <cellStyle name="Normal 12 2 2 6 2 3 3 2" xfId="41121" xr:uid="{00000000-0005-0000-0000-000016160000}"/>
    <cellStyle name="Normal 12 2 2 6 2 3 4" xfId="28311" xr:uid="{00000000-0005-0000-0000-000017160000}"/>
    <cellStyle name="Normal 12 2 2 6 2 4" xfId="4520" xr:uid="{00000000-0005-0000-0000-000018160000}"/>
    <cellStyle name="Normal 12 2 2 6 2 4 2" xfId="10010" xr:uid="{00000000-0005-0000-0000-000019160000}"/>
    <cellStyle name="Normal 12 2 2 6 2 4 2 2" xfId="22821" xr:uid="{00000000-0005-0000-0000-00001A160000}"/>
    <cellStyle name="Normal 12 2 2 6 2 4 2 2 2" xfId="48441" xr:uid="{00000000-0005-0000-0000-00001B160000}"/>
    <cellStyle name="Normal 12 2 2 6 2 4 2 3" xfId="35631" xr:uid="{00000000-0005-0000-0000-00001C160000}"/>
    <cellStyle name="Normal 12 2 2 6 2 4 3" xfId="17331" xr:uid="{00000000-0005-0000-0000-00001D160000}"/>
    <cellStyle name="Normal 12 2 2 6 2 4 3 2" xfId="42951" xr:uid="{00000000-0005-0000-0000-00001E160000}"/>
    <cellStyle name="Normal 12 2 2 6 2 4 4" xfId="30141" xr:uid="{00000000-0005-0000-0000-00001F160000}"/>
    <cellStyle name="Normal 12 2 2 6 2 5" xfId="11840" xr:uid="{00000000-0005-0000-0000-000020160000}"/>
    <cellStyle name="Normal 12 2 2 6 2 5 2" xfId="24651" xr:uid="{00000000-0005-0000-0000-000021160000}"/>
    <cellStyle name="Normal 12 2 2 6 2 5 2 2" xfId="50271" xr:uid="{00000000-0005-0000-0000-000022160000}"/>
    <cellStyle name="Normal 12 2 2 6 2 5 3" xfId="37461" xr:uid="{00000000-0005-0000-0000-000023160000}"/>
    <cellStyle name="Normal 12 2 2 6 2 6" xfId="6350" xr:uid="{00000000-0005-0000-0000-000024160000}"/>
    <cellStyle name="Normal 12 2 2 6 2 6 2" xfId="19161" xr:uid="{00000000-0005-0000-0000-000025160000}"/>
    <cellStyle name="Normal 12 2 2 6 2 6 2 2" xfId="44781" xr:uid="{00000000-0005-0000-0000-000026160000}"/>
    <cellStyle name="Normal 12 2 2 6 2 6 3" xfId="31971" xr:uid="{00000000-0005-0000-0000-000027160000}"/>
    <cellStyle name="Normal 12 2 2 6 2 7" xfId="13671" xr:uid="{00000000-0005-0000-0000-000028160000}"/>
    <cellStyle name="Normal 12 2 2 6 2 7 2" xfId="39291" xr:uid="{00000000-0005-0000-0000-000029160000}"/>
    <cellStyle name="Normal 12 2 2 6 2 8" xfId="26481" xr:uid="{00000000-0005-0000-0000-00002A160000}"/>
    <cellStyle name="Normal 12 2 2 6 3" xfId="1259" xr:uid="{00000000-0005-0000-0000-00002B160000}"/>
    <cellStyle name="Normal 12 2 2 6 3 2" xfId="3089" xr:uid="{00000000-0005-0000-0000-00002C160000}"/>
    <cellStyle name="Normal 12 2 2 6 3 2 2" xfId="8579" xr:uid="{00000000-0005-0000-0000-00002D160000}"/>
    <cellStyle name="Normal 12 2 2 6 3 2 2 2" xfId="21390" xr:uid="{00000000-0005-0000-0000-00002E160000}"/>
    <cellStyle name="Normal 12 2 2 6 3 2 2 2 2" xfId="47010" xr:uid="{00000000-0005-0000-0000-00002F160000}"/>
    <cellStyle name="Normal 12 2 2 6 3 2 2 3" xfId="34200" xr:uid="{00000000-0005-0000-0000-000030160000}"/>
    <cellStyle name="Normal 12 2 2 6 3 2 3" xfId="15900" xr:uid="{00000000-0005-0000-0000-000031160000}"/>
    <cellStyle name="Normal 12 2 2 6 3 2 3 2" xfId="41520" xr:uid="{00000000-0005-0000-0000-000032160000}"/>
    <cellStyle name="Normal 12 2 2 6 3 2 4" xfId="28710" xr:uid="{00000000-0005-0000-0000-000033160000}"/>
    <cellStyle name="Normal 12 2 2 6 3 3" xfId="4919" xr:uid="{00000000-0005-0000-0000-000034160000}"/>
    <cellStyle name="Normal 12 2 2 6 3 3 2" xfId="10409" xr:uid="{00000000-0005-0000-0000-000035160000}"/>
    <cellStyle name="Normal 12 2 2 6 3 3 2 2" xfId="23220" xr:uid="{00000000-0005-0000-0000-000036160000}"/>
    <cellStyle name="Normal 12 2 2 6 3 3 2 2 2" xfId="48840" xr:uid="{00000000-0005-0000-0000-000037160000}"/>
    <cellStyle name="Normal 12 2 2 6 3 3 2 3" xfId="36030" xr:uid="{00000000-0005-0000-0000-000038160000}"/>
    <cellStyle name="Normal 12 2 2 6 3 3 3" xfId="17730" xr:uid="{00000000-0005-0000-0000-000039160000}"/>
    <cellStyle name="Normal 12 2 2 6 3 3 3 2" xfId="43350" xr:uid="{00000000-0005-0000-0000-00003A160000}"/>
    <cellStyle name="Normal 12 2 2 6 3 3 4" xfId="30540" xr:uid="{00000000-0005-0000-0000-00003B160000}"/>
    <cellStyle name="Normal 12 2 2 6 3 4" xfId="12239" xr:uid="{00000000-0005-0000-0000-00003C160000}"/>
    <cellStyle name="Normal 12 2 2 6 3 4 2" xfId="25050" xr:uid="{00000000-0005-0000-0000-00003D160000}"/>
    <cellStyle name="Normal 12 2 2 6 3 4 2 2" xfId="50670" xr:uid="{00000000-0005-0000-0000-00003E160000}"/>
    <cellStyle name="Normal 12 2 2 6 3 4 3" xfId="37860" xr:uid="{00000000-0005-0000-0000-00003F160000}"/>
    <cellStyle name="Normal 12 2 2 6 3 5" xfId="6749" xr:uid="{00000000-0005-0000-0000-000040160000}"/>
    <cellStyle name="Normal 12 2 2 6 3 5 2" xfId="19560" xr:uid="{00000000-0005-0000-0000-000041160000}"/>
    <cellStyle name="Normal 12 2 2 6 3 5 2 2" xfId="45180" xr:uid="{00000000-0005-0000-0000-000042160000}"/>
    <cellStyle name="Normal 12 2 2 6 3 5 3" xfId="32370" xr:uid="{00000000-0005-0000-0000-000043160000}"/>
    <cellStyle name="Normal 12 2 2 6 3 6" xfId="14070" xr:uid="{00000000-0005-0000-0000-000044160000}"/>
    <cellStyle name="Normal 12 2 2 6 3 6 2" xfId="39690" xr:uid="{00000000-0005-0000-0000-000045160000}"/>
    <cellStyle name="Normal 12 2 2 6 3 7" xfId="26880" xr:uid="{00000000-0005-0000-0000-000046160000}"/>
    <cellStyle name="Normal 12 2 2 6 4" xfId="2195" xr:uid="{00000000-0005-0000-0000-000047160000}"/>
    <cellStyle name="Normal 12 2 2 6 4 2" xfId="7685" xr:uid="{00000000-0005-0000-0000-000048160000}"/>
    <cellStyle name="Normal 12 2 2 6 4 2 2" xfId="20496" xr:uid="{00000000-0005-0000-0000-000049160000}"/>
    <cellStyle name="Normal 12 2 2 6 4 2 2 2" xfId="46116" xr:uid="{00000000-0005-0000-0000-00004A160000}"/>
    <cellStyle name="Normal 12 2 2 6 4 2 3" xfId="33306" xr:uid="{00000000-0005-0000-0000-00004B160000}"/>
    <cellStyle name="Normal 12 2 2 6 4 3" xfId="15006" xr:uid="{00000000-0005-0000-0000-00004C160000}"/>
    <cellStyle name="Normal 12 2 2 6 4 3 2" xfId="40626" xr:uid="{00000000-0005-0000-0000-00004D160000}"/>
    <cellStyle name="Normal 12 2 2 6 4 4" xfId="27816" xr:uid="{00000000-0005-0000-0000-00004E160000}"/>
    <cellStyle name="Normal 12 2 2 6 5" xfId="4025" xr:uid="{00000000-0005-0000-0000-00004F160000}"/>
    <cellStyle name="Normal 12 2 2 6 5 2" xfId="9515" xr:uid="{00000000-0005-0000-0000-000050160000}"/>
    <cellStyle name="Normal 12 2 2 6 5 2 2" xfId="22326" xr:uid="{00000000-0005-0000-0000-000051160000}"/>
    <cellStyle name="Normal 12 2 2 6 5 2 2 2" xfId="47946" xr:uid="{00000000-0005-0000-0000-000052160000}"/>
    <cellStyle name="Normal 12 2 2 6 5 2 3" xfId="35136" xr:uid="{00000000-0005-0000-0000-000053160000}"/>
    <cellStyle name="Normal 12 2 2 6 5 3" xfId="16836" xr:uid="{00000000-0005-0000-0000-000054160000}"/>
    <cellStyle name="Normal 12 2 2 6 5 3 2" xfId="42456" xr:uid="{00000000-0005-0000-0000-000055160000}"/>
    <cellStyle name="Normal 12 2 2 6 5 4" xfId="29646" xr:uid="{00000000-0005-0000-0000-000056160000}"/>
    <cellStyle name="Normal 12 2 2 6 6" xfId="11345" xr:uid="{00000000-0005-0000-0000-000057160000}"/>
    <cellStyle name="Normal 12 2 2 6 6 2" xfId="24156" xr:uid="{00000000-0005-0000-0000-000058160000}"/>
    <cellStyle name="Normal 12 2 2 6 6 2 2" xfId="49776" xr:uid="{00000000-0005-0000-0000-000059160000}"/>
    <cellStyle name="Normal 12 2 2 6 6 3" xfId="36966" xr:uid="{00000000-0005-0000-0000-00005A160000}"/>
    <cellStyle name="Normal 12 2 2 6 7" xfId="5855" xr:uid="{00000000-0005-0000-0000-00005B160000}"/>
    <cellStyle name="Normal 12 2 2 6 7 2" xfId="18666" xr:uid="{00000000-0005-0000-0000-00005C160000}"/>
    <cellStyle name="Normal 12 2 2 6 7 2 2" xfId="44286" xr:uid="{00000000-0005-0000-0000-00005D160000}"/>
    <cellStyle name="Normal 12 2 2 6 7 3" xfId="31476" xr:uid="{00000000-0005-0000-0000-00005E160000}"/>
    <cellStyle name="Normal 12 2 2 6 8" xfId="13176" xr:uid="{00000000-0005-0000-0000-00005F160000}"/>
    <cellStyle name="Normal 12 2 2 6 8 2" xfId="38796" xr:uid="{00000000-0005-0000-0000-000060160000}"/>
    <cellStyle name="Normal 12 2 2 6 9" xfId="25986" xr:uid="{00000000-0005-0000-0000-000061160000}"/>
    <cellStyle name="Normal 12 2 2 7" xfId="592" xr:uid="{00000000-0005-0000-0000-000062160000}"/>
    <cellStyle name="Normal 12 2 2 7 2" xfId="992" xr:uid="{00000000-0005-0000-0000-000063160000}"/>
    <cellStyle name="Normal 12 2 2 7 2 2" xfId="1887" xr:uid="{00000000-0005-0000-0000-000064160000}"/>
    <cellStyle name="Normal 12 2 2 7 2 2 2" xfId="3717" xr:uid="{00000000-0005-0000-0000-000065160000}"/>
    <cellStyle name="Normal 12 2 2 7 2 2 2 2" xfId="9207" xr:uid="{00000000-0005-0000-0000-000066160000}"/>
    <cellStyle name="Normal 12 2 2 7 2 2 2 2 2" xfId="22018" xr:uid="{00000000-0005-0000-0000-000067160000}"/>
    <cellStyle name="Normal 12 2 2 7 2 2 2 2 2 2" xfId="47638" xr:uid="{00000000-0005-0000-0000-000068160000}"/>
    <cellStyle name="Normal 12 2 2 7 2 2 2 2 3" xfId="34828" xr:uid="{00000000-0005-0000-0000-000069160000}"/>
    <cellStyle name="Normal 12 2 2 7 2 2 2 3" xfId="16528" xr:uid="{00000000-0005-0000-0000-00006A160000}"/>
    <cellStyle name="Normal 12 2 2 7 2 2 2 3 2" xfId="42148" xr:uid="{00000000-0005-0000-0000-00006B160000}"/>
    <cellStyle name="Normal 12 2 2 7 2 2 2 4" xfId="29338" xr:uid="{00000000-0005-0000-0000-00006C160000}"/>
    <cellStyle name="Normal 12 2 2 7 2 2 3" xfId="5547" xr:uid="{00000000-0005-0000-0000-00006D160000}"/>
    <cellStyle name="Normal 12 2 2 7 2 2 3 2" xfId="11037" xr:uid="{00000000-0005-0000-0000-00006E160000}"/>
    <cellStyle name="Normal 12 2 2 7 2 2 3 2 2" xfId="23848" xr:uid="{00000000-0005-0000-0000-00006F160000}"/>
    <cellStyle name="Normal 12 2 2 7 2 2 3 2 2 2" xfId="49468" xr:uid="{00000000-0005-0000-0000-000070160000}"/>
    <cellStyle name="Normal 12 2 2 7 2 2 3 2 3" xfId="36658" xr:uid="{00000000-0005-0000-0000-000071160000}"/>
    <cellStyle name="Normal 12 2 2 7 2 2 3 3" xfId="18358" xr:uid="{00000000-0005-0000-0000-000072160000}"/>
    <cellStyle name="Normal 12 2 2 7 2 2 3 3 2" xfId="43978" xr:uid="{00000000-0005-0000-0000-000073160000}"/>
    <cellStyle name="Normal 12 2 2 7 2 2 3 4" xfId="31168" xr:uid="{00000000-0005-0000-0000-000074160000}"/>
    <cellStyle name="Normal 12 2 2 7 2 2 4" xfId="12867" xr:uid="{00000000-0005-0000-0000-000075160000}"/>
    <cellStyle name="Normal 12 2 2 7 2 2 4 2" xfId="25678" xr:uid="{00000000-0005-0000-0000-000076160000}"/>
    <cellStyle name="Normal 12 2 2 7 2 2 4 2 2" xfId="51298" xr:uid="{00000000-0005-0000-0000-000077160000}"/>
    <cellStyle name="Normal 12 2 2 7 2 2 4 3" xfId="38488" xr:uid="{00000000-0005-0000-0000-000078160000}"/>
    <cellStyle name="Normal 12 2 2 7 2 2 5" xfId="7377" xr:uid="{00000000-0005-0000-0000-000079160000}"/>
    <cellStyle name="Normal 12 2 2 7 2 2 5 2" xfId="20188" xr:uid="{00000000-0005-0000-0000-00007A160000}"/>
    <cellStyle name="Normal 12 2 2 7 2 2 5 2 2" xfId="45808" xr:uid="{00000000-0005-0000-0000-00007B160000}"/>
    <cellStyle name="Normal 12 2 2 7 2 2 5 3" xfId="32998" xr:uid="{00000000-0005-0000-0000-00007C160000}"/>
    <cellStyle name="Normal 12 2 2 7 2 2 6" xfId="14698" xr:uid="{00000000-0005-0000-0000-00007D160000}"/>
    <cellStyle name="Normal 12 2 2 7 2 2 6 2" xfId="40318" xr:uid="{00000000-0005-0000-0000-00007E160000}"/>
    <cellStyle name="Normal 12 2 2 7 2 2 7" xfId="27508" xr:uid="{00000000-0005-0000-0000-00007F160000}"/>
    <cellStyle name="Normal 12 2 2 7 2 3" xfId="2823" xr:uid="{00000000-0005-0000-0000-000080160000}"/>
    <cellStyle name="Normal 12 2 2 7 2 3 2" xfId="8313" xr:uid="{00000000-0005-0000-0000-000081160000}"/>
    <cellStyle name="Normal 12 2 2 7 2 3 2 2" xfId="21124" xr:uid="{00000000-0005-0000-0000-000082160000}"/>
    <cellStyle name="Normal 12 2 2 7 2 3 2 2 2" xfId="46744" xr:uid="{00000000-0005-0000-0000-000083160000}"/>
    <cellStyle name="Normal 12 2 2 7 2 3 2 3" xfId="33934" xr:uid="{00000000-0005-0000-0000-000084160000}"/>
    <cellStyle name="Normal 12 2 2 7 2 3 3" xfId="15634" xr:uid="{00000000-0005-0000-0000-000085160000}"/>
    <cellStyle name="Normal 12 2 2 7 2 3 3 2" xfId="41254" xr:uid="{00000000-0005-0000-0000-000086160000}"/>
    <cellStyle name="Normal 12 2 2 7 2 3 4" xfId="28444" xr:uid="{00000000-0005-0000-0000-000087160000}"/>
    <cellStyle name="Normal 12 2 2 7 2 4" xfId="4653" xr:uid="{00000000-0005-0000-0000-000088160000}"/>
    <cellStyle name="Normal 12 2 2 7 2 4 2" xfId="10143" xr:uid="{00000000-0005-0000-0000-000089160000}"/>
    <cellStyle name="Normal 12 2 2 7 2 4 2 2" xfId="22954" xr:uid="{00000000-0005-0000-0000-00008A160000}"/>
    <cellStyle name="Normal 12 2 2 7 2 4 2 2 2" xfId="48574" xr:uid="{00000000-0005-0000-0000-00008B160000}"/>
    <cellStyle name="Normal 12 2 2 7 2 4 2 3" xfId="35764" xr:uid="{00000000-0005-0000-0000-00008C160000}"/>
    <cellStyle name="Normal 12 2 2 7 2 4 3" xfId="17464" xr:uid="{00000000-0005-0000-0000-00008D160000}"/>
    <cellStyle name="Normal 12 2 2 7 2 4 3 2" xfId="43084" xr:uid="{00000000-0005-0000-0000-00008E160000}"/>
    <cellStyle name="Normal 12 2 2 7 2 4 4" xfId="30274" xr:uid="{00000000-0005-0000-0000-00008F160000}"/>
    <cellStyle name="Normal 12 2 2 7 2 5" xfId="11973" xr:uid="{00000000-0005-0000-0000-000090160000}"/>
    <cellStyle name="Normal 12 2 2 7 2 5 2" xfId="24784" xr:uid="{00000000-0005-0000-0000-000091160000}"/>
    <cellStyle name="Normal 12 2 2 7 2 5 2 2" xfId="50404" xr:uid="{00000000-0005-0000-0000-000092160000}"/>
    <cellStyle name="Normal 12 2 2 7 2 5 3" xfId="37594" xr:uid="{00000000-0005-0000-0000-000093160000}"/>
    <cellStyle name="Normal 12 2 2 7 2 6" xfId="6483" xr:uid="{00000000-0005-0000-0000-000094160000}"/>
    <cellStyle name="Normal 12 2 2 7 2 6 2" xfId="19294" xr:uid="{00000000-0005-0000-0000-000095160000}"/>
    <cellStyle name="Normal 12 2 2 7 2 6 2 2" xfId="44914" xr:uid="{00000000-0005-0000-0000-000096160000}"/>
    <cellStyle name="Normal 12 2 2 7 2 6 3" xfId="32104" xr:uid="{00000000-0005-0000-0000-000097160000}"/>
    <cellStyle name="Normal 12 2 2 7 2 7" xfId="13804" xr:uid="{00000000-0005-0000-0000-000098160000}"/>
    <cellStyle name="Normal 12 2 2 7 2 7 2" xfId="39424" xr:uid="{00000000-0005-0000-0000-000099160000}"/>
    <cellStyle name="Normal 12 2 2 7 2 8" xfId="26614" xr:uid="{00000000-0005-0000-0000-00009A160000}"/>
    <cellStyle name="Normal 12 2 2 7 3" xfId="1487" xr:uid="{00000000-0005-0000-0000-00009B160000}"/>
    <cellStyle name="Normal 12 2 2 7 3 2" xfId="3317" xr:uid="{00000000-0005-0000-0000-00009C160000}"/>
    <cellStyle name="Normal 12 2 2 7 3 2 2" xfId="8807" xr:uid="{00000000-0005-0000-0000-00009D160000}"/>
    <cellStyle name="Normal 12 2 2 7 3 2 2 2" xfId="21618" xr:uid="{00000000-0005-0000-0000-00009E160000}"/>
    <cellStyle name="Normal 12 2 2 7 3 2 2 2 2" xfId="47238" xr:uid="{00000000-0005-0000-0000-00009F160000}"/>
    <cellStyle name="Normal 12 2 2 7 3 2 2 3" xfId="34428" xr:uid="{00000000-0005-0000-0000-0000A0160000}"/>
    <cellStyle name="Normal 12 2 2 7 3 2 3" xfId="16128" xr:uid="{00000000-0005-0000-0000-0000A1160000}"/>
    <cellStyle name="Normal 12 2 2 7 3 2 3 2" xfId="41748" xr:uid="{00000000-0005-0000-0000-0000A2160000}"/>
    <cellStyle name="Normal 12 2 2 7 3 2 4" xfId="28938" xr:uid="{00000000-0005-0000-0000-0000A3160000}"/>
    <cellStyle name="Normal 12 2 2 7 3 3" xfId="5147" xr:uid="{00000000-0005-0000-0000-0000A4160000}"/>
    <cellStyle name="Normal 12 2 2 7 3 3 2" xfId="10637" xr:uid="{00000000-0005-0000-0000-0000A5160000}"/>
    <cellStyle name="Normal 12 2 2 7 3 3 2 2" xfId="23448" xr:uid="{00000000-0005-0000-0000-0000A6160000}"/>
    <cellStyle name="Normal 12 2 2 7 3 3 2 2 2" xfId="49068" xr:uid="{00000000-0005-0000-0000-0000A7160000}"/>
    <cellStyle name="Normal 12 2 2 7 3 3 2 3" xfId="36258" xr:uid="{00000000-0005-0000-0000-0000A8160000}"/>
    <cellStyle name="Normal 12 2 2 7 3 3 3" xfId="17958" xr:uid="{00000000-0005-0000-0000-0000A9160000}"/>
    <cellStyle name="Normal 12 2 2 7 3 3 3 2" xfId="43578" xr:uid="{00000000-0005-0000-0000-0000AA160000}"/>
    <cellStyle name="Normal 12 2 2 7 3 3 4" xfId="30768" xr:uid="{00000000-0005-0000-0000-0000AB160000}"/>
    <cellStyle name="Normal 12 2 2 7 3 4" xfId="12467" xr:uid="{00000000-0005-0000-0000-0000AC160000}"/>
    <cellStyle name="Normal 12 2 2 7 3 4 2" xfId="25278" xr:uid="{00000000-0005-0000-0000-0000AD160000}"/>
    <cellStyle name="Normal 12 2 2 7 3 4 2 2" xfId="50898" xr:uid="{00000000-0005-0000-0000-0000AE160000}"/>
    <cellStyle name="Normal 12 2 2 7 3 4 3" xfId="38088" xr:uid="{00000000-0005-0000-0000-0000AF160000}"/>
    <cellStyle name="Normal 12 2 2 7 3 5" xfId="6977" xr:uid="{00000000-0005-0000-0000-0000B0160000}"/>
    <cellStyle name="Normal 12 2 2 7 3 5 2" xfId="19788" xr:uid="{00000000-0005-0000-0000-0000B1160000}"/>
    <cellStyle name="Normal 12 2 2 7 3 5 2 2" xfId="45408" xr:uid="{00000000-0005-0000-0000-0000B2160000}"/>
    <cellStyle name="Normal 12 2 2 7 3 5 3" xfId="32598" xr:uid="{00000000-0005-0000-0000-0000B3160000}"/>
    <cellStyle name="Normal 12 2 2 7 3 6" xfId="14298" xr:uid="{00000000-0005-0000-0000-0000B4160000}"/>
    <cellStyle name="Normal 12 2 2 7 3 6 2" xfId="39918" xr:uid="{00000000-0005-0000-0000-0000B5160000}"/>
    <cellStyle name="Normal 12 2 2 7 3 7" xfId="27108" xr:uid="{00000000-0005-0000-0000-0000B6160000}"/>
    <cellStyle name="Normal 12 2 2 7 4" xfId="2423" xr:uid="{00000000-0005-0000-0000-0000B7160000}"/>
    <cellStyle name="Normal 12 2 2 7 4 2" xfId="7913" xr:uid="{00000000-0005-0000-0000-0000B8160000}"/>
    <cellStyle name="Normal 12 2 2 7 4 2 2" xfId="20724" xr:uid="{00000000-0005-0000-0000-0000B9160000}"/>
    <cellStyle name="Normal 12 2 2 7 4 2 2 2" xfId="46344" xr:uid="{00000000-0005-0000-0000-0000BA160000}"/>
    <cellStyle name="Normal 12 2 2 7 4 2 3" xfId="33534" xr:uid="{00000000-0005-0000-0000-0000BB160000}"/>
    <cellStyle name="Normal 12 2 2 7 4 3" xfId="15234" xr:uid="{00000000-0005-0000-0000-0000BC160000}"/>
    <cellStyle name="Normal 12 2 2 7 4 3 2" xfId="40854" xr:uid="{00000000-0005-0000-0000-0000BD160000}"/>
    <cellStyle name="Normal 12 2 2 7 4 4" xfId="28044" xr:uid="{00000000-0005-0000-0000-0000BE160000}"/>
    <cellStyle name="Normal 12 2 2 7 5" xfId="4253" xr:uid="{00000000-0005-0000-0000-0000BF160000}"/>
    <cellStyle name="Normal 12 2 2 7 5 2" xfId="9743" xr:uid="{00000000-0005-0000-0000-0000C0160000}"/>
    <cellStyle name="Normal 12 2 2 7 5 2 2" xfId="22554" xr:uid="{00000000-0005-0000-0000-0000C1160000}"/>
    <cellStyle name="Normal 12 2 2 7 5 2 2 2" xfId="48174" xr:uid="{00000000-0005-0000-0000-0000C2160000}"/>
    <cellStyle name="Normal 12 2 2 7 5 2 3" xfId="35364" xr:uid="{00000000-0005-0000-0000-0000C3160000}"/>
    <cellStyle name="Normal 12 2 2 7 5 3" xfId="17064" xr:uid="{00000000-0005-0000-0000-0000C4160000}"/>
    <cellStyle name="Normal 12 2 2 7 5 3 2" xfId="42684" xr:uid="{00000000-0005-0000-0000-0000C5160000}"/>
    <cellStyle name="Normal 12 2 2 7 5 4" xfId="29874" xr:uid="{00000000-0005-0000-0000-0000C6160000}"/>
    <cellStyle name="Normal 12 2 2 7 6" xfId="11573" xr:uid="{00000000-0005-0000-0000-0000C7160000}"/>
    <cellStyle name="Normal 12 2 2 7 6 2" xfId="24384" xr:uid="{00000000-0005-0000-0000-0000C8160000}"/>
    <cellStyle name="Normal 12 2 2 7 6 2 2" xfId="50004" xr:uid="{00000000-0005-0000-0000-0000C9160000}"/>
    <cellStyle name="Normal 12 2 2 7 6 3" xfId="37194" xr:uid="{00000000-0005-0000-0000-0000CA160000}"/>
    <cellStyle name="Normal 12 2 2 7 7" xfId="6083" xr:uid="{00000000-0005-0000-0000-0000CB160000}"/>
    <cellStyle name="Normal 12 2 2 7 7 2" xfId="18894" xr:uid="{00000000-0005-0000-0000-0000CC160000}"/>
    <cellStyle name="Normal 12 2 2 7 7 2 2" xfId="44514" xr:uid="{00000000-0005-0000-0000-0000CD160000}"/>
    <cellStyle name="Normal 12 2 2 7 7 3" xfId="31704" xr:uid="{00000000-0005-0000-0000-0000CE160000}"/>
    <cellStyle name="Normal 12 2 2 7 8" xfId="13404" xr:uid="{00000000-0005-0000-0000-0000CF160000}"/>
    <cellStyle name="Normal 12 2 2 7 8 2" xfId="39024" xr:uid="{00000000-0005-0000-0000-0000D0160000}"/>
    <cellStyle name="Normal 12 2 2 7 9" xfId="26214" xr:uid="{00000000-0005-0000-0000-0000D1160000}"/>
    <cellStyle name="Normal 12 2 2 8" xfId="726" xr:uid="{00000000-0005-0000-0000-0000D2160000}"/>
    <cellStyle name="Normal 12 2 2 8 2" xfId="1621" xr:uid="{00000000-0005-0000-0000-0000D3160000}"/>
    <cellStyle name="Normal 12 2 2 8 2 2" xfId="3451" xr:uid="{00000000-0005-0000-0000-0000D4160000}"/>
    <cellStyle name="Normal 12 2 2 8 2 2 2" xfId="8941" xr:uid="{00000000-0005-0000-0000-0000D5160000}"/>
    <cellStyle name="Normal 12 2 2 8 2 2 2 2" xfId="21752" xr:uid="{00000000-0005-0000-0000-0000D6160000}"/>
    <cellStyle name="Normal 12 2 2 8 2 2 2 2 2" xfId="47372" xr:uid="{00000000-0005-0000-0000-0000D7160000}"/>
    <cellStyle name="Normal 12 2 2 8 2 2 2 3" xfId="34562" xr:uid="{00000000-0005-0000-0000-0000D8160000}"/>
    <cellStyle name="Normal 12 2 2 8 2 2 3" xfId="16262" xr:uid="{00000000-0005-0000-0000-0000D9160000}"/>
    <cellStyle name="Normal 12 2 2 8 2 2 3 2" xfId="41882" xr:uid="{00000000-0005-0000-0000-0000DA160000}"/>
    <cellStyle name="Normal 12 2 2 8 2 2 4" xfId="29072" xr:uid="{00000000-0005-0000-0000-0000DB160000}"/>
    <cellStyle name="Normal 12 2 2 8 2 3" xfId="5281" xr:uid="{00000000-0005-0000-0000-0000DC160000}"/>
    <cellStyle name="Normal 12 2 2 8 2 3 2" xfId="10771" xr:uid="{00000000-0005-0000-0000-0000DD160000}"/>
    <cellStyle name="Normal 12 2 2 8 2 3 2 2" xfId="23582" xr:uid="{00000000-0005-0000-0000-0000DE160000}"/>
    <cellStyle name="Normal 12 2 2 8 2 3 2 2 2" xfId="49202" xr:uid="{00000000-0005-0000-0000-0000DF160000}"/>
    <cellStyle name="Normal 12 2 2 8 2 3 2 3" xfId="36392" xr:uid="{00000000-0005-0000-0000-0000E0160000}"/>
    <cellStyle name="Normal 12 2 2 8 2 3 3" xfId="18092" xr:uid="{00000000-0005-0000-0000-0000E1160000}"/>
    <cellStyle name="Normal 12 2 2 8 2 3 3 2" xfId="43712" xr:uid="{00000000-0005-0000-0000-0000E2160000}"/>
    <cellStyle name="Normal 12 2 2 8 2 3 4" xfId="30902" xr:uid="{00000000-0005-0000-0000-0000E3160000}"/>
    <cellStyle name="Normal 12 2 2 8 2 4" xfId="12601" xr:uid="{00000000-0005-0000-0000-0000E4160000}"/>
    <cellStyle name="Normal 12 2 2 8 2 4 2" xfId="25412" xr:uid="{00000000-0005-0000-0000-0000E5160000}"/>
    <cellStyle name="Normal 12 2 2 8 2 4 2 2" xfId="51032" xr:uid="{00000000-0005-0000-0000-0000E6160000}"/>
    <cellStyle name="Normal 12 2 2 8 2 4 3" xfId="38222" xr:uid="{00000000-0005-0000-0000-0000E7160000}"/>
    <cellStyle name="Normal 12 2 2 8 2 5" xfId="7111" xr:uid="{00000000-0005-0000-0000-0000E8160000}"/>
    <cellStyle name="Normal 12 2 2 8 2 5 2" xfId="19922" xr:uid="{00000000-0005-0000-0000-0000E9160000}"/>
    <cellStyle name="Normal 12 2 2 8 2 5 2 2" xfId="45542" xr:uid="{00000000-0005-0000-0000-0000EA160000}"/>
    <cellStyle name="Normal 12 2 2 8 2 5 3" xfId="32732" xr:uid="{00000000-0005-0000-0000-0000EB160000}"/>
    <cellStyle name="Normal 12 2 2 8 2 6" xfId="14432" xr:uid="{00000000-0005-0000-0000-0000EC160000}"/>
    <cellStyle name="Normal 12 2 2 8 2 6 2" xfId="40052" xr:uid="{00000000-0005-0000-0000-0000ED160000}"/>
    <cellStyle name="Normal 12 2 2 8 2 7" xfId="27242" xr:uid="{00000000-0005-0000-0000-0000EE160000}"/>
    <cellStyle name="Normal 12 2 2 8 3" xfId="2557" xr:uid="{00000000-0005-0000-0000-0000EF160000}"/>
    <cellStyle name="Normal 12 2 2 8 3 2" xfId="8047" xr:uid="{00000000-0005-0000-0000-0000F0160000}"/>
    <cellStyle name="Normal 12 2 2 8 3 2 2" xfId="20858" xr:uid="{00000000-0005-0000-0000-0000F1160000}"/>
    <cellStyle name="Normal 12 2 2 8 3 2 2 2" xfId="46478" xr:uid="{00000000-0005-0000-0000-0000F2160000}"/>
    <cellStyle name="Normal 12 2 2 8 3 2 3" xfId="33668" xr:uid="{00000000-0005-0000-0000-0000F3160000}"/>
    <cellStyle name="Normal 12 2 2 8 3 3" xfId="15368" xr:uid="{00000000-0005-0000-0000-0000F4160000}"/>
    <cellStyle name="Normal 12 2 2 8 3 3 2" xfId="40988" xr:uid="{00000000-0005-0000-0000-0000F5160000}"/>
    <cellStyle name="Normal 12 2 2 8 3 4" xfId="28178" xr:uid="{00000000-0005-0000-0000-0000F6160000}"/>
    <cellStyle name="Normal 12 2 2 8 4" xfId="4387" xr:uid="{00000000-0005-0000-0000-0000F7160000}"/>
    <cellStyle name="Normal 12 2 2 8 4 2" xfId="9877" xr:uid="{00000000-0005-0000-0000-0000F8160000}"/>
    <cellStyle name="Normal 12 2 2 8 4 2 2" xfId="22688" xr:uid="{00000000-0005-0000-0000-0000F9160000}"/>
    <cellStyle name="Normal 12 2 2 8 4 2 2 2" xfId="48308" xr:uid="{00000000-0005-0000-0000-0000FA160000}"/>
    <cellStyle name="Normal 12 2 2 8 4 2 3" xfId="35498" xr:uid="{00000000-0005-0000-0000-0000FB160000}"/>
    <cellStyle name="Normal 12 2 2 8 4 3" xfId="17198" xr:uid="{00000000-0005-0000-0000-0000FC160000}"/>
    <cellStyle name="Normal 12 2 2 8 4 3 2" xfId="42818" xr:uid="{00000000-0005-0000-0000-0000FD160000}"/>
    <cellStyle name="Normal 12 2 2 8 4 4" xfId="30008" xr:uid="{00000000-0005-0000-0000-0000FE160000}"/>
    <cellStyle name="Normal 12 2 2 8 5" xfId="11707" xr:uid="{00000000-0005-0000-0000-0000FF160000}"/>
    <cellStyle name="Normal 12 2 2 8 5 2" xfId="24518" xr:uid="{00000000-0005-0000-0000-000000170000}"/>
    <cellStyle name="Normal 12 2 2 8 5 2 2" xfId="50138" xr:uid="{00000000-0005-0000-0000-000001170000}"/>
    <cellStyle name="Normal 12 2 2 8 5 3" xfId="37328" xr:uid="{00000000-0005-0000-0000-000002170000}"/>
    <cellStyle name="Normal 12 2 2 8 6" xfId="6217" xr:uid="{00000000-0005-0000-0000-000003170000}"/>
    <cellStyle name="Normal 12 2 2 8 6 2" xfId="19028" xr:uid="{00000000-0005-0000-0000-000004170000}"/>
    <cellStyle name="Normal 12 2 2 8 6 2 2" xfId="44648" xr:uid="{00000000-0005-0000-0000-000005170000}"/>
    <cellStyle name="Normal 12 2 2 8 6 3" xfId="31838" xr:uid="{00000000-0005-0000-0000-000006170000}"/>
    <cellStyle name="Normal 12 2 2 8 7" xfId="13538" xr:uid="{00000000-0005-0000-0000-000007170000}"/>
    <cellStyle name="Normal 12 2 2 8 7 2" xfId="39158" xr:uid="{00000000-0005-0000-0000-000008170000}"/>
    <cellStyle name="Normal 12 2 2 8 8" xfId="26348" xr:uid="{00000000-0005-0000-0000-000009170000}"/>
    <cellStyle name="Normal 12 2 2 9" xfId="1127" xr:uid="{00000000-0005-0000-0000-00000A170000}"/>
    <cellStyle name="Normal 12 2 2 9 2" xfId="2957" xr:uid="{00000000-0005-0000-0000-00000B170000}"/>
    <cellStyle name="Normal 12 2 2 9 2 2" xfId="8447" xr:uid="{00000000-0005-0000-0000-00000C170000}"/>
    <cellStyle name="Normal 12 2 2 9 2 2 2" xfId="21258" xr:uid="{00000000-0005-0000-0000-00000D170000}"/>
    <cellStyle name="Normal 12 2 2 9 2 2 2 2" xfId="46878" xr:uid="{00000000-0005-0000-0000-00000E170000}"/>
    <cellStyle name="Normal 12 2 2 9 2 2 3" xfId="34068" xr:uid="{00000000-0005-0000-0000-00000F170000}"/>
    <cellStyle name="Normal 12 2 2 9 2 3" xfId="15768" xr:uid="{00000000-0005-0000-0000-000010170000}"/>
    <cellStyle name="Normal 12 2 2 9 2 3 2" xfId="41388" xr:uid="{00000000-0005-0000-0000-000011170000}"/>
    <cellStyle name="Normal 12 2 2 9 2 4" xfId="28578" xr:uid="{00000000-0005-0000-0000-000012170000}"/>
    <cellStyle name="Normal 12 2 2 9 3" xfId="4787" xr:uid="{00000000-0005-0000-0000-000013170000}"/>
    <cellStyle name="Normal 12 2 2 9 3 2" xfId="10277" xr:uid="{00000000-0005-0000-0000-000014170000}"/>
    <cellStyle name="Normal 12 2 2 9 3 2 2" xfId="23088" xr:uid="{00000000-0005-0000-0000-000015170000}"/>
    <cellStyle name="Normal 12 2 2 9 3 2 2 2" xfId="48708" xr:uid="{00000000-0005-0000-0000-000016170000}"/>
    <cellStyle name="Normal 12 2 2 9 3 2 3" xfId="35898" xr:uid="{00000000-0005-0000-0000-000017170000}"/>
    <cellStyle name="Normal 12 2 2 9 3 3" xfId="17598" xr:uid="{00000000-0005-0000-0000-000018170000}"/>
    <cellStyle name="Normal 12 2 2 9 3 3 2" xfId="43218" xr:uid="{00000000-0005-0000-0000-000019170000}"/>
    <cellStyle name="Normal 12 2 2 9 3 4" xfId="30408" xr:uid="{00000000-0005-0000-0000-00001A170000}"/>
    <cellStyle name="Normal 12 2 2 9 4" xfId="12107" xr:uid="{00000000-0005-0000-0000-00001B170000}"/>
    <cellStyle name="Normal 12 2 2 9 4 2" xfId="24918" xr:uid="{00000000-0005-0000-0000-00001C170000}"/>
    <cellStyle name="Normal 12 2 2 9 4 2 2" xfId="50538" xr:uid="{00000000-0005-0000-0000-00001D170000}"/>
    <cellStyle name="Normal 12 2 2 9 4 3" xfId="37728" xr:uid="{00000000-0005-0000-0000-00001E170000}"/>
    <cellStyle name="Normal 12 2 2 9 5" xfId="6617" xr:uid="{00000000-0005-0000-0000-00001F170000}"/>
    <cellStyle name="Normal 12 2 2 9 5 2" xfId="19428" xr:uid="{00000000-0005-0000-0000-000020170000}"/>
    <cellStyle name="Normal 12 2 2 9 5 2 2" xfId="45048" xr:uid="{00000000-0005-0000-0000-000021170000}"/>
    <cellStyle name="Normal 12 2 2 9 5 3" xfId="32238" xr:uid="{00000000-0005-0000-0000-000022170000}"/>
    <cellStyle name="Normal 12 2 2 9 6" xfId="13938" xr:uid="{00000000-0005-0000-0000-000023170000}"/>
    <cellStyle name="Normal 12 2 2 9 6 2" xfId="39558" xr:uid="{00000000-0005-0000-0000-000024170000}"/>
    <cellStyle name="Normal 12 2 2 9 7" xfId="26748" xr:uid="{00000000-0005-0000-0000-000025170000}"/>
    <cellStyle name="Normal 12 2 3" xfId="190" xr:uid="{00000000-0005-0000-0000-000026170000}"/>
    <cellStyle name="Normal 12 2 3 10" xfId="2068" xr:uid="{00000000-0005-0000-0000-000027170000}"/>
    <cellStyle name="Normal 12 2 3 10 2" xfId="7558" xr:uid="{00000000-0005-0000-0000-000028170000}"/>
    <cellStyle name="Normal 12 2 3 10 2 2" xfId="20369" xr:uid="{00000000-0005-0000-0000-000029170000}"/>
    <cellStyle name="Normal 12 2 3 10 2 2 2" xfId="45989" xr:uid="{00000000-0005-0000-0000-00002A170000}"/>
    <cellStyle name="Normal 12 2 3 10 2 3" xfId="33179" xr:uid="{00000000-0005-0000-0000-00002B170000}"/>
    <cellStyle name="Normal 12 2 3 10 3" xfId="14879" xr:uid="{00000000-0005-0000-0000-00002C170000}"/>
    <cellStyle name="Normal 12 2 3 10 3 2" xfId="40499" xr:uid="{00000000-0005-0000-0000-00002D170000}"/>
    <cellStyle name="Normal 12 2 3 10 4" xfId="27689" xr:uid="{00000000-0005-0000-0000-00002E170000}"/>
    <cellStyle name="Normal 12 2 3 11" xfId="3898" xr:uid="{00000000-0005-0000-0000-00002F170000}"/>
    <cellStyle name="Normal 12 2 3 11 2" xfId="9388" xr:uid="{00000000-0005-0000-0000-000030170000}"/>
    <cellStyle name="Normal 12 2 3 11 2 2" xfId="22199" xr:uid="{00000000-0005-0000-0000-000031170000}"/>
    <cellStyle name="Normal 12 2 3 11 2 2 2" xfId="47819" xr:uid="{00000000-0005-0000-0000-000032170000}"/>
    <cellStyle name="Normal 12 2 3 11 2 3" xfId="35009" xr:uid="{00000000-0005-0000-0000-000033170000}"/>
    <cellStyle name="Normal 12 2 3 11 3" xfId="16709" xr:uid="{00000000-0005-0000-0000-000034170000}"/>
    <cellStyle name="Normal 12 2 3 11 3 2" xfId="42329" xr:uid="{00000000-0005-0000-0000-000035170000}"/>
    <cellStyle name="Normal 12 2 3 11 4" xfId="29519" xr:uid="{00000000-0005-0000-0000-000036170000}"/>
    <cellStyle name="Normal 12 2 3 12" xfId="11218" xr:uid="{00000000-0005-0000-0000-000037170000}"/>
    <cellStyle name="Normal 12 2 3 12 2" xfId="24029" xr:uid="{00000000-0005-0000-0000-000038170000}"/>
    <cellStyle name="Normal 12 2 3 12 2 2" xfId="49649" xr:uid="{00000000-0005-0000-0000-000039170000}"/>
    <cellStyle name="Normal 12 2 3 12 3" xfId="36839" xr:uid="{00000000-0005-0000-0000-00003A170000}"/>
    <cellStyle name="Normal 12 2 3 13" xfId="5728" xr:uid="{00000000-0005-0000-0000-00003B170000}"/>
    <cellStyle name="Normal 12 2 3 13 2" xfId="18539" xr:uid="{00000000-0005-0000-0000-00003C170000}"/>
    <cellStyle name="Normal 12 2 3 13 2 2" xfId="44159" xr:uid="{00000000-0005-0000-0000-00003D170000}"/>
    <cellStyle name="Normal 12 2 3 13 3" xfId="31349" xr:uid="{00000000-0005-0000-0000-00003E170000}"/>
    <cellStyle name="Normal 12 2 3 14" xfId="13049" xr:uid="{00000000-0005-0000-0000-00003F170000}"/>
    <cellStyle name="Normal 12 2 3 14 2" xfId="38669" xr:uid="{00000000-0005-0000-0000-000040170000}"/>
    <cellStyle name="Normal 12 2 3 15" xfId="25859" xr:uid="{00000000-0005-0000-0000-000041170000}"/>
    <cellStyle name="Normal 12 2 3 2" xfId="210" xr:uid="{00000000-0005-0000-0000-000042170000}"/>
    <cellStyle name="Normal 12 2 3 2 10" xfId="3918" xr:uid="{00000000-0005-0000-0000-000043170000}"/>
    <cellStyle name="Normal 12 2 3 2 10 2" xfId="9408" xr:uid="{00000000-0005-0000-0000-000044170000}"/>
    <cellStyle name="Normal 12 2 3 2 10 2 2" xfId="22219" xr:uid="{00000000-0005-0000-0000-000045170000}"/>
    <cellStyle name="Normal 12 2 3 2 10 2 2 2" xfId="47839" xr:uid="{00000000-0005-0000-0000-000046170000}"/>
    <cellStyle name="Normal 12 2 3 2 10 2 3" xfId="35029" xr:uid="{00000000-0005-0000-0000-000047170000}"/>
    <cellStyle name="Normal 12 2 3 2 10 3" xfId="16729" xr:uid="{00000000-0005-0000-0000-000048170000}"/>
    <cellStyle name="Normal 12 2 3 2 10 3 2" xfId="42349" xr:uid="{00000000-0005-0000-0000-000049170000}"/>
    <cellStyle name="Normal 12 2 3 2 10 4" xfId="29539" xr:uid="{00000000-0005-0000-0000-00004A170000}"/>
    <cellStyle name="Normal 12 2 3 2 11" xfId="11238" xr:uid="{00000000-0005-0000-0000-00004B170000}"/>
    <cellStyle name="Normal 12 2 3 2 11 2" xfId="24049" xr:uid="{00000000-0005-0000-0000-00004C170000}"/>
    <cellStyle name="Normal 12 2 3 2 11 2 2" xfId="49669" xr:uid="{00000000-0005-0000-0000-00004D170000}"/>
    <cellStyle name="Normal 12 2 3 2 11 3" xfId="36859" xr:uid="{00000000-0005-0000-0000-00004E170000}"/>
    <cellStyle name="Normal 12 2 3 2 12" xfId="5748" xr:uid="{00000000-0005-0000-0000-00004F170000}"/>
    <cellStyle name="Normal 12 2 3 2 12 2" xfId="18559" xr:uid="{00000000-0005-0000-0000-000050170000}"/>
    <cellStyle name="Normal 12 2 3 2 12 2 2" xfId="44179" xr:uid="{00000000-0005-0000-0000-000051170000}"/>
    <cellStyle name="Normal 12 2 3 2 12 3" xfId="31369" xr:uid="{00000000-0005-0000-0000-000052170000}"/>
    <cellStyle name="Normal 12 2 3 2 13" xfId="13069" xr:uid="{00000000-0005-0000-0000-000053170000}"/>
    <cellStyle name="Normal 12 2 3 2 13 2" xfId="38689" xr:uid="{00000000-0005-0000-0000-000054170000}"/>
    <cellStyle name="Normal 12 2 3 2 14" xfId="25879" xr:uid="{00000000-0005-0000-0000-000055170000}"/>
    <cellStyle name="Normal 12 2 3 2 2" xfId="297" xr:uid="{00000000-0005-0000-0000-000056170000}"/>
    <cellStyle name="Normal 12 2 3 2 2 10" xfId="5789" xr:uid="{00000000-0005-0000-0000-000057170000}"/>
    <cellStyle name="Normal 12 2 3 2 2 10 2" xfId="18600" xr:uid="{00000000-0005-0000-0000-000058170000}"/>
    <cellStyle name="Normal 12 2 3 2 2 10 2 2" xfId="44220" xr:uid="{00000000-0005-0000-0000-000059170000}"/>
    <cellStyle name="Normal 12 2 3 2 2 10 3" xfId="31410" xr:uid="{00000000-0005-0000-0000-00005A170000}"/>
    <cellStyle name="Normal 12 2 3 2 2 11" xfId="13110" xr:uid="{00000000-0005-0000-0000-00005B170000}"/>
    <cellStyle name="Normal 12 2 3 2 2 11 2" xfId="38730" xr:uid="{00000000-0005-0000-0000-00005C170000}"/>
    <cellStyle name="Normal 12 2 3 2 2 12" xfId="25920" xr:uid="{00000000-0005-0000-0000-00005D170000}"/>
    <cellStyle name="Normal 12 2 3 2 2 2" xfId="526" xr:uid="{00000000-0005-0000-0000-00005E170000}"/>
    <cellStyle name="Normal 12 2 3 2 2 2 2" xfId="925" xr:uid="{00000000-0005-0000-0000-00005F170000}"/>
    <cellStyle name="Normal 12 2 3 2 2 2 2 2" xfId="1820" xr:uid="{00000000-0005-0000-0000-000060170000}"/>
    <cellStyle name="Normal 12 2 3 2 2 2 2 2 2" xfId="3650" xr:uid="{00000000-0005-0000-0000-000061170000}"/>
    <cellStyle name="Normal 12 2 3 2 2 2 2 2 2 2" xfId="9140" xr:uid="{00000000-0005-0000-0000-000062170000}"/>
    <cellStyle name="Normal 12 2 3 2 2 2 2 2 2 2 2" xfId="21951" xr:uid="{00000000-0005-0000-0000-000063170000}"/>
    <cellStyle name="Normal 12 2 3 2 2 2 2 2 2 2 2 2" xfId="47571" xr:uid="{00000000-0005-0000-0000-000064170000}"/>
    <cellStyle name="Normal 12 2 3 2 2 2 2 2 2 2 3" xfId="34761" xr:uid="{00000000-0005-0000-0000-000065170000}"/>
    <cellStyle name="Normal 12 2 3 2 2 2 2 2 2 3" xfId="16461" xr:uid="{00000000-0005-0000-0000-000066170000}"/>
    <cellStyle name="Normal 12 2 3 2 2 2 2 2 2 3 2" xfId="42081" xr:uid="{00000000-0005-0000-0000-000067170000}"/>
    <cellStyle name="Normal 12 2 3 2 2 2 2 2 2 4" xfId="29271" xr:uid="{00000000-0005-0000-0000-000068170000}"/>
    <cellStyle name="Normal 12 2 3 2 2 2 2 2 3" xfId="5480" xr:uid="{00000000-0005-0000-0000-000069170000}"/>
    <cellStyle name="Normal 12 2 3 2 2 2 2 2 3 2" xfId="10970" xr:uid="{00000000-0005-0000-0000-00006A170000}"/>
    <cellStyle name="Normal 12 2 3 2 2 2 2 2 3 2 2" xfId="23781" xr:uid="{00000000-0005-0000-0000-00006B170000}"/>
    <cellStyle name="Normal 12 2 3 2 2 2 2 2 3 2 2 2" xfId="49401" xr:uid="{00000000-0005-0000-0000-00006C170000}"/>
    <cellStyle name="Normal 12 2 3 2 2 2 2 2 3 2 3" xfId="36591" xr:uid="{00000000-0005-0000-0000-00006D170000}"/>
    <cellStyle name="Normal 12 2 3 2 2 2 2 2 3 3" xfId="18291" xr:uid="{00000000-0005-0000-0000-00006E170000}"/>
    <cellStyle name="Normal 12 2 3 2 2 2 2 2 3 3 2" xfId="43911" xr:uid="{00000000-0005-0000-0000-00006F170000}"/>
    <cellStyle name="Normal 12 2 3 2 2 2 2 2 3 4" xfId="31101" xr:uid="{00000000-0005-0000-0000-000070170000}"/>
    <cellStyle name="Normal 12 2 3 2 2 2 2 2 4" xfId="12800" xr:uid="{00000000-0005-0000-0000-000071170000}"/>
    <cellStyle name="Normal 12 2 3 2 2 2 2 2 4 2" xfId="25611" xr:uid="{00000000-0005-0000-0000-000072170000}"/>
    <cellStyle name="Normal 12 2 3 2 2 2 2 2 4 2 2" xfId="51231" xr:uid="{00000000-0005-0000-0000-000073170000}"/>
    <cellStyle name="Normal 12 2 3 2 2 2 2 2 4 3" xfId="38421" xr:uid="{00000000-0005-0000-0000-000074170000}"/>
    <cellStyle name="Normal 12 2 3 2 2 2 2 2 5" xfId="7310" xr:uid="{00000000-0005-0000-0000-000075170000}"/>
    <cellStyle name="Normal 12 2 3 2 2 2 2 2 5 2" xfId="20121" xr:uid="{00000000-0005-0000-0000-000076170000}"/>
    <cellStyle name="Normal 12 2 3 2 2 2 2 2 5 2 2" xfId="45741" xr:uid="{00000000-0005-0000-0000-000077170000}"/>
    <cellStyle name="Normal 12 2 3 2 2 2 2 2 5 3" xfId="32931" xr:uid="{00000000-0005-0000-0000-000078170000}"/>
    <cellStyle name="Normal 12 2 3 2 2 2 2 2 6" xfId="14631" xr:uid="{00000000-0005-0000-0000-000079170000}"/>
    <cellStyle name="Normal 12 2 3 2 2 2 2 2 6 2" xfId="40251" xr:uid="{00000000-0005-0000-0000-00007A170000}"/>
    <cellStyle name="Normal 12 2 3 2 2 2 2 2 7" xfId="27441" xr:uid="{00000000-0005-0000-0000-00007B170000}"/>
    <cellStyle name="Normal 12 2 3 2 2 2 2 3" xfId="2756" xr:uid="{00000000-0005-0000-0000-00007C170000}"/>
    <cellStyle name="Normal 12 2 3 2 2 2 2 3 2" xfId="8246" xr:uid="{00000000-0005-0000-0000-00007D170000}"/>
    <cellStyle name="Normal 12 2 3 2 2 2 2 3 2 2" xfId="21057" xr:uid="{00000000-0005-0000-0000-00007E170000}"/>
    <cellStyle name="Normal 12 2 3 2 2 2 2 3 2 2 2" xfId="46677" xr:uid="{00000000-0005-0000-0000-00007F170000}"/>
    <cellStyle name="Normal 12 2 3 2 2 2 2 3 2 3" xfId="33867" xr:uid="{00000000-0005-0000-0000-000080170000}"/>
    <cellStyle name="Normal 12 2 3 2 2 2 2 3 3" xfId="15567" xr:uid="{00000000-0005-0000-0000-000081170000}"/>
    <cellStyle name="Normal 12 2 3 2 2 2 2 3 3 2" xfId="41187" xr:uid="{00000000-0005-0000-0000-000082170000}"/>
    <cellStyle name="Normal 12 2 3 2 2 2 2 3 4" xfId="28377" xr:uid="{00000000-0005-0000-0000-000083170000}"/>
    <cellStyle name="Normal 12 2 3 2 2 2 2 4" xfId="4586" xr:uid="{00000000-0005-0000-0000-000084170000}"/>
    <cellStyle name="Normal 12 2 3 2 2 2 2 4 2" xfId="10076" xr:uid="{00000000-0005-0000-0000-000085170000}"/>
    <cellStyle name="Normal 12 2 3 2 2 2 2 4 2 2" xfId="22887" xr:uid="{00000000-0005-0000-0000-000086170000}"/>
    <cellStyle name="Normal 12 2 3 2 2 2 2 4 2 2 2" xfId="48507" xr:uid="{00000000-0005-0000-0000-000087170000}"/>
    <cellStyle name="Normal 12 2 3 2 2 2 2 4 2 3" xfId="35697" xr:uid="{00000000-0005-0000-0000-000088170000}"/>
    <cellStyle name="Normal 12 2 3 2 2 2 2 4 3" xfId="17397" xr:uid="{00000000-0005-0000-0000-000089170000}"/>
    <cellStyle name="Normal 12 2 3 2 2 2 2 4 3 2" xfId="43017" xr:uid="{00000000-0005-0000-0000-00008A170000}"/>
    <cellStyle name="Normal 12 2 3 2 2 2 2 4 4" xfId="30207" xr:uid="{00000000-0005-0000-0000-00008B170000}"/>
    <cellStyle name="Normal 12 2 3 2 2 2 2 5" xfId="11906" xr:uid="{00000000-0005-0000-0000-00008C170000}"/>
    <cellStyle name="Normal 12 2 3 2 2 2 2 5 2" xfId="24717" xr:uid="{00000000-0005-0000-0000-00008D170000}"/>
    <cellStyle name="Normal 12 2 3 2 2 2 2 5 2 2" xfId="50337" xr:uid="{00000000-0005-0000-0000-00008E170000}"/>
    <cellStyle name="Normal 12 2 3 2 2 2 2 5 3" xfId="37527" xr:uid="{00000000-0005-0000-0000-00008F170000}"/>
    <cellStyle name="Normal 12 2 3 2 2 2 2 6" xfId="6416" xr:uid="{00000000-0005-0000-0000-000090170000}"/>
    <cellStyle name="Normal 12 2 3 2 2 2 2 6 2" xfId="19227" xr:uid="{00000000-0005-0000-0000-000091170000}"/>
    <cellStyle name="Normal 12 2 3 2 2 2 2 6 2 2" xfId="44847" xr:uid="{00000000-0005-0000-0000-000092170000}"/>
    <cellStyle name="Normal 12 2 3 2 2 2 2 6 3" xfId="32037" xr:uid="{00000000-0005-0000-0000-000093170000}"/>
    <cellStyle name="Normal 12 2 3 2 2 2 2 7" xfId="13737" xr:uid="{00000000-0005-0000-0000-000094170000}"/>
    <cellStyle name="Normal 12 2 3 2 2 2 2 7 2" xfId="39357" xr:uid="{00000000-0005-0000-0000-000095170000}"/>
    <cellStyle name="Normal 12 2 3 2 2 2 2 8" xfId="26547" xr:uid="{00000000-0005-0000-0000-000096170000}"/>
    <cellStyle name="Normal 12 2 3 2 2 2 3" xfId="1421" xr:uid="{00000000-0005-0000-0000-000097170000}"/>
    <cellStyle name="Normal 12 2 3 2 2 2 3 2" xfId="3251" xr:uid="{00000000-0005-0000-0000-000098170000}"/>
    <cellStyle name="Normal 12 2 3 2 2 2 3 2 2" xfId="8741" xr:uid="{00000000-0005-0000-0000-000099170000}"/>
    <cellStyle name="Normal 12 2 3 2 2 2 3 2 2 2" xfId="21552" xr:uid="{00000000-0005-0000-0000-00009A170000}"/>
    <cellStyle name="Normal 12 2 3 2 2 2 3 2 2 2 2" xfId="47172" xr:uid="{00000000-0005-0000-0000-00009B170000}"/>
    <cellStyle name="Normal 12 2 3 2 2 2 3 2 2 3" xfId="34362" xr:uid="{00000000-0005-0000-0000-00009C170000}"/>
    <cellStyle name="Normal 12 2 3 2 2 2 3 2 3" xfId="16062" xr:uid="{00000000-0005-0000-0000-00009D170000}"/>
    <cellStyle name="Normal 12 2 3 2 2 2 3 2 3 2" xfId="41682" xr:uid="{00000000-0005-0000-0000-00009E170000}"/>
    <cellStyle name="Normal 12 2 3 2 2 2 3 2 4" xfId="28872" xr:uid="{00000000-0005-0000-0000-00009F170000}"/>
    <cellStyle name="Normal 12 2 3 2 2 2 3 3" xfId="5081" xr:uid="{00000000-0005-0000-0000-0000A0170000}"/>
    <cellStyle name="Normal 12 2 3 2 2 2 3 3 2" xfId="10571" xr:uid="{00000000-0005-0000-0000-0000A1170000}"/>
    <cellStyle name="Normal 12 2 3 2 2 2 3 3 2 2" xfId="23382" xr:uid="{00000000-0005-0000-0000-0000A2170000}"/>
    <cellStyle name="Normal 12 2 3 2 2 2 3 3 2 2 2" xfId="49002" xr:uid="{00000000-0005-0000-0000-0000A3170000}"/>
    <cellStyle name="Normal 12 2 3 2 2 2 3 3 2 3" xfId="36192" xr:uid="{00000000-0005-0000-0000-0000A4170000}"/>
    <cellStyle name="Normal 12 2 3 2 2 2 3 3 3" xfId="17892" xr:uid="{00000000-0005-0000-0000-0000A5170000}"/>
    <cellStyle name="Normal 12 2 3 2 2 2 3 3 3 2" xfId="43512" xr:uid="{00000000-0005-0000-0000-0000A6170000}"/>
    <cellStyle name="Normal 12 2 3 2 2 2 3 3 4" xfId="30702" xr:uid="{00000000-0005-0000-0000-0000A7170000}"/>
    <cellStyle name="Normal 12 2 3 2 2 2 3 4" xfId="12401" xr:uid="{00000000-0005-0000-0000-0000A8170000}"/>
    <cellStyle name="Normal 12 2 3 2 2 2 3 4 2" xfId="25212" xr:uid="{00000000-0005-0000-0000-0000A9170000}"/>
    <cellStyle name="Normal 12 2 3 2 2 2 3 4 2 2" xfId="50832" xr:uid="{00000000-0005-0000-0000-0000AA170000}"/>
    <cellStyle name="Normal 12 2 3 2 2 2 3 4 3" xfId="38022" xr:uid="{00000000-0005-0000-0000-0000AB170000}"/>
    <cellStyle name="Normal 12 2 3 2 2 2 3 5" xfId="6911" xr:uid="{00000000-0005-0000-0000-0000AC170000}"/>
    <cellStyle name="Normal 12 2 3 2 2 2 3 5 2" xfId="19722" xr:uid="{00000000-0005-0000-0000-0000AD170000}"/>
    <cellStyle name="Normal 12 2 3 2 2 2 3 5 2 2" xfId="45342" xr:uid="{00000000-0005-0000-0000-0000AE170000}"/>
    <cellStyle name="Normal 12 2 3 2 2 2 3 5 3" xfId="32532" xr:uid="{00000000-0005-0000-0000-0000AF170000}"/>
    <cellStyle name="Normal 12 2 3 2 2 2 3 6" xfId="14232" xr:uid="{00000000-0005-0000-0000-0000B0170000}"/>
    <cellStyle name="Normal 12 2 3 2 2 2 3 6 2" xfId="39852" xr:uid="{00000000-0005-0000-0000-0000B1170000}"/>
    <cellStyle name="Normal 12 2 3 2 2 2 3 7" xfId="27042" xr:uid="{00000000-0005-0000-0000-0000B2170000}"/>
    <cellStyle name="Normal 12 2 3 2 2 2 4" xfId="2357" xr:uid="{00000000-0005-0000-0000-0000B3170000}"/>
    <cellStyle name="Normal 12 2 3 2 2 2 4 2" xfId="7847" xr:uid="{00000000-0005-0000-0000-0000B4170000}"/>
    <cellStyle name="Normal 12 2 3 2 2 2 4 2 2" xfId="20658" xr:uid="{00000000-0005-0000-0000-0000B5170000}"/>
    <cellStyle name="Normal 12 2 3 2 2 2 4 2 2 2" xfId="46278" xr:uid="{00000000-0005-0000-0000-0000B6170000}"/>
    <cellStyle name="Normal 12 2 3 2 2 2 4 2 3" xfId="33468" xr:uid="{00000000-0005-0000-0000-0000B7170000}"/>
    <cellStyle name="Normal 12 2 3 2 2 2 4 3" xfId="15168" xr:uid="{00000000-0005-0000-0000-0000B8170000}"/>
    <cellStyle name="Normal 12 2 3 2 2 2 4 3 2" xfId="40788" xr:uid="{00000000-0005-0000-0000-0000B9170000}"/>
    <cellStyle name="Normal 12 2 3 2 2 2 4 4" xfId="27978" xr:uid="{00000000-0005-0000-0000-0000BA170000}"/>
    <cellStyle name="Normal 12 2 3 2 2 2 5" xfId="4187" xr:uid="{00000000-0005-0000-0000-0000BB170000}"/>
    <cellStyle name="Normal 12 2 3 2 2 2 5 2" xfId="9677" xr:uid="{00000000-0005-0000-0000-0000BC170000}"/>
    <cellStyle name="Normal 12 2 3 2 2 2 5 2 2" xfId="22488" xr:uid="{00000000-0005-0000-0000-0000BD170000}"/>
    <cellStyle name="Normal 12 2 3 2 2 2 5 2 2 2" xfId="48108" xr:uid="{00000000-0005-0000-0000-0000BE170000}"/>
    <cellStyle name="Normal 12 2 3 2 2 2 5 2 3" xfId="35298" xr:uid="{00000000-0005-0000-0000-0000BF170000}"/>
    <cellStyle name="Normal 12 2 3 2 2 2 5 3" xfId="16998" xr:uid="{00000000-0005-0000-0000-0000C0170000}"/>
    <cellStyle name="Normal 12 2 3 2 2 2 5 3 2" xfId="42618" xr:uid="{00000000-0005-0000-0000-0000C1170000}"/>
    <cellStyle name="Normal 12 2 3 2 2 2 5 4" xfId="29808" xr:uid="{00000000-0005-0000-0000-0000C2170000}"/>
    <cellStyle name="Normal 12 2 3 2 2 2 6" xfId="11507" xr:uid="{00000000-0005-0000-0000-0000C3170000}"/>
    <cellStyle name="Normal 12 2 3 2 2 2 6 2" xfId="24318" xr:uid="{00000000-0005-0000-0000-0000C4170000}"/>
    <cellStyle name="Normal 12 2 3 2 2 2 6 2 2" xfId="49938" xr:uid="{00000000-0005-0000-0000-0000C5170000}"/>
    <cellStyle name="Normal 12 2 3 2 2 2 6 3" xfId="37128" xr:uid="{00000000-0005-0000-0000-0000C6170000}"/>
    <cellStyle name="Normal 12 2 3 2 2 2 7" xfId="6017" xr:uid="{00000000-0005-0000-0000-0000C7170000}"/>
    <cellStyle name="Normal 12 2 3 2 2 2 7 2" xfId="18828" xr:uid="{00000000-0005-0000-0000-0000C8170000}"/>
    <cellStyle name="Normal 12 2 3 2 2 2 7 2 2" xfId="44448" xr:uid="{00000000-0005-0000-0000-0000C9170000}"/>
    <cellStyle name="Normal 12 2 3 2 2 2 7 3" xfId="31638" xr:uid="{00000000-0005-0000-0000-0000CA170000}"/>
    <cellStyle name="Normal 12 2 3 2 2 2 8" xfId="13338" xr:uid="{00000000-0005-0000-0000-0000CB170000}"/>
    <cellStyle name="Normal 12 2 3 2 2 2 8 2" xfId="38958" xr:uid="{00000000-0005-0000-0000-0000CC170000}"/>
    <cellStyle name="Normal 12 2 3 2 2 2 9" xfId="26148" xr:uid="{00000000-0005-0000-0000-0000CD170000}"/>
    <cellStyle name="Normal 12 2 3 2 2 3" xfId="658" xr:uid="{00000000-0005-0000-0000-0000CE170000}"/>
    <cellStyle name="Normal 12 2 3 2 2 3 2" xfId="1058" xr:uid="{00000000-0005-0000-0000-0000CF170000}"/>
    <cellStyle name="Normal 12 2 3 2 2 3 2 2" xfId="1953" xr:uid="{00000000-0005-0000-0000-0000D0170000}"/>
    <cellStyle name="Normal 12 2 3 2 2 3 2 2 2" xfId="3783" xr:uid="{00000000-0005-0000-0000-0000D1170000}"/>
    <cellStyle name="Normal 12 2 3 2 2 3 2 2 2 2" xfId="9273" xr:uid="{00000000-0005-0000-0000-0000D2170000}"/>
    <cellStyle name="Normal 12 2 3 2 2 3 2 2 2 2 2" xfId="22084" xr:uid="{00000000-0005-0000-0000-0000D3170000}"/>
    <cellStyle name="Normal 12 2 3 2 2 3 2 2 2 2 2 2" xfId="47704" xr:uid="{00000000-0005-0000-0000-0000D4170000}"/>
    <cellStyle name="Normal 12 2 3 2 2 3 2 2 2 2 3" xfId="34894" xr:uid="{00000000-0005-0000-0000-0000D5170000}"/>
    <cellStyle name="Normal 12 2 3 2 2 3 2 2 2 3" xfId="16594" xr:uid="{00000000-0005-0000-0000-0000D6170000}"/>
    <cellStyle name="Normal 12 2 3 2 2 3 2 2 2 3 2" xfId="42214" xr:uid="{00000000-0005-0000-0000-0000D7170000}"/>
    <cellStyle name="Normal 12 2 3 2 2 3 2 2 2 4" xfId="29404" xr:uid="{00000000-0005-0000-0000-0000D8170000}"/>
    <cellStyle name="Normal 12 2 3 2 2 3 2 2 3" xfId="5613" xr:uid="{00000000-0005-0000-0000-0000D9170000}"/>
    <cellStyle name="Normal 12 2 3 2 2 3 2 2 3 2" xfId="11103" xr:uid="{00000000-0005-0000-0000-0000DA170000}"/>
    <cellStyle name="Normal 12 2 3 2 2 3 2 2 3 2 2" xfId="23914" xr:uid="{00000000-0005-0000-0000-0000DB170000}"/>
    <cellStyle name="Normal 12 2 3 2 2 3 2 2 3 2 2 2" xfId="49534" xr:uid="{00000000-0005-0000-0000-0000DC170000}"/>
    <cellStyle name="Normal 12 2 3 2 2 3 2 2 3 2 3" xfId="36724" xr:uid="{00000000-0005-0000-0000-0000DD170000}"/>
    <cellStyle name="Normal 12 2 3 2 2 3 2 2 3 3" xfId="18424" xr:uid="{00000000-0005-0000-0000-0000DE170000}"/>
    <cellStyle name="Normal 12 2 3 2 2 3 2 2 3 3 2" xfId="44044" xr:uid="{00000000-0005-0000-0000-0000DF170000}"/>
    <cellStyle name="Normal 12 2 3 2 2 3 2 2 3 4" xfId="31234" xr:uid="{00000000-0005-0000-0000-0000E0170000}"/>
    <cellStyle name="Normal 12 2 3 2 2 3 2 2 4" xfId="12933" xr:uid="{00000000-0005-0000-0000-0000E1170000}"/>
    <cellStyle name="Normal 12 2 3 2 2 3 2 2 4 2" xfId="25744" xr:uid="{00000000-0005-0000-0000-0000E2170000}"/>
    <cellStyle name="Normal 12 2 3 2 2 3 2 2 4 2 2" xfId="51364" xr:uid="{00000000-0005-0000-0000-0000E3170000}"/>
    <cellStyle name="Normal 12 2 3 2 2 3 2 2 4 3" xfId="38554" xr:uid="{00000000-0005-0000-0000-0000E4170000}"/>
    <cellStyle name="Normal 12 2 3 2 2 3 2 2 5" xfId="7443" xr:uid="{00000000-0005-0000-0000-0000E5170000}"/>
    <cellStyle name="Normal 12 2 3 2 2 3 2 2 5 2" xfId="20254" xr:uid="{00000000-0005-0000-0000-0000E6170000}"/>
    <cellStyle name="Normal 12 2 3 2 2 3 2 2 5 2 2" xfId="45874" xr:uid="{00000000-0005-0000-0000-0000E7170000}"/>
    <cellStyle name="Normal 12 2 3 2 2 3 2 2 5 3" xfId="33064" xr:uid="{00000000-0005-0000-0000-0000E8170000}"/>
    <cellStyle name="Normal 12 2 3 2 2 3 2 2 6" xfId="14764" xr:uid="{00000000-0005-0000-0000-0000E9170000}"/>
    <cellStyle name="Normal 12 2 3 2 2 3 2 2 6 2" xfId="40384" xr:uid="{00000000-0005-0000-0000-0000EA170000}"/>
    <cellStyle name="Normal 12 2 3 2 2 3 2 2 7" xfId="27574" xr:uid="{00000000-0005-0000-0000-0000EB170000}"/>
    <cellStyle name="Normal 12 2 3 2 2 3 2 3" xfId="2889" xr:uid="{00000000-0005-0000-0000-0000EC170000}"/>
    <cellStyle name="Normal 12 2 3 2 2 3 2 3 2" xfId="8379" xr:uid="{00000000-0005-0000-0000-0000ED170000}"/>
    <cellStyle name="Normal 12 2 3 2 2 3 2 3 2 2" xfId="21190" xr:uid="{00000000-0005-0000-0000-0000EE170000}"/>
    <cellStyle name="Normal 12 2 3 2 2 3 2 3 2 2 2" xfId="46810" xr:uid="{00000000-0005-0000-0000-0000EF170000}"/>
    <cellStyle name="Normal 12 2 3 2 2 3 2 3 2 3" xfId="34000" xr:uid="{00000000-0005-0000-0000-0000F0170000}"/>
    <cellStyle name="Normal 12 2 3 2 2 3 2 3 3" xfId="15700" xr:uid="{00000000-0005-0000-0000-0000F1170000}"/>
    <cellStyle name="Normal 12 2 3 2 2 3 2 3 3 2" xfId="41320" xr:uid="{00000000-0005-0000-0000-0000F2170000}"/>
    <cellStyle name="Normal 12 2 3 2 2 3 2 3 4" xfId="28510" xr:uid="{00000000-0005-0000-0000-0000F3170000}"/>
    <cellStyle name="Normal 12 2 3 2 2 3 2 4" xfId="4719" xr:uid="{00000000-0005-0000-0000-0000F4170000}"/>
    <cellStyle name="Normal 12 2 3 2 2 3 2 4 2" xfId="10209" xr:uid="{00000000-0005-0000-0000-0000F5170000}"/>
    <cellStyle name="Normal 12 2 3 2 2 3 2 4 2 2" xfId="23020" xr:uid="{00000000-0005-0000-0000-0000F6170000}"/>
    <cellStyle name="Normal 12 2 3 2 2 3 2 4 2 2 2" xfId="48640" xr:uid="{00000000-0005-0000-0000-0000F7170000}"/>
    <cellStyle name="Normal 12 2 3 2 2 3 2 4 2 3" xfId="35830" xr:uid="{00000000-0005-0000-0000-0000F8170000}"/>
    <cellStyle name="Normal 12 2 3 2 2 3 2 4 3" xfId="17530" xr:uid="{00000000-0005-0000-0000-0000F9170000}"/>
    <cellStyle name="Normal 12 2 3 2 2 3 2 4 3 2" xfId="43150" xr:uid="{00000000-0005-0000-0000-0000FA170000}"/>
    <cellStyle name="Normal 12 2 3 2 2 3 2 4 4" xfId="30340" xr:uid="{00000000-0005-0000-0000-0000FB170000}"/>
    <cellStyle name="Normal 12 2 3 2 2 3 2 5" xfId="12039" xr:uid="{00000000-0005-0000-0000-0000FC170000}"/>
    <cellStyle name="Normal 12 2 3 2 2 3 2 5 2" xfId="24850" xr:uid="{00000000-0005-0000-0000-0000FD170000}"/>
    <cellStyle name="Normal 12 2 3 2 2 3 2 5 2 2" xfId="50470" xr:uid="{00000000-0005-0000-0000-0000FE170000}"/>
    <cellStyle name="Normal 12 2 3 2 2 3 2 5 3" xfId="37660" xr:uid="{00000000-0005-0000-0000-0000FF170000}"/>
    <cellStyle name="Normal 12 2 3 2 2 3 2 6" xfId="6549" xr:uid="{00000000-0005-0000-0000-000000180000}"/>
    <cellStyle name="Normal 12 2 3 2 2 3 2 6 2" xfId="19360" xr:uid="{00000000-0005-0000-0000-000001180000}"/>
    <cellStyle name="Normal 12 2 3 2 2 3 2 6 2 2" xfId="44980" xr:uid="{00000000-0005-0000-0000-000002180000}"/>
    <cellStyle name="Normal 12 2 3 2 2 3 2 6 3" xfId="32170" xr:uid="{00000000-0005-0000-0000-000003180000}"/>
    <cellStyle name="Normal 12 2 3 2 2 3 2 7" xfId="13870" xr:uid="{00000000-0005-0000-0000-000004180000}"/>
    <cellStyle name="Normal 12 2 3 2 2 3 2 7 2" xfId="39490" xr:uid="{00000000-0005-0000-0000-000005180000}"/>
    <cellStyle name="Normal 12 2 3 2 2 3 2 8" xfId="26680" xr:uid="{00000000-0005-0000-0000-000006180000}"/>
    <cellStyle name="Normal 12 2 3 2 2 3 3" xfId="1553" xr:uid="{00000000-0005-0000-0000-000007180000}"/>
    <cellStyle name="Normal 12 2 3 2 2 3 3 2" xfId="3383" xr:uid="{00000000-0005-0000-0000-000008180000}"/>
    <cellStyle name="Normal 12 2 3 2 2 3 3 2 2" xfId="8873" xr:uid="{00000000-0005-0000-0000-000009180000}"/>
    <cellStyle name="Normal 12 2 3 2 2 3 3 2 2 2" xfId="21684" xr:uid="{00000000-0005-0000-0000-00000A180000}"/>
    <cellStyle name="Normal 12 2 3 2 2 3 3 2 2 2 2" xfId="47304" xr:uid="{00000000-0005-0000-0000-00000B180000}"/>
    <cellStyle name="Normal 12 2 3 2 2 3 3 2 2 3" xfId="34494" xr:uid="{00000000-0005-0000-0000-00000C180000}"/>
    <cellStyle name="Normal 12 2 3 2 2 3 3 2 3" xfId="16194" xr:uid="{00000000-0005-0000-0000-00000D180000}"/>
    <cellStyle name="Normal 12 2 3 2 2 3 3 2 3 2" xfId="41814" xr:uid="{00000000-0005-0000-0000-00000E180000}"/>
    <cellStyle name="Normal 12 2 3 2 2 3 3 2 4" xfId="29004" xr:uid="{00000000-0005-0000-0000-00000F180000}"/>
    <cellStyle name="Normal 12 2 3 2 2 3 3 3" xfId="5213" xr:uid="{00000000-0005-0000-0000-000010180000}"/>
    <cellStyle name="Normal 12 2 3 2 2 3 3 3 2" xfId="10703" xr:uid="{00000000-0005-0000-0000-000011180000}"/>
    <cellStyle name="Normal 12 2 3 2 2 3 3 3 2 2" xfId="23514" xr:uid="{00000000-0005-0000-0000-000012180000}"/>
    <cellStyle name="Normal 12 2 3 2 2 3 3 3 2 2 2" xfId="49134" xr:uid="{00000000-0005-0000-0000-000013180000}"/>
    <cellStyle name="Normal 12 2 3 2 2 3 3 3 2 3" xfId="36324" xr:uid="{00000000-0005-0000-0000-000014180000}"/>
    <cellStyle name="Normal 12 2 3 2 2 3 3 3 3" xfId="18024" xr:uid="{00000000-0005-0000-0000-000015180000}"/>
    <cellStyle name="Normal 12 2 3 2 2 3 3 3 3 2" xfId="43644" xr:uid="{00000000-0005-0000-0000-000016180000}"/>
    <cellStyle name="Normal 12 2 3 2 2 3 3 3 4" xfId="30834" xr:uid="{00000000-0005-0000-0000-000017180000}"/>
    <cellStyle name="Normal 12 2 3 2 2 3 3 4" xfId="12533" xr:uid="{00000000-0005-0000-0000-000018180000}"/>
    <cellStyle name="Normal 12 2 3 2 2 3 3 4 2" xfId="25344" xr:uid="{00000000-0005-0000-0000-000019180000}"/>
    <cellStyle name="Normal 12 2 3 2 2 3 3 4 2 2" xfId="50964" xr:uid="{00000000-0005-0000-0000-00001A180000}"/>
    <cellStyle name="Normal 12 2 3 2 2 3 3 4 3" xfId="38154" xr:uid="{00000000-0005-0000-0000-00001B180000}"/>
    <cellStyle name="Normal 12 2 3 2 2 3 3 5" xfId="7043" xr:uid="{00000000-0005-0000-0000-00001C180000}"/>
    <cellStyle name="Normal 12 2 3 2 2 3 3 5 2" xfId="19854" xr:uid="{00000000-0005-0000-0000-00001D180000}"/>
    <cellStyle name="Normal 12 2 3 2 2 3 3 5 2 2" xfId="45474" xr:uid="{00000000-0005-0000-0000-00001E180000}"/>
    <cellStyle name="Normal 12 2 3 2 2 3 3 5 3" xfId="32664" xr:uid="{00000000-0005-0000-0000-00001F180000}"/>
    <cellStyle name="Normal 12 2 3 2 2 3 3 6" xfId="14364" xr:uid="{00000000-0005-0000-0000-000020180000}"/>
    <cellStyle name="Normal 12 2 3 2 2 3 3 6 2" xfId="39984" xr:uid="{00000000-0005-0000-0000-000021180000}"/>
    <cellStyle name="Normal 12 2 3 2 2 3 3 7" xfId="27174" xr:uid="{00000000-0005-0000-0000-000022180000}"/>
    <cellStyle name="Normal 12 2 3 2 2 3 4" xfId="2489" xr:uid="{00000000-0005-0000-0000-000023180000}"/>
    <cellStyle name="Normal 12 2 3 2 2 3 4 2" xfId="7979" xr:uid="{00000000-0005-0000-0000-000024180000}"/>
    <cellStyle name="Normal 12 2 3 2 2 3 4 2 2" xfId="20790" xr:uid="{00000000-0005-0000-0000-000025180000}"/>
    <cellStyle name="Normal 12 2 3 2 2 3 4 2 2 2" xfId="46410" xr:uid="{00000000-0005-0000-0000-000026180000}"/>
    <cellStyle name="Normal 12 2 3 2 2 3 4 2 3" xfId="33600" xr:uid="{00000000-0005-0000-0000-000027180000}"/>
    <cellStyle name="Normal 12 2 3 2 2 3 4 3" xfId="15300" xr:uid="{00000000-0005-0000-0000-000028180000}"/>
    <cellStyle name="Normal 12 2 3 2 2 3 4 3 2" xfId="40920" xr:uid="{00000000-0005-0000-0000-000029180000}"/>
    <cellStyle name="Normal 12 2 3 2 2 3 4 4" xfId="28110" xr:uid="{00000000-0005-0000-0000-00002A180000}"/>
    <cellStyle name="Normal 12 2 3 2 2 3 5" xfId="4319" xr:uid="{00000000-0005-0000-0000-00002B180000}"/>
    <cellStyle name="Normal 12 2 3 2 2 3 5 2" xfId="9809" xr:uid="{00000000-0005-0000-0000-00002C180000}"/>
    <cellStyle name="Normal 12 2 3 2 2 3 5 2 2" xfId="22620" xr:uid="{00000000-0005-0000-0000-00002D180000}"/>
    <cellStyle name="Normal 12 2 3 2 2 3 5 2 2 2" xfId="48240" xr:uid="{00000000-0005-0000-0000-00002E180000}"/>
    <cellStyle name="Normal 12 2 3 2 2 3 5 2 3" xfId="35430" xr:uid="{00000000-0005-0000-0000-00002F180000}"/>
    <cellStyle name="Normal 12 2 3 2 2 3 5 3" xfId="17130" xr:uid="{00000000-0005-0000-0000-000030180000}"/>
    <cellStyle name="Normal 12 2 3 2 2 3 5 3 2" xfId="42750" xr:uid="{00000000-0005-0000-0000-000031180000}"/>
    <cellStyle name="Normal 12 2 3 2 2 3 5 4" xfId="29940" xr:uid="{00000000-0005-0000-0000-000032180000}"/>
    <cellStyle name="Normal 12 2 3 2 2 3 6" xfId="11639" xr:uid="{00000000-0005-0000-0000-000033180000}"/>
    <cellStyle name="Normal 12 2 3 2 2 3 6 2" xfId="24450" xr:uid="{00000000-0005-0000-0000-000034180000}"/>
    <cellStyle name="Normal 12 2 3 2 2 3 6 2 2" xfId="50070" xr:uid="{00000000-0005-0000-0000-000035180000}"/>
    <cellStyle name="Normal 12 2 3 2 2 3 6 3" xfId="37260" xr:uid="{00000000-0005-0000-0000-000036180000}"/>
    <cellStyle name="Normal 12 2 3 2 2 3 7" xfId="6149" xr:uid="{00000000-0005-0000-0000-000037180000}"/>
    <cellStyle name="Normal 12 2 3 2 2 3 7 2" xfId="18960" xr:uid="{00000000-0005-0000-0000-000038180000}"/>
    <cellStyle name="Normal 12 2 3 2 2 3 7 2 2" xfId="44580" xr:uid="{00000000-0005-0000-0000-000039180000}"/>
    <cellStyle name="Normal 12 2 3 2 2 3 7 3" xfId="31770" xr:uid="{00000000-0005-0000-0000-00003A180000}"/>
    <cellStyle name="Normal 12 2 3 2 2 3 8" xfId="13470" xr:uid="{00000000-0005-0000-0000-00003B180000}"/>
    <cellStyle name="Normal 12 2 3 2 2 3 8 2" xfId="39090" xr:uid="{00000000-0005-0000-0000-00003C180000}"/>
    <cellStyle name="Normal 12 2 3 2 2 3 9" xfId="26280" xr:uid="{00000000-0005-0000-0000-00003D180000}"/>
    <cellStyle name="Normal 12 2 3 2 2 4" xfId="433" xr:uid="{00000000-0005-0000-0000-00003E180000}"/>
    <cellStyle name="Normal 12 2 3 2 2 4 2" xfId="1328" xr:uid="{00000000-0005-0000-0000-00003F180000}"/>
    <cellStyle name="Normal 12 2 3 2 2 4 2 2" xfId="3158" xr:uid="{00000000-0005-0000-0000-000040180000}"/>
    <cellStyle name="Normal 12 2 3 2 2 4 2 2 2" xfId="8648" xr:uid="{00000000-0005-0000-0000-000041180000}"/>
    <cellStyle name="Normal 12 2 3 2 2 4 2 2 2 2" xfId="21459" xr:uid="{00000000-0005-0000-0000-000042180000}"/>
    <cellStyle name="Normal 12 2 3 2 2 4 2 2 2 2 2" xfId="47079" xr:uid="{00000000-0005-0000-0000-000043180000}"/>
    <cellStyle name="Normal 12 2 3 2 2 4 2 2 2 3" xfId="34269" xr:uid="{00000000-0005-0000-0000-000044180000}"/>
    <cellStyle name="Normal 12 2 3 2 2 4 2 2 3" xfId="15969" xr:uid="{00000000-0005-0000-0000-000045180000}"/>
    <cellStyle name="Normal 12 2 3 2 2 4 2 2 3 2" xfId="41589" xr:uid="{00000000-0005-0000-0000-000046180000}"/>
    <cellStyle name="Normal 12 2 3 2 2 4 2 2 4" xfId="28779" xr:uid="{00000000-0005-0000-0000-000047180000}"/>
    <cellStyle name="Normal 12 2 3 2 2 4 2 3" xfId="4988" xr:uid="{00000000-0005-0000-0000-000048180000}"/>
    <cellStyle name="Normal 12 2 3 2 2 4 2 3 2" xfId="10478" xr:uid="{00000000-0005-0000-0000-000049180000}"/>
    <cellStyle name="Normal 12 2 3 2 2 4 2 3 2 2" xfId="23289" xr:uid="{00000000-0005-0000-0000-00004A180000}"/>
    <cellStyle name="Normal 12 2 3 2 2 4 2 3 2 2 2" xfId="48909" xr:uid="{00000000-0005-0000-0000-00004B180000}"/>
    <cellStyle name="Normal 12 2 3 2 2 4 2 3 2 3" xfId="36099" xr:uid="{00000000-0005-0000-0000-00004C180000}"/>
    <cellStyle name="Normal 12 2 3 2 2 4 2 3 3" xfId="17799" xr:uid="{00000000-0005-0000-0000-00004D180000}"/>
    <cellStyle name="Normal 12 2 3 2 2 4 2 3 3 2" xfId="43419" xr:uid="{00000000-0005-0000-0000-00004E180000}"/>
    <cellStyle name="Normal 12 2 3 2 2 4 2 3 4" xfId="30609" xr:uid="{00000000-0005-0000-0000-00004F180000}"/>
    <cellStyle name="Normal 12 2 3 2 2 4 2 4" xfId="12308" xr:uid="{00000000-0005-0000-0000-000050180000}"/>
    <cellStyle name="Normal 12 2 3 2 2 4 2 4 2" xfId="25119" xr:uid="{00000000-0005-0000-0000-000051180000}"/>
    <cellStyle name="Normal 12 2 3 2 2 4 2 4 2 2" xfId="50739" xr:uid="{00000000-0005-0000-0000-000052180000}"/>
    <cellStyle name="Normal 12 2 3 2 2 4 2 4 3" xfId="37929" xr:uid="{00000000-0005-0000-0000-000053180000}"/>
    <cellStyle name="Normal 12 2 3 2 2 4 2 5" xfId="6818" xr:uid="{00000000-0005-0000-0000-000054180000}"/>
    <cellStyle name="Normal 12 2 3 2 2 4 2 5 2" xfId="19629" xr:uid="{00000000-0005-0000-0000-000055180000}"/>
    <cellStyle name="Normal 12 2 3 2 2 4 2 5 2 2" xfId="45249" xr:uid="{00000000-0005-0000-0000-000056180000}"/>
    <cellStyle name="Normal 12 2 3 2 2 4 2 5 3" xfId="32439" xr:uid="{00000000-0005-0000-0000-000057180000}"/>
    <cellStyle name="Normal 12 2 3 2 2 4 2 6" xfId="14139" xr:uid="{00000000-0005-0000-0000-000058180000}"/>
    <cellStyle name="Normal 12 2 3 2 2 4 2 6 2" xfId="39759" xr:uid="{00000000-0005-0000-0000-000059180000}"/>
    <cellStyle name="Normal 12 2 3 2 2 4 2 7" xfId="26949" xr:uid="{00000000-0005-0000-0000-00005A180000}"/>
    <cellStyle name="Normal 12 2 3 2 2 4 3" xfId="2264" xr:uid="{00000000-0005-0000-0000-00005B180000}"/>
    <cellStyle name="Normal 12 2 3 2 2 4 3 2" xfId="7754" xr:uid="{00000000-0005-0000-0000-00005C180000}"/>
    <cellStyle name="Normal 12 2 3 2 2 4 3 2 2" xfId="20565" xr:uid="{00000000-0005-0000-0000-00005D180000}"/>
    <cellStyle name="Normal 12 2 3 2 2 4 3 2 2 2" xfId="46185" xr:uid="{00000000-0005-0000-0000-00005E180000}"/>
    <cellStyle name="Normal 12 2 3 2 2 4 3 2 3" xfId="33375" xr:uid="{00000000-0005-0000-0000-00005F180000}"/>
    <cellStyle name="Normal 12 2 3 2 2 4 3 3" xfId="15075" xr:uid="{00000000-0005-0000-0000-000060180000}"/>
    <cellStyle name="Normal 12 2 3 2 2 4 3 3 2" xfId="40695" xr:uid="{00000000-0005-0000-0000-000061180000}"/>
    <cellStyle name="Normal 12 2 3 2 2 4 3 4" xfId="27885" xr:uid="{00000000-0005-0000-0000-000062180000}"/>
    <cellStyle name="Normal 12 2 3 2 2 4 4" xfId="4094" xr:uid="{00000000-0005-0000-0000-000063180000}"/>
    <cellStyle name="Normal 12 2 3 2 2 4 4 2" xfId="9584" xr:uid="{00000000-0005-0000-0000-000064180000}"/>
    <cellStyle name="Normal 12 2 3 2 2 4 4 2 2" xfId="22395" xr:uid="{00000000-0005-0000-0000-000065180000}"/>
    <cellStyle name="Normal 12 2 3 2 2 4 4 2 2 2" xfId="48015" xr:uid="{00000000-0005-0000-0000-000066180000}"/>
    <cellStyle name="Normal 12 2 3 2 2 4 4 2 3" xfId="35205" xr:uid="{00000000-0005-0000-0000-000067180000}"/>
    <cellStyle name="Normal 12 2 3 2 2 4 4 3" xfId="16905" xr:uid="{00000000-0005-0000-0000-000068180000}"/>
    <cellStyle name="Normal 12 2 3 2 2 4 4 3 2" xfId="42525" xr:uid="{00000000-0005-0000-0000-000069180000}"/>
    <cellStyle name="Normal 12 2 3 2 2 4 4 4" xfId="29715" xr:uid="{00000000-0005-0000-0000-00006A180000}"/>
    <cellStyle name="Normal 12 2 3 2 2 4 5" xfId="11414" xr:uid="{00000000-0005-0000-0000-00006B180000}"/>
    <cellStyle name="Normal 12 2 3 2 2 4 5 2" xfId="24225" xr:uid="{00000000-0005-0000-0000-00006C180000}"/>
    <cellStyle name="Normal 12 2 3 2 2 4 5 2 2" xfId="49845" xr:uid="{00000000-0005-0000-0000-00006D180000}"/>
    <cellStyle name="Normal 12 2 3 2 2 4 5 3" xfId="37035" xr:uid="{00000000-0005-0000-0000-00006E180000}"/>
    <cellStyle name="Normal 12 2 3 2 2 4 6" xfId="5924" xr:uid="{00000000-0005-0000-0000-00006F180000}"/>
    <cellStyle name="Normal 12 2 3 2 2 4 6 2" xfId="18735" xr:uid="{00000000-0005-0000-0000-000070180000}"/>
    <cellStyle name="Normal 12 2 3 2 2 4 6 2 2" xfId="44355" xr:uid="{00000000-0005-0000-0000-000071180000}"/>
    <cellStyle name="Normal 12 2 3 2 2 4 6 3" xfId="31545" xr:uid="{00000000-0005-0000-0000-000072180000}"/>
    <cellStyle name="Normal 12 2 3 2 2 4 7" xfId="13245" xr:uid="{00000000-0005-0000-0000-000073180000}"/>
    <cellStyle name="Normal 12 2 3 2 2 4 7 2" xfId="38865" xr:uid="{00000000-0005-0000-0000-000074180000}"/>
    <cellStyle name="Normal 12 2 3 2 2 4 8" xfId="26055" xr:uid="{00000000-0005-0000-0000-000075180000}"/>
    <cellStyle name="Normal 12 2 3 2 2 5" xfId="792" xr:uid="{00000000-0005-0000-0000-000076180000}"/>
    <cellStyle name="Normal 12 2 3 2 2 5 2" xfId="1687" xr:uid="{00000000-0005-0000-0000-000077180000}"/>
    <cellStyle name="Normal 12 2 3 2 2 5 2 2" xfId="3517" xr:uid="{00000000-0005-0000-0000-000078180000}"/>
    <cellStyle name="Normal 12 2 3 2 2 5 2 2 2" xfId="9007" xr:uid="{00000000-0005-0000-0000-000079180000}"/>
    <cellStyle name="Normal 12 2 3 2 2 5 2 2 2 2" xfId="21818" xr:uid="{00000000-0005-0000-0000-00007A180000}"/>
    <cellStyle name="Normal 12 2 3 2 2 5 2 2 2 2 2" xfId="47438" xr:uid="{00000000-0005-0000-0000-00007B180000}"/>
    <cellStyle name="Normal 12 2 3 2 2 5 2 2 2 3" xfId="34628" xr:uid="{00000000-0005-0000-0000-00007C180000}"/>
    <cellStyle name="Normal 12 2 3 2 2 5 2 2 3" xfId="16328" xr:uid="{00000000-0005-0000-0000-00007D180000}"/>
    <cellStyle name="Normal 12 2 3 2 2 5 2 2 3 2" xfId="41948" xr:uid="{00000000-0005-0000-0000-00007E180000}"/>
    <cellStyle name="Normal 12 2 3 2 2 5 2 2 4" xfId="29138" xr:uid="{00000000-0005-0000-0000-00007F180000}"/>
    <cellStyle name="Normal 12 2 3 2 2 5 2 3" xfId="5347" xr:uid="{00000000-0005-0000-0000-000080180000}"/>
    <cellStyle name="Normal 12 2 3 2 2 5 2 3 2" xfId="10837" xr:uid="{00000000-0005-0000-0000-000081180000}"/>
    <cellStyle name="Normal 12 2 3 2 2 5 2 3 2 2" xfId="23648" xr:uid="{00000000-0005-0000-0000-000082180000}"/>
    <cellStyle name="Normal 12 2 3 2 2 5 2 3 2 2 2" xfId="49268" xr:uid="{00000000-0005-0000-0000-000083180000}"/>
    <cellStyle name="Normal 12 2 3 2 2 5 2 3 2 3" xfId="36458" xr:uid="{00000000-0005-0000-0000-000084180000}"/>
    <cellStyle name="Normal 12 2 3 2 2 5 2 3 3" xfId="18158" xr:uid="{00000000-0005-0000-0000-000085180000}"/>
    <cellStyle name="Normal 12 2 3 2 2 5 2 3 3 2" xfId="43778" xr:uid="{00000000-0005-0000-0000-000086180000}"/>
    <cellStyle name="Normal 12 2 3 2 2 5 2 3 4" xfId="30968" xr:uid="{00000000-0005-0000-0000-000087180000}"/>
    <cellStyle name="Normal 12 2 3 2 2 5 2 4" xfId="12667" xr:uid="{00000000-0005-0000-0000-000088180000}"/>
    <cellStyle name="Normal 12 2 3 2 2 5 2 4 2" xfId="25478" xr:uid="{00000000-0005-0000-0000-000089180000}"/>
    <cellStyle name="Normal 12 2 3 2 2 5 2 4 2 2" xfId="51098" xr:uid="{00000000-0005-0000-0000-00008A180000}"/>
    <cellStyle name="Normal 12 2 3 2 2 5 2 4 3" xfId="38288" xr:uid="{00000000-0005-0000-0000-00008B180000}"/>
    <cellStyle name="Normal 12 2 3 2 2 5 2 5" xfId="7177" xr:uid="{00000000-0005-0000-0000-00008C180000}"/>
    <cellStyle name="Normal 12 2 3 2 2 5 2 5 2" xfId="19988" xr:uid="{00000000-0005-0000-0000-00008D180000}"/>
    <cellStyle name="Normal 12 2 3 2 2 5 2 5 2 2" xfId="45608" xr:uid="{00000000-0005-0000-0000-00008E180000}"/>
    <cellStyle name="Normal 12 2 3 2 2 5 2 5 3" xfId="32798" xr:uid="{00000000-0005-0000-0000-00008F180000}"/>
    <cellStyle name="Normal 12 2 3 2 2 5 2 6" xfId="14498" xr:uid="{00000000-0005-0000-0000-000090180000}"/>
    <cellStyle name="Normal 12 2 3 2 2 5 2 6 2" xfId="40118" xr:uid="{00000000-0005-0000-0000-000091180000}"/>
    <cellStyle name="Normal 12 2 3 2 2 5 2 7" xfId="27308" xr:uid="{00000000-0005-0000-0000-000092180000}"/>
    <cellStyle name="Normal 12 2 3 2 2 5 3" xfId="2623" xr:uid="{00000000-0005-0000-0000-000093180000}"/>
    <cellStyle name="Normal 12 2 3 2 2 5 3 2" xfId="8113" xr:uid="{00000000-0005-0000-0000-000094180000}"/>
    <cellStyle name="Normal 12 2 3 2 2 5 3 2 2" xfId="20924" xr:uid="{00000000-0005-0000-0000-000095180000}"/>
    <cellStyle name="Normal 12 2 3 2 2 5 3 2 2 2" xfId="46544" xr:uid="{00000000-0005-0000-0000-000096180000}"/>
    <cellStyle name="Normal 12 2 3 2 2 5 3 2 3" xfId="33734" xr:uid="{00000000-0005-0000-0000-000097180000}"/>
    <cellStyle name="Normal 12 2 3 2 2 5 3 3" xfId="15434" xr:uid="{00000000-0005-0000-0000-000098180000}"/>
    <cellStyle name="Normal 12 2 3 2 2 5 3 3 2" xfId="41054" xr:uid="{00000000-0005-0000-0000-000099180000}"/>
    <cellStyle name="Normal 12 2 3 2 2 5 3 4" xfId="28244" xr:uid="{00000000-0005-0000-0000-00009A180000}"/>
    <cellStyle name="Normal 12 2 3 2 2 5 4" xfId="4453" xr:uid="{00000000-0005-0000-0000-00009B180000}"/>
    <cellStyle name="Normal 12 2 3 2 2 5 4 2" xfId="9943" xr:uid="{00000000-0005-0000-0000-00009C180000}"/>
    <cellStyle name="Normal 12 2 3 2 2 5 4 2 2" xfId="22754" xr:uid="{00000000-0005-0000-0000-00009D180000}"/>
    <cellStyle name="Normal 12 2 3 2 2 5 4 2 2 2" xfId="48374" xr:uid="{00000000-0005-0000-0000-00009E180000}"/>
    <cellStyle name="Normal 12 2 3 2 2 5 4 2 3" xfId="35564" xr:uid="{00000000-0005-0000-0000-00009F180000}"/>
    <cellStyle name="Normal 12 2 3 2 2 5 4 3" xfId="17264" xr:uid="{00000000-0005-0000-0000-0000A0180000}"/>
    <cellStyle name="Normal 12 2 3 2 2 5 4 3 2" xfId="42884" xr:uid="{00000000-0005-0000-0000-0000A1180000}"/>
    <cellStyle name="Normal 12 2 3 2 2 5 4 4" xfId="30074" xr:uid="{00000000-0005-0000-0000-0000A2180000}"/>
    <cellStyle name="Normal 12 2 3 2 2 5 5" xfId="11773" xr:uid="{00000000-0005-0000-0000-0000A3180000}"/>
    <cellStyle name="Normal 12 2 3 2 2 5 5 2" xfId="24584" xr:uid="{00000000-0005-0000-0000-0000A4180000}"/>
    <cellStyle name="Normal 12 2 3 2 2 5 5 2 2" xfId="50204" xr:uid="{00000000-0005-0000-0000-0000A5180000}"/>
    <cellStyle name="Normal 12 2 3 2 2 5 5 3" xfId="37394" xr:uid="{00000000-0005-0000-0000-0000A6180000}"/>
    <cellStyle name="Normal 12 2 3 2 2 5 6" xfId="6283" xr:uid="{00000000-0005-0000-0000-0000A7180000}"/>
    <cellStyle name="Normal 12 2 3 2 2 5 6 2" xfId="19094" xr:uid="{00000000-0005-0000-0000-0000A8180000}"/>
    <cellStyle name="Normal 12 2 3 2 2 5 6 2 2" xfId="44714" xr:uid="{00000000-0005-0000-0000-0000A9180000}"/>
    <cellStyle name="Normal 12 2 3 2 2 5 6 3" xfId="31904" xr:uid="{00000000-0005-0000-0000-0000AA180000}"/>
    <cellStyle name="Normal 12 2 3 2 2 5 7" xfId="13604" xr:uid="{00000000-0005-0000-0000-0000AB180000}"/>
    <cellStyle name="Normal 12 2 3 2 2 5 7 2" xfId="39224" xr:uid="{00000000-0005-0000-0000-0000AC180000}"/>
    <cellStyle name="Normal 12 2 3 2 2 5 8" xfId="26414" xr:uid="{00000000-0005-0000-0000-0000AD180000}"/>
    <cellStyle name="Normal 12 2 3 2 2 6" xfId="1193" xr:uid="{00000000-0005-0000-0000-0000AE180000}"/>
    <cellStyle name="Normal 12 2 3 2 2 6 2" xfId="3023" xr:uid="{00000000-0005-0000-0000-0000AF180000}"/>
    <cellStyle name="Normal 12 2 3 2 2 6 2 2" xfId="8513" xr:uid="{00000000-0005-0000-0000-0000B0180000}"/>
    <cellStyle name="Normal 12 2 3 2 2 6 2 2 2" xfId="21324" xr:uid="{00000000-0005-0000-0000-0000B1180000}"/>
    <cellStyle name="Normal 12 2 3 2 2 6 2 2 2 2" xfId="46944" xr:uid="{00000000-0005-0000-0000-0000B2180000}"/>
    <cellStyle name="Normal 12 2 3 2 2 6 2 2 3" xfId="34134" xr:uid="{00000000-0005-0000-0000-0000B3180000}"/>
    <cellStyle name="Normal 12 2 3 2 2 6 2 3" xfId="15834" xr:uid="{00000000-0005-0000-0000-0000B4180000}"/>
    <cellStyle name="Normal 12 2 3 2 2 6 2 3 2" xfId="41454" xr:uid="{00000000-0005-0000-0000-0000B5180000}"/>
    <cellStyle name="Normal 12 2 3 2 2 6 2 4" xfId="28644" xr:uid="{00000000-0005-0000-0000-0000B6180000}"/>
    <cellStyle name="Normal 12 2 3 2 2 6 3" xfId="4853" xr:uid="{00000000-0005-0000-0000-0000B7180000}"/>
    <cellStyle name="Normal 12 2 3 2 2 6 3 2" xfId="10343" xr:uid="{00000000-0005-0000-0000-0000B8180000}"/>
    <cellStyle name="Normal 12 2 3 2 2 6 3 2 2" xfId="23154" xr:uid="{00000000-0005-0000-0000-0000B9180000}"/>
    <cellStyle name="Normal 12 2 3 2 2 6 3 2 2 2" xfId="48774" xr:uid="{00000000-0005-0000-0000-0000BA180000}"/>
    <cellStyle name="Normal 12 2 3 2 2 6 3 2 3" xfId="35964" xr:uid="{00000000-0005-0000-0000-0000BB180000}"/>
    <cellStyle name="Normal 12 2 3 2 2 6 3 3" xfId="17664" xr:uid="{00000000-0005-0000-0000-0000BC180000}"/>
    <cellStyle name="Normal 12 2 3 2 2 6 3 3 2" xfId="43284" xr:uid="{00000000-0005-0000-0000-0000BD180000}"/>
    <cellStyle name="Normal 12 2 3 2 2 6 3 4" xfId="30474" xr:uid="{00000000-0005-0000-0000-0000BE180000}"/>
    <cellStyle name="Normal 12 2 3 2 2 6 4" xfId="12173" xr:uid="{00000000-0005-0000-0000-0000BF180000}"/>
    <cellStyle name="Normal 12 2 3 2 2 6 4 2" xfId="24984" xr:uid="{00000000-0005-0000-0000-0000C0180000}"/>
    <cellStyle name="Normal 12 2 3 2 2 6 4 2 2" xfId="50604" xr:uid="{00000000-0005-0000-0000-0000C1180000}"/>
    <cellStyle name="Normal 12 2 3 2 2 6 4 3" xfId="37794" xr:uid="{00000000-0005-0000-0000-0000C2180000}"/>
    <cellStyle name="Normal 12 2 3 2 2 6 5" xfId="6683" xr:uid="{00000000-0005-0000-0000-0000C3180000}"/>
    <cellStyle name="Normal 12 2 3 2 2 6 5 2" xfId="19494" xr:uid="{00000000-0005-0000-0000-0000C4180000}"/>
    <cellStyle name="Normal 12 2 3 2 2 6 5 2 2" xfId="45114" xr:uid="{00000000-0005-0000-0000-0000C5180000}"/>
    <cellStyle name="Normal 12 2 3 2 2 6 5 3" xfId="32304" xr:uid="{00000000-0005-0000-0000-0000C6180000}"/>
    <cellStyle name="Normal 12 2 3 2 2 6 6" xfId="14004" xr:uid="{00000000-0005-0000-0000-0000C7180000}"/>
    <cellStyle name="Normal 12 2 3 2 2 6 6 2" xfId="39624" xr:uid="{00000000-0005-0000-0000-0000C8180000}"/>
    <cellStyle name="Normal 12 2 3 2 2 6 7" xfId="26814" xr:uid="{00000000-0005-0000-0000-0000C9180000}"/>
    <cellStyle name="Normal 12 2 3 2 2 7" xfId="2129" xr:uid="{00000000-0005-0000-0000-0000CA180000}"/>
    <cellStyle name="Normal 12 2 3 2 2 7 2" xfId="7619" xr:uid="{00000000-0005-0000-0000-0000CB180000}"/>
    <cellStyle name="Normal 12 2 3 2 2 7 2 2" xfId="20430" xr:uid="{00000000-0005-0000-0000-0000CC180000}"/>
    <cellStyle name="Normal 12 2 3 2 2 7 2 2 2" xfId="46050" xr:uid="{00000000-0005-0000-0000-0000CD180000}"/>
    <cellStyle name="Normal 12 2 3 2 2 7 2 3" xfId="33240" xr:uid="{00000000-0005-0000-0000-0000CE180000}"/>
    <cellStyle name="Normal 12 2 3 2 2 7 3" xfId="14940" xr:uid="{00000000-0005-0000-0000-0000CF180000}"/>
    <cellStyle name="Normal 12 2 3 2 2 7 3 2" xfId="40560" xr:uid="{00000000-0005-0000-0000-0000D0180000}"/>
    <cellStyle name="Normal 12 2 3 2 2 7 4" xfId="27750" xr:uid="{00000000-0005-0000-0000-0000D1180000}"/>
    <cellStyle name="Normal 12 2 3 2 2 8" xfId="3959" xr:uid="{00000000-0005-0000-0000-0000D2180000}"/>
    <cellStyle name="Normal 12 2 3 2 2 8 2" xfId="9449" xr:uid="{00000000-0005-0000-0000-0000D3180000}"/>
    <cellStyle name="Normal 12 2 3 2 2 8 2 2" xfId="22260" xr:uid="{00000000-0005-0000-0000-0000D4180000}"/>
    <cellStyle name="Normal 12 2 3 2 2 8 2 2 2" xfId="47880" xr:uid="{00000000-0005-0000-0000-0000D5180000}"/>
    <cellStyle name="Normal 12 2 3 2 2 8 2 3" xfId="35070" xr:uid="{00000000-0005-0000-0000-0000D6180000}"/>
    <cellStyle name="Normal 12 2 3 2 2 8 3" xfId="16770" xr:uid="{00000000-0005-0000-0000-0000D7180000}"/>
    <cellStyle name="Normal 12 2 3 2 2 8 3 2" xfId="42390" xr:uid="{00000000-0005-0000-0000-0000D8180000}"/>
    <cellStyle name="Normal 12 2 3 2 2 8 4" xfId="29580" xr:uid="{00000000-0005-0000-0000-0000D9180000}"/>
    <cellStyle name="Normal 12 2 3 2 2 9" xfId="11279" xr:uid="{00000000-0005-0000-0000-0000DA180000}"/>
    <cellStyle name="Normal 12 2 3 2 2 9 2" xfId="24090" xr:uid="{00000000-0005-0000-0000-0000DB180000}"/>
    <cellStyle name="Normal 12 2 3 2 2 9 2 2" xfId="49710" xr:uid="{00000000-0005-0000-0000-0000DC180000}"/>
    <cellStyle name="Normal 12 2 3 2 2 9 3" xfId="36900" xr:uid="{00000000-0005-0000-0000-0000DD180000}"/>
    <cellStyle name="Normal 12 2 3 2 3" xfId="348" xr:uid="{00000000-0005-0000-0000-0000DE180000}"/>
    <cellStyle name="Normal 12 2 3 2 3 10" xfId="5840" xr:uid="{00000000-0005-0000-0000-0000DF180000}"/>
    <cellStyle name="Normal 12 2 3 2 3 10 2" xfId="18651" xr:uid="{00000000-0005-0000-0000-0000E0180000}"/>
    <cellStyle name="Normal 12 2 3 2 3 10 2 2" xfId="44271" xr:uid="{00000000-0005-0000-0000-0000E1180000}"/>
    <cellStyle name="Normal 12 2 3 2 3 10 3" xfId="31461" xr:uid="{00000000-0005-0000-0000-0000E2180000}"/>
    <cellStyle name="Normal 12 2 3 2 3 11" xfId="13161" xr:uid="{00000000-0005-0000-0000-0000E3180000}"/>
    <cellStyle name="Normal 12 2 3 2 3 11 2" xfId="38781" xr:uid="{00000000-0005-0000-0000-0000E4180000}"/>
    <cellStyle name="Normal 12 2 3 2 3 12" xfId="25971" xr:uid="{00000000-0005-0000-0000-0000E5180000}"/>
    <cellStyle name="Normal 12 2 3 2 3 2" xfId="577" xr:uid="{00000000-0005-0000-0000-0000E6180000}"/>
    <cellStyle name="Normal 12 2 3 2 3 2 2" xfId="976" xr:uid="{00000000-0005-0000-0000-0000E7180000}"/>
    <cellStyle name="Normal 12 2 3 2 3 2 2 2" xfId="1871" xr:uid="{00000000-0005-0000-0000-0000E8180000}"/>
    <cellStyle name="Normal 12 2 3 2 3 2 2 2 2" xfId="3701" xr:uid="{00000000-0005-0000-0000-0000E9180000}"/>
    <cellStyle name="Normal 12 2 3 2 3 2 2 2 2 2" xfId="9191" xr:uid="{00000000-0005-0000-0000-0000EA180000}"/>
    <cellStyle name="Normal 12 2 3 2 3 2 2 2 2 2 2" xfId="22002" xr:uid="{00000000-0005-0000-0000-0000EB180000}"/>
    <cellStyle name="Normal 12 2 3 2 3 2 2 2 2 2 2 2" xfId="47622" xr:uid="{00000000-0005-0000-0000-0000EC180000}"/>
    <cellStyle name="Normal 12 2 3 2 3 2 2 2 2 2 3" xfId="34812" xr:uid="{00000000-0005-0000-0000-0000ED180000}"/>
    <cellStyle name="Normal 12 2 3 2 3 2 2 2 2 3" xfId="16512" xr:uid="{00000000-0005-0000-0000-0000EE180000}"/>
    <cellStyle name="Normal 12 2 3 2 3 2 2 2 2 3 2" xfId="42132" xr:uid="{00000000-0005-0000-0000-0000EF180000}"/>
    <cellStyle name="Normal 12 2 3 2 3 2 2 2 2 4" xfId="29322" xr:uid="{00000000-0005-0000-0000-0000F0180000}"/>
    <cellStyle name="Normal 12 2 3 2 3 2 2 2 3" xfId="5531" xr:uid="{00000000-0005-0000-0000-0000F1180000}"/>
    <cellStyle name="Normal 12 2 3 2 3 2 2 2 3 2" xfId="11021" xr:uid="{00000000-0005-0000-0000-0000F2180000}"/>
    <cellStyle name="Normal 12 2 3 2 3 2 2 2 3 2 2" xfId="23832" xr:uid="{00000000-0005-0000-0000-0000F3180000}"/>
    <cellStyle name="Normal 12 2 3 2 3 2 2 2 3 2 2 2" xfId="49452" xr:uid="{00000000-0005-0000-0000-0000F4180000}"/>
    <cellStyle name="Normal 12 2 3 2 3 2 2 2 3 2 3" xfId="36642" xr:uid="{00000000-0005-0000-0000-0000F5180000}"/>
    <cellStyle name="Normal 12 2 3 2 3 2 2 2 3 3" xfId="18342" xr:uid="{00000000-0005-0000-0000-0000F6180000}"/>
    <cellStyle name="Normal 12 2 3 2 3 2 2 2 3 3 2" xfId="43962" xr:uid="{00000000-0005-0000-0000-0000F7180000}"/>
    <cellStyle name="Normal 12 2 3 2 3 2 2 2 3 4" xfId="31152" xr:uid="{00000000-0005-0000-0000-0000F8180000}"/>
    <cellStyle name="Normal 12 2 3 2 3 2 2 2 4" xfId="12851" xr:uid="{00000000-0005-0000-0000-0000F9180000}"/>
    <cellStyle name="Normal 12 2 3 2 3 2 2 2 4 2" xfId="25662" xr:uid="{00000000-0005-0000-0000-0000FA180000}"/>
    <cellStyle name="Normal 12 2 3 2 3 2 2 2 4 2 2" xfId="51282" xr:uid="{00000000-0005-0000-0000-0000FB180000}"/>
    <cellStyle name="Normal 12 2 3 2 3 2 2 2 4 3" xfId="38472" xr:uid="{00000000-0005-0000-0000-0000FC180000}"/>
    <cellStyle name="Normal 12 2 3 2 3 2 2 2 5" xfId="7361" xr:uid="{00000000-0005-0000-0000-0000FD180000}"/>
    <cellStyle name="Normal 12 2 3 2 3 2 2 2 5 2" xfId="20172" xr:uid="{00000000-0005-0000-0000-0000FE180000}"/>
    <cellStyle name="Normal 12 2 3 2 3 2 2 2 5 2 2" xfId="45792" xr:uid="{00000000-0005-0000-0000-0000FF180000}"/>
    <cellStyle name="Normal 12 2 3 2 3 2 2 2 5 3" xfId="32982" xr:uid="{00000000-0005-0000-0000-000000190000}"/>
    <cellStyle name="Normal 12 2 3 2 3 2 2 2 6" xfId="14682" xr:uid="{00000000-0005-0000-0000-000001190000}"/>
    <cellStyle name="Normal 12 2 3 2 3 2 2 2 6 2" xfId="40302" xr:uid="{00000000-0005-0000-0000-000002190000}"/>
    <cellStyle name="Normal 12 2 3 2 3 2 2 2 7" xfId="27492" xr:uid="{00000000-0005-0000-0000-000003190000}"/>
    <cellStyle name="Normal 12 2 3 2 3 2 2 3" xfId="2807" xr:uid="{00000000-0005-0000-0000-000004190000}"/>
    <cellStyle name="Normal 12 2 3 2 3 2 2 3 2" xfId="8297" xr:uid="{00000000-0005-0000-0000-000005190000}"/>
    <cellStyle name="Normal 12 2 3 2 3 2 2 3 2 2" xfId="21108" xr:uid="{00000000-0005-0000-0000-000006190000}"/>
    <cellStyle name="Normal 12 2 3 2 3 2 2 3 2 2 2" xfId="46728" xr:uid="{00000000-0005-0000-0000-000007190000}"/>
    <cellStyle name="Normal 12 2 3 2 3 2 2 3 2 3" xfId="33918" xr:uid="{00000000-0005-0000-0000-000008190000}"/>
    <cellStyle name="Normal 12 2 3 2 3 2 2 3 3" xfId="15618" xr:uid="{00000000-0005-0000-0000-000009190000}"/>
    <cellStyle name="Normal 12 2 3 2 3 2 2 3 3 2" xfId="41238" xr:uid="{00000000-0005-0000-0000-00000A190000}"/>
    <cellStyle name="Normal 12 2 3 2 3 2 2 3 4" xfId="28428" xr:uid="{00000000-0005-0000-0000-00000B190000}"/>
    <cellStyle name="Normal 12 2 3 2 3 2 2 4" xfId="4637" xr:uid="{00000000-0005-0000-0000-00000C190000}"/>
    <cellStyle name="Normal 12 2 3 2 3 2 2 4 2" xfId="10127" xr:uid="{00000000-0005-0000-0000-00000D190000}"/>
    <cellStyle name="Normal 12 2 3 2 3 2 2 4 2 2" xfId="22938" xr:uid="{00000000-0005-0000-0000-00000E190000}"/>
    <cellStyle name="Normal 12 2 3 2 3 2 2 4 2 2 2" xfId="48558" xr:uid="{00000000-0005-0000-0000-00000F190000}"/>
    <cellStyle name="Normal 12 2 3 2 3 2 2 4 2 3" xfId="35748" xr:uid="{00000000-0005-0000-0000-000010190000}"/>
    <cellStyle name="Normal 12 2 3 2 3 2 2 4 3" xfId="17448" xr:uid="{00000000-0005-0000-0000-000011190000}"/>
    <cellStyle name="Normal 12 2 3 2 3 2 2 4 3 2" xfId="43068" xr:uid="{00000000-0005-0000-0000-000012190000}"/>
    <cellStyle name="Normal 12 2 3 2 3 2 2 4 4" xfId="30258" xr:uid="{00000000-0005-0000-0000-000013190000}"/>
    <cellStyle name="Normal 12 2 3 2 3 2 2 5" xfId="11957" xr:uid="{00000000-0005-0000-0000-000014190000}"/>
    <cellStyle name="Normal 12 2 3 2 3 2 2 5 2" xfId="24768" xr:uid="{00000000-0005-0000-0000-000015190000}"/>
    <cellStyle name="Normal 12 2 3 2 3 2 2 5 2 2" xfId="50388" xr:uid="{00000000-0005-0000-0000-000016190000}"/>
    <cellStyle name="Normal 12 2 3 2 3 2 2 5 3" xfId="37578" xr:uid="{00000000-0005-0000-0000-000017190000}"/>
    <cellStyle name="Normal 12 2 3 2 3 2 2 6" xfId="6467" xr:uid="{00000000-0005-0000-0000-000018190000}"/>
    <cellStyle name="Normal 12 2 3 2 3 2 2 6 2" xfId="19278" xr:uid="{00000000-0005-0000-0000-000019190000}"/>
    <cellStyle name="Normal 12 2 3 2 3 2 2 6 2 2" xfId="44898" xr:uid="{00000000-0005-0000-0000-00001A190000}"/>
    <cellStyle name="Normal 12 2 3 2 3 2 2 6 3" xfId="32088" xr:uid="{00000000-0005-0000-0000-00001B190000}"/>
    <cellStyle name="Normal 12 2 3 2 3 2 2 7" xfId="13788" xr:uid="{00000000-0005-0000-0000-00001C190000}"/>
    <cellStyle name="Normal 12 2 3 2 3 2 2 7 2" xfId="39408" xr:uid="{00000000-0005-0000-0000-00001D190000}"/>
    <cellStyle name="Normal 12 2 3 2 3 2 2 8" xfId="26598" xr:uid="{00000000-0005-0000-0000-00001E190000}"/>
    <cellStyle name="Normal 12 2 3 2 3 2 3" xfId="1472" xr:uid="{00000000-0005-0000-0000-00001F190000}"/>
    <cellStyle name="Normal 12 2 3 2 3 2 3 2" xfId="3302" xr:uid="{00000000-0005-0000-0000-000020190000}"/>
    <cellStyle name="Normal 12 2 3 2 3 2 3 2 2" xfId="8792" xr:uid="{00000000-0005-0000-0000-000021190000}"/>
    <cellStyle name="Normal 12 2 3 2 3 2 3 2 2 2" xfId="21603" xr:uid="{00000000-0005-0000-0000-000022190000}"/>
    <cellStyle name="Normal 12 2 3 2 3 2 3 2 2 2 2" xfId="47223" xr:uid="{00000000-0005-0000-0000-000023190000}"/>
    <cellStyle name="Normal 12 2 3 2 3 2 3 2 2 3" xfId="34413" xr:uid="{00000000-0005-0000-0000-000024190000}"/>
    <cellStyle name="Normal 12 2 3 2 3 2 3 2 3" xfId="16113" xr:uid="{00000000-0005-0000-0000-000025190000}"/>
    <cellStyle name="Normal 12 2 3 2 3 2 3 2 3 2" xfId="41733" xr:uid="{00000000-0005-0000-0000-000026190000}"/>
    <cellStyle name="Normal 12 2 3 2 3 2 3 2 4" xfId="28923" xr:uid="{00000000-0005-0000-0000-000027190000}"/>
    <cellStyle name="Normal 12 2 3 2 3 2 3 3" xfId="5132" xr:uid="{00000000-0005-0000-0000-000028190000}"/>
    <cellStyle name="Normal 12 2 3 2 3 2 3 3 2" xfId="10622" xr:uid="{00000000-0005-0000-0000-000029190000}"/>
    <cellStyle name="Normal 12 2 3 2 3 2 3 3 2 2" xfId="23433" xr:uid="{00000000-0005-0000-0000-00002A190000}"/>
    <cellStyle name="Normal 12 2 3 2 3 2 3 3 2 2 2" xfId="49053" xr:uid="{00000000-0005-0000-0000-00002B190000}"/>
    <cellStyle name="Normal 12 2 3 2 3 2 3 3 2 3" xfId="36243" xr:uid="{00000000-0005-0000-0000-00002C190000}"/>
    <cellStyle name="Normal 12 2 3 2 3 2 3 3 3" xfId="17943" xr:uid="{00000000-0005-0000-0000-00002D190000}"/>
    <cellStyle name="Normal 12 2 3 2 3 2 3 3 3 2" xfId="43563" xr:uid="{00000000-0005-0000-0000-00002E190000}"/>
    <cellStyle name="Normal 12 2 3 2 3 2 3 3 4" xfId="30753" xr:uid="{00000000-0005-0000-0000-00002F190000}"/>
    <cellStyle name="Normal 12 2 3 2 3 2 3 4" xfId="12452" xr:uid="{00000000-0005-0000-0000-000030190000}"/>
    <cellStyle name="Normal 12 2 3 2 3 2 3 4 2" xfId="25263" xr:uid="{00000000-0005-0000-0000-000031190000}"/>
    <cellStyle name="Normal 12 2 3 2 3 2 3 4 2 2" xfId="50883" xr:uid="{00000000-0005-0000-0000-000032190000}"/>
    <cellStyle name="Normal 12 2 3 2 3 2 3 4 3" xfId="38073" xr:uid="{00000000-0005-0000-0000-000033190000}"/>
    <cellStyle name="Normal 12 2 3 2 3 2 3 5" xfId="6962" xr:uid="{00000000-0005-0000-0000-000034190000}"/>
    <cellStyle name="Normal 12 2 3 2 3 2 3 5 2" xfId="19773" xr:uid="{00000000-0005-0000-0000-000035190000}"/>
    <cellStyle name="Normal 12 2 3 2 3 2 3 5 2 2" xfId="45393" xr:uid="{00000000-0005-0000-0000-000036190000}"/>
    <cellStyle name="Normal 12 2 3 2 3 2 3 5 3" xfId="32583" xr:uid="{00000000-0005-0000-0000-000037190000}"/>
    <cellStyle name="Normal 12 2 3 2 3 2 3 6" xfId="14283" xr:uid="{00000000-0005-0000-0000-000038190000}"/>
    <cellStyle name="Normal 12 2 3 2 3 2 3 6 2" xfId="39903" xr:uid="{00000000-0005-0000-0000-000039190000}"/>
    <cellStyle name="Normal 12 2 3 2 3 2 3 7" xfId="27093" xr:uid="{00000000-0005-0000-0000-00003A190000}"/>
    <cellStyle name="Normal 12 2 3 2 3 2 4" xfId="2408" xr:uid="{00000000-0005-0000-0000-00003B190000}"/>
    <cellStyle name="Normal 12 2 3 2 3 2 4 2" xfId="7898" xr:uid="{00000000-0005-0000-0000-00003C190000}"/>
    <cellStyle name="Normal 12 2 3 2 3 2 4 2 2" xfId="20709" xr:uid="{00000000-0005-0000-0000-00003D190000}"/>
    <cellStyle name="Normal 12 2 3 2 3 2 4 2 2 2" xfId="46329" xr:uid="{00000000-0005-0000-0000-00003E190000}"/>
    <cellStyle name="Normal 12 2 3 2 3 2 4 2 3" xfId="33519" xr:uid="{00000000-0005-0000-0000-00003F190000}"/>
    <cellStyle name="Normal 12 2 3 2 3 2 4 3" xfId="15219" xr:uid="{00000000-0005-0000-0000-000040190000}"/>
    <cellStyle name="Normal 12 2 3 2 3 2 4 3 2" xfId="40839" xr:uid="{00000000-0005-0000-0000-000041190000}"/>
    <cellStyle name="Normal 12 2 3 2 3 2 4 4" xfId="28029" xr:uid="{00000000-0005-0000-0000-000042190000}"/>
    <cellStyle name="Normal 12 2 3 2 3 2 5" xfId="4238" xr:uid="{00000000-0005-0000-0000-000043190000}"/>
    <cellStyle name="Normal 12 2 3 2 3 2 5 2" xfId="9728" xr:uid="{00000000-0005-0000-0000-000044190000}"/>
    <cellStyle name="Normal 12 2 3 2 3 2 5 2 2" xfId="22539" xr:uid="{00000000-0005-0000-0000-000045190000}"/>
    <cellStyle name="Normal 12 2 3 2 3 2 5 2 2 2" xfId="48159" xr:uid="{00000000-0005-0000-0000-000046190000}"/>
    <cellStyle name="Normal 12 2 3 2 3 2 5 2 3" xfId="35349" xr:uid="{00000000-0005-0000-0000-000047190000}"/>
    <cellStyle name="Normal 12 2 3 2 3 2 5 3" xfId="17049" xr:uid="{00000000-0005-0000-0000-000048190000}"/>
    <cellStyle name="Normal 12 2 3 2 3 2 5 3 2" xfId="42669" xr:uid="{00000000-0005-0000-0000-000049190000}"/>
    <cellStyle name="Normal 12 2 3 2 3 2 5 4" xfId="29859" xr:uid="{00000000-0005-0000-0000-00004A190000}"/>
    <cellStyle name="Normal 12 2 3 2 3 2 6" xfId="11558" xr:uid="{00000000-0005-0000-0000-00004B190000}"/>
    <cellStyle name="Normal 12 2 3 2 3 2 6 2" xfId="24369" xr:uid="{00000000-0005-0000-0000-00004C190000}"/>
    <cellStyle name="Normal 12 2 3 2 3 2 6 2 2" xfId="49989" xr:uid="{00000000-0005-0000-0000-00004D190000}"/>
    <cellStyle name="Normal 12 2 3 2 3 2 6 3" xfId="37179" xr:uid="{00000000-0005-0000-0000-00004E190000}"/>
    <cellStyle name="Normal 12 2 3 2 3 2 7" xfId="6068" xr:uid="{00000000-0005-0000-0000-00004F190000}"/>
    <cellStyle name="Normal 12 2 3 2 3 2 7 2" xfId="18879" xr:uid="{00000000-0005-0000-0000-000050190000}"/>
    <cellStyle name="Normal 12 2 3 2 3 2 7 2 2" xfId="44499" xr:uid="{00000000-0005-0000-0000-000051190000}"/>
    <cellStyle name="Normal 12 2 3 2 3 2 7 3" xfId="31689" xr:uid="{00000000-0005-0000-0000-000052190000}"/>
    <cellStyle name="Normal 12 2 3 2 3 2 8" xfId="13389" xr:uid="{00000000-0005-0000-0000-000053190000}"/>
    <cellStyle name="Normal 12 2 3 2 3 2 8 2" xfId="39009" xr:uid="{00000000-0005-0000-0000-000054190000}"/>
    <cellStyle name="Normal 12 2 3 2 3 2 9" xfId="26199" xr:uid="{00000000-0005-0000-0000-000055190000}"/>
    <cellStyle name="Normal 12 2 3 2 3 3" xfId="709" xr:uid="{00000000-0005-0000-0000-000056190000}"/>
    <cellStyle name="Normal 12 2 3 2 3 3 2" xfId="1109" xr:uid="{00000000-0005-0000-0000-000057190000}"/>
    <cellStyle name="Normal 12 2 3 2 3 3 2 2" xfId="2004" xr:uid="{00000000-0005-0000-0000-000058190000}"/>
    <cellStyle name="Normal 12 2 3 2 3 3 2 2 2" xfId="3834" xr:uid="{00000000-0005-0000-0000-000059190000}"/>
    <cellStyle name="Normal 12 2 3 2 3 3 2 2 2 2" xfId="9324" xr:uid="{00000000-0005-0000-0000-00005A190000}"/>
    <cellStyle name="Normal 12 2 3 2 3 3 2 2 2 2 2" xfId="22135" xr:uid="{00000000-0005-0000-0000-00005B190000}"/>
    <cellStyle name="Normal 12 2 3 2 3 3 2 2 2 2 2 2" xfId="47755" xr:uid="{00000000-0005-0000-0000-00005C190000}"/>
    <cellStyle name="Normal 12 2 3 2 3 3 2 2 2 2 3" xfId="34945" xr:uid="{00000000-0005-0000-0000-00005D190000}"/>
    <cellStyle name="Normal 12 2 3 2 3 3 2 2 2 3" xfId="16645" xr:uid="{00000000-0005-0000-0000-00005E190000}"/>
    <cellStyle name="Normal 12 2 3 2 3 3 2 2 2 3 2" xfId="42265" xr:uid="{00000000-0005-0000-0000-00005F190000}"/>
    <cellStyle name="Normal 12 2 3 2 3 3 2 2 2 4" xfId="29455" xr:uid="{00000000-0005-0000-0000-000060190000}"/>
    <cellStyle name="Normal 12 2 3 2 3 3 2 2 3" xfId="5664" xr:uid="{00000000-0005-0000-0000-000061190000}"/>
    <cellStyle name="Normal 12 2 3 2 3 3 2 2 3 2" xfId="11154" xr:uid="{00000000-0005-0000-0000-000062190000}"/>
    <cellStyle name="Normal 12 2 3 2 3 3 2 2 3 2 2" xfId="23965" xr:uid="{00000000-0005-0000-0000-000063190000}"/>
    <cellStyle name="Normal 12 2 3 2 3 3 2 2 3 2 2 2" xfId="49585" xr:uid="{00000000-0005-0000-0000-000064190000}"/>
    <cellStyle name="Normal 12 2 3 2 3 3 2 2 3 2 3" xfId="36775" xr:uid="{00000000-0005-0000-0000-000065190000}"/>
    <cellStyle name="Normal 12 2 3 2 3 3 2 2 3 3" xfId="18475" xr:uid="{00000000-0005-0000-0000-000066190000}"/>
    <cellStyle name="Normal 12 2 3 2 3 3 2 2 3 3 2" xfId="44095" xr:uid="{00000000-0005-0000-0000-000067190000}"/>
    <cellStyle name="Normal 12 2 3 2 3 3 2 2 3 4" xfId="31285" xr:uid="{00000000-0005-0000-0000-000068190000}"/>
    <cellStyle name="Normal 12 2 3 2 3 3 2 2 4" xfId="12984" xr:uid="{00000000-0005-0000-0000-000069190000}"/>
    <cellStyle name="Normal 12 2 3 2 3 3 2 2 4 2" xfId="25795" xr:uid="{00000000-0005-0000-0000-00006A190000}"/>
    <cellStyle name="Normal 12 2 3 2 3 3 2 2 4 2 2" xfId="51415" xr:uid="{00000000-0005-0000-0000-00006B190000}"/>
    <cellStyle name="Normal 12 2 3 2 3 3 2 2 4 3" xfId="38605" xr:uid="{00000000-0005-0000-0000-00006C190000}"/>
    <cellStyle name="Normal 12 2 3 2 3 3 2 2 5" xfId="7494" xr:uid="{00000000-0005-0000-0000-00006D190000}"/>
    <cellStyle name="Normal 12 2 3 2 3 3 2 2 5 2" xfId="20305" xr:uid="{00000000-0005-0000-0000-00006E190000}"/>
    <cellStyle name="Normal 12 2 3 2 3 3 2 2 5 2 2" xfId="45925" xr:uid="{00000000-0005-0000-0000-00006F190000}"/>
    <cellStyle name="Normal 12 2 3 2 3 3 2 2 5 3" xfId="33115" xr:uid="{00000000-0005-0000-0000-000070190000}"/>
    <cellStyle name="Normal 12 2 3 2 3 3 2 2 6" xfId="14815" xr:uid="{00000000-0005-0000-0000-000071190000}"/>
    <cellStyle name="Normal 12 2 3 2 3 3 2 2 6 2" xfId="40435" xr:uid="{00000000-0005-0000-0000-000072190000}"/>
    <cellStyle name="Normal 12 2 3 2 3 3 2 2 7" xfId="27625" xr:uid="{00000000-0005-0000-0000-000073190000}"/>
    <cellStyle name="Normal 12 2 3 2 3 3 2 3" xfId="2940" xr:uid="{00000000-0005-0000-0000-000074190000}"/>
    <cellStyle name="Normal 12 2 3 2 3 3 2 3 2" xfId="8430" xr:uid="{00000000-0005-0000-0000-000075190000}"/>
    <cellStyle name="Normal 12 2 3 2 3 3 2 3 2 2" xfId="21241" xr:uid="{00000000-0005-0000-0000-000076190000}"/>
    <cellStyle name="Normal 12 2 3 2 3 3 2 3 2 2 2" xfId="46861" xr:uid="{00000000-0005-0000-0000-000077190000}"/>
    <cellStyle name="Normal 12 2 3 2 3 3 2 3 2 3" xfId="34051" xr:uid="{00000000-0005-0000-0000-000078190000}"/>
    <cellStyle name="Normal 12 2 3 2 3 3 2 3 3" xfId="15751" xr:uid="{00000000-0005-0000-0000-000079190000}"/>
    <cellStyle name="Normal 12 2 3 2 3 3 2 3 3 2" xfId="41371" xr:uid="{00000000-0005-0000-0000-00007A190000}"/>
    <cellStyle name="Normal 12 2 3 2 3 3 2 3 4" xfId="28561" xr:uid="{00000000-0005-0000-0000-00007B190000}"/>
    <cellStyle name="Normal 12 2 3 2 3 3 2 4" xfId="4770" xr:uid="{00000000-0005-0000-0000-00007C190000}"/>
    <cellStyle name="Normal 12 2 3 2 3 3 2 4 2" xfId="10260" xr:uid="{00000000-0005-0000-0000-00007D190000}"/>
    <cellStyle name="Normal 12 2 3 2 3 3 2 4 2 2" xfId="23071" xr:uid="{00000000-0005-0000-0000-00007E190000}"/>
    <cellStyle name="Normal 12 2 3 2 3 3 2 4 2 2 2" xfId="48691" xr:uid="{00000000-0005-0000-0000-00007F190000}"/>
    <cellStyle name="Normal 12 2 3 2 3 3 2 4 2 3" xfId="35881" xr:uid="{00000000-0005-0000-0000-000080190000}"/>
    <cellStyle name="Normal 12 2 3 2 3 3 2 4 3" xfId="17581" xr:uid="{00000000-0005-0000-0000-000081190000}"/>
    <cellStyle name="Normal 12 2 3 2 3 3 2 4 3 2" xfId="43201" xr:uid="{00000000-0005-0000-0000-000082190000}"/>
    <cellStyle name="Normal 12 2 3 2 3 3 2 4 4" xfId="30391" xr:uid="{00000000-0005-0000-0000-000083190000}"/>
    <cellStyle name="Normal 12 2 3 2 3 3 2 5" xfId="12090" xr:uid="{00000000-0005-0000-0000-000084190000}"/>
    <cellStyle name="Normal 12 2 3 2 3 3 2 5 2" xfId="24901" xr:uid="{00000000-0005-0000-0000-000085190000}"/>
    <cellStyle name="Normal 12 2 3 2 3 3 2 5 2 2" xfId="50521" xr:uid="{00000000-0005-0000-0000-000086190000}"/>
    <cellStyle name="Normal 12 2 3 2 3 3 2 5 3" xfId="37711" xr:uid="{00000000-0005-0000-0000-000087190000}"/>
    <cellStyle name="Normal 12 2 3 2 3 3 2 6" xfId="6600" xr:uid="{00000000-0005-0000-0000-000088190000}"/>
    <cellStyle name="Normal 12 2 3 2 3 3 2 6 2" xfId="19411" xr:uid="{00000000-0005-0000-0000-000089190000}"/>
    <cellStyle name="Normal 12 2 3 2 3 3 2 6 2 2" xfId="45031" xr:uid="{00000000-0005-0000-0000-00008A190000}"/>
    <cellStyle name="Normal 12 2 3 2 3 3 2 6 3" xfId="32221" xr:uid="{00000000-0005-0000-0000-00008B190000}"/>
    <cellStyle name="Normal 12 2 3 2 3 3 2 7" xfId="13921" xr:uid="{00000000-0005-0000-0000-00008C190000}"/>
    <cellStyle name="Normal 12 2 3 2 3 3 2 7 2" xfId="39541" xr:uid="{00000000-0005-0000-0000-00008D190000}"/>
    <cellStyle name="Normal 12 2 3 2 3 3 2 8" xfId="26731" xr:uid="{00000000-0005-0000-0000-00008E190000}"/>
    <cellStyle name="Normal 12 2 3 2 3 3 3" xfId="1604" xr:uid="{00000000-0005-0000-0000-00008F190000}"/>
    <cellStyle name="Normal 12 2 3 2 3 3 3 2" xfId="3434" xr:uid="{00000000-0005-0000-0000-000090190000}"/>
    <cellStyle name="Normal 12 2 3 2 3 3 3 2 2" xfId="8924" xr:uid="{00000000-0005-0000-0000-000091190000}"/>
    <cellStyle name="Normal 12 2 3 2 3 3 3 2 2 2" xfId="21735" xr:uid="{00000000-0005-0000-0000-000092190000}"/>
    <cellStyle name="Normal 12 2 3 2 3 3 3 2 2 2 2" xfId="47355" xr:uid="{00000000-0005-0000-0000-000093190000}"/>
    <cellStyle name="Normal 12 2 3 2 3 3 3 2 2 3" xfId="34545" xr:uid="{00000000-0005-0000-0000-000094190000}"/>
    <cellStyle name="Normal 12 2 3 2 3 3 3 2 3" xfId="16245" xr:uid="{00000000-0005-0000-0000-000095190000}"/>
    <cellStyle name="Normal 12 2 3 2 3 3 3 2 3 2" xfId="41865" xr:uid="{00000000-0005-0000-0000-000096190000}"/>
    <cellStyle name="Normal 12 2 3 2 3 3 3 2 4" xfId="29055" xr:uid="{00000000-0005-0000-0000-000097190000}"/>
    <cellStyle name="Normal 12 2 3 2 3 3 3 3" xfId="5264" xr:uid="{00000000-0005-0000-0000-000098190000}"/>
    <cellStyle name="Normal 12 2 3 2 3 3 3 3 2" xfId="10754" xr:uid="{00000000-0005-0000-0000-000099190000}"/>
    <cellStyle name="Normal 12 2 3 2 3 3 3 3 2 2" xfId="23565" xr:uid="{00000000-0005-0000-0000-00009A190000}"/>
    <cellStyle name="Normal 12 2 3 2 3 3 3 3 2 2 2" xfId="49185" xr:uid="{00000000-0005-0000-0000-00009B190000}"/>
    <cellStyle name="Normal 12 2 3 2 3 3 3 3 2 3" xfId="36375" xr:uid="{00000000-0005-0000-0000-00009C190000}"/>
    <cellStyle name="Normal 12 2 3 2 3 3 3 3 3" xfId="18075" xr:uid="{00000000-0005-0000-0000-00009D190000}"/>
    <cellStyle name="Normal 12 2 3 2 3 3 3 3 3 2" xfId="43695" xr:uid="{00000000-0005-0000-0000-00009E190000}"/>
    <cellStyle name="Normal 12 2 3 2 3 3 3 3 4" xfId="30885" xr:uid="{00000000-0005-0000-0000-00009F190000}"/>
    <cellStyle name="Normal 12 2 3 2 3 3 3 4" xfId="12584" xr:uid="{00000000-0005-0000-0000-0000A0190000}"/>
    <cellStyle name="Normal 12 2 3 2 3 3 3 4 2" xfId="25395" xr:uid="{00000000-0005-0000-0000-0000A1190000}"/>
    <cellStyle name="Normal 12 2 3 2 3 3 3 4 2 2" xfId="51015" xr:uid="{00000000-0005-0000-0000-0000A2190000}"/>
    <cellStyle name="Normal 12 2 3 2 3 3 3 4 3" xfId="38205" xr:uid="{00000000-0005-0000-0000-0000A3190000}"/>
    <cellStyle name="Normal 12 2 3 2 3 3 3 5" xfId="7094" xr:uid="{00000000-0005-0000-0000-0000A4190000}"/>
    <cellStyle name="Normal 12 2 3 2 3 3 3 5 2" xfId="19905" xr:uid="{00000000-0005-0000-0000-0000A5190000}"/>
    <cellStyle name="Normal 12 2 3 2 3 3 3 5 2 2" xfId="45525" xr:uid="{00000000-0005-0000-0000-0000A6190000}"/>
    <cellStyle name="Normal 12 2 3 2 3 3 3 5 3" xfId="32715" xr:uid="{00000000-0005-0000-0000-0000A7190000}"/>
    <cellStyle name="Normal 12 2 3 2 3 3 3 6" xfId="14415" xr:uid="{00000000-0005-0000-0000-0000A8190000}"/>
    <cellStyle name="Normal 12 2 3 2 3 3 3 6 2" xfId="40035" xr:uid="{00000000-0005-0000-0000-0000A9190000}"/>
    <cellStyle name="Normal 12 2 3 2 3 3 3 7" xfId="27225" xr:uid="{00000000-0005-0000-0000-0000AA190000}"/>
    <cellStyle name="Normal 12 2 3 2 3 3 4" xfId="2540" xr:uid="{00000000-0005-0000-0000-0000AB190000}"/>
    <cellStyle name="Normal 12 2 3 2 3 3 4 2" xfId="8030" xr:uid="{00000000-0005-0000-0000-0000AC190000}"/>
    <cellStyle name="Normal 12 2 3 2 3 3 4 2 2" xfId="20841" xr:uid="{00000000-0005-0000-0000-0000AD190000}"/>
    <cellStyle name="Normal 12 2 3 2 3 3 4 2 2 2" xfId="46461" xr:uid="{00000000-0005-0000-0000-0000AE190000}"/>
    <cellStyle name="Normal 12 2 3 2 3 3 4 2 3" xfId="33651" xr:uid="{00000000-0005-0000-0000-0000AF190000}"/>
    <cellStyle name="Normal 12 2 3 2 3 3 4 3" xfId="15351" xr:uid="{00000000-0005-0000-0000-0000B0190000}"/>
    <cellStyle name="Normal 12 2 3 2 3 3 4 3 2" xfId="40971" xr:uid="{00000000-0005-0000-0000-0000B1190000}"/>
    <cellStyle name="Normal 12 2 3 2 3 3 4 4" xfId="28161" xr:uid="{00000000-0005-0000-0000-0000B2190000}"/>
    <cellStyle name="Normal 12 2 3 2 3 3 5" xfId="4370" xr:uid="{00000000-0005-0000-0000-0000B3190000}"/>
    <cellStyle name="Normal 12 2 3 2 3 3 5 2" xfId="9860" xr:uid="{00000000-0005-0000-0000-0000B4190000}"/>
    <cellStyle name="Normal 12 2 3 2 3 3 5 2 2" xfId="22671" xr:uid="{00000000-0005-0000-0000-0000B5190000}"/>
    <cellStyle name="Normal 12 2 3 2 3 3 5 2 2 2" xfId="48291" xr:uid="{00000000-0005-0000-0000-0000B6190000}"/>
    <cellStyle name="Normal 12 2 3 2 3 3 5 2 3" xfId="35481" xr:uid="{00000000-0005-0000-0000-0000B7190000}"/>
    <cellStyle name="Normal 12 2 3 2 3 3 5 3" xfId="17181" xr:uid="{00000000-0005-0000-0000-0000B8190000}"/>
    <cellStyle name="Normal 12 2 3 2 3 3 5 3 2" xfId="42801" xr:uid="{00000000-0005-0000-0000-0000B9190000}"/>
    <cellStyle name="Normal 12 2 3 2 3 3 5 4" xfId="29991" xr:uid="{00000000-0005-0000-0000-0000BA190000}"/>
    <cellStyle name="Normal 12 2 3 2 3 3 6" xfId="11690" xr:uid="{00000000-0005-0000-0000-0000BB190000}"/>
    <cellStyle name="Normal 12 2 3 2 3 3 6 2" xfId="24501" xr:uid="{00000000-0005-0000-0000-0000BC190000}"/>
    <cellStyle name="Normal 12 2 3 2 3 3 6 2 2" xfId="50121" xr:uid="{00000000-0005-0000-0000-0000BD190000}"/>
    <cellStyle name="Normal 12 2 3 2 3 3 6 3" xfId="37311" xr:uid="{00000000-0005-0000-0000-0000BE190000}"/>
    <cellStyle name="Normal 12 2 3 2 3 3 7" xfId="6200" xr:uid="{00000000-0005-0000-0000-0000BF190000}"/>
    <cellStyle name="Normal 12 2 3 2 3 3 7 2" xfId="19011" xr:uid="{00000000-0005-0000-0000-0000C0190000}"/>
    <cellStyle name="Normal 12 2 3 2 3 3 7 2 2" xfId="44631" xr:uid="{00000000-0005-0000-0000-0000C1190000}"/>
    <cellStyle name="Normal 12 2 3 2 3 3 7 3" xfId="31821" xr:uid="{00000000-0005-0000-0000-0000C2190000}"/>
    <cellStyle name="Normal 12 2 3 2 3 3 8" xfId="13521" xr:uid="{00000000-0005-0000-0000-0000C3190000}"/>
    <cellStyle name="Normal 12 2 3 2 3 3 8 2" xfId="39141" xr:uid="{00000000-0005-0000-0000-0000C4190000}"/>
    <cellStyle name="Normal 12 2 3 2 3 3 9" xfId="26331" xr:uid="{00000000-0005-0000-0000-0000C5190000}"/>
    <cellStyle name="Normal 12 2 3 2 3 4" xfId="484" xr:uid="{00000000-0005-0000-0000-0000C6190000}"/>
    <cellStyle name="Normal 12 2 3 2 3 4 2" xfId="1379" xr:uid="{00000000-0005-0000-0000-0000C7190000}"/>
    <cellStyle name="Normal 12 2 3 2 3 4 2 2" xfId="3209" xr:uid="{00000000-0005-0000-0000-0000C8190000}"/>
    <cellStyle name="Normal 12 2 3 2 3 4 2 2 2" xfId="8699" xr:uid="{00000000-0005-0000-0000-0000C9190000}"/>
    <cellStyle name="Normal 12 2 3 2 3 4 2 2 2 2" xfId="21510" xr:uid="{00000000-0005-0000-0000-0000CA190000}"/>
    <cellStyle name="Normal 12 2 3 2 3 4 2 2 2 2 2" xfId="47130" xr:uid="{00000000-0005-0000-0000-0000CB190000}"/>
    <cellStyle name="Normal 12 2 3 2 3 4 2 2 2 3" xfId="34320" xr:uid="{00000000-0005-0000-0000-0000CC190000}"/>
    <cellStyle name="Normal 12 2 3 2 3 4 2 2 3" xfId="16020" xr:uid="{00000000-0005-0000-0000-0000CD190000}"/>
    <cellStyle name="Normal 12 2 3 2 3 4 2 2 3 2" xfId="41640" xr:uid="{00000000-0005-0000-0000-0000CE190000}"/>
    <cellStyle name="Normal 12 2 3 2 3 4 2 2 4" xfId="28830" xr:uid="{00000000-0005-0000-0000-0000CF190000}"/>
    <cellStyle name="Normal 12 2 3 2 3 4 2 3" xfId="5039" xr:uid="{00000000-0005-0000-0000-0000D0190000}"/>
    <cellStyle name="Normal 12 2 3 2 3 4 2 3 2" xfId="10529" xr:uid="{00000000-0005-0000-0000-0000D1190000}"/>
    <cellStyle name="Normal 12 2 3 2 3 4 2 3 2 2" xfId="23340" xr:uid="{00000000-0005-0000-0000-0000D2190000}"/>
    <cellStyle name="Normal 12 2 3 2 3 4 2 3 2 2 2" xfId="48960" xr:uid="{00000000-0005-0000-0000-0000D3190000}"/>
    <cellStyle name="Normal 12 2 3 2 3 4 2 3 2 3" xfId="36150" xr:uid="{00000000-0005-0000-0000-0000D4190000}"/>
    <cellStyle name="Normal 12 2 3 2 3 4 2 3 3" xfId="17850" xr:uid="{00000000-0005-0000-0000-0000D5190000}"/>
    <cellStyle name="Normal 12 2 3 2 3 4 2 3 3 2" xfId="43470" xr:uid="{00000000-0005-0000-0000-0000D6190000}"/>
    <cellStyle name="Normal 12 2 3 2 3 4 2 3 4" xfId="30660" xr:uid="{00000000-0005-0000-0000-0000D7190000}"/>
    <cellStyle name="Normal 12 2 3 2 3 4 2 4" xfId="12359" xr:uid="{00000000-0005-0000-0000-0000D8190000}"/>
    <cellStyle name="Normal 12 2 3 2 3 4 2 4 2" xfId="25170" xr:uid="{00000000-0005-0000-0000-0000D9190000}"/>
    <cellStyle name="Normal 12 2 3 2 3 4 2 4 2 2" xfId="50790" xr:uid="{00000000-0005-0000-0000-0000DA190000}"/>
    <cellStyle name="Normal 12 2 3 2 3 4 2 4 3" xfId="37980" xr:uid="{00000000-0005-0000-0000-0000DB190000}"/>
    <cellStyle name="Normal 12 2 3 2 3 4 2 5" xfId="6869" xr:uid="{00000000-0005-0000-0000-0000DC190000}"/>
    <cellStyle name="Normal 12 2 3 2 3 4 2 5 2" xfId="19680" xr:uid="{00000000-0005-0000-0000-0000DD190000}"/>
    <cellStyle name="Normal 12 2 3 2 3 4 2 5 2 2" xfId="45300" xr:uid="{00000000-0005-0000-0000-0000DE190000}"/>
    <cellStyle name="Normal 12 2 3 2 3 4 2 5 3" xfId="32490" xr:uid="{00000000-0005-0000-0000-0000DF190000}"/>
    <cellStyle name="Normal 12 2 3 2 3 4 2 6" xfId="14190" xr:uid="{00000000-0005-0000-0000-0000E0190000}"/>
    <cellStyle name="Normal 12 2 3 2 3 4 2 6 2" xfId="39810" xr:uid="{00000000-0005-0000-0000-0000E1190000}"/>
    <cellStyle name="Normal 12 2 3 2 3 4 2 7" xfId="27000" xr:uid="{00000000-0005-0000-0000-0000E2190000}"/>
    <cellStyle name="Normal 12 2 3 2 3 4 3" xfId="2315" xr:uid="{00000000-0005-0000-0000-0000E3190000}"/>
    <cellStyle name="Normal 12 2 3 2 3 4 3 2" xfId="7805" xr:uid="{00000000-0005-0000-0000-0000E4190000}"/>
    <cellStyle name="Normal 12 2 3 2 3 4 3 2 2" xfId="20616" xr:uid="{00000000-0005-0000-0000-0000E5190000}"/>
    <cellStyle name="Normal 12 2 3 2 3 4 3 2 2 2" xfId="46236" xr:uid="{00000000-0005-0000-0000-0000E6190000}"/>
    <cellStyle name="Normal 12 2 3 2 3 4 3 2 3" xfId="33426" xr:uid="{00000000-0005-0000-0000-0000E7190000}"/>
    <cellStyle name="Normal 12 2 3 2 3 4 3 3" xfId="15126" xr:uid="{00000000-0005-0000-0000-0000E8190000}"/>
    <cellStyle name="Normal 12 2 3 2 3 4 3 3 2" xfId="40746" xr:uid="{00000000-0005-0000-0000-0000E9190000}"/>
    <cellStyle name="Normal 12 2 3 2 3 4 3 4" xfId="27936" xr:uid="{00000000-0005-0000-0000-0000EA190000}"/>
    <cellStyle name="Normal 12 2 3 2 3 4 4" xfId="4145" xr:uid="{00000000-0005-0000-0000-0000EB190000}"/>
    <cellStyle name="Normal 12 2 3 2 3 4 4 2" xfId="9635" xr:uid="{00000000-0005-0000-0000-0000EC190000}"/>
    <cellStyle name="Normal 12 2 3 2 3 4 4 2 2" xfId="22446" xr:uid="{00000000-0005-0000-0000-0000ED190000}"/>
    <cellStyle name="Normal 12 2 3 2 3 4 4 2 2 2" xfId="48066" xr:uid="{00000000-0005-0000-0000-0000EE190000}"/>
    <cellStyle name="Normal 12 2 3 2 3 4 4 2 3" xfId="35256" xr:uid="{00000000-0005-0000-0000-0000EF190000}"/>
    <cellStyle name="Normal 12 2 3 2 3 4 4 3" xfId="16956" xr:uid="{00000000-0005-0000-0000-0000F0190000}"/>
    <cellStyle name="Normal 12 2 3 2 3 4 4 3 2" xfId="42576" xr:uid="{00000000-0005-0000-0000-0000F1190000}"/>
    <cellStyle name="Normal 12 2 3 2 3 4 4 4" xfId="29766" xr:uid="{00000000-0005-0000-0000-0000F2190000}"/>
    <cellStyle name="Normal 12 2 3 2 3 4 5" xfId="11465" xr:uid="{00000000-0005-0000-0000-0000F3190000}"/>
    <cellStyle name="Normal 12 2 3 2 3 4 5 2" xfId="24276" xr:uid="{00000000-0005-0000-0000-0000F4190000}"/>
    <cellStyle name="Normal 12 2 3 2 3 4 5 2 2" xfId="49896" xr:uid="{00000000-0005-0000-0000-0000F5190000}"/>
    <cellStyle name="Normal 12 2 3 2 3 4 5 3" xfId="37086" xr:uid="{00000000-0005-0000-0000-0000F6190000}"/>
    <cellStyle name="Normal 12 2 3 2 3 4 6" xfId="5975" xr:uid="{00000000-0005-0000-0000-0000F7190000}"/>
    <cellStyle name="Normal 12 2 3 2 3 4 6 2" xfId="18786" xr:uid="{00000000-0005-0000-0000-0000F8190000}"/>
    <cellStyle name="Normal 12 2 3 2 3 4 6 2 2" xfId="44406" xr:uid="{00000000-0005-0000-0000-0000F9190000}"/>
    <cellStyle name="Normal 12 2 3 2 3 4 6 3" xfId="31596" xr:uid="{00000000-0005-0000-0000-0000FA190000}"/>
    <cellStyle name="Normal 12 2 3 2 3 4 7" xfId="13296" xr:uid="{00000000-0005-0000-0000-0000FB190000}"/>
    <cellStyle name="Normal 12 2 3 2 3 4 7 2" xfId="38916" xr:uid="{00000000-0005-0000-0000-0000FC190000}"/>
    <cellStyle name="Normal 12 2 3 2 3 4 8" xfId="26106" xr:uid="{00000000-0005-0000-0000-0000FD190000}"/>
    <cellStyle name="Normal 12 2 3 2 3 5" xfId="843" xr:uid="{00000000-0005-0000-0000-0000FE190000}"/>
    <cellStyle name="Normal 12 2 3 2 3 5 2" xfId="1738" xr:uid="{00000000-0005-0000-0000-0000FF190000}"/>
    <cellStyle name="Normal 12 2 3 2 3 5 2 2" xfId="3568" xr:uid="{00000000-0005-0000-0000-0000001A0000}"/>
    <cellStyle name="Normal 12 2 3 2 3 5 2 2 2" xfId="9058" xr:uid="{00000000-0005-0000-0000-0000011A0000}"/>
    <cellStyle name="Normal 12 2 3 2 3 5 2 2 2 2" xfId="21869" xr:uid="{00000000-0005-0000-0000-0000021A0000}"/>
    <cellStyle name="Normal 12 2 3 2 3 5 2 2 2 2 2" xfId="47489" xr:uid="{00000000-0005-0000-0000-0000031A0000}"/>
    <cellStyle name="Normal 12 2 3 2 3 5 2 2 2 3" xfId="34679" xr:uid="{00000000-0005-0000-0000-0000041A0000}"/>
    <cellStyle name="Normal 12 2 3 2 3 5 2 2 3" xfId="16379" xr:uid="{00000000-0005-0000-0000-0000051A0000}"/>
    <cellStyle name="Normal 12 2 3 2 3 5 2 2 3 2" xfId="41999" xr:uid="{00000000-0005-0000-0000-0000061A0000}"/>
    <cellStyle name="Normal 12 2 3 2 3 5 2 2 4" xfId="29189" xr:uid="{00000000-0005-0000-0000-0000071A0000}"/>
    <cellStyle name="Normal 12 2 3 2 3 5 2 3" xfId="5398" xr:uid="{00000000-0005-0000-0000-0000081A0000}"/>
    <cellStyle name="Normal 12 2 3 2 3 5 2 3 2" xfId="10888" xr:uid="{00000000-0005-0000-0000-0000091A0000}"/>
    <cellStyle name="Normal 12 2 3 2 3 5 2 3 2 2" xfId="23699" xr:uid="{00000000-0005-0000-0000-00000A1A0000}"/>
    <cellStyle name="Normal 12 2 3 2 3 5 2 3 2 2 2" xfId="49319" xr:uid="{00000000-0005-0000-0000-00000B1A0000}"/>
    <cellStyle name="Normal 12 2 3 2 3 5 2 3 2 3" xfId="36509" xr:uid="{00000000-0005-0000-0000-00000C1A0000}"/>
    <cellStyle name="Normal 12 2 3 2 3 5 2 3 3" xfId="18209" xr:uid="{00000000-0005-0000-0000-00000D1A0000}"/>
    <cellStyle name="Normal 12 2 3 2 3 5 2 3 3 2" xfId="43829" xr:uid="{00000000-0005-0000-0000-00000E1A0000}"/>
    <cellStyle name="Normal 12 2 3 2 3 5 2 3 4" xfId="31019" xr:uid="{00000000-0005-0000-0000-00000F1A0000}"/>
    <cellStyle name="Normal 12 2 3 2 3 5 2 4" xfId="12718" xr:uid="{00000000-0005-0000-0000-0000101A0000}"/>
    <cellStyle name="Normal 12 2 3 2 3 5 2 4 2" xfId="25529" xr:uid="{00000000-0005-0000-0000-0000111A0000}"/>
    <cellStyle name="Normal 12 2 3 2 3 5 2 4 2 2" xfId="51149" xr:uid="{00000000-0005-0000-0000-0000121A0000}"/>
    <cellStyle name="Normal 12 2 3 2 3 5 2 4 3" xfId="38339" xr:uid="{00000000-0005-0000-0000-0000131A0000}"/>
    <cellStyle name="Normal 12 2 3 2 3 5 2 5" xfId="7228" xr:uid="{00000000-0005-0000-0000-0000141A0000}"/>
    <cellStyle name="Normal 12 2 3 2 3 5 2 5 2" xfId="20039" xr:uid="{00000000-0005-0000-0000-0000151A0000}"/>
    <cellStyle name="Normal 12 2 3 2 3 5 2 5 2 2" xfId="45659" xr:uid="{00000000-0005-0000-0000-0000161A0000}"/>
    <cellStyle name="Normal 12 2 3 2 3 5 2 5 3" xfId="32849" xr:uid="{00000000-0005-0000-0000-0000171A0000}"/>
    <cellStyle name="Normal 12 2 3 2 3 5 2 6" xfId="14549" xr:uid="{00000000-0005-0000-0000-0000181A0000}"/>
    <cellStyle name="Normal 12 2 3 2 3 5 2 6 2" xfId="40169" xr:uid="{00000000-0005-0000-0000-0000191A0000}"/>
    <cellStyle name="Normal 12 2 3 2 3 5 2 7" xfId="27359" xr:uid="{00000000-0005-0000-0000-00001A1A0000}"/>
    <cellStyle name="Normal 12 2 3 2 3 5 3" xfId="2674" xr:uid="{00000000-0005-0000-0000-00001B1A0000}"/>
    <cellStyle name="Normal 12 2 3 2 3 5 3 2" xfId="8164" xr:uid="{00000000-0005-0000-0000-00001C1A0000}"/>
    <cellStyle name="Normal 12 2 3 2 3 5 3 2 2" xfId="20975" xr:uid="{00000000-0005-0000-0000-00001D1A0000}"/>
    <cellStyle name="Normal 12 2 3 2 3 5 3 2 2 2" xfId="46595" xr:uid="{00000000-0005-0000-0000-00001E1A0000}"/>
    <cellStyle name="Normal 12 2 3 2 3 5 3 2 3" xfId="33785" xr:uid="{00000000-0005-0000-0000-00001F1A0000}"/>
    <cellStyle name="Normal 12 2 3 2 3 5 3 3" xfId="15485" xr:uid="{00000000-0005-0000-0000-0000201A0000}"/>
    <cellStyle name="Normal 12 2 3 2 3 5 3 3 2" xfId="41105" xr:uid="{00000000-0005-0000-0000-0000211A0000}"/>
    <cellStyle name="Normal 12 2 3 2 3 5 3 4" xfId="28295" xr:uid="{00000000-0005-0000-0000-0000221A0000}"/>
    <cellStyle name="Normal 12 2 3 2 3 5 4" xfId="4504" xr:uid="{00000000-0005-0000-0000-0000231A0000}"/>
    <cellStyle name="Normal 12 2 3 2 3 5 4 2" xfId="9994" xr:uid="{00000000-0005-0000-0000-0000241A0000}"/>
    <cellStyle name="Normal 12 2 3 2 3 5 4 2 2" xfId="22805" xr:uid="{00000000-0005-0000-0000-0000251A0000}"/>
    <cellStyle name="Normal 12 2 3 2 3 5 4 2 2 2" xfId="48425" xr:uid="{00000000-0005-0000-0000-0000261A0000}"/>
    <cellStyle name="Normal 12 2 3 2 3 5 4 2 3" xfId="35615" xr:uid="{00000000-0005-0000-0000-0000271A0000}"/>
    <cellStyle name="Normal 12 2 3 2 3 5 4 3" xfId="17315" xr:uid="{00000000-0005-0000-0000-0000281A0000}"/>
    <cellStyle name="Normal 12 2 3 2 3 5 4 3 2" xfId="42935" xr:uid="{00000000-0005-0000-0000-0000291A0000}"/>
    <cellStyle name="Normal 12 2 3 2 3 5 4 4" xfId="30125" xr:uid="{00000000-0005-0000-0000-00002A1A0000}"/>
    <cellStyle name="Normal 12 2 3 2 3 5 5" xfId="11824" xr:uid="{00000000-0005-0000-0000-00002B1A0000}"/>
    <cellStyle name="Normal 12 2 3 2 3 5 5 2" xfId="24635" xr:uid="{00000000-0005-0000-0000-00002C1A0000}"/>
    <cellStyle name="Normal 12 2 3 2 3 5 5 2 2" xfId="50255" xr:uid="{00000000-0005-0000-0000-00002D1A0000}"/>
    <cellStyle name="Normal 12 2 3 2 3 5 5 3" xfId="37445" xr:uid="{00000000-0005-0000-0000-00002E1A0000}"/>
    <cellStyle name="Normal 12 2 3 2 3 5 6" xfId="6334" xr:uid="{00000000-0005-0000-0000-00002F1A0000}"/>
    <cellStyle name="Normal 12 2 3 2 3 5 6 2" xfId="19145" xr:uid="{00000000-0005-0000-0000-0000301A0000}"/>
    <cellStyle name="Normal 12 2 3 2 3 5 6 2 2" xfId="44765" xr:uid="{00000000-0005-0000-0000-0000311A0000}"/>
    <cellStyle name="Normal 12 2 3 2 3 5 6 3" xfId="31955" xr:uid="{00000000-0005-0000-0000-0000321A0000}"/>
    <cellStyle name="Normal 12 2 3 2 3 5 7" xfId="13655" xr:uid="{00000000-0005-0000-0000-0000331A0000}"/>
    <cellStyle name="Normal 12 2 3 2 3 5 7 2" xfId="39275" xr:uid="{00000000-0005-0000-0000-0000341A0000}"/>
    <cellStyle name="Normal 12 2 3 2 3 5 8" xfId="26465" xr:uid="{00000000-0005-0000-0000-0000351A0000}"/>
    <cellStyle name="Normal 12 2 3 2 3 6" xfId="1244" xr:uid="{00000000-0005-0000-0000-0000361A0000}"/>
    <cellStyle name="Normal 12 2 3 2 3 6 2" xfId="3074" xr:uid="{00000000-0005-0000-0000-0000371A0000}"/>
    <cellStyle name="Normal 12 2 3 2 3 6 2 2" xfId="8564" xr:uid="{00000000-0005-0000-0000-0000381A0000}"/>
    <cellStyle name="Normal 12 2 3 2 3 6 2 2 2" xfId="21375" xr:uid="{00000000-0005-0000-0000-0000391A0000}"/>
    <cellStyle name="Normal 12 2 3 2 3 6 2 2 2 2" xfId="46995" xr:uid="{00000000-0005-0000-0000-00003A1A0000}"/>
    <cellStyle name="Normal 12 2 3 2 3 6 2 2 3" xfId="34185" xr:uid="{00000000-0005-0000-0000-00003B1A0000}"/>
    <cellStyle name="Normal 12 2 3 2 3 6 2 3" xfId="15885" xr:uid="{00000000-0005-0000-0000-00003C1A0000}"/>
    <cellStyle name="Normal 12 2 3 2 3 6 2 3 2" xfId="41505" xr:uid="{00000000-0005-0000-0000-00003D1A0000}"/>
    <cellStyle name="Normal 12 2 3 2 3 6 2 4" xfId="28695" xr:uid="{00000000-0005-0000-0000-00003E1A0000}"/>
    <cellStyle name="Normal 12 2 3 2 3 6 3" xfId="4904" xr:uid="{00000000-0005-0000-0000-00003F1A0000}"/>
    <cellStyle name="Normal 12 2 3 2 3 6 3 2" xfId="10394" xr:uid="{00000000-0005-0000-0000-0000401A0000}"/>
    <cellStyle name="Normal 12 2 3 2 3 6 3 2 2" xfId="23205" xr:uid="{00000000-0005-0000-0000-0000411A0000}"/>
    <cellStyle name="Normal 12 2 3 2 3 6 3 2 2 2" xfId="48825" xr:uid="{00000000-0005-0000-0000-0000421A0000}"/>
    <cellStyle name="Normal 12 2 3 2 3 6 3 2 3" xfId="36015" xr:uid="{00000000-0005-0000-0000-0000431A0000}"/>
    <cellStyle name="Normal 12 2 3 2 3 6 3 3" xfId="17715" xr:uid="{00000000-0005-0000-0000-0000441A0000}"/>
    <cellStyle name="Normal 12 2 3 2 3 6 3 3 2" xfId="43335" xr:uid="{00000000-0005-0000-0000-0000451A0000}"/>
    <cellStyle name="Normal 12 2 3 2 3 6 3 4" xfId="30525" xr:uid="{00000000-0005-0000-0000-0000461A0000}"/>
    <cellStyle name="Normal 12 2 3 2 3 6 4" xfId="12224" xr:uid="{00000000-0005-0000-0000-0000471A0000}"/>
    <cellStyle name="Normal 12 2 3 2 3 6 4 2" xfId="25035" xr:uid="{00000000-0005-0000-0000-0000481A0000}"/>
    <cellStyle name="Normal 12 2 3 2 3 6 4 2 2" xfId="50655" xr:uid="{00000000-0005-0000-0000-0000491A0000}"/>
    <cellStyle name="Normal 12 2 3 2 3 6 4 3" xfId="37845" xr:uid="{00000000-0005-0000-0000-00004A1A0000}"/>
    <cellStyle name="Normal 12 2 3 2 3 6 5" xfId="6734" xr:uid="{00000000-0005-0000-0000-00004B1A0000}"/>
    <cellStyle name="Normal 12 2 3 2 3 6 5 2" xfId="19545" xr:uid="{00000000-0005-0000-0000-00004C1A0000}"/>
    <cellStyle name="Normal 12 2 3 2 3 6 5 2 2" xfId="45165" xr:uid="{00000000-0005-0000-0000-00004D1A0000}"/>
    <cellStyle name="Normal 12 2 3 2 3 6 5 3" xfId="32355" xr:uid="{00000000-0005-0000-0000-00004E1A0000}"/>
    <cellStyle name="Normal 12 2 3 2 3 6 6" xfId="14055" xr:uid="{00000000-0005-0000-0000-00004F1A0000}"/>
    <cellStyle name="Normal 12 2 3 2 3 6 6 2" xfId="39675" xr:uid="{00000000-0005-0000-0000-0000501A0000}"/>
    <cellStyle name="Normal 12 2 3 2 3 6 7" xfId="26865" xr:uid="{00000000-0005-0000-0000-0000511A0000}"/>
    <cellStyle name="Normal 12 2 3 2 3 7" xfId="2180" xr:uid="{00000000-0005-0000-0000-0000521A0000}"/>
    <cellStyle name="Normal 12 2 3 2 3 7 2" xfId="7670" xr:uid="{00000000-0005-0000-0000-0000531A0000}"/>
    <cellStyle name="Normal 12 2 3 2 3 7 2 2" xfId="20481" xr:uid="{00000000-0005-0000-0000-0000541A0000}"/>
    <cellStyle name="Normal 12 2 3 2 3 7 2 2 2" xfId="46101" xr:uid="{00000000-0005-0000-0000-0000551A0000}"/>
    <cellStyle name="Normal 12 2 3 2 3 7 2 3" xfId="33291" xr:uid="{00000000-0005-0000-0000-0000561A0000}"/>
    <cellStyle name="Normal 12 2 3 2 3 7 3" xfId="14991" xr:uid="{00000000-0005-0000-0000-0000571A0000}"/>
    <cellStyle name="Normal 12 2 3 2 3 7 3 2" xfId="40611" xr:uid="{00000000-0005-0000-0000-0000581A0000}"/>
    <cellStyle name="Normal 12 2 3 2 3 7 4" xfId="27801" xr:uid="{00000000-0005-0000-0000-0000591A0000}"/>
    <cellStyle name="Normal 12 2 3 2 3 8" xfId="4010" xr:uid="{00000000-0005-0000-0000-00005A1A0000}"/>
    <cellStyle name="Normal 12 2 3 2 3 8 2" xfId="9500" xr:uid="{00000000-0005-0000-0000-00005B1A0000}"/>
    <cellStyle name="Normal 12 2 3 2 3 8 2 2" xfId="22311" xr:uid="{00000000-0005-0000-0000-00005C1A0000}"/>
    <cellStyle name="Normal 12 2 3 2 3 8 2 2 2" xfId="47931" xr:uid="{00000000-0005-0000-0000-00005D1A0000}"/>
    <cellStyle name="Normal 12 2 3 2 3 8 2 3" xfId="35121" xr:uid="{00000000-0005-0000-0000-00005E1A0000}"/>
    <cellStyle name="Normal 12 2 3 2 3 8 3" xfId="16821" xr:uid="{00000000-0005-0000-0000-00005F1A0000}"/>
    <cellStyle name="Normal 12 2 3 2 3 8 3 2" xfId="42441" xr:uid="{00000000-0005-0000-0000-0000601A0000}"/>
    <cellStyle name="Normal 12 2 3 2 3 8 4" xfId="29631" xr:uid="{00000000-0005-0000-0000-0000611A0000}"/>
    <cellStyle name="Normal 12 2 3 2 3 9" xfId="11330" xr:uid="{00000000-0005-0000-0000-0000621A0000}"/>
    <cellStyle name="Normal 12 2 3 2 3 9 2" xfId="24141" xr:uid="{00000000-0005-0000-0000-0000631A0000}"/>
    <cellStyle name="Normal 12 2 3 2 3 9 2 2" xfId="49761" xr:uid="{00000000-0005-0000-0000-0000641A0000}"/>
    <cellStyle name="Normal 12 2 3 2 3 9 3" xfId="36951" xr:uid="{00000000-0005-0000-0000-0000651A0000}"/>
    <cellStyle name="Normal 12 2 3 2 4" xfId="367" xr:uid="{00000000-0005-0000-0000-0000661A0000}"/>
    <cellStyle name="Normal 12 2 3 2 4 2" xfId="884" xr:uid="{00000000-0005-0000-0000-0000671A0000}"/>
    <cellStyle name="Normal 12 2 3 2 4 2 2" xfId="1779" xr:uid="{00000000-0005-0000-0000-0000681A0000}"/>
    <cellStyle name="Normal 12 2 3 2 4 2 2 2" xfId="3609" xr:uid="{00000000-0005-0000-0000-0000691A0000}"/>
    <cellStyle name="Normal 12 2 3 2 4 2 2 2 2" xfId="9099" xr:uid="{00000000-0005-0000-0000-00006A1A0000}"/>
    <cellStyle name="Normal 12 2 3 2 4 2 2 2 2 2" xfId="21910" xr:uid="{00000000-0005-0000-0000-00006B1A0000}"/>
    <cellStyle name="Normal 12 2 3 2 4 2 2 2 2 2 2" xfId="47530" xr:uid="{00000000-0005-0000-0000-00006C1A0000}"/>
    <cellStyle name="Normal 12 2 3 2 4 2 2 2 2 3" xfId="34720" xr:uid="{00000000-0005-0000-0000-00006D1A0000}"/>
    <cellStyle name="Normal 12 2 3 2 4 2 2 2 3" xfId="16420" xr:uid="{00000000-0005-0000-0000-00006E1A0000}"/>
    <cellStyle name="Normal 12 2 3 2 4 2 2 2 3 2" xfId="42040" xr:uid="{00000000-0005-0000-0000-00006F1A0000}"/>
    <cellStyle name="Normal 12 2 3 2 4 2 2 2 4" xfId="29230" xr:uid="{00000000-0005-0000-0000-0000701A0000}"/>
    <cellStyle name="Normal 12 2 3 2 4 2 2 3" xfId="5439" xr:uid="{00000000-0005-0000-0000-0000711A0000}"/>
    <cellStyle name="Normal 12 2 3 2 4 2 2 3 2" xfId="10929" xr:uid="{00000000-0005-0000-0000-0000721A0000}"/>
    <cellStyle name="Normal 12 2 3 2 4 2 2 3 2 2" xfId="23740" xr:uid="{00000000-0005-0000-0000-0000731A0000}"/>
    <cellStyle name="Normal 12 2 3 2 4 2 2 3 2 2 2" xfId="49360" xr:uid="{00000000-0005-0000-0000-0000741A0000}"/>
    <cellStyle name="Normal 12 2 3 2 4 2 2 3 2 3" xfId="36550" xr:uid="{00000000-0005-0000-0000-0000751A0000}"/>
    <cellStyle name="Normal 12 2 3 2 4 2 2 3 3" xfId="18250" xr:uid="{00000000-0005-0000-0000-0000761A0000}"/>
    <cellStyle name="Normal 12 2 3 2 4 2 2 3 3 2" xfId="43870" xr:uid="{00000000-0005-0000-0000-0000771A0000}"/>
    <cellStyle name="Normal 12 2 3 2 4 2 2 3 4" xfId="31060" xr:uid="{00000000-0005-0000-0000-0000781A0000}"/>
    <cellStyle name="Normal 12 2 3 2 4 2 2 4" xfId="12759" xr:uid="{00000000-0005-0000-0000-0000791A0000}"/>
    <cellStyle name="Normal 12 2 3 2 4 2 2 4 2" xfId="25570" xr:uid="{00000000-0005-0000-0000-00007A1A0000}"/>
    <cellStyle name="Normal 12 2 3 2 4 2 2 4 2 2" xfId="51190" xr:uid="{00000000-0005-0000-0000-00007B1A0000}"/>
    <cellStyle name="Normal 12 2 3 2 4 2 2 4 3" xfId="38380" xr:uid="{00000000-0005-0000-0000-00007C1A0000}"/>
    <cellStyle name="Normal 12 2 3 2 4 2 2 5" xfId="7269" xr:uid="{00000000-0005-0000-0000-00007D1A0000}"/>
    <cellStyle name="Normal 12 2 3 2 4 2 2 5 2" xfId="20080" xr:uid="{00000000-0005-0000-0000-00007E1A0000}"/>
    <cellStyle name="Normal 12 2 3 2 4 2 2 5 2 2" xfId="45700" xr:uid="{00000000-0005-0000-0000-00007F1A0000}"/>
    <cellStyle name="Normal 12 2 3 2 4 2 2 5 3" xfId="32890" xr:uid="{00000000-0005-0000-0000-0000801A0000}"/>
    <cellStyle name="Normal 12 2 3 2 4 2 2 6" xfId="14590" xr:uid="{00000000-0005-0000-0000-0000811A0000}"/>
    <cellStyle name="Normal 12 2 3 2 4 2 2 6 2" xfId="40210" xr:uid="{00000000-0005-0000-0000-0000821A0000}"/>
    <cellStyle name="Normal 12 2 3 2 4 2 2 7" xfId="27400" xr:uid="{00000000-0005-0000-0000-0000831A0000}"/>
    <cellStyle name="Normal 12 2 3 2 4 2 3" xfId="2715" xr:uid="{00000000-0005-0000-0000-0000841A0000}"/>
    <cellStyle name="Normal 12 2 3 2 4 2 3 2" xfId="8205" xr:uid="{00000000-0005-0000-0000-0000851A0000}"/>
    <cellStyle name="Normal 12 2 3 2 4 2 3 2 2" xfId="21016" xr:uid="{00000000-0005-0000-0000-0000861A0000}"/>
    <cellStyle name="Normal 12 2 3 2 4 2 3 2 2 2" xfId="46636" xr:uid="{00000000-0005-0000-0000-0000871A0000}"/>
    <cellStyle name="Normal 12 2 3 2 4 2 3 2 3" xfId="33826" xr:uid="{00000000-0005-0000-0000-0000881A0000}"/>
    <cellStyle name="Normal 12 2 3 2 4 2 3 3" xfId="15526" xr:uid="{00000000-0005-0000-0000-0000891A0000}"/>
    <cellStyle name="Normal 12 2 3 2 4 2 3 3 2" xfId="41146" xr:uid="{00000000-0005-0000-0000-00008A1A0000}"/>
    <cellStyle name="Normal 12 2 3 2 4 2 3 4" xfId="28336" xr:uid="{00000000-0005-0000-0000-00008B1A0000}"/>
    <cellStyle name="Normal 12 2 3 2 4 2 4" xfId="4545" xr:uid="{00000000-0005-0000-0000-00008C1A0000}"/>
    <cellStyle name="Normal 12 2 3 2 4 2 4 2" xfId="10035" xr:uid="{00000000-0005-0000-0000-00008D1A0000}"/>
    <cellStyle name="Normal 12 2 3 2 4 2 4 2 2" xfId="22846" xr:uid="{00000000-0005-0000-0000-00008E1A0000}"/>
    <cellStyle name="Normal 12 2 3 2 4 2 4 2 2 2" xfId="48466" xr:uid="{00000000-0005-0000-0000-00008F1A0000}"/>
    <cellStyle name="Normal 12 2 3 2 4 2 4 2 3" xfId="35656" xr:uid="{00000000-0005-0000-0000-0000901A0000}"/>
    <cellStyle name="Normal 12 2 3 2 4 2 4 3" xfId="17356" xr:uid="{00000000-0005-0000-0000-0000911A0000}"/>
    <cellStyle name="Normal 12 2 3 2 4 2 4 3 2" xfId="42976" xr:uid="{00000000-0005-0000-0000-0000921A0000}"/>
    <cellStyle name="Normal 12 2 3 2 4 2 4 4" xfId="30166" xr:uid="{00000000-0005-0000-0000-0000931A0000}"/>
    <cellStyle name="Normal 12 2 3 2 4 2 5" xfId="11865" xr:uid="{00000000-0005-0000-0000-0000941A0000}"/>
    <cellStyle name="Normal 12 2 3 2 4 2 5 2" xfId="24676" xr:uid="{00000000-0005-0000-0000-0000951A0000}"/>
    <cellStyle name="Normal 12 2 3 2 4 2 5 2 2" xfId="50296" xr:uid="{00000000-0005-0000-0000-0000961A0000}"/>
    <cellStyle name="Normal 12 2 3 2 4 2 5 3" xfId="37486" xr:uid="{00000000-0005-0000-0000-0000971A0000}"/>
    <cellStyle name="Normal 12 2 3 2 4 2 6" xfId="6375" xr:uid="{00000000-0005-0000-0000-0000981A0000}"/>
    <cellStyle name="Normal 12 2 3 2 4 2 6 2" xfId="19186" xr:uid="{00000000-0005-0000-0000-0000991A0000}"/>
    <cellStyle name="Normal 12 2 3 2 4 2 6 2 2" xfId="44806" xr:uid="{00000000-0005-0000-0000-00009A1A0000}"/>
    <cellStyle name="Normal 12 2 3 2 4 2 6 3" xfId="31996" xr:uid="{00000000-0005-0000-0000-00009B1A0000}"/>
    <cellStyle name="Normal 12 2 3 2 4 2 7" xfId="13696" xr:uid="{00000000-0005-0000-0000-00009C1A0000}"/>
    <cellStyle name="Normal 12 2 3 2 4 2 7 2" xfId="39316" xr:uid="{00000000-0005-0000-0000-00009D1A0000}"/>
    <cellStyle name="Normal 12 2 3 2 4 2 8" xfId="26506" xr:uid="{00000000-0005-0000-0000-00009E1A0000}"/>
    <cellStyle name="Normal 12 2 3 2 4 3" xfId="1262" xr:uid="{00000000-0005-0000-0000-00009F1A0000}"/>
    <cellStyle name="Normal 12 2 3 2 4 3 2" xfId="3092" xr:uid="{00000000-0005-0000-0000-0000A01A0000}"/>
    <cellStyle name="Normal 12 2 3 2 4 3 2 2" xfId="8582" xr:uid="{00000000-0005-0000-0000-0000A11A0000}"/>
    <cellStyle name="Normal 12 2 3 2 4 3 2 2 2" xfId="21393" xr:uid="{00000000-0005-0000-0000-0000A21A0000}"/>
    <cellStyle name="Normal 12 2 3 2 4 3 2 2 2 2" xfId="47013" xr:uid="{00000000-0005-0000-0000-0000A31A0000}"/>
    <cellStyle name="Normal 12 2 3 2 4 3 2 2 3" xfId="34203" xr:uid="{00000000-0005-0000-0000-0000A41A0000}"/>
    <cellStyle name="Normal 12 2 3 2 4 3 2 3" xfId="15903" xr:uid="{00000000-0005-0000-0000-0000A51A0000}"/>
    <cellStyle name="Normal 12 2 3 2 4 3 2 3 2" xfId="41523" xr:uid="{00000000-0005-0000-0000-0000A61A0000}"/>
    <cellStyle name="Normal 12 2 3 2 4 3 2 4" xfId="28713" xr:uid="{00000000-0005-0000-0000-0000A71A0000}"/>
    <cellStyle name="Normal 12 2 3 2 4 3 3" xfId="4922" xr:uid="{00000000-0005-0000-0000-0000A81A0000}"/>
    <cellStyle name="Normal 12 2 3 2 4 3 3 2" xfId="10412" xr:uid="{00000000-0005-0000-0000-0000A91A0000}"/>
    <cellStyle name="Normal 12 2 3 2 4 3 3 2 2" xfId="23223" xr:uid="{00000000-0005-0000-0000-0000AA1A0000}"/>
    <cellStyle name="Normal 12 2 3 2 4 3 3 2 2 2" xfId="48843" xr:uid="{00000000-0005-0000-0000-0000AB1A0000}"/>
    <cellStyle name="Normal 12 2 3 2 4 3 3 2 3" xfId="36033" xr:uid="{00000000-0005-0000-0000-0000AC1A0000}"/>
    <cellStyle name="Normal 12 2 3 2 4 3 3 3" xfId="17733" xr:uid="{00000000-0005-0000-0000-0000AD1A0000}"/>
    <cellStyle name="Normal 12 2 3 2 4 3 3 3 2" xfId="43353" xr:uid="{00000000-0005-0000-0000-0000AE1A0000}"/>
    <cellStyle name="Normal 12 2 3 2 4 3 3 4" xfId="30543" xr:uid="{00000000-0005-0000-0000-0000AF1A0000}"/>
    <cellStyle name="Normal 12 2 3 2 4 3 4" xfId="12242" xr:uid="{00000000-0005-0000-0000-0000B01A0000}"/>
    <cellStyle name="Normal 12 2 3 2 4 3 4 2" xfId="25053" xr:uid="{00000000-0005-0000-0000-0000B11A0000}"/>
    <cellStyle name="Normal 12 2 3 2 4 3 4 2 2" xfId="50673" xr:uid="{00000000-0005-0000-0000-0000B21A0000}"/>
    <cellStyle name="Normal 12 2 3 2 4 3 4 3" xfId="37863" xr:uid="{00000000-0005-0000-0000-0000B31A0000}"/>
    <cellStyle name="Normal 12 2 3 2 4 3 5" xfId="6752" xr:uid="{00000000-0005-0000-0000-0000B41A0000}"/>
    <cellStyle name="Normal 12 2 3 2 4 3 5 2" xfId="19563" xr:uid="{00000000-0005-0000-0000-0000B51A0000}"/>
    <cellStyle name="Normal 12 2 3 2 4 3 5 2 2" xfId="45183" xr:uid="{00000000-0005-0000-0000-0000B61A0000}"/>
    <cellStyle name="Normal 12 2 3 2 4 3 5 3" xfId="32373" xr:uid="{00000000-0005-0000-0000-0000B71A0000}"/>
    <cellStyle name="Normal 12 2 3 2 4 3 6" xfId="14073" xr:uid="{00000000-0005-0000-0000-0000B81A0000}"/>
    <cellStyle name="Normal 12 2 3 2 4 3 6 2" xfId="39693" xr:uid="{00000000-0005-0000-0000-0000B91A0000}"/>
    <cellStyle name="Normal 12 2 3 2 4 3 7" xfId="26883" xr:uid="{00000000-0005-0000-0000-0000BA1A0000}"/>
    <cellStyle name="Normal 12 2 3 2 4 4" xfId="2198" xr:uid="{00000000-0005-0000-0000-0000BB1A0000}"/>
    <cellStyle name="Normal 12 2 3 2 4 4 2" xfId="7688" xr:uid="{00000000-0005-0000-0000-0000BC1A0000}"/>
    <cellStyle name="Normal 12 2 3 2 4 4 2 2" xfId="20499" xr:uid="{00000000-0005-0000-0000-0000BD1A0000}"/>
    <cellStyle name="Normal 12 2 3 2 4 4 2 2 2" xfId="46119" xr:uid="{00000000-0005-0000-0000-0000BE1A0000}"/>
    <cellStyle name="Normal 12 2 3 2 4 4 2 3" xfId="33309" xr:uid="{00000000-0005-0000-0000-0000BF1A0000}"/>
    <cellStyle name="Normal 12 2 3 2 4 4 3" xfId="15009" xr:uid="{00000000-0005-0000-0000-0000C01A0000}"/>
    <cellStyle name="Normal 12 2 3 2 4 4 3 2" xfId="40629" xr:uid="{00000000-0005-0000-0000-0000C11A0000}"/>
    <cellStyle name="Normal 12 2 3 2 4 4 4" xfId="27819" xr:uid="{00000000-0005-0000-0000-0000C21A0000}"/>
    <cellStyle name="Normal 12 2 3 2 4 5" xfId="4028" xr:uid="{00000000-0005-0000-0000-0000C31A0000}"/>
    <cellStyle name="Normal 12 2 3 2 4 5 2" xfId="9518" xr:uid="{00000000-0005-0000-0000-0000C41A0000}"/>
    <cellStyle name="Normal 12 2 3 2 4 5 2 2" xfId="22329" xr:uid="{00000000-0005-0000-0000-0000C51A0000}"/>
    <cellStyle name="Normal 12 2 3 2 4 5 2 2 2" xfId="47949" xr:uid="{00000000-0005-0000-0000-0000C61A0000}"/>
    <cellStyle name="Normal 12 2 3 2 4 5 2 3" xfId="35139" xr:uid="{00000000-0005-0000-0000-0000C71A0000}"/>
    <cellStyle name="Normal 12 2 3 2 4 5 3" xfId="16839" xr:uid="{00000000-0005-0000-0000-0000C81A0000}"/>
    <cellStyle name="Normal 12 2 3 2 4 5 3 2" xfId="42459" xr:uid="{00000000-0005-0000-0000-0000C91A0000}"/>
    <cellStyle name="Normal 12 2 3 2 4 5 4" xfId="29649" xr:uid="{00000000-0005-0000-0000-0000CA1A0000}"/>
    <cellStyle name="Normal 12 2 3 2 4 6" xfId="11348" xr:uid="{00000000-0005-0000-0000-0000CB1A0000}"/>
    <cellStyle name="Normal 12 2 3 2 4 6 2" xfId="24159" xr:uid="{00000000-0005-0000-0000-0000CC1A0000}"/>
    <cellStyle name="Normal 12 2 3 2 4 6 2 2" xfId="49779" xr:uid="{00000000-0005-0000-0000-0000CD1A0000}"/>
    <cellStyle name="Normal 12 2 3 2 4 6 3" xfId="36969" xr:uid="{00000000-0005-0000-0000-0000CE1A0000}"/>
    <cellStyle name="Normal 12 2 3 2 4 7" xfId="5858" xr:uid="{00000000-0005-0000-0000-0000CF1A0000}"/>
    <cellStyle name="Normal 12 2 3 2 4 7 2" xfId="18669" xr:uid="{00000000-0005-0000-0000-0000D01A0000}"/>
    <cellStyle name="Normal 12 2 3 2 4 7 2 2" xfId="44289" xr:uid="{00000000-0005-0000-0000-0000D11A0000}"/>
    <cellStyle name="Normal 12 2 3 2 4 7 3" xfId="31479" xr:uid="{00000000-0005-0000-0000-0000D21A0000}"/>
    <cellStyle name="Normal 12 2 3 2 4 8" xfId="13179" xr:uid="{00000000-0005-0000-0000-0000D31A0000}"/>
    <cellStyle name="Normal 12 2 3 2 4 8 2" xfId="38799" xr:uid="{00000000-0005-0000-0000-0000D41A0000}"/>
    <cellStyle name="Normal 12 2 3 2 4 9" xfId="25989" xr:uid="{00000000-0005-0000-0000-0000D51A0000}"/>
    <cellStyle name="Normal 12 2 3 2 5" xfId="617" xr:uid="{00000000-0005-0000-0000-0000D61A0000}"/>
    <cellStyle name="Normal 12 2 3 2 5 2" xfId="1017" xr:uid="{00000000-0005-0000-0000-0000D71A0000}"/>
    <cellStyle name="Normal 12 2 3 2 5 2 2" xfId="1912" xr:uid="{00000000-0005-0000-0000-0000D81A0000}"/>
    <cellStyle name="Normal 12 2 3 2 5 2 2 2" xfId="3742" xr:uid="{00000000-0005-0000-0000-0000D91A0000}"/>
    <cellStyle name="Normal 12 2 3 2 5 2 2 2 2" xfId="9232" xr:uid="{00000000-0005-0000-0000-0000DA1A0000}"/>
    <cellStyle name="Normal 12 2 3 2 5 2 2 2 2 2" xfId="22043" xr:uid="{00000000-0005-0000-0000-0000DB1A0000}"/>
    <cellStyle name="Normal 12 2 3 2 5 2 2 2 2 2 2" xfId="47663" xr:uid="{00000000-0005-0000-0000-0000DC1A0000}"/>
    <cellStyle name="Normal 12 2 3 2 5 2 2 2 2 3" xfId="34853" xr:uid="{00000000-0005-0000-0000-0000DD1A0000}"/>
    <cellStyle name="Normal 12 2 3 2 5 2 2 2 3" xfId="16553" xr:uid="{00000000-0005-0000-0000-0000DE1A0000}"/>
    <cellStyle name="Normal 12 2 3 2 5 2 2 2 3 2" xfId="42173" xr:uid="{00000000-0005-0000-0000-0000DF1A0000}"/>
    <cellStyle name="Normal 12 2 3 2 5 2 2 2 4" xfId="29363" xr:uid="{00000000-0005-0000-0000-0000E01A0000}"/>
    <cellStyle name="Normal 12 2 3 2 5 2 2 3" xfId="5572" xr:uid="{00000000-0005-0000-0000-0000E11A0000}"/>
    <cellStyle name="Normal 12 2 3 2 5 2 2 3 2" xfId="11062" xr:uid="{00000000-0005-0000-0000-0000E21A0000}"/>
    <cellStyle name="Normal 12 2 3 2 5 2 2 3 2 2" xfId="23873" xr:uid="{00000000-0005-0000-0000-0000E31A0000}"/>
    <cellStyle name="Normal 12 2 3 2 5 2 2 3 2 2 2" xfId="49493" xr:uid="{00000000-0005-0000-0000-0000E41A0000}"/>
    <cellStyle name="Normal 12 2 3 2 5 2 2 3 2 3" xfId="36683" xr:uid="{00000000-0005-0000-0000-0000E51A0000}"/>
    <cellStyle name="Normal 12 2 3 2 5 2 2 3 3" xfId="18383" xr:uid="{00000000-0005-0000-0000-0000E61A0000}"/>
    <cellStyle name="Normal 12 2 3 2 5 2 2 3 3 2" xfId="44003" xr:uid="{00000000-0005-0000-0000-0000E71A0000}"/>
    <cellStyle name="Normal 12 2 3 2 5 2 2 3 4" xfId="31193" xr:uid="{00000000-0005-0000-0000-0000E81A0000}"/>
    <cellStyle name="Normal 12 2 3 2 5 2 2 4" xfId="12892" xr:uid="{00000000-0005-0000-0000-0000E91A0000}"/>
    <cellStyle name="Normal 12 2 3 2 5 2 2 4 2" xfId="25703" xr:uid="{00000000-0005-0000-0000-0000EA1A0000}"/>
    <cellStyle name="Normal 12 2 3 2 5 2 2 4 2 2" xfId="51323" xr:uid="{00000000-0005-0000-0000-0000EB1A0000}"/>
    <cellStyle name="Normal 12 2 3 2 5 2 2 4 3" xfId="38513" xr:uid="{00000000-0005-0000-0000-0000EC1A0000}"/>
    <cellStyle name="Normal 12 2 3 2 5 2 2 5" xfId="7402" xr:uid="{00000000-0005-0000-0000-0000ED1A0000}"/>
    <cellStyle name="Normal 12 2 3 2 5 2 2 5 2" xfId="20213" xr:uid="{00000000-0005-0000-0000-0000EE1A0000}"/>
    <cellStyle name="Normal 12 2 3 2 5 2 2 5 2 2" xfId="45833" xr:uid="{00000000-0005-0000-0000-0000EF1A0000}"/>
    <cellStyle name="Normal 12 2 3 2 5 2 2 5 3" xfId="33023" xr:uid="{00000000-0005-0000-0000-0000F01A0000}"/>
    <cellStyle name="Normal 12 2 3 2 5 2 2 6" xfId="14723" xr:uid="{00000000-0005-0000-0000-0000F11A0000}"/>
    <cellStyle name="Normal 12 2 3 2 5 2 2 6 2" xfId="40343" xr:uid="{00000000-0005-0000-0000-0000F21A0000}"/>
    <cellStyle name="Normal 12 2 3 2 5 2 2 7" xfId="27533" xr:uid="{00000000-0005-0000-0000-0000F31A0000}"/>
    <cellStyle name="Normal 12 2 3 2 5 2 3" xfId="2848" xr:uid="{00000000-0005-0000-0000-0000F41A0000}"/>
    <cellStyle name="Normal 12 2 3 2 5 2 3 2" xfId="8338" xr:uid="{00000000-0005-0000-0000-0000F51A0000}"/>
    <cellStyle name="Normal 12 2 3 2 5 2 3 2 2" xfId="21149" xr:uid="{00000000-0005-0000-0000-0000F61A0000}"/>
    <cellStyle name="Normal 12 2 3 2 5 2 3 2 2 2" xfId="46769" xr:uid="{00000000-0005-0000-0000-0000F71A0000}"/>
    <cellStyle name="Normal 12 2 3 2 5 2 3 2 3" xfId="33959" xr:uid="{00000000-0005-0000-0000-0000F81A0000}"/>
    <cellStyle name="Normal 12 2 3 2 5 2 3 3" xfId="15659" xr:uid="{00000000-0005-0000-0000-0000F91A0000}"/>
    <cellStyle name="Normal 12 2 3 2 5 2 3 3 2" xfId="41279" xr:uid="{00000000-0005-0000-0000-0000FA1A0000}"/>
    <cellStyle name="Normal 12 2 3 2 5 2 3 4" xfId="28469" xr:uid="{00000000-0005-0000-0000-0000FB1A0000}"/>
    <cellStyle name="Normal 12 2 3 2 5 2 4" xfId="4678" xr:uid="{00000000-0005-0000-0000-0000FC1A0000}"/>
    <cellStyle name="Normal 12 2 3 2 5 2 4 2" xfId="10168" xr:uid="{00000000-0005-0000-0000-0000FD1A0000}"/>
    <cellStyle name="Normal 12 2 3 2 5 2 4 2 2" xfId="22979" xr:uid="{00000000-0005-0000-0000-0000FE1A0000}"/>
    <cellStyle name="Normal 12 2 3 2 5 2 4 2 2 2" xfId="48599" xr:uid="{00000000-0005-0000-0000-0000FF1A0000}"/>
    <cellStyle name="Normal 12 2 3 2 5 2 4 2 3" xfId="35789" xr:uid="{00000000-0005-0000-0000-0000001B0000}"/>
    <cellStyle name="Normal 12 2 3 2 5 2 4 3" xfId="17489" xr:uid="{00000000-0005-0000-0000-0000011B0000}"/>
    <cellStyle name="Normal 12 2 3 2 5 2 4 3 2" xfId="43109" xr:uid="{00000000-0005-0000-0000-0000021B0000}"/>
    <cellStyle name="Normal 12 2 3 2 5 2 4 4" xfId="30299" xr:uid="{00000000-0005-0000-0000-0000031B0000}"/>
    <cellStyle name="Normal 12 2 3 2 5 2 5" xfId="11998" xr:uid="{00000000-0005-0000-0000-0000041B0000}"/>
    <cellStyle name="Normal 12 2 3 2 5 2 5 2" xfId="24809" xr:uid="{00000000-0005-0000-0000-0000051B0000}"/>
    <cellStyle name="Normal 12 2 3 2 5 2 5 2 2" xfId="50429" xr:uid="{00000000-0005-0000-0000-0000061B0000}"/>
    <cellStyle name="Normal 12 2 3 2 5 2 5 3" xfId="37619" xr:uid="{00000000-0005-0000-0000-0000071B0000}"/>
    <cellStyle name="Normal 12 2 3 2 5 2 6" xfId="6508" xr:uid="{00000000-0005-0000-0000-0000081B0000}"/>
    <cellStyle name="Normal 12 2 3 2 5 2 6 2" xfId="19319" xr:uid="{00000000-0005-0000-0000-0000091B0000}"/>
    <cellStyle name="Normal 12 2 3 2 5 2 6 2 2" xfId="44939" xr:uid="{00000000-0005-0000-0000-00000A1B0000}"/>
    <cellStyle name="Normal 12 2 3 2 5 2 6 3" xfId="32129" xr:uid="{00000000-0005-0000-0000-00000B1B0000}"/>
    <cellStyle name="Normal 12 2 3 2 5 2 7" xfId="13829" xr:uid="{00000000-0005-0000-0000-00000C1B0000}"/>
    <cellStyle name="Normal 12 2 3 2 5 2 7 2" xfId="39449" xr:uid="{00000000-0005-0000-0000-00000D1B0000}"/>
    <cellStyle name="Normal 12 2 3 2 5 2 8" xfId="26639" xr:uid="{00000000-0005-0000-0000-00000E1B0000}"/>
    <cellStyle name="Normal 12 2 3 2 5 3" xfId="1512" xr:uid="{00000000-0005-0000-0000-00000F1B0000}"/>
    <cellStyle name="Normal 12 2 3 2 5 3 2" xfId="3342" xr:uid="{00000000-0005-0000-0000-0000101B0000}"/>
    <cellStyle name="Normal 12 2 3 2 5 3 2 2" xfId="8832" xr:uid="{00000000-0005-0000-0000-0000111B0000}"/>
    <cellStyle name="Normal 12 2 3 2 5 3 2 2 2" xfId="21643" xr:uid="{00000000-0005-0000-0000-0000121B0000}"/>
    <cellStyle name="Normal 12 2 3 2 5 3 2 2 2 2" xfId="47263" xr:uid="{00000000-0005-0000-0000-0000131B0000}"/>
    <cellStyle name="Normal 12 2 3 2 5 3 2 2 3" xfId="34453" xr:uid="{00000000-0005-0000-0000-0000141B0000}"/>
    <cellStyle name="Normal 12 2 3 2 5 3 2 3" xfId="16153" xr:uid="{00000000-0005-0000-0000-0000151B0000}"/>
    <cellStyle name="Normal 12 2 3 2 5 3 2 3 2" xfId="41773" xr:uid="{00000000-0005-0000-0000-0000161B0000}"/>
    <cellStyle name="Normal 12 2 3 2 5 3 2 4" xfId="28963" xr:uid="{00000000-0005-0000-0000-0000171B0000}"/>
    <cellStyle name="Normal 12 2 3 2 5 3 3" xfId="5172" xr:uid="{00000000-0005-0000-0000-0000181B0000}"/>
    <cellStyle name="Normal 12 2 3 2 5 3 3 2" xfId="10662" xr:uid="{00000000-0005-0000-0000-0000191B0000}"/>
    <cellStyle name="Normal 12 2 3 2 5 3 3 2 2" xfId="23473" xr:uid="{00000000-0005-0000-0000-00001A1B0000}"/>
    <cellStyle name="Normal 12 2 3 2 5 3 3 2 2 2" xfId="49093" xr:uid="{00000000-0005-0000-0000-00001B1B0000}"/>
    <cellStyle name="Normal 12 2 3 2 5 3 3 2 3" xfId="36283" xr:uid="{00000000-0005-0000-0000-00001C1B0000}"/>
    <cellStyle name="Normal 12 2 3 2 5 3 3 3" xfId="17983" xr:uid="{00000000-0005-0000-0000-00001D1B0000}"/>
    <cellStyle name="Normal 12 2 3 2 5 3 3 3 2" xfId="43603" xr:uid="{00000000-0005-0000-0000-00001E1B0000}"/>
    <cellStyle name="Normal 12 2 3 2 5 3 3 4" xfId="30793" xr:uid="{00000000-0005-0000-0000-00001F1B0000}"/>
    <cellStyle name="Normal 12 2 3 2 5 3 4" xfId="12492" xr:uid="{00000000-0005-0000-0000-0000201B0000}"/>
    <cellStyle name="Normal 12 2 3 2 5 3 4 2" xfId="25303" xr:uid="{00000000-0005-0000-0000-0000211B0000}"/>
    <cellStyle name="Normal 12 2 3 2 5 3 4 2 2" xfId="50923" xr:uid="{00000000-0005-0000-0000-0000221B0000}"/>
    <cellStyle name="Normal 12 2 3 2 5 3 4 3" xfId="38113" xr:uid="{00000000-0005-0000-0000-0000231B0000}"/>
    <cellStyle name="Normal 12 2 3 2 5 3 5" xfId="7002" xr:uid="{00000000-0005-0000-0000-0000241B0000}"/>
    <cellStyle name="Normal 12 2 3 2 5 3 5 2" xfId="19813" xr:uid="{00000000-0005-0000-0000-0000251B0000}"/>
    <cellStyle name="Normal 12 2 3 2 5 3 5 2 2" xfId="45433" xr:uid="{00000000-0005-0000-0000-0000261B0000}"/>
    <cellStyle name="Normal 12 2 3 2 5 3 5 3" xfId="32623" xr:uid="{00000000-0005-0000-0000-0000271B0000}"/>
    <cellStyle name="Normal 12 2 3 2 5 3 6" xfId="14323" xr:uid="{00000000-0005-0000-0000-0000281B0000}"/>
    <cellStyle name="Normal 12 2 3 2 5 3 6 2" xfId="39943" xr:uid="{00000000-0005-0000-0000-0000291B0000}"/>
    <cellStyle name="Normal 12 2 3 2 5 3 7" xfId="27133" xr:uid="{00000000-0005-0000-0000-00002A1B0000}"/>
    <cellStyle name="Normal 12 2 3 2 5 4" xfId="2448" xr:uid="{00000000-0005-0000-0000-00002B1B0000}"/>
    <cellStyle name="Normal 12 2 3 2 5 4 2" xfId="7938" xr:uid="{00000000-0005-0000-0000-00002C1B0000}"/>
    <cellStyle name="Normal 12 2 3 2 5 4 2 2" xfId="20749" xr:uid="{00000000-0005-0000-0000-00002D1B0000}"/>
    <cellStyle name="Normal 12 2 3 2 5 4 2 2 2" xfId="46369" xr:uid="{00000000-0005-0000-0000-00002E1B0000}"/>
    <cellStyle name="Normal 12 2 3 2 5 4 2 3" xfId="33559" xr:uid="{00000000-0005-0000-0000-00002F1B0000}"/>
    <cellStyle name="Normal 12 2 3 2 5 4 3" xfId="15259" xr:uid="{00000000-0005-0000-0000-0000301B0000}"/>
    <cellStyle name="Normal 12 2 3 2 5 4 3 2" xfId="40879" xr:uid="{00000000-0005-0000-0000-0000311B0000}"/>
    <cellStyle name="Normal 12 2 3 2 5 4 4" xfId="28069" xr:uid="{00000000-0005-0000-0000-0000321B0000}"/>
    <cellStyle name="Normal 12 2 3 2 5 5" xfId="4278" xr:uid="{00000000-0005-0000-0000-0000331B0000}"/>
    <cellStyle name="Normal 12 2 3 2 5 5 2" xfId="9768" xr:uid="{00000000-0005-0000-0000-0000341B0000}"/>
    <cellStyle name="Normal 12 2 3 2 5 5 2 2" xfId="22579" xr:uid="{00000000-0005-0000-0000-0000351B0000}"/>
    <cellStyle name="Normal 12 2 3 2 5 5 2 2 2" xfId="48199" xr:uid="{00000000-0005-0000-0000-0000361B0000}"/>
    <cellStyle name="Normal 12 2 3 2 5 5 2 3" xfId="35389" xr:uid="{00000000-0005-0000-0000-0000371B0000}"/>
    <cellStyle name="Normal 12 2 3 2 5 5 3" xfId="17089" xr:uid="{00000000-0005-0000-0000-0000381B0000}"/>
    <cellStyle name="Normal 12 2 3 2 5 5 3 2" xfId="42709" xr:uid="{00000000-0005-0000-0000-0000391B0000}"/>
    <cellStyle name="Normal 12 2 3 2 5 5 4" xfId="29899" xr:uid="{00000000-0005-0000-0000-00003A1B0000}"/>
    <cellStyle name="Normal 12 2 3 2 5 6" xfId="11598" xr:uid="{00000000-0005-0000-0000-00003B1B0000}"/>
    <cellStyle name="Normal 12 2 3 2 5 6 2" xfId="24409" xr:uid="{00000000-0005-0000-0000-00003C1B0000}"/>
    <cellStyle name="Normal 12 2 3 2 5 6 2 2" xfId="50029" xr:uid="{00000000-0005-0000-0000-00003D1B0000}"/>
    <cellStyle name="Normal 12 2 3 2 5 6 3" xfId="37219" xr:uid="{00000000-0005-0000-0000-00003E1B0000}"/>
    <cellStyle name="Normal 12 2 3 2 5 7" xfId="6108" xr:uid="{00000000-0005-0000-0000-00003F1B0000}"/>
    <cellStyle name="Normal 12 2 3 2 5 7 2" xfId="18919" xr:uid="{00000000-0005-0000-0000-0000401B0000}"/>
    <cellStyle name="Normal 12 2 3 2 5 7 2 2" xfId="44539" xr:uid="{00000000-0005-0000-0000-0000411B0000}"/>
    <cellStyle name="Normal 12 2 3 2 5 7 3" xfId="31729" xr:uid="{00000000-0005-0000-0000-0000421B0000}"/>
    <cellStyle name="Normal 12 2 3 2 5 8" xfId="13429" xr:uid="{00000000-0005-0000-0000-0000431B0000}"/>
    <cellStyle name="Normal 12 2 3 2 5 8 2" xfId="39049" xr:uid="{00000000-0005-0000-0000-0000441B0000}"/>
    <cellStyle name="Normal 12 2 3 2 5 9" xfId="26239" xr:uid="{00000000-0005-0000-0000-0000451B0000}"/>
    <cellStyle name="Normal 12 2 3 2 6" xfId="751" xr:uid="{00000000-0005-0000-0000-0000461B0000}"/>
    <cellStyle name="Normal 12 2 3 2 6 2" xfId="1646" xr:uid="{00000000-0005-0000-0000-0000471B0000}"/>
    <cellStyle name="Normal 12 2 3 2 6 2 2" xfId="3476" xr:uid="{00000000-0005-0000-0000-0000481B0000}"/>
    <cellStyle name="Normal 12 2 3 2 6 2 2 2" xfId="8966" xr:uid="{00000000-0005-0000-0000-0000491B0000}"/>
    <cellStyle name="Normal 12 2 3 2 6 2 2 2 2" xfId="21777" xr:uid="{00000000-0005-0000-0000-00004A1B0000}"/>
    <cellStyle name="Normal 12 2 3 2 6 2 2 2 2 2" xfId="47397" xr:uid="{00000000-0005-0000-0000-00004B1B0000}"/>
    <cellStyle name="Normal 12 2 3 2 6 2 2 2 3" xfId="34587" xr:uid="{00000000-0005-0000-0000-00004C1B0000}"/>
    <cellStyle name="Normal 12 2 3 2 6 2 2 3" xfId="16287" xr:uid="{00000000-0005-0000-0000-00004D1B0000}"/>
    <cellStyle name="Normal 12 2 3 2 6 2 2 3 2" xfId="41907" xr:uid="{00000000-0005-0000-0000-00004E1B0000}"/>
    <cellStyle name="Normal 12 2 3 2 6 2 2 4" xfId="29097" xr:uid="{00000000-0005-0000-0000-00004F1B0000}"/>
    <cellStyle name="Normal 12 2 3 2 6 2 3" xfId="5306" xr:uid="{00000000-0005-0000-0000-0000501B0000}"/>
    <cellStyle name="Normal 12 2 3 2 6 2 3 2" xfId="10796" xr:uid="{00000000-0005-0000-0000-0000511B0000}"/>
    <cellStyle name="Normal 12 2 3 2 6 2 3 2 2" xfId="23607" xr:uid="{00000000-0005-0000-0000-0000521B0000}"/>
    <cellStyle name="Normal 12 2 3 2 6 2 3 2 2 2" xfId="49227" xr:uid="{00000000-0005-0000-0000-0000531B0000}"/>
    <cellStyle name="Normal 12 2 3 2 6 2 3 2 3" xfId="36417" xr:uid="{00000000-0005-0000-0000-0000541B0000}"/>
    <cellStyle name="Normal 12 2 3 2 6 2 3 3" xfId="18117" xr:uid="{00000000-0005-0000-0000-0000551B0000}"/>
    <cellStyle name="Normal 12 2 3 2 6 2 3 3 2" xfId="43737" xr:uid="{00000000-0005-0000-0000-0000561B0000}"/>
    <cellStyle name="Normal 12 2 3 2 6 2 3 4" xfId="30927" xr:uid="{00000000-0005-0000-0000-0000571B0000}"/>
    <cellStyle name="Normal 12 2 3 2 6 2 4" xfId="12626" xr:uid="{00000000-0005-0000-0000-0000581B0000}"/>
    <cellStyle name="Normal 12 2 3 2 6 2 4 2" xfId="25437" xr:uid="{00000000-0005-0000-0000-0000591B0000}"/>
    <cellStyle name="Normal 12 2 3 2 6 2 4 2 2" xfId="51057" xr:uid="{00000000-0005-0000-0000-00005A1B0000}"/>
    <cellStyle name="Normal 12 2 3 2 6 2 4 3" xfId="38247" xr:uid="{00000000-0005-0000-0000-00005B1B0000}"/>
    <cellStyle name="Normal 12 2 3 2 6 2 5" xfId="7136" xr:uid="{00000000-0005-0000-0000-00005C1B0000}"/>
    <cellStyle name="Normal 12 2 3 2 6 2 5 2" xfId="19947" xr:uid="{00000000-0005-0000-0000-00005D1B0000}"/>
    <cellStyle name="Normal 12 2 3 2 6 2 5 2 2" xfId="45567" xr:uid="{00000000-0005-0000-0000-00005E1B0000}"/>
    <cellStyle name="Normal 12 2 3 2 6 2 5 3" xfId="32757" xr:uid="{00000000-0005-0000-0000-00005F1B0000}"/>
    <cellStyle name="Normal 12 2 3 2 6 2 6" xfId="14457" xr:uid="{00000000-0005-0000-0000-0000601B0000}"/>
    <cellStyle name="Normal 12 2 3 2 6 2 6 2" xfId="40077" xr:uid="{00000000-0005-0000-0000-0000611B0000}"/>
    <cellStyle name="Normal 12 2 3 2 6 2 7" xfId="27267" xr:uid="{00000000-0005-0000-0000-0000621B0000}"/>
    <cellStyle name="Normal 12 2 3 2 6 3" xfId="2582" xr:uid="{00000000-0005-0000-0000-0000631B0000}"/>
    <cellStyle name="Normal 12 2 3 2 6 3 2" xfId="8072" xr:uid="{00000000-0005-0000-0000-0000641B0000}"/>
    <cellStyle name="Normal 12 2 3 2 6 3 2 2" xfId="20883" xr:uid="{00000000-0005-0000-0000-0000651B0000}"/>
    <cellStyle name="Normal 12 2 3 2 6 3 2 2 2" xfId="46503" xr:uid="{00000000-0005-0000-0000-0000661B0000}"/>
    <cellStyle name="Normal 12 2 3 2 6 3 2 3" xfId="33693" xr:uid="{00000000-0005-0000-0000-0000671B0000}"/>
    <cellStyle name="Normal 12 2 3 2 6 3 3" xfId="15393" xr:uid="{00000000-0005-0000-0000-0000681B0000}"/>
    <cellStyle name="Normal 12 2 3 2 6 3 3 2" xfId="41013" xr:uid="{00000000-0005-0000-0000-0000691B0000}"/>
    <cellStyle name="Normal 12 2 3 2 6 3 4" xfId="28203" xr:uid="{00000000-0005-0000-0000-00006A1B0000}"/>
    <cellStyle name="Normal 12 2 3 2 6 4" xfId="4412" xr:uid="{00000000-0005-0000-0000-00006B1B0000}"/>
    <cellStyle name="Normal 12 2 3 2 6 4 2" xfId="9902" xr:uid="{00000000-0005-0000-0000-00006C1B0000}"/>
    <cellStyle name="Normal 12 2 3 2 6 4 2 2" xfId="22713" xr:uid="{00000000-0005-0000-0000-00006D1B0000}"/>
    <cellStyle name="Normal 12 2 3 2 6 4 2 2 2" xfId="48333" xr:uid="{00000000-0005-0000-0000-00006E1B0000}"/>
    <cellStyle name="Normal 12 2 3 2 6 4 2 3" xfId="35523" xr:uid="{00000000-0005-0000-0000-00006F1B0000}"/>
    <cellStyle name="Normal 12 2 3 2 6 4 3" xfId="17223" xr:uid="{00000000-0005-0000-0000-0000701B0000}"/>
    <cellStyle name="Normal 12 2 3 2 6 4 3 2" xfId="42843" xr:uid="{00000000-0005-0000-0000-0000711B0000}"/>
    <cellStyle name="Normal 12 2 3 2 6 4 4" xfId="30033" xr:uid="{00000000-0005-0000-0000-0000721B0000}"/>
    <cellStyle name="Normal 12 2 3 2 6 5" xfId="11732" xr:uid="{00000000-0005-0000-0000-0000731B0000}"/>
    <cellStyle name="Normal 12 2 3 2 6 5 2" xfId="24543" xr:uid="{00000000-0005-0000-0000-0000741B0000}"/>
    <cellStyle name="Normal 12 2 3 2 6 5 2 2" xfId="50163" xr:uid="{00000000-0005-0000-0000-0000751B0000}"/>
    <cellStyle name="Normal 12 2 3 2 6 5 3" xfId="37353" xr:uid="{00000000-0005-0000-0000-0000761B0000}"/>
    <cellStyle name="Normal 12 2 3 2 6 6" xfId="6242" xr:uid="{00000000-0005-0000-0000-0000771B0000}"/>
    <cellStyle name="Normal 12 2 3 2 6 6 2" xfId="19053" xr:uid="{00000000-0005-0000-0000-0000781B0000}"/>
    <cellStyle name="Normal 12 2 3 2 6 6 2 2" xfId="44673" xr:uid="{00000000-0005-0000-0000-0000791B0000}"/>
    <cellStyle name="Normal 12 2 3 2 6 6 3" xfId="31863" xr:uid="{00000000-0005-0000-0000-00007A1B0000}"/>
    <cellStyle name="Normal 12 2 3 2 6 7" xfId="13563" xr:uid="{00000000-0005-0000-0000-00007B1B0000}"/>
    <cellStyle name="Normal 12 2 3 2 6 7 2" xfId="39183" xr:uid="{00000000-0005-0000-0000-00007C1B0000}"/>
    <cellStyle name="Normal 12 2 3 2 6 8" xfId="26373" xr:uid="{00000000-0005-0000-0000-00007D1B0000}"/>
    <cellStyle name="Normal 12 2 3 2 7" xfId="1152" xr:uid="{00000000-0005-0000-0000-00007E1B0000}"/>
    <cellStyle name="Normal 12 2 3 2 7 2" xfId="2982" xr:uid="{00000000-0005-0000-0000-00007F1B0000}"/>
    <cellStyle name="Normal 12 2 3 2 7 2 2" xfId="8472" xr:uid="{00000000-0005-0000-0000-0000801B0000}"/>
    <cellStyle name="Normal 12 2 3 2 7 2 2 2" xfId="21283" xr:uid="{00000000-0005-0000-0000-0000811B0000}"/>
    <cellStyle name="Normal 12 2 3 2 7 2 2 2 2" xfId="46903" xr:uid="{00000000-0005-0000-0000-0000821B0000}"/>
    <cellStyle name="Normal 12 2 3 2 7 2 2 3" xfId="34093" xr:uid="{00000000-0005-0000-0000-0000831B0000}"/>
    <cellStyle name="Normal 12 2 3 2 7 2 3" xfId="15793" xr:uid="{00000000-0005-0000-0000-0000841B0000}"/>
    <cellStyle name="Normal 12 2 3 2 7 2 3 2" xfId="41413" xr:uid="{00000000-0005-0000-0000-0000851B0000}"/>
    <cellStyle name="Normal 12 2 3 2 7 2 4" xfId="28603" xr:uid="{00000000-0005-0000-0000-0000861B0000}"/>
    <cellStyle name="Normal 12 2 3 2 7 3" xfId="4812" xr:uid="{00000000-0005-0000-0000-0000871B0000}"/>
    <cellStyle name="Normal 12 2 3 2 7 3 2" xfId="10302" xr:uid="{00000000-0005-0000-0000-0000881B0000}"/>
    <cellStyle name="Normal 12 2 3 2 7 3 2 2" xfId="23113" xr:uid="{00000000-0005-0000-0000-0000891B0000}"/>
    <cellStyle name="Normal 12 2 3 2 7 3 2 2 2" xfId="48733" xr:uid="{00000000-0005-0000-0000-00008A1B0000}"/>
    <cellStyle name="Normal 12 2 3 2 7 3 2 3" xfId="35923" xr:uid="{00000000-0005-0000-0000-00008B1B0000}"/>
    <cellStyle name="Normal 12 2 3 2 7 3 3" xfId="17623" xr:uid="{00000000-0005-0000-0000-00008C1B0000}"/>
    <cellStyle name="Normal 12 2 3 2 7 3 3 2" xfId="43243" xr:uid="{00000000-0005-0000-0000-00008D1B0000}"/>
    <cellStyle name="Normal 12 2 3 2 7 3 4" xfId="30433" xr:uid="{00000000-0005-0000-0000-00008E1B0000}"/>
    <cellStyle name="Normal 12 2 3 2 7 4" xfId="12132" xr:uid="{00000000-0005-0000-0000-00008F1B0000}"/>
    <cellStyle name="Normal 12 2 3 2 7 4 2" xfId="24943" xr:uid="{00000000-0005-0000-0000-0000901B0000}"/>
    <cellStyle name="Normal 12 2 3 2 7 4 2 2" xfId="50563" xr:uid="{00000000-0005-0000-0000-0000911B0000}"/>
    <cellStyle name="Normal 12 2 3 2 7 4 3" xfId="37753" xr:uid="{00000000-0005-0000-0000-0000921B0000}"/>
    <cellStyle name="Normal 12 2 3 2 7 5" xfId="6642" xr:uid="{00000000-0005-0000-0000-0000931B0000}"/>
    <cellStyle name="Normal 12 2 3 2 7 5 2" xfId="19453" xr:uid="{00000000-0005-0000-0000-0000941B0000}"/>
    <cellStyle name="Normal 12 2 3 2 7 5 2 2" xfId="45073" xr:uid="{00000000-0005-0000-0000-0000951B0000}"/>
    <cellStyle name="Normal 12 2 3 2 7 5 3" xfId="32263" xr:uid="{00000000-0005-0000-0000-0000961B0000}"/>
    <cellStyle name="Normal 12 2 3 2 7 6" xfId="13963" xr:uid="{00000000-0005-0000-0000-0000971B0000}"/>
    <cellStyle name="Normal 12 2 3 2 7 6 2" xfId="39583" xr:uid="{00000000-0005-0000-0000-0000981B0000}"/>
    <cellStyle name="Normal 12 2 3 2 7 7" xfId="26773" xr:uid="{00000000-0005-0000-0000-0000991B0000}"/>
    <cellStyle name="Normal 12 2 3 2 8" xfId="2047" xr:uid="{00000000-0005-0000-0000-00009A1B0000}"/>
    <cellStyle name="Normal 12 2 3 2 8 2" xfId="3877" xr:uid="{00000000-0005-0000-0000-00009B1B0000}"/>
    <cellStyle name="Normal 12 2 3 2 8 2 2" xfId="9367" xr:uid="{00000000-0005-0000-0000-00009C1B0000}"/>
    <cellStyle name="Normal 12 2 3 2 8 2 2 2" xfId="22178" xr:uid="{00000000-0005-0000-0000-00009D1B0000}"/>
    <cellStyle name="Normal 12 2 3 2 8 2 2 2 2" xfId="47798" xr:uid="{00000000-0005-0000-0000-00009E1B0000}"/>
    <cellStyle name="Normal 12 2 3 2 8 2 2 3" xfId="34988" xr:uid="{00000000-0005-0000-0000-00009F1B0000}"/>
    <cellStyle name="Normal 12 2 3 2 8 2 3" xfId="16688" xr:uid="{00000000-0005-0000-0000-0000A01B0000}"/>
    <cellStyle name="Normal 12 2 3 2 8 2 3 2" xfId="42308" xr:uid="{00000000-0005-0000-0000-0000A11B0000}"/>
    <cellStyle name="Normal 12 2 3 2 8 2 4" xfId="29498" xr:uid="{00000000-0005-0000-0000-0000A21B0000}"/>
    <cellStyle name="Normal 12 2 3 2 8 3" xfId="5707" xr:uid="{00000000-0005-0000-0000-0000A31B0000}"/>
    <cellStyle name="Normal 12 2 3 2 8 3 2" xfId="11197" xr:uid="{00000000-0005-0000-0000-0000A41B0000}"/>
    <cellStyle name="Normal 12 2 3 2 8 3 2 2" xfId="24008" xr:uid="{00000000-0005-0000-0000-0000A51B0000}"/>
    <cellStyle name="Normal 12 2 3 2 8 3 2 2 2" xfId="49628" xr:uid="{00000000-0005-0000-0000-0000A61B0000}"/>
    <cellStyle name="Normal 12 2 3 2 8 3 2 3" xfId="36818" xr:uid="{00000000-0005-0000-0000-0000A71B0000}"/>
    <cellStyle name="Normal 12 2 3 2 8 3 3" xfId="18518" xr:uid="{00000000-0005-0000-0000-0000A81B0000}"/>
    <cellStyle name="Normal 12 2 3 2 8 3 3 2" xfId="44138" xr:uid="{00000000-0005-0000-0000-0000A91B0000}"/>
    <cellStyle name="Normal 12 2 3 2 8 3 4" xfId="31328" xr:uid="{00000000-0005-0000-0000-0000AA1B0000}"/>
    <cellStyle name="Normal 12 2 3 2 8 4" xfId="13027" xr:uid="{00000000-0005-0000-0000-0000AB1B0000}"/>
    <cellStyle name="Normal 12 2 3 2 8 4 2" xfId="25838" xr:uid="{00000000-0005-0000-0000-0000AC1B0000}"/>
    <cellStyle name="Normal 12 2 3 2 8 4 2 2" xfId="51458" xr:uid="{00000000-0005-0000-0000-0000AD1B0000}"/>
    <cellStyle name="Normal 12 2 3 2 8 4 3" xfId="38648" xr:uid="{00000000-0005-0000-0000-0000AE1B0000}"/>
    <cellStyle name="Normal 12 2 3 2 8 5" xfId="7537" xr:uid="{00000000-0005-0000-0000-0000AF1B0000}"/>
    <cellStyle name="Normal 12 2 3 2 8 5 2" xfId="20348" xr:uid="{00000000-0005-0000-0000-0000B01B0000}"/>
    <cellStyle name="Normal 12 2 3 2 8 5 2 2" xfId="45968" xr:uid="{00000000-0005-0000-0000-0000B11B0000}"/>
    <cellStyle name="Normal 12 2 3 2 8 5 3" xfId="33158" xr:uid="{00000000-0005-0000-0000-0000B21B0000}"/>
    <cellStyle name="Normal 12 2 3 2 8 6" xfId="14858" xr:uid="{00000000-0005-0000-0000-0000B31B0000}"/>
    <cellStyle name="Normal 12 2 3 2 8 6 2" xfId="40478" xr:uid="{00000000-0005-0000-0000-0000B41B0000}"/>
    <cellStyle name="Normal 12 2 3 2 8 7" xfId="27668" xr:uid="{00000000-0005-0000-0000-0000B51B0000}"/>
    <cellStyle name="Normal 12 2 3 2 9" xfId="2088" xr:uid="{00000000-0005-0000-0000-0000B61B0000}"/>
    <cellStyle name="Normal 12 2 3 2 9 2" xfId="7578" xr:uid="{00000000-0005-0000-0000-0000B71B0000}"/>
    <cellStyle name="Normal 12 2 3 2 9 2 2" xfId="20389" xr:uid="{00000000-0005-0000-0000-0000B81B0000}"/>
    <cellStyle name="Normal 12 2 3 2 9 2 2 2" xfId="46009" xr:uid="{00000000-0005-0000-0000-0000B91B0000}"/>
    <cellStyle name="Normal 12 2 3 2 9 2 3" xfId="33199" xr:uid="{00000000-0005-0000-0000-0000BA1B0000}"/>
    <cellStyle name="Normal 12 2 3 2 9 3" xfId="14899" xr:uid="{00000000-0005-0000-0000-0000BB1B0000}"/>
    <cellStyle name="Normal 12 2 3 2 9 3 2" xfId="40519" xr:uid="{00000000-0005-0000-0000-0000BC1B0000}"/>
    <cellStyle name="Normal 12 2 3 2 9 4" xfId="27709" xr:uid="{00000000-0005-0000-0000-0000BD1B0000}"/>
    <cellStyle name="Normal 12 2 3 3" xfId="277" xr:uid="{00000000-0005-0000-0000-0000BE1B0000}"/>
    <cellStyle name="Normal 12 2 3 3 10" xfId="5769" xr:uid="{00000000-0005-0000-0000-0000BF1B0000}"/>
    <cellStyle name="Normal 12 2 3 3 10 2" xfId="18580" xr:uid="{00000000-0005-0000-0000-0000C01B0000}"/>
    <cellStyle name="Normal 12 2 3 3 10 2 2" xfId="44200" xr:uid="{00000000-0005-0000-0000-0000C11B0000}"/>
    <cellStyle name="Normal 12 2 3 3 10 3" xfId="31390" xr:uid="{00000000-0005-0000-0000-0000C21B0000}"/>
    <cellStyle name="Normal 12 2 3 3 11" xfId="13090" xr:uid="{00000000-0005-0000-0000-0000C31B0000}"/>
    <cellStyle name="Normal 12 2 3 3 11 2" xfId="38710" xr:uid="{00000000-0005-0000-0000-0000C41B0000}"/>
    <cellStyle name="Normal 12 2 3 3 12" xfId="25900" xr:uid="{00000000-0005-0000-0000-0000C51B0000}"/>
    <cellStyle name="Normal 12 2 3 3 2" xfId="506" xr:uid="{00000000-0005-0000-0000-0000C61B0000}"/>
    <cellStyle name="Normal 12 2 3 3 2 2" xfId="905" xr:uid="{00000000-0005-0000-0000-0000C71B0000}"/>
    <cellStyle name="Normal 12 2 3 3 2 2 2" xfId="1800" xr:uid="{00000000-0005-0000-0000-0000C81B0000}"/>
    <cellStyle name="Normal 12 2 3 3 2 2 2 2" xfId="3630" xr:uid="{00000000-0005-0000-0000-0000C91B0000}"/>
    <cellStyle name="Normal 12 2 3 3 2 2 2 2 2" xfId="9120" xr:uid="{00000000-0005-0000-0000-0000CA1B0000}"/>
    <cellStyle name="Normal 12 2 3 3 2 2 2 2 2 2" xfId="21931" xr:uid="{00000000-0005-0000-0000-0000CB1B0000}"/>
    <cellStyle name="Normal 12 2 3 3 2 2 2 2 2 2 2" xfId="47551" xr:uid="{00000000-0005-0000-0000-0000CC1B0000}"/>
    <cellStyle name="Normal 12 2 3 3 2 2 2 2 2 3" xfId="34741" xr:uid="{00000000-0005-0000-0000-0000CD1B0000}"/>
    <cellStyle name="Normal 12 2 3 3 2 2 2 2 3" xfId="16441" xr:uid="{00000000-0005-0000-0000-0000CE1B0000}"/>
    <cellStyle name="Normal 12 2 3 3 2 2 2 2 3 2" xfId="42061" xr:uid="{00000000-0005-0000-0000-0000CF1B0000}"/>
    <cellStyle name="Normal 12 2 3 3 2 2 2 2 4" xfId="29251" xr:uid="{00000000-0005-0000-0000-0000D01B0000}"/>
    <cellStyle name="Normal 12 2 3 3 2 2 2 3" xfId="5460" xr:uid="{00000000-0005-0000-0000-0000D11B0000}"/>
    <cellStyle name="Normal 12 2 3 3 2 2 2 3 2" xfId="10950" xr:uid="{00000000-0005-0000-0000-0000D21B0000}"/>
    <cellStyle name="Normal 12 2 3 3 2 2 2 3 2 2" xfId="23761" xr:uid="{00000000-0005-0000-0000-0000D31B0000}"/>
    <cellStyle name="Normal 12 2 3 3 2 2 2 3 2 2 2" xfId="49381" xr:uid="{00000000-0005-0000-0000-0000D41B0000}"/>
    <cellStyle name="Normal 12 2 3 3 2 2 2 3 2 3" xfId="36571" xr:uid="{00000000-0005-0000-0000-0000D51B0000}"/>
    <cellStyle name="Normal 12 2 3 3 2 2 2 3 3" xfId="18271" xr:uid="{00000000-0005-0000-0000-0000D61B0000}"/>
    <cellStyle name="Normal 12 2 3 3 2 2 2 3 3 2" xfId="43891" xr:uid="{00000000-0005-0000-0000-0000D71B0000}"/>
    <cellStyle name="Normal 12 2 3 3 2 2 2 3 4" xfId="31081" xr:uid="{00000000-0005-0000-0000-0000D81B0000}"/>
    <cellStyle name="Normal 12 2 3 3 2 2 2 4" xfId="12780" xr:uid="{00000000-0005-0000-0000-0000D91B0000}"/>
    <cellStyle name="Normal 12 2 3 3 2 2 2 4 2" xfId="25591" xr:uid="{00000000-0005-0000-0000-0000DA1B0000}"/>
    <cellStyle name="Normal 12 2 3 3 2 2 2 4 2 2" xfId="51211" xr:uid="{00000000-0005-0000-0000-0000DB1B0000}"/>
    <cellStyle name="Normal 12 2 3 3 2 2 2 4 3" xfId="38401" xr:uid="{00000000-0005-0000-0000-0000DC1B0000}"/>
    <cellStyle name="Normal 12 2 3 3 2 2 2 5" xfId="7290" xr:uid="{00000000-0005-0000-0000-0000DD1B0000}"/>
    <cellStyle name="Normal 12 2 3 3 2 2 2 5 2" xfId="20101" xr:uid="{00000000-0005-0000-0000-0000DE1B0000}"/>
    <cellStyle name="Normal 12 2 3 3 2 2 2 5 2 2" xfId="45721" xr:uid="{00000000-0005-0000-0000-0000DF1B0000}"/>
    <cellStyle name="Normal 12 2 3 3 2 2 2 5 3" xfId="32911" xr:uid="{00000000-0005-0000-0000-0000E01B0000}"/>
    <cellStyle name="Normal 12 2 3 3 2 2 2 6" xfId="14611" xr:uid="{00000000-0005-0000-0000-0000E11B0000}"/>
    <cellStyle name="Normal 12 2 3 3 2 2 2 6 2" xfId="40231" xr:uid="{00000000-0005-0000-0000-0000E21B0000}"/>
    <cellStyle name="Normal 12 2 3 3 2 2 2 7" xfId="27421" xr:uid="{00000000-0005-0000-0000-0000E31B0000}"/>
    <cellStyle name="Normal 12 2 3 3 2 2 3" xfId="2736" xr:uid="{00000000-0005-0000-0000-0000E41B0000}"/>
    <cellStyle name="Normal 12 2 3 3 2 2 3 2" xfId="8226" xr:uid="{00000000-0005-0000-0000-0000E51B0000}"/>
    <cellStyle name="Normal 12 2 3 3 2 2 3 2 2" xfId="21037" xr:uid="{00000000-0005-0000-0000-0000E61B0000}"/>
    <cellStyle name="Normal 12 2 3 3 2 2 3 2 2 2" xfId="46657" xr:uid="{00000000-0005-0000-0000-0000E71B0000}"/>
    <cellStyle name="Normal 12 2 3 3 2 2 3 2 3" xfId="33847" xr:uid="{00000000-0005-0000-0000-0000E81B0000}"/>
    <cellStyle name="Normal 12 2 3 3 2 2 3 3" xfId="15547" xr:uid="{00000000-0005-0000-0000-0000E91B0000}"/>
    <cellStyle name="Normal 12 2 3 3 2 2 3 3 2" xfId="41167" xr:uid="{00000000-0005-0000-0000-0000EA1B0000}"/>
    <cellStyle name="Normal 12 2 3 3 2 2 3 4" xfId="28357" xr:uid="{00000000-0005-0000-0000-0000EB1B0000}"/>
    <cellStyle name="Normal 12 2 3 3 2 2 4" xfId="4566" xr:uid="{00000000-0005-0000-0000-0000EC1B0000}"/>
    <cellStyle name="Normal 12 2 3 3 2 2 4 2" xfId="10056" xr:uid="{00000000-0005-0000-0000-0000ED1B0000}"/>
    <cellStyle name="Normal 12 2 3 3 2 2 4 2 2" xfId="22867" xr:uid="{00000000-0005-0000-0000-0000EE1B0000}"/>
    <cellStyle name="Normal 12 2 3 3 2 2 4 2 2 2" xfId="48487" xr:uid="{00000000-0005-0000-0000-0000EF1B0000}"/>
    <cellStyle name="Normal 12 2 3 3 2 2 4 2 3" xfId="35677" xr:uid="{00000000-0005-0000-0000-0000F01B0000}"/>
    <cellStyle name="Normal 12 2 3 3 2 2 4 3" xfId="17377" xr:uid="{00000000-0005-0000-0000-0000F11B0000}"/>
    <cellStyle name="Normal 12 2 3 3 2 2 4 3 2" xfId="42997" xr:uid="{00000000-0005-0000-0000-0000F21B0000}"/>
    <cellStyle name="Normal 12 2 3 3 2 2 4 4" xfId="30187" xr:uid="{00000000-0005-0000-0000-0000F31B0000}"/>
    <cellStyle name="Normal 12 2 3 3 2 2 5" xfId="11886" xr:uid="{00000000-0005-0000-0000-0000F41B0000}"/>
    <cellStyle name="Normal 12 2 3 3 2 2 5 2" xfId="24697" xr:uid="{00000000-0005-0000-0000-0000F51B0000}"/>
    <cellStyle name="Normal 12 2 3 3 2 2 5 2 2" xfId="50317" xr:uid="{00000000-0005-0000-0000-0000F61B0000}"/>
    <cellStyle name="Normal 12 2 3 3 2 2 5 3" xfId="37507" xr:uid="{00000000-0005-0000-0000-0000F71B0000}"/>
    <cellStyle name="Normal 12 2 3 3 2 2 6" xfId="6396" xr:uid="{00000000-0005-0000-0000-0000F81B0000}"/>
    <cellStyle name="Normal 12 2 3 3 2 2 6 2" xfId="19207" xr:uid="{00000000-0005-0000-0000-0000F91B0000}"/>
    <cellStyle name="Normal 12 2 3 3 2 2 6 2 2" xfId="44827" xr:uid="{00000000-0005-0000-0000-0000FA1B0000}"/>
    <cellStyle name="Normal 12 2 3 3 2 2 6 3" xfId="32017" xr:uid="{00000000-0005-0000-0000-0000FB1B0000}"/>
    <cellStyle name="Normal 12 2 3 3 2 2 7" xfId="13717" xr:uid="{00000000-0005-0000-0000-0000FC1B0000}"/>
    <cellStyle name="Normal 12 2 3 3 2 2 7 2" xfId="39337" xr:uid="{00000000-0005-0000-0000-0000FD1B0000}"/>
    <cellStyle name="Normal 12 2 3 3 2 2 8" xfId="26527" xr:uid="{00000000-0005-0000-0000-0000FE1B0000}"/>
    <cellStyle name="Normal 12 2 3 3 2 3" xfId="1401" xr:uid="{00000000-0005-0000-0000-0000FF1B0000}"/>
    <cellStyle name="Normal 12 2 3 3 2 3 2" xfId="3231" xr:uid="{00000000-0005-0000-0000-0000001C0000}"/>
    <cellStyle name="Normal 12 2 3 3 2 3 2 2" xfId="8721" xr:uid="{00000000-0005-0000-0000-0000011C0000}"/>
    <cellStyle name="Normal 12 2 3 3 2 3 2 2 2" xfId="21532" xr:uid="{00000000-0005-0000-0000-0000021C0000}"/>
    <cellStyle name="Normal 12 2 3 3 2 3 2 2 2 2" xfId="47152" xr:uid="{00000000-0005-0000-0000-0000031C0000}"/>
    <cellStyle name="Normal 12 2 3 3 2 3 2 2 3" xfId="34342" xr:uid="{00000000-0005-0000-0000-0000041C0000}"/>
    <cellStyle name="Normal 12 2 3 3 2 3 2 3" xfId="16042" xr:uid="{00000000-0005-0000-0000-0000051C0000}"/>
    <cellStyle name="Normal 12 2 3 3 2 3 2 3 2" xfId="41662" xr:uid="{00000000-0005-0000-0000-0000061C0000}"/>
    <cellStyle name="Normal 12 2 3 3 2 3 2 4" xfId="28852" xr:uid="{00000000-0005-0000-0000-0000071C0000}"/>
    <cellStyle name="Normal 12 2 3 3 2 3 3" xfId="5061" xr:uid="{00000000-0005-0000-0000-0000081C0000}"/>
    <cellStyle name="Normal 12 2 3 3 2 3 3 2" xfId="10551" xr:uid="{00000000-0005-0000-0000-0000091C0000}"/>
    <cellStyle name="Normal 12 2 3 3 2 3 3 2 2" xfId="23362" xr:uid="{00000000-0005-0000-0000-00000A1C0000}"/>
    <cellStyle name="Normal 12 2 3 3 2 3 3 2 2 2" xfId="48982" xr:uid="{00000000-0005-0000-0000-00000B1C0000}"/>
    <cellStyle name="Normal 12 2 3 3 2 3 3 2 3" xfId="36172" xr:uid="{00000000-0005-0000-0000-00000C1C0000}"/>
    <cellStyle name="Normal 12 2 3 3 2 3 3 3" xfId="17872" xr:uid="{00000000-0005-0000-0000-00000D1C0000}"/>
    <cellStyle name="Normal 12 2 3 3 2 3 3 3 2" xfId="43492" xr:uid="{00000000-0005-0000-0000-00000E1C0000}"/>
    <cellStyle name="Normal 12 2 3 3 2 3 3 4" xfId="30682" xr:uid="{00000000-0005-0000-0000-00000F1C0000}"/>
    <cellStyle name="Normal 12 2 3 3 2 3 4" xfId="12381" xr:uid="{00000000-0005-0000-0000-0000101C0000}"/>
    <cellStyle name="Normal 12 2 3 3 2 3 4 2" xfId="25192" xr:uid="{00000000-0005-0000-0000-0000111C0000}"/>
    <cellStyle name="Normal 12 2 3 3 2 3 4 2 2" xfId="50812" xr:uid="{00000000-0005-0000-0000-0000121C0000}"/>
    <cellStyle name="Normal 12 2 3 3 2 3 4 3" xfId="38002" xr:uid="{00000000-0005-0000-0000-0000131C0000}"/>
    <cellStyle name="Normal 12 2 3 3 2 3 5" xfId="6891" xr:uid="{00000000-0005-0000-0000-0000141C0000}"/>
    <cellStyle name="Normal 12 2 3 3 2 3 5 2" xfId="19702" xr:uid="{00000000-0005-0000-0000-0000151C0000}"/>
    <cellStyle name="Normal 12 2 3 3 2 3 5 2 2" xfId="45322" xr:uid="{00000000-0005-0000-0000-0000161C0000}"/>
    <cellStyle name="Normal 12 2 3 3 2 3 5 3" xfId="32512" xr:uid="{00000000-0005-0000-0000-0000171C0000}"/>
    <cellStyle name="Normal 12 2 3 3 2 3 6" xfId="14212" xr:uid="{00000000-0005-0000-0000-0000181C0000}"/>
    <cellStyle name="Normal 12 2 3 3 2 3 6 2" xfId="39832" xr:uid="{00000000-0005-0000-0000-0000191C0000}"/>
    <cellStyle name="Normal 12 2 3 3 2 3 7" xfId="27022" xr:uid="{00000000-0005-0000-0000-00001A1C0000}"/>
    <cellStyle name="Normal 12 2 3 3 2 4" xfId="2337" xr:uid="{00000000-0005-0000-0000-00001B1C0000}"/>
    <cellStyle name="Normal 12 2 3 3 2 4 2" xfId="7827" xr:uid="{00000000-0005-0000-0000-00001C1C0000}"/>
    <cellStyle name="Normal 12 2 3 3 2 4 2 2" xfId="20638" xr:uid="{00000000-0005-0000-0000-00001D1C0000}"/>
    <cellStyle name="Normal 12 2 3 3 2 4 2 2 2" xfId="46258" xr:uid="{00000000-0005-0000-0000-00001E1C0000}"/>
    <cellStyle name="Normal 12 2 3 3 2 4 2 3" xfId="33448" xr:uid="{00000000-0005-0000-0000-00001F1C0000}"/>
    <cellStyle name="Normal 12 2 3 3 2 4 3" xfId="15148" xr:uid="{00000000-0005-0000-0000-0000201C0000}"/>
    <cellStyle name="Normal 12 2 3 3 2 4 3 2" xfId="40768" xr:uid="{00000000-0005-0000-0000-0000211C0000}"/>
    <cellStyle name="Normal 12 2 3 3 2 4 4" xfId="27958" xr:uid="{00000000-0005-0000-0000-0000221C0000}"/>
    <cellStyle name="Normal 12 2 3 3 2 5" xfId="4167" xr:uid="{00000000-0005-0000-0000-0000231C0000}"/>
    <cellStyle name="Normal 12 2 3 3 2 5 2" xfId="9657" xr:uid="{00000000-0005-0000-0000-0000241C0000}"/>
    <cellStyle name="Normal 12 2 3 3 2 5 2 2" xfId="22468" xr:uid="{00000000-0005-0000-0000-0000251C0000}"/>
    <cellStyle name="Normal 12 2 3 3 2 5 2 2 2" xfId="48088" xr:uid="{00000000-0005-0000-0000-0000261C0000}"/>
    <cellStyle name="Normal 12 2 3 3 2 5 2 3" xfId="35278" xr:uid="{00000000-0005-0000-0000-0000271C0000}"/>
    <cellStyle name="Normal 12 2 3 3 2 5 3" xfId="16978" xr:uid="{00000000-0005-0000-0000-0000281C0000}"/>
    <cellStyle name="Normal 12 2 3 3 2 5 3 2" xfId="42598" xr:uid="{00000000-0005-0000-0000-0000291C0000}"/>
    <cellStyle name="Normal 12 2 3 3 2 5 4" xfId="29788" xr:uid="{00000000-0005-0000-0000-00002A1C0000}"/>
    <cellStyle name="Normal 12 2 3 3 2 6" xfId="11487" xr:uid="{00000000-0005-0000-0000-00002B1C0000}"/>
    <cellStyle name="Normal 12 2 3 3 2 6 2" xfId="24298" xr:uid="{00000000-0005-0000-0000-00002C1C0000}"/>
    <cellStyle name="Normal 12 2 3 3 2 6 2 2" xfId="49918" xr:uid="{00000000-0005-0000-0000-00002D1C0000}"/>
    <cellStyle name="Normal 12 2 3 3 2 6 3" xfId="37108" xr:uid="{00000000-0005-0000-0000-00002E1C0000}"/>
    <cellStyle name="Normal 12 2 3 3 2 7" xfId="5997" xr:uid="{00000000-0005-0000-0000-00002F1C0000}"/>
    <cellStyle name="Normal 12 2 3 3 2 7 2" xfId="18808" xr:uid="{00000000-0005-0000-0000-0000301C0000}"/>
    <cellStyle name="Normal 12 2 3 3 2 7 2 2" xfId="44428" xr:uid="{00000000-0005-0000-0000-0000311C0000}"/>
    <cellStyle name="Normal 12 2 3 3 2 7 3" xfId="31618" xr:uid="{00000000-0005-0000-0000-0000321C0000}"/>
    <cellStyle name="Normal 12 2 3 3 2 8" xfId="13318" xr:uid="{00000000-0005-0000-0000-0000331C0000}"/>
    <cellStyle name="Normal 12 2 3 3 2 8 2" xfId="38938" xr:uid="{00000000-0005-0000-0000-0000341C0000}"/>
    <cellStyle name="Normal 12 2 3 3 2 9" xfId="26128" xr:uid="{00000000-0005-0000-0000-0000351C0000}"/>
    <cellStyle name="Normal 12 2 3 3 3" xfId="638" xr:uid="{00000000-0005-0000-0000-0000361C0000}"/>
    <cellStyle name="Normal 12 2 3 3 3 2" xfId="1038" xr:uid="{00000000-0005-0000-0000-0000371C0000}"/>
    <cellStyle name="Normal 12 2 3 3 3 2 2" xfId="1933" xr:uid="{00000000-0005-0000-0000-0000381C0000}"/>
    <cellStyle name="Normal 12 2 3 3 3 2 2 2" xfId="3763" xr:uid="{00000000-0005-0000-0000-0000391C0000}"/>
    <cellStyle name="Normal 12 2 3 3 3 2 2 2 2" xfId="9253" xr:uid="{00000000-0005-0000-0000-00003A1C0000}"/>
    <cellStyle name="Normal 12 2 3 3 3 2 2 2 2 2" xfId="22064" xr:uid="{00000000-0005-0000-0000-00003B1C0000}"/>
    <cellStyle name="Normal 12 2 3 3 3 2 2 2 2 2 2" xfId="47684" xr:uid="{00000000-0005-0000-0000-00003C1C0000}"/>
    <cellStyle name="Normal 12 2 3 3 3 2 2 2 2 3" xfId="34874" xr:uid="{00000000-0005-0000-0000-00003D1C0000}"/>
    <cellStyle name="Normal 12 2 3 3 3 2 2 2 3" xfId="16574" xr:uid="{00000000-0005-0000-0000-00003E1C0000}"/>
    <cellStyle name="Normal 12 2 3 3 3 2 2 2 3 2" xfId="42194" xr:uid="{00000000-0005-0000-0000-00003F1C0000}"/>
    <cellStyle name="Normal 12 2 3 3 3 2 2 2 4" xfId="29384" xr:uid="{00000000-0005-0000-0000-0000401C0000}"/>
    <cellStyle name="Normal 12 2 3 3 3 2 2 3" xfId="5593" xr:uid="{00000000-0005-0000-0000-0000411C0000}"/>
    <cellStyle name="Normal 12 2 3 3 3 2 2 3 2" xfId="11083" xr:uid="{00000000-0005-0000-0000-0000421C0000}"/>
    <cellStyle name="Normal 12 2 3 3 3 2 2 3 2 2" xfId="23894" xr:uid="{00000000-0005-0000-0000-0000431C0000}"/>
    <cellStyle name="Normal 12 2 3 3 3 2 2 3 2 2 2" xfId="49514" xr:uid="{00000000-0005-0000-0000-0000441C0000}"/>
    <cellStyle name="Normal 12 2 3 3 3 2 2 3 2 3" xfId="36704" xr:uid="{00000000-0005-0000-0000-0000451C0000}"/>
    <cellStyle name="Normal 12 2 3 3 3 2 2 3 3" xfId="18404" xr:uid="{00000000-0005-0000-0000-0000461C0000}"/>
    <cellStyle name="Normal 12 2 3 3 3 2 2 3 3 2" xfId="44024" xr:uid="{00000000-0005-0000-0000-0000471C0000}"/>
    <cellStyle name="Normal 12 2 3 3 3 2 2 3 4" xfId="31214" xr:uid="{00000000-0005-0000-0000-0000481C0000}"/>
    <cellStyle name="Normal 12 2 3 3 3 2 2 4" xfId="12913" xr:uid="{00000000-0005-0000-0000-0000491C0000}"/>
    <cellStyle name="Normal 12 2 3 3 3 2 2 4 2" xfId="25724" xr:uid="{00000000-0005-0000-0000-00004A1C0000}"/>
    <cellStyle name="Normal 12 2 3 3 3 2 2 4 2 2" xfId="51344" xr:uid="{00000000-0005-0000-0000-00004B1C0000}"/>
    <cellStyle name="Normal 12 2 3 3 3 2 2 4 3" xfId="38534" xr:uid="{00000000-0005-0000-0000-00004C1C0000}"/>
    <cellStyle name="Normal 12 2 3 3 3 2 2 5" xfId="7423" xr:uid="{00000000-0005-0000-0000-00004D1C0000}"/>
    <cellStyle name="Normal 12 2 3 3 3 2 2 5 2" xfId="20234" xr:uid="{00000000-0005-0000-0000-00004E1C0000}"/>
    <cellStyle name="Normal 12 2 3 3 3 2 2 5 2 2" xfId="45854" xr:uid="{00000000-0005-0000-0000-00004F1C0000}"/>
    <cellStyle name="Normal 12 2 3 3 3 2 2 5 3" xfId="33044" xr:uid="{00000000-0005-0000-0000-0000501C0000}"/>
    <cellStyle name="Normal 12 2 3 3 3 2 2 6" xfId="14744" xr:uid="{00000000-0005-0000-0000-0000511C0000}"/>
    <cellStyle name="Normal 12 2 3 3 3 2 2 6 2" xfId="40364" xr:uid="{00000000-0005-0000-0000-0000521C0000}"/>
    <cellStyle name="Normal 12 2 3 3 3 2 2 7" xfId="27554" xr:uid="{00000000-0005-0000-0000-0000531C0000}"/>
    <cellStyle name="Normal 12 2 3 3 3 2 3" xfId="2869" xr:uid="{00000000-0005-0000-0000-0000541C0000}"/>
    <cellStyle name="Normal 12 2 3 3 3 2 3 2" xfId="8359" xr:uid="{00000000-0005-0000-0000-0000551C0000}"/>
    <cellStyle name="Normal 12 2 3 3 3 2 3 2 2" xfId="21170" xr:uid="{00000000-0005-0000-0000-0000561C0000}"/>
    <cellStyle name="Normal 12 2 3 3 3 2 3 2 2 2" xfId="46790" xr:uid="{00000000-0005-0000-0000-0000571C0000}"/>
    <cellStyle name="Normal 12 2 3 3 3 2 3 2 3" xfId="33980" xr:uid="{00000000-0005-0000-0000-0000581C0000}"/>
    <cellStyle name="Normal 12 2 3 3 3 2 3 3" xfId="15680" xr:uid="{00000000-0005-0000-0000-0000591C0000}"/>
    <cellStyle name="Normal 12 2 3 3 3 2 3 3 2" xfId="41300" xr:uid="{00000000-0005-0000-0000-00005A1C0000}"/>
    <cellStyle name="Normal 12 2 3 3 3 2 3 4" xfId="28490" xr:uid="{00000000-0005-0000-0000-00005B1C0000}"/>
    <cellStyle name="Normal 12 2 3 3 3 2 4" xfId="4699" xr:uid="{00000000-0005-0000-0000-00005C1C0000}"/>
    <cellStyle name="Normal 12 2 3 3 3 2 4 2" xfId="10189" xr:uid="{00000000-0005-0000-0000-00005D1C0000}"/>
    <cellStyle name="Normal 12 2 3 3 3 2 4 2 2" xfId="23000" xr:uid="{00000000-0005-0000-0000-00005E1C0000}"/>
    <cellStyle name="Normal 12 2 3 3 3 2 4 2 2 2" xfId="48620" xr:uid="{00000000-0005-0000-0000-00005F1C0000}"/>
    <cellStyle name="Normal 12 2 3 3 3 2 4 2 3" xfId="35810" xr:uid="{00000000-0005-0000-0000-0000601C0000}"/>
    <cellStyle name="Normal 12 2 3 3 3 2 4 3" xfId="17510" xr:uid="{00000000-0005-0000-0000-0000611C0000}"/>
    <cellStyle name="Normal 12 2 3 3 3 2 4 3 2" xfId="43130" xr:uid="{00000000-0005-0000-0000-0000621C0000}"/>
    <cellStyle name="Normal 12 2 3 3 3 2 4 4" xfId="30320" xr:uid="{00000000-0005-0000-0000-0000631C0000}"/>
    <cellStyle name="Normal 12 2 3 3 3 2 5" xfId="12019" xr:uid="{00000000-0005-0000-0000-0000641C0000}"/>
    <cellStyle name="Normal 12 2 3 3 3 2 5 2" xfId="24830" xr:uid="{00000000-0005-0000-0000-0000651C0000}"/>
    <cellStyle name="Normal 12 2 3 3 3 2 5 2 2" xfId="50450" xr:uid="{00000000-0005-0000-0000-0000661C0000}"/>
    <cellStyle name="Normal 12 2 3 3 3 2 5 3" xfId="37640" xr:uid="{00000000-0005-0000-0000-0000671C0000}"/>
    <cellStyle name="Normal 12 2 3 3 3 2 6" xfId="6529" xr:uid="{00000000-0005-0000-0000-0000681C0000}"/>
    <cellStyle name="Normal 12 2 3 3 3 2 6 2" xfId="19340" xr:uid="{00000000-0005-0000-0000-0000691C0000}"/>
    <cellStyle name="Normal 12 2 3 3 3 2 6 2 2" xfId="44960" xr:uid="{00000000-0005-0000-0000-00006A1C0000}"/>
    <cellStyle name="Normal 12 2 3 3 3 2 6 3" xfId="32150" xr:uid="{00000000-0005-0000-0000-00006B1C0000}"/>
    <cellStyle name="Normal 12 2 3 3 3 2 7" xfId="13850" xr:uid="{00000000-0005-0000-0000-00006C1C0000}"/>
    <cellStyle name="Normal 12 2 3 3 3 2 7 2" xfId="39470" xr:uid="{00000000-0005-0000-0000-00006D1C0000}"/>
    <cellStyle name="Normal 12 2 3 3 3 2 8" xfId="26660" xr:uid="{00000000-0005-0000-0000-00006E1C0000}"/>
    <cellStyle name="Normal 12 2 3 3 3 3" xfId="1533" xr:uid="{00000000-0005-0000-0000-00006F1C0000}"/>
    <cellStyle name="Normal 12 2 3 3 3 3 2" xfId="3363" xr:uid="{00000000-0005-0000-0000-0000701C0000}"/>
    <cellStyle name="Normal 12 2 3 3 3 3 2 2" xfId="8853" xr:uid="{00000000-0005-0000-0000-0000711C0000}"/>
    <cellStyle name="Normal 12 2 3 3 3 3 2 2 2" xfId="21664" xr:uid="{00000000-0005-0000-0000-0000721C0000}"/>
    <cellStyle name="Normal 12 2 3 3 3 3 2 2 2 2" xfId="47284" xr:uid="{00000000-0005-0000-0000-0000731C0000}"/>
    <cellStyle name="Normal 12 2 3 3 3 3 2 2 3" xfId="34474" xr:uid="{00000000-0005-0000-0000-0000741C0000}"/>
    <cellStyle name="Normal 12 2 3 3 3 3 2 3" xfId="16174" xr:uid="{00000000-0005-0000-0000-0000751C0000}"/>
    <cellStyle name="Normal 12 2 3 3 3 3 2 3 2" xfId="41794" xr:uid="{00000000-0005-0000-0000-0000761C0000}"/>
    <cellStyle name="Normal 12 2 3 3 3 3 2 4" xfId="28984" xr:uid="{00000000-0005-0000-0000-0000771C0000}"/>
    <cellStyle name="Normal 12 2 3 3 3 3 3" xfId="5193" xr:uid="{00000000-0005-0000-0000-0000781C0000}"/>
    <cellStyle name="Normal 12 2 3 3 3 3 3 2" xfId="10683" xr:uid="{00000000-0005-0000-0000-0000791C0000}"/>
    <cellStyle name="Normal 12 2 3 3 3 3 3 2 2" xfId="23494" xr:uid="{00000000-0005-0000-0000-00007A1C0000}"/>
    <cellStyle name="Normal 12 2 3 3 3 3 3 2 2 2" xfId="49114" xr:uid="{00000000-0005-0000-0000-00007B1C0000}"/>
    <cellStyle name="Normal 12 2 3 3 3 3 3 2 3" xfId="36304" xr:uid="{00000000-0005-0000-0000-00007C1C0000}"/>
    <cellStyle name="Normal 12 2 3 3 3 3 3 3" xfId="18004" xr:uid="{00000000-0005-0000-0000-00007D1C0000}"/>
    <cellStyle name="Normal 12 2 3 3 3 3 3 3 2" xfId="43624" xr:uid="{00000000-0005-0000-0000-00007E1C0000}"/>
    <cellStyle name="Normal 12 2 3 3 3 3 3 4" xfId="30814" xr:uid="{00000000-0005-0000-0000-00007F1C0000}"/>
    <cellStyle name="Normal 12 2 3 3 3 3 4" xfId="12513" xr:uid="{00000000-0005-0000-0000-0000801C0000}"/>
    <cellStyle name="Normal 12 2 3 3 3 3 4 2" xfId="25324" xr:uid="{00000000-0005-0000-0000-0000811C0000}"/>
    <cellStyle name="Normal 12 2 3 3 3 3 4 2 2" xfId="50944" xr:uid="{00000000-0005-0000-0000-0000821C0000}"/>
    <cellStyle name="Normal 12 2 3 3 3 3 4 3" xfId="38134" xr:uid="{00000000-0005-0000-0000-0000831C0000}"/>
    <cellStyle name="Normal 12 2 3 3 3 3 5" xfId="7023" xr:uid="{00000000-0005-0000-0000-0000841C0000}"/>
    <cellStyle name="Normal 12 2 3 3 3 3 5 2" xfId="19834" xr:uid="{00000000-0005-0000-0000-0000851C0000}"/>
    <cellStyle name="Normal 12 2 3 3 3 3 5 2 2" xfId="45454" xr:uid="{00000000-0005-0000-0000-0000861C0000}"/>
    <cellStyle name="Normal 12 2 3 3 3 3 5 3" xfId="32644" xr:uid="{00000000-0005-0000-0000-0000871C0000}"/>
    <cellStyle name="Normal 12 2 3 3 3 3 6" xfId="14344" xr:uid="{00000000-0005-0000-0000-0000881C0000}"/>
    <cellStyle name="Normal 12 2 3 3 3 3 6 2" xfId="39964" xr:uid="{00000000-0005-0000-0000-0000891C0000}"/>
    <cellStyle name="Normal 12 2 3 3 3 3 7" xfId="27154" xr:uid="{00000000-0005-0000-0000-00008A1C0000}"/>
    <cellStyle name="Normal 12 2 3 3 3 4" xfId="2469" xr:uid="{00000000-0005-0000-0000-00008B1C0000}"/>
    <cellStyle name="Normal 12 2 3 3 3 4 2" xfId="7959" xr:uid="{00000000-0005-0000-0000-00008C1C0000}"/>
    <cellStyle name="Normal 12 2 3 3 3 4 2 2" xfId="20770" xr:uid="{00000000-0005-0000-0000-00008D1C0000}"/>
    <cellStyle name="Normal 12 2 3 3 3 4 2 2 2" xfId="46390" xr:uid="{00000000-0005-0000-0000-00008E1C0000}"/>
    <cellStyle name="Normal 12 2 3 3 3 4 2 3" xfId="33580" xr:uid="{00000000-0005-0000-0000-00008F1C0000}"/>
    <cellStyle name="Normal 12 2 3 3 3 4 3" xfId="15280" xr:uid="{00000000-0005-0000-0000-0000901C0000}"/>
    <cellStyle name="Normal 12 2 3 3 3 4 3 2" xfId="40900" xr:uid="{00000000-0005-0000-0000-0000911C0000}"/>
    <cellStyle name="Normal 12 2 3 3 3 4 4" xfId="28090" xr:uid="{00000000-0005-0000-0000-0000921C0000}"/>
    <cellStyle name="Normal 12 2 3 3 3 5" xfId="4299" xr:uid="{00000000-0005-0000-0000-0000931C0000}"/>
    <cellStyle name="Normal 12 2 3 3 3 5 2" xfId="9789" xr:uid="{00000000-0005-0000-0000-0000941C0000}"/>
    <cellStyle name="Normal 12 2 3 3 3 5 2 2" xfId="22600" xr:uid="{00000000-0005-0000-0000-0000951C0000}"/>
    <cellStyle name="Normal 12 2 3 3 3 5 2 2 2" xfId="48220" xr:uid="{00000000-0005-0000-0000-0000961C0000}"/>
    <cellStyle name="Normal 12 2 3 3 3 5 2 3" xfId="35410" xr:uid="{00000000-0005-0000-0000-0000971C0000}"/>
    <cellStyle name="Normal 12 2 3 3 3 5 3" xfId="17110" xr:uid="{00000000-0005-0000-0000-0000981C0000}"/>
    <cellStyle name="Normal 12 2 3 3 3 5 3 2" xfId="42730" xr:uid="{00000000-0005-0000-0000-0000991C0000}"/>
    <cellStyle name="Normal 12 2 3 3 3 5 4" xfId="29920" xr:uid="{00000000-0005-0000-0000-00009A1C0000}"/>
    <cellStyle name="Normal 12 2 3 3 3 6" xfId="11619" xr:uid="{00000000-0005-0000-0000-00009B1C0000}"/>
    <cellStyle name="Normal 12 2 3 3 3 6 2" xfId="24430" xr:uid="{00000000-0005-0000-0000-00009C1C0000}"/>
    <cellStyle name="Normal 12 2 3 3 3 6 2 2" xfId="50050" xr:uid="{00000000-0005-0000-0000-00009D1C0000}"/>
    <cellStyle name="Normal 12 2 3 3 3 6 3" xfId="37240" xr:uid="{00000000-0005-0000-0000-00009E1C0000}"/>
    <cellStyle name="Normal 12 2 3 3 3 7" xfId="6129" xr:uid="{00000000-0005-0000-0000-00009F1C0000}"/>
    <cellStyle name="Normal 12 2 3 3 3 7 2" xfId="18940" xr:uid="{00000000-0005-0000-0000-0000A01C0000}"/>
    <cellStyle name="Normal 12 2 3 3 3 7 2 2" xfId="44560" xr:uid="{00000000-0005-0000-0000-0000A11C0000}"/>
    <cellStyle name="Normal 12 2 3 3 3 7 3" xfId="31750" xr:uid="{00000000-0005-0000-0000-0000A21C0000}"/>
    <cellStyle name="Normal 12 2 3 3 3 8" xfId="13450" xr:uid="{00000000-0005-0000-0000-0000A31C0000}"/>
    <cellStyle name="Normal 12 2 3 3 3 8 2" xfId="39070" xr:uid="{00000000-0005-0000-0000-0000A41C0000}"/>
    <cellStyle name="Normal 12 2 3 3 3 9" xfId="26260" xr:uid="{00000000-0005-0000-0000-0000A51C0000}"/>
    <cellStyle name="Normal 12 2 3 3 4" xfId="413" xr:uid="{00000000-0005-0000-0000-0000A61C0000}"/>
    <cellStyle name="Normal 12 2 3 3 4 2" xfId="1308" xr:uid="{00000000-0005-0000-0000-0000A71C0000}"/>
    <cellStyle name="Normal 12 2 3 3 4 2 2" xfId="3138" xr:uid="{00000000-0005-0000-0000-0000A81C0000}"/>
    <cellStyle name="Normal 12 2 3 3 4 2 2 2" xfId="8628" xr:uid="{00000000-0005-0000-0000-0000A91C0000}"/>
    <cellStyle name="Normal 12 2 3 3 4 2 2 2 2" xfId="21439" xr:uid="{00000000-0005-0000-0000-0000AA1C0000}"/>
    <cellStyle name="Normal 12 2 3 3 4 2 2 2 2 2" xfId="47059" xr:uid="{00000000-0005-0000-0000-0000AB1C0000}"/>
    <cellStyle name="Normal 12 2 3 3 4 2 2 2 3" xfId="34249" xr:uid="{00000000-0005-0000-0000-0000AC1C0000}"/>
    <cellStyle name="Normal 12 2 3 3 4 2 2 3" xfId="15949" xr:uid="{00000000-0005-0000-0000-0000AD1C0000}"/>
    <cellStyle name="Normal 12 2 3 3 4 2 2 3 2" xfId="41569" xr:uid="{00000000-0005-0000-0000-0000AE1C0000}"/>
    <cellStyle name="Normal 12 2 3 3 4 2 2 4" xfId="28759" xr:uid="{00000000-0005-0000-0000-0000AF1C0000}"/>
    <cellStyle name="Normal 12 2 3 3 4 2 3" xfId="4968" xr:uid="{00000000-0005-0000-0000-0000B01C0000}"/>
    <cellStyle name="Normal 12 2 3 3 4 2 3 2" xfId="10458" xr:uid="{00000000-0005-0000-0000-0000B11C0000}"/>
    <cellStyle name="Normal 12 2 3 3 4 2 3 2 2" xfId="23269" xr:uid="{00000000-0005-0000-0000-0000B21C0000}"/>
    <cellStyle name="Normal 12 2 3 3 4 2 3 2 2 2" xfId="48889" xr:uid="{00000000-0005-0000-0000-0000B31C0000}"/>
    <cellStyle name="Normal 12 2 3 3 4 2 3 2 3" xfId="36079" xr:uid="{00000000-0005-0000-0000-0000B41C0000}"/>
    <cellStyle name="Normal 12 2 3 3 4 2 3 3" xfId="17779" xr:uid="{00000000-0005-0000-0000-0000B51C0000}"/>
    <cellStyle name="Normal 12 2 3 3 4 2 3 3 2" xfId="43399" xr:uid="{00000000-0005-0000-0000-0000B61C0000}"/>
    <cellStyle name="Normal 12 2 3 3 4 2 3 4" xfId="30589" xr:uid="{00000000-0005-0000-0000-0000B71C0000}"/>
    <cellStyle name="Normal 12 2 3 3 4 2 4" xfId="12288" xr:uid="{00000000-0005-0000-0000-0000B81C0000}"/>
    <cellStyle name="Normal 12 2 3 3 4 2 4 2" xfId="25099" xr:uid="{00000000-0005-0000-0000-0000B91C0000}"/>
    <cellStyle name="Normal 12 2 3 3 4 2 4 2 2" xfId="50719" xr:uid="{00000000-0005-0000-0000-0000BA1C0000}"/>
    <cellStyle name="Normal 12 2 3 3 4 2 4 3" xfId="37909" xr:uid="{00000000-0005-0000-0000-0000BB1C0000}"/>
    <cellStyle name="Normal 12 2 3 3 4 2 5" xfId="6798" xr:uid="{00000000-0005-0000-0000-0000BC1C0000}"/>
    <cellStyle name="Normal 12 2 3 3 4 2 5 2" xfId="19609" xr:uid="{00000000-0005-0000-0000-0000BD1C0000}"/>
    <cellStyle name="Normal 12 2 3 3 4 2 5 2 2" xfId="45229" xr:uid="{00000000-0005-0000-0000-0000BE1C0000}"/>
    <cellStyle name="Normal 12 2 3 3 4 2 5 3" xfId="32419" xr:uid="{00000000-0005-0000-0000-0000BF1C0000}"/>
    <cellStyle name="Normal 12 2 3 3 4 2 6" xfId="14119" xr:uid="{00000000-0005-0000-0000-0000C01C0000}"/>
    <cellStyle name="Normal 12 2 3 3 4 2 6 2" xfId="39739" xr:uid="{00000000-0005-0000-0000-0000C11C0000}"/>
    <cellStyle name="Normal 12 2 3 3 4 2 7" xfId="26929" xr:uid="{00000000-0005-0000-0000-0000C21C0000}"/>
    <cellStyle name="Normal 12 2 3 3 4 3" xfId="2244" xr:uid="{00000000-0005-0000-0000-0000C31C0000}"/>
    <cellStyle name="Normal 12 2 3 3 4 3 2" xfId="7734" xr:uid="{00000000-0005-0000-0000-0000C41C0000}"/>
    <cellStyle name="Normal 12 2 3 3 4 3 2 2" xfId="20545" xr:uid="{00000000-0005-0000-0000-0000C51C0000}"/>
    <cellStyle name="Normal 12 2 3 3 4 3 2 2 2" xfId="46165" xr:uid="{00000000-0005-0000-0000-0000C61C0000}"/>
    <cellStyle name="Normal 12 2 3 3 4 3 2 3" xfId="33355" xr:uid="{00000000-0005-0000-0000-0000C71C0000}"/>
    <cellStyle name="Normal 12 2 3 3 4 3 3" xfId="15055" xr:uid="{00000000-0005-0000-0000-0000C81C0000}"/>
    <cellStyle name="Normal 12 2 3 3 4 3 3 2" xfId="40675" xr:uid="{00000000-0005-0000-0000-0000C91C0000}"/>
    <cellStyle name="Normal 12 2 3 3 4 3 4" xfId="27865" xr:uid="{00000000-0005-0000-0000-0000CA1C0000}"/>
    <cellStyle name="Normal 12 2 3 3 4 4" xfId="4074" xr:uid="{00000000-0005-0000-0000-0000CB1C0000}"/>
    <cellStyle name="Normal 12 2 3 3 4 4 2" xfId="9564" xr:uid="{00000000-0005-0000-0000-0000CC1C0000}"/>
    <cellStyle name="Normal 12 2 3 3 4 4 2 2" xfId="22375" xr:uid="{00000000-0005-0000-0000-0000CD1C0000}"/>
    <cellStyle name="Normal 12 2 3 3 4 4 2 2 2" xfId="47995" xr:uid="{00000000-0005-0000-0000-0000CE1C0000}"/>
    <cellStyle name="Normal 12 2 3 3 4 4 2 3" xfId="35185" xr:uid="{00000000-0005-0000-0000-0000CF1C0000}"/>
    <cellStyle name="Normal 12 2 3 3 4 4 3" xfId="16885" xr:uid="{00000000-0005-0000-0000-0000D01C0000}"/>
    <cellStyle name="Normal 12 2 3 3 4 4 3 2" xfId="42505" xr:uid="{00000000-0005-0000-0000-0000D11C0000}"/>
    <cellStyle name="Normal 12 2 3 3 4 4 4" xfId="29695" xr:uid="{00000000-0005-0000-0000-0000D21C0000}"/>
    <cellStyle name="Normal 12 2 3 3 4 5" xfId="11394" xr:uid="{00000000-0005-0000-0000-0000D31C0000}"/>
    <cellStyle name="Normal 12 2 3 3 4 5 2" xfId="24205" xr:uid="{00000000-0005-0000-0000-0000D41C0000}"/>
    <cellStyle name="Normal 12 2 3 3 4 5 2 2" xfId="49825" xr:uid="{00000000-0005-0000-0000-0000D51C0000}"/>
    <cellStyle name="Normal 12 2 3 3 4 5 3" xfId="37015" xr:uid="{00000000-0005-0000-0000-0000D61C0000}"/>
    <cellStyle name="Normal 12 2 3 3 4 6" xfId="5904" xr:uid="{00000000-0005-0000-0000-0000D71C0000}"/>
    <cellStyle name="Normal 12 2 3 3 4 6 2" xfId="18715" xr:uid="{00000000-0005-0000-0000-0000D81C0000}"/>
    <cellStyle name="Normal 12 2 3 3 4 6 2 2" xfId="44335" xr:uid="{00000000-0005-0000-0000-0000D91C0000}"/>
    <cellStyle name="Normal 12 2 3 3 4 6 3" xfId="31525" xr:uid="{00000000-0005-0000-0000-0000DA1C0000}"/>
    <cellStyle name="Normal 12 2 3 3 4 7" xfId="13225" xr:uid="{00000000-0005-0000-0000-0000DB1C0000}"/>
    <cellStyle name="Normal 12 2 3 3 4 7 2" xfId="38845" xr:uid="{00000000-0005-0000-0000-0000DC1C0000}"/>
    <cellStyle name="Normal 12 2 3 3 4 8" xfId="26035" xr:uid="{00000000-0005-0000-0000-0000DD1C0000}"/>
    <cellStyle name="Normal 12 2 3 3 5" xfId="772" xr:uid="{00000000-0005-0000-0000-0000DE1C0000}"/>
    <cellStyle name="Normal 12 2 3 3 5 2" xfId="1667" xr:uid="{00000000-0005-0000-0000-0000DF1C0000}"/>
    <cellStyle name="Normal 12 2 3 3 5 2 2" xfId="3497" xr:uid="{00000000-0005-0000-0000-0000E01C0000}"/>
    <cellStyle name="Normal 12 2 3 3 5 2 2 2" xfId="8987" xr:uid="{00000000-0005-0000-0000-0000E11C0000}"/>
    <cellStyle name="Normal 12 2 3 3 5 2 2 2 2" xfId="21798" xr:uid="{00000000-0005-0000-0000-0000E21C0000}"/>
    <cellStyle name="Normal 12 2 3 3 5 2 2 2 2 2" xfId="47418" xr:uid="{00000000-0005-0000-0000-0000E31C0000}"/>
    <cellStyle name="Normal 12 2 3 3 5 2 2 2 3" xfId="34608" xr:uid="{00000000-0005-0000-0000-0000E41C0000}"/>
    <cellStyle name="Normal 12 2 3 3 5 2 2 3" xfId="16308" xr:uid="{00000000-0005-0000-0000-0000E51C0000}"/>
    <cellStyle name="Normal 12 2 3 3 5 2 2 3 2" xfId="41928" xr:uid="{00000000-0005-0000-0000-0000E61C0000}"/>
    <cellStyle name="Normal 12 2 3 3 5 2 2 4" xfId="29118" xr:uid="{00000000-0005-0000-0000-0000E71C0000}"/>
    <cellStyle name="Normal 12 2 3 3 5 2 3" xfId="5327" xr:uid="{00000000-0005-0000-0000-0000E81C0000}"/>
    <cellStyle name="Normal 12 2 3 3 5 2 3 2" xfId="10817" xr:uid="{00000000-0005-0000-0000-0000E91C0000}"/>
    <cellStyle name="Normal 12 2 3 3 5 2 3 2 2" xfId="23628" xr:uid="{00000000-0005-0000-0000-0000EA1C0000}"/>
    <cellStyle name="Normal 12 2 3 3 5 2 3 2 2 2" xfId="49248" xr:uid="{00000000-0005-0000-0000-0000EB1C0000}"/>
    <cellStyle name="Normal 12 2 3 3 5 2 3 2 3" xfId="36438" xr:uid="{00000000-0005-0000-0000-0000EC1C0000}"/>
    <cellStyle name="Normal 12 2 3 3 5 2 3 3" xfId="18138" xr:uid="{00000000-0005-0000-0000-0000ED1C0000}"/>
    <cellStyle name="Normal 12 2 3 3 5 2 3 3 2" xfId="43758" xr:uid="{00000000-0005-0000-0000-0000EE1C0000}"/>
    <cellStyle name="Normal 12 2 3 3 5 2 3 4" xfId="30948" xr:uid="{00000000-0005-0000-0000-0000EF1C0000}"/>
    <cellStyle name="Normal 12 2 3 3 5 2 4" xfId="12647" xr:uid="{00000000-0005-0000-0000-0000F01C0000}"/>
    <cellStyle name="Normal 12 2 3 3 5 2 4 2" xfId="25458" xr:uid="{00000000-0005-0000-0000-0000F11C0000}"/>
    <cellStyle name="Normal 12 2 3 3 5 2 4 2 2" xfId="51078" xr:uid="{00000000-0005-0000-0000-0000F21C0000}"/>
    <cellStyle name="Normal 12 2 3 3 5 2 4 3" xfId="38268" xr:uid="{00000000-0005-0000-0000-0000F31C0000}"/>
    <cellStyle name="Normal 12 2 3 3 5 2 5" xfId="7157" xr:uid="{00000000-0005-0000-0000-0000F41C0000}"/>
    <cellStyle name="Normal 12 2 3 3 5 2 5 2" xfId="19968" xr:uid="{00000000-0005-0000-0000-0000F51C0000}"/>
    <cellStyle name="Normal 12 2 3 3 5 2 5 2 2" xfId="45588" xr:uid="{00000000-0005-0000-0000-0000F61C0000}"/>
    <cellStyle name="Normal 12 2 3 3 5 2 5 3" xfId="32778" xr:uid="{00000000-0005-0000-0000-0000F71C0000}"/>
    <cellStyle name="Normal 12 2 3 3 5 2 6" xfId="14478" xr:uid="{00000000-0005-0000-0000-0000F81C0000}"/>
    <cellStyle name="Normal 12 2 3 3 5 2 6 2" xfId="40098" xr:uid="{00000000-0005-0000-0000-0000F91C0000}"/>
    <cellStyle name="Normal 12 2 3 3 5 2 7" xfId="27288" xr:uid="{00000000-0005-0000-0000-0000FA1C0000}"/>
    <cellStyle name="Normal 12 2 3 3 5 3" xfId="2603" xr:uid="{00000000-0005-0000-0000-0000FB1C0000}"/>
    <cellStyle name="Normal 12 2 3 3 5 3 2" xfId="8093" xr:uid="{00000000-0005-0000-0000-0000FC1C0000}"/>
    <cellStyle name="Normal 12 2 3 3 5 3 2 2" xfId="20904" xr:uid="{00000000-0005-0000-0000-0000FD1C0000}"/>
    <cellStyle name="Normal 12 2 3 3 5 3 2 2 2" xfId="46524" xr:uid="{00000000-0005-0000-0000-0000FE1C0000}"/>
    <cellStyle name="Normal 12 2 3 3 5 3 2 3" xfId="33714" xr:uid="{00000000-0005-0000-0000-0000FF1C0000}"/>
    <cellStyle name="Normal 12 2 3 3 5 3 3" xfId="15414" xr:uid="{00000000-0005-0000-0000-0000001D0000}"/>
    <cellStyle name="Normal 12 2 3 3 5 3 3 2" xfId="41034" xr:uid="{00000000-0005-0000-0000-0000011D0000}"/>
    <cellStyle name="Normal 12 2 3 3 5 3 4" xfId="28224" xr:uid="{00000000-0005-0000-0000-0000021D0000}"/>
    <cellStyle name="Normal 12 2 3 3 5 4" xfId="4433" xr:uid="{00000000-0005-0000-0000-0000031D0000}"/>
    <cellStyle name="Normal 12 2 3 3 5 4 2" xfId="9923" xr:uid="{00000000-0005-0000-0000-0000041D0000}"/>
    <cellStyle name="Normal 12 2 3 3 5 4 2 2" xfId="22734" xr:uid="{00000000-0005-0000-0000-0000051D0000}"/>
    <cellStyle name="Normal 12 2 3 3 5 4 2 2 2" xfId="48354" xr:uid="{00000000-0005-0000-0000-0000061D0000}"/>
    <cellStyle name="Normal 12 2 3 3 5 4 2 3" xfId="35544" xr:uid="{00000000-0005-0000-0000-0000071D0000}"/>
    <cellStyle name="Normal 12 2 3 3 5 4 3" xfId="17244" xr:uid="{00000000-0005-0000-0000-0000081D0000}"/>
    <cellStyle name="Normal 12 2 3 3 5 4 3 2" xfId="42864" xr:uid="{00000000-0005-0000-0000-0000091D0000}"/>
    <cellStyle name="Normal 12 2 3 3 5 4 4" xfId="30054" xr:uid="{00000000-0005-0000-0000-00000A1D0000}"/>
    <cellStyle name="Normal 12 2 3 3 5 5" xfId="11753" xr:uid="{00000000-0005-0000-0000-00000B1D0000}"/>
    <cellStyle name="Normal 12 2 3 3 5 5 2" xfId="24564" xr:uid="{00000000-0005-0000-0000-00000C1D0000}"/>
    <cellStyle name="Normal 12 2 3 3 5 5 2 2" xfId="50184" xr:uid="{00000000-0005-0000-0000-00000D1D0000}"/>
    <cellStyle name="Normal 12 2 3 3 5 5 3" xfId="37374" xr:uid="{00000000-0005-0000-0000-00000E1D0000}"/>
    <cellStyle name="Normal 12 2 3 3 5 6" xfId="6263" xr:uid="{00000000-0005-0000-0000-00000F1D0000}"/>
    <cellStyle name="Normal 12 2 3 3 5 6 2" xfId="19074" xr:uid="{00000000-0005-0000-0000-0000101D0000}"/>
    <cellStyle name="Normal 12 2 3 3 5 6 2 2" xfId="44694" xr:uid="{00000000-0005-0000-0000-0000111D0000}"/>
    <cellStyle name="Normal 12 2 3 3 5 6 3" xfId="31884" xr:uid="{00000000-0005-0000-0000-0000121D0000}"/>
    <cellStyle name="Normal 12 2 3 3 5 7" xfId="13584" xr:uid="{00000000-0005-0000-0000-0000131D0000}"/>
    <cellStyle name="Normal 12 2 3 3 5 7 2" xfId="39204" xr:uid="{00000000-0005-0000-0000-0000141D0000}"/>
    <cellStyle name="Normal 12 2 3 3 5 8" xfId="26394" xr:uid="{00000000-0005-0000-0000-0000151D0000}"/>
    <cellStyle name="Normal 12 2 3 3 6" xfId="1173" xr:uid="{00000000-0005-0000-0000-0000161D0000}"/>
    <cellStyle name="Normal 12 2 3 3 6 2" xfId="3003" xr:uid="{00000000-0005-0000-0000-0000171D0000}"/>
    <cellStyle name="Normal 12 2 3 3 6 2 2" xfId="8493" xr:uid="{00000000-0005-0000-0000-0000181D0000}"/>
    <cellStyle name="Normal 12 2 3 3 6 2 2 2" xfId="21304" xr:uid="{00000000-0005-0000-0000-0000191D0000}"/>
    <cellStyle name="Normal 12 2 3 3 6 2 2 2 2" xfId="46924" xr:uid="{00000000-0005-0000-0000-00001A1D0000}"/>
    <cellStyle name="Normal 12 2 3 3 6 2 2 3" xfId="34114" xr:uid="{00000000-0005-0000-0000-00001B1D0000}"/>
    <cellStyle name="Normal 12 2 3 3 6 2 3" xfId="15814" xr:uid="{00000000-0005-0000-0000-00001C1D0000}"/>
    <cellStyle name="Normal 12 2 3 3 6 2 3 2" xfId="41434" xr:uid="{00000000-0005-0000-0000-00001D1D0000}"/>
    <cellStyle name="Normal 12 2 3 3 6 2 4" xfId="28624" xr:uid="{00000000-0005-0000-0000-00001E1D0000}"/>
    <cellStyle name="Normal 12 2 3 3 6 3" xfId="4833" xr:uid="{00000000-0005-0000-0000-00001F1D0000}"/>
    <cellStyle name="Normal 12 2 3 3 6 3 2" xfId="10323" xr:uid="{00000000-0005-0000-0000-0000201D0000}"/>
    <cellStyle name="Normal 12 2 3 3 6 3 2 2" xfId="23134" xr:uid="{00000000-0005-0000-0000-0000211D0000}"/>
    <cellStyle name="Normal 12 2 3 3 6 3 2 2 2" xfId="48754" xr:uid="{00000000-0005-0000-0000-0000221D0000}"/>
    <cellStyle name="Normal 12 2 3 3 6 3 2 3" xfId="35944" xr:uid="{00000000-0005-0000-0000-0000231D0000}"/>
    <cellStyle name="Normal 12 2 3 3 6 3 3" xfId="17644" xr:uid="{00000000-0005-0000-0000-0000241D0000}"/>
    <cellStyle name="Normal 12 2 3 3 6 3 3 2" xfId="43264" xr:uid="{00000000-0005-0000-0000-0000251D0000}"/>
    <cellStyle name="Normal 12 2 3 3 6 3 4" xfId="30454" xr:uid="{00000000-0005-0000-0000-0000261D0000}"/>
    <cellStyle name="Normal 12 2 3 3 6 4" xfId="12153" xr:uid="{00000000-0005-0000-0000-0000271D0000}"/>
    <cellStyle name="Normal 12 2 3 3 6 4 2" xfId="24964" xr:uid="{00000000-0005-0000-0000-0000281D0000}"/>
    <cellStyle name="Normal 12 2 3 3 6 4 2 2" xfId="50584" xr:uid="{00000000-0005-0000-0000-0000291D0000}"/>
    <cellStyle name="Normal 12 2 3 3 6 4 3" xfId="37774" xr:uid="{00000000-0005-0000-0000-00002A1D0000}"/>
    <cellStyle name="Normal 12 2 3 3 6 5" xfId="6663" xr:uid="{00000000-0005-0000-0000-00002B1D0000}"/>
    <cellStyle name="Normal 12 2 3 3 6 5 2" xfId="19474" xr:uid="{00000000-0005-0000-0000-00002C1D0000}"/>
    <cellStyle name="Normal 12 2 3 3 6 5 2 2" xfId="45094" xr:uid="{00000000-0005-0000-0000-00002D1D0000}"/>
    <cellStyle name="Normal 12 2 3 3 6 5 3" xfId="32284" xr:uid="{00000000-0005-0000-0000-00002E1D0000}"/>
    <cellStyle name="Normal 12 2 3 3 6 6" xfId="13984" xr:uid="{00000000-0005-0000-0000-00002F1D0000}"/>
    <cellStyle name="Normal 12 2 3 3 6 6 2" xfId="39604" xr:uid="{00000000-0005-0000-0000-0000301D0000}"/>
    <cellStyle name="Normal 12 2 3 3 6 7" xfId="26794" xr:uid="{00000000-0005-0000-0000-0000311D0000}"/>
    <cellStyle name="Normal 12 2 3 3 7" xfId="2109" xr:uid="{00000000-0005-0000-0000-0000321D0000}"/>
    <cellStyle name="Normal 12 2 3 3 7 2" xfId="7599" xr:uid="{00000000-0005-0000-0000-0000331D0000}"/>
    <cellStyle name="Normal 12 2 3 3 7 2 2" xfId="20410" xr:uid="{00000000-0005-0000-0000-0000341D0000}"/>
    <cellStyle name="Normal 12 2 3 3 7 2 2 2" xfId="46030" xr:uid="{00000000-0005-0000-0000-0000351D0000}"/>
    <cellStyle name="Normal 12 2 3 3 7 2 3" xfId="33220" xr:uid="{00000000-0005-0000-0000-0000361D0000}"/>
    <cellStyle name="Normal 12 2 3 3 7 3" xfId="14920" xr:uid="{00000000-0005-0000-0000-0000371D0000}"/>
    <cellStyle name="Normal 12 2 3 3 7 3 2" xfId="40540" xr:uid="{00000000-0005-0000-0000-0000381D0000}"/>
    <cellStyle name="Normal 12 2 3 3 7 4" xfId="27730" xr:uid="{00000000-0005-0000-0000-0000391D0000}"/>
    <cellStyle name="Normal 12 2 3 3 8" xfId="3939" xr:uid="{00000000-0005-0000-0000-00003A1D0000}"/>
    <cellStyle name="Normal 12 2 3 3 8 2" xfId="9429" xr:uid="{00000000-0005-0000-0000-00003B1D0000}"/>
    <cellStyle name="Normal 12 2 3 3 8 2 2" xfId="22240" xr:uid="{00000000-0005-0000-0000-00003C1D0000}"/>
    <cellStyle name="Normal 12 2 3 3 8 2 2 2" xfId="47860" xr:uid="{00000000-0005-0000-0000-00003D1D0000}"/>
    <cellStyle name="Normal 12 2 3 3 8 2 3" xfId="35050" xr:uid="{00000000-0005-0000-0000-00003E1D0000}"/>
    <cellStyle name="Normal 12 2 3 3 8 3" xfId="16750" xr:uid="{00000000-0005-0000-0000-00003F1D0000}"/>
    <cellStyle name="Normal 12 2 3 3 8 3 2" xfId="42370" xr:uid="{00000000-0005-0000-0000-0000401D0000}"/>
    <cellStyle name="Normal 12 2 3 3 8 4" xfId="29560" xr:uid="{00000000-0005-0000-0000-0000411D0000}"/>
    <cellStyle name="Normal 12 2 3 3 9" xfId="11259" xr:uid="{00000000-0005-0000-0000-0000421D0000}"/>
    <cellStyle name="Normal 12 2 3 3 9 2" xfId="24070" xr:uid="{00000000-0005-0000-0000-0000431D0000}"/>
    <cellStyle name="Normal 12 2 3 3 9 2 2" xfId="49690" xr:uid="{00000000-0005-0000-0000-0000441D0000}"/>
    <cellStyle name="Normal 12 2 3 3 9 3" xfId="36880" xr:uid="{00000000-0005-0000-0000-0000451D0000}"/>
    <cellStyle name="Normal 12 2 3 4" xfId="328" xr:uid="{00000000-0005-0000-0000-0000461D0000}"/>
    <cellStyle name="Normal 12 2 3 4 10" xfId="5820" xr:uid="{00000000-0005-0000-0000-0000471D0000}"/>
    <cellStyle name="Normal 12 2 3 4 10 2" xfId="18631" xr:uid="{00000000-0005-0000-0000-0000481D0000}"/>
    <cellStyle name="Normal 12 2 3 4 10 2 2" xfId="44251" xr:uid="{00000000-0005-0000-0000-0000491D0000}"/>
    <cellStyle name="Normal 12 2 3 4 10 3" xfId="31441" xr:uid="{00000000-0005-0000-0000-00004A1D0000}"/>
    <cellStyle name="Normal 12 2 3 4 11" xfId="13141" xr:uid="{00000000-0005-0000-0000-00004B1D0000}"/>
    <cellStyle name="Normal 12 2 3 4 11 2" xfId="38761" xr:uid="{00000000-0005-0000-0000-00004C1D0000}"/>
    <cellStyle name="Normal 12 2 3 4 12" xfId="25951" xr:uid="{00000000-0005-0000-0000-00004D1D0000}"/>
    <cellStyle name="Normal 12 2 3 4 2" xfId="557" xr:uid="{00000000-0005-0000-0000-00004E1D0000}"/>
    <cellStyle name="Normal 12 2 3 4 2 2" xfId="956" xr:uid="{00000000-0005-0000-0000-00004F1D0000}"/>
    <cellStyle name="Normal 12 2 3 4 2 2 2" xfId="1851" xr:uid="{00000000-0005-0000-0000-0000501D0000}"/>
    <cellStyle name="Normal 12 2 3 4 2 2 2 2" xfId="3681" xr:uid="{00000000-0005-0000-0000-0000511D0000}"/>
    <cellStyle name="Normal 12 2 3 4 2 2 2 2 2" xfId="9171" xr:uid="{00000000-0005-0000-0000-0000521D0000}"/>
    <cellStyle name="Normal 12 2 3 4 2 2 2 2 2 2" xfId="21982" xr:uid="{00000000-0005-0000-0000-0000531D0000}"/>
    <cellStyle name="Normal 12 2 3 4 2 2 2 2 2 2 2" xfId="47602" xr:uid="{00000000-0005-0000-0000-0000541D0000}"/>
    <cellStyle name="Normal 12 2 3 4 2 2 2 2 2 3" xfId="34792" xr:uid="{00000000-0005-0000-0000-0000551D0000}"/>
    <cellStyle name="Normal 12 2 3 4 2 2 2 2 3" xfId="16492" xr:uid="{00000000-0005-0000-0000-0000561D0000}"/>
    <cellStyle name="Normal 12 2 3 4 2 2 2 2 3 2" xfId="42112" xr:uid="{00000000-0005-0000-0000-0000571D0000}"/>
    <cellStyle name="Normal 12 2 3 4 2 2 2 2 4" xfId="29302" xr:uid="{00000000-0005-0000-0000-0000581D0000}"/>
    <cellStyle name="Normal 12 2 3 4 2 2 2 3" xfId="5511" xr:uid="{00000000-0005-0000-0000-0000591D0000}"/>
    <cellStyle name="Normal 12 2 3 4 2 2 2 3 2" xfId="11001" xr:uid="{00000000-0005-0000-0000-00005A1D0000}"/>
    <cellStyle name="Normal 12 2 3 4 2 2 2 3 2 2" xfId="23812" xr:uid="{00000000-0005-0000-0000-00005B1D0000}"/>
    <cellStyle name="Normal 12 2 3 4 2 2 2 3 2 2 2" xfId="49432" xr:uid="{00000000-0005-0000-0000-00005C1D0000}"/>
    <cellStyle name="Normal 12 2 3 4 2 2 2 3 2 3" xfId="36622" xr:uid="{00000000-0005-0000-0000-00005D1D0000}"/>
    <cellStyle name="Normal 12 2 3 4 2 2 2 3 3" xfId="18322" xr:uid="{00000000-0005-0000-0000-00005E1D0000}"/>
    <cellStyle name="Normal 12 2 3 4 2 2 2 3 3 2" xfId="43942" xr:uid="{00000000-0005-0000-0000-00005F1D0000}"/>
    <cellStyle name="Normal 12 2 3 4 2 2 2 3 4" xfId="31132" xr:uid="{00000000-0005-0000-0000-0000601D0000}"/>
    <cellStyle name="Normal 12 2 3 4 2 2 2 4" xfId="12831" xr:uid="{00000000-0005-0000-0000-0000611D0000}"/>
    <cellStyle name="Normal 12 2 3 4 2 2 2 4 2" xfId="25642" xr:uid="{00000000-0005-0000-0000-0000621D0000}"/>
    <cellStyle name="Normal 12 2 3 4 2 2 2 4 2 2" xfId="51262" xr:uid="{00000000-0005-0000-0000-0000631D0000}"/>
    <cellStyle name="Normal 12 2 3 4 2 2 2 4 3" xfId="38452" xr:uid="{00000000-0005-0000-0000-0000641D0000}"/>
    <cellStyle name="Normal 12 2 3 4 2 2 2 5" xfId="7341" xr:uid="{00000000-0005-0000-0000-0000651D0000}"/>
    <cellStyle name="Normal 12 2 3 4 2 2 2 5 2" xfId="20152" xr:uid="{00000000-0005-0000-0000-0000661D0000}"/>
    <cellStyle name="Normal 12 2 3 4 2 2 2 5 2 2" xfId="45772" xr:uid="{00000000-0005-0000-0000-0000671D0000}"/>
    <cellStyle name="Normal 12 2 3 4 2 2 2 5 3" xfId="32962" xr:uid="{00000000-0005-0000-0000-0000681D0000}"/>
    <cellStyle name="Normal 12 2 3 4 2 2 2 6" xfId="14662" xr:uid="{00000000-0005-0000-0000-0000691D0000}"/>
    <cellStyle name="Normal 12 2 3 4 2 2 2 6 2" xfId="40282" xr:uid="{00000000-0005-0000-0000-00006A1D0000}"/>
    <cellStyle name="Normal 12 2 3 4 2 2 2 7" xfId="27472" xr:uid="{00000000-0005-0000-0000-00006B1D0000}"/>
    <cellStyle name="Normal 12 2 3 4 2 2 3" xfId="2787" xr:uid="{00000000-0005-0000-0000-00006C1D0000}"/>
    <cellStyle name="Normal 12 2 3 4 2 2 3 2" xfId="8277" xr:uid="{00000000-0005-0000-0000-00006D1D0000}"/>
    <cellStyle name="Normal 12 2 3 4 2 2 3 2 2" xfId="21088" xr:uid="{00000000-0005-0000-0000-00006E1D0000}"/>
    <cellStyle name="Normal 12 2 3 4 2 2 3 2 2 2" xfId="46708" xr:uid="{00000000-0005-0000-0000-00006F1D0000}"/>
    <cellStyle name="Normal 12 2 3 4 2 2 3 2 3" xfId="33898" xr:uid="{00000000-0005-0000-0000-0000701D0000}"/>
    <cellStyle name="Normal 12 2 3 4 2 2 3 3" xfId="15598" xr:uid="{00000000-0005-0000-0000-0000711D0000}"/>
    <cellStyle name="Normal 12 2 3 4 2 2 3 3 2" xfId="41218" xr:uid="{00000000-0005-0000-0000-0000721D0000}"/>
    <cellStyle name="Normal 12 2 3 4 2 2 3 4" xfId="28408" xr:uid="{00000000-0005-0000-0000-0000731D0000}"/>
    <cellStyle name="Normal 12 2 3 4 2 2 4" xfId="4617" xr:uid="{00000000-0005-0000-0000-0000741D0000}"/>
    <cellStyle name="Normal 12 2 3 4 2 2 4 2" xfId="10107" xr:uid="{00000000-0005-0000-0000-0000751D0000}"/>
    <cellStyle name="Normal 12 2 3 4 2 2 4 2 2" xfId="22918" xr:uid="{00000000-0005-0000-0000-0000761D0000}"/>
    <cellStyle name="Normal 12 2 3 4 2 2 4 2 2 2" xfId="48538" xr:uid="{00000000-0005-0000-0000-0000771D0000}"/>
    <cellStyle name="Normal 12 2 3 4 2 2 4 2 3" xfId="35728" xr:uid="{00000000-0005-0000-0000-0000781D0000}"/>
    <cellStyle name="Normal 12 2 3 4 2 2 4 3" xfId="17428" xr:uid="{00000000-0005-0000-0000-0000791D0000}"/>
    <cellStyle name="Normal 12 2 3 4 2 2 4 3 2" xfId="43048" xr:uid="{00000000-0005-0000-0000-00007A1D0000}"/>
    <cellStyle name="Normal 12 2 3 4 2 2 4 4" xfId="30238" xr:uid="{00000000-0005-0000-0000-00007B1D0000}"/>
    <cellStyle name="Normal 12 2 3 4 2 2 5" xfId="11937" xr:uid="{00000000-0005-0000-0000-00007C1D0000}"/>
    <cellStyle name="Normal 12 2 3 4 2 2 5 2" xfId="24748" xr:uid="{00000000-0005-0000-0000-00007D1D0000}"/>
    <cellStyle name="Normal 12 2 3 4 2 2 5 2 2" xfId="50368" xr:uid="{00000000-0005-0000-0000-00007E1D0000}"/>
    <cellStyle name="Normal 12 2 3 4 2 2 5 3" xfId="37558" xr:uid="{00000000-0005-0000-0000-00007F1D0000}"/>
    <cellStyle name="Normal 12 2 3 4 2 2 6" xfId="6447" xr:uid="{00000000-0005-0000-0000-0000801D0000}"/>
    <cellStyle name="Normal 12 2 3 4 2 2 6 2" xfId="19258" xr:uid="{00000000-0005-0000-0000-0000811D0000}"/>
    <cellStyle name="Normal 12 2 3 4 2 2 6 2 2" xfId="44878" xr:uid="{00000000-0005-0000-0000-0000821D0000}"/>
    <cellStyle name="Normal 12 2 3 4 2 2 6 3" xfId="32068" xr:uid="{00000000-0005-0000-0000-0000831D0000}"/>
    <cellStyle name="Normal 12 2 3 4 2 2 7" xfId="13768" xr:uid="{00000000-0005-0000-0000-0000841D0000}"/>
    <cellStyle name="Normal 12 2 3 4 2 2 7 2" xfId="39388" xr:uid="{00000000-0005-0000-0000-0000851D0000}"/>
    <cellStyle name="Normal 12 2 3 4 2 2 8" xfId="26578" xr:uid="{00000000-0005-0000-0000-0000861D0000}"/>
    <cellStyle name="Normal 12 2 3 4 2 3" xfId="1452" xr:uid="{00000000-0005-0000-0000-0000871D0000}"/>
    <cellStyle name="Normal 12 2 3 4 2 3 2" xfId="3282" xr:uid="{00000000-0005-0000-0000-0000881D0000}"/>
    <cellStyle name="Normal 12 2 3 4 2 3 2 2" xfId="8772" xr:uid="{00000000-0005-0000-0000-0000891D0000}"/>
    <cellStyle name="Normal 12 2 3 4 2 3 2 2 2" xfId="21583" xr:uid="{00000000-0005-0000-0000-00008A1D0000}"/>
    <cellStyle name="Normal 12 2 3 4 2 3 2 2 2 2" xfId="47203" xr:uid="{00000000-0005-0000-0000-00008B1D0000}"/>
    <cellStyle name="Normal 12 2 3 4 2 3 2 2 3" xfId="34393" xr:uid="{00000000-0005-0000-0000-00008C1D0000}"/>
    <cellStyle name="Normal 12 2 3 4 2 3 2 3" xfId="16093" xr:uid="{00000000-0005-0000-0000-00008D1D0000}"/>
    <cellStyle name="Normal 12 2 3 4 2 3 2 3 2" xfId="41713" xr:uid="{00000000-0005-0000-0000-00008E1D0000}"/>
    <cellStyle name="Normal 12 2 3 4 2 3 2 4" xfId="28903" xr:uid="{00000000-0005-0000-0000-00008F1D0000}"/>
    <cellStyle name="Normal 12 2 3 4 2 3 3" xfId="5112" xr:uid="{00000000-0005-0000-0000-0000901D0000}"/>
    <cellStyle name="Normal 12 2 3 4 2 3 3 2" xfId="10602" xr:uid="{00000000-0005-0000-0000-0000911D0000}"/>
    <cellStyle name="Normal 12 2 3 4 2 3 3 2 2" xfId="23413" xr:uid="{00000000-0005-0000-0000-0000921D0000}"/>
    <cellStyle name="Normal 12 2 3 4 2 3 3 2 2 2" xfId="49033" xr:uid="{00000000-0005-0000-0000-0000931D0000}"/>
    <cellStyle name="Normal 12 2 3 4 2 3 3 2 3" xfId="36223" xr:uid="{00000000-0005-0000-0000-0000941D0000}"/>
    <cellStyle name="Normal 12 2 3 4 2 3 3 3" xfId="17923" xr:uid="{00000000-0005-0000-0000-0000951D0000}"/>
    <cellStyle name="Normal 12 2 3 4 2 3 3 3 2" xfId="43543" xr:uid="{00000000-0005-0000-0000-0000961D0000}"/>
    <cellStyle name="Normal 12 2 3 4 2 3 3 4" xfId="30733" xr:uid="{00000000-0005-0000-0000-0000971D0000}"/>
    <cellStyle name="Normal 12 2 3 4 2 3 4" xfId="12432" xr:uid="{00000000-0005-0000-0000-0000981D0000}"/>
    <cellStyle name="Normal 12 2 3 4 2 3 4 2" xfId="25243" xr:uid="{00000000-0005-0000-0000-0000991D0000}"/>
    <cellStyle name="Normal 12 2 3 4 2 3 4 2 2" xfId="50863" xr:uid="{00000000-0005-0000-0000-00009A1D0000}"/>
    <cellStyle name="Normal 12 2 3 4 2 3 4 3" xfId="38053" xr:uid="{00000000-0005-0000-0000-00009B1D0000}"/>
    <cellStyle name="Normal 12 2 3 4 2 3 5" xfId="6942" xr:uid="{00000000-0005-0000-0000-00009C1D0000}"/>
    <cellStyle name="Normal 12 2 3 4 2 3 5 2" xfId="19753" xr:uid="{00000000-0005-0000-0000-00009D1D0000}"/>
    <cellStyle name="Normal 12 2 3 4 2 3 5 2 2" xfId="45373" xr:uid="{00000000-0005-0000-0000-00009E1D0000}"/>
    <cellStyle name="Normal 12 2 3 4 2 3 5 3" xfId="32563" xr:uid="{00000000-0005-0000-0000-00009F1D0000}"/>
    <cellStyle name="Normal 12 2 3 4 2 3 6" xfId="14263" xr:uid="{00000000-0005-0000-0000-0000A01D0000}"/>
    <cellStyle name="Normal 12 2 3 4 2 3 6 2" xfId="39883" xr:uid="{00000000-0005-0000-0000-0000A11D0000}"/>
    <cellStyle name="Normal 12 2 3 4 2 3 7" xfId="27073" xr:uid="{00000000-0005-0000-0000-0000A21D0000}"/>
    <cellStyle name="Normal 12 2 3 4 2 4" xfId="2388" xr:uid="{00000000-0005-0000-0000-0000A31D0000}"/>
    <cellStyle name="Normal 12 2 3 4 2 4 2" xfId="7878" xr:uid="{00000000-0005-0000-0000-0000A41D0000}"/>
    <cellStyle name="Normal 12 2 3 4 2 4 2 2" xfId="20689" xr:uid="{00000000-0005-0000-0000-0000A51D0000}"/>
    <cellStyle name="Normal 12 2 3 4 2 4 2 2 2" xfId="46309" xr:uid="{00000000-0005-0000-0000-0000A61D0000}"/>
    <cellStyle name="Normal 12 2 3 4 2 4 2 3" xfId="33499" xr:uid="{00000000-0005-0000-0000-0000A71D0000}"/>
    <cellStyle name="Normal 12 2 3 4 2 4 3" xfId="15199" xr:uid="{00000000-0005-0000-0000-0000A81D0000}"/>
    <cellStyle name="Normal 12 2 3 4 2 4 3 2" xfId="40819" xr:uid="{00000000-0005-0000-0000-0000A91D0000}"/>
    <cellStyle name="Normal 12 2 3 4 2 4 4" xfId="28009" xr:uid="{00000000-0005-0000-0000-0000AA1D0000}"/>
    <cellStyle name="Normal 12 2 3 4 2 5" xfId="4218" xr:uid="{00000000-0005-0000-0000-0000AB1D0000}"/>
    <cellStyle name="Normal 12 2 3 4 2 5 2" xfId="9708" xr:uid="{00000000-0005-0000-0000-0000AC1D0000}"/>
    <cellStyle name="Normal 12 2 3 4 2 5 2 2" xfId="22519" xr:uid="{00000000-0005-0000-0000-0000AD1D0000}"/>
    <cellStyle name="Normal 12 2 3 4 2 5 2 2 2" xfId="48139" xr:uid="{00000000-0005-0000-0000-0000AE1D0000}"/>
    <cellStyle name="Normal 12 2 3 4 2 5 2 3" xfId="35329" xr:uid="{00000000-0005-0000-0000-0000AF1D0000}"/>
    <cellStyle name="Normal 12 2 3 4 2 5 3" xfId="17029" xr:uid="{00000000-0005-0000-0000-0000B01D0000}"/>
    <cellStyle name="Normal 12 2 3 4 2 5 3 2" xfId="42649" xr:uid="{00000000-0005-0000-0000-0000B11D0000}"/>
    <cellStyle name="Normal 12 2 3 4 2 5 4" xfId="29839" xr:uid="{00000000-0005-0000-0000-0000B21D0000}"/>
    <cellStyle name="Normal 12 2 3 4 2 6" xfId="11538" xr:uid="{00000000-0005-0000-0000-0000B31D0000}"/>
    <cellStyle name="Normal 12 2 3 4 2 6 2" xfId="24349" xr:uid="{00000000-0005-0000-0000-0000B41D0000}"/>
    <cellStyle name="Normal 12 2 3 4 2 6 2 2" xfId="49969" xr:uid="{00000000-0005-0000-0000-0000B51D0000}"/>
    <cellStyle name="Normal 12 2 3 4 2 6 3" xfId="37159" xr:uid="{00000000-0005-0000-0000-0000B61D0000}"/>
    <cellStyle name="Normal 12 2 3 4 2 7" xfId="6048" xr:uid="{00000000-0005-0000-0000-0000B71D0000}"/>
    <cellStyle name="Normal 12 2 3 4 2 7 2" xfId="18859" xr:uid="{00000000-0005-0000-0000-0000B81D0000}"/>
    <cellStyle name="Normal 12 2 3 4 2 7 2 2" xfId="44479" xr:uid="{00000000-0005-0000-0000-0000B91D0000}"/>
    <cellStyle name="Normal 12 2 3 4 2 7 3" xfId="31669" xr:uid="{00000000-0005-0000-0000-0000BA1D0000}"/>
    <cellStyle name="Normal 12 2 3 4 2 8" xfId="13369" xr:uid="{00000000-0005-0000-0000-0000BB1D0000}"/>
    <cellStyle name="Normal 12 2 3 4 2 8 2" xfId="38989" xr:uid="{00000000-0005-0000-0000-0000BC1D0000}"/>
    <cellStyle name="Normal 12 2 3 4 2 9" xfId="26179" xr:uid="{00000000-0005-0000-0000-0000BD1D0000}"/>
    <cellStyle name="Normal 12 2 3 4 3" xfId="689" xr:uid="{00000000-0005-0000-0000-0000BE1D0000}"/>
    <cellStyle name="Normal 12 2 3 4 3 2" xfId="1089" xr:uid="{00000000-0005-0000-0000-0000BF1D0000}"/>
    <cellStyle name="Normal 12 2 3 4 3 2 2" xfId="1984" xr:uid="{00000000-0005-0000-0000-0000C01D0000}"/>
    <cellStyle name="Normal 12 2 3 4 3 2 2 2" xfId="3814" xr:uid="{00000000-0005-0000-0000-0000C11D0000}"/>
    <cellStyle name="Normal 12 2 3 4 3 2 2 2 2" xfId="9304" xr:uid="{00000000-0005-0000-0000-0000C21D0000}"/>
    <cellStyle name="Normal 12 2 3 4 3 2 2 2 2 2" xfId="22115" xr:uid="{00000000-0005-0000-0000-0000C31D0000}"/>
    <cellStyle name="Normal 12 2 3 4 3 2 2 2 2 2 2" xfId="47735" xr:uid="{00000000-0005-0000-0000-0000C41D0000}"/>
    <cellStyle name="Normal 12 2 3 4 3 2 2 2 2 3" xfId="34925" xr:uid="{00000000-0005-0000-0000-0000C51D0000}"/>
    <cellStyle name="Normal 12 2 3 4 3 2 2 2 3" xfId="16625" xr:uid="{00000000-0005-0000-0000-0000C61D0000}"/>
    <cellStyle name="Normal 12 2 3 4 3 2 2 2 3 2" xfId="42245" xr:uid="{00000000-0005-0000-0000-0000C71D0000}"/>
    <cellStyle name="Normal 12 2 3 4 3 2 2 2 4" xfId="29435" xr:uid="{00000000-0005-0000-0000-0000C81D0000}"/>
    <cellStyle name="Normal 12 2 3 4 3 2 2 3" xfId="5644" xr:uid="{00000000-0005-0000-0000-0000C91D0000}"/>
    <cellStyle name="Normal 12 2 3 4 3 2 2 3 2" xfId="11134" xr:uid="{00000000-0005-0000-0000-0000CA1D0000}"/>
    <cellStyle name="Normal 12 2 3 4 3 2 2 3 2 2" xfId="23945" xr:uid="{00000000-0005-0000-0000-0000CB1D0000}"/>
    <cellStyle name="Normal 12 2 3 4 3 2 2 3 2 2 2" xfId="49565" xr:uid="{00000000-0005-0000-0000-0000CC1D0000}"/>
    <cellStyle name="Normal 12 2 3 4 3 2 2 3 2 3" xfId="36755" xr:uid="{00000000-0005-0000-0000-0000CD1D0000}"/>
    <cellStyle name="Normal 12 2 3 4 3 2 2 3 3" xfId="18455" xr:uid="{00000000-0005-0000-0000-0000CE1D0000}"/>
    <cellStyle name="Normal 12 2 3 4 3 2 2 3 3 2" xfId="44075" xr:uid="{00000000-0005-0000-0000-0000CF1D0000}"/>
    <cellStyle name="Normal 12 2 3 4 3 2 2 3 4" xfId="31265" xr:uid="{00000000-0005-0000-0000-0000D01D0000}"/>
    <cellStyle name="Normal 12 2 3 4 3 2 2 4" xfId="12964" xr:uid="{00000000-0005-0000-0000-0000D11D0000}"/>
    <cellStyle name="Normal 12 2 3 4 3 2 2 4 2" xfId="25775" xr:uid="{00000000-0005-0000-0000-0000D21D0000}"/>
    <cellStyle name="Normal 12 2 3 4 3 2 2 4 2 2" xfId="51395" xr:uid="{00000000-0005-0000-0000-0000D31D0000}"/>
    <cellStyle name="Normal 12 2 3 4 3 2 2 4 3" xfId="38585" xr:uid="{00000000-0005-0000-0000-0000D41D0000}"/>
    <cellStyle name="Normal 12 2 3 4 3 2 2 5" xfId="7474" xr:uid="{00000000-0005-0000-0000-0000D51D0000}"/>
    <cellStyle name="Normal 12 2 3 4 3 2 2 5 2" xfId="20285" xr:uid="{00000000-0005-0000-0000-0000D61D0000}"/>
    <cellStyle name="Normal 12 2 3 4 3 2 2 5 2 2" xfId="45905" xr:uid="{00000000-0005-0000-0000-0000D71D0000}"/>
    <cellStyle name="Normal 12 2 3 4 3 2 2 5 3" xfId="33095" xr:uid="{00000000-0005-0000-0000-0000D81D0000}"/>
    <cellStyle name="Normal 12 2 3 4 3 2 2 6" xfId="14795" xr:uid="{00000000-0005-0000-0000-0000D91D0000}"/>
    <cellStyle name="Normal 12 2 3 4 3 2 2 6 2" xfId="40415" xr:uid="{00000000-0005-0000-0000-0000DA1D0000}"/>
    <cellStyle name="Normal 12 2 3 4 3 2 2 7" xfId="27605" xr:uid="{00000000-0005-0000-0000-0000DB1D0000}"/>
    <cellStyle name="Normal 12 2 3 4 3 2 3" xfId="2920" xr:uid="{00000000-0005-0000-0000-0000DC1D0000}"/>
    <cellStyle name="Normal 12 2 3 4 3 2 3 2" xfId="8410" xr:uid="{00000000-0005-0000-0000-0000DD1D0000}"/>
    <cellStyle name="Normal 12 2 3 4 3 2 3 2 2" xfId="21221" xr:uid="{00000000-0005-0000-0000-0000DE1D0000}"/>
    <cellStyle name="Normal 12 2 3 4 3 2 3 2 2 2" xfId="46841" xr:uid="{00000000-0005-0000-0000-0000DF1D0000}"/>
    <cellStyle name="Normal 12 2 3 4 3 2 3 2 3" xfId="34031" xr:uid="{00000000-0005-0000-0000-0000E01D0000}"/>
    <cellStyle name="Normal 12 2 3 4 3 2 3 3" xfId="15731" xr:uid="{00000000-0005-0000-0000-0000E11D0000}"/>
    <cellStyle name="Normal 12 2 3 4 3 2 3 3 2" xfId="41351" xr:uid="{00000000-0005-0000-0000-0000E21D0000}"/>
    <cellStyle name="Normal 12 2 3 4 3 2 3 4" xfId="28541" xr:uid="{00000000-0005-0000-0000-0000E31D0000}"/>
    <cellStyle name="Normal 12 2 3 4 3 2 4" xfId="4750" xr:uid="{00000000-0005-0000-0000-0000E41D0000}"/>
    <cellStyle name="Normal 12 2 3 4 3 2 4 2" xfId="10240" xr:uid="{00000000-0005-0000-0000-0000E51D0000}"/>
    <cellStyle name="Normal 12 2 3 4 3 2 4 2 2" xfId="23051" xr:uid="{00000000-0005-0000-0000-0000E61D0000}"/>
    <cellStyle name="Normal 12 2 3 4 3 2 4 2 2 2" xfId="48671" xr:uid="{00000000-0005-0000-0000-0000E71D0000}"/>
    <cellStyle name="Normal 12 2 3 4 3 2 4 2 3" xfId="35861" xr:uid="{00000000-0005-0000-0000-0000E81D0000}"/>
    <cellStyle name="Normal 12 2 3 4 3 2 4 3" xfId="17561" xr:uid="{00000000-0005-0000-0000-0000E91D0000}"/>
    <cellStyle name="Normal 12 2 3 4 3 2 4 3 2" xfId="43181" xr:uid="{00000000-0005-0000-0000-0000EA1D0000}"/>
    <cellStyle name="Normal 12 2 3 4 3 2 4 4" xfId="30371" xr:uid="{00000000-0005-0000-0000-0000EB1D0000}"/>
    <cellStyle name="Normal 12 2 3 4 3 2 5" xfId="12070" xr:uid="{00000000-0005-0000-0000-0000EC1D0000}"/>
    <cellStyle name="Normal 12 2 3 4 3 2 5 2" xfId="24881" xr:uid="{00000000-0005-0000-0000-0000ED1D0000}"/>
    <cellStyle name="Normal 12 2 3 4 3 2 5 2 2" xfId="50501" xr:uid="{00000000-0005-0000-0000-0000EE1D0000}"/>
    <cellStyle name="Normal 12 2 3 4 3 2 5 3" xfId="37691" xr:uid="{00000000-0005-0000-0000-0000EF1D0000}"/>
    <cellStyle name="Normal 12 2 3 4 3 2 6" xfId="6580" xr:uid="{00000000-0005-0000-0000-0000F01D0000}"/>
    <cellStyle name="Normal 12 2 3 4 3 2 6 2" xfId="19391" xr:uid="{00000000-0005-0000-0000-0000F11D0000}"/>
    <cellStyle name="Normal 12 2 3 4 3 2 6 2 2" xfId="45011" xr:uid="{00000000-0005-0000-0000-0000F21D0000}"/>
    <cellStyle name="Normal 12 2 3 4 3 2 6 3" xfId="32201" xr:uid="{00000000-0005-0000-0000-0000F31D0000}"/>
    <cellStyle name="Normal 12 2 3 4 3 2 7" xfId="13901" xr:uid="{00000000-0005-0000-0000-0000F41D0000}"/>
    <cellStyle name="Normal 12 2 3 4 3 2 7 2" xfId="39521" xr:uid="{00000000-0005-0000-0000-0000F51D0000}"/>
    <cellStyle name="Normal 12 2 3 4 3 2 8" xfId="26711" xr:uid="{00000000-0005-0000-0000-0000F61D0000}"/>
    <cellStyle name="Normal 12 2 3 4 3 3" xfId="1584" xr:uid="{00000000-0005-0000-0000-0000F71D0000}"/>
    <cellStyle name="Normal 12 2 3 4 3 3 2" xfId="3414" xr:uid="{00000000-0005-0000-0000-0000F81D0000}"/>
    <cellStyle name="Normal 12 2 3 4 3 3 2 2" xfId="8904" xr:uid="{00000000-0005-0000-0000-0000F91D0000}"/>
    <cellStyle name="Normal 12 2 3 4 3 3 2 2 2" xfId="21715" xr:uid="{00000000-0005-0000-0000-0000FA1D0000}"/>
    <cellStyle name="Normal 12 2 3 4 3 3 2 2 2 2" xfId="47335" xr:uid="{00000000-0005-0000-0000-0000FB1D0000}"/>
    <cellStyle name="Normal 12 2 3 4 3 3 2 2 3" xfId="34525" xr:uid="{00000000-0005-0000-0000-0000FC1D0000}"/>
    <cellStyle name="Normal 12 2 3 4 3 3 2 3" xfId="16225" xr:uid="{00000000-0005-0000-0000-0000FD1D0000}"/>
    <cellStyle name="Normal 12 2 3 4 3 3 2 3 2" xfId="41845" xr:uid="{00000000-0005-0000-0000-0000FE1D0000}"/>
    <cellStyle name="Normal 12 2 3 4 3 3 2 4" xfId="29035" xr:uid="{00000000-0005-0000-0000-0000FF1D0000}"/>
    <cellStyle name="Normal 12 2 3 4 3 3 3" xfId="5244" xr:uid="{00000000-0005-0000-0000-0000001E0000}"/>
    <cellStyle name="Normal 12 2 3 4 3 3 3 2" xfId="10734" xr:uid="{00000000-0005-0000-0000-0000011E0000}"/>
    <cellStyle name="Normal 12 2 3 4 3 3 3 2 2" xfId="23545" xr:uid="{00000000-0005-0000-0000-0000021E0000}"/>
    <cellStyle name="Normal 12 2 3 4 3 3 3 2 2 2" xfId="49165" xr:uid="{00000000-0005-0000-0000-0000031E0000}"/>
    <cellStyle name="Normal 12 2 3 4 3 3 3 2 3" xfId="36355" xr:uid="{00000000-0005-0000-0000-0000041E0000}"/>
    <cellStyle name="Normal 12 2 3 4 3 3 3 3" xfId="18055" xr:uid="{00000000-0005-0000-0000-0000051E0000}"/>
    <cellStyle name="Normal 12 2 3 4 3 3 3 3 2" xfId="43675" xr:uid="{00000000-0005-0000-0000-0000061E0000}"/>
    <cellStyle name="Normal 12 2 3 4 3 3 3 4" xfId="30865" xr:uid="{00000000-0005-0000-0000-0000071E0000}"/>
    <cellStyle name="Normal 12 2 3 4 3 3 4" xfId="12564" xr:uid="{00000000-0005-0000-0000-0000081E0000}"/>
    <cellStyle name="Normal 12 2 3 4 3 3 4 2" xfId="25375" xr:uid="{00000000-0005-0000-0000-0000091E0000}"/>
    <cellStyle name="Normal 12 2 3 4 3 3 4 2 2" xfId="50995" xr:uid="{00000000-0005-0000-0000-00000A1E0000}"/>
    <cellStyle name="Normal 12 2 3 4 3 3 4 3" xfId="38185" xr:uid="{00000000-0005-0000-0000-00000B1E0000}"/>
    <cellStyle name="Normal 12 2 3 4 3 3 5" xfId="7074" xr:uid="{00000000-0005-0000-0000-00000C1E0000}"/>
    <cellStyle name="Normal 12 2 3 4 3 3 5 2" xfId="19885" xr:uid="{00000000-0005-0000-0000-00000D1E0000}"/>
    <cellStyle name="Normal 12 2 3 4 3 3 5 2 2" xfId="45505" xr:uid="{00000000-0005-0000-0000-00000E1E0000}"/>
    <cellStyle name="Normal 12 2 3 4 3 3 5 3" xfId="32695" xr:uid="{00000000-0005-0000-0000-00000F1E0000}"/>
    <cellStyle name="Normal 12 2 3 4 3 3 6" xfId="14395" xr:uid="{00000000-0005-0000-0000-0000101E0000}"/>
    <cellStyle name="Normal 12 2 3 4 3 3 6 2" xfId="40015" xr:uid="{00000000-0005-0000-0000-0000111E0000}"/>
    <cellStyle name="Normal 12 2 3 4 3 3 7" xfId="27205" xr:uid="{00000000-0005-0000-0000-0000121E0000}"/>
    <cellStyle name="Normal 12 2 3 4 3 4" xfId="2520" xr:uid="{00000000-0005-0000-0000-0000131E0000}"/>
    <cellStyle name="Normal 12 2 3 4 3 4 2" xfId="8010" xr:uid="{00000000-0005-0000-0000-0000141E0000}"/>
    <cellStyle name="Normal 12 2 3 4 3 4 2 2" xfId="20821" xr:uid="{00000000-0005-0000-0000-0000151E0000}"/>
    <cellStyle name="Normal 12 2 3 4 3 4 2 2 2" xfId="46441" xr:uid="{00000000-0005-0000-0000-0000161E0000}"/>
    <cellStyle name="Normal 12 2 3 4 3 4 2 3" xfId="33631" xr:uid="{00000000-0005-0000-0000-0000171E0000}"/>
    <cellStyle name="Normal 12 2 3 4 3 4 3" xfId="15331" xr:uid="{00000000-0005-0000-0000-0000181E0000}"/>
    <cellStyle name="Normal 12 2 3 4 3 4 3 2" xfId="40951" xr:uid="{00000000-0005-0000-0000-0000191E0000}"/>
    <cellStyle name="Normal 12 2 3 4 3 4 4" xfId="28141" xr:uid="{00000000-0005-0000-0000-00001A1E0000}"/>
    <cellStyle name="Normal 12 2 3 4 3 5" xfId="4350" xr:uid="{00000000-0005-0000-0000-00001B1E0000}"/>
    <cellStyle name="Normal 12 2 3 4 3 5 2" xfId="9840" xr:uid="{00000000-0005-0000-0000-00001C1E0000}"/>
    <cellStyle name="Normal 12 2 3 4 3 5 2 2" xfId="22651" xr:uid="{00000000-0005-0000-0000-00001D1E0000}"/>
    <cellStyle name="Normal 12 2 3 4 3 5 2 2 2" xfId="48271" xr:uid="{00000000-0005-0000-0000-00001E1E0000}"/>
    <cellStyle name="Normal 12 2 3 4 3 5 2 3" xfId="35461" xr:uid="{00000000-0005-0000-0000-00001F1E0000}"/>
    <cellStyle name="Normal 12 2 3 4 3 5 3" xfId="17161" xr:uid="{00000000-0005-0000-0000-0000201E0000}"/>
    <cellStyle name="Normal 12 2 3 4 3 5 3 2" xfId="42781" xr:uid="{00000000-0005-0000-0000-0000211E0000}"/>
    <cellStyle name="Normal 12 2 3 4 3 5 4" xfId="29971" xr:uid="{00000000-0005-0000-0000-0000221E0000}"/>
    <cellStyle name="Normal 12 2 3 4 3 6" xfId="11670" xr:uid="{00000000-0005-0000-0000-0000231E0000}"/>
    <cellStyle name="Normal 12 2 3 4 3 6 2" xfId="24481" xr:uid="{00000000-0005-0000-0000-0000241E0000}"/>
    <cellStyle name="Normal 12 2 3 4 3 6 2 2" xfId="50101" xr:uid="{00000000-0005-0000-0000-0000251E0000}"/>
    <cellStyle name="Normal 12 2 3 4 3 6 3" xfId="37291" xr:uid="{00000000-0005-0000-0000-0000261E0000}"/>
    <cellStyle name="Normal 12 2 3 4 3 7" xfId="6180" xr:uid="{00000000-0005-0000-0000-0000271E0000}"/>
    <cellStyle name="Normal 12 2 3 4 3 7 2" xfId="18991" xr:uid="{00000000-0005-0000-0000-0000281E0000}"/>
    <cellStyle name="Normal 12 2 3 4 3 7 2 2" xfId="44611" xr:uid="{00000000-0005-0000-0000-0000291E0000}"/>
    <cellStyle name="Normal 12 2 3 4 3 7 3" xfId="31801" xr:uid="{00000000-0005-0000-0000-00002A1E0000}"/>
    <cellStyle name="Normal 12 2 3 4 3 8" xfId="13501" xr:uid="{00000000-0005-0000-0000-00002B1E0000}"/>
    <cellStyle name="Normal 12 2 3 4 3 8 2" xfId="39121" xr:uid="{00000000-0005-0000-0000-00002C1E0000}"/>
    <cellStyle name="Normal 12 2 3 4 3 9" xfId="26311" xr:uid="{00000000-0005-0000-0000-00002D1E0000}"/>
    <cellStyle name="Normal 12 2 3 4 4" xfId="464" xr:uid="{00000000-0005-0000-0000-00002E1E0000}"/>
    <cellStyle name="Normal 12 2 3 4 4 2" xfId="1359" xr:uid="{00000000-0005-0000-0000-00002F1E0000}"/>
    <cellStyle name="Normal 12 2 3 4 4 2 2" xfId="3189" xr:uid="{00000000-0005-0000-0000-0000301E0000}"/>
    <cellStyle name="Normal 12 2 3 4 4 2 2 2" xfId="8679" xr:uid="{00000000-0005-0000-0000-0000311E0000}"/>
    <cellStyle name="Normal 12 2 3 4 4 2 2 2 2" xfId="21490" xr:uid="{00000000-0005-0000-0000-0000321E0000}"/>
    <cellStyle name="Normal 12 2 3 4 4 2 2 2 2 2" xfId="47110" xr:uid="{00000000-0005-0000-0000-0000331E0000}"/>
    <cellStyle name="Normal 12 2 3 4 4 2 2 2 3" xfId="34300" xr:uid="{00000000-0005-0000-0000-0000341E0000}"/>
    <cellStyle name="Normal 12 2 3 4 4 2 2 3" xfId="16000" xr:uid="{00000000-0005-0000-0000-0000351E0000}"/>
    <cellStyle name="Normal 12 2 3 4 4 2 2 3 2" xfId="41620" xr:uid="{00000000-0005-0000-0000-0000361E0000}"/>
    <cellStyle name="Normal 12 2 3 4 4 2 2 4" xfId="28810" xr:uid="{00000000-0005-0000-0000-0000371E0000}"/>
    <cellStyle name="Normal 12 2 3 4 4 2 3" xfId="5019" xr:uid="{00000000-0005-0000-0000-0000381E0000}"/>
    <cellStyle name="Normal 12 2 3 4 4 2 3 2" xfId="10509" xr:uid="{00000000-0005-0000-0000-0000391E0000}"/>
    <cellStyle name="Normal 12 2 3 4 4 2 3 2 2" xfId="23320" xr:uid="{00000000-0005-0000-0000-00003A1E0000}"/>
    <cellStyle name="Normal 12 2 3 4 4 2 3 2 2 2" xfId="48940" xr:uid="{00000000-0005-0000-0000-00003B1E0000}"/>
    <cellStyle name="Normal 12 2 3 4 4 2 3 2 3" xfId="36130" xr:uid="{00000000-0005-0000-0000-00003C1E0000}"/>
    <cellStyle name="Normal 12 2 3 4 4 2 3 3" xfId="17830" xr:uid="{00000000-0005-0000-0000-00003D1E0000}"/>
    <cellStyle name="Normal 12 2 3 4 4 2 3 3 2" xfId="43450" xr:uid="{00000000-0005-0000-0000-00003E1E0000}"/>
    <cellStyle name="Normal 12 2 3 4 4 2 3 4" xfId="30640" xr:uid="{00000000-0005-0000-0000-00003F1E0000}"/>
    <cellStyle name="Normal 12 2 3 4 4 2 4" xfId="12339" xr:uid="{00000000-0005-0000-0000-0000401E0000}"/>
    <cellStyle name="Normal 12 2 3 4 4 2 4 2" xfId="25150" xr:uid="{00000000-0005-0000-0000-0000411E0000}"/>
    <cellStyle name="Normal 12 2 3 4 4 2 4 2 2" xfId="50770" xr:uid="{00000000-0005-0000-0000-0000421E0000}"/>
    <cellStyle name="Normal 12 2 3 4 4 2 4 3" xfId="37960" xr:uid="{00000000-0005-0000-0000-0000431E0000}"/>
    <cellStyle name="Normal 12 2 3 4 4 2 5" xfId="6849" xr:uid="{00000000-0005-0000-0000-0000441E0000}"/>
    <cellStyle name="Normal 12 2 3 4 4 2 5 2" xfId="19660" xr:uid="{00000000-0005-0000-0000-0000451E0000}"/>
    <cellStyle name="Normal 12 2 3 4 4 2 5 2 2" xfId="45280" xr:uid="{00000000-0005-0000-0000-0000461E0000}"/>
    <cellStyle name="Normal 12 2 3 4 4 2 5 3" xfId="32470" xr:uid="{00000000-0005-0000-0000-0000471E0000}"/>
    <cellStyle name="Normal 12 2 3 4 4 2 6" xfId="14170" xr:uid="{00000000-0005-0000-0000-0000481E0000}"/>
    <cellStyle name="Normal 12 2 3 4 4 2 6 2" xfId="39790" xr:uid="{00000000-0005-0000-0000-0000491E0000}"/>
    <cellStyle name="Normal 12 2 3 4 4 2 7" xfId="26980" xr:uid="{00000000-0005-0000-0000-00004A1E0000}"/>
    <cellStyle name="Normal 12 2 3 4 4 3" xfId="2295" xr:uid="{00000000-0005-0000-0000-00004B1E0000}"/>
    <cellStyle name="Normal 12 2 3 4 4 3 2" xfId="7785" xr:uid="{00000000-0005-0000-0000-00004C1E0000}"/>
    <cellStyle name="Normal 12 2 3 4 4 3 2 2" xfId="20596" xr:uid="{00000000-0005-0000-0000-00004D1E0000}"/>
    <cellStyle name="Normal 12 2 3 4 4 3 2 2 2" xfId="46216" xr:uid="{00000000-0005-0000-0000-00004E1E0000}"/>
    <cellStyle name="Normal 12 2 3 4 4 3 2 3" xfId="33406" xr:uid="{00000000-0005-0000-0000-00004F1E0000}"/>
    <cellStyle name="Normal 12 2 3 4 4 3 3" xfId="15106" xr:uid="{00000000-0005-0000-0000-0000501E0000}"/>
    <cellStyle name="Normal 12 2 3 4 4 3 3 2" xfId="40726" xr:uid="{00000000-0005-0000-0000-0000511E0000}"/>
    <cellStyle name="Normal 12 2 3 4 4 3 4" xfId="27916" xr:uid="{00000000-0005-0000-0000-0000521E0000}"/>
    <cellStyle name="Normal 12 2 3 4 4 4" xfId="4125" xr:uid="{00000000-0005-0000-0000-0000531E0000}"/>
    <cellStyle name="Normal 12 2 3 4 4 4 2" xfId="9615" xr:uid="{00000000-0005-0000-0000-0000541E0000}"/>
    <cellStyle name="Normal 12 2 3 4 4 4 2 2" xfId="22426" xr:uid="{00000000-0005-0000-0000-0000551E0000}"/>
    <cellStyle name="Normal 12 2 3 4 4 4 2 2 2" xfId="48046" xr:uid="{00000000-0005-0000-0000-0000561E0000}"/>
    <cellStyle name="Normal 12 2 3 4 4 4 2 3" xfId="35236" xr:uid="{00000000-0005-0000-0000-0000571E0000}"/>
    <cellStyle name="Normal 12 2 3 4 4 4 3" xfId="16936" xr:uid="{00000000-0005-0000-0000-0000581E0000}"/>
    <cellStyle name="Normal 12 2 3 4 4 4 3 2" xfId="42556" xr:uid="{00000000-0005-0000-0000-0000591E0000}"/>
    <cellStyle name="Normal 12 2 3 4 4 4 4" xfId="29746" xr:uid="{00000000-0005-0000-0000-00005A1E0000}"/>
    <cellStyle name="Normal 12 2 3 4 4 5" xfId="11445" xr:uid="{00000000-0005-0000-0000-00005B1E0000}"/>
    <cellStyle name="Normal 12 2 3 4 4 5 2" xfId="24256" xr:uid="{00000000-0005-0000-0000-00005C1E0000}"/>
    <cellStyle name="Normal 12 2 3 4 4 5 2 2" xfId="49876" xr:uid="{00000000-0005-0000-0000-00005D1E0000}"/>
    <cellStyle name="Normal 12 2 3 4 4 5 3" xfId="37066" xr:uid="{00000000-0005-0000-0000-00005E1E0000}"/>
    <cellStyle name="Normal 12 2 3 4 4 6" xfId="5955" xr:uid="{00000000-0005-0000-0000-00005F1E0000}"/>
    <cellStyle name="Normal 12 2 3 4 4 6 2" xfId="18766" xr:uid="{00000000-0005-0000-0000-0000601E0000}"/>
    <cellStyle name="Normal 12 2 3 4 4 6 2 2" xfId="44386" xr:uid="{00000000-0005-0000-0000-0000611E0000}"/>
    <cellStyle name="Normal 12 2 3 4 4 6 3" xfId="31576" xr:uid="{00000000-0005-0000-0000-0000621E0000}"/>
    <cellStyle name="Normal 12 2 3 4 4 7" xfId="13276" xr:uid="{00000000-0005-0000-0000-0000631E0000}"/>
    <cellStyle name="Normal 12 2 3 4 4 7 2" xfId="38896" xr:uid="{00000000-0005-0000-0000-0000641E0000}"/>
    <cellStyle name="Normal 12 2 3 4 4 8" xfId="26086" xr:uid="{00000000-0005-0000-0000-0000651E0000}"/>
    <cellStyle name="Normal 12 2 3 4 5" xfId="823" xr:uid="{00000000-0005-0000-0000-0000661E0000}"/>
    <cellStyle name="Normal 12 2 3 4 5 2" xfId="1718" xr:uid="{00000000-0005-0000-0000-0000671E0000}"/>
    <cellStyle name="Normal 12 2 3 4 5 2 2" xfId="3548" xr:uid="{00000000-0005-0000-0000-0000681E0000}"/>
    <cellStyle name="Normal 12 2 3 4 5 2 2 2" xfId="9038" xr:uid="{00000000-0005-0000-0000-0000691E0000}"/>
    <cellStyle name="Normal 12 2 3 4 5 2 2 2 2" xfId="21849" xr:uid="{00000000-0005-0000-0000-00006A1E0000}"/>
    <cellStyle name="Normal 12 2 3 4 5 2 2 2 2 2" xfId="47469" xr:uid="{00000000-0005-0000-0000-00006B1E0000}"/>
    <cellStyle name="Normal 12 2 3 4 5 2 2 2 3" xfId="34659" xr:uid="{00000000-0005-0000-0000-00006C1E0000}"/>
    <cellStyle name="Normal 12 2 3 4 5 2 2 3" xfId="16359" xr:uid="{00000000-0005-0000-0000-00006D1E0000}"/>
    <cellStyle name="Normal 12 2 3 4 5 2 2 3 2" xfId="41979" xr:uid="{00000000-0005-0000-0000-00006E1E0000}"/>
    <cellStyle name="Normal 12 2 3 4 5 2 2 4" xfId="29169" xr:uid="{00000000-0005-0000-0000-00006F1E0000}"/>
    <cellStyle name="Normal 12 2 3 4 5 2 3" xfId="5378" xr:uid="{00000000-0005-0000-0000-0000701E0000}"/>
    <cellStyle name="Normal 12 2 3 4 5 2 3 2" xfId="10868" xr:uid="{00000000-0005-0000-0000-0000711E0000}"/>
    <cellStyle name="Normal 12 2 3 4 5 2 3 2 2" xfId="23679" xr:uid="{00000000-0005-0000-0000-0000721E0000}"/>
    <cellStyle name="Normal 12 2 3 4 5 2 3 2 2 2" xfId="49299" xr:uid="{00000000-0005-0000-0000-0000731E0000}"/>
    <cellStyle name="Normal 12 2 3 4 5 2 3 2 3" xfId="36489" xr:uid="{00000000-0005-0000-0000-0000741E0000}"/>
    <cellStyle name="Normal 12 2 3 4 5 2 3 3" xfId="18189" xr:uid="{00000000-0005-0000-0000-0000751E0000}"/>
    <cellStyle name="Normal 12 2 3 4 5 2 3 3 2" xfId="43809" xr:uid="{00000000-0005-0000-0000-0000761E0000}"/>
    <cellStyle name="Normal 12 2 3 4 5 2 3 4" xfId="30999" xr:uid="{00000000-0005-0000-0000-0000771E0000}"/>
    <cellStyle name="Normal 12 2 3 4 5 2 4" xfId="12698" xr:uid="{00000000-0005-0000-0000-0000781E0000}"/>
    <cellStyle name="Normal 12 2 3 4 5 2 4 2" xfId="25509" xr:uid="{00000000-0005-0000-0000-0000791E0000}"/>
    <cellStyle name="Normal 12 2 3 4 5 2 4 2 2" xfId="51129" xr:uid="{00000000-0005-0000-0000-00007A1E0000}"/>
    <cellStyle name="Normal 12 2 3 4 5 2 4 3" xfId="38319" xr:uid="{00000000-0005-0000-0000-00007B1E0000}"/>
    <cellStyle name="Normal 12 2 3 4 5 2 5" xfId="7208" xr:uid="{00000000-0005-0000-0000-00007C1E0000}"/>
    <cellStyle name="Normal 12 2 3 4 5 2 5 2" xfId="20019" xr:uid="{00000000-0005-0000-0000-00007D1E0000}"/>
    <cellStyle name="Normal 12 2 3 4 5 2 5 2 2" xfId="45639" xr:uid="{00000000-0005-0000-0000-00007E1E0000}"/>
    <cellStyle name="Normal 12 2 3 4 5 2 5 3" xfId="32829" xr:uid="{00000000-0005-0000-0000-00007F1E0000}"/>
    <cellStyle name="Normal 12 2 3 4 5 2 6" xfId="14529" xr:uid="{00000000-0005-0000-0000-0000801E0000}"/>
    <cellStyle name="Normal 12 2 3 4 5 2 6 2" xfId="40149" xr:uid="{00000000-0005-0000-0000-0000811E0000}"/>
    <cellStyle name="Normal 12 2 3 4 5 2 7" xfId="27339" xr:uid="{00000000-0005-0000-0000-0000821E0000}"/>
    <cellStyle name="Normal 12 2 3 4 5 3" xfId="2654" xr:uid="{00000000-0005-0000-0000-0000831E0000}"/>
    <cellStyle name="Normal 12 2 3 4 5 3 2" xfId="8144" xr:uid="{00000000-0005-0000-0000-0000841E0000}"/>
    <cellStyle name="Normal 12 2 3 4 5 3 2 2" xfId="20955" xr:uid="{00000000-0005-0000-0000-0000851E0000}"/>
    <cellStyle name="Normal 12 2 3 4 5 3 2 2 2" xfId="46575" xr:uid="{00000000-0005-0000-0000-0000861E0000}"/>
    <cellStyle name="Normal 12 2 3 4 5 3 2 3" xfId="33765" xr:uid="{00000000-0005-0000-0000-0000871E0000}"/>
    <cellStyle name="Normal 12 2 3 4 5 3 3" xfId="15465" xr:uid="{00000000-0005-0000-0000-0000881E0000}"/>
    <cellStyle name="Normal 12 2 3 4 5 3 3 2" xfId="41085" xr:uid="{00000000-0005-0000-0000-0000891E0000}"/>
    <cellStyle name="Normal 12 2 3 4 5 3 4" xfId="28275" xr:uid="{00000000-0005-0000-0000-00008A1E0000}"/>
    <cellStyle name="Normal 12 2 3 4 5 4" xfId="4484" xr:uid="{00000000-0005-0000-0000-00008B1E0000}"/>
    <cellStyle name="Normal 12 2 3 4 5 4 2" xfId="9974" xr:uid="{00000000-0005-0000-0000-00008C1E0000}"/>
    <cellStyle name="Normal 12 2 3 4 5 4 2 2" xfId="22785" xr:uid="{00000000-0005-0000-0000-00008D1E0000}"/>
    <cellStyle name="Normal 12 2 3 4 5 4 2 2 2" xfId="48405" xr:uid="{00000000-0005-0000-0000-00008E1E0000}"/>
    <cellStyle name="Normal 12 2 3 4 5 4 2 3" xfId="35595" xr:uid="{00000000-0005-0000-0000-00008F1E0000}"/>
    <cellStyle name="Normal 12 2 3 4 5 4 3" xfId="17295" xr:uid="{00000000-0005-0000-0000-0000901E0000}"/>
    <cellStyle name="Normal 12 2 3 4 5 4 3 2" xfId="42915" xr:uid="{00000000-0005-0000-0000-0000911E0000}"/>
    <cellStyle name="Normal 12 2 3 4 5 4 4" xfId="30105" xr:uid="{00000000-0005-0000-0000-0000921E0000}"/>
    <cellStyle name="Normal 12 2 3 4 5 5" xfId="11804" xr:uid="{00000000-0005-0000-0000-0000931E0000}"/>
    <cellStyle name="Normal 12 2 3 4 5 5 2" xfId="24615" xr:uid="{00000000-0005-0000-0000-0000941E0000}"/>
    <cellStyle name="Normal 12 2 3 4 5 5 2 2" xfId="50235" xr:uid="{00000000-0005-0000-0000-0000951E0000}"/>
    <cellStyle name="Normal 12 2 3 4 5 5 3" xfId="37425" xr:uid="{00000000-0005-0000-0000-0000961E0000}"/>
    <cellStyle name="Normal 12 2 3 4 5 6" xfId="6314" xr:uid="{00000000-0005-0000-0000-0000971E0000}"/>
    <cellStyle name="Normal 12 2 3 4 5 6 2" xfId="19125" xr:uid="{00000000-0005-0000-0000-0000981E0000}"/>
    <cellStyle name="Normal 12 2 3 4 5 6 2 2" xfId="44745" xr:uid="{00000000-0005-0000-0000-0000991E0000}"/>
    <cellStyle name="Normal 12 2 3 4 5 6 3" xfId="31935" xr:uid="{00000000-0005-0000-0000-00009A1E0000}"/>
    <cellStyle name="Normal 12 2 3 4 5 7" xfId="13635" xr:uid="{00000000-0005-0000-0000-00009B1E0000}"/>
    <cellStyle name="Normal 12 2 3 4 5 7 2" xfId="39255" xr:uid="{00000000-0005-0000-0000-00009C1E0000}"/>
    <cellStyle name="Normal 12 2 3 4 5 8" xfId="26445" xr:uid="{00000000-0005-0000-0000-00009D1E0000}"/>
    <cellStyle name="Normal 12 2 3 4 6" xfId="1224" xr:uid="{00000000-0005-0000-0000-00009E1E0000}"/>
    <cellStyle name="Normal 12 2 3 4 6 2" xfId="3054" xr:uid="{00000000-0005-0000-0000-00009F1E0000}"/>
    <cellStyle name="Normal 12 2 3 4 6 2 2" xfId="8544" xr:uid="{00000000-0005-0000-0000-0000A01E0000}"/>
    <cellStyle name="Normal 12 2 3 4 6 2 2 2" xfId="21355" xr:uid="{00000000-0005-0000-0000-0000A11E0000}"/>
    <cellStyle name="Normal 12 2 3 4 6 2 2 2 2" xfId="46975" xr:uid="{00000000-0005-0000-0000-0000A21E0000}"/>
    <cellStyle name="Normal 12 2 3 4 6 2 2 3" xfId="34165" xr:uid="{00000000-0005-0000-0000-0000A31E0000}"/>
    <cellStyle name="Normal 12 2 3 4 6 2 3" xfId="15865" xr:uid="{00000000-0005-0000-0000-0000A41E0000}"/>
    <cellStyle name="Normal 12 2 3 4 6 2 3 2" xfId="41485" xr:uid="{00000000-0005-0000-0000-0000A51E0000}"/>
    <cellStyle name="Normal 12 2 3 4 6 2 4" xfId="28675" xr:uid="{00000000-0005-0000-0000-0000A61E0000}"/>
    <cellStyle name="Normal 12 2 3 4 6 3" xfId="4884" xr:uid="{00000000-0005-0000-0000-0000A71E0000}"/>
    <cellStyle name="Normal 12 2 3 4 6 3 2" xfId="10374" xr:uid="{00000000-0005-0000-0000-0000A81E0000}"/>
    <cellStyle name="Normal 12 2 3 4 6 3 2 2" xfId="23185" xr:uid="{00000000-0005-0000-0000-0000A91E0000}"/>
    <cellStyle name="Normal 12 2 3 4 6 3 2 2 2" xfId="48805" xr:uid="{00000000-0005-0000-0000-0000AA1E0000}"/>
    <cellStyle name="Normal 12 2 3 4 6 3 2 3" xfId="35995" xr:uid="{00000000-0005-0000-0000-0000AB1E0000}"/>
    <cellStyle name="Normal 12 2 3 4 6 3 3" xfId="17695" xr:uid="{00000000-0005-0000-0000-0000AC1E0000}"/>
    <cellStyle name="Normal 12 2 3 4 6 3 3 2" xfId="43315" xr:uid="{00000000-0005-0000-0000-0000AD1E0000}"/>
    <cellStyle name="Normal 12 2 3 4 6 3 4" xfId="30505" xr:uid="{00000000-0005-0000-0000-0000AE1E0000}"/>
    <cellStyle name="Normal 12 2 3 4 6 4" xfId="12204" xr:uid="{00000000-0005-0000-0000-0000AF1E0000}"/>
    <cellStyle name="Normal 12 2 3 4 6 4 2" xfId="25015" xr:uid="{00000000-0005-0000-0000-0000B01E0000}"/>
    <cellStyle name="Normal 12 2 3 4 6 4 2 2" xfId="50635" xr:uid="{00000000-0005-0000-0000-0000B11E0000}"/>
    <cellStyle name="Normal 12 2 3 4 6 4 3" xfId="37825" xr:uid="{00000000-0005-0000-0000-0000B21E0000}"/>
    <cellStyle name="Normal 12 2 3 4 6 5" xfId="6714" xr:uid="{00000000-0005-0000-0000-0000B31E0000}"/>
    <cellStyle name="Normal 12 2 3 4 6 5 2" xfId="19525" xr:uid="{00000000-0005-0000-0000-0000B41E0000}"/>
    <cellStyle name="Normal 12 2 3 4 6 5 2 2" xfId="45145" xr:uid="{00000000-0005-0000-0000-0000B51E0000}"/>
    <cellStyle name="Normal 12 2 3 4 6 5 3" xfId="32335" xr:uid="{00000000-0005-0000-0000-0000B61E0000}"/>
    <cellStyle name="Normal 12 2 3 4 6 6" xfId="14035" xr:uid="{00000000-0005-0000-0000-0000B71E0000}"/>
    <cellStyle name="Normal 12 2 3 4 6 6 2" xfId="39655" xr:uid="{00000000-0005-0000-0000-0000B81E0000}"/>
    <cellStyle name="Normal 12 2 3 4 6 7" xfId="26845" xr:uid="{00000000-0005-0000-0000-0000B91E0000}"/>
    <cellStyle name="Normal 12 2 3 4 7" xfId="2160" xr:uid="{00000000-0005-0000-0000-0000BA1E0000}"/>
    <cellStyle name="Normal 12 2 3 4 7 2" xfId="7650" xr:uid="{00000000-0005-0000-0000-0000BB1E0000}"/>
    <cellStyle name="Normal 12 2 3 4 7 2 2" xfId="20461" xr:uid="{00000000-0005-0000-0000-0000BC1E0000}"/>
    <cellStyle name="Normal 12 2 3 4 7 2 2 2" xfId="46081" xr:uid="{00000000-0005-0000-0000-0000BD1E0000}"/>
    <cellStyle name="Normal 12 2 3 4 7 2 3" xfId="33271" xr:uid="{00000000-0005-0000-0000-0000BE1E0000}"/>
    <cellStyle name="Normal 12 2 3 4 7 3" xfId="14971" xr:uid="{00000000-0005-0000-0000-0000BF1E0000}"/>
    <cellStyle name="Normal 12 2 3 4 7 3 2" xfId="40591" xr:uid="{00000000-0005-0000-0000-0000C01E0000}"/>
    <cellStyle name="Normal 12 2 3 4 7 4" xfId="27781" xr:uid="{00000000-0005-0000-0000-0000C11E0000}"/>
    <cellStyle name="Normal 12 2 3 4 8" xfId="3990" xr:uid="{00000000-0005-0000-0000-0000C21E0000}"/>
    <cellStyle name="Normal 12 2 3 4 8 2" xfId="9480" xr:uid="{00000000-0005-0000-0000-0000C31E0000}"/>
    <cellStyle name="Normal 12 2 3 4 8 2 2" xfId="22291" xr:uid="{00000000-0005-0000-0000-0000C41E0000}"/>
    <cellStyle name="Normal 12 2 3 4 8 2 2 2" xfId="47911" xr:uid="{00000000-0005-0000-0000-0000C51E0000}"/>
    <cellStyle name="Normal 12 2 3 4 8 2 3" xfId="35101" xr:uid="{00000000-0005-0000-0000-0000C61E0000}"/>
    <cellStyle name="Normal 12 2 3 4 8 3" xfId="16801" xr:uid="{00000000-0005-0000-0000-0000C71E0000}"/>
    <cellStyle name="Normal 12 2 3 4 8 3 2" xfId="42421" xr:uid="{00000000-0005-0000-0000-0000C81E0000}"/>
    <cellStyle name="Normal 12 2 3 4 8 4" xfId="29611" xr:uid="{00000000-0005-0000-0000-0000C91E0000}"/>
    <cellStyle name="Normal 12 2 3 4 9" xfId="11310" xr:uid="{00000000-0005-0000-0000-0000CA1E0000}"/>
    <cellStyle name="Normal 12 2 3 4 9 2" xfId="24121" xr:uid="{00000000-0005-0000-0000-0000CB1E0000}"/>
    <cellStyle name="Normal 12 2 3 4 9 2 2" xfId="49741" xr:uid="{00000000-0005-0000-0000-0000CC1E0000}"/>
    <cellStyle name="Normal 12 2 3 4 9 3" xfId="36931" xr:uid="{00000000-0005-0000-0000-0000CD1E0000}"/>
    <cellStyle name="Normal 12 2 3 5" xfId="366" xr:uid="{00000000-0005-0000-0000-0000CE1E0000}"/>
    <cellStyle name="Normal 12 2 3 5 2" xfId="864" xr:uid="{00000000-0005-0000-0000-0000CF1E0000}"/>
    <cellStyle name="Normal 12 2 3 5 2 2" xfId="1759" xr:uid="{00000000-0005-0000-0000-0000D01E0000}"/>
    <cellStyle name="Normal 12 2 3 5 2 2 2" xfId="3589" xr:uid="{00000000-0005-0000-0000-0000D11E0000}"/>
    <cellStyle name="Normal 12 2 3 5 2 2 2 2" xfId="9079" xr:uid="{00000000-0005-0000-0000-0000D21E0000}"/>
    <cellStyle name="Normal 12 2 3 5 2 2 2 2 2" xfId="21890" xr:uid="{00000000-0005-0000-0000-0000D31E0000}"/>
    <cellStyle name="Normal 12 2 3 5 2 2 2 2 2 2" xfId="47510" xr:uid="{00000000-0005-0000-0000-0000D41E0000}"/>
    <cellStyle name="Normal 12 2 3 5 2 2 2 2 3" xfId="34700" xr:uid="{00000000-0005-0000-0000-0000D51E0000}"/>
    <cellStyle name="Normal 12 2 3 5 2 2 2 3" xfId="16400" xr:uid="{00000000-0005-0000-0000-0000D61E0000}"/>
    <cellStyle name="Normal 12 2 3 5 2 2 2 3 2" xfId="42020" xr:uid="{00000000-0005-0000-0000-0000D71E0000}"/>
    <cellStyle name="Normal 12 2 3 5 2 2 2 4" xfId="29210" xr:uid="{00000000-0005-0000-0000-0000D81E0000}"/>
    <cellStyle name="Normal 12 2 3 5 2 2 3" xfId="5419" xr:uid="{00000000-0005-0000-0000-0000D91E0000}"/>
    <cellStyle name="Normal 12 2 3 5 2 2 3 2" xfId="10909" xr:uid="{00000000-0005-0000-0000-0000DA1E0000}"/>
    <cellStyle name="Normal 12 2 3 5 2 2 3 2 2" xfId="23720" xr:uid="{00000000-0005-0000-0000-0000DB1E0000}"/>
    <cellStyle name="Normal 12 2 3 5 2 2 3 2 2 2" xfId="49340" xr:uid="{00000000-0005-0000-0000-0000DC1E0000}"/>
    <cellStyle name="Normal 12 2 3 5 2 2 3 2 3" xfId="36530" xr:uid="{00000000-0005-0000-0000-0000DD1E0000}"/>
    <cellStyle name="Normal 12 2 3 5 2 2 3 3" xfId="18230" xr:uid="{00000000-0005-0000-0000-0000DE1E0000}"/>
    <cellStyle name="Normal 12 2 3 5 2 2 3 3 2" xfId="43850" xr:uid="{00000000-0005-0000-0000-0000DF1E0000}"/>
    <cellStyle name="Normal 12 2 3 5 2 2 3 4" xfId="31040" xr:uid="{00000000-0005-0000-0000-0000E01E0000}"/>
    <cellStyle name="Normal 12 2 3 5 2 2 4" xfId="12739" xr:uid="{00000000-0005-0000-0000-0000E11E0000}"/>
    <cellStyle name="Normal 12 2 3 5 2 2 4 2" xfId="25550" xr:uid="{00000000-0005-0000-0000-0000E21E0000}"/>
    <cellStyle name="Normal 12 2 3 5 2 2 4 2 2" xfId="51170" xr:uid="{00000000-0005-0000-0000-0000E31E0000}"/>
    <cellStyle name="Normal 12 2 3 5 2 2 4 3" xfId="38360" xr:uid="{00000000-0005-0000-0000-0000E41E0000}"/>
    <cellStyle name="Normal 12 2 3 5 2 2 5" xfId="7249" xr:uid="{00000000-0005-0000-0000-0000E51E0000}"/>
    <cellStyle name="Normal 12 2 3 5 2 2 5 2" xfId="20060" xr:uid="{00000000-0005-0000-0000-0000E61E0000}"/>
    <cellStyle name="Normal 12 2 3 5 2 2 5 2 2" xfId="45680" xr:uid="{00000000-0005-0000-0000-0000E71E0000}"/>
    <cellStyle name="Normal 12 2 3 5 2 2 5 3" xfId="32870" xr:uid="{00000000-0005-0000-0000-0000E81E0000}"/>
    <cellStyle name="Normal 12 2 3 5 2 2 6" xfId="14570" xr:uid="{00000000-0005-0000-0000-0000E91E0000}"/>
    <cellStyle name="Normal 12 2 3 5 2 2 6 2" xfId="40190" xr:uid="{00000000-0005-0000-0000-0000EA1E0000}"/>
    <cellStyle name="Normal 12 2 3 5 2 2 7" xfId="27380" xr:uid="{00000000-0005-0000-0000-0000EB1E0000}"/>
    <cellStyle name="Normal 12 2 3 5 2 3" xfId="2695" xr:uid="{00000000-0005-0000-0000-0000EC1E0000}"/>
    <cellStyle name="Normal 12 2 3 5 2 3 2" xfId="8185" xr:uid="{00000000-0005-0000-0000-0000ED1E0000}"/>
    <cellStyle name="Normal 12 2 3 5 2 3 2 2" xfId="20996" xr:uid="{00000000-0005-0000-0000-0000EE1E0000}"/>
    <cellStyle name="Normal 12 2 3 5 2 3 2 2 2" xfId="46616" xr:uid="{00000000-0005-0000-0000-0000EF1E0000}"/>
    <cellStyle name="Normal 12 2 3 5 2 3 2 3" xfId="33806" xr:uid="{00000000-0005-0000-0000-0000F01E0000}"/>
    <cellStyle name="Normal 12 2 3 5 2 3 3" xfId="15506" xr:uid="{00000000-0005-0000-0000-0000F11E0000}"/>
    <cellStyle name="Normal 12 2 3 5 2 3 3 2" xfId="41126" xr:uid="{00000000-0005-0000-0000-0000F21E0000}"/>
    <cellStyle name="Normal 12 2 3 5 2 3 4" xfId="28316" xr:uid="{00000000-0005-0000-0000-0000F31E0000}"/>
    <cellStyle name="Normal 12 2 3 5 2 4" xfId="4525" xr:uid="{00000000-0005-0000-0000-0000F41E0000}"/>
    <cellStyle name="Normal 12 2 3 5 2 4 2" xfId="10015" xr:uid="{00000000-0005-0000-0000-0000F51E0000}"/>
    <cellStyle name="Normal 12 2 3 5 2 4 2 2" xfId="22826" xr:uid="{00000000-0005-0000-0000-0000F61E0000}"/>
    <cellStyle name="Normal 12 2 3 5 2 4 2 2 2" xfId="48446" xr:uid="{00000000-0005-0000-0000-0000F71E0000}"/>
    <cellStyle name="Normal 12 2 3 5 2 4 2 3" xfId="35636" xr:uid="{00000000-0005-0000-0000-0000F81E0000}"/>
    <cellStyle name="Normal 12 2 3 5 2 4 3" xfId="17336" xr:uid="{00000000-0005-0000-0000-0000F91E0000}"/>
    <cellStyle name="Normal 12 2 3 5 2 4 3 2" xfId="42956" xr:uid="{00000000-0005-0000-0000-0000FA1E0000}"/>
    <cellStyle name="Normal 12 2 3 5 2 4 4" xfId="30146" xr:uid="{00000000-0005-0000-0000-0000FB1E0000}"/>
    <cellStyle name="Normal 12 2 3 5 2 5" xfId="11845" xr:uid="{00000000-0005-0000-0000-0000FC1E0000}"/>
    <cellStyle name="Normal 12 2 3 5 2 5 2" xfId="24656" xr:uid="{00000000-0005-0000-0000-0000FD1E0000}"/>
    <cellStyle name="Normal 12 2 3 5 2 5 2 2" xfId="50276" xr:uid="{00000000-0005-0000-0000-0000FE1E0000}"/>
    <cellStyle name="Normal 12 2 3 5 2 5 3" xfId="37466" xr:uid="{00000000-0005-0000-0000-0000FF1E0000}"/>
    <cellStyle name="Normal 12 2 3 5 2 6" xfId="6355" xr:uid="{00000000-0005-0000-0000-0000001F0000}"/>
    <cellStyle name="Normal 12 2 3 5 2 6 2" xfId="19166" xr:uid="{00000000-0005-0000-0000-0000011F0000}"/>
    <cellStyle name="Normal 12 2 3 5 2 6 2 2" xfId="44786" xr:uid="{00000000-0005-0000-0000-0000021F0000}"/>
    <cellStyle name="Normal 12 2 3 5 2 6 3" xfId="31976" xr:uid="{00000000-0005-0000-0000-0000031F0000}"/>
    <cellStyle name="Normal 12 2 3 5 2 7" xfId="13676" xr:uid="{00000000-0005-0000-0000-0000041F0000}"/>
    <cellStyle name="Normal 12 2 3 5 2 7 2" xfId="39296" xr:uid="{00000000-0005-0000-0000-0000051F0000}"/>
    <cellStyle name="Normal 12 2 3 5 2 8" xfId="26486" xr:uid="{00000000-0005-0000-0000-0000061F0000}"/>
    <cellStyle name="Normal 12 2 3 5 3" xfId="1261" xr:uid="{00000000-0005-0000-0000-0000071F0000}"/>
    <cellStyle name="Normal 12 2 3 5 3 2" xfId="3091" xr:uid="{00000000-0005-0000-0000-0000081F0000}"/>
    <cellStyle name="Normal 12 2 3 5 3 2 2" xfId="8581" xr:uid="{00000000-0005-0000-0000-0000091F0000}"/>
    <cellStyle name="Normal 12 2 3 5 3 2 2 2" xfId="21392" xr:uid="{00000000-0005-0000-0000-00000A1F0000}"/>
    <cellStyle name="Normal 12 2 3 5 3 2 2 2 2" xfId="47012" xr:uid="{00000000-0005-0000-0000-00000B1F0000}"/>
    <cellStyle name="Normal 12 2 3 5 3 2 2 3" xfId="34202" xr:uid="{00000000-0005-0000-0000-00000C1F0000}"/>
    <cellStyle name="Normal 12 2 3 5 3 2 3" xfId="15902" xr:uid="{00000000-0005-0000-0000-00000D1F0000}"/>
    <cellStyle name="Normal 12 2 3 5 3 2 3 2" xfId="41522" xr:uid="{00000000-0005-0000-0000-00000E1F0000}"/>
    <cellStyle name="Normal 12 2 3 5 3 2 4" xfId="28712" xr:uid="{00000000-0005-0000-0000-00000F1F0000}"/>
    <cellStyle name="Normal 12 2 3 5 3 3" xfId="4921" xr:uid="{00000000-0005-0000-0000-0000101F0000}"/>
    <cellStyle name="Normal 12 2 3 5 3 3 2" xfId="10411" xr:uid="{00000000-0005-0000-0000-0000111F0000}"/>
    <cellStyle name="Normal 12 2 3 5 3 3 2 2" xfId="23222" xr:uid="{00000000-0005-0000-0000-0000121F0000}"/>
    <cellStyle name="Normal 12 2 3 5 3 3 2 2 2" xfId="48842" xr:uid="{00000000-0005-0000-0000-0000131F0000}"/>
    <cellStyle name="Normal 12 2 3 5 3 3 2 3" xfId="36032" xr:uid="{00000000-0005-0000-0000-0000141F0000}"/>
    <cellStyle name="Normal 12 2 3 5 3 3 3" xfId="17732" xr:uid="{00000000-0005-0000-0000-0000151F0000}"/>
    <cellStyle name="Normal 12 2 3 5 3 3 3 2" xfId="43352" xr:uid="{00000000-0005-0000-0000-0000161F0000}"/>
    <cellStyle name="Normal 12 2 3 5 3 3 4" xfId="30542" xr:uid="{00000000-0005-0000-0000-0000171F0000}"/>
    <cellStyle name="Normal 12 2 3 5 3 4" xfId="12241" xr:uid="{00000000-0005-0000-0000-0000181F0000}"/>
    <cellStyle name="Normal 12 2 3 5 3 4 2" xfId="25052" xr:uid="{00000000-0005-0000-0000-0000191F0000}"/>
    <cellStyle name="Normal 12 2 3 5 3 4 2 2" xfId="50672" xr:uid="{00000000-0005-0000-0000-00001A1F0000}"/>
    <cellStyle name="Normal 12 2 3 5 3 4 3" xfId="37862" xr:uid="{00000000-0005-0000-0000-00001B1F0000}"/>
    <cellStyle name="Normal 12 2 3 5 3 5" xfId="6751" xr:uid="{00000000-0005-0000-0000-00001C1F0000}"/>
    <cellStyle name="Normal 12 2 3 5 3 5 2" xfId="19562" xr:uid="{00000000-0005-0000-0000-00001D1F0000}"/>
    <cellStyle name="Normal 12 2 3 5 3 5 2 2" xfId="45182" xr:uid="{00000000-0005-0000-0000-00001E1F0000}"/>
    <cellStyle name="Normal 12 2 3 5 3 5 3" xfId="32372" xr:uid="{00000000-0005-0000-0000-00001F1F0000}"/>
    <cellStyle name="Normal 12 2 3 5 3 6" xfId="14072" xr:uid="{00000000-0005-0000-0000-0000201F0000}"/>
    <cellStyle name="Normal 12 2 3 5 3 6 2" xfId="39692" xr:uid="{00000000-0005-0000-0000-0000211F0000}"/>
    <cellStyle name="Normal 12 2 3 5 3 7" xfId="26882" xr:uid="{00000000-0005-0000-0000-0000221F0000}"/>
    <cellStyle name="Normal 12 2 3 5 4" xfId="2197" xr:uid="{00000000-0005-0000-0000-0000231F0000}"/>
    <cellStyle name="Normal 12 2 3 5 4 2" xfId="7687" xr:uid="{00000000-0005-0000-0000-0000241F0000}"/>
    <cellStyle name="Normal 12 2 3 5 4 2 2" xfId="20498" xr:uid="{00000000-0005-0000-0000-0000251F0000}"/>
    <cellStyle name="Normal 12 2 3 5 4 2 2 2" xfId="46118" xr:uid="{00000000-0005-0000-0000-0000261F0000}"/>
    <cellStyle name="Normal 12 2 3 5 4 2 3" xfId="33308" xr:uid="{00000000-0005-0000-0000-0000271F0000}"/>
    <cellStyle name="Normal 12 2 3 5 4 3" xfId="15008" xr:uid="{00000000-0005-0000-0000-0000281F0000}"/>
    <cellStyle name="Normal 12 2 3 5 4 3 2" xfId="40628" xr:uid="{00000000-0005-0000-0000-0000291F0000}"/>
    <cellStyle name="Normal 12 2 3 5 4 4" xfId="27818" xr:uid="{00000000-0005-0000-0000-00002A1F0000}"/>
    <cellStyle name="Normal 12 2 3 5 5" xfId="4027" xr:uid="{00000000-0005-0000-0000-00002B1F0000}"/>
    <cellStyle name="Normal 12 2 3 5 5 2" xfId="9517" xr:uid="{00000000-0005-0000-0000-00002C1F0000}"/>
    <cellStyle name="Normal 12 2 3 5 5 2 2" xfId="22328" xr:uid="{00000000-0005-0000-0000-00002D1F0000}"/>
    <cellStyle name="Normal 12 2 3 5 5 2 2 2" xfId="47948" xr:uid="{00000000-0005-0000-0000-00002E1F0000}"/>
    <cellStyle name="Normal 12 2 3 5 5 2 3" xfId="35138" xr:uid="{00000000-0005-0000-0000-00002F1F0000}"/>
    <cellStyle name="Normal 12 2 3 5 5 3" xfId="16838" xr:uid="{00000000-0005-0000-0000-0000301F0000}"/>
    <cellStyle name="Normal 12 2 3 5 5 3 2" xfId="42458" xr:uid="{00000000-0005-0000-0000-0000311F0000}"/>
    <cellStyle name="Normal 12 2 3 5 5 4" xfId="29648" xr:uid="{00000000-0005-0000-0000-0000321F0000}"/>
    <cellStyle name="Normal 12 2 3 5 6" xfId="11347" xr:uid="{00000000-0005-0000-0000-0000331F0000}"/>
    <cellStyle name="Normal 12 2 3 5 6 2" xfId="24158" xr:uid="{00000000-0005-0000-0000-0000341F0000}"/>
    <cellStyle name="Normal 12 2 3 5 6 2 2" xfId="49778" xr:uid="{00000000-0005-0000-0000-0000351F0000}"/>
    <cellStyle name="Normal 12 2 3 5 6 3" xfId="36968" xr:uid="{00000000-0005-0000-0000-0000361F0000}"/>
    <cellStyle name="Normal 12 2 3 5 7" xfId="5857" xr:uid="{00000000-0005-0000-0000-0000371F0000}"/>
    <cellStyle name="Normal 12 2 3 5 7 2" xfId="18668" xr:uid="{00000000-0005-0000-0000-0000381F0000}"/>
    <cellStyle name="Normal 12 2 3 5 7 2 2" xfId="44288" xr:uid="{00000000-0005-0000-0000-0000391F0000}"/>
    <cellStyle name="Normal 12 2 3 5 7 3" xfId="31478" xr:uid="{00000000-0005-0000-0000-00003A1F0000}"/>
    <cellStyle name="Normal 12 2 3 5 8" xfId="13178" xr:uid="{00000000-0005-0000-0000-00003B1F0000}"/>
    <cellStyle name="Normal 12 2 3 5 8 2" xfId="38798" xr:uid="{00000000-0005-0000-0000-00003C1F0000}"/>
    <cellStyle name="Normal 12 2 3 5 9" xfId="25988" xr:uid="{00000000-0005-0000-0000-00003D1F0000}"/>
    <cellStyle name="Normal 12 2 3 6" xfId="597" xr:uid="{00000000-0005-0000-0000-00003E1F0000}"/>
    <cellStyle name="Normal 12 2 3 6 2" xfId="997" xr:uid="{00000000-0005-0000-0000-00003F1F0000}"/>
    <cellStyle name="Normal 12 2 3 6 2 2" xfId="1892" xr:uid="{00000000-0005-0000-0000-0000401F0000}"/>
    <cellStyle name="Normal 12 2 3 6 2 2 2" xfId="3722" xr:uid="{00000000-0005-0000-0000-0000411F0000}"/>
    <cellStyle name="Normal 12 2 3 6 2 2 2 2" xfId="9212" xr:uid="{00000000-0005-0000-0000-0000421F0000}"/>
    <cellStyle name="Normal 12 2 3 6 2 2 2 2 2" xfId="22023" xr:uid="{00000000-0005-0000-0000-0000431F0000}"/>
    <cellStyle name="Normal 12 2 3 6 2 2 2 2 2 2" xfId="47643" xr:uid="{00000000-0005-0000-0000-0000441F0000}"/>
    <cellStyle name="Normal 12 2 3 6 2 2 2 2 3" xfId="34833" xr:uid="{00000000-0005-0000-0000-0000451F0000}"/>
    <cellStyle name="Normal 12 2 3 6 2 2 2 3" xfId="16533" xr:uid="{00000000-0005-0000-0000-0000461F0000}"/>
    <cellStyle name="Normal 12 2 3 6 2 2 2 3 2" xfId="42153" xr:uid="{00000000-0005-0000-0000-0000471F0000}"/>
    <cellStyle name="Normal 12 2 3 6 2 2 2 4" xfId="29343" xr:uid="{00000000-0005-0000-0000-0000481F0000}"/>
    <cellStyle name="Normal 12 2 3 6 2 2 3" xfId="5552" xr:uid="{00000000-0005-0000-0000-0000491F0000}"/>
    <cellStyle name="Normal 12 2 3 6 2 2 3 2" xfId="11042" xr:uid="{00000000-0005-0000-0000-00004A1F0000}"/>
    <cellStyle name="Normal 12 2 3 6 2 2 3 2 2" xfId="23853" xr:uid="{00000000-0005-0000-0000-00004B1F0000}"/>
    <cellStyle name="Normal 12 2 3 6 2 2 3 2 2 2" xfId="49473" xr:uid="{00000000-0005-0000-0000-00004C1F0000}"/>
    <cellStyle name="Normal 12 2 3 6 2 2 3 2 3" xfId="36663" xr:uid="{00000000-0005-0000-0000-00004D1F0000}"/>
    <cellStyle name="Normal 12 2 3 6 2 2 3 3" xfId="18363" xr:uid="{00000000-0005-0000-0000-00004E1F0000}"/>
    <cellStyle name="Normal 12 2 3 6 2 2 3 3 2" xfId="43983" xr:uid="{00000000-0005-0000-0000-00004F1F0000}"/>
    <cellStyle name="Normal 12 2 3 6 2 2 3 4" xfId="31173" xr:uid="{00000000-0005-0000-0000-0000501F0000}"/>
    <cellStyle name="Normal 12 2 3 6 2 2 4" xfId="12872" xr:uid="{00000000-0005-0000-0000-0000511F0000}"/>
    <cellStyle name="Normal 12 2 3 6 2 2 4 2" xfId="25683" xr:uid="{00000000-0005-0000-0000-0000521F0000}"/>
    <cellStyle name="Normal 12 2 3 6 2 2 4 2 2" xfId="51303" xr:uid="{00000000-0005-0000-0000-0000531F0000}"/>
    <cellStyle name="Normal 12 2 3 6 2 2 4 3" xfId="38493" xr:uid="{00000000-0005-0000-0000-0000541F0000}"/>
    <cellStyle name="Normal 12 2 3 6 2 2 5" xfId="7382" xr:uid="{00000000-0005-0000-0000-0000551F0000}"/>
    <cellStyle name="Normal 12 2 3 6 2 2 5 2" xfId="20193" xr:uid="{00000000-0005-0000-0000-0000561F0000}"/>
    <cellStyle name="Normal 12 2 3 6 2 2 5 2 2" xfId="45813" xr:uid="{00000000-0005-0000-0000-0000571F0000}"/>
    <cellStyle name="Normal 12 2 3 6 2 2 5 3" xfId="33003" xr:uid="{00000000-0005-0000-0000-0000581F0000}"/>
    <cellStyle name="Normal 12 2 3 6 2 2 6" xfId="14703" xr:uid="{00000000-0005-0000-0000-0000591F0000}"/>
    <cellStyle name="Normal 12 2 3 6 2 2 6 2" xfId="40323" xr:uid="{00000000-0005-0000-0000-00005A1F0000}"/>
    <cellStyle name="Normal 12 2 3 6 2 2 7" xfId="27513" xr:uid="{00000000-0005-0000-0000-00005B1F0000}"/>
    <cellStyle name="Normal 12 2 3 6 2 3" xfId="2828" xr:uid="{00000000-0005-0000-0000-00005C1F0000}"/>
    <cellStyle name="Normal 12 2 3 6 2 3 2" xfId="8318" xr:uid="{00000000-0005-0000-0000-00005D1F0000}"/>
    <cellStyle name="Normal 12 2 3 6 2 3 2 2" xfId="21129" xr:uid="{00000000-0005-0000-0000-00005E1F0000}"/>
    <cellStyle name="Normal 12 2 3 6 2 3 2 2 2" xfId="46749" xr:uid="{00000000-0005-0000-0000-00005F1F0000}"/>
    <cellStyle name="Normal 12 2 3 6 2 3 2 3" xfId="33939" xr:uid="{00000000-0005-0000-0000-0000601F0000}"/>
    <cellStyle name="Normal 12 2 3 6 2 3 3" xfId="15639" xr:uid="{00000000-0005-0000-0000-0000611F0000}"/>
    <cellStyle name="Normal 12 2 3 6 2 3 3 2" xfId="41259" xr:uid="{00000000-0005-0000-0000-0000621F0000}"/>
    <cellStyle name="Normal 12 2 3 6 2 3 4" xfId="28449" xr:uid="{00000000-0005-0000-0000-0000631F0000}"/>
    <cellStyle name="Normal 12 2 3 6 2 4" xfId="4658" xr:uid="{00000000-0005-0000-0000-0000641F0000}"/>
    <cellStyle name="Normal 12 2 3 6 2 4 2" xfId="10148" xr:uid="{00000000-0005-0000-0000-0000651F0000}"/>
    <cellStyle name="Normal 12 2 3 6 2 4 2 2" xfId="22959" xr:uid="{00000000-0005-0000-0000-0000661F0000}"/>
    <cellStyle name="Normal 12 2 3 6 2 4 2 2 2" xfId="48579" xr:uid="{00000000-0005-0000-0000-0000671F0000}"/>
    <cellStyle name="Normal 12 2 3 6 2 4 2 3" xfId="35769" xr:uid="{00000000-0005-0000-0000-0000681F0000}"/>
    <cellStyle name="Normal 12 2 3 6 2 4 3" xfId="17469" xr:uid="{00000000-0005-0000-0000-0000691F0000}"/>
    <cellStyle name="Normal 12 2 3 6 2 4 3 2" xfId="43089" xr:uid="{00000000-0005-0000-0000-00006A1F0000}"/>
    <cellStyle name="Normal 12 2 3 6 2 4 4" xfId="30279" xr:uid="{00000000-0005-0000-0000-00006B1F0000}"/>
    <cellStyle name="Normal 12 2 3 6 2 5" xfId="11978" xr:uid="{00000000-0005-0000-0000-00006C1F0000}"/>
    <cellStyle name="Normal 12 2 3 6 2 5 2" xfId="24789" xr:uid="{00000000-0005-0000-0000-00006D1F0000}"/>
    <cellStyle name="Normal 12 2 3 6 2 5 2 2" xfId="50409" xr:uid="{00000000-0005-0000-0000-00006E1F0000}"/>
    <cellStyle name="Normal 12 2 3 6 2 5 3" xfId="37599" xr:uid="{00000000-0005-0000-0000-00006F1F0000}"/>
    <cellStyle name="Normal 12 2 3 6 2 6" xfId="6488" xr:uid="{00000000-0005-0000-0000-0000701F0000}"/>
    <cellStyle name="Normal 12 2 3 6 2 6 2" xfId="19299" xr:uid="{00000000-0005-0000-0000-0000711F0000}"/>
    <cellStyle name="Normal 12 2 3 6 2 6 2 2" xfId="44919" xr:uid="{00000000-0005-0000-0000-0000721F0000}"/>
    <cellStyle name="Normal 12 2 3 6 2 6 3" xfId="32109" xr:uid="{00000000-0005-0000-0000-0000731F0000}"/>
    <cellStyle name="Normal 12 2 3 6 2 7" xfId="13809" xr:uid="{00000000-0005-0000-0000-0000741F0000}"/>
    <cellStyle name="Normal 12 2 3 6 2 7 2" xfId="39429" xr:uid="{00000000-0005-0000-0000-0000751F0000}"/>
    <cellStyle name="Normal 12 2 3 6 2 8" xfId="26619" xr:uid="{00000000-0005-0000-0000-0000761F0000}"/>
    <cellStyle name="Normal 12 2 3 6 3" xfId="1492" xr:uid="{00000000-0005-0000-0000-0000771F0000}"/>
    <cellStyle name="Normal 12 2 3 6 3 2" xfId="3322" xr:uid="{00000000-0005-0000-0000-0000781F0000}"/>
    <cellStyle name="Normal 12 2 3 6 3 2 2" xfId="8812" xr:uid="{00000000-0005-0000-0000-0000791F0000}"/>
    <cellStyle name="Normal 12 2 3 6 3 2 2 2" xfId="21623" xr:uid="{00000000-0005-0000-0000-00007A1F0000}"/>
    <cellStyle name="Normal 12 2 3 6 3 2 2 2 2" xfId="47243" xr:uid="{00000000-0005-0000-0000-00007B1F0000}"/>
    <cellStyle name="Normal 12 2 3 6 3 2 2 3" xfId="34433" xr:uid="{00000000-0005-0000-0000-00007C1F0000}"/>
    <cellStyle name="Normal 12 2 3 6 3 2 3" xfId="16133" xr:uid="{00000000-0005-0000-0000-00007D1F0000}"/>
    <cellStyle name="Normal 12 2 3 6 3 2 3 2" xfId="41753" xr:uid="{00000000-0005-0000-0000-00007E1F0000}"/>
    <cellStyle name="Normal 12 2 3 6 3 2 4" xfId="28943" xr:uid="{00000000-0005-0000-0000-00007F1F0000}"/>
    <cellStyle name="Normal 12 2 3 6 3 3" xfId="5152" xr:uid="{00000000-0005-0000-0000-0000801F0000}"/>
    <cellStyle name="Normal 12 2 3 6 3 3 2" xfId="10642" xr:uid="{00000000-0005-0000-0000-0000811F0000}"/>
    <cellStyle name="Normal 12 2 3 6 3 3 2 2" xfId="23453" xr:uid="{00000000-0005-0000-0000-0000821F0000}"/>
    <cellStyle name="Normal 12 2 3 6 3 3 2 2 2" xfId="49073" xr:uid="{00000000-0005-0000-0000-0000831F0000}"/>
    <cellStyle name="Normal 12 2 3 6 3 3 2 3" xfId="36263" xr:uid="{00000000-0005-0000-0000-0000841F0000}"/>
    <cellStyle name="Normal 12 2 3 6 3 3 3" xfId="17963" xr:uid="{00000000-0005-0000-0000-0000851F0000}"/>
    <cellStyle name="Normal 12 2 3 6 3 3 3 2" xfId="43583" xr:uid="{00000000-0005-0000-0000-0000861F0000}"/>
    <cellStyle name="Normal 12 2 3 6 3 3 4" xfId="30773" xr:uid="{00000000-0005-0000-0000-0000871F0000}"/>
    <cellStyle name="Normal 12 2 3 6 3 4" xfId="12472" xr:uid="{00000000-0005-0000-0000-0000881F0000}"/>
    <cellStyle name="Normal 12 2 3 6 3 4 2" xfId="25283" xr:uid="{00000000-0005-0000-0000-0000891F0000}"/>
    <cellStyle name="Normal 12 2 3 6 3 4 2 2" xfId="50903" xr:uid="{00000000-0005-0000-0000-00008A1F0000}"/>
    <cellStyle name="Normal 12 2 3 6 3 4 3" xfId="38093" xr:uid="{00000000-0005-0000-0000-00008B1F0000}"/>
    <cellStyle name="Normal 12 2 3 6 3 5" xfId="6982" xr:uid="{00000000-0005-0000-0000-00008C1F0000}"/>
    <cellStyle name="Normal 12 2 3 6 3 5 2" xfId="19793" xr:uid="{00000000-0005-0000-0000-00008D1F0000}"/>
    <cellStyle name="Normal 12 2 3 6 3 5 2 2" xfId="45413" xr:uid="{00000000-0005-0000-0000-00008E1F0000}"/>
    <cellStyle name="Normal 12 2 3 6 3 5 3" xfId="32603" xr:uid="{00000000-0005-0000-0000-00008F1F0000}"/>
    <cellStyle name="Normal 12 2 3 6 3 6" xfId="14303" xr:uid="{00000000-0005-0000-0000-0000901F0000}"/>
    <cellStyle name="Normal 12 2 3 6 3 6 2" xfId="39923" xr:uid="{00000000-0005-0000-0000-0000911F0000}"/>
    <cellStyle name="Normal 12 2 3 6 3 7" xfId="27113" xr:uid="{00000000-0005-0000-0000-0000921F0000}"/>
    <cellStyle name="Normal 12 2 3 6 4" xfId="2428" xr:uid="{00000000-0005-0000-0000-0000931F0000}"/>
    <cellStyle name="Normal 12 2 3 6 4 2" xfId="7918" xr:uid="{00000000-0005-0000-0000-0000941F0000}"/>
    <cellStyle name="Normal 12 2 3 6 4 2 2" xfId="20729" xr:uid="{00000000-0005-0000-0000-0000951F0000}"/>
    <cellStyle name="Normal 12 2 3 6 4 2 2 2" xfId="46349" xr:uid="{00000000-0005-0000-0000-0000961F0000}"/>
    <cellStyle name="Normal 12 2 3 6 4 2 3" xfId="33539" xr:uid="{00000000-0005-0000-0000-0000971F0000}"/>
    <cellStyle name="Normal 12 2 3 6 4 3" xfId="15239" xr:uid="{00000000-0005-0000-0000-0000981F0000}"/>
    <cellStyle name="Normal 12 2 3 6 4 3 2" xfId="40859" xr:uid="{00000000-0005-0000-0000-0000991F0000}"/>
    <cellStyle name="Normal 12 2 3 6 4 4" xfId="28049" xr:uid="{00000000-0005-0000-0000-00009A1F0000}"/>
    <cellStyle name="Normal 12 2 3 6 5" xfId="4258" xr:uid="{00000000-0005-0000-0000-00009B1F0000}"/>
    <cellStyle name="Normal 12 2 3 6 5 2" xfId="9748" xr:uid="{00000000-0005-0000-0000-00009C1F0000}"/>
    <cellStyle name="Normal 12 2 3 6 5 2 2" xfId="22559" xr:uid="{00000000-0005-0000-0000-00009D1F0000}"/>
    <cellStyle name="Normal 12 2 3 6 5 2 2 2" xfId="48179" xr:uid="{00000000-0005-0000-0000-00009E1F0000}"/>
    <cellStyle name="Normal 12 2 3 6 5 2 3" xfId="35369" xr:uid="{00000000-0005-0000-0000-00009F1F0000}"/>
    <cellStyle name="Normal 12 2 3 6 5 3" xfId="17069" xr:uid="{00000000-0005-0000-0000-0000A01F0000}"/>
    <cellStyle name="Normal 12 2 3 6 5 3 2" xfId="42689" xr:uid="{00000000-0005-0000-0000-0000A11F0000}"/>
    <cellStyle name="Normal 12 2 3 6 5 4" xfId="29879" xr:uid="{00000000-0005-0000-0000-0000A21F0000}"/>
    <cellStyle name="Normal 12 2 3 6 6" xfId="11578" xr:uid="{00000000-0005-0000-0000-0000A31F0000}"/>
    <cellStyle name="Normal 12 2 3 6 6 2" xfId="24389" xr:uid="{00000000-0005-0000-0000-0000A41F0000}"/>
    <cellStyle name="Normal 12 2 3 6 6 2 2" xfId="50009" xr:uid="{00000000-0005-0000-0000-0000A51F0000}"/>
    <cellStyle name="Normal 12 2 3 6 6 3" xfId="37199" xr:uid="{00000000-0005-0000-0000-0000A61F0000}"/>
    <cellStyle name="Normal 12 2 3 6 7" xfId="6088" xr:uid="{00000000-0005-0000-0000-0000A71F0000}"/>
    <cellStyle name="Normal 12 2 3 6 7 2" xfId="18899" xr:uid="{00000000-0005-0000-0000-0000A81F0000}"/>
    <cellStyle name="Normal 12 2 3 6 7 2 2" xfId="44519" xr:uid="{00000000-0005-0000-0000-0000A91F0000}"/>
    <cellStyle name="Normal 12 2 3 6 7 3" xfId="31709" xr:uid="{00000000-0005-0000-0000-0000AA1F0000}"/>
    <cellStyle name="Normal 12 2 3 6 8" xfId="13409" xr:uid="{00000000-0005-0000-0000-0000AB1F0000}"/>
    <cellStyle name="Normal 12 2 3 6 8 2" xfId="39029" xr:uid="{00000000-0005-0000-0000-0000AC1F0000}"/>
    <cellStyle name="Normal 12 2 3 6 9" xfId="26219" xr:uid="{00000000-0005-0000-0000-0000AD1F0000}"/>
    <cellStyle name="Normal 12 2 3 7" xfId="731" xr:uid="{00000000-0005-0000-0000-0000AE1F0000}"/>
    <cellStyle name="Normal 12 2 3 7 2" xfId="1626" xr:uid="{00000000-0005-0000-0000-0000AF1F0000}"/>
    <cellStyle name="Normal 12 2 3 7 2 2" xfId="3456" xr:uid="{00000000-0005-0000-0000-0000B01F0000}"/>
    <cellStyle name="Normal 12 2 3 7 2 2 2" xfId="8946" xr:uid="{00000000-0005-0000-0000-0000B11F0000}"/>
    <cellStyle name="Normal 12 2 3 7 2 2 2 2" xfId="21757" xr:uid="{00000000-0005-0000-0000-0000B21F0000}"/>
    <cellStyle name="Normal 12 2 3 7 2 2 2 2 2" xfId="47377" xr:uid="{00000000-0005-0000-0000-0000B31F0000}"/>
    <cellStyle name="Normal 12 2 3 7 2 2 2 3" xfId="34567" xr:uid="{00000000-0005-0000-0000-0000B41F0000}"/>
    <cellStyle name="Normal 12 2 3 7 2 2 3" xfId="16267" xr:uid="{00000000-0005-0000-0000-0000B51F0000}"/>
    <cellStyle name="Normal 12 2 3 7 2 2 3 2" xfId="41887" xr:uid="{00000000-0005-0000-0000-0000B61F0000}"/>
    <cellStyle name="Normal 12 2 3 7 2 2 4" xfId="29077" xr:uid="{00000000-0005-0000-0000-0000B71F0000}"/>
    <cellStyle name="Normal 12 2 3 7 2 3" xfId="5286" xr:uid="{00000000-0005-0000-0000-0000B81F0000}"/>
    <cellStyle name="Normal 12 2 3 7 2 3 2" xfId="10776" xr:uid="{00000000-0005-0000-0000-0000B91F0000}"/>
    <cellStyle name="Normal 12 2 3 7 2 3 2 2" xfId="23587" xr:uid="{00000000-0005-0000-0000-0000BA1F0000}"/>
    <cellStyle name="Normal 12 2 3 7 2 3 2 2 2" xfId="49207" xr:uid="{00000000-0005-0000-0000-0000BB1F0000}"/>
    <cellStyle name="Normal 12 2 3 7 2 3 2 3" xfId="36397" xr:uid="{00000000-0005-0000-0000-0000BC1F0000}"/>
    <cellStyle name="Normal 12 2 3 7 2 3 3" xfId="18097" xr:uid="{00000000-0005-0000-0000-0000BD1F0000}"/>
    <cellStyle name="Normal 12 2 3 7 2 3 3 2" xfId="43717" xr:uid="{00000000-0005-0000-0000-0000BE1F0000}"/>
    <cellStyle name="Normal 12 2 3 7 2 3 4" xfId="30907" xr:uid="{00000000-0005-0000-0000-0000BF1F0000}"/>
    <cellStyle name="Normal 12 2 3 7 2 4" xfId="12606" xr:uid="{00000000-0005-0000-0000-0000C01F0000}"/>
    <cellStyle name="Normal 12 2 3 7 2 4 2" xfId="25417" xr:uid="{00000000-0005-0000-0000-0000C11F0000}"/>
    <cellStyle name="Normal 12 2 3 7 2 4 2 2" xfId="51037" xr:uid="{00000000-0005-0000-0000-0000C21F0000}"/>
    <cellStyle name="Normal 12 2 3 7 2 4 3" xfId="38227" xr:uid="{00000000-0005-0000-0000-0000C31F0000}"/>
    <cellStyle name="Normal 12 2 3 7 2 5" xfId="7116" xr:uid="{00000000-0005-0000-0000-0000C41F0000}"/>
    <cellStyle name="Normal 12 2 3 7 2 5 2" xfId="19927" xr:uid="{00000000-0005-0000-0000-0000C51F0000}"/>
    <cellStyle name="Normal 12 2 3 7 2 5 2 2" xfId="45547" xr:uid="{00000000-0005-0000-0000-0000C61F0000}"/>
    <cellStyle name="Normal 12 2 3 7 2 5 3" xfId="32737" xr:uid="{00000000-0005-0000-0000-0000C71F0000}"/>
    <cellStyle name="Normal 12 2 3 7 2 6" xfId="14437" xr:uid="{00000000-0005-0000-0000-0000C81F0000}"/>
    <cellStyle name="Normal 12 2 3 7 2 6 2" xfId="40057" xr:uid="{00000000-0005-0000-0000-0000C91F0000}"/>
    <cellStyle name="Normal 12 2 3 7 2 7" xfId="27247" xr:uid="{00000000-0005-0000-0000-0000CA1F0000}"/>
    <cellStyle name="Normal 12 2 3 7 3" xfId="2562" xr:uid="{00000000-0005-0000-0000-0000CB1F0000}"/>
    <cellStyle name="Normal 12 2 3 7 3 2" xfId="8052" xr:uid="{00000000-0005-0000-0000-0000CC1F0000}"/>
    <cellStyle name="Normal 12 2 3 7 3 2 2" xfId="20863" xr:uid="{00000000-0005-0000-0000-0000CD1F0000}"/>
    <cellStyle name="Normal 12 2 3 7 3 2 2 2" xfId="46483" xr:uid="{00000000-0005-0000-0000-0000CE1F0000}"/>
    <cellStyle name="Normal 12 2 3 7 3 2 3" xfId="33673" xr:uid="{00000000-0005-0000-0000-0000CF1F0000}"/>
    <cellStyle name="Normal 12 2 3 7 3 3" xfId="15373" xr:uid="{00000000-0005-0000-0000-0000D01F0000}"/>
    <cellStyle name="Normal 12 2 3 7 3 3 2" xfId="40993" xr:uid="{00000000-0005-0000-0000-0000D11F0000}"/>
    <cellStyle name="Normal 12 2 3 7 3 4" xfId="28183" xr:uid="{00000000-0005-0000-0000-0000D21F0000}"/>
    <cellStyle name="Normal 12 2 3 7 4" xfId="4392" xr:uid="{00000000-0005-0000-0000-0000D31F0000}"/>
    <cellStyle name="Normal 12 2 3 7 4 2" xfId="9882" xr:uid="{00000000-0005-0000-0000-0000D41F0000}"/>
    <cellStyle name="Normal 12 2 3 7 4 2 2" xfId="22693" xr:uid="{00000000-0005-0000-0000-0000D51F0000}"/>
    <cellStyle name="Normal 12 2 3 7 4 2 2 2" xfId="48313" xr:uid="{00000000-0005-0000-0000-0000D61F0000}"/>
    <cellStyle name="Normal 12 2 3 7 4 2 3" xfId="35503" xr:uid="{00000000-0005-0000-0000-0000D71F0000}"/>
    <cellStyle name="Normal 12 2 3 7 4 3" xfId="17203" xr:uid="{00000000-0005-0000-0000-0000D81F0000}"/>
    <cellStyle name="Normal 12 2 3 7 4 3 2" xfId="42823" xr:uid="{00000000-0005-0000-0000-0000D91F0000}"/>
    <cellStyle name="Normal 12 2 3 7 4 4" xfId="30013" xr:uid="{00000000-0005-0000-0000-0000DA1F0000}"/>
    <cellStyle name="Normal 12 2 3 7 5" xfId="11712" xr:uid="{00000000-0005-0000-0000-0000DB1F0000}"/>
    <cellStyle name="Normal 12 2 3 7 5 2" xfId="24523" xr:uid="{00000000-0005-0000-0000-0000DC1F0000}"/>
    <cellStyle name="Normal 12 2 3 7 5 2 2" xfId="50143" xr:uid="{00000000-0005-0000-0000-0000DD1F0000}"/>
    <cellStyle name="Normal 12 2 3 7 5 3" xfId="37333" xr:uid="{00000000-0005-0000-0000-0000DE1F0000}"/>
    <cellStyle name="Normal 12 2 3 7 6" xfId="6222" xr:uid="{00000000-0005-0000-0000-0000DF1F0000}"/>
    <cellStyle name="Normal 12 2 3 7 6 2" xfId="19033" xr:uid="{00000000-0005-0000-0000-0000E01F0000}"/>
    <cellStyle name="Normal 12 2 3 7 6 2 2" xfId="44653" xr:uid="{00000000-0005-0000-0000-0000E11F0000}"/>
    <cellStyle name="Normal 12 2 3 7 6 3" xfId="31843" xr:uid="{00000000-0005-0000-0000-0000E21F0000}"/>
    <cellStyle name="Normal 12 2 3 7 7" xfId="13543" xr:uid="{00000000-0005-0000-0000-0000E31F0000}"/>
    <cellStyle name="Normal 12 2 3 7 7 2" xfId="39163" xr:uid="{00000000-0005-0000-0000-0000E41F0000}"/>
    <cellStyle name="Normal 12 2 3 7 8" xfId="26353" xr:uid="{00000000-0005-0000-0000-0000E51F0000}"/>
    <cellStyle name="Normal 12 2 3 8" xfId="1132" xr:uid="{00000000-0005-0000-0000-0000E61F0000}"/>
    <cellStyle name="Normal 12 2 3 8 2" xfId="2962" xr:uid="{00000000-0005-0000-0000-0000E71F0000}"/>
    <cellStyle name="Normal 12 2 3 8 2 2" xfId="8452" xr:uid="{00000000-0005-0000-0000-0000E81F0000}"/>
    <cellStyle name="Normal 12 2 3 8 2 2 2" xfId="21263" xr:uid="{00000000-0005-0000-0000-0000E91F0000}"/>
    <cellStyle name="Normal 12 2 3 8 2 2 2 2" xfId="46883" xr:uid="{00000000-0005-0000-0000-0000EA1F0000}"/>
    <cellStyle name="Normal 12 2 3 8 2 2 3" xfId="34073" xr:uid="{00000000-0005-0000-0000-0000EB1F0000}"/>
    <cellStyle name="Normal 12 2 3 8 2 3" xfId="15773" xr:uid="{00000000-0005-0000-0000-0000EC1F0000}"/>
    <cellStyle name="Normal 12 2 3 8 2 3 2" xfId="41393" xr:uid="{00000000-0005-0000-0000-0000ED1F0000}"/>
    <cellStyle name="Normal 12 2 3 8 2 4" xfId="28583" xr:uid="{00000000-0005-0000-0000-0000EE1F0000}"/>
    <cellStyle name="Normal 12 2 3 8 3" xfId="4792" xr:uid="{00000000-0005-0000-0000-0000EF1F0000}"/>
    <cellStyle name="Normal 12 2 3 8 3 2" xfId="10282" xr:uid="{00000000-0005-0000-0000-0000F01F0000}"/>
    <cellStyle name="Normal 12 2 3 8 3 2 2" xfId="23093" xr:uid="{00000000-0005-0000-0000-0000F11F0000}"/>
    <cellStyle name="Normal 12 2 3 8 3 2 2 2" xfId="48713" xr:uid="{00000000-0005-0000-0000-0000F21F0000}"/>
    <cellStyle name="Normal 12 2 3 8 3 2 3" xfId="35903" xr:uid="{00000000-0005-0000-0000-0000F31F0000}"/>
    <cellStyle name="Normal 12 2 3 8 3 3" xfId="17603" xr:uid="{00000000-0005-0000-0000-0000F41F0000}"/>
    <cellStyle name="Normal 12 2 3 8 3 3 2" xfId="43223" xr:uid="{00000000-0005-0000-0000-0000F51F0000}"/>
    <cellStyle name="Normal 12 2 3 8 3 4" xfId="30413" xr:uid="{00000000-0005-0000-0000-0000F61F0000}"/>
    <cellStyle name="Normal 12 2 3 8 4" xfId="12112" xr:uid="{00000000-0005-0000-0000-0000F71F0000}"/>
    <cellStyle name="Normal 12 2 3 8 4 2" xfId="24923" xr:uid="{00000000-0005-0000-0000-0000F81F0000}"/>
    <cellStyle name="Normal 12 2 3 8 4 2 2" xfId="50543" xr:uid="{00000000-0005-0000-0000-0000F91F0000}"/>
    <cellStyle name="Normal 12 2 3 8 4 3" xfId="37733" xr:uid="{00000000-0005-0000-0000-0000FA1F0000}"/>
    <cellStyle name="Normal 12 2 3 8 5" xfId="6622" xr:uid="{00000000-0005-0000-0000-0000FB1F0000}"/>
    <cellStyle name="Normal 12 2 3 8 5 2" xfId="19433" xr:uid="{00000000-0005-0000-0000-0000FC1F0000}"/>
    <cellStyle name="Normal 12 2 3 8 5 2 2" xfId="45053" xr:uid="{00000000-0005-0000-0000-0000FD1F0000}"/>
    <cellStyle name="Normal 12 2 3 8 5 3" xfId="32243" xr:uid="{00000000-0005-0000-0000-0000FE1F0000}"/>
    <cellStyle name="Normal 12 2 3 8 6" xfId="13943" xr:uid="{00000000-0005-0000-0000-0000FF1F0000}"/>
    <cellStyle name="Normal 12 2 3 8 6 2" xfId="39563" xr:uid="{00000000-0005-0000-0000-000000200000}"/>
    <cellStyle name="Normal 12 2 3 8 7" xfId="26753" xr:uid="{00000000-0005-0000-0000-000001200000}"/>
    <cellStyle name="Normal 12 2 3 9" xfId="2027" xr:uid="{00000000-0005-0000-0000-000002200000}"/>
    <cellStyle name="Normal 12 2 3 9 2" xfId="3857" xr:uid="{00000000-0005-0000-0000-000003200000}"/>
    <cellStyle name="Normal 12 2 3 9 2 2" xfId="9347" xr:uid="{00000000-0005-0000-0000-000004200000}"/>
    <cellStyle name="Normal 12 2 3 9 2 2 2" xfId="22158" xr:uid="{00000000-0005-0000-0000-000005200000}"/>
    <cellStyle name="Normal 12 2 3 9 2 2 2 2" xfId="47778" xr:uid="{00000000-0005-0000-0000-000006200000}"/>
    <cellStyle name="Normal 12 2 3 9 2 2 3" xfId="34968" xr:uid="{00000000-0005-0000-0000-000007200000}"/>
    <cellStyle name="Normal 12 2 3 9 2 3" xfId="16668" xr:uid="{00000000-0005-0000-0000-000008200000}"/>
    <cellStyle name="Normal 12 2 3 9 2 3 2" xfId="42288" xr:uid="{00000000-0005-0000-0000-000009200000}"/>
    <cellStyle name="Normal 12 2 3 9 2 4" xfId="29478" xr:uid="{00000000-0005-0000-0000-00000A200000}"/>
    <cellStyle name="Normal 12 2 3 9 3" xfId="5687" xr:uid="{00000000-0005-0000-0000-00000B200000}"/>
    <cellStyle name="Normal 12 2 3 9 3 2" xfId="11177" xr:uid="{00000000-0005-0000-0000-00000C200000}"/>
    <cellStyle name="Normal 12 2 3 9 3 2 2" xfId="23988" xr:uid="{00000000-0005-0000-0000-00000D200000}"/>
    <cellStyle name="Normal 12 2 3 9 3 2 2 2" xfId="49608" xr:uid="{00000000-0005-0000-0000-00000E200000}"/>
    <cellStyle name="Normal 12 2 3 9 3 2 3" xfId="36798" xr:uid="{00000000-0005-0000-0000-00000F200000}"/>
    <cellStyle name="Normal 12 2 3 9 3 3" xfId="18498" xr:uid="{00000000-0005-0000-0000-000010200000}"/>
    <cellStyle name="Normal 12 2 3 9 3 3 2" xfId="44118" xr:uid="{00000000-0005-0000-0000-000011200000}"/>
    <cellStyle name="Normal 12 2 3 9 3 4" xfId="31308" xr:uid="{00000000-0005-0000-0000-000012200000}"/>
    <cellStyle name="Normal 12 2 3 9 4" xfId="13007" xr:uid="{00000000-0005-0000-0000-000013200000}"/>
    <cellStyle name="Normal 12 2 3 9 4 2" xfId="25818" xr:uid="{00000000-0005-0000-0000-000014200000}"/>
    <cellStyle name="Normal 12 2 3 9 4 2 2" xfId="51438" xr:uid="{00000000-0005-0000-0000-000015200000}"/>
    <cellStyle name="Normal 12 2 3 9 4 3" xfId="38628" xr:uid="{00000000-0005-0000-0000-000016200000}"/>
    <cellStyle name="Normal 12 2 3 9 5" xfId="7517" xr:uid="{00000000-0005-0000-0000-000017200000}"/>
    <cellStyle name="Normal 12 2 3 9 5 2" xfId="20328" xr:uid="{00000000-0005-0000-0000-000018200000}"/>
    <cellStyle name="Normal 12 2 3 9 5 2 2" xfId="45948" xr:uid="{00000000-0005-0000-0000-000019200000}"/>
    <cellStyle name="Normal 12 2 3 9 5 3" xfId="33138" xr:uid="{00000000-0005-0000-0000-00001A200000}"/>
    <cellStyle name="Normal 12 2 3 9 6" xfId="14838" xr:uid="{00000000-0005-0000-0000-00001B200000}"/>
    <cellStyle name="Normal 12 2 3 9 6 2" xfId="40458" xr:uid="{00000000-0005-0000-0000-00001C200000}"/>
    <cellStyle name="Normal 12 2 3 9 7" xfId="27648" xr:uid="{00000000-0005-0000-0000-00001D200000}"/>
    <cellStyle name="Normal 12 2 4" xfId="195" xr:uid="{00000000-0005-0000-0000-00001E200000}"/>
    <cellStyle name="Normal 12 2 4 10" xfId="2073" xr:uid="{00000000-0005-0000-0000-00001F200000}"/>
    <cellStyle name="Normal 12 2 4 10 2" xfId="7563" xr:uid="{00000000-0005-0000-0000-000020200000}"/>
    <cellStyle name="Normal 12 2 4 10 2 2" xfId="20374" xr:uid="{00000000-0005-0000-0000-000021200000}"/>
    <cellStyle name="Normal 12 2 4 10 2 2 2" xfId="45994" xr:uid="{00000000-0005-0000-0000-000022200000}"/>
    <cellStyle name="Normal 12 2 4 10 2 3" xfId="33184" xr:uid="{00000000-0005-0000-0000-000023200000}"/>
    <cellStyle name="Normal 12 2 4 10 3" xfId="14884" xr:uid="{00000000-0005-0000-0000-000024200000}"/>
    <cellStyle name="Normal 12 2 4 10 3 2" xfId="40504" xr:uid="{00000000-0005-0000-0000-000025200000}"/>
    <cellStyle name="Normal 12 2 4 10 4" xfId="27694" xr:uid="{00000000-0005-0000-0000-000026200000}"/>
    <cellStyle name="Normal 12 2 4 11" xfId="3903" xr:uid="{00000000-0005-0000-0000-000027200000}"/>
    <cellStyle name="Normal 12 2 4 11 2" xfId="9393" xr:uid="{00000000-0005-0000-0000-000028200000}"/>
    <cellStyle name="Normal 12 2 4 11 2 2" xfId="22204" xr:uid="{00000000-0005-0000-0000-000029200000}"/>
    <cellStyle name="Normal 12 2 4 11 2 2 2" xfId="47824" xr:uid="{00000000-0005-0000-0000-00002A200000}"/>
    <cellStyle name="Normal 12 2 4 11 2 3" xfId="35014" xr:uid="{00000000-0005-0000-0000-00002B200000}"/>
    <cellStyle name="Normal 12 2 4 11 3" xfId="16714" xr:uid="{00000000-0005-0000-0000-00002C200000}"/>
    <cellStyle name="Normal 12 2 4 11 3 2" xfId="42334" xr:uid="{00000000-0005-0000-0000-00002D200000}"/>
    <cellStyle name="Normal 12 2 4 11 4" xfId="29524" xr:uid="{00000000-0005-0000-0000-00002E200000}"/>
    <cellStyle name="Normal 12 2 4 12" xfId="11223" xr:uid="{00000000-0005-0000-0000-00002F200000}"/>
    <cellStyle name="Normal 12 2 4 12 2" xfId="24034" xr:uid="{00000000-0005-0000-0000-000030200000}"/>
    <cellStyle name="Normal 12 2 4 12 2 2" xfId="49654" xr:uid="{00000000-0005-0000-0000-000031200000}"/>
    <cellStyle name="Normal 12 2 4 12 3" xfId="36844" xr:uid="{00000000-0005-0000-0000-000032200000}"/>
    <cellStyle name="Normal 12 2 4 13" xfId="5733" xr:uid="{00000000-0005-0000-0000-000033200000}"/>
    <cellStyle name="Normal 12 2 4 13 2" xfId="18544" xr:uid="{00000000-0005-0000-0000-000034200000}"/>
    <cellStyle name="Normal 12 2 4 13 2 2" xfId="44164" xr:uid="{00000000-0005-0000-0000-000035200000}"/>
    <cellStyle name="Normal 12 2 4 13 3" xfId="31354" xr:uid="{00000000-0005-0000-0000-000036200000}"/>
    <cellStyle name="Normal 12 2 4 14" xfId="13054" xr:uid="{00000000-0005-0000-0000-000037200000}"/>
    <cellStyle name="Normal 12 2 4 14 2" xfId="38674" xr:uid="{00000000-0005-0000-0000-000038200000}"/>
    <cellStyle name="Normal 12 2 4 15" xfId="25864" xr:uid="{00000000-0005-0000-0000-000039200000}"/>
    <cellStyle name="Normal 12 2 4 2" xfId="215" xr:uid="{00000000-0005-0000-0000-00003A200000}"/>
    <cellStyle name="Normal 12 2 4 2 10" xfId="3923" xr:uid="{00000000-0005-0000-0000-00003B200000}"/>
    <cellStyle name="Normal 12 2 4 2 10 2" xfId="9413" xr:uid="{00000000-0005-0000-0000-00003C200000}"/>
    <cellStyle name="Normal 12 2 4 2 10 2 2" xfId="22224" xr:uid="{00000000-0005-0000-0000-00003D200000}"/>
    <cellStyle name="Normal 12 2 4 2 10 2 2 2" xfId="47844" xr:uid="{00000000-0005-0000-0000-00003E200000}"/>
    <cellStyle name="Normal 12 2 4 2 10 2 3" xfId="35034" xr:uid="{00000000-0005-0000-0000-00003F200000}"/>
    <cellStyle name="Normal 12 2 4 2 10 3" xfId="16734" xr:uid="{00000000-0005-0000-0000-000040200000}"/>
    <cellStyle name="Normal 12 2 4 2 10 3 2" xfId="42354" xr:uid="{00000000-0005-0000-0000-000041200000}"/>
    <cellStyle name="Normal 12 2 4 2 10 4" xfId="29544" xr:uid="{00000000-0005-0000-0000-000042200000}"/>
    <cellStyle name="Normal 12 2 4 2 11" xfId="11243" xr:uid="{00000000-0005-0000-0000-000043200000}"/>
    <cellStyle name="Normal 12 2 4 2 11 2" xfId="24054" xr:uid="{00000000-0005-0000-0000-000044200000}"/>
    <cellStyle name="Normal 12 2 4 2 11 2 2" xfId="49674" xr:uid="{00000000-0005-0000-0000-000045200000}"/>
    <cellStyle name="Normal 12 2 4 2 11 3" xfId="36864" xr:uid="{00000000-0005-0000-0000-000046200000}"/>
    <cellStyle name="Normal 12 2 4 2 12" xfId="5753" xr:uid="{00000000-0005-0000-0000-000047200000}"/>
    <cellStyle name="Normal 12 2 4 2 12 2" xfId="18564" xr:uid="{00000000-0005-0000-0000-000048200000}"/>
    <cellStyle name="Normal 12 2 4 2 12 2 2" xfId="44184" xr:uid="{00000000-0005-0000-0000-000049200000}"/>
    <cellStyle name="Normal 12 2 4 2 12 3" xfId="31374" xr:uid="{00000000-0005-0000-0000-00004A200000}"/>
    <cellStyle name="Normal 12 2 4 2 13" xfId="13074" xr:uid="{00000000-0005-0000-0000-00004B200000}"/>
    <cellStyle name="Normal 12 2 4 2 13 2" xfId="38694" xr:uid="{00000000-0005-0000-0000-00004C200000}"/>
    <cellStyle name="Normal 12 2 4 2 14" xfId="25884" xr:uid="{00000000-0005-0000-0000-00004D200000}"/>
    <cellStyle name="Normal 12 2 4 2 2" xfId="302" xr:uid="{00000000-0005-0000-0000-00004E200000}"/>
    <cellStyle name="Normal 12 2 4 2 2 10" xfId="5794" xr:uid="{00000000-0005-0000-0000-00004F200000}"/>
    <cellStyle name="Normal 12 2 4 2 2 10 2" xfId="18605" xr:uid="{00000000-0005-0000-0000-000050200000}"/>
    <cellStyle name="Normal 12 2 4 2 2 10 2 2" xfId="44225" xr:uid="{00000000-0005-0000-0000-000051200000}"/>
    <cellStyle name="Normal 12 2 4 2 2 10 3" xfId="31415" xr:uid="{00000000-0005-0000-0000-000052200000}"/>
    <cellStyle name="Normal 12 2 4 2 2 11" xfId="13115" xr:uid="{00000000-0005-0000-0000-000053200000}"/>
    <cellStyle name="Normal 12 2 4 2 2 11 2" xfId="38735" xr:uid="{00000000-0005-0000-0000-000054200000}"/>
    <cellStyle name="Normal 12 2 4 2 2 12" xfId="25925" xr:uid="{00000000-0005-0000-0000-000055200000}"/>
    <cellStyle name="Normal 12 2 4 2 2 2" xfId="531" xr:uid="{00000000-0005-0000-0000-000056200000}"/>
    <cellStyle name="Normal 12 2 4 2 2 2 2" xfId="930" xr:uid="{00000000-0005-0000-0000-000057200000}"/>
    <cellStyle name="Normal 12 2 4 2 2 2 2 2" xfId="1825" xr:uid="{00000000-0005-0000-0000-000058200000}"/>
    <cellStyle name="Normal 12 2 4 2 2 2 2 2 2" xfId="3655" xr:uid="{00000000-0005-0000-0000-000059200000}"/>
    <cellStyle name="Normal 12 2 4 2 2 2 2 2 2 2" xfId="9145" xr:uid="{00000000-0005-0000-0000-00005A200000}"/>
    <cellStyle name="Normal 12 2 4 2 2 2 2 2 2 2 2" xfId="21956" xr:uid="{00000000-0005-0000-0000-00005B200000}"/>
    <cellStyle name="Normal 12 2 4 2 2 2 2 2 2 2 2 2" xfId="47576" xr:uid="{00000000-0005-0000-0000-00005C200000}"/>
    <cellStyle name="Normal 12 2 4 2 2 2 2 2 2 2 3" xfId="34766" xr:uid="{00000000-0005-0000-0000-00005D200000}"/>
    <cellStyle name="Normal 12 2 4 2 2 2 2 2 2 3" xfId="16466" xr:uid="{00000000-0005-0000-0000-00005E200000}"/>
    <cellStyle name="Normal 12 2 4 2 2 2 2 2 2 3 2" xfId="42086" xr:uid="{00000000-0005-0000-0000-00005F200000}"/>
    <cellStyle name="Normal 12 2 4 2 2 2 2 2 2 4" xfId="29276" xr:uid="{00000000-0005-0000-0000-000060200000}"/>
    <cellStyle name="Normal 12 2 4 2 2 2 2 2 3" xfId="5485" xr:uid="{00000000-0005-0000-0000-000061200000}"/>
    <cellStyle name="Normal 12 2 4 2 2 2 2 2 3 2" xfId="10975" xr:uid="{00000000-0005-0000-0000-000062200000}"/>
    <cellStyle name="Normal 12 2 4 2 2 2 2 2 3 2 2" xfId="23786" xr:uid="{00000000-0005-0000-0000-000063200000}"/>
    <cellStyle name="Normal 12 2 4 2 2 2 2 2 3 2 2 2" xfId="49406" xr:uid="{00000000-0005-0000-0000-000064200000}"/>
    <cellStyle name="Normal 12 2 4 2 2 2 2 2 3 2 3" xfId="36596" xr:uid="{00000000-0005-0000-0000-000065200000}"/>
    <cellStyle name="Normal 12 2 4 2 2 2 2 2 3 3" xfId="18296" xr:uid="{00000000-0005-0000-0000-000066200000}"/>
    <cellStyle name="Normal 12 2 4 2 2 2 2 2 3 3 2" xfId="43916" xr:uid="{00000000-0005-0000-0000-000067200000}"/>
    <cellStyle name="Normal 12 2 4 2 2 2 2 2 3 4" xfId="31106" xr:uid="{00000000-0005-0000-0000-000068200000}"/>
    <cellStyle name="Normal 12 2 4 2 2 2 2 2 4" xfId="12805" xr:uid="{00000000-0005-0000-0000-000069200000}"/>
    <cellStyle name="Normal 12 2 4 2 2 2 2 2 4 2" xfId="25616" xr:uid="{00000000-0005-0000-0000-00006A200000}"/>
    <cellStyle name="Normal 12 2 4 2 2 2 2 2 4 2 2" xfId="51236" xr:uid="{00000000-0005-0000-0000-00006B200000}"/>
    <cellStyle name="Normal 12 2 4 2 2 2 2 2 4 3" xfId="38426" xr:uid="{00000000-0005-0000-0000-00006C200000}"/>
    <cellStyle name="Normal 12 2 4 2 2 2 2 2 5" xfId="7315" xr:uid="{00000000-0005-0000-0000-00006D200000}"/>
    <cellStyle name="Normal 12 2 4 2 2 2 2 2 5 2" xfId="20126" xr:uid="{00000000-0005-0000-0000-00006E200000}"/>
    <cellStyle name="Normal 12 2 4 2 2 2 2 2 5 2 2" xfId="45746" xr:uid="{00000000-0005-0000-0000-00006F200000}"/>
    <cellStyle name="Normal 12 2 4 2 2 2 2 2 5 3" xfId="32936" xr:uid="{00000000-0005-0000-0000-000070200000}"/>
    <cellStyle name="Normal 12 2 4 2 2 2 2 2 6" xfId="14636" xr:uid="{00000000-0005-0000-0000-000071200000}"/>
    <cellStyle name="Normal 12 2 4 2 2 2 2 2 6 2" xfId="40256" xr:uid="{00000000-0005-0000-0000-000072200000}"/>
    <cellStyle name="Normal 12 2 4 2 2 2 2 2 7" xfId="27446" xr:uid="{00000000-0005-0000-0000-000073200000}"/>
    <cellStyle name="Normal 12 2 4 2 2 2 2 3" xfId="2761" xr:uid="{00000000-0005-0000-0000-000074200000}"/>
    <cellStyle name="Normal 12 2 4 2 2 2 2 3 2" xfId="8251" xr:uid="{00000000-0005-0000-0000-000075200000}"/>
    <cellStyle name="Normal 12 2 4 2 2 2 2 3 2 2" xfId="21062" xr:uid="{00000000-0005-0000-0000-000076200000}"/>
    <cellStyle name="Normal 12 2 4 2 2 2 2 3 2 2 2" xfId="46682" xr:uid="{00000000-0005-0000-0000-000077200000}"/>
    <cellStyle name="Normal 12 2 4 2 2 2 2 3 2 3" xfId="33872" xr:uid="{00000000-0005-0000-0000-000078200000}"/>
    <cellStyle name="Normal 12 2 4 2 2 2 2 3 3" xfId="15572" xr:uid="{00000000-0005-0000-0000-000079200000}"/>
    <cellStyle name="Normal 12 2 4 2 2 2 2 3 3 2" xfId="41192" xr:uid="{00000000-0005-0000-0000-00007A200000}"/>
    <cellStyle name="Normal 12 2 4 2 2 2 2 3 4" xfId="28382" xr:uid="{00000000-0005-0000-0000-00007B200000}"/>
    <cellStyle name="Normal 12 2 4 2 2 2 2 4" xfId="4591" xr:uid="{00000000-0005-0000-0000-00007C200000}"/>
    <cellStyle name="Normal 12 2 4 2 2 2 2 4 2" xfId="10081" xr:uid="{00000000-0005-0000-0000-00007D200000}"/>
    <cellStyle name="Normal 12 2 4 2 2 2 2 4 2 2" xfId="22892" xr:uid="{00000000-0005-0000-0000-00007E200000}"/>
    <cellStyle name="Normal 12 2 4 2 2 2 2 4 2 2 2" xfId="48512" xr:uid="{00000000-0005-0000-0000-00007F200000}"/>
    <cellStyle name="Normal 12 2 4 2 2 2 2 4 2 3" xfId="35702" xr:uid="{00000000-0005-0000-0000-000080200000}"/>
    <cellStyle name="Normal 12 2 4 2 2 2 2 4 3" xfId="17402" xr:uid="{00000000-0005-0000-0000-000081200000}"/>
    <cellStyle name="Normal 12 2 4 2 2 2 2 4 3 2" xfId="43022" xr:uid="{00000000-0005-0000-0000-000082200000}"/>
    <cellStyle name="Normal 12 2 4 2 2 2 2 4 4" xfId="30212" xr:uid="{00000000-0005-0000-0000-000083200000}"/>
    <cellStyle name="Normal 12 2 4 2 2 2 2 5" xfId="11911" xr:uid="{00000000-0005-0000-0000-000084200000}"/>
    <cellStyle name="Normal 12 2 4 2 2 2 2 5 2" xfId="24722" xr:uid="{00000000-0005-0000-0000-000085200000}"/>
    <cellStyle name="Normal 12 2 4 2 2 2 2 5 2 2" xfId="50342" xr:uid="{00000000-0005-0000-0000-000086200000}"/>
    <cellStyle name="Normal 12 2 4 2 2 2 2 5 3" xfId="37532" xr:uid="{00000000-0005-0000-0000-000087200000}"/>
    <cellStyle name="Normal 12 2 4 2 2 2 2 6" xfId="6421" xr:uid="{00000000-0005-0000-0000-000088200000}"/>
    <cellStyle name="Normal 12 2 4 2 2 2 2 6 2" xfId="19232" xr:uid="{00000000-0005-0000-0000-000089200000}"/>
    <cellStyle name="Normal 12 2 4 2 2 2 2 6 2 2" xfId="44852" xr:uid="{00000000-0005-0000-0000-00008A200000}"/>
    <cellStyle name="Normal 12 2 4 2 2 2 2 6 3" xfId="32042" xr:uid="{00000000-0005-0000-0000-00008B200000}"/>
    <cellStyle name="Normal 12 2 4 2 2 2 2 7" xfId="13742" xr:uid="{00000000-0005-0000-0000-00008C200000}"/>
    <cellStyle name="Normal 12 2 4 2 2 2 2 7 2" xfId="39362" xr:uid="{00000000-0005-0000-0000-00008D200000}"/>
    <cellStyle name="Normal 12 2 4 2 2 2 2 8" xfId="26552" xr:uid="{00000000-0005-0000-0000-00008E200000}"/>
    <cellStyle name="Normal 12 2 4 2 2 2 3" xfId="1426" xr:uid="{00000000-0005-0000-0000-00008F200000}"/>
    <cellStyle name="Normal 12 2 4 2 2 2 3 2" xfId="3256" xr:uid="{00000000-0005-0000-0000-000090200000}"/>
    <cellStyle name="Normal 12 2 4 2 2 2 3 2 2" xfId="8746" xr:uid="{00000000-0005-0000-0000-000091200000}"/>
    <cellStyle name="Normal 12 2 4 2 2 2 3 2 2 2" xfId="21557" xr:uid="{00000000-0005-0000-0000-000092200000}"/>
    <cellStyle name="Normal 12 2 4 2 2 2 3 2 2 2 2" xfId="47177" xr:uid="{00000000-0005-0000-0000-000093200000}"/>
    <cellStyle name="Normal 12 2 4 2 2 2 3 2 2 3" xfId="34367" xr:uid="{00000000-0005-0000-0000-000094200000}"/>
    <cellStyle name="Normal 12 2 4 2 2 2 3 2 3" xfId="16067" xr:uid="{00000000-0005-0000-0000-000095200000}"/>
    <cellStyle name="Normal 12 2 4 2 2 2 3 2 3 2" xfId="41687" xr:uid="{00000000-0005-0000-0000-000096200000}"/>
    <cellStyle name="Normal 12 2 4 2 2 2 3 2 4" xfId="28877" xr:uid="{00000000-0005-0000-0000-000097200000}"/>
    <cellStyle name="Normal 12 2 4 2 2 2 3 3" xfId="5086" xr:uid="{00000000-0005-0000-0000-000098200000}"/>
    <cellStyle name="Normal 12 2 4 2 2 2 3 3 2" xfId="10576" xr:uid="{00000000-0005-0000-0000-000099200000}"/>
    <cellStyle name="Normal 12 2 4 2 2 2 3 3 2 2" xfId="23387" xr:uid="{00000000-0005-0000-0000-00009A200000}"/>
    <cellStyle name="Normal 12 2 4 2 2 2 3 3 2 2 2" xfId="49007" xr:uid="{00000000-0005-0000-0000-00009B200000}"/>
    <cellStyle name="Normal 12 2 4 2 2 2 3 3 2 3" xfId="36197" xr:uid="{00000000-0005-0000-0000-00009C200000}"/>
    <cellStyle name="Normal 12 2 4 2 2 2 3 3 3" xfId="17897" xr:uid="{00000000-0005-0000-0000-00009D200000}"/>
    <cellStyle name="Normal 12 2 4 2 2 2 3 3 3 2" xfId="43517" xr:uid="{00000000-0005-0000-0000-00009E200000}"/>
    <cellStyle name="Normal 12 2 4 2 2 2 3 3 4" xfId="30707" xr:uid="{00000000-0005-0000-0000-00009F200000}"/>
    <cellStyle name="Normal 12 2 4 2 2 2 3 4" xfId="12406" xr:uid="{00000000-0005-0000-0000-0000A0200000}"/>
    <cellStyle name="Normal 12 2 4 2 2 2 3 4 2" xfId="25217" xr:uid="{00000000-0005-0000-0000-0000A1200000}"/>
    <cellStyle name="Normal 12 2 4 2 2 2 3 4 2 2" xfId="50837" xr:uid="{00000000-0005-0000-0000-0000A2200000}"/>
    <cellStyle name="Normal 12 2 4 2 2 2 3 4 3" xfId="38027" xr:uid="{00000000-0005-0000-0000-0000A3200000}"/>
    <cellStyle name="Normal 12 2 4 2 2 2 3 5" xfId="6916" xr:uid="{00000000-0005-0000-0000-0000A4200000}"/>
    <cellStyle name="Normal 12 2 4 2 2 2 3 5 2" xfId="19727" xr:uid="{00000000-0005-0000-0000-0000A5200000}"/>
    <cellStyle name="Normal 12 2 4 2 2 2 3 5 2 2" xfId="45347" xr:uid="{00000000-0005-0000-0000-0000A6200000}"/>
    <cellStyle name="Normal 12 2 4 2 2 2 3 5 3" xfId="32537" xr:uid="{00000000-0005-0000-0000-0000A7200000}"/>
    <cellStyle name="Normal 12 2 4 2 2 2 3 6" xfId="14237" xr:uid="{00000000-0005-0000-0000-0000A8200000}"/>
    <cellStyle name="Normal 12 2 4 2 2 2 3 6 2" xfId="39857" xr:uid="{00000000-0005-0000-0000-0000A9200000}"/>
    <cellStyle name="Normal 12 2 4 2 2 2 3 7" xfId="27047" xr:uid="{00000000-0005-0000-0000-0000AA200000}"/>
    <cellStyle name="Normal 12 2 4 2 2 2 4" xfId="2362" xr:uid="{00000000-0005-0000-0000-0000AB200000}"/>
    <cellStyle name="Normal 12 2 4 2 2 2 4 2" xfId="7852" xr:uid="{00000000-0005-0000-0000-0000AC200000}"/>
    <cellStyle name="Normal 12 2 4 2 2 2 4 2 2" xfId="20663" xr:uid="{00000000-0005-0000-0000-0000AD200000}"/>
    <cellStyle name="Normal 12 2 4 2 2 2 4 2 2 2" xfId="46283" xr:uid="{00000000-0005-0000-0000-0000AE200000}"/>
    <cellStyle name="Normal 12 2 4 2 2 2 4 2 3" xfId="33473" xr:uid="{00000000-0005-0000-0000-0000AF200000}"/>
    <cellStyle name="Normal 12 2 4 2 2 2 4 3" xfId="15173" xr:uid="{00000000-0005-0000-0000-0000B0200000}"/>
    <cellStyle name="Normal 12 2 4 2 2 2 4 3 2" xfId="40793" xr:uid="{00000000-0005-0000-0000-0000B1200000}"/>
    <cellStyle name="Normal 12 2 4 2 2 2 4 4" xfId="27983" xr:uid="{00000000-0005-0000-0000-0000B2200000}"/>
    <cellStyle name="Normal 12 2 4 2 2 2 5" xfId="4192" xr:uid="{00000000-0005-0000-0000-0000B3200000}"/>
    <cellStyle name="Normal 12 2 4 2 2 2 5 2" xfId="9682" xr:uid="{00000000-0005-0000-0000-0000B4200000}"/>
    <cellStyle name="Normal 12 2 4 2 2 2 5 2 2" xfId="22493" xr:uid="{00000000-0005-0000-0000-0000B5200000}"/>
    <cellStyle name="Normal 12 2 4 2 2 2 5 2 2 2" xfId="48113" xr:uid="{00000000-0005-0000-0000-0000B6200000}"/>
    <cellStyle name="Normal 12 2 4 2 2 2 5 2 3" xfId="35303" xr:uid="{00000000-0005-0000-0000-0000B7200000}"/>
    <cellStyle name="Normal 12 2 4 2 2 2 5 3" xfId="17003" xr:uid="{00000000-0005-0000-0000-0000B8200000}"/>
    <cellStyle name="Normal 12 2 4 2 2 2 5 3 2" xfId="42623" xr:uid="{00000000-0005-0000-0000-0000B9200000}"/>
    <cellStyle name="Normal 12 2 4 2 2 2 5 4" xfId="29813" xr:uid="{00000000-0005-0000-0000-0000BA200000}"/>
    <cellStyle name="Normal 12 2 4 2 2 2 6" xfId="11512" xr:uid="{00000000-0005-0000-0000-0000BB200000}"/>
    <cellStyle name="Normal 12 2 4 2 2 2 6 2" xfId="24323" xr:uid="{00000000-0005-0000-0000-0000BC200000}"/>
    <cellStyle name="Normal 12 2 4 2 2 2 6 2 2" xfId="49943" xr:uid="{00000000-0005-0000-0000-0000BD200000}"/>
    <cellStyle name="Normal 12 2 4 2 2 2 6 3" xfId="37133" xr:uid="{00000000-0005-0000-0000-0000BE200000}"/>
    <cellStyle name="Normal 12 2 4 2 2 2 7" xfId="6022" xr:uid="{00000000-0005-0000-0000-0000BF200000}"/>
    <cellStyle name="Normal 12 2 4 2 2 2 7 2" xfId="18833" xr:uid="{00000000-0005-0000-0000-0000C0200000}"/>
    <cellStyle name="Normal 12 2 4 2 2 2 7 2 2" xfId="44453" xr:uid="{00000000-0005-0000-0000-0000C1200000}"/>
    <cellStyle name="Normal 12 2 4 2 2 2 7 3" xfId="31643" xr:uid="{00000000-0005-0000-0000-0000C2200000}"/>
    <cellStyle name="Normal 12 2 4 2 2 2 8" xfId="13343" xr:uid="{00000000-0005-0000-0000-0000C3200000}"/>
    <cellStyle name="Normal 12 2 4 2 2 2 8 2" xfId="38963" xr:uid="{00000000-0005-0000-0000-0000C4200000}"/>
    <cellStyle name="Normal 12 2 4 2 2 2 9" xfId="26153" xr:uid="{00000000-0005-0000-0000-0000C5200000}"/>
    <cellStyle name="Normal 12 2 4 2 2 3" xfId="663" xr:uid="{00000000-0005-0000-0000-0000C6200000}"/>
    <cellStyle name="Normal 12 2 4 2 2 3 2" xfId="1063" xr:uid="{00000000-0005-0000-0000-0000C7200000}"/>
    <cellStyle name="Normal 12 2 4 2 2 3 2 2" xfId="1958" xr:uid="{00000000-0005-0000-0000-0000C8200000}"/>
    <cellStyle name="Normal 12 2 4 2 2 3 2 2 2" xfId="3788" xr:uid="{00000000-0005-0000-0000-0000C9200000}"/>
    <cellStyle name="Normal 12 2 4 2 2 3 2 2 2 2" xfId="9278" xr:uid="{00000000-0005-0000-0000-0000CA200000}"/>
    <cellStyle name="Normal 12 2 4 2 2 3 2 2 2 2 2" xfId="22089" xr:uid="{00000000-0005-0000-0000-0000CB200000}"/>
    <cellStyle name="Normal 12 2 4 2 2 3 2 2 2 2 2 2" xfId="47709" xr:uid="{00000000-0005-0000-0000-0000CC200000}"/>
    <cellStyle name="Normal 12 2 4 2 2 3 2 2 2 2 3" xfId="34899" xr:uid="{00000000-0005-0000-0000-0000CD200000}"/>
    <cellStyle name="Normal 12 2 4 2 2 3 2 2 2 3" xfId="16599" xr:uid="{00000000-0005-0000-0000-0000CE200000}"/>
    <cellStyle name="Normal 12 2 4 2 2 3 2 2 2 3 2" xfId="42219" xr:uid="{00000000-0005-0000-0000-0000CF200000}"/>
    <cellStyle name="Normal 12 2 4 2 2 3 2 2 2 4" xfId="29409" xr:uid="{00000000-0005-0000-0000-0000D0200000}"/>
    <cellStyle name="Normal 12 2 4 2 2 3 2 2 3" xfId="5618" xr:uid="{00000000-0005-0000-0000-0000D1200000}"/>
    <cellStyle name="Normal 12 2 4 2 2 3 2 2 3 2" xfId="11108" xr:uid="{00000000-0005-0000-0000-0000D2200000}"/>
    <cellStyle name="Normal 12 2 4 2 2 3 2 2 3 2 2" xfId="23919" xr:uid="{00000000-0005-0000-0000-0000D3200000}"/>
    <cellStyle name="Normal 12 2 4 2 2 3 2 2 3 2 2 2" xfId="49539" xr:uid="{00000000-0005-0000-0000-0000D4200000}"/>
    <cellStyle name="Normal 12 2 4 2 2 3 2 2 3 2 3" xfId="36729" xr:uid="{00000000-0005-0000-0000-0000D5200000}"/>
    <cellStyle name="Normal 12 2 4 2 2 3 2 2 3 3" xfId="18429" xr:uid="{00000000-0005-0000-0000-0000D6200000}"/>
    <cellStyle name="Normal 12 2 4 2 2 3 2 2 3 3 2" xfId="44049" xr:uid="{00000000-0005-0000-0000-0000D7200000}"/>
    <cellStyle name="Normal 12 2 4 2 2 3 2 2 3 4" xfId="31239" xr:uid="{00000000-0005-0000-0000-0000D8200000}"/>
    <cellStyle name="Normal 12 2 4 2 2 3 2 2 4" xfId="12938" xr:uid="{00000000-0005-0000-0000-0000D9200000}"/>
    <cellStyle name="Normal 12 2 4 2 2 3 2 2 4 2" xfId="25749" xr:uid="{00000000-0005-0000-0000-0000DA200000}"/>
    <cellStyle name="Normal 12 2 4 2 2 3 2 2 4 2 2" xfId="51369" xr:uid="{00000000-0005-0000-0000-0000DB200000}"/>
    <cellStyle name="Normal 12 2 4 2 2 3 2 2 4 3" xfId="38559" xr:uid="{00000000-0005-0000-0000-0000DC200000}"/>
    <cellStyle name="Normal 12 2 4 2 2 3 2 2 5" xfId="7448" xr:uid="{00000000-0005-0000-0000-0000DD200000}"/>
    <cellStyle name="Normal 12 2 4 2 2 3 2 2 5 2" xfId="20259" xr:uid="{00000000-0005-0000-0000-0000DE200000}"/>
    <cellStyle name="Normal 12 2 4 2 2 3 2 2 5 2 2" xfId="45879" xr:uid="{00000000-0005-0000-0000-0000DF200000}"/>
    <cellStyle name="Normal 12 2 4 2 2 3 2 2 5 3" xfId="33069" xr:uid="{00000000-0005-0000-0000-0000E0200000}"/>
    <cellStyle name="Normal 12 2 4 2 2 3 2 2 6" xfId="14769" xr:uid="{00000000-0005-0000-0000-0000E1200000}"/>
    <cellStyle name="Normal 12 2 4 2 2 3 2 2 6 2" xfId="40389" xr:uid="{00000000-0005-0000-0000-0000E2200000}"/>
    <cellStyle name="Normal 12 2 4 2 2 3 2 2 7" xfId="27579" xr:uid="{00000000-0005-0000-0000-0000E3200000}"/>
    <cellStyle name="Normal 12 2 4 2 2 3 2 3" xfId="2894" xr:uid="{00000000-0005-0000-0000-0000E4200000}"/>
    <cellStyle name="Normal 12 2 4 2 2 3 2 3 2" xfId="8384" xr:uid="{00000000-0005-0000-0000-0000E5200000}"/>
    <cellStyle name="Normal 12 2 4 2 2 3 2 3 2 2" xfId="21195" xr:uid="{00000000-0005-0000-0000-0000E6200000}"/>
    <cellStyle name="Normal 12 2 4 2 2 3 2 3 2 2 2" xfId="46815" xr:uid="{00000000-0005-0000-0000-0000E7200000}"/>
    <cellStyle name="Normal 12 2 4 2 2 3 2 3 2 3" xfId="34005" xr:uid="{00000000-0005-0000-0000-0000E8200000}"/>
    <cellStyle name="Normal 12 2 4 2 2 3 2 3 3" xfId="15705" xr:uid="{00000000-0005-0000-0000-0000E9200000}"/>
    <cellStyle name="Normal 12 2 4 2 2 3 2 3 3 2" xfId="41325" xr:uid="{00000000-0005-0000-0000-0000EA200000}"/>
    <cellStyle name="Normal 12 2 4 2 2 3 2 3 4" xfId="28515" xr:uid="{00000000-0005-0000-0000-0000EB200000}"/>
    <cellStyle name="Normal 12 2 4 2 2 3 2 4" xfId="4724" xr:uid="{00000000-0005-0000-0000-0000EC200000}"/>
    <cellStyle name="Normal 12 2 4 2 2 3 2 4 2" xfId="10214" xr:uid="{00000000-0005-0000-0000-0000ED200000}"/>
    <cellStyle name="Normal 12 2 4 2 2 3 2 4 2 2" xfId="23025" xr:uid="{00000000-0005-0000-0000-0000EE200000}"/>
    <cellStyle name="Normal 12 2 4 2 2 3 2 4 2 2 2" xfId="48645" xr:uid="{00000000-0005-0000-0000-0000EF200000}"/>
    <cellStyle name="Normal 12 2 4 2 2 3 2 4 2 3" xfId="35835" xr:uid="{00000000-0005-0000-0000-0000F0200000}"/>
    <cellStyle name="Normal 12 2 4 2 2 3 2 4 3" xfId="17535" xr:uid="{00000000-0005-0000-0000-0000F1200000}"/>
    <cellStyle name="Normal 12 2 4 2 2 3 2 4 3 2" xfId="43155" xr:uid="{00000000-0005-0000-0000-0000F2200000}"/>
    <cellStyle name="Normal 12 2 4 2 2 3 2 4 4" xfId="30345" xr:uid="{00000000-0005-0000-0000-0000F3200000}"/>
    <cellStyle name="Normal 12 2 4 2 2 3 2 5" xfId="12044" xr:uid="{00000000-0005-0000-0000-0000F4200000}"/>
    <cellStyle name="Normal 12 2 4 2 2 3 2 5 2" xfId="24855" xr:uid="{00000000-0005-0000-0000-0000F5200000}"/>
    <cellStyle name="Normal 12 2 4 2 2 3 2 5 2 2" xfId="50475" xr:uid="{00000000-0005-0000-0000-0000F6200000}"/>
    <cellStyle name="Normal 12 2 4 2 2 3 2 5 3" xfId="37665" xr:uid="{00000000-0005-0000-0000-0000F7200000}"/>
    <cellStyle name="Normal 12 2 4 2 2 3 2 6" xfId="6554" xr:uid="{00000000-0005-0000-0000-0000F8200000}"/>
    <cellStyle name="Normal 12 2 4 2 2 3 2 6 2" xfId="19365" xr:uid="{00000000-0005-0000-0000-0000F9200000}"/>
    <cellStyle name="Normal 12 2 4 2 2 3 2 6 2 2" xfId="44985" xr:uid="{00000000-0005-0000-0000-0000FA200000}"/>
    <cellStyle name="Normal 12 2 4 2 2 3 2 6 3" xfId="32175" xr:uid="{00000000-0005-0000-0000-0000FB200000}"/>
    <cellStyle name="Normal 12 2 4 2 2 3 2 7" xfId="13875" xr:uid="{00000000-0005-0000-0000-0000FC200000}"/>
    <cellStyle name="Normal 12 2 4 2 2 3 2 7 2" xfId="39495" xr:uid="{00000000-0005-0000-0000-0000FD200000}"/>
    <cellStyle name="Normal 12 2 4 2 2 3 2 8" xfId="26685" xr:uid="{00000000-0005-0000-0000-0000FE200000}"/>
    <cellStyle name="Normal 12 2 4 2 2 3 3" xfId="1558" xr:uid="{00000000-0005-0000-0000-0000FF200000}"/>
    <cellStyle name="Normal 12 2 4 2 2 3 3 2" xfId="3388" xr:uid="{00000000-0005-0000-0000-000000210000}"/>
    <cellStyle name="Normal 12 2 4 2 2 3 3 2 2" xfId="8878" xr:uid="{00000000-0005-0000-0000-000001210000}"/>
    <cellStyle name="Normal 12 2 4 2 2 3 3 2 2 2" xfId="21689" xr:uid="{00000000-0005-0000-0000-000002210000}"/>
    <cellStyle name="Normal 12 2 4 2 2 3 3 2 2 2 2" xfId="47309" xr:uid="{00000000-0005-0000-0000-000003210000}"/>
    <cellStyle name="Normal 12 2 4 2 2 3 3 2 2 3" xfId="34499" xr:uid="{00000000-0005-0000-0000-000004210000}"/>
    <cellStyle name="Normal 12 2 4 2 2 3 3 2 3" xfId="16199" xr:uid="{00000000-0005-0000-0000-000005210000}"/>
    <cellStyle name="Normal 12 2 4 2 2 3 3 2 3 2" xfId="41819" xr:uid="{00000000-0005-0000-0000-000006210000}"/>
    <cellStyle name="Normal 12 2 4 2 2 3 3 2 4" xfId="29009" xr:uid="{00000000-0005-0000-0000-000007210000}"/>
    <cellStyle name="Normal 12 2 4 2 2 3 3 3" xfId="5218" xr:uid="{00000000-0005-0000-0000-000008210000}"/>
    <cellStyle name="Normal 12 2 4 2 2 3 3 3 2" xfId="10708" xr:uid="{00000000-0005-0000-0000-000009210000}"/>
    <cellStyle name="Normal 12 2 4 2 2 3 3 3 2 2" xfId="23519" xr:uid="{00000000-0005-0000-0000-00000A210000}"/>
    <cellStyle name="Normal 12 2 4 2 2 3 3 3 2 2 2" xfId="49139" xr:uid="{00000000-0005-0000-0000-00000B210000}"/>
    <cellStyle name="Normal 12 2 4 2 2 3 3 3 2 3" xfId="36329" xr:uid="{00000000-0005-0000-0000-00000C210000}"/>
    <cellStyle name="Normal 12 2 4 2 2 3 3 3 3" xfId="18029" xr:uid="{00000000-0005-0000-0000-00000D210000}"/>
    <cellStyle name="Normal 12 2 4 2 2 3 3 3 3 2" xfId="43649" xr:uid="{00000000-0005-0000-0000-00000E210000}"/>
    <cellStyle name="Normal 12 2 4 2 2 3 3 3 4" xfId="30839" xr:uid="{00000000-0005-0000-0000-00000F210000}"/>
    <cellStyle name="Normal 12 2 4 2 2 3 3 4" xfId="12538" xr:uid="{00000000-0005-0000-0000-000010210000}"/>
    <cellStyle name="Normal 12 2 4 2 2 3 3 4 2" xfId="25349" xr:uid="{00000000-0005-0000-0000-000011210000}"/>
    <cellStyle name="Normal 12 2 4 2 2 3 3 4 2 2" xfId="50969" xr:uid="{00000000-0005-0000-0000-000012210000}"/>
    <cellStyle name="Normal 12 2 4 2 2 3 3 4 3" xfId="38159" xr:uid="{00000000-0005-0000-0000-000013210000}"/>
    <cellStyle name="Normal 12 2 4 2 2 3 3 5" xfId="7048" xr:uid="{00000000-0005-0000-0000-000014210000}"/>
    <cellStyle name="Normal 12 2 4 2 2 3 3 5 2" xfId="19859" xr:uid="{00000000-0005-0000-0000-000015210000}"/>
    <cellStyle name="Normal 12 2 4 2 2 3 3 5 2 2" xfId="45479" xr:uid="{00000000-0005-0000-0000-000016210000}"/>
    <cellStyle name="Normal 12 2 4 2 2 3 3 5 3" xfId="32669" xr:uid="{00000000-0005-0000-0000-000017210000}"/>
    <cellStyle name="Normal 12 2 4 2 2 3 3 6" xfId="14369" xr:uid="{00000000-0005-0000-0000-000018210000}"/>
    <cellStyle name="Normal 12 2 4 2 2 3 3 6 2" xfId="39989" xr:uid="{00000000-0005-0000-0000-000019210000}"/>
    <cellStyle name="Normal 12 2 4 2 2 3 3 7" xfId="27179" xr:uid="{00000000-0005-0000-0000-00001A210000}"/>
    <cellStyle name="Normal 12 2 4 2 2 3 4" xfId="2494" xr:uid="{00000000-0005-0000-0000-00001B210000}"/>
    <cellStyle name="Normal 12 2 4 2 2 3 4 2" xfId="7984" xr:uid="{00000000-0005-0000-0000-00001C210000}"/>
    <cellStyle name="Normal 12 2 4 2 2 3 4 2 2" xfId="20795" xr:uid="{00000000-0005-0000-0000-00001D210000}"/>
    <cellStyle name="Normal 12 2 4 2 2 3 4 2 2 2" xfId="46415" xr:uid="{00000000-0005-0000-0000-00001E210000}"/>
    <cellStyle name="Normal 12 2 4 2 2 3 4 2 3" xfId="33605" xr:uid="{00000000-0005-0000-0000-00001F210000}"/>
    <cellStyle name="Normal 12 2 4 2 2 3 4 3" xfId="15305" xr:uid="{00000000-0005-0000-0000-000020210000}"/>
    <cellStyle name="Normal 12 2 4 2 2 3 4 3 2" xfId="40925" xr:uid="{00000000-0005-0000-0000-000021210000}"/>
    <cellStyle name="Normal 12 2 4 2 2 3 4 4" xfId="28115" xr:uid="{00000000-0005-0000-0000-000022210000}"/>
    <cellStyle name="Normal 12 2 4 2 2 3 5" xfId="4324" xr:uid="{00000000-0005-0000-0000-000023210000}"/>
    <cellStyle name="Normal 12 2 4 2 2 3 5 2" xfId="9814" xr:uid="{00000000-0005-0000-0000-000024210000}"/>
    <cellStyle name="Normal 12 2 4 2 2 3 5 2 2" xfId="22625" xr:uid="{00000000-0005-0000-0000-000025210000}"/>
    <cellStyle name="Normal 12 2 4 2 2 3 5 2 2 2" xfId="48245" xr:uid="{00000000-0005-0000-0000-000026210000}"/>
    <cellStyle name="Normal 12 2 4 2 2 3 5 2 3" xfId="35435" xr:uid="{00000000-0005-0000-0000-000027210000}"/>
    <cellStyle name="Normal 12 2 4 2 2 3 5 3" xfId="17135" xr:uid="{00000000-0005-0000-0000-000028210000}"/>
    <cellStyle name="Normal 12 2 4 2 2 3 5 3 2" xfId="42755" xr:uid="{00000000-0005-0000-0000-000029210000}"/>
    <cellStyle name="Normal 12 2 4 2 2 3 5 4" xfId="29945" xr:uid="{00000000-0005-0000-0000-00002A210000}"/>
    <cellStyle name="Normal 12 2 4 2 2 3 6" xfId="11644" xr:uid="{00000000-0005-0000-0000-00002B210000}"/>
    <cellStyle name="Normal 12 2 4 2 2 3 6 2" xfId="24455" xr:uid="{00000000-0005-0000-0000-00002C210000}"/>
    <cellStyle name="Normal 12 2 4 2 2 3 6 2 2" xfId="50075" xr:uid="{00000000-0005-0000-0000-00002D210000}"/>
    <cellStyle name="Normal 12 2 4 2 2 3 6 3" xfId="37265" xr:uid="{00000000-0005-0000-0000-00002E210000}"/>
    <cellStyle name="Normal 12 2 4 2 2 3 7" xfId="6154" xr:uid="{00000000-0005-0000-0000-00002F210000}"/>
    <cellStyle name="Normal 12 2 4 2 2 3 7 2" xfId="18965" xr:uid="{00000000-0005-0000-0000-000030210000}"/>
    <cellStyle name="Normal 12 2 4 2 2 3 7 2 2" xfId="44585" xr:uid="{00000000-0005-0000-0000-000031210000}"/>
    <cellStyle name="Normal 12 2 4 2 2 3 7 3" xfId="31775" xr:uid="{00000000-0005-0000-0000-000032210000}"/>
    <cellStyle name="Normal 12 2 4 2 2 3 8" xfId="13475" xr:uid="{00000000-0005-0000-0000-000033210000}"/>
    <cellStyle name="Normal 12 2 4 2 2 3 8 2" xfId="39095" xr:uid="{00000000-0005-0000-0000-000034210000}"/>
    <cellStyle name="Normal 12 2 4 2 2 3 9" xfId="26285" xr:uid="{00000000-0005-0000-0000-000035210000}"/>
    <cellStyle name="Normal 12 2 4 2 2 4" xfId="438" xr:uid="{00000000-0005-0000-0000-000036210000}"/>
    <cellStyle name="Normal 12 2 4 2 2 4 2" xfId="1333" xr:uid="{00000000-0005-0000-0000-000037210000}"/>
    <cellStyle name="Normal 12 2 4 2 2 4 2 2" xfId="3163" xr:uid="{00000000-0005-0000-0000-000038210000}"/>
    <cellStyle name="Normal 12 2 4 2 2 4 2 2 2" xfId="8653" xr:uid="{00000000-0005-0000-0000-000039210000}"/>
    <cellStyle name="Normal 12 2 4 2 2 4 2 2 2 2" xfId="21464" xr:uid="{00000000-0005-0000-0000-00003A210000}"/>
    <cellStyle name="Normal 12 2 4 2 2 4 2 2 2 2 2" xfId="47084" xr:uid="{00000000-0005-0000-0000-00003B210000}"/>
    <cellStyle name="Normal 12 2 4 2 2 4 2 2 2 3" xfId="34274" xr:uid="{00000000-0005-0000-0000-00003C210000}"/>
    <cellStyle name="Normal 12 2 4 2 2 4 2 2 3" xfId="15974" xr:uid="{00000000-0005-0000-0000-00003D210000}"/>
    <cellStyle name="Normal 12 2 4 2 2 4 2 2 3 2" xfId="41594" xr:uid="{00000000-0005-0000-0000-00003E210000}"/>
    <cellStyle name="Normal 12 2 4 2 2 4 2 2 4" xfId="28784" xr:uid="{00000000-0005-0000-0000-00003F210000}"/>
    <cellStyle name="Normal 12 2 4 2 2 4 2 3" xfId="4993" xr:uid="{00000000-0005-0000-0000-000040210000}"/>
    <cellStyle name="Normal 12 2 4 2 2 4 2 3 2" xfId="10483" xr:uid="{00000000-0005-0000-0000-000041210000}"/>
    <cellStyle name="Normal 12 2 4 2 2 4 2 3 2 2" xfId="23294" xr:uid="{00000000-0005-0000-0000-000042210000}"/>
    <cellStyle name="Normal 12 2 4 2 2 4 2 3 2 2 2" xfId="48914" xr:uid="{00000000-0005-0000-0000-000043210000}"/>
    <cellStyle name="Normal 12 2 4 2 2 4 2 3 2 3" xfId="36104" xr:uid="{00000000-0005-0000-0000-000044210000}"/>
    <cellStyle name="Normal 12 2 4 2 2 4 2 3 3" xfId="17804" xr:uid="{00000000-0005-0000-0000-000045210000}"/>
    <cellStyle name="Normal 12 2 4 2 2 4 2 3 3 2" xfId="43424" xr:uid="{00000000-0005-0000-0000-000046210000}"/>
    <cellStyle name="Normal 12 2 4 2 2 4 2 3 4" xfId="30614" xr:uid="{00000000-0005-0000-0000-000047210000}"/>
    <cellStyle name="Normal 12 2 4 2 2 4 2 4" xfId="12313" xr:uid="{00000000-0005-0000-0000-000048210000}"/>
    <cellStyle name="Normal 12 2 4 2 2 4 2 4 2" xfId="25124" xr:uid="{00000000-0005-0000-0000-000049210000}"/>
    <cellStyle name="Normal 12 2 4 2 2 4 2 4 2 2" xfId="50744" xr:uid="{00000000-0005-0000-0000-00004A210000}"/>
    <cellStyle name="Normal 12 2 4 2 2 4 2 4 3" xfId="37934" xr:uid="{00000000-0005-0000-0000-00004B210000}"/>
    <cellStyle name="Normal 12 2 4 2 2 4 2 5" xfId="6823" xr:uid="{00000000-0005-0000-0000-00004C210000}"/>
    <cellStyle name="Normal 12 2 4 2 2 4 2 5 2" xfId="19634" xr:uid="{00000000-0005-0000-0000-00004D210000}"/>
    <cellStyle name="Normal 12 2 4 2 2 4 2 5 2 2" xfId="45254" xr:uid="{00000000-0005-0000-0000-00004E210000}"/>
    <cellStyle name="Normal 12 2 4 2 2 4 2 5 3" xfId="32444" xr:uid="{00000000-0005-0000-0000-00004F210000}"/>
    <cellStyle name="Normal 12 2 4 2 2 4 2 6" xfId="14144" xr:uid="{00000000-0005-0000-0000-000050210000}"/>
    <cellStyle name="Normal 12 2 4 2 2 4 2 6 2" xfId="39764" xr:uid="{00000000-0005-0000-0000-000051210000}"/>
    <cellStyle name="Normal 12 2 4 2 2 4 2 7" xfId="26954" xr:uid="{00000000-0005-0000-0000-000052210000}"/>
    <cellStyle name="Normal 12 2 4 2 2 4 3" xfId="2269" xr:uid="{00000000-0005-0000-0000-000053210000}"/>
    <cellStyle name="Normal 12 2 4 2 2 4 3 2" xfId="7759" xr:uid="{00000000-0005-0000-0000-000054210000}"/>
    <cellStyle name="Normal 12 2 4 2 2 4 3 2 2" xfId="20570" xr:uid="{00000000-0005-0000-0000-000055210000}"/>
    <cellStyle name="Normal 12 2 4 2 2 4 3 2 2 2" xfId="46190" xr:uid="{00000000-0005-0000-0000-000056210000}"/>
    <cellStyle name="Normal 12 2 4 2 2 4 3 2 3" xfId="33380" xr:uid="{00000000-0005-0000-0000-000057210000}"/>
    <cellStyle name="Normal 12 2 4 2 2 4 3 3" xfId="15080" xr:uid="{00000000-0005-0000-0000-000058210000}"/>
    <cellStyle name="Normal 12 2 4 2 2 4 3 3 2" xfId="40700" xr:uid="{00000000-0005-0000-0000-000059210000}"/>
    <cellStyle name="Normal 12 2 4 2 2 4 3 4" xfId="27890" xr:uid="{00000000-0005-0000-0000-00005A210000}"/>
    <cellStyle name="Normal 12 2 4 2 2 4 4" xfId="4099" xr:uid="{00000000-0005-0000-0000-00005B210000}"/>
    <cellStyle name="Normal 12 2 4 2 2 4 4 2" xfId="9589" xr:uid="{00000000-0005-0000-0000-00005C210000}"/>
    <cellStyle name="Normal 12 2 4 2 2 4 4 2 2" xfId="22400" xr:uid="{00000000-0005-0000-0000-00005D210000}"/>
    <cellStyle name="Normal 12 2 4 2 2 4 4 2 2 2" xfId="48020" xr:uid="{00000000-0005-0000-0000-00005E210000}"/>
    <cellStyle name="Normal 12 2 4 2 2 4 4 2 3" xfId="35210" xr:uid="{00000000-0005-0000-0000-00005F210000}"/>
    <cellStyle name="Normal 12 2 4 2 2 4 4 3" xfId="16910" xr:uid="{00000000-0005-0000-0000-000060210000}"/>
    <cellStyle name="Normal 12 2 4 2 2 4 4 3 2" xfId="42530" xr:uid="{00000000-0005-0000-0000-000061210000}"/>
    <cellStyle name="Normal 12 2 4 2 2 4 4 4" xfId="29720" xr:uid="{00000000-0005-0000-0000-000062210000}"/>
    <cellStyle name="Normal 12 2 4 2 2 4 5" xfId="11419" xr:uid="{00000000-0005-0000-0000-000063210000}"/>
    <cellStyle name="Normal 12 2 4 2 2 4 5 2" xfId="24230" xr:uid="{00000000-0005-0000-0000-000064210000}"/>
    <cellStyle name="Normal 12 2 4 2 2 4 5 2 2" xfId="49850" xr:uid="{00000000-0005-0000-0000-000065210000}"/>
    <cellStyle name="Normal 12 2 4 2 2 4 5 3" xfId="37040" xr:uid="{00000000-0005-0000-0000-000066210000}"/>
    <cellStyle name="Normal 12 2 4 2 2 4 6" xfId="5929" xr:uid="{00000000-0005-0000-0000-000067210000}"/>
    <cellStyle name="Normal 12 2 4 2 2 4 6 2" xfId="18740" xr:uid="{00000000-0005-0000-0000-000068210000}"/>
    <cellStyle name="Normal 12 2 4 2 2 4 6 2 2" xfId="44360" xr:uid="{00000000-0005-0000-0000-000069210000}"/>
    <cellStyle name="Normal 12 2 4 2 2 4 6 3" xfId="31550" xr:uid="{00000000-0005-0000-0000-00006A210000}"/>
    <cellStyle name="Normal 12 2 4 2 2 4 7" xfId="13250" xr:uid="{00000000-0005-0000-0000-00006B210000}"/>
    <cellStyle name="Normal 12 2 4 2 2 4 7 2" xfId="38870" xr:uid="{00000000-0005-0000-0000-00006C210000}"/>
    <cellStyle name="Normal 12 2 4 2 2 4 8" xfId="26060" xr:uid="{00000000-0005-0000-0000-00006D210000}"/>
    <cellStyle name="Normal 12 2 4 2 2 5" xfId="797" xr:uid="{00000000-0005-0000-0000-00006E210000}"/>
    <cellStyle name="Normal 12 2 4 2 2 5 2" xfId="1692" xr:uid="{00000000-0005-0000-0000-00006F210000}"/>
    <cellStyle name="Normal 12 2 4 2 2 5 2 2" xfId="3522" xr:uid="{00000000-0005-0000-0000-000070210000}"/>
    <cellStyle name="Normal 12 2 4 2 2 5 2 2 2" xfId="9012" xr:uid="{00000000-0005-0000-0000-000071210000}"/>
    <cellStyle name="Normal 12 2 4 2 2 5 2 2 2 2" xfId="21823" xr:uid="{00000000-0005-0000-0000-000072210000}"/>
    <cellStyle name="Normal 12 2 4 2 2 5 2 2 2 2 2" xfId="47443" xr:uid="{00000000-0005-0000-0000-000073210000}"/>
    <cellStyle name="Normal 12 2 4 2 2 5 2 2 2 3" xfId="34633" xr:uid="{00000000-0005-0000-0000-000074210000}"/>
    <cellStyle name="Normal 12 2 4 2 2 5 2 2 3" xfId="16333" xr:uid="{00000000-0005-0000-0000-000075210000}"/>
    <cellStyle name="Normal 12 2 4 2 2 5 2 2 3 2" xfId="41953" xr:uid="{00000000-0005-0000-0000-000076210000}"/>
    <cellStyle name="Normal 12 2 4 2 2 5 2 2 4" xfId="29143" xr:uid="{00000000-0005-0000-0000-000077210000}"/>
    <cellStyle name="Normal 12 2 4 2 2 5 2 3" xfId="5352" xr:uid="{00000000-0005-0000-0000-000078210000}"/>
    <cellStyle name="Normal 12 2 4 2 2 5 2 3 2" xfId="10842" xr:uid="{00000000-0005-0000-0000-000079210000}"/>
    <cellStyle name="Normal 12 2 4 2 2 5 2 3 2 2" xfId="23653" xr:uid="{00000000-0005-0000-0000-00007A210000}"/>
    <cellStyle name="Normal 12 2 4 2 2 5 2 3 2 2 2" xfId="49273" xr:uid="{00000000-0005-0000-0000-00007B210000}"/>
    <cellStyle name="Normal 12 2 4 2 2 5 2 3 2 3" xfId="36463" xr:uid="{00000000-0005-0000-0000-00007C210000}"/>
    <cellStyle name="Normal 12 2 4 2 2 5 2 3 3" xfId="18163" xr:uid="{00000000-0005-0000-0000-00007D210000}"/>
    <cellStyle name="Normal 12 2 4 2 2 5 2 3 3 2" xfId="43783" xr:uid="{00000000-0005-0000-0000-00007E210000}"/>
    <cellStyle name="Normal 12 2 4 2 2 5 2 3 4" xfId="30973" xr:uid="{00000000-0005-0000-0000-00007F210000}"/>
    <cellStyle name="Normal 12 2 4 2 2 5 2 4" xfId="12672" xr:uid="{00000000-0005-0000-0000-000080210000}"/>
    <cellStyle name="Normal 12 2 4 2 2 5 2 4 2" xfId="25483" xr:uid="{00000000-0005-0000-0000-000081210000}"/>
    <cellStyle name="Normal 12 2 4 2 2 5 2 4 2 2" xfId="51103" xr:uid="{00000000-0005-0000-0000-000082210000}"/>
    <cellStyle name="Normal 12 2 4 2 2 5 2 4 3" xfId="38293" xr:uid="{00000000-0005-0000-0000-000083210000}"/>
    <cellStyle name="Normal 12 2 4 2 2 5 2 5" xfId="7182" xr:uid="{00000000-0005-0000-0000-000084210000}"/>
    <cellStyle name="Normal 12 2 4 2 2 5 2 5 2" xfId="19993" xr:uid="{00000000-0005-0000-0000-000085210000}"/>
    <cellStyle name="Normal 12 2 4 2 2 5 2 5 2 2" xfId="45613" xr:uid="{00000000-0005-0000-0000-000086210000}"/>
    <cellStyle name="Normal 12 2 4 2 2 5 2 5 3" xfId="32803" xr:uid="{00000000-0005-0000-0000-000087210000}"/>
    <cellStyle name="Normal 12 2 4 2 2 5 2 6" xfId="14503" xr:uid="{00000000-0005-0000-0000-000088210000}"/>
    <cellStyle name="Normal 12 2 4 2 2 5 2 6 2" xfId="40123" xr:uid="{00000000-0005-0000-0000-000089210000}"/>
    <cellStyle name="Normal 12 2 4 2 2 5 2 7" xfId="27313" xr:uid="{00000000-0005-0000-0000-00008A210000}"/>
    <cellStyle name="Normal 12 2 4 2 2 5 3" xfId="2628" xr:uid="{00000000-0005-0000-0000-00008B210000}"/>
    <cellStyle name="Normal 12 2 4 2 2 5 3 2" xfId="8118" xr:uid="{00000000-0005-0000-0000-00008C210000}"/>
    <cellStyle name="Normal 12 2 4 2 2 5 3 2 2" xfId="20929" xr:uid="{00000000-0005-0000-0000-00008D210000}"/>
    <cellStyle name="Normal 12 2 4 2 2 5 3 2 2 2" xfId="46549" xr:uid="{00000000-0005-0000-0000-00008E210000}"/>
    <cellStyle name="Normal 12 2 4 2 2 5 3 2 3" xfId="33739" xr:uid="{00000000-0005-0000-0000-00008F210000}"/>
    <cellStyle name="Normal 12 2 4 2 2 5 3 3" xfId="15439" xr:uid="{00000000-0005-0000-0000-000090210000}"/>
    <cellStyle name="Normal 12 2 4 2 2 5 3 3 2" xfId="41059" xr:uid="{00000000-0005-0000-0000-000091210000}"/>
    <cellStyle name="Normal 12 2 4 2 2 5 3 4" xfId="28249" xr:uid="{00000000-0005-0000-0000-000092210000}"/>
    <cellStyle name="Normal 12 2 4 2 2 5 4" xfId="4458" xr:uid="{00000000-0005-0000-0000-000093210000}"/>
    <cellStyle name="Normal 12 2 4 2 2 5 4 2" xfId="9948" xr:uid="{00000000-0005-0000-0000-000094210000}"/>
    <cellStyle name="Normal 12 2 4 2 2 5 4 2 2" xfId="22759" xr:uid="{00000000-0005-0000-0000-000095210000}"/>
    <cellStyle name="Normal 12 2 4 2 2 5 4 2 2 2" xfId="48379" xr:uid="{00000000-0005-0000-0000-000096210000}"/>
    <cellStyle name="Normal 12 2 4 2 2 5 4 2 3" xfId="35569" xr:uid="{00000000-0005-0000-0000-000097210000}"/>
    <cellStyle name="Normal 12 2 4 2 2 5 4 3" xfId="17269" xr:uid="{00000000-0005-0000-0000-000098210000}"/>
    <cellStyle name="Normal 12 2 4 2 2 5 4 3 2" xfId="42889" xr:uid="{00000000-0005-0000-0000-000099210000}"/>
    <cellStyle name="Normal 12 2 4 2 2 5 4 4" xfId="30079" xr:uid="{00000000-0005-0000-0000-00009A210000}"/>
    <cellStyle name="Normal 12 2 4 2 2 5 5" xfId="11778" xr:uid="{00000000-0005-0000-0000-00009B210000}"/>
    <cellStyle name="Normal 12 2 4 2 2 5 5 2" xfId="24589" xr:uid="{00000000-0005-0000-0000-00009C210000}"/>
    <cellStyle name="Normal 12 2 4 2 2 5 5 2 2" xfId="50209" xr:uid="{00000000-0005-0000-0000-00009D210000}"/>
    <cellStyle name="Normal 12 2 4 2 2 5 5 3" xfId="37399" xr:uid="{00000000-0005-0000-0000-00009E210000}"/>
    <cellStyle name="Normal 12 2 4 2 2 5 6" xfId="6288" xr:uid="{00000000-0005-0000-0000-00009F210000}"/>
    <cellStyle name="Normal 12 2 4 2 2 5 6 2" xfId="19099" xr:uid="{00000000-0005-0000-0000-0000A0210000}"/>
    <cellStyle name="Normal 12 2 4 2 2 5 6 2 2" xfId="44719" xr:uid="{00000000-0005-0000-0000-0000A1210000}"/>
    <cellStyle name="Normal 12 2 4 2 2 5 6 3" xfId="31909" xr:uid="{00000000-0005-0000-0000-0000A2210000}"/>
    <cellStyle name="Normal 12 2 4 2 2 5 7" xfId="13609" xr:uid="{00000000-0005-0000-0000-0000A3210000}"/>
    <cellStyle name="Normal 12 2 4 2 2 5 7 2" xfId="39229" xr:uid="{00000000-0005-0000-0000-0000A4210000}"/>
    <cellStyle name="Normal 12 2 4 2 2 5 8" xfId="26419" xr:uid="{00000000-0005-0000-0000-0000A5210000}"/>
    <cellStyle name="Normal 12 2 4 2 2 6" xfId="1198" xr:uid="{00000000-0005-0000-0000-0000A6210000}"/>
    <cellStyle name="Normal 12 2 4 2 2 6 2" xfId="3028" xr:uid="{00000000-0005-0000-0000-0000A7210000}"/>
    <cellStyle name="Normal 12 2 4 2 2 6 2 2" xfId="8518" xr:uid="{00000000-0005-0000-0000-0000A8210000}"/>
    <cellStyle name="Normal 12 2 4 2 2 6 2 2 2" xfId="21329" xr:uid="{00000000-0005-0000-0000-0000A9210000}"/>
    <cellStyle name="Normal 12 2 4 2 2 6 2 2 2 2" xfId="46949" xr:uid="{00000000-0005-0000-0000-0000AA210000}"/>
    <cellStyle name="Normal 12 2 4 2 2 6 2 2 3" xfId="34139" xr:uid="{00000000-0005-0000-0000-0000AB210000}"/>
    <cellStyle name="Normal 12 2 4 2 2 6 2 3" xfId="15839" xr:uid="{00000000-0005-0000-0000-0000AC210000}"/>
    <cellStyle name="Normal 12 2 4 2 2 6 2 3 2" xfId="41459" xr:uid="{00000000-0005-0000-0000-0000AD210000}"/>
    <cellStyle name="Normal 12 2 4 2 2 6 2 4" xfId="28649" xr:uid="{00000000-0005-0000-0000-0000AE210000}"/>
    <cellStyle name="Normal 12 2 4 2 2 6 3" xfId="4858" xr:uid="{00000000-0005-0000-0000-0000AF210000}"/>
    <cellStyle name="Normal 12 2 4 2 2 6 3 2" xfId="10348" xr:uid="{00000000-0005-0000-0000-0000B0210000}"/>
    <cellStyle name="Normal 12 2 4 2 2 6 3 2 2" xfId="23159" xr:uid="{00000000-0005-0000-0000-0000B1210000}"/>
    <cellStyle name="Normal 12 2 4 2 2 6 3 2 2 2" xfId="48779" xr:uid="{00000000-0005-0000-0000-0000B2210000}"/>
    <cellStyle name="Normal 12 2 4 2 2 6 3 2 3" xfId="35969" xr:uid="{00000000-0005-0000-0000-0000B3210000}"/>
    <cellStyle name="Normal 12 2 4 2 2 6 3 3" xfId="17669" xr:uid="{00000000-0005-0000-0000-0000B4210000}"/>
    <cellStyle name="Normal 12 2 4 2 2 6 3 3 2" xfId="43289" xr:uid="{00000000-0005-0000-0000-0000B5210000}"/>
    <cellStyle name="Normal 12 2 4 2 2 6 3 4" xfId="30479" xr:uid="{00000000-0005-0000-0000-0000B6210000}"/>
    <cellStyle name="Normal 12 2 4 2 2 6 4" xfId="12178" xr:uid="{00000000-0005-0000-0000-0000B7210000}"/>
    <cellStyle name="Normal 12 2 4 2 2 6 4 2" xfId="24989" xr:uid="{00000000-0005-0000-0000-0000B8210000}"/>
    <cellStyle name="Normal 12 2 4 2 2 6 4 2 2" xfId="50609" xr:uid="{00000000-0005-0000-0000-0000B9210000}"/>
    <cellStyle name="Normal 12 2 4 2 2 6 4 3" xfId="37799" xr:uid="{00000000-0005-0000-0000-0000BA210000}"/>
    <cellStyle name="Normal 12 2 4 2 2 6 5" xfId="6688" xr:uid="{00000000-0005-0000-0000-0000BB210000}"/>
    <cellStyle name="Normal 12 2 4 2 2 6 5 2" xfId="19499" xr:uid="{00000000-0005-0000-0000-0000BC210000}"/>
    <cellStyle name="Normal 12 2 4 2 2 6 5 2 2" xfId="45119" xr:uid="{00000000-0005-0000-0000-0000BD210000}"/>
    <cellStyle name="Normal 12 2 4 2 2 6 5 3" xfId="32309" xr:uid="{00000000-0005-0000-0000-0000BE210000}"/>
    <cellStyle name="Normal 12 2 4 2 2 6 6" xfId="14009" xr:uid="{00000000-0005-0000-0000-0000BF210000}"/>
    <cellStyle name="Normal 12 2 4 2 2 6 6 2" xfId="39629" xr:uid="{00000000-0005-0000-0000-0000C0210000}"/>
    <cellStyle name="Normal 12 2 4 2 2 6 7" xfId="26819" xr:uid="{00000000-0005-0000-0000-0000C1210000}"/>
    <cellStyle name="Normal 12 2 4 2 2 7" xfId="2134" xr:uid="{00000000-0005-0000-0000-0000C2210000}"/>
    <cellStyle name="Normal 12 2 4 2 2 7 2" xfId="7624" xr:uid="{00000000-0005-0000-0000-0000C3210000}"/>
    <cellStyle name="Normal 12 2 4 2 2 7 2 2" xfId="20435" xr:uid="{00000000-0005-0000-0000-0000C4210000}"/>
    <cellStyle name="Normal 12 2 4 2 2 7 2 2 2" xfId="46055" xr:uid="{00000000-0005-0000-0000-0000C5210000}"/>
    <cellStyle name="Normal 12 2 4 2 2 7 2 3" xfId="33245" xr:uid="{00000000-0005-0000-0000-0000C6210000}"/>
    <cellStyle name="Normal 12 2 4 2 2 7 3" xfId="14945" xr:uid="{00000000-0005-0000-0000-0000C7210000}"/>
    <cellStyle name="Normal 12 2 4 2 2 7 3 2" xfId="40565" xr:uid="{00000000-0005-0000-0000-0000C8210000}"/>
    <cellStyle name="Normal 12 2 4 2 2 7 4" xfId="27755" xr:uid="{00000000-0005-0000-0000-0000C9210000}"/>
    <cellStyle name="Normal 12 2 4 2 2 8" xfId="3964" xr:uid="{00000000-0005-0000-0000-0000CA210000}"/>
    <cellStyle name="Normal 12 2 4 2 2 8 2" xfId="9454" xr:uid="{00000000-0005-0000-0000-0000CB210000}"/>
    <cellStyle name="Normal 12 2 4 2 2 8 2 2" xfId="22265" xr:uid="{00000000-0005-0000-0000-0000CC210000}"/>
    <cellStyle name="Normal 12 2 4 2 2 8 2 2 2" xfId="47885" xr:uid="{00000000-0005-0000-0000-0000CD210000}"/>
    <cellStyle name="Normal 12 2 4 2 2 8 2 3" xfId="35075" xr:uid="{00000000-0005-0000-0000-0000CE210000}"/>
    <cellStyle name="Normal 12 2 4 2 2 8 3" xfId="16775" xr:uid="{00000000-0005-0000-0000-0000CF210000}"/>
    <cellStyle name="Normal 12 2 4 2 2 8 3 2" xfId="42395" xr:uid="{00000000-0005-0000-0000-0000D0210000}"/>
    <cellStyle name="Normal 12 2 4 2 2 8 4" xfId="29585" xr:uid="{00000000-0005-0000-0000-0000D1210000}"/>
    <cellStyle name="Normal 12 2 4 2 2 9" xfId="11284" xr:uid="{00000000-0005-0000-0000-0000D2210000}"/>
    <cellStyle name="Normal 12 2 4 2 2 9 2" xfId="24095" xr:uid="{00000000-0005-0000-0000-0000D3210000}"/>
    <cellStyle name="Normal 12 2 4 2 2 9 2 2" xfId="49715" xr:uid="{00000000-0005-0000-0000-0000D4210000}"/>
    <cellStyle name="Normal 12 2 4 2 2 9 3" xfId="36905" xr:uid="{00000000-0005-0000-0000-0000D5210000}"/>
    <cellStyle name="Normal 12 2 4 2 3" xfId="353" xr:uid="{00000000-0005-0000-0000-0000D6210000}"/>
    <cellStyle name="Normal 12 2 4 2 3 10" xfId="5845" xr:uid="{00000000-0005-0000-0000-0000D7210000}"/>
    <cellStyle name="Normal 12 2 4 2 3 10 2" xfId="18656" xr:uid="{00000000-0005-0000-0000-0000D8210000}"/>
    <cellStyle name="Normal 12 2 4 2 3 10 2 2" xfId="44276" xr:uid="{00000000-0005-0000-0000-0000D9210000}"/>
    <cellStyle name="Normal 12 2 4 2 3 10 3" xfId="31466" xr:uid="{00000000-0005-0000-0000-0000DA210000}"/>
    <cellStyle name="Normal 12 2 4 2 3 11" xfId="13166" xr:uid="{00000000-0005-0000-0000-0000DB210000}"/>
    <cellStyle name="Normal 12 2 4 2 3 11 2" xfId="38786" xr:uid="{00000000-0005-0000-0000-0000DC210000}"/>
    <cellStyle name="Normal 12 2 4 2 3 12" xfId="25976" xr:uid="{00000000-0005-0000-0000-0000DD210000}"/>
    <cellStyle name="Normal 12 2 4 2 3 2" xfId="582" xr:uid="{00000000-0005-0000-0000-0000DE210000}"/>
    <cellStyle name="Normal 12 2 4 2 3 2 2" xfId="981" xr:uid="{00000000-0005-0000-0000-0000DF210000}"/>
    <cellStyle name="Normal 12 2 4 2 3 2 2 2" xfId="1876" xr:uid="{00000000-0005-0000-0000-0000E0210000}"/>
    <cellStyle name="Normal 12 2 4 2 3 2 2 2 2" xfId="3706" xr:uid="{00000000-0005-0000-0000-0000E1210000}"/>
    <cellStyle name="Normal 12 2 4 2 3 2 2 2 2 2" xfId="9196" xr:uid="{00000000-0005-0000-0000-0000E2210000}"/>
    <cellStyle name="Normal 12 2 4 2 3 2 2 2 2 2 2" xfId="22007" xr:uid="{00000000-0005-0000-0000-0000E3210000}"/>
    <cellStyle name="Normal 12 2 4 2 3 2 2 2 2 2 2 2" xfId="47627" xr:uid="{00000000-0005-0000-0000-0000E4210000}"/>
    <cellStyle name="Normal 12 2 4 2 3 2 2 2 2 2 3" xfId="34817" xr:uid="{00000000-0005-0000-0000-0000E5210000}"/>
    <cellStyle name="Normal 12 2 4 2 3 2 2 2 2 3" xfId="16517" xr:uid="{00000000-0005-0000-0000-0000E6210000}"/>
    <cellStyle name="Normal 12 2 4 2 3 2 2 2 2 3 2" xfId="42137" xr:uid="{00000000-0005-0000-0000-0000E7210000}"/>
    <cellStyle name="Normal 12 2 4 2 3 2 2 2 2 4" xfId="29327" xr:uid="{00000000-0005-0000-0000-0000E8210000}"/>
    <cellStyle name="Normal 12 2 4 2 3 2 2 2 3" xfId="5536" xr:uid="{00000000-0005-0000-0000-0000E9210000}"/>
    <cellStyle name="Normal 12 2 4 2 3 2 2 2 3 2" xfId="11026" xr:uid="{00000000-0005-0000-0000-0000EA210000}"/>
    <cellStyle name="Normal 12 2 4 2 3 2 2 2 3 2 2" xfId="23837" xr:uid="{00000000-0005-0000-0000-0000EB210000}"/>
    <cellStyle name="Normal 12 2 4 2 3 2 2 2 3 2 2 2" xfId="49457" xr:uid="{00000000-0005-0000-0000-0000EC210000}"/>
    <cellStyle name="Normal 12 2 4 2 3 2 2 2 3 2 3" xfId="36647" xr:uid="{00000000-0005-0000-0000-0000ED210000}"/>
    <cellStyle name="Normal 12 2 4 2 3 2 2 2 3 3" xfId="18347" xr:uid="{00000000-0005-0000-0000-0000EE210000}"/>
    <cellStyle name="Normal 12 2 4 2 3 2 2 2 3 3 2" xfId="43967" xr:uid="{00000000-0005-0000-0000-0000EF210000}"/>
    <cellStyle name="Normal 12 2 4 2 3 2 2 2 3 4" xfId="31157" xr:uid="{00000000-0005-0000-0000-0000F0210000}"/>
    <cellStyle name="Normal 12 2 4 2 3 2 2 2 4" xfId="12856" xr:uid="{00000000-0005-0000-0000-0000F1210000}"/>
    <cellStyle name="Normal 12 2 4 2 3 2 2 2 4 2" xfId="25667" xr:uid="{00000000-0005-0000-0000-0000F2210000}"/>
    <cellStyle name="Normal 12 2 4 2 3 2 2 2 4 2 2" xfId="51287" xr:uid="{00000000-0005-0000-0000-0000F3210000}"/>
    <cellStyle name="Normal 12 2 4 2 3 2 2 2 4 3" xfId="38477" xr:uid="{00000000-0005-0000-0000-0000F4210000}"/>
    <cellStyle name="Normal 12 2 4 2 3 2 2 2 5" xfId="7366" xr:uid="{00000000-0005-0000-0000-0000F5210000}"/>
    <cellStyle name="Normal 12 2 4 2 3 2 2 2 5 2" xfId="20177" xr:uid="{00000000-0005-0000-0000-0000F6210000}"/>
    <cellStyle name="Normal 12 2 4 2 3 2 2 2 5 2 2" xfId="45797" xr:uid="{00000000-0005-0000-0000-0000F7210000}"/>
    <cellStyle name="Normal 12 2 4 2 3 2 2 2 5 3" xfId="32987" xr:uid="{00000000-0005-0000-0000-0000F8210000}"/>
    <cellStyle name="Normal 12 2 4 2 3 2 2 2 6" xfId="14687" xr:uid="{00000000-0005-0000-0000-0000F9210000}"/>
    <cellStyle name="Normal 12 2 4 2 3 2 2 2 6 2" xfId="40307" xr:uid="{00000000-0005-0000-0000-0000FA210000}"/>
    <cellStyle name="Normal 12 2 4 2 3 2 2 2 7" xfId="27497" xr:uid="{00000000-0005-0000-0000-0000FB210000}"/>
    <cellStyle name="Normal 12 2 4 2 3 2 2 3" xfId="2812" xr:uid="{00000000-0005-0000-0000-0000FC210000}"/>
    <cellStyle name="Normal 12 2 4 2 3 2 2 3 2" xfId="8302" xr:uid="{00000000-0005-0000-0000-0000FD210000}"/>
    <cellStyle name="Normal 12 2 4 2 3 2 2 3 2 2" xfId="21113" xr:uid="{00000000-0005-0000-0000-0000FE210000}"/>
    <cellStyle name="Normal 12 2 4 2 3 2 2 3 2 2 2" xfId="46733" xr:uid="{00000000-0005-0000-0000-0000FF210000}"/>
    <cellStyle name="Normal 12 2 4 2 3 2 2 3 2 3" xfId="33923" xr:uid="{00000000-0005-0000-0000-000000220000}"/>
    <cellStyle name="Normal 12 2 4 2 3 2 2 3 3" xfId="15623" xr:uid="{00000000-0005-0000-0000-000001220000}"/>
    <cellStyle name="Normal 12 2 4 2 3 2 2 3 3 2" xfId="41243" xr:uid="{00000000-0005-0000-0000-000002220000}"/>
    <cellStyle name="Normal 12 2 4 2 3 2 2 3 4" xfId="28433" xr:uid="{00000000-0005-0000-0000-000003220000}"/>
    <cellStyle name="Normal 12 2 4 2 3 2 2 4" xfId="4642" xr:uid="{00000000-0005-0000-0000-000004220000}"/>
    <cellStyle name="Normal 12 2 4 2 3 2 2 4 2" xfId="10132" xr:uid="{00000000-0005-0000-0000-000005220000}"/>
    <cellStyle name="Normal 12 2 4 2 3 2 2 4 2 2" xfId="22943" xr:uid="{00000000-0005-0000-0000-000006220000}"/>
    <cellStyle name="Normal 12 2 4 2 3 2 2 4 2 2 2" xfId="48563" xr:uid="{00000000-0005-0000-0000-000007220000}"/>
    <cellStyle name="Normal 12 2 4 2 3 2 2 4 2 3" xfId="35753" xr:uid="{00000000-0005-0000-0000-000008220000}"/>
    <cellStyle name="Normal 12 2 4 2 3 2 2 4 3" xfId="17453" xr:uid="{00000000-0005-0000-0000-000009220000}"/>
    <cellStyle name="Normal 12 2 4 2 3 2 2 4 3 2" xfId="43073" xr:uid="{00000000-0005-0000-0000-00000A220000}"/>
    <cellStyle name="Normal 12 2 4 2 3 2 2 4 4" xfId="30263" xr:uid="{00000000-0005-0000-0000-00000B220000}"/>
    <cellStyle name="Normal 12 2 4 2 3 2 2 5" xfId="11962" xr:uid="{00000000-0005-0000-0000-00000C220000}"/>
    <cellStyle name="Normal 12 2 4 2 3 2 2 5 2" xfId="24773" xr:uid="{00000000-0005-0000-0000-00000D220000}"/>
    <cellStyle name="Normal 12 2 4 2 3 2 2 5 2 2" xfId="50393" xr:uid="{00000000-0005-0000-0000-00000E220000}"/>
    <cellStyle name="Normal 12 2 4 2 3 2 2 5 3" xfId="37583" xr:uid="{00000000-0005-0000-0000-00000F220000}"/>
    <cellStyle name="Normal 12 2 4 2 3 2 2 6" xfId="6472" xr:uid="{00000000-0005-0000-0000-000010220000}"/>
    <cellStyle name="Normal 12 2 4 2 3 2 2 6 2" xfId="19283" xr:uid="{00000000-0005-0000-0000-000011220000}"/>
    <cellStyle name="Normal 12 2 4 2 3 2 2 6 2 2" xfId="44903" xr:uid="{00000000-0005-0000-0000-000012220000}"/>
    <cellStyle name="Normal 12 2 4 2 3 2 2 6 3" xfId="32093" xr:uid="{00000000-0005-0000-0000-000013220000}"/>
    <cellStyle name="Normal 12 2 4 2 3 2 2 7" xfId="13793" xr:uid="{00000000-0005-0000-0000-000014220000}"/>
    <cellStyle name="Normal 12 2 4 2 3 2 2 7 2" xfId="39413" xr:uid="{00000000-0005-0000-0000-000015220000}"/>
    <cellStyle name="Normal 12 2 4 2 3 2 2 8" xfId="26603" xr:uid="{00000000-0005-0000-0000-000016220000}"/>
    <cellStyle name="Normal 12 2 4 2 3 2 3" xfId="1477" xr:uid="{00000000-0005-0000-0000-000017220000}"/>
    <cellStyle name="Normal 12 2 4 2 3 2 3 2" xfId="3307" xr:uid="{00000000-0005-0000-0000-000018220000}"/>
    <cellStyle name="Normal 12 2 4 2 3 2 3 2 2" xfId="8797" xr:uid="{00000000-0005-0000-0000-000019220000}"/>
    <cellStyle name="Normal 12 2 4 2 3 2 3 2 2 2" xfId="21608" xr:uid="{00000000-0005-0000-0000-00001A220000}"/>
    <cellStyle name="Normal 12 2 4 2 3 2 3 2 2 2 2" xfId="47228" xr:uid="{00000000-0005-0000-0000-00001B220000}"/>
    <cellStyle name="Normal 12 2 4 2 3 2 3 2 2 3" xfId="34418" xr:uid="{00000000-0005-0000-0000-00001C220000}"/>
    <cellStyle name="Normal 12 2 4 2 3 2 3 2 3" xfId="16118" xr:uid="{00000000-0005-0000-0000-00001D220000}"/>
    <cellStyle name="Normal 12 2 4 2 3 2 3 2 3 2" xfId="41738" xr:uid="{00000000-0005-0000-0000-00001E220000}"/>
    <cellStyle name="Normal 12 2 4 2 3 2 3 2 4" xfId="28928" xr:uid="{00000000-0005-0000-0000-00001F220000}"/>
    <cellStyle name="Normal 12 2 4 2 3 2 3 3" xfId="5137" xr:uid="{00000000-0005-0000-0000-000020220000}"/>
    <cellStyle name="Normal 12 2 4 2 3 2 3 3 2" xfId="10627" xr:uid="{00000000-0005-0000-0000-000021220000}"/>
    <cellStyle name="Normal 12 2 4 2 3 2 3 3 2 2" xfId="23438" xr:uid="{00000000-0005-0000-0000-000022220000}"/>
    <cellStyle name="Normal 12 2 4 2 3 2 3 3 2 2 2" xfId="49058" xr:uid="{00000000-0005-0000-0000-000023220000}"/>
    <cellStyle name="Normal 12 2 4 2 3 2 3 3 2 3" xfId="36248" xr:uid="{00000000-0005-0000-0000-000024220000}"/>
    <cellStyle name="Normal 12 2 4 2 3 2 3 3 3" xfId="17948" xr:uid="{00000000-0005-0000-0000-000025220000}"/>
    <cellStyle name="Normal 12 2 4 2 3 2 3 3 3 2" xfId="43568" xr:uid="{00000000-0005-0000-0000-000026220000}"/>
    <cellStyle name="Normal 12 2 4 2 3 2 3 3 4" xfId="30758" xr:uid="{00000000-0005-0000-0000-000027220000}"/>
    <cellStyle name="Normal 12 2 4 2 3 2 3 4" xfId="12457" xr:uid="{00000000-0005-0000-0000-000028220000}"/>
    <cellStyle name="Normal 12 2 4 2 3 2 3 4 2" xfId="25268" xr:uid="{00000000-0005-0000-0000-000029220000}"/>
    <cellStyle name="Normal 12 2 4 2 3 2 3 4 2 2" xfId="50888" xr:uid="{00000000-0005-0000-0000-00002A220000}"/>
    <cellStyle name="Normal 12 2 4 2 3 2 3 4 3" xfId="38078" xr:uid="{00000000-0005-0000-0000-00002B220000}"/>
    <cellStyle name="Normal 12 2 4 2 3 2 3 5" xfId="6967" xr:uid="{00000000-0005-0000-0000-00002C220000}"/>
    <cellStyle name="Normal 12 2 4 2 3 2 3 5 2" xfId="19778" xr:uid="{00000000-0005-0000-0000-00002D220000}"/>
    <cellStyle name="Normal 12 2 4 2 3 2 3 5 2 2" xfId="45398" xr:uid="{00000000-0005-0000-0000-00002E220000}"/>
    <cellStyle name="Normal 12 2 4 2 3 2 3 5 3" xfId="32588" xr:uid="{00000000-0005-0000-0000-00002F220000}"/>
    <cellStyle name="Normal 12 2 4 2 3 2 3 6" xfId="14288" xr:uid="{00000000-0005-0000-0000-000030220000}"/>
    <cellStyle name="Normal 12 2 4 2 3 2 3 6 2" xfId="39908" xr:uid="{00000000-0005-0000-0000-000031220000}"/>
    <cellStyle name="Normal 12 2 4 2 3 2 3 7" xfId="27098" xr:uid="{00000000-0005-0000-0000-000032220000}"/>
    <cellStyle name="Normal 12 2 4 2 3 2 4" xfId="2413" xr:uid="{00000000-0005-0000-0000-000033220000}"/>
    <cellStyle name="Normal 12 2 4 2 3 2 4 2" xfId="7903" xr:uid="{00000000-0005-0000-0000-000034220000}"/>
    <cellStyle name="Normal 12 2 4 2 3 2 4 2 2" xfId="20714" xr:uid="{00000000-0005-0000-0000-000035220000}"/>
    <cellStyle name="Normal 12 2 4 2 3 2 4 2 2 2" xfId="46334" xr:uid="{00000000-0005-0000-0000-000036220000}"/>
    <cellStyle name="Normal 12 2 4 2 3 2 4 2 3" xfId="33524" xr:uid="{00000000-0005-0000-0000-000037220000}"/>
    <cellStyle name="Normal 12 2 4 2 3 2 4 3" xfId="15224" xr:uid="{00000000-0005-0000-0000-000038220000}"/>
    <cellStyle name="Normal 12 2 4 2 3 2 4 3 2" xfId="40844" xr:uid="{00000000-0005-0000-0000-000039220000}"/>
    <cellStyle name="Normal 12 2 4 2 3 2 4 4" xfId="28034" xr:uid="{00000000-0005-0000-0000-00003A220000}"/>
    <cellStyle name="Normal 12 2 4 2 3 2 5" xfId="4243" xr:uid="{00000000-0005-0000-0000-00003B220000}"/>
    <cellStyle name="Normal 12 2 4 2 3 2 5 2" xfId="9733" xr:uid="{00000000-0005-0000-0000-00003C220000}"/>
    <cellStyle name="Normal 12 2 4 2 3 2 5 2 2" xfId="22544" xr:uid="{00000000-0005-0000-0000-00003D220000}"/>
    <cellStyle name="Normal 12 2 4 2 3 2 5 2 2 2" xfId="48164" xr:uid="{00000000-0005-0000-0000-00003E220000}"/>
    <cellStyle name="Normal 12 2 4 2 3 2 5 2 3" xfId="35354" xr:uid="{00000000-0005-0000-0000-00003F220000}"/>
    <cellStyle name="Normal 12 2 4 2 3 2 5 3" xfId="17054" xr:uid="{00000000-0005-0000-0000-000040220000}"/>
    <cellStyle name="Normal 12 2 4 2 3 2 5 3 2" xfId="42674" xr:uid="{00000000-0005-0000-0000-000041220000}"/>
    <cellStyle name="Normal 12 2 4 2 3 2 5 4" xfId="29864" xr:uid="{00000000-0005-0000-0000-000042220000}"/>
    <cellStyle name="Normal 12 2 4 2 3 2 6" xfId="11563" xr:uid="{00000000-0005-0000-0000-000043220000}"/>
    <cellStyle name="Normal 12 2 4 2 3 2 6 2" xfId="24374" xr:uid="{00000000-0005-0000-0000-000044220000}"/>
    <cellStyle name="Normal 12 2 4 2 3 2 6 2 2" xfId="49994" xr:uid="{00000000-0005-0000-0000-000045220000}"/>
    <cellStyle name="Normal 12 2 4 2 3 2 6 3" xfId="37184" xr:uid="{00000000-0005-0000-0000-000046220000}"/>
    <cellStyle name="Normal 12 2 4 2 3 2 7" xfId="6073" xr:uid="{00000000-0005-0000-0000-000047220000}"/>
    <cellStyle name="Normal 12 2 4 2 3 2 7 2" xfId="18884" xr:uid="{00000000-0005-0000-0000-000048220000}"/>
    <cellStyle name="Normal 12 2 4 2 3 2 7 2 2" xfId="44504" xr:uid="{00000000-0005-0000-0000-000049220000}"/>
    <cellStyle name="Normal 12 2 4 2 3 2 7 3" xfId="31694" xr:uid="{00000000-0005-0000-0000-00004A220000}"/>
    <cellStyle name="Normal 12 2 4 2 3 2 8" xfId="13394" xr:uid="{00000000-0005-0000-0000-00004B220000}"/>
    <cellStyle name="Normal 12 2 4 2 3 2 8 2" xfId="39014" xr:uid="{00000000-0005-0000-0000-00004C220000}"/>
    <cellStyle name="Normal 12 2 4 2 3 2 9" xfId="26204" xr:uid="{00000000-0005-0000-0000-00004D220000}"/>
    <cellStyle name="Normal 12 2 4 2 3 3" xfId="714" xr:uid="{00000000-0005-0000-0000-00004E220000}"/>
    <cellStyle name="Normal 12 2 4 2 3 3 2" xfId="1114" xr:uid="{00000000-0005-0000-0000-00004F220000}"/>
    <cellStyle name="Normal 12 2 4 2 3 3 2 2" xfId="2009" xr:uid="{00000000-0005-0000-0000-000050220000}"/>
    <cellStyle name="Normal 12 2 4 2 3 3 2 2 2" xfId="3839" xr:uid="{00000000-0005-0000-0000-000051220000}"/>
    <cellStyle name="Normal 12 2 4 2 3 3 2 2 2 2" xfId="9329" xr:uid="{00000000-0005-0000-0000-000052220000}"/>
    <cellStyle name="Normal 12 2 4 2 3 3 2 2 2 2 2" xfId="22140" xr:uid="{00000000-0005-0000-0000-000053220000}"/>
    <cellStyle name="Normal 12 2 4 2 3 3 2 2 2 2 2 2" xfId="47760" xr:uid="{00000000-0005-0000-0000-000054220000}"/>
    <cellStyle name="Normal 12 2 4 2 3 3 2 2 2 2 3" xfId="34950" xr:uid="{00000000-0005-0000-0000-000055220000}"/>
    <cellStyle name="Normal 12 2 4 2 3 3 2 2 2 3" xfId="16650" xr:uid="{00000000-0005-0000-0000-000056220000}"/>
    <cellStyle name="Normal 12 2 4 2 3 3 2 2 2 3 2" xfId="42270" xr:uid="{00000000-0005-0000-0000-000057220000}"/>
    <cellStyle name="Normal 12 2 4 2 3 3 2 2 2 4" xfId="29460" xr:uid="{00000000-0005-0000-0000-000058220000}"/>
    <cellStyle name="Normal 12 2 4 2 3 3 2 2 3" xfId="5669" xr:uid="{00000000-0005-0000-0000-000059220000}"/>
    <cellStyle name="Normal 12 2 4 2 3 3 2 2 3 2" xfId="11159" xr:uid="{00000000-0005-0000-0000-00005A220000}"/>
    <cellStyle name="Normal 12 2 4 2 3 3 2 2 3 2 2" xfId="23970" xr:uid="{00000000-0005-0000-0000-00005B220000}"/>
    <cellStyle name="Normal 12 2 4 2 3 3 2 2 3 2 2 2" xfId="49590" xr:uid="{00000000-0005-0000-0000-00005C220000}"/>
    <cellStyle name="Normal 12 2 4 2 3 3 2 2 3 2 3" xfId="36780" xr:uid="{00000000-0005-0000-0000-00005D220000}"/>
    <cellStyle name="Normal 12 2 4 2 3 3 2 2 3 3" xfId="18480" xr:uid="{00000000-0005-0000-0000-00005E220000}"/>
    <cellStyle name="Normal 12 2 4 2 3 3 2 2 3 3 2" xfId="44100" xr:uid="{00000000-0005-0000-0000-00005F220000}"/>
    <cellStyle name="Normal 12 2 4 2 3 3 2 2 3 4" xfId="31290" xr:uid="{00000000-0005-0000-0000-000060220000}"/>
    <cellStyle name="Normal 12 2 4 2 3 3 2 2 4" xfId="12989" xr:uid="{00000000-0005-0000-0000-000061220000}"/>
    <cellStyle name="Normal 12 2 4 2 3 3 2 2 4 2" xfId="25800" xr:uid="{00000000-0005-0000-0000-000062220000}"/>
    <cellStyle name="Normal 12 2 4 2 3 3 2 2 4 2 2" xfId="51420" xr:uid="{00000000-0005-0000-0000-000063220000}"/>
    <cellStyle name="Normal 12 2 4 2 3 3 2 2 4 3" xfId="38610" xr:uid="{00000000-0005-0000-0000-000064220000}"/>
    <cellStyle name="Normal 12 2 4 2 3 3 2 2 5" xfId="7499" xr:uid="{00000000-0005-0000-0000-000065220000}"/>
    <cellStyle name="Normal 12 2 4 2 3 3 2 2 5 2" xfId="20310" xr:uid="{00000000-0005-0000-0000-000066220000}"/>
    <cellStyle name="Normal 12 2 4 2 3 3 2 2 5 2 2" xfId="45930" xr:uid="{00000000-0005-0000-0000-000067220000}"/>
    <cellStyle name="Normal 12 2 4 2 3 3 2 2 5 3" xfId="33120" xr:uid="{00000000-0005-0000-0000-000068220000}"/>
    <cellStyle name="Normal 12 2 4 2 3 3 2 2 6" xfId="14820" xr:uid="{00000000-0005-0000-0000-000069220000}"/>
    <cellStyle name="Normal 12 2 4 2 3 3 2 2 6 2" xfId="40440" xr:uid="{00000000-0005-0000-0000-00006A220000}"/>
    <cellStyle name="Normal 12 2 4 2 3 3 2 2 7" xfId="27630" xr:uid="{00000000-0005-0000-0000-00006B220000}"/>
    <cellStyle name="Normal 12 2 4 2 3 3 2 3" xfId="2945" xr:uid="{00000000-0005-0000-0000-00006C220000}"/>
    <cellStyle name="Normal 12 2 4 2 3 3 2 3 2" xfId="8435" xr:uid="{00000000-0005-0000-0000-00006D220000}"/>
    <cellStyle name="Normal 12 2 4 2 3 3 2 3 2 2" xfId="21246" xr:uid="{00000000-0005-0000-0000-00006E220000}"/>
    <cellStyle name="Normal 12 2 4 2 3 3 2 3 2 2 2" xfId="46866" xr:uid="{00000000-0005-0000-0000-00006F220000}"/>
    <cellStyle name="Normal 12 2 4 2 3 3 2 3 2 3" xfId="34056" xr:uid="{00000000-0005-0000-0000-000070220000}"/>
    <cellStyle name="Normal 12 2 4 2 3 3 2 3 3" xfId="15756" xr:uid="{00000000-0005-0000-0000-000071220000}"/>
    <cellStyle name="Normal 12 2 4 2 3 3 2 3 3 2" xfId="41376" xr:uid="{00000000-0005-0000-0000-000072220000}"/>
    <cellStyle name="Normal 12 2 4 2 3 3 2 3 4" xfId="28566" xr:uid="{00000000-0005-0000-0000-000073220000}"/>
    <cellStyle name="Normal 12 2 4 2 3 3 2 4" xfId="4775" xr:uid="{00000000-0005-0000-0000-000074220000}"/>
    <cellStyle name="Normal 12 2 4 2 3 3 2 4 2" xfId="10265" xr:uid="{00000000-0005-0000-0000-000075220000}"/>
    <cellStyle name="Normal 12 2 4 2 3 3 2 4 2 2" xfId="23076" xr:uid="{00000000-0005-0000-0000-000076220000}"/>
    <cellStyle name="Normal 12 2 4 2 3 3 2 4 2 2 2" xfId="48696" xr:uid="{00000000-0005-0000-0000-000077220000}"/>
    <cellStyle name="Normal 12 2 4 2 3 3 2 4 2 3" xfId="35886" xr:uid="{00000000-0005-0000-0000-000078220000}"/>
    <cellStyle name="Normal 12 2 4 2 3 3 2 4 3" xfId="17586" xr:uid="{00000000-0005-0000-0000-000079220000}"/>
    <cellStyle name="Normal 12 2 4 2 3 3 2 4 3 2" xfId="43206" xr:uid="{00000000-0005-0000-0000-00007A220000}"/>
    <cellStyle name="Normal 12 2 4 2 3 3 2 4 4" xfId="30396" xr:uid="{00000000-0005-0000-0000-00007B220000}"/>
    <cellStyle name="Normal 12 2 4 2 3 3 2 5" xfId="12095" xr:uid="{00000000-0005-0000-0000-00007C220000}"/>
    <cellStyle name="Normal 12 2 4 2 3 3 2 5 2" xfId="24906" xr:uid="{00000000-0005-0000-0000-00007D220000}"/>
    <cellStyle name="Normal 12 2 4 2 3 3 2 5 2 2" xfId="50526" xr:uid="{00000000-0005-0000-0000-00007E220000}"/>
    <cellStyle name="Normal 12 2 4 2 3 3 2 5 3" xfId="37716" xr:uid="{00000000-0005-0000-0000-00007F220000}"/>
    <cellStyle name="Normal 12 2 4 2 3 3 2 6" xfId="6605" xr:uid="{00000000-0005-0000-0000-000080220000}"/>
    <cellStyle name="Normal 12 2 4 2 3 3 2 6 2" xfId="19416" xr:uid="{00000000-0005-0000-0000-000081220000}"/>
    <cellStyle name="Normal 12 2 4 2 3 3 2 6 2 2" xfId="45036" xr:uid="{00000000-0005-0000-0000-000082220000}"/>
    <cellStyle name="Normal 12 2 4 2 3 3 2 6 3" xfId="32226" xr:uid="{00000000-0005-0000-0000-000083220000}"/>
    <cellStyle name="Normal 12 2 4 2 3 3 2 7" xfId="13926" xr:uid="{00000000-0005-0000-0000-000084220000}"/>
    <cellStyle name="Normal 12 2 4 2 3 3 2 7 2" xfId="39546" xr:uid="{00000000-0005-0000-0000-000085220000}"/>
    <cellStyle name="Normal 12 2 4 2 3 3 2 8" xfId="26736" xr:uid="{00000000-0005-0000-0000-000086220000}"/>
    <cellStyle name="Normal 12 2 4 2 3 3 3" xfId="1609" xr:uid="{00000000-0005-0000-0000-000087220000}"/>
    <cellStyle name="Normal 12 2 4 2 3 3 3 2" xfId="3439" xr:uid="{00000000-0005-0000-0000-000088220000}"/>
    <cellStyle name="Normal 12 2 4 2 3 3 3 2 2" xfId="8929" xr:uid="{00000000-0005-0000-0000-000089220000}"/>
    <cellStyle name="Normal 12 2 4 2 3 3 3 2 2 2" xfId="21740" xr:uid="{00000000-0005-0000-0000-00008A220000}"/>
    <cellStyle name="Normal 12 2 4 2 3 3 3 2 2 2 2" xfId="47360" xr:uid="{00000000-0005-0000-0000-00008B220000}"/>
    <cellStyle name="Normal 12 2 4 2 3 3 3 2 2 3" xfId="34550" xr:uid="{00000000-0005-0000-0000-00008C220000}"/>
    <cellStyle name="Normal 12 2 4 2 3 3 3 2 3" xfId="16250" xr:uid="{00000000-0005-0000-0000-00008D220000}"/>
    <cellStyle name="Normal 12 2 4 2 3 3 3 2 3 2" xfId="41870" xr:uid="{00000000-0005-0000-0000-00008E220000}"/>
    <cellStyle name="Normal 12 2 4 2 3 3 3 2 4" xfId="29060" xr:uid="{00000000-0005-0000-0000-00008F220000}"/>
    <cellStyle name="Normal 12 2 4 2 3 3 3 3" xfId="5269" xr:uid="{00000000-0005-0000-0000-000090220000}"/>
    <cellStyle name="Normal 12 2 4 2 3 3 3 3 2" xfId="10759" xr:uid="{00000000-0005-0000-0000-000091220000}"/>
    <cellStyle name="Normal 12 2 4 2 3 3 3 3 2 2" xfId="23570" xr:uid="{00000000-0005-0000-0000-000092220000}"/>
    <cellStyle name="Normal 12 2 4 2 3 3 3 3 2 2 2" xfId="49190" xr:uid="{00000000-0005-0000-0000-000093220000}"/>
    <cellStyle name="Normal 12 2 4 2 3 3 3 3 2 3" xfId="36380" xr:uid="{00000000-0005-0000-0000-000094220000}"/>
    <cellStyle name="Normal 12 2 4 2 3 3 3 3 3" xfId="18080" xr:uid="{00000000-0005-0000-0000-000095220000}"/>
    <cellStyle name="Normal 12 2 4 2 3 3 3 3 3 2" xfId="43700" xr:uid="{00000000-0005-0000-0000-000096220000}"/>
    <cellStyle name="Normal 12 2 4 2 3 3 3 3 4" xfId="30890" xr:uid="{00000000-0005-0000-0000-000097220000}"/>
    <cellStyle name="Normal 12 2 4 2 3 3 3 4" xfId="12589" xr:uid="{00000000-0005-0000-0000-000098220000}"/>
    <cellStyle name="Normal 12 2 4 2 3 3 3 4 2" xfId="25400" xr:uid="{00000000-0005-0000-0000-000099220000}"/>
    <cellStyle name="Normal 12 2 4 2 3 3 3 4 2 2" xfId="51020" xr:uid="{00000000-0005-0000-0000-00009A220000}"/>
    <cellStyle name="Normal 12 2 4 2 3 3 3 4 3" xfId="38210" xr:uid="{00000000-0005-0000-0000-00009B220000}"/>
    <cellStyle name="Normal 12 2 4 2 3 3 3 5" xfId="7099" xr:uid="{00000000-0005-0000-0000-00009C220000}"/>
    <cellStyle name="Normal 12 2 4 2 3 3 3 5 2" xfId="19910" xr:uid="{00000000-0005-0000-0000-00009D220000}"/>
    <cellStyle name="Normal 12 2 4 2 3 3 3 5 2 2" xfId="45530" xr:uid="{00000000-0005-0000-0000-00009E220000}"/>
    <cellStyle name="Normal 12 2 4 2 3 3 3 5 3" xfId="32720" xr:uid="{00000000-0005-0000-0000-00009F220000}"/>
    <cellStyle name="Normal 12 2 4 2 3 3 3 6" xfId="14420" xr:uid="{00000000-0005-0000-0000-0000A0220000}"/>
    <cellStyle name="Normal 12 2 4 2 3 3 3 6 2" xfId="40040" xr:uid="{00000000-0005-0000-0000-0000A1220000}"/>
    <cellStyle name="Normal 12 2 4 2 3 3 3 7" xfId="27230" xr:uid="{00000000-0005-0000-0000-0000A2220000}"/>
    <cellStyle name="Normal 12 2 4 2 3 3 4" xfId="2545" xr:uid="{00000000-0005-0000-0000-0000A3220000}"/>
    <cellStyle name="Normal 12 2 4 2 3 3 4 2" xfId="8035" xr:uid="{00000000-0005-0000-0000-0000A4220000}"/>
    <cellStyle name="Normal 12 2 4 2 3 3 4 2 2" xfId="20846" xr:uid="{00000000-0005-0000-0000-0000A5220000}"/>
    <cellStyle name="Normal 12 2 4 2 3 3 4 2 2 2" xfId="46466" xr:uid="{00000000-0005-0000-0000-0000A6220000}"/>
    <cellStyle name="Normal 12 2 4 2 3 3 4 2 3" xfId="33656" xr:uid="{00000000-0005-0000-0000-0000A7220000}"/>
    <cellStyle name="Normal 12 2 4 2 3 3 4 3" xfId="15356" xr:uid="{00000000-0005-0000-0000-0000A8220000}"/>
    <cellStyle name="Normal 12 2 4 2 3 3 4 3 2" xfId="40976" xr:uid="{00000000-0005-0000-0000-0000A9220000}"/>
    <cellStyle name="Normal 12 2 4 2 3 3 4 4" xfId="28166" xr:uid="{00000000-0005-0000-0000-0000AA220000}"/>
    <cellStyle name="Normal 12 2 4 2 3 3 5" xfId="4375" xr:uid="{00000000-0005-0000-0000-0000AB220000}"/>
    <cellStyle name="Normal 12 2 4 2 3 3 5 2" xfId="9865" xr:uid="{00000000-0005-0000-0000-0000AC220000}"/>
    <cellStyle name="Normal 12 2 4 2 3 3 5 2 2" xfId="22676" xr:uid="{00000000-0005-0000-0000-0000AD220000}"/>
    <cellStyle name="Normal 12 2 4 2 3 3 5 2 2 2" xfId="48296" xr:uid="{00000000-0005-0000-0000-0000AE220000}"/>
    <cellStyle name="Normal 12 2 4 2 3 3 5 2 3" xfId="35486" xr:uid="{00000000-0005-0000-0000-0000AF220000}"/>
    <cellStyle name="Normal 12 2 4 2 3 3 5 3" xfId="17186" xr:uid="{00000000-0005-0000-0000-0000B0220000}"/>
    <cellStyle name="Normal 12 2 4 2 3 3 5 3 2" xfId="42806" xr:uid="{00000000-0005-0000-0000-0000B1220000}"/>
    <cellStyle name="Normal 12 2 4 2 3 3 5 4" xfId="29996" xr:uid="{00000000-0005-0000-0000-0000B2220000}"/>
    <cellStyle name="Normal 12 2 4 2 3 3 6" xfId="11695" xr:uid="{00000000-0005-0000-0000-0000B3220000}"/>
    <cellStyle name="Normal 12 2 4 2 3 3 6 2" xfId="24506" xr:uid="{00000000-0005-0000-0000-0000B4220000}"/>
    <cellStyle name="Normal 12 2 4 2 3 3 6 2 2" xfId="50126" xr:uid="{00000000-0005-0000-0000-0000B5220000}"/>
    <cellStyle name="Normal 12 2 4 2 3 3 6 3" xfId="37316" xr:uid="{00000000-0005-0000-0000-0000B6220000}"/>
    <cellStyle name="Normal 12 2 4 2 3 3 7" xfId="6205" xr:uid="{00000000-0005-0000-0000-0000B7220000}"/>
    <cellStyle name="Normal 12 2 4 2 3 3 7 2" xfId="19016" xr:uid="{00000000-0005-0000-0000-0000B8220000}"/>
    <cellStyle name="Normal 12 2 4 2 3 3 7 2 2" xfId="44636" xr:uid="{00000000-0005-0000-0000-0000B9220000}"/>
    <cellStyle name="Normal 12 2 4 2 3 3 7 3" xfId="31826" xr:uid="{00000000-0005-0000-0000-0000BA220000}"/>
    <cellStyle name="Normal 12 2 4 2 3 3 8" xfId="13526" xr:uid="{00000000-0005-0000-0000-0000BB220000}"/>
    <cellStyle name="Normal 12 2 4 2 3 3 8 2" xfId="39146" xr:uid="{00000000-0005-0000-0000-0000BC220000}"/>
    <cellStyle name="Normal 12 2 4 2 3 3 9" xfId="26336" xr:uid="{00000000-0005-0000-0000-0000BD220000}"/>
    <cellStyle name="Normal 12 2 4 2 3 4" xfId="489" xr:uid="{00000000-0005-0000-0000-0000BE220000}"/>
    <cellStyle name="Normal 12 2 4 2 3 4 2" xfId="1384" xr:uid="{00000000-0005-0000-0000-0000BF220000}"/>
    <cellStyle name="Normal 12 2 4 2 3 4 2 2" xfId="3214" xr:uid="{00000000-0005-0000-0000-0000C0220000}"/>
    <cellStyle name="Normal 12 2 4 2 3 4 2 2 2" xfId="8704" xr:uid="{00000000-0005-0000-0000-0000C1220000}"/>
    <cellStyle name="Normal 12 2 4 2 3 4 2 2 2 2" xfId="21515" xr:uid="{00000000-0005-0000-0000-0000C2220000}"/>
    <cellStyle name="Normal 12 2 4 2 3 4 2 2 2 2 2" xfId="47135" xr:uid="{00000000-0005-0000-0000-0000C3220000}"/>
    <cellStyle name="Normal 12 2 4 2 3 4 2 2 2 3" xfId="34325" xr:uid="{00000000-0005-0000-0000-0000C4220000}"/>
    <cellStyle name="Normal 12 2 4 2 3 4 2 2 3" xfId="16025" xr:uid="{00000000-0005-0000-0000-0000C5220000}"/>
    <cellStyle name="Normal 12 2 4 2 3 4 2 2 3 2" xfId="41645" xr:uid="{00000000-0005-0000-0000-0000C6220000}"/>
    <cellStyle name="Normal 12 2 4 2 3 4 2 2 4" xfId="28835" xr:uid="{00000000-0005-0000-0000-0000C7220000}"/>
    <cellStyle name="Normal 12 2 4 2 3 4 2 3" xfId="5044" xr:uid="{00000000-0005-0000-0000-0000C8220000}"/>
    <cellStyle name="Normal 12 2 4 2 3 4 2 3 2" xfId="10534" xr:uid="{00000000-0005-0000-0000-0000C9220000}"/>
    <cellStyle name="Normal 12 2 4 2 3 4 2 3 2 2" xfId="23345" xr:uid="{00000000-0005-0000-0000-0000CA220000}"/>
    <cellStyle name="Normal 12 2 4 2 3 4 2 3 2 2 2" xfId="48965" xr:uid="{00000000-0005-0000-0000-0000CB220000}"/>
    <cellStyle name="Normal 12 2 4 2 3 4 2 3 2 3" xfId="36155" xr:uid="{00000000-0005-0000-0000-0000CC220000}"/>
    <cellStyle name="Normal 12 2 4 2 3 4 2 3 3" xfId="17855" xr:uid="{00000000-0005-0000-0000-0000CD220000}"/>
    <cellStyle name="Normal 12 2 4 2 3 4 2 3 3 2" xfId="43475" xr:uid="{00000000-0005-0000-0000-0000CE220000}"/>
    <cellStyle name="Normal 12 2 4 2 3 4 2 3 4" xfId="30665" xr:uid="{00000000-0005-0000-0000-0000CF220000}"/>
    <cellStyle name="Normal 12 2 4 2 3 4 2 4" xfId="12364" xr:uid="{00000000-0005-0000-0000-0000D0220000}"/>
    <cellStyle name="Normal 12 2 4 2 3 4 2 4 2" xfId="25175" xr:uid="{00000000-0005-0000-0000-0000D1220000}"/>
    <cellStyle name="Normal 12 2 4 2 3 4 2 4 2 2" xfId="50795" xr:uid="{00000000-0005-0000-0000-0000D2220000}"/>
    <cellStyle name="Normal 12 2 4 2 3 4 2 4 3" xfId="37985" xr:uid="{00000000-0005-0000-0000-0000D3220000}"/>
    <cellStyle name="Normal 12 2 4 2 3 4 2 5" xfId="6874" xr:uid="{00000000-0005-0000-0000-0000D4220000}"/>
    <cellStyle name="Normal 12 2 4 2 3 4 2 5 2" xfId="19685" xr:uid="{00000000-0005-0000-0000-0000D5220000}"/>
    <cellStyle name="Normal 12 2 4 2 3 4 2 5 2 2" xfId="45305" xr:uid="{00000000-0005-0000-0000-0000D6220000}"/>
    <cellStyle name="Normal 12 2 4 2 3 4 2 5 3" xfId="32495" xr:uid="{00000000-0005-0000-0000-0000D7220000}"/>
    <cellStyle name="Normal 12 2 4 2 3 4 2 6" xfId="14195" xr:uid="{00000000-0005-0000-0000-0000D8220000}"/>
    <cellStyle name="Normal 12 2 4 2 3 4 2 6 2" xfId="39815" xr:uid="{00000000-0005-0000-0000-0000D9220000}"/>
    <cellStyle name="Normal 12 2 4 2 3 4 2 7" xfId="27005" xr:uid="{00000000-0005-0000-0000-0000DA220000}"/>
    <cellStyle name="Normal 12 2 4 2 3 4 3" xfId="2320" xr:uid="{00000000-0005-0000-0000-0000DB220000}"/>
    <cellStyle name="Normal 12 2 4 2 3 4 3 2" xfId="7810" xr:uid="{00000000-0005-0000-0000-0000DC220000}"/>
    <cellStyle name="Normal 12 2 4 2 3 4 3 2 2" xfId="20621" xr:uid="{00000000-0005-0000-0000-0000DD220000}"/>
    <cellStyle name="Normal 12 2 4 2 3 4 3 2 2 2" xfId="46241" xr:uid="{00000000-0005-0000-0000-0000DE220000}"/>
    <cellStyle name="Normal 12 2 4 2 3 4 3 2 3" xfId="33431" xr:uid="{00000000-0005-0000-0000-0000DF220000}"/>
    <cellStyle name="Normal 12 2 4 2 3 4 3 3" xfId="15131" xr:uid="{00000000-0005-0000-0000-0000E0220000}"/>
    <cellStyle name="Normal 12 2 4 2 3 4 3 3 2" xfId="40751" xr:uid="{00000000-0005-0000-0000-0000E1220000}"/>
    <cellStyle name="Normal 12 2 4 2 3 4 3 4" xfId="27941" xr:uid="{00000000-0005-0000-0000-0000E2220000}"/>
    <cellStyle name="Normal 12 2 4 2 3 4 4" xfId="4150" xr:uid="{00000000-0005-0000-0000-0000E3220000}"/>
    <cellStyle name="Normal 12 2 4 2 3 4 4 2" xfId="9640" xr:uid="{00000000-0005-0000-0000-0000E4220000}"/>
    <cellStyle name="Normal 12 2 4 2 3 4 4 2 2" xfId="22451" xr:uid="{00000000-0005-0000-0000-0000E5220000}"/>
    <cellStyle name="Normal 12 2 4 2 3 4 4 2 2 2" xfId="48071" xr:uid="{00000000-0005-0000-0000-0000E6220000}"/>
    <cellStyle name="Normal 12 2 4 2 3 4 4 2 3" xfId="35261" xr:uid="{00000000-0005-0000-0000-0000E7220000}"/>
    <cellStyle name="Normal 12 2 4 2 3 4 4 3" xfId="16961" xr:uid="{00000000-0005-0000-0000-0000E8220000}"/>
    <cellStyle name="Normal 12 2 4 2 3 4 4 3 2" xfId="42581" xr:uid="{00000000-0005-0000-0000-0000E9220000}"/>
    <cellStyle name="Normal 12 2 4 2 3 4 4 4" xfId="29771" xr:uid="{00000000-0005-0000-0000-0000EA220000}"/>
    <cellStyle name="Normal 12 2 4 2 3 4 5" xfId="11470" xr:uid="{00000000-0005-0000-0000-0000EB220000}"/>
    <cellStyle name="Normal 12 2 4 2 3 4 5 2" xfId="24281" xr:uid="{00000000-0005-0000-0000-0000EC220000}"/>
    <cellStyle name="Normal 12 2 4 2 3 4 5 2 2" xfId="49901" xr:uid="{00000000-0005-0000-0000-0000ED220000}"/>
    <cellStyle name="Normal 12 2 4 2 3 4 5 3" xfId="37091" xr:uid="{00000000-0005-0000-0000-0000EE220000}"/>
    <cellStyle name="Normal 12 2 4 2 3 4 6" xfId="5980" xr:uid="{00000000-0005-0000-0000-0000EF220000}"/>
    <cellStyle name="Normal 12 2 4 2 3 4 6 2" xfId="18791" xr:uid="{00000000-0005-0000-0000-0000F0220000}"/>
    <cellStyle name="Normal 12 2 4 2 3 4 6 2 2" xfId="44411" xr:uid="{00000000-0005-0000-0000-0000F1220000}"/>
    <cellStyle name="Normal 12 2 4 2 3 4 6 3" xfId="31601" xr:uid="{00000000-0005-0000-0000-0000F2220000}"/>
    <cellStyle name="Normal 12 2 4 2 3 4 7" xfId="13301" xr:uid="{00000000-0005-0000-0000-0000F3220000}"/>
    <cellStyle name="Normal 12 2 4 2 3 4 7 2" xfId="38921" xr:uid="{00000000-0005-0000-0000-0000F4220000}"/>
    <cellStyle name="Normal 12 2 4 2 3 4 8" xfId="26111" xr:uid="{00000000-0005-0000-0000-0000F5220000}"/>
    <cellStyle name="Normal 12 2 4 2 3 5" xfId="848" xr:uid="{00000000-0005-0000-0000-0000F6220000}"/>
    <cellStyle name="Normal 12 2 4 2 3 5 2" xfId="1743" xr:uid="{00000000-0005-0000-0000-0000F7220000}"/>
    <cellStyle name="Normal 12 2 4 2 3 5 2 2" xfId="3573" xr:uid="{00000000-0005-0000-0000-0000F8220000}"/>
    <cellStyle name="Normal 12 2 4 2 3 5 2 2 2" xfId="9063" xr:uid="{00000000-0005-0000-0000-0000F9220000}"/>
    <cellStyle name="Normal 12 2 4 2 3 5 2 2 2 2" xfId="21874" xr:uid="{00000000-0005-0000-0000-0000FA220000}"/>
    <cellStyle name="Normal 12 2 4 2 3 5 2 2 2 2 2" xfId="47494" xr:uid="{00000000-0005-0000-0000-0000FB220000}"/>
    <cellStyle name="Normal 12 2 4 2 3 5 2 2 2 3" xfId="34684" xr:uid="{00000000-0005-0000-0000-0000FC220000}"/>
    <cellStyle name="Normal 12 2 4 2 3 5 2 2 3" xfId="16384" xr:uid="{00000000-0005-0000-0000-0000FD220000}"/>
    <cellStyle name="Normal 12 2 4 2 3 5 2 2 3 2" xfId="42004" xr:uid="{00000000-0005-0000-0000-0000FE220000}"/>
    <cellStyle name="Normal 12 2 4 2 3 5 2 2 4" xfId="29194" xr:uid="{00000000-0005-0000-0000-0000FF220000}"/>
    <cellStyle name="Normal 12 2 4 2 3 5 2 3" xfId="5403" xr:uid="{00000000-0005-0000-0000-000000230000}"/>
    <cellStyle name="Normal 12 2 4 2 3 5 2 3 2" xfId="10893" xr:uid="{00000000-0005-0000-0000-000001230000}"/>
    <cellStyle name="Normal 12 2 4 2 3 5 2 3 2 2" xfId="23704" xr:uid="{00000000-0005-0000-0000-000002230000}"/>
    <cellStyle name="Normal 12 2 4 2 3 5 2 3 2 2 2" xfId="49324" xr:uid="{00000000-0005-0000-0000-000003230000}"/>
    <cellStyle name="Normal 12 2 4 2 3 5 2 3 2 3" xfId="36514" xr:uid="{00000000-0005-0000-0000-000004230000}"/>
    <cellStyle name="Normal 12 2 4 2 3 5 2 3 3" xfId="18214" xr:uid="{00000000-0005-0000-0000-000005230000}"/>
    <cellStyle name="Normal 12 2 4 2 3 5 2 3 3 2" xfId="43834" xr:uid="{00000000-0005-0000-0000-000006230000}"/>
    <cellStyle name="Normal 12 2 4 2 3 5 2 3 4" xfId="31024" xr:uid="{00000000-0005-0000-0000-000007230000}"/>
    <cellStyle name="Normal 12 2 4 2 3 5 2 4" xfId="12723" xr:uid="{00000000-0005-0000-0000-000008230000}"/>
    <cellStyle name="Normal 12 2 4 2 3 5 2 4 2" xfId="25534" xr:uid="{00000000-0005-0000-0000-000009230000}"/>
    <cellStyle name="Normal 12 2 4 2 3 5 2 4 2 2" xfId="51154" xr:uid="{00000000-0005-0000-0000-00000A230000}"/>
    <cellStyle name="Normal 12 2 4 2 3 5 2 4 3" xfId="38344" xr:uid="{00000000-0005-0000-0000-00000B230000}"/>
    <cellStyle name="Normal 12 2 4 2 3 5 2 5" xfId="7233" xr:uid="{00000000-0005-0000-0000-00000C230000}"/>
    <cellStyle name="Normal 12 2 4 2 3 5 2 5 2" xfId="20044" xr:uid="{00000000-0005-0000-0000-00000D230000}"/>
    <cellStyle name="Normal 12 2 4 2 3 5 2 5 2 2" xfId="45664" xr:uid="{00000000-0005-0000-0000-00000E230000}"/>
    <cellStyle name="Normal 12 2 4 2 3 5 2 5 3" xfId="32854" xr:uid="{00000000-0005-0000-0000-00000F230000}"/>
    <cellStyle name="Normal 12 2 4 2 3 5 2 6" xfId="14554" xr:uid="{00000000-0005-0000-0000-000010230000}"/>
    <cellStyle name="Normal 12 2 4 2 3 5 2 6 2" xfId="40174" xr:uid="{00000000-0005-0000-0000-000011230000}"/>
    <cellStyle name="Normal 12 2 4 2 3 5 2 7" xfId="27364" xr:uid="{00000000-0005-0000-0000-000012230000}"/>
    <cellStyle name="Normal 12 2 4 2 3 5 3" xfId="2679" xr:uid="{00000000-0005-0000-0000-000013230000}"/>
    <cellStyle name="Normal 12 2 4 2 3 5 3 2" xfId="8169" xr:uid="{00000000-0005-0000-0000-000014230000}"/>
    <cellStyle name="Normal 12 2 4 2 3 5 3 2 2" xfId="20980" xr:uid="{00000000-0005-0000-0000-000015230000}"/>
    <cellStyle name="Normal 12 2 4 2 3 5 3 2 2 2" xfId="46600" xr:uid="{00000000-0005-0000-0000-000016230000}"/>
    <cellStyle name="Normal 12 2 4 2 3 5 3 2 3" xfId="33790" xr:uid="{00000000-0005-0000-0000-000017230000}"/>
    <cellStyle name="Normal 12 2 4 2 3 5 3 3" xfId="15490" xr:uid="{00000000-0005-0000-0000-000018230000}"/>
    <cellStyle name="Normal 12 2 4 2 3 5 3 3 2" xfId="41110" xr:uid="{00000000-0005-0000-0000-000019230000}"/>
    <cellStyle name="Normal 12 2 4 2 3 5 3 4" xfId="28300" xr:uid="{00000000-0005-0000-0000-00001A230000}"/>
    <cellStyle name="Normal 12 2 4 2 3 5 4" xfId="4509" xr:uid="{00000000-0005-0000-0000-00001B230000}"/>
    <cellStyle name="Normal 12 2 4 2 3 5 4 2" xfId="9999" xr:uid="{00000000-0005-0000-0000-00001C230000}"/>
    <cellStyle name="Normal 12 2 4 2 3 5 4 2 2" xfId="22810" xr:uid="{00000000-0005-0000-0000-00001D230000}"/>
    <cellStyle name="Normal 12 2 4 2 3 5 4 2 2 2" xfId="48430" xr:uid="{00000000-0005-0000-0000-00001E230000}"/>
    <cellStyle name="Normal 12 2 4 2 3 5 4 2 3" xfId="35620" xr:uid="{00000000-0005-0000-0000-00001F230000}"/>
    <cellStyle name="Normal 12 2 4 2 3 5 4 3" xfId="17320" xr:uid="{00000000-0005-0000-0000-000020230000}"/>
    <cellStyle name="Normal 12 2 4 2 3 5 4 3 2" xfId="42940" xr:uid="{00000000-0005-0000-0000-000021230000}"/>
    <cellStyle name="Normal 12 2 4 2 3 5 4 4" xfId="30130" xr:uid="{00000000-0005-0000-0000-000022230000}"/>
    <cellStyle name="Normal 12 2 4 2 3 5 5" xfId="11829" xr:uid="{00000000-0005-0000-0000-000023230000}"/>
    <cellStyle name="Normal 12 2 4 2 3 5 5 2" xfId="24640" xr:uid="{00000000-0005-0000-0000-000024230000}"/>
    <cellStyle name="Normal 12 2 4 2 3 5 5 2 2" xfId="50260" xr:uid="{00000000-0005-0000-0000-000025230000}"/>
    <cellStyle name="Normal 12 2 4 2 3 5 5 3" xfId="37450" xr:uid="{00000000-0005-0000-0000-000026230000}"/>
    <cellStyle name="Normal 12 2 4 2 3 5 6" xfId="6339" xr:uid="{00000000-0005-0000-0000-000027230000}"/>
    <cellStyle name="Normal 12 2 4 2 3 5 6 2" xfId="19150" xr:uid="{00000000-0005-0000-0000-000028230000}"/>
    <cellStyle name="Normal 12 2 4 2 3 5 6 2 2" xfId="44770" xr:uid="{00000000-0005-0000-0000-000029230000}"/>
    <cellStyle name="Normal 12 2 4 2 3 5 6 3" xfId="31960" xr:uid="{00000000-0005-0000-0000-00002A230000}"/>
    <cellStyle name="Normal 12 2 4 2 3 5 7" xfId="13660" xr:uid="{00000000-0005-0000-0000-00002B230000}"/>
    <cellStyle name="Normal 12 2 4 2 3 5 7 2" xfId="39280" xr:uid="{00000000-0005-0000-0000-00002C230000}"/>
    <cellStyle name="Normal 12 2 4 2 3 5 8" xfId="26470" xr:uid="{00000000-0005-0000-0000-00002D230000}"/>
    <cellStyle name="Normal 12 2 4 2 3 6" xfId="1249" xr:uid="{00000000-0005-0000-0000-00002E230000}"/>
    <cellStyle name="Normal 12 2 4 2 3 6 2" xfId="3079" xr:uid="{00000000-0005-0000-0000-00002F230000}"/>
    <cellStyle name="Normal 12 2 4 2 3 6 2 2" xfId="8569" xr:uid="{00000000-0005-0000-0000-000030230000}"/>
    <cellStyle name="Normal 12 2 4 2 3 6 2 2 2" xfId="21380" xr:uid="{00000000-0005-0000-0000-000031230000}"/>
    <cellStyle name="Normal 12 2 4 2 3 6 2 2 2 2" xfId="47000" xr:uid="{00000000-0005-0000-0000-000032230000}"/>
    <cellStyle name="Normal 12 2 4 2 3 6 2 2 3" xfId="34190" xr:uid="{00000000-0005-0000-0000-000033230000}"/>
    <cellStyle name="Normal 12 2 4 2 3 6 2 3" xfId="15890" xr:uid="{00000000-0005-0000-0000-000034230000}"/>
    <cellStyle name="Normal 12 2 4 2 3 6 2 3 2" xfId="41510" xr:uid="{00000000-0005-0000-0000-000035230000}"/>
    <cellStyle name="Normal 12 2 4 2 3 6 2 4" xfId="28700" xr:uid="{00000000-0005-0000-0000-000036230000}"/>
    <cellStyle name="Normal 12 2 4 2 3 6 3" xfId="4909" xr:uid="{00000000-0005-0000-0000-000037230000}"/>
    <cellStyle name="Normal 12 2 4 2 3 6 3 2" xfId="10399" xr:uid="{00000000-0005-0000-0000-000038230000}"/>
    <cellStyle name="Normal 12 2 4 2 3 6 3 2 2" xfId="23210" xr:uid="{00000000-0005-0000-0000-000039230000}"/>
    <cellStyle name="Normal 12 2 4 2 3 6 3 2 2 2" xfId="48830" xr:uid="{00000000-0005-0000-0000-00003A230000}"/>
    <cellStyle name="Normal 12 2 4 2 3 6 3 2 3" xfId="36020" xr:uid="{00000000-0005-0000-0000-00003B230000}"/>
    <cellStyle name="Normal 12 2 4 2 3 6 3 3" xfId="17720" xr:uid="{00000000-0005-0000-0000-00003C230000}"/>
    <cellStyle name="Normal 12 2 4 2 3 6 3 3 2" xfId="43340" xr:uid="{00000000-0005-0000-0000-00003D230000}"/>
    <cellStyle name="Normal 12 2 4 2 3 6 3 4" xfId="30530" xr:uid="{00000000-0005-0000-0000-00003E230000}"/>
    <cellStyle name="Normal 12 2 4 2 3 6 4" xfId="12229" xr:uid="{00000000-0005-0000-0000-00003F230000}"/>
    <cellStyle name="Normal 12 2 4 2 3 6 4 2" xfId="25040" xr:uid="{00000000-0005-0000-0000-000040230000}"/>
    <cellStyle name="Normal 12 2 4 2 3 6 4 2 2" xfId="50660" xr:uid="{00000000-0005-0000-0000-000041230000}"/>
    <cellStyle name="Normal 12 2 4 2 3 6 4 3" xfId="37850" xr:uid="{00000000-0005-0000-0000-000042230000}"/>
    <cellStyle name="Normal 12 2 4 2 3 6 5" xfId="6739" xr:uid="{00000000-0005-0000-0000-000043230000}"/>
    <cellStyle name="Normal 12 2 4 2 3 6 5 2" xfId="19550" xr:uid="{00000000-0005-0000-0000-000044230000}"/>
    <cellStyle name="Normal 12 2 4 2 3 6 5 2 2" xfId="45170" xr:uid="{00000000-0005-0000-0000-000045230000}"/>
    <cellStyle name="Normal 12 2 4 2 3 6 5 3" xfId="32360" xr:uid="{00000000-0005-0000-0000-000046230000}"/>
    <cellStyle name="Normal 12 2 4 2 3 6 6" xfId="14060" xr:uid="{00000000-0005-0000-0000-000047230000}"/>
    <cellStyle name="Normal 12 2 4 2 3 6 6 2" xfId="39680" xr:uid="{00000000-0005-0000-0000-000048230000}"/>
    <cellStyle name="Normal 12 2 4 2 3 6 7" xfId="26870" xr:uid="{00000000-0005-0000-0000-000049230000}"/>
    <cellStyle name="Normal 12 2 4 2 3 7" xfId="2185" xr:uid="{00000000-0005-0000-0000-00004A230000}"/>
    <cellStyle name="Normal 12 2 4 2 3 7 2" xfId="7675" xr:uid="{00000000-0005-0000-0000-00004B230000}"/>
    <cellStyle name="Normal 12 2 4 2 3 7 2 2" xfId="20486" xr:uid="{00000000-0005-0000-0000-00004C230000}"/>
    <cellStyle name="Normal 12 2 4 2 3 7 2 2 2" xfId="46106" xr:uid="{00000000-0005-0000-0000-00004D230000}"/>
    <cellStyle name="Normal 12 2 4 2 3 7 2 3" xfId="33296" xr:uid="{00000000-0005-0000-0000-00004E230000}"/>
    <cellStyle name="Normal 12 2 4 2 3 7 3" xfId="14996" xr:uid="{00000000-0005-0000-0000-00004F230000}"/>
    <cellStyle name="Normal 12 2 4 2 3 7 3 2" xfId="40616" xr:uid="{00000000-0005-0000-0000-000050230000}"/>
    <cellStyle name="Normal 12 2 4 2 3 7 4" xfId="27806" xr:uid="{00000000-0005-0000-0000-000051230000}"/>
    <cellStyle name="Normal 12 2 4 2 3 8" xfId="4015" xr:uid="{00000000-0005-0000-0000-000052230000}"/>
    <cellStyle name="Normal 12 2 4 2 3 8 2" xfId="9505" xr:uid="{00000000-0005-0000-0000-000053230000}"/>
    <cellStyle name="Normal 12 2 4 2 3 8 2 2" xfId="22316" xr:uid="{00000000-0005-0000-0000-000054230000}"/>
    <cellStyle name="Normal 12 2 4 2 3 8 2 2 2" xfId="47936" xr:uid="{00000000-0005-0000-0000-000055230000}"/>
    <cellStyle name="Normal 12 2 4 2 3 8 2 3" xfId="35126" xr:uid="{00000000-0005-0000-0000-000056230000}"/>
    <cellStyle name="Normal 12 2 4 2 3 8 3" xfId="16826" xr:uid="{00000000-0005-0000-0000-000057230000}"/>
    <cellStyle name="Normal 12 2 4 2 3 8 3 2" xfId="42446" xr:uid="{00000000-0005-0000-0000-000058230000}"/>
    <cellStyle name="Normal 12 2 4 2 3 8 4" xfId="29636" xr:uid="{00000000-0005-0000-0000-000059230000}"/>
    <cellStyle name="Normal 12 2 4 2 3 9" xfId="11335" xr:uid="{00000000-0005-0000-0000-00005A230000}"/>
    <cellStyle name="Normal 12 2 4 2 3 9 2" xfId="24146" xr:uid="{00000000-0005-0000-0000-00005B230000}"/>
    <cellStyle name="Normal 12 2 4 2 3 9 2 2" xfId="49766" xr:uid="{00000000-0005-0000-0000-00005C230000}"/>
    <cellStyle name="Normal 12 2 4 2 3 9 3" xfId="36956" xr:uid="{00000000-0005-0000-0000-00005D230000}"/>
    <cellStyle name="Normal 12 2 4 2 4" xfId="369" xr:uid="{00000000-0005-0000-0000-00005E230000}"/>
    <cellStyle name="Normal 12 2 4 2 4 2" xfId="889" xr:uid="{00000000-0005-0000-0000-00005F230000}"/>
    <cellStyle name="Normal 12 2 4 2 4 2 2" xfId="1784" xr:uid="{00000000-0005-0000-0000-000060230000}"/>
    <cellStyle name="Normal 12 2 4 2 4 2 2 2" xfId="3614" xr:uid="{00000000-0005-0000-0000-000061230000}"/>
    <cellStyle name="Normal 12 2 4 2 4 2 2 2 2" xfId="9104" xr:uid="{00000000-0005-0000-0000-000062230000}"/>
    <cellStyle name="Normal 12 2 4 2 4 2 2 2 2 2" xfId="21915" xr:uid="{00000000-0005-0000-0000-000063230000}"/>
    <cellStyle name="Normal 12 2 4 2 4 2 2 2 2 2 2" xfId="47535" xr:uid="{00000000-0005-0000-0000-000064230000}"/>
    <cellStyle name="Normal 12 2 4 2 4 2 2 2 2 3" xfId="34725" xr:uid="{00000000-0005-0000-0000-000065230000}"/>
    <cellStyle name="Normal 12 2 4 2 4 2 2 2 3" xfId="16425" xr:uid="{00000000-0005-0000-0000-000066230000}"/>
    <cellStyle name="Normal 12 2 4 2 4 2 2 2 3 2" xfId="42045" xr:uid="{00000000-0005-0000-0000-000067230000}"/>
    <cellStyle name="Normal 12 2 4 2 4 2 2 2 4" xfId="29235" xr:uid="{00000000-0005-0000-0000-000068230000}"/>
    <cellStyle name="Normal 12 2 4 2 4 2 2 3" xfId="5444" xr:uid="{00000000-0005-0000-0000-000069230000}"/>
    <cellStyle name="Normal 12 2 4 2 4 2 2 3 2" xfId="10934" xr:uid="{00000000-0005-0000-0000-00006A230000}"/>
    <cellStyle name="Normal 12 2 4 2 4 2 2 3 2 2" xfId="23745" xr:uid="{00000000-0005-0000-0000-00006B230000}"/>
    <cellStyle name="Normal 12 2 4 2 4 2 2 3 2 2 2" xfId="49365" xr:uid="{00000000-0005-0000-0000-00006C230000}"/>
    <cellStyle name="Normal 12 2 4 2 4 2 2 3 2 3" xfId="36555" xr:uid="{00000000-0005-0000-0000-00006D230000}"/>
    <cellStyle name="Normal 12 2 4 2 4 2 2 3 3" xfId="18255" xr:uid="{00000000-0005-0000-0000-00006E230000}"/>
    <cellStyle name="Normal 12 2 4 2 4 2 2 3 3 2" xfId="43875" xr:uid="{00000000-0005-0000-0000-00006F230000}"/>
    <cellStyle name="Normal 12 2 4 2 4 2 2 3 4" xfId="31065" xr:uid="{00000000-0005-0000-0000-000070230000}"/>
    <cellStyle name="Normal 12 2 4 2 4 2 2 4" xfId="12764" xr:uid="{00000000-0005-0000-0000-000071230000}"/>
    <cellStyle name="Normal 12 2 4 2 4 2 2 4 2" xfId="25575" xr:uid="{00000000-0005-0000-0000-000072230000}"/>
    <cellStyle name="Normal 12 2 4 2 4 2 2 4 2 2" xfId="51195" xr:uid="{00000000-0005-0000-0000-000073230000}"/>
    <cellStyle name="Normal 12 2 4 2 4 2 2 4 3" xfId="38385" xr:uid="{00000000-0005-0000-0000-000074230000}"/>
    <cellStyle name="Normal 12 2 4 2 4 2 2 5" xfId="7274" xr:uid="{00000000-0005-0000-0000-000075230000}"/>
    <cellStyle name="Normal 12 2 4 2 4 2 2 5 2" xfId="20085" xr:uid="{00000000-0005-0000-0000-000076230000}"/>
    <cellStyle name="Normal 12 2 4 2 4 2 2 5 2 2" xfId="45705" xr:uid="{00000000-0005-0000-0000-000077230000}"/>
    <cellStyle name="Normal 12 2 4 2 4 2 2 5 3" xfId="32895" xr:uid="{00000000-0005-0000-0000-000078230000}"/>
    <cellStyle name="Normal 12 2 4 2 4 2 2 6" xfId="14595" xr:uid="{00000000-0005-0000-0000-000079230000}"/>
    <cellStyle name="Normal 12 2 4 2 4 2 2 6 2" xfId="40215" xr:uid="{00000000-0005-0000-0000-00007A230000}"/>
    <cellStyle name="Normal 12 2 4 2 4 2 2 7" xfId="27405" xr:uid="{00000000-0005-0000-0000-00007B230000}"/>
    <cellStyle name="Normal 12 2 4 2 4 2 3" xfId="2720" xr:uid="{00000000-0005-0000-0000-00007C230000}"/>
    <cellStyle name="Normal 12 2 4 2 4 2 3 2" xfId="8210" xr:uid="{00000000-0005-0000-0000-00007D230000}"/>
    <cellStyle name="Normal 12 2 4 2 4 2 3 2 2" xfId="21021" xr:uid="{00000000-0005-0000-0000-00007E230000}"/>
    <cellStyle name="Normal 12 2 4 2 4 2 3 2 2 2" xfId="46641" xr:uid="{00000000-0005-0000-0000-00007F230000}"/>
    <cellStyle name="Normal 12 2 4 2 4 2 3 2 3" xfId="33831" xr:uid="{00000000-0005-0000-0000-000080230000}"/>
    <cellStyle name="Normal 12 2 4 2 4 2 3 3" xfId="15531" xr:uid="{00000000-0005-0000-0000-000081230000}"/>
    <cellStyle name="Normal 12 2 4 2 4 2 3 3 2" xfId="41151" xr:uid="{00000000-0005-0000-0000-000082230000}"/>
    <cellStyle name="Normal 12 2 4 2 4 2 3 4" xfId="28341" xr:uid="{00000000-0005-0000-0000-000083230000}"/>
    <cellStyle name="Normal 12 2 4 2 4 2 4" xfId="4550" xr:uid="{00000000-0005-0000-0000-000084230000}"/>
    <cellStyle name="Normal 12 2 4 2 4 2 4 2" xfId="10040" xr:uid="{00000000-0005-0000-0000-000085230000}"/>
    <cellStyle name="Normal 12 2 4 2 4 2 4 2 2" xfId="22851" xr:uid="{00000000-0005-0000-0000-000086230000}"/>
    <cellStyle name="Normal 12 2 4 2 4 2 4 2 2 2" xfId="48471" xr:uid="{00000000-0005-0000-0000-000087230000}"/>
    <cellStyle name="Normal 12 2 4 2 4 2 4 2 3" xfId="35661" xr:uid="{00000000-0005-0000-0000-000088230000}"/>
    <cellStyle name="Normal 12 2 4 2 4 2 4 3" xfId="17361" xr:uid="{00000000-0005-0000-0000-000089230000}"/>
    <cellStyle name="Normal 12 2 4 2 4 2 4 3 2" xfId="42981" xr:uid="{00000000-0005-0000-0000-00008A230000}"/>
    <cellStyle name="Normal 12 2 4 2 4 2 4 4" xfId="30171" xr:uid="{00000000-0005-0000-0000-00008B230000}"/>
    <cellStyle name="Normal 12 2 4 2 4 2 5" xfId="11870" xr:uid="{00000000-0005-0000-0000-00008C230000}"/>
    <cellStyle name="Normal 12 2 4 2 4 2 5 2" xfId="24681" xr:uid="{00000000-0005-0000-0000-00008D230000}"/>
    <cellStyle name="Normal 12 2 4 2 4 2 5 2 2" xfId="50301" xr:uid="{00000000-0005-0000-0000-00008E230000}"/>
    <cellStyle name="Normal 12 2 4 2 4 2 5 3" xfId="37491" xr:uid="{00000000-0005-0000-0000-00008F230000}"/>
    <cellStyle name="Normal 12 2 4 2 4 2 6" xfId="6380" xr:uid="{00000000-0005-0000-0000-000090230000}"/>
    <cellStyle name="Normal 12 2 4 2 4 2 6 2" xfId="19191" xr:uid="{00000000-0005-0000-0000-000091230000}"/>
    <cellStyle name="Normal 12 2 4 2 4 2 6 2 2" xfId="44811" xr:uid="{00000000-0005-0000-0000-000092230000}"/>
    <cellStyle name="Normal 12 2 4 2 4 2 6 3" xfId="32001" xr:uid="{00000000-0005-0000-0000-000093230000}"/>
    <cellStyle name="Normal 12 2 4 2 4 2 7" xfId="13701" xr:uid="{00000000-0005-0000-0000-000094230000}"/>
    <cellStyle name="Normal 12 2 4 2 4 2 7 2" xfId="39321" xr:uid="{00000000-0005-0000-0000-000095230000}"/>
    <cellStyle name="Normal 12 2 4 2 4 2 8" xfId="26511" xr:uid="{00000000-0005-0000-0000-000096230000}"/>
    <cellStyle name="Normal 12 2 4 2 4 3" xfId="1264" xr:uid="{00000000-0005-0000-0000-000097230000}"/>
    <cellStyle name="Normal 12 2 4 2 4 3 2" xfId="3094" xr:uid="{00000000-0005-0000-0000-000098230000}"/>
    <cellStyle name="Normal 12 2 4 2 4 3 2 2" xfId="8584" xr:uid="{00000000-0005-0000-0000-000099230000}"/>
    <cellStyle name="Normal 12 2 4 2 4 3 2 2 2" xfId="21395" xr:uid="{00000000-0005-0000-0000-00009A230000}"/>
    <cellStyle name="Normal 12 2 4 2 4 3 2 2 2 2" xfId="47015" xr:uid="{00000000-0005-0000-0000-00009B230000}"/>
    <cellStyle name="Normal 12 2 4 2 4 3 2 2 3" xfId="34205" xr:uid="{00000000-0005-0000-0000-00009C230000}"/>
    <cellStyle name="Normal 12 2 4 2 4 3 2 3" xfId="15905" xr:uid="{00000000-0005-0000-0000-00009D230000}"/>
    <cellStyle name="Normal 12 2 4 2 4 3 2 3 2" xfId="41525" xr:uid="{00000000-0005-0000-0000-00009E230000}"/>
    <cellStyle name="Normal 12 2 4 2 4 3 2 4" xfId="28715" xr:uid="{00000000-0005-0000-0000-00009F230000}"/>
    <cellStyle name="Normal 12 2 4 2 4 3 3" xfId="4924" xr:uid="{00000000-0005-0000-0000-0000A0230000}"/>
    <cellStyle name="Normal 12 2 4 2 4 3 3 2" xfId="10414" xr:uid="{00000000-0005-0000-0000-0000A1230000}"/>
    <cellStyle name="Normal 12 2 4 2 4 3 3 2 2" xfId="23225" xr:uid="{00000000-0005-0000-0000-0000A2230000}"/>
    <cellStyle name="Normal 12 2 4 2 4 3 3 2 2 2" xfId="48845" xr:uid="{00000000-0005-0000-0000-0000A3230000}"/>
    <cellStyle name="Normal 12 2 4 2 4 3 3 2 3" xfId="36035" xr:uid="{00000000-0005-0000-0000-0000A4230000}"/>
    <cellStyle name="Normal 12 2 4 2 4 3 3 3" xfId="17735" xr:uid="{00000000-0005-0000-0000-0000A5230000}"/>
    <cellStyle name="Normal 12 2 4 2 4 3 3 3 2" xfId="43355" xr:uid="{00000000-0005-0000-0000-0000A6230000}"/>
    <cellStyle name="Normal 12 2 4 2 4 3 3 4" xfId="30545" xr:uid="{00000000-0005-0000-0000-0000A7230000}"/>
    <cellStyle name="Normal 12 2 4 2 4 3 4" xfId="12244" xr:uid="{00000000-0005-0000-0000-0000A8230000}"/>
    <cellStyle name="Normal 12 2 4 2 4 3 4 2" xfId="25055" xr:uid="{00000000-0005-0000-0000-0000A9230000}"/>
    <cellStyle name="Normal 12 2 4 2 4 3 4 2 2" xfId="50675" xr:uid="{00000000-0005-0000-0000-0000AA230000}"/>
    <cellStyle name="Normal 12 2 4 2 4 3 4 3" xfId="37865" xr:uid="{00000000-0005-0000-0000-0000AB230000}"/>
    <cellStyle name="Normal 12 2 4 2 4 3 5" xfId="6754" xr:uid="{00000000-0005-0000-0000-0000AC230000}"/>
    <cellStyle name="Normal 12 2 4 2 4 3 5 2" xfId="19565" xr:uid="{00000000-0005-0000-0000-0000AD230000}"/>
    <cellStyle name="Normal 12 2 4 2 4 3 5 2 2" xfId="45185" xr:uid="{00000000-0005-0000-0000-0000AE230000}"/>
    <cellStyle name="Normal 12 2 4 2 4 3 5 3" xfId="32375" xr:uid="{00000000-0005-0000-0000-0000AF230000}"/>
    <cellStyle name="Normal 12 2 4 2 4 3 6" xfId="14075" xr:uid="{00000000-0005-0000-0000-0000B0230000}"/>
    <cellStyle name="Normal 12 2 4 2 4 3 6 2" xfId="39695" xr:uid="{00000000-0005-0000-0000-0000B1230000}"/>
    <cellStyle name="Normal 12 2 4 2 4 3 7" xfId="26885" xr:uid="{00000000-0005-0000-0000-0000B2230000}"/>
    <cellStyle name="Normal 12 2 4 2 4 4" xfId="2200" xr:uid="{00000000-0005-0000-0000-0000B3230000}"/>
    <cellStyle name="Normal 12 2 4 2 4 4 2" xfId="7690" xr:uid="{00000000-0005-0000-0000-0000B4230000}"/>
    <cellStyle name="Normal 12 2 4 2 4 4 2 2" xfId="20501" xr:uid="{00000000-0005-0000-0000-0000B5230000}"/>
    <cellStyle name="Normal 12 2 4 2 4 4 2 2 2" xfId="46121" xr:uid="{00000000-0005-0000-0000-0000B6230000}"/>
    <cellStyle name="Normal 12 2 4 2 4 4 2 3" xfId="33311" xr:uid="{00000000-0005-0000-0000-0000B7230000}"/>
    <cellStyle name="Normal 12 2 4 2 4 4 3" xfId="15011" xr:uid="{00000000-0005-0000-0000-0000B8230000}"/>
    <cellStyle name="Normal 12 2 4 2 4 4 3 2" xfId="40631" xr:uid="{00000000-0005-0000-0000-0000B9230000}"/>
    <cellStyle name="Normal 12 2 4 2 4 4 4" xfId="27821" xr:uid="{00000000-0005-0000-0000-0000BA230000}"/>
    <cellStyle name="Normal 12 2 4 2 4 5" xfId="4030" xr:uid="{00000000-0005-0000-0000-0000BB230000}"/>
    <cellStyle name="Normal 12 2 4 2 4 5 2" xfId="9520" xr:uid="{00000000-0005-0000-0000-0000BC230000}"/>
    <cellStyle name="Normal 12 2 4 2 4 5 2 2" xfId="22331" xr:uid="{00000000-0005-0000-0000-0000BD230000}"/>
    <cellStyle name="Normal 12 2 4 2 4 5 2 2 2" xfId="47951" xr:uid="{00000000-0005-0000-0000-0000BE230000}"/>
    <cellStyle name="Normal 12 2 4 2 4 5 2 3" xfId="35141" xr:uid="{00000000-0005-0000-0000-0000BF230000}"/>
    <cellStyle name="Normal 12 2 4 2 4 5 3" xfId="16841" xr:uid="{00000000-0005-0000-0000-0000C0230000}"/>
    <cellStyle name="Normal 12 2 4 2 4 5 3 2" xfId="42461" xr:uid="{00000000-0005-0000-0000-0000C1230000}"/>
    <cellStyle name="Normal 12 2 4 2 4 5 4" xfId="29651" xr:uid="{00000000-0005-0000-0000-0000C2230000}"/>
    <cellStyle name="Normal 12 2 4 2 4 6" xfId="11350" xr:uid="{00000000-0005-0000-0000-0000C3230000}"/>
    <cellStyle name="Normal 12 2 4 2 4 6 2" xfId="24161" xr:uid="{00000000-0005-0000-0000-0000C4230000}"/>
    <cellStyle name="Normal 12 2 4 2 4 6 2 2" xfId="49781" xr:uid="{00000000-0005-0000-0000-0000C5230000}"/>
    <cellStyle name="Normal 12 2 4 2 4 6 3" xfId="36971" xr:uid="{00000000-0005-0000-0000-0000C6230000}"/>
    <cellStyle name="Normal 12 2 4 2 4 7" xfId="5860" xr:uid="{00000000-0005-0000-0000-0000C7230000}"/>
    <cellStyle name="Normal 12 2 4 2 4 7 2" xfId="18671" xr:uid="{00000000-0005-0000-0000-0000C8230000}"/>
    <cellStyle name="Normal 12 2 4 2 4 7 2 2" xfId="44291" xr:uid="{00000000-0005-0000-0000-0000C9230000}"/>
    <cellStyle name="Normal 12 2 4 2 4 7 3" xfId="31481" xr:uid="{00000000-0005-0000-0000-0000CA230000}"/>
    <cellStyle name="Normal 12 2 4 2 4 8" xfId="13181" xr:uid="{00000000-0005-0000-0000-0000CB230000}"/>
    <cellStyle name="Normal 12 2 4 2 4 8 2" xfId="38801" xr:uid="{00000000-0005-0000-0000-0000CC230000}"/>
    <cellStyle name="Normal 12 2 4 2 4 9" xfId="25991" xr:uid="{00000000-0005-0000-0000-0000CD230000}"/>
    <cellStyle name="Normal 12 2 4 2 5" xfId="622" xr:uid="{00000000-0005-0000-0000-0000CE230000}"/>
    <cellStyle name="Normal 12 2 4 2 5 2" xfId="1022" xr:uid="{00000000-0005-0000-0000-0000CF230000}"/>
    <cellStyle name="Normal 12 2 4 2 5 2 2" xfId="1917" xr:uid="{00000000-0005-0000-0000-0000D0230000}"/>
    <cellStyle name="Normal 12 2 4 2 5 2 2 2" xfId="3747" xr:uid="{00000000-0005-0000-0000-0000D1230000}"/>
    <cellStyle name="Normal 12 2 4 2 5 2 2 2 2" xfId="9237" xr:uid="{00000000-0005-0000-0000-0000D2230000}"/>
    <cellStyle name="Normal 12 2 4 2 5 2 2 2 2 2" xfId="22048" xr:uid="{00000000-0005-0000-0000-0000D3230000}"/>
    <cellStyle name="Normal 12 2 4 2 5 2 2 2 2 2 2" xfId="47668" xr:uid="{00000000-0005-0000-0000-0000D4230000}"/>
    <cellStyle name="Normal 12 2 4 2 5 2 2 2 2 3" xfId="34858" xr:uid="{00000000-0005-0000-0000-0000D5230000}"/>
    <cellStyle name="Normal 12 2 4 2 5 2 2 2 3" xfId="16558" xr:uid="{00000000-0005-0000-0000-0000D6230000}"/>
    <cellStyle name="Normal 12 2 4 2 5 2 2 2 3 2" xfId="42178" xr:uid="{00000000-0005-0000-0000-0000D7230000}"/>
    <cellStyle name="Normal 12 2 4 2 5 2 2 2 4" xfId="29368" xr:uid="{00000000-0005-0000-0000-0000D8230000}"/>
    <cellStyle name="Normal 12 2 4 2 5 2 2 3" xfId="5577" xr:uid="{00000000-0005-0000-0000-0000D9230000}"/>
    <cellStyle name="Normal 12 2 4 2 5 2 2 3 2" xfId="11067" xr:uid="{00000000-0005-0000-0000-0000DA230000}"/>
    <cellStyle name="Normal 12 2 4 2 5 2 2 3 2 2" xfId="23878" xr:uid="{00000000-0005-0000-0000-0000DB230000}"/>
    <cellStyle name="Normal 12 2 4 2 5 2 2 3 2 2 2" xfId="49498" xr:uid="{00000000-0005-0000-0000-0000DC230000}"/>
    <cellStyle name="Normal 12 2 4 2 5 2 2 3 2 3" xfId="36688" xr:uid="{00000000-0005-0000-0000-0000DD230000}"/>
    <cellStyle name="Normal 12 2 4 2 5 2 2 3 3" xfId="18388" xr:uid="{00000000-0005-0000-0000-0000DE230000}"/>
    <cellStyle name="Normal 12 2 4 2 5 2 2 3 3 2" xfId="44008" xr:uid="{00000000-0005-0000-0000-0000DF230000}"/>
    <cellStyle name="Normal 12 2 4 2 5 2 2 3 4" xfId="31198" xr:uid="{00000000-0005-0000-0000-0000E0230000}"/>
    <cellStyle name="Normal 12 2 4 2 5 2 2 4" xfId="12897" xr:uid="{00000000-0005-0000-0000-0000E1230000}"/>
    <cellStyle name="Normal 12 2 4 2 5 2 2 4 2" xfId="25708" xr:uid="{00000000-0005-0000-0000-0000E2230000}"/>
    <cellStyle name="Normal 12 2 4 2 5 2 2 4 2 2" xfId="51328" xr:uid="{00000000-0005-0000-0000-0000E3230000}"/>
    <cellStyle name="Normal 12 2 4 2 5 2 2 4 3" xfId="38518" xr:uid="{00000000-0005-0000-0000-0000E4230000}"/>
    <cellStyle name="Normal 12 2 4 2 5 2 2 5" xfId="7407" xr:uid="{00000000-0005-0000-0000-0000E5230000}"/>
    <cellStyle name="Normal 12 2 4 2 5 2 2 5 2" xfId="20218" xr:uid="{00000000-0005-0000-0000-0000E6230000}"/>
    <cellStyle name="Normal 12 2 4 2 5 2 2 5 2 2" xfId="45838" xr:uid="{00000000-0005-0000-0000-0000E7230000}"/>
    <cellStyle name="Normal 12 2 4 2 5 2 2 5 3" xfId="33028" xr:uid="{00000000-0005-0000-0000-0000E8230000}"/>
    <cellStyle name="Normal 12 2 4 2 5 2 2 6" xfId="14728" xr:uid="{00000000-0005-0000-0000-0000E9230000}"/>
    <cellStyle name="Normal 12 2 4 2 5 2 2 6 2" xfId="40348" xr:uid="{00000000-0005-0000-0000-0000EA230000}"/>
    <cellStyle name="Normal 12 2 4 2 5 2 2 7" xfId="27538" xr:uid="{00000000-0005-0000-0000-0000EB230000}"/>
    <cellStyle name="Normal 12 2 4 2 5 2 3" xfId="2853" xr:uid="{00000000-0005-0000-0000-0000EC230000}"/>
    <cellStyle name="Normal 12 2 4 2 5 2 3 2" xfId="8343" xr:uid="{00000000-0005-0000-0000-0000ED230000}"/>
    <cellStyle name="Normal 12 2 4 2 5 2 3 2 2" xfId="21154" xr:uid="{00000000-0005-0000-0000-0000EE230000}"/>
    <cellStyle name="Normal 12 2 4 2 5 2 3 2 2 2" xfId="46774" xr:uid="{00000000-0005-0000-0000-0000EF230000}"/>
    <cellStyle name="Normal 12 2 4 2 5 2 3 2 3" xfId="33964" xr:uid="{00000000-0005-0000-0000-0000F0230000}"/>
    <cellStyle name="Normal 12 2 4 2 5 2 3 3" xfId="15664" xr:uid="{00000000-0005-0000-0000-0000F1230000}"/>
    <cellStyle name="Normal 12 2 4 2 5 2 3 3 2" xfId="41284" xr:uid="{00000000-0005-0000-0000-0000F2230000}"/>
    <cellStyle name="Normal 12 2 4 2 5 2 3 4" xfId="28474" xr:uid="{00000000-0005-0000-0000-0000F3230000}"/>
    <cellStyle name="Normal 12 2 4 2 5 2 4" xfId="4683" xr:uid="{00000000-0005-0000-0000-0000F4230000}"/>
    <cellStyle name="Normal 12 2 4 2 5 2 4 2" xfId="10173" xr:uid="{00000000-0005-0000-0000-0000F5230000}"/>
    <cellStyle name="Normal 12 2 4 2 5 2 4 2 2" xfId="22984" xr:uid="{00000000-0005-0000-0000-0000F6230000}"/>
    <cellStyle name="Normal 12 2 4 2 5 2 4 2 2 2" xfId="48604" xr:uid="{00000000-0005-0000-0000-0000F7230000}"/>
    <cellStyle name="Normal 12 2 4 2 5 2 4 2 3" xfId="35794" xr:uid="{00000000-0005-0000-0000-0000F8230000}"/>
    <cellStyle name="Normal 12 2 4 2 5 2 4 3" xfId="17494" xr:uid="{00000000-0005-0000-0000-0000F9230000}"/>
    <cellStyle name="Normal 12 2 4 2 5 2 4 3 2" xfId="43114" xr:uid="{00000000-0005-0000-0000-0000FA230000}"/>
    <cellStyle name="Normal 12 2 4 2 5 2 4 4" xfId="30304" xr:uid="{00000000-0005-0000-0000-0000FB230000}"/>
    <cellStyle name="Normal 12 2 4 2 5 2 5" xfId="12003" xr:uid="{00000000-0005-0000-0000-0000FC230000}"/>
    <cellStyle name="Normal 12 2 4 2 5 2 5 2" xfId="24814" xr:uid="{00000000-0005-0000-0000-0000FD230000}"/>
    <cellStyle name="Normal 12 2 4 2 5 2 5 2 2" xfId="50434" xr:uid="{00000000-0005-0000-0000-0000FE230000}"/>
    <cellStyle name="Normal 12 2 4 2 5 2 5 3" xfId="37624" xr:uid="{00000000-0005-0000-0000-0000FF230000}"/>
    <cellStyle name="Normal 12 2 4 2 5 2 6" xfId="6513" xr:uid="{00000000-0005-0000-0000-000000240000}"/>
    <cellStyle name="Normal 12 2 4 2 5 2 6 2" xfId="19324" xr:uid="{00000000-0005-0000-0000-000001240000}"/>
    <cellStyle name="Normal 12 2 4 2 5 2 6 2 2" xfId="44944" xr:uid="{00000000-0005-0000-0000-000002240000}"/>
    <cellStyle name="Normal 12 2 4 2 5 2 6 3" xfId="32134" xr:uid="{00000000-0005-0000-0000-000003240000}"/>
    <cellStyle name="Normal 12 2 4 2 5 2 7" xfId="13834" xr:uid="{00000000-0005-0000-0000-000004240000}"/>
    <cellStyle name="Normal 12 2 4 2 5 2 7 2" xfId="39454" xr:uid="{00000000-0005-0000-0000-000005240000}"/>
    <cellStyle name="Normal 12 2 4 2 5 2 8" xfId="26644" xr:uid="{00000000-0005-0000-0000-000006240000}"/>
    <cellStyle name="Normal 12 2 4 2 5 3" xfId="1517" xr:uid="{00000000-0005-0000-0000-000007240000}"/>
    <cellStyle name="Normal 12 2 4 2 5 3 2" xfId="3347" xr:uid="{00000000-0005-0000-0000-000008240000}"/>
    <cellStyle name="Normal 12 2 4 2 5 3 2 2" xfId="8837" xr:uid="{00000000-0005-0000-0000-000009240000}"/>
    <cellStyle name="Normal 12 2 4 2 5 3 2 2 2" xfId="21648" xr:uid="{00000000-0005-0000-0000-00000A240000}"/>
    <cellStyle name="Normal 12 2 4 2 5 3 2 2 2 2" xfId="47268" xr:uid="{00000000-0005-0000-0000-00000B240000}"/>
    <cellStyle name="Normal 12 2 4 2 5 3 2 2 3" xfId="34458" xr:uid="{00000000-0005-0000-0000-00000C240000}"/>
    <cellStyle name="Normal 12 2 4 2 5 3 2 3" xfId="16158" xr:uid="{00000000-0005-0000-0000-00000D240000}"/>
    <cellStyle name="Normal 12 2 4 2 5 3 2 3 2" xfId="41778" xr:uid="{00000000-0005-0000-0000-00000E240000}"/>
    <cellStyle name="Normal 12 2 4 2 5 3 2 4" xfId="28968" xr:uid="{00000000-0005-0000-0000-00000F240000}"/>
    <cellStyle name="Normal 12 2 4 2 5 3 3" xfId="5177" xr:uid="{00000000-0005-0000-0000-000010240000}"/>
    <cellStyle name="Normal 12 2 4 2 5 3 3 2" xfId="10667" xr:uid="{00000000-0005-0000-0000-000011240000}"/>
    <cellStyle name="Normal 12 2 4 2 5 3 3 2 2" xfId="23478" xr:uid="{00000000-0005-0000-0000-000012240000}"/>
    <cellStyle name="Normal 12 2 4 2 5 3 3 2 2 2" xfId="49098" xr:uid="{00000000-0005-0000-0000-000013240000}"/>
    <cellStyle name="Normal 12 2 4 2 5 3 3 2 3" xfId="36288" xr:uid="{00000000-0005-0000-0000-000014240000}"/>
    <cellStyle name="Normal 12 2 4 2 5 3 3 3" xfId="17988" xr:uid="{00000000-0005-0000-0000-000015240000}"/>
    <cellStyle name="Normal 12 2 4 2 5 3 3 3 2" xfId="43608" xr:uid="{00000000-0005-0000-0000-000016240000}"/>
    <cellStyle name="Normal 12 2 4 2 5 3 3 4" xfId="30798" xr:uid="{00000000-0005-0000-0000-000017240000}"/>
    <cellStyle name="Normal 12 2 4 2 5 3 4" xfId="12497" xr:uid="{00000000-0005-0000-0000-000018240000}"/>
    <cellStyle name="Normal 12 2 4 2 5 3 4 2" xfId="25308" xr:uid="{00000000-0005-0000-0000-000019240000}"/>
    <cellStyle name="Normal 12 2 4 2 5 3 4 2 2" xfId="50928" xr:uid="{00000000-0005-0000-0000-00001A240000}"/>
    <cellStyle name="Normal 12 2 4 2 5 3 4 3" xfId="38118" xr:uid="{00000000-0005-0000-0000-00001B240000}"/>
    <cellStyle name="Normal 12 2 4 2 5 3 5" xfId="7007" xr:uid="{00000000-0005-0000-0000-00001C240000}"/>
    <cellStyle name="Normal 12 2 4 2 5 3 5 2" xfId="19818" xr:uid="{00000000-0005-0000-0000-00001D240000}"/>
    <cellStyle name="Normal 12 2 4 2 5 3 5 2 2" xfId="45438" xr:uid="{00000000-0005-0000-0000-00001E240000}"/>
    <cellStyle name="Normal 12 2 4 2 5 3 5 3" xfId="32628" xr:uid="{00000000-0005-0000-0000-00001F240000}"/>
    <cellStyle name="Normal 12 2 4 2 5 3 6" xfId="14328" xr:uid="{00000000-0005-0000-0000-000020240000}"/>
    <cellStyle name="Normal 12 2 4 2 5 3 6 2" xfId="39948" xr:uid="{00000000-0005-0000-0000-000021240000}"/>
    <cellStyle name="Normal 12 2 4 2 5 3 7" xfId="27138" xr:uid="{00000000-0005-0000-0000-000022240000}"/>
    <cellStyle name="Normal 12 2 4 2 5 4" xfId="2453" xr:uid="{00000000-0005-0000-0000-000023240000}"/>
    <cellStyle name="Normal 12 2 4 2 5 4 2" xfId="7943" xr:uid="{00000000-0005-0000-0000-000024240000}"/>
    <cellStyle name="Normal 12 2 4 2 5 4 2 2" xfId="20754" xr:uid="{00000000-0005-0000-0000-000025240000}"/>
    <cellStyle name="Normal 12 2 4 2 5 4 2 2 2" xfId="46374" xr:uid="{00000000-0005-0000-0000-000026240000}"/>
    <cellStyle name="Normal 12 2 4 2 5 4 2 3" xfId="33564" xr:uid="{00000000-0005-0000-0000-000027240000}"/>
    <cellStyle name="Normal 12 2 4 2 5 4 3" xfId="15264" xr:uid="{00000000-0005-0000-0000-000028240000}"/>
    <cellStyle name="Normal 12 2 4 2 5 4 3 2" xfId="40884" xr:uid="{00000000-0005-0000-0000-000029240000}"/>
    <cellStyle name="Normal 12 2 4 2 5 4 4" xfId="28074" xr:uid="{00000000-0005-0000-0000-00002A240000}"/>
    <cellStyle name="Normal 12 2 4 2 5 5" xfId="4283" xr:uid="{00000000-0005-0000-0000-00002B240000}"/>
    <cellStyle name="Normal 12 2 4 2 5 5 2" xfId="9773" xr:uid="{00000000-0005-0000-0000-00002C240000}"/>
    <cellStyle name="Normal 12 2 4 2 5 5 2 2" xfId="22584" xr:uid="{00000000-0005-0000-0000-00002D240000}"/>
    <cellStyle name="Normal 12 2 4 2 5 5 2 2 2" xfId="48204" xr:uid="{00000000-0005-0000-0000-00002E240000}"/>
    <cellStyle name="Normal 12 2 4 2 5 5 2 3" xfId="35394" xr:uid="{00000000-0005-0000-0000-00002F240000}"/>
    <cellStyle name="Normal 12 2 4 2 5 5 3" xfId="17094" xr:uid="{00000000-0005-0000-0000-000030240000}"/>
    <cellStyle name="Normal 12 2 4 2 5 5 3 2" xfId="42714" xr:uid="{00000000-0005-0000-0000-000031240000}"/>
    <cellStyle name="Normal 12 2 4 2 5 5 4" xfId="29904" xr:uid="{00000000-0005-0000-0000-000032240000}"/>
    <cellStyle name="Normal 12 2 4 2 5 6" xfId="11603" xr:uid="{00000000-0005-0000-0000-000033240000}"/>
    <cellStyle name="Normal 12 2 4 2 5 6 2" xfId="24414" xr:uid="{00000000-0005-0000-0000-000034240000}"/>
    <cellStyle name="Normal 12 2 4 2 5 6 2 2" xfId="50034" xr:uid="{00000000-0005-0000-0000-000035240000}"/>
    <cellStyle name="Normal 12 2 4 2 5 6 3" xfId="37224" xr:uid="{00000000-0005-0000-0000-000036240000}"/>
    <cellStyle name="Normal 12 2 4 2 5 7" xfId="6113" xr:uid="{00000000-0005-0000-0000-000037240000}"/>
    <cellStyle name="Normal 12 2 4 2 5 7 2" xfId="18924" xr:uid="{00000000-0005-0000-0000-000038240000}"/>
    <cellStyle name="Normal 12 2 4 2 5 7 2 2" xfId="44544" xr:uid="{00000000-0005-0000-0000-000039240000}"/>
    <cellStyle name="Normal 12 2 4 2 5 7 3" xfId="31734" xr:uid="{00000000-0005-0000-0000-00003A240000}"/>
    <cellStyle name="Normal 12 2 4 2 5 8" xfId="13434" xr:uid="{00000000-0005-0000-0000-00003B240000}"/>
    <cellStyle name="Normal 12 2 4 2 5 8 2" xfId="39054" xr:uid="{00000000-0005-0000-0000-00003C240000}"/>
    <cellStyle name="Normal 12 2 4 2 5 9" xfId="26244" xr:uid="{00000000-0005-0000-0000-00003D240000}"/>
    <cellStyle name="Normal 12 2 4 2 6" xfId="756" xr:uid="{00000000-0005-0000-0000-00003E240000}"/>
    <cellStyle name="Normal 12 2 4 2 6 2" xfId="1651" xr:uid="{00000000-0005-0000-0000-00003F240000}"/>
    <cellStyle name="Normal 12 2 4 2 6 2 2" xfId="3481" xr:uid="{00000000-0005-0000-0000-000040240000}"/>
    <cellStyle name="Normal 12 2 4 2 6 2 2 2" xfId="8971" xr:uid="{00000000-0005-0000-0000-000041240000}"/>
    <cellStyle name="Normal 12 2 4 2 6 2 2 2 2" xfId="21782" xr:uid="{00000000-0005-0000-0000-000042240000}"/>
    <cellStyle name="Normal 12 2 4 2 6 2 2 2 2 2" xfId="47402" xr:uid="{00000000-0005-0000-0000-000043240000}"/>
    <cellStyle name="Normal 12 2 4 2 6 2 2 2 3" xfId="34592" xr:uid="{00000000-0005-0000-0000-000044240000}"/>
    <cellStyle name="Normal 12 2 4 2 6 2 2 3" xfId="16292" xr:uid="{00000000-0005-0000-0000-000045240000}"/>
    <cellStyle name="Normal 12 2 4 2 6 2 2 3 2" xfId="41912" xr:uid="{00000000-0005-0000-0000-000046240000}"/>
    <cellStyle name="Normal 12 2 4 2 6 2 2 4" xfId="29102" xr:uid="{00000000-0005-0000-0000-000047240000}"/>
    <cellStyle name="Normal 12 2 4 2 6 2 3" xfId="5311" xr:uid="{00000000-0005-0000-0000-000048240000}"/>
    <cellStyle name="Normal 12 2 4 2 6 2 3 2" xfId="10801" xr:uid="{00000000-0005-0000-0000-000049240000}"/>
    <cellStyle name="Normal 12 2 4 2 6 2 3 2 2" xfId="23612" xr:uid="{00000000-0005-0000-0000-00004A240000}"/>
    <cellStyle name="Normal 12 2 4 2 6 2 3 2 2 2" xfId="49232" xr:uid="{00000000-0005-0000-0000-00004B240000}"/>
    <cellStyle name="Normal 12 2 4 2 6 2 3 2 3" xfId="36422" xr:uid="{00000000-0005-0000-0000-00004C240000}"/>
    <cellStyle name="Normal 12 2 4 2 6 2 3 3" xfId="18122" xr:uid="{00000000-0005-0000-0000-00004D240000}"/>
    <cellStyle name="Normal 12 2 4 2 6 2 3 3 2" xfId="43742" xr:uid="{00000000-0005-0000-0000-00004E240000}"/>
    <cellStyle name="Normal 12 2 4 2 6 2 3 4" xfId="30932" xr:uid="{00000000-0005-0000-0000-00004F240000}"/>
    <cellStyle name="Normal 12 2 4 2 6 2 4" xfId="12631" xr:uid="{00000000-0005-0000-0000-000050240000}"/>
    <cellStyle name="Normal 12 2 4 2 6 2 4 2" xfId="25442" xr:uid="{00000000-0005-0000-0000-000051240000}"/>
    <cellStyle name="Normal 12 2 4 2 6 2 4 2 2" xfId="51062" xr:uid="{00000000-0005-0000-0000-000052240000}"/>
    <cellStyle name="Normal 12 2 4 2 6 2 4 3" xfId="38252" xr:uid="{00000000-0005-0000-0000-000053240000}"/>
    <cellStyle name="Normal 12 2 4 2 6 2 5" xfId="7141" xr:uid="{00000000-0005-0000-0000-000054240000}"/>
    <cellStyle name="Normal 12 2 4 2 6 2 5 2" xfId="19952" xr:uid="{00000000-0005-0000-0000-000055240000}"/>
    <cellStyle name="Normal 12 2 4 2 6 2 5 2 2" xfId="45572" xr:uid="{00000000-0005-0000-0000-000056240000}"/>
    <cellStyle name="Normal 12 2 4 2 6 2 5 3" xfId="32762" xr:uid="{00000000-0005-0000-0000-000057240000}"/>
    <cellStyle name="Normal 12 2 4 2 6 2 6" xfId="14462" xr:uid="{00000000-0005-0000-0000-000058240000}"/>
    <cellStyle name="Normal 12 2 4 2 6 2 6 2" xfId="40082" xr:uid="{00000000-0005-0000-0000-000059240000}"/>
    <cellStyle name="Normal 12 2 4 2 6 2 7" xfId="27272" xr:uid="{00000000-0005-0000-0000-00005A240000}"/>
    <cellStyle name="Normal 12 2 4 2 6 3" xfId="2587" xr:uid="{00000000-0005-0000-0000-00005B240000}"/>
    <cellStyle name="Normal 12 2 4 2 6 3 2" xfId="8077" xr:uid="{00000000-0005-0000-0000-00005C240000}"/>
    <cellStyle name="Normal 12 2 4 2 6 3 2 2" xfId="20888" xr:uid="{00000000-0005-0000-0000-00005D240000}"/>
    <cellStyle name="Normal 12 2 4 2 6 3 2 2 2" xfId="46508" xr:uid="{00000000-0005-0000-0000-00005E240000}"/>
    <cellStyle name="Normal 12 2 4 2 6 3 2 3" xfId="33698" xr:uid="{00000000-0005-0000-0000-00005F240000}"/>
    <cellStyle name="Normal 12 2 4 2 6 3 3" xfId="15398" xr:uid="{00000000-0005-0000-0000-000060240000}"/>
    <cellStyle name="Normal 12 2 4 2 6 3 3 2" xfId="41018" xr:uid="{00000000-0005-0000-0000-000061240000}"/>
    <cellStyle name="Normal 12 2 4 2 6 3 4" xfId="28208" xr:uid="{00000000-0005-0000-0000-000062240000}"/>
    <cellStyle name="Normal 12 2 4 2 6 4" xfId="4417" xr:uid="{00000000-0005-0000-0000-000063240000}"/>
    <cellStyle name="Normal 12 2 4 2 6 4 2" xfId="9907" xr:uid="{00000000-0005-0000-0000-000064240000}"/>
    <cellStyle name="Normal 12 2 4 2 6 4 2 2" xfId="22718" xr:uid="{00000000-0005-0000-0000-000065240000}"/>
    <cellStyle name="Normal 12 2 4 2 6 4 2 2 2" xfId="48338" xr:uid="{00000000-0005-0000-0000-000066240000}"/>
    <cellStyle name="Normal 12 2 4 2 6 4 2 3" xfId="35528" xr:uid="{00000000-0005-0000-0000-000067240000}"/>
    <cellStyle name="Normal 12 2 4 2 6 4 3" xfId="17228" xr:uid="{00000000-0005-0000-0000-000068240000}"/>
    <cellStyle name="Normal 12 2 4 2 6 4 3 2" xfId="42848" xr:uid="{00000000-0005-0000-0000-000069240000}"/>
    <cellStyle name="Normal 12 2 4 2 6 4 4" xfId="30038" xr:uid="{00000000-0005-0000-0000-00006A240000}"/>
    <cellStyle name="Normal 12 2 4 2 6 5" xfId="11737" xr:uid="{00000000-0005-0000-0000-00006B240000}"/>
    <cellStyle name="Normal 12 2 4 2 6 5 2" xfId="24548" xr:uid="{00000000-0005-0000-0000-00006C240000}"/>
    <cellStyle name="Normal 12 2 4 2 6 5 2 2" xfId="50168" xr:uid="{00000000-0005-0000-0000-00006D240000}"/>
    <cellStyle name="Normal 12 2 4 2 6 5 3" xfId="37358" xr:uid="{00000000-0005-0000-0000-00006E240000}"/>
    <cellStyle name="Normal 12 2 4 2 6 6" xfId="6247" xr:uid="{00000000-0005-0000-0000-00006F240000}"/>
    <cellStyle name="Normal 12 2 4 2 6 6 2" xfId="19058" xr:uid="{00000000-0005-0000-0000-000070240000}"/>
    <cellStyle name="Normal 12 2 4 2 6 6 2 2" xfId="44678" xr:uid="{00000000-0005-0000-0000-000071240000}"/>
    <cellStyle name="Normal 12 2 4 2 6 6 3" xfId="31868" xr:uid="{00000000-0005-0000-0000-000072240000}"/>
    <cellStyle name="Normal 12 2 4 2 6 7" xfId="13568" xr:uid="{00000000-0005-0000-0000-000073240000}"/>
    <cellStyle name="Normal 12 2 4 2 6 7 2" xfId="39188" xr:uid="{00000000-0005-0000-0000-000074240000}"/>
    <cellStyle name="Normal 12 2 4 2 6 8" xfId="26378" xr:uid="{00000000-0005-0000-0000-000075240000}"/>
    <cellStyle name="Normal 12 2 4 2 7" xfId="1157" xr:uid="{00000000-0005-0000-0000-000076240000}"/>
    <cellStyle name="Normal 12 2 4 2 7 2" xfId="2987" xr:uid="{00000000-0005-0000-0000-000077240000}"/>
    <cellStyle name="Normal 12 2 4 2 7 2 2" xfId="8477" xr:uid="{00000000-0005-0000-0000-000078240000}"/>
    <cellStyle name="Normal 12 2 4 2 7 2 2 2" xfId="21288" xr:uid="{00000000-0005-0000-0000-000079240000}"/>
    <cellStyle name="Normal 12 2 4 2 7 2 2 2 2" xfId="46908" xr:uid="{00000000-0005-0000-0000-00007A240000}"/>
    <cellStyle name="Normal 12 2 4 2 7 2 2 3" xfId="34098" xr:uid="{00000000-0005-0000-0000-00007B240000}"/>
    <cellStyle name="Normal 12 2 4 2 7 2 3" xfId="15798" xr:uid="{00000000-0005-0000-0000-00007C240000}"/>
    <cellStyle name="Normal 12 2 4 2 7 2 3 2" xfId="41418" xr:uid="{00000000-0005-0000-0000-00007D240000}"/>
    <cellStyle name="Normal 12 2 4 2 7 2 4" xfId="28608" xr:uid="{00000000-0005-0000-0000-00007E240000}"/>
    <cellStyle name="Normal 12 2 4 2 7 3" xfId="4817" xr:uid="{00000000-0005-0000-0000-00007F240000}"/>
    <cellStyle name="Normal 12 2 4 2 7 3 2" xfId="10307" xr:uid="{00000000-0005-0000-0000-000080240000}"/>
    <cellStyle name="Normal 12 2 4 2 7 3 2 2" xfId="23118" xr:uid="{00000000-0005-0000-0000-000081240000}"/>
    <cellStyle name="Normal 12 2 4 2 7 3 2 2 2" xfId="48738" xr:uid="{00000000-0005-0000-0000-000082240000}"/>
    <cellStyle name="Normal 12 2 4 2 7 3 2 3" xfId="35928" xr:uid="{00000000-0005-0000-0000-000083240000}"/>
    <cellStyle name="Normal 12 2 4 2 7 3 3" xfId="17628" xr:uid="{00000000-0005-0000-0000-000084240000}"/>
    <cellStyle name="Normal 12 2 4 2 7 3 3 2" xfId="43248" xr:uid="{00000000-0005-0000-0000-000085240000}"/>
    <cellStyle name="Normal 12 2 4 2 7 3 4" xfId="30438" xr:uid="{00000000-0005-0000-0000-000086240000}"/>
    <cellStyle name="Normal 12 2 4 2 7 4" xfId="12137" xr:uid="{00000000-0005-0000-0000-000087240000}"/>
    <cellStyle name="Normal 12 2 4 2 7 4 2" xfId="24948" xr:uid="{00000000-0005-0000-0000-000088240000}"/>
    <cellStyle name="Normal 12 2 4 2 7 4 2 2" xfId="50568" xr:uid="{00000000-0005-0000-0000-000089240000}"/>
    <cellStyle name="Normal 12 2 4 2 7 4 3" xfId="37758" xr:uid="{00000000-0005-0000-0000-00008A240000}"/>
    <cellStyle name="Normal 12 2 4 2 7 5" xfId="6647" xr:uid="{00000000-0005-0000-0000-00008B240000}"/>
    <cellStyle name="Normal 12 2 4 2 7 5 2" xfId="19458" xr:uid="{00000000-0005-0000-0000-00008C240000}"/>
    <cellStyle name="Normal 12 2 4 2 7 5 2 2" xfId="45078" xr:uid="{00000000-0005-0000-0000-00008D240000}"/>
    <cellStyle name="Normal 12 2 4 2 7 5 3" xfId="32268" xr:uid="{00000000-0005-0000-0000-00008E240000}"/>
    <cellStyle name="Normal 12 2 4 2 7 6" xfId="13968" xr:uid="{00000000-0005-0000-0000-00008F240000}"/>
    <cellStyle name="Normal 12 2 4 2 7 6 2" xfId="39588" xr:uid="{00000000-0005-0000-0000-000090240000}"/>
    <cellStyle name="Normal 12 2 4 2 7 7" xfId="26778" xr:uid="{00000000-0005-0000-0000-000091240000}"/>
    <cellStyle name="Normal 12 2 4 2 8" xfId="2052" xr:uid="{00000000-0005-0000-0000-000092240000}"/>
    <cellStyle name="Normal 12 2 4 2 8 2" xfId="3882" xr:uid="{00000000-0005-0000-0000-000093240000}"/>
    <cellStyle name="Normal 12 2 4 2 8 2 2" xfId="9372" xr:uid="{00000000-0005-0000-0000-000094240000}"/>
    <cellStyle name="Normal 12 2 4 2 8 2 2 2" xfId="22183" xr:uid="{00000000-0005-0000-0000-000095240000}"/>
    <cellStyle name="Normal 12 2 4 2 8 2 2 2 2" xfId="47803" xr:uid="{00000000-0005-0000-0000-000096240000}"/>
    <cellStyle name="Normal 12 2 4 2 8 2 2 3" xfId="34993" xr:uid="{00000000-0005-0000-0000-000097240000}"/>
    <cellStyle name="Normal 12 2 4 2 8 2 3" xfId="16693" xr:uid="{00000000-0005-0000-0000-000098240000}"/>
    <cellStyle name="Normal 12 2 4 2 8 2 3 2" xfId="42313" xr:uid="{00000000-0005-0000-0000-000099240000}"/>
    <cellStyle name="Normal 12 2 4 2 8 2 4" xfId="29503" xr:uid="{00000000-0005-0000-0000-00009A240000}"/>
    <cellStyle name="Normal 12 2 4 2 8 3" xfId="5712" xr:uid="{00000000-0005-0000-0000-00009B240000}"/>
    <cellStyle name="Normal 12 2 4 2 8 3 2" xfId="11202" xr:uid="{00000000-0005-0000-0000-00009C240000}"/>
    <cellStyle name="Normal 12 2 4 2 8 3 2 2" xfId="24013" xr:uid="{00000000-0005-0000-0000-00009D240000}"/>
    <cellStyle name="Normal 12 2 4 2 8 3 2 2 2" xfId="49633" xr:uid="{00000000-0005-0000-0000-00009E240000}"/>
    <cellStyle name="Normal 12 2 4 2 8 3 2 3" xfId="36823" xr:uid="{00000000-0005-0000-0000-00009F240000}"/>
    <cellStyle name="Normal 12 2 4 2 8 3 3" xfId="18523" xr:uid="{00000000-0005-0000-0000-0000A0240000}"/>
    <cellStyle name="Normal 12 2 4 2 8 3 3 2" xfId="44143" xr:uid="{00000000-0005-0000-0000-0000A1240000}"/>
    <cellStyle name="Normal 12 2 4 2 8 3 4" xfId="31333" xr:uid="{00000000-0005-0000-0000-0000A2240000}"/>
    <cellStyle name="Normal 12 2 4 2 8 4" xfId="13032" xr:uid="{00000000-0005-0000-0000-0000A3240000}"/>
    <cellStyle name="Normal 12 2 4 2 8 4 2" xfId="25843" xr:uid="{00000000-0005-0000-0000-0000A4240000}"/>
    <cellStyle name="Normal 12 2 4 2 8 4 2 2" xfId="51463" xr:uid="{00000000-0005-0000-0000-0000A5240000}"/>
    <cellStyle name="Normal 12 2 4 2 8 4 3" xfId="38653" xr:uid="{00000000-0005-0000-0000-0000A6240000}"/>
    <cellStyle name="Normal 12 2 4 2 8 5" xfId="7542" xr:uid="{00000000-0005-0000-0000-0000A7240000}"/>
    <cellStyle name="Normal 12 2 4 2 8 5 2" xfId="20353" xr:uid="{00000000-0005-0000-0000-0000A8240000}"/>
    <cellStyle name="Normal 12 2 4 2 8 5 2 2" xfId="45973" xr:uid="{00000000-0005-0000-0000-0000A9240000}"/>
    <cellStyle name="Normal 12 2 4 2 8 5 3" xfId="33163" xr:uid="{00000000-0005-0000-0000-0000AA240000}"/>
    <cellStyle name="Normal 12 2 4 2 8 6" xfId="14863" xr:uid="{00000000-0005-0000-0000-0000AB240000}"/>
    <cellStyle name="Normal 12 2 4 2 8 6 2" xfId="40483" xr:uid="{00000000-0005-0000-0000-0000AC240000}"/>
    <cellStyle name="Normal 12 2 4 2 8 7" xfId="27673" xr:uid="{00000000-0005-0000-0000-0000AD240000}"/>
    <cellStyle name="Normal 12 2 4 2 9" xfId="2093" xr:uid="{00000000-0005-0000-0000-0000AE240000}"/>
    <cellStyle name="Normal 12 2 4 2 9 2" xfId="7583" xr:uid="{00000000-0005-0000-0000-0000AF240000}"/>
    <cellStyle name="Normal 12 2 4 2 9 2 2" xfId="20394" xr:uid="{00000000-0005-0000-0000-0000B0240000}"/>
    <cellStyle name="Normal 12 2 4 2 9 2 2 2" xfId="46014" xr:uid="{00000000-0005-0000-0000-0000B1240000}"/>
    <cellStyle name="Normal 12 2 4 2 9 2 3" xfId="33204" xr:uid="{00000000-0005-0000-0000-0000B2240000}"/>
    <cellStyle name="Normal 12 2 4 2 9 3" xfId="14904" xr:uid="{00000000-0005-0000-0000-0000B3240000}"/>
    <cellStyle name="Normal 12 2 4 2 9 3 2" xfId="40524" xr:uid="{00000000-0005-0000-0000-0000B4240000}"/>
    <cellStyle name="Normal 12 2 4 2 9 4" xfId="27714" xr:uid="{00000000-0005-0000-0000-0000B5240000}"/>
    <cellStyle name="Normal 12 2 4 3" xfId="282" xr:uid="{00000000-0005-0000-0000-0000B6240000}"/>
    <cellStyle name="Normal 12 2 4 3 10" xfId="5774" xr:uid="{00000000-0005-0000-0000-0000B7240000}"/>
    <cellStyle name="Normal 12 2 4 3 10 2" xfId="18585" xr:uid="{00000000-0005-0000-0000-0000B8240000}"/>
    <cellStyle name="Normal 12 2 4 3 10 2 2" xfId="44205" xr:uid="{00000000-0005-0000-0000-0000B9240000}"/>
    <cellStyle name="Normal 12 2 4 3 10 3" xfId="31395" xr:uid="{00000000-0005-0000-0000-0000BA240000}"/>
    <cellStyle name="Normal 12 2 4 3 11" xfId="13095" xr:uid="{00000000-0005-0000-0000-0000BB240000}"/>
    <cellStyle name="Normal 12 2 4 3 11 2" xfId="38715" xr:uid="{00000000-0005-0000-0000-0000BC240000}"/>
    <cellStyle name="Normal 12 2 4 3 12" xfId="25905" xr:uid="{00000000-0005-0000-0000-0000BD240000}"/>
    <cellStyle name="Normal 12 2 4 3 2" xfId="511" xr:uid="{00000000-0005-0000-0000-0000BE240000}"/>
    <cellStyle name="Normal 12 2 4 3 2 2" xfId="910" xr:uid="{00000000-0005-0000-0000-0000BF240000}"/>
    <cellStyle name="Normal 12 2 4 3 2 2 2" xfId="1805" xr:uid="{00000000-0005-0000-0000-0000C0240000}"/>
    <cellStyle name="Normal 12 2 4 3 2 2 2 2" xfId="3635" xr:uid="{00000000-0005-0000-0000-0000C1240000}"/>
    <cellStyle name="Normal 12 2 4 3 2 2 2 2 2" xfId="9125" xr:uid="{00000000-0005-0000-0000-0000C2240000}"/>
    <cellStyle name="Normal 12 2 4 3 2 2 2 2 2 2" xfId="21936" xr:uid="{00000000-0005-0000-0000-0000C3240000}"/>
    <cellStyle name="Normal 12 2 4 3 2 2 2 2 2 2 2" xfId="47556" xr:uid="{00000000-0005-0000-0000-0000C4240000}"/>
    <cellStyle name="Normal 12 2 4 3 2 2 2 2 2 3" xfId="34746" xr:uid="{00000000-0005-0000-0000-0000C5240000}"/>
    <cellStyle name="Normal 12 2 4 3 2 2 2 2 3" xfId="16446" xr:uid="{00000000-0005-0000-0000-0000C6240000}"/>
    <cellStyle name="Normal 12 2 4 3 2 2 2 2 3 2" xfId="42066" xr:uid="{00000000-0005-0000-0000-0000C7240000}"/>
    <cellStyle name="Normal 12 2 4 3 2 2 2 2 4" xfId="29256" xr:uid="{00000000-0005-0000-0000-0000C8240000}"/>
    <cellStyle name="Normal 12 2 4 3 2 2 2 3" xfId="5465" xr:uid="{00000000-0005-0000-0000-0000C9240000}"/>
    <cellStyle name="Normal 12 2 4 3 2 2 2 3 2" xfId="10955" xr:uid="{00000000-0005-0000-0000-0000CA240000}"/>
    <cellStyle name="Normal 12 2 4 3 2 2 2 3 2 2" xfId="23766" xr:uid="{00000000-0005-0000-0000-0000CB240000}"/>
    <cellStyle name="Normal 12 2 4 3 2 2 2 3 2 2 2" xfId="49386" xr:uid="{00000000-0005-0000-0000-0000CC240000}"/>
    <cellStyle name="Normal 12 2 4 3 2 2 2 3 2 3" xfId="36576" xr:uid="{00000000-0005-0000-0000-0000CD240000}"/>
    <cellStyle name="Normal 12 2 4 3 2 2 2 3 3" xfId="18276" xr:uid="{00000000-0005-0000-0000-0000CE240000}"/>
    <cellStyle name="Normal 12 2 4 3 2 2 2 3 3 2" xfId="43896" xr:uid="{00000000-0005-0000-0000-0000CF240000}"/>
    <cellStyle name="Normal 12 2 4 3 2 2 2 3 4" xfId="31086" xr:uid="{00000000-0005-0000-0000-0000D0240000}"/>
    <cellStyle name="Normal 12 2 4 3 2 2 2 4" xfId="12785" xr:uid="{00000000-0005-0000-0000-0000D1240000}"/>
    <cellStyle name="Normal 12 2 4 3 2 2 2 4 2" xfId="25596" xr:uid="{00000000-0005-0000-0000-0000D2240000}"/>
    <cellStyle name="Normal 12 2 4 3 2 2 2 4 2 2" xfId="51216" xr:uid="{00000000-0005-0000-0000-0000D3240000}"/>
    <cellStyle name="Normal 12 2 4 3 2 2 2 4 3" xfId="38406" xr:uid="{00000000-0005-0000-0000-0000D4240000}"/>
    <cellStyle name="Normal 12 2 4 3 2 2 2 5" xfId="7295" xr:uid="{00000000-0005-0000-0000-0000D5240000}"/>
    <cellStyle name="Normal 12 2 4 3 2 2 2 5 2" xfId="20106" xr:uid="{00000000-0005-0000-0000-0000D6240000}"/>
    <cellStyle name="Normal 12 2 4 3 2 2 2 5 2 2" xfId="45726" xr:uid="{00000000-0005-0000-0000-0000D7240000}"/>
    <cellStyle name="Normal 12 2 4 3 2 2 2 5 3" xfId="32916" xr:uid="{00000000-0005-0000-0000-0000D8240000}"/>
    <cellStyle name="Normal 12 2 4 3 2 2 2 6" xfId="14616" xr:uid="{00000000-0005-0000-0000-0000D9240000}"/>
    <cellStyle name="Normal 12 2 4 3 2 2 2 6 2" xfId="40236" xr:uid="{00000000-0005-0000-0000-0000DA240000}"/>
    <cellStyle name="Normal 12 2 4 3 2 2 2 7" xfId="27426" xr:uid="{00000000-0005-0000-0000-0000DB240000}"/>
    <cellStyle name="Normal 12 2 4 3 2 2 3" xfId="2741" xr:uid="{00000000-0005-0000-0000-0000DC240000}"/>
    <cellStyle name="Normal 12 2 4 3 2 2 3 2" xfId="8231" xr:uid="{00000000-0005-0000-0000-0000DD240000}"/>
    <cellStyle name="Normal 12 2 4 3 2 2 3 2 2" xfId="21042" xr:uid="{00000000-0005-0000-0000-0000DE240000}"/>
    <cellStyle name="Normal 12 2 4 3 2 2 3 2 2 2" xfId="46662" xr:uid="{00000000-0005-0000-0000-0000DF240000}"/>
    <cellStyle name="Normal 12 2 4 3 2 2 3 2 3" xfId="33852" xr:uid="{00000000-0005-0000-0000-0000E0240000}"/>
    <cellStyle name="Normal 12 2 4 3 2 2 3 3" xfId="15552" xr:uid="{00000000-0005-0000-0000-0000E1240000}"/>
    <cellStyle name="Normal 12 2 4 3 2 2 3 3 2" xfId="41172" xr:uid="{00000000-0005-0000-0000-0000E2240000}"/>
    <cellStyle name="Normal 12 2 4 3 2 2 3 4" xfId="28362" xr:uid="{00000000-0005-0000-0000-0000E3240000}"/>
    <cellStyle name="Normal 12 2 4 3 2 2 4" xfId="4571" xr:uid="{00000000-0005-0000-0000-0000E4240000}"/>
    <cellStyle name="Normal 12 2 4 3 2 2 4 2" xfId="10061" xr:uid="{00000000-0005-0000-0000-0000E5240000}"/>
    <cellStyle name="Normal 12 2 4 3 2 2 4 2 2" xfId="22872" xr:uid="{00000000-0005-0000-0000-0000E6240000}"/>
    <cellStyle name="Normal 12 2 4 3 2 2 4 2 2 2" xfId="48492" xr:uid="{00000000-0005-0000-0000-0000E7240000}"/>
    <cellStyle name="Normal 12 2 4 3 2 2 4 2 3" xfId="35682" xr:uid="{00000000-0005-0000-0000-0000E8240000}"/>
    <cellStyle name="Normal 12 2 4 3 2 2 4 3" xfId="17382" xr:uid="{00000000-0005-0000-0000-0000E9240000}"/>
    <cellStyle name="Normal 12 2 4 3 2 2 4 3 2" xfId="43002" xr:uid="{00000000-0005-0000-0000-0000EA240000}"/>
    <cellStyle name="Normal 12 2 4 3 2 2 4 4" xfId="30192" xr:uid="{00000000-0005-0000-0000-0000EB240000}"/>
    <cellStyle name="Normal 12 2 4 3 2 2 5" xfId="11891" xr:uid="{00000000-0005-0000-0000-0000EC240000}"/>
    <cellStyle name="Normal 12 2 4 3 2 2 5 2" xfId="24702" xr:uid="{00000000-0005-0000-0000-0000ED240000}"/>
    <cellStyle name="Normal 12 2 4 3 2 2 5 2 2" xfId="50322" xr:uid="{00000000-0005-0000-0000-0000EE240000}"/>
    <cellStyle name="Normal 12 2 4 3 2 2 5 3" xfId="37512" xr:uid="{00000000-0005-0000-0000-0000EF240000}"/>
    <cellStyle name="Normal 12 2 4 3 2 2 6" xfId="6401" xr:uid="{00000000-0005-0000-0000-0000F0240000}"/>
    <cellStyle name="Normal 12 2 4 3 2 2 6 2" xfId="19212" xr:uid="{00000000-0005-0000-0000-0000F1240000}"/>
    <cellStyle name="Normal 12 2 4 3 2 2 6 2 2" xfId="44832" xr:uid="{00000000-0005-0000-0000-0000F2240000}"/>
    <cellStyle name="Normal 12 2 4 3 2 2 6 3" xfId="32022" xr:uid="{00000000-0005-0000-0000-0000F3240000}"/>
    <cellStyle name="Normal 12 2 4 3 2 2 7" xfId="13722" xr:uid="{00000000-0005-0000-0000-0000F4240000}"/>
    <cellStyle name="Normal 12 2 4 3 2 2 7 2" xfId="39342" xr:uid="{00000000-0005-0000-0000-0000F5240000}"/>
    <cellStyle name="Normal 12 2 4 3 2 2 8" xfId="26532" xr:uid="{00000000-0005-0000-0000-0000F6240000}"/>
    <cellStyle name="Normal 12 2 4 3 2 3" xfId="1406" xr:uid="{00000000-0005-0000-0000-0000F7240000}"/>
    <cellStyle name="Normal 12 2 4 3 2 3 2" xfId="3236" xr:uid="{00000000-0005-0000-0000-0000F8240000}"/>
    <cellStyle name="Normal 12 2 4 3 2 3 2 2" xfId="8726" xr:uid="{00000000-0005-0000-0000-0000F9240000}"/>
    <cellStyle name="Normal 12 2 4 3 2 3 2 2 2" xfId="21537" xr:uid="{00000000-0005-0000-0000-0000FA240000}"/>
    <cellStyle name="Normal 12 2 4 3 2 3 2 2 2 2" xfId="47157" xr:uid="{00000000-0005-0000-0000-0000FB240000}"/>
    <cellStyle name="Normal 12 2 4 3 2 3 2 2 3" xfId="34347" xr:uid="{00000000-0005-0000-0000-0000FC240000}"/>
    <cellStyle name="Normal 12 2 4 3 2 3 2 3" xfId="16047" xr:uid="{00000000-0005-0000-0000-0000FD240000}"/>
    <cellStyle name="Normal 12 2 4 3 2 3 2 3 2" xfId="41667" xr:uid="{00000000-0005-0000-0000-0000FE240000}"/>
    <cellStyle name="Normal 12 2 4 3 2 3 2 4" xfId="28857" xr:uid="{00000000-0005-0000-0000-0000FF240000}"/>
    <cellStyle name="Normal 12 2 4 3 2 3 3" xfId="5066" xr:uid="{00000000-0005-0000-0000-000000250000}"/>
    <cellStyle name="Normal 12 2 4 3 2 3 3 2" xfId="10556" xr:uid="{00000000-0005-0000-0000-000001250000}"/>
    <cellStyle name="Normal 12 2 4 3 2 3 3 2 2" xfId="23367" xr:uid="{00000000-0005-0000-0000-000002250000}"/>
    <cellStyle name="Normal 12 2 4 3 2 3 3 2 2 2" xfId="48987" xr:uid="{00000000-0005-0000-0000-000003250000}"/>
    <cellStyle name="Normal 12 2 4 3 2 3 3 2 3" xfId="36177" xr:uid="{00000000-0005-0000-0000-000004250000}"/>
    <cellStyle name="Normal 12 2 4 3 2 3 3 3" xfId="17877" xr:uid="{00000000-0005-0000-0000-000005250000}"/>
    <cellStyle name="Normal 12 2 4 3 2 3 3 3 2" xfId="43497" xr:uid="{00000000-0005-0000-0000-000006250000}"/>
    <cellStyle name="Normal 12 2 4 3 2 3 3 4" xfId="30687" xr:uid="{00000000-0005-0000-0000-000007250000}"/>
    <cellStyle name="Normal 12 2 4 3 2 3 4" xfId="12386" xr:uid="{00000000-0005-0000-0000-000008250000}"/>
    <cellStyle name="Normal 12 2 4 3 2 3 4 2" xfId="25197" xr:uid="{00000000-0005-0000-0000-000009250000}"/>
    <cellStyle name="Normal 12 2 4 3 2 3 4 2 2" xfId="50817" xr:uid="{00000000-0005-0000-0000-00000A250000}"/>
    <cellStyle name="Normal 12 2 4 3 2 3 4 3" xfId="38007" xr:uid="{00000000-0005-0000-0000-00000B250000}"/>
    <cellStyle name="Normal 12 2 4 3 2 3 5" xfId="6896" xr:uid="{00000000-0005-0000-0000-00000C250000}"/>
    <cellStyle name="Normal 12 2 4 3 2 3 5 2" xfId="19707" xr:uid="{00000000-0005-0000-0000-00000D250000}"/>
    <cellStyle name="Normal 12 2 4 3 2 3 5 2 2" xfId="45327" xr:uid="{00000000-0005-0000-0000-00000E250000}"/>
    <cellStyle name="Normal 12 2 4 3 2 3 5 3" xfId="32517" xr:uid="{00000000-0005-0000-0000-00000F250000}"/>
    <cellStyle name="Normal 12 2 4 3 2 3 6" xfId="14217" xr:uid="{00000000-0005-0000-0000-000010250000}"/>
    <cellStyle name="Normal 12 2 4 3 2 3 6 2" xfId="39837" xr:uid="{00000000-0005-0000-0000-000011250000}"/>
    <cellStyle name="Normal 12 2 4 3 2 3 7" xfId="27027" xr:uid="{00000000-0005-0000-0000-000012250000}"/>
    <cellStyle name="Normal 12 2 4 3 2 4" xfId="2342" xr:uid="{00000000-0005-0000-0000-000013250000}"/>
    <cellStyle name="Normal 12 2 4 3 2 4 2" xfId="7832" xr:uid="{00000000-0005-0000-0000-000014250000}"/>
    <cellStyle name="Normal 12 2 4 3 2 4 2 2" xfId="20643" xr:uid="{00000000-0005-0000-0000-000015250000}"/>
    <cellStyle name="Normal 12 2 4 3 2 4 2 2 2" xfId="46263" xr:uid="{00000000-0005-0000-0000-000016250000}"/>
    <cellStyle name="Normal 12 2 4 3 2 4 2 3" xfId="33453" xr:uid="{00000000-0005-0000-0000-000017250000}"/>
    <cellStyle name="Normal 12 2 4 3 2 4 3" xfId="15153" xr:uid="{00000000-0005-0000-0000-000018250000}"/>
    <cellStyle name="Normal 12 2 4 3 2 4 3 2" xfId="40773" xr:uid="{00000000-0005-0000-0000-000019250000}"/>
    <cellStyle name="Normal 12 2 4 3 2 4 4" xfId="27963" xr:uid="{00000000-0005-0000-0000-00001A250000}"/>
    <cellStyle name="Normal 12 2 4 3 2 5" xfId="4172" xr:uid="{00000000-0005-0000-0000-00001B250000}"/>
    <cellStyle name="Normal 12 2 4 3 2 5 2" xfId="9662" xr:uid="{00000000-0005-0000-0000-00001C250000}"/>
    <cellStyle name="Normal 12 2 4 3 2 5 2 2" xfId="22473" xr:uid="{00000000-0005-0000-0000-00001D250000}"/>
    <cellStyle name="Normal 12 2 4 3 2 5 2 2 2" xfId="48093" xr:uid="{00000000-0005-0000-0000-00001E250000}"/>
    <cellStyle name="Normal 12 2 4 3 2 5 2 3" xfId="35283" xr:uid="{00000000-0005-0000-0000-00001F250000}"/>
    <cellStyle name="Normal 12 2 4 3 2 5 3" xfId="16983" xr:uid="{00000000-0005-0000-0000-000020250000}"/>
    <cellStyle name="Normal 12 2 4 3 2 5 3 2" xfId="42603" xr:uid="{00000000-0005-0000-0000-000021250000}"/>
    <cellStyle name="Normal 12 2 4 3 2 5 4" xfId="29793" xr:uid="{00000000-0005-0000-0000-000022250000}"/>
    <cellStyle name="Normal 12 2 4 3 2 6" xfId="11492" xr:uid="{00000000-0005-0000-0000-000023250000}"/>
    <cellStyle name="Normal 12 2 4 3 2 6 2" xfId="24303" xr:uid="{00000000-0005-0000-0000-000024250000}"/>
    <cellStyle name="Normal 12 2 4 3 2 6 2 2" xfId="49923" xr:uid="{00000000-0005-0000-0000-000025250000}"/>
    <cellStyle name="Normal 12 2 4 3 2 6 3" xfId="37113" xr:uid="{00000000-0005-0000-0000-000026250000}"/>
    <cellStyle name="Normal 12 2 4 3 2 7" xfId="6002" xr:uid="{00000000-0005-0000-0000-000027250000}"/>
    <cellStyle name="Normal 12 2 4 3 2 7 2" xfId="18813" xr:uid="{00000000-0005-0000-0000-000028250000}"/>
    <cellStyle name="Normal 12 2 4 3 2 7 2 2" xfId="44433" xr:uid="{00000000-0005-0000-0000-000029250000}"/>
    <cellStyle name="Normal 12 2 4 3 2 7 3" xfId="31623" xr:uid="{00000000-0005-0000-0000-00002A250000}"/>
    <cellStyle name="Normal 12 2 4 3 2 8" xfId="13323" xr:uid="{00000000-0005-0000-0000-00002B250000}"/>
    <cellStyle name="Normal 12 2 4 3 2 8 2" xfId="38943" xr:uid="{00000000-0005-0000-0000-00002C250000}"/>
    <cellStyle name="Normal 12 2 4 3 2 9" xfId="26133" xr:uid="{00000000-0005-0000-0000-00002D250000}"/>
    <cellStyle name="Normal 12 2 4 3 3" xfId="643" xr:uid="{00000000-0005-0000-0000-00002E250000}"/>
    <cellStyle name="Normal 12 2 4 3 3 2" xfId="1043" xr:uid="{00000000-0005-0000-0000-00002F250000}"/>
    <cellStyle name="Normal 12 2 4 3 3 2 2" xfId="1938" xr:uid="{00000000-0005-0000-0000-000030250000}"/>
    <cellStyle name="Normal 12 2 4 3 3 2 2 2" xfId="3768" xr:uid="{00000000-0005-0000-0000-000031250000}"/>
    <cellStyle name="Normal 12 2 4 3 3 2 2 2 2" xfId="9258" xr:uid="{00000000-0005-0000-0000-000032250000}"/>
    <cellStyle name="Normal 12 2 4 3 3 2 2 2 2 2" xfId="22069" xr:uid="{00000000-0005-0000-0000-000033250000}"/>
    <cellStyle name="Normal 12 2 4 3 3 2 2 2 2 2 2" xfId="47689" xr:uid="{00000000-0005-0000-0000-000034250000}"/>
    <cellStyle name="Normal 12 2 4 3 3 2 2 2 2 3" xfId="34879" xr:uid="{00000000-0005-0000-0000-000035250000}"/>
    <cellStyle name="Normal 12 2 4 3 3 2 2 2 3" xfId="16579" xr:uid="{00000000-0005-0000-0000-000036250000}"/>
    <cellStyle name="Normal 12 2 4 3 3 2 2 2 3 2" xfId="42199" xr:uid="{00000000-0005-0000-0000-000037250000}"/>
    <cellStyle name="Normal 12 2 4 3 3 2 2 2 4" xfId="29389" xr:uid="{00000000-0005-0000-0000-000038250000}"/>
    <cellStyle name="Normal 12 2 4 3 3 2 2 3" xfId="5598" xr:uid="{00000000-0005-0000-0000-000039250000}"/>
    <cellStyle name="Normal 12 2 4 3 3 2 2 3 2" xfId="11088" xr:uid="{00000000-0005-0000-0000-00003A250000}"/>
    <cellStyle name="Normal 12 2 4 3 3 2 2 3 2 2" xfId="23899" xr:uid="{00000000-0005-0000-0000-00003B250000}"/>
    <cellStyle name="Normal 12 2 4 3 3 2 2 3 2 2 2" xfId="49519" xr:uid="{00000000-0005-0000-0000-00003C250000}"/>
    <cellStyle name="Normal 12 2 4 3 3 2 2 3 2 3" xfId="36709" xr:uid="{00000000-0005-0000-0000-00003D250000}"/>
    <cellStyle name="Normal 12 2 4 3 3 2 2 3 3" xfId="18409" xr:uid="{00000000-0005-0000-0000-00003E250000}"/>
    <cellStyle name="Normal 12 2 4 3 3 2 2 3 3 2" xfId="44029" xr:uid="{00000000-0005-0000-0000-00003F250000}"/>
    <cellStyle name="Normal 12 2 4 3 3 2 2 3 4" xfId="31219" xr:uid="{00000000-0005-0000-0000-000040250000}"/>
    <cellStyle name="Normal 12 2 4 3 3 2 2 4" xfId="12918" xr:uid="{00000000-0005-0000-0000-000041250000}"/>
    <cellStyle name="Normal 12 2 4 3 3 2 2 4 2" xfId="25729" xr:uid="{00000000-0005-0000-0000-000042250000}"/>
    <cellStyle name="Normal 12 2 4 3 3 2 2 4 2 2" xfId="51349" xr:uid="{00000000-0005-0000-0000-000043250000}"/>
    <cellStyle name="Normal 12 2 4 3 3 2 2 4 3" xfId="38539" xr:uid="{00000000-0005-0000-0000-000044250000}"/>
    <cellStyle name="Normal 12 2 4 3 3 2 2 5" xfId="7428" xr:uid="{00000000-0005-0000-0000-000045250000}"/>
    <cellStyle name="Normal 12 2 4 3 3 2 2 5 2" xfId="20239" xr:uid="{00000000-0005-0000-0000-000046250000}"/>
    <cellStyle name="Normal 12 2 4 3 3 2 2 5 2 2" xfId="45859" xr:uid="{00000000-0005-0000-0000-000047250000}"/>
    <cellStyle name="Normal 12 2 4 3 3 2 2 5 3" xfId="33049" xr:uid="{00000000-0005-0000-0000-000048250000}"/>
    <cellStyle name="Normal 12 2 4 3 3 2 2 6" xfId="14749" xr:uid="{00000000-0005-0000-0000-000049250000}"/>
    <cellStyle name="Normal 12 2 4 3 3 2 2 6 2" xfId="40369" xr:uid="{00000000-0005-0000-0000-00004A250000}"/>
    <cellStyle name="Normal 12 2 4 3 3 2 2 7" xfId="27559" xr:uid="{00000000-0005-0000-0000-00004B250000}"/>
    <cellStyle name="Normal 12 2 4 3 3 2 3" xfId="2874" xr:uid="{00000000-0005-0000-0000-00004C250000}"/>
    <cellStyle name="Normal 12 2 4 3 3 2 3 2" xfId="8364" xr:uid="{00000000-0005-0000-0000-00004D250000}"/>
    <cellStyle name="Normal 12 2 4 3 3 2 3 2 2" xfId="21175" xr:uid="{00000000-0005-0000-0000-00004E250000}"/>
    <cellStyle name="Normal 12 2 4 3 3 2 3 2 2 2" xfId="46795" xr:uid="{00000000-0005-0000-0000-00004F250000}"/>
    <cellStyle name="Normal 12 2 4 3 3 2 3 2 3" xfId="33985" xr:uid="{00000000-0005-0000-0000-000050250000}"/>
    <cellStyle name="Normal 12 2 4 3 3 2 3 3" xfId="15685" xr:uid="{00000000-0005-0000-0000-000051250000}"/>
    <cellStyle name="Normal 12 2 4 3 3 2 3 3 2" xfId="41305" xr:uid="{00000000-0005-0000-0000-000052250000}"/>
    <cellStyle name="Normal 12 2 4 3 3 2 3 4" xfId="28495" xr:uid="{00000000-0005-0000-0000-000053250000}"/>
    <cellStyle name="Normal 12 2 4 3 3 2 4" xfId="4704" xr:uid="{00000000-0005-0000-0000-000054250000}"/>
    <cellStyle name="Normal 12 2 4 3 3 2 4 2" xfId="10194" xr:uid="{00000000-0005-0000-0000-000055250000}"/>
    <cellStyle name="Normal 12 2 4 3 3 2 4 2 2" xfId="23005" xr:uid="{00000000-0005-0000-0000-000056250000}"/>
    <cellStyle name="Normal 12 2 4 3 3 2 4 2 2 2" xfId="48625" xr:uid="{00000000-0005-0000-0000-000057250000}"/>
    <cellStyle name="Normal 12 2 4 3 3 2 4 2 3" xfId="35815" xr:uid="{00000000-0005-0000-0000-000058250000}"/>
    <cellStyle name="Normal 12 2 4 3 3 2 4 3" xfId="17515" xr:uid="{00000000-0005-0000-0000-000059250000}"/>
    <cellStyle name="Normal 12 2 4 3 3 2 4 3 2" xfId="43135" xr:uid="{00000000-0005-0000-0000-00005A250000}"/>
    <cellStyle name="Normal 12 2 4 3 3 2 4 4" xfId="30325" xr:uid="{00000000-0005-0000-0000-00005B250000}"/>
    <cellStyle name="Normal 12 2 4 3 3 2 5" xfId="12024" xr:uid="{00000000-0005-0000-0000-00005C250000}"/>
    <cellStyle name="Normal 12 2 4 3 3 2 5 2" xfId="24835" xr:uid="{00000000-0005-0000-0000-00005D250000}"/>
    <cellStyle name="Normal 12 2 4 3 3 2 5 2 2" xfId="50455" xr:uid="{00000000-0005-0000-0000-00005E250000}"/>
    <cellStyle name="Normal 12 2 4 3 3 2 5 3" xfId="37645" xr:uid="{00000000-0005-0000-0000-00005F250000}"/>
    <cellStyle name="Normal 12 2 4 3 3 2 6" xfId="6534" xr:uid="{00000000-0005-0000-0000-000060250000}"/>
    <cellStyle name="Normal 12 2 4 3 3 2 6 2" xfId="19345" xr:uid="{00000000-0005-0000-0000-000061250000}"/>
    <cellStyle name="Normal 12 2 4 3 3 2 6 2 2" xfId="44965" xr:uid="{00000000-0005-0000-0000-000062250000}"/>
    <cellStyle name="Normal 12 2 4 3 3 2 6 3" xfId="32155" xr:uid="{00000000-0005-0000-0000-000063250000}"/>
    <cellStyle name="Normal 12 2 4 3 3 2 7" xfId="13855" xr:uid="{00000000-0005-0000-0000-000064250000}"/>
    <cellStyle name="Normal 12 2 4 3 3 2 7 2" xfId="39475" xr:uid="{00000000-0005-0000-0000-000065250000}"/>
    <cellStyle name="Normal 12 2 4 3 3 2 8" xfId="26665" xr:uid="{00000000-0005-0000-0000-000066250000}"/>
    <cellStyle name="Normal 12 2 4 3 3 3" xfId="1538" xr:uid="{00000000-0005-0000-0000-000067250000}"/>
    <cellStyle name="Normal 12 2 4 3 3 3 2" xfId="3368" xr:uid="{00000000-0005-0000-0000-000068250000}"/>
    <cellStyle name="Normal 12 2 4 3 3 3 2 2" xfId="8858" xr:uid="{00000000-0005-0000-0000-000069250000}"/>
    <cellStyle name="Normal 12 2 4 3 3 3 2 2 2" xfId="21669" xr:uid="{00000000-0005-0000-0000-00006A250000}"/>
    <cellStyle name="Normal 12 2 4 3 3 3 2 2 2 2" xfId="47289" xr:uid="{00000000-0005-0000-0000-00006B250000}"/>
    <cellStyle name="Normal 12 2 4 3 3 3 2 2 3" xfId="34479" xr:uid="{00000000-0005-0000-0000-00006C250000}"/>
    <cellStyle name="Normal 12 2 4 3 3 3 2 3" xfId="16179" xr:uid="{00000000-0005-0000-0000-00006D250000}"/>
    <cellStyle name="Normal 12 2 4 3 3 3 2 3 2" xfId="41799" xr:uid="{00000000-0005-0000-0000-00006E250000}"/>
    <cellStyle name="Normal 12 2 4 3 3 3 2 4" xfId="28989" xr:uid="{00000000-0005-0000-0000-00006F250000}"/>
    <cellStyle name="Normal 12 2 4 3 3 3 3" xfId="5198" xr:uid="{00000000-0005-0000-0000-000070250000}"/>
    <cellStyle name="Normal 12 2 4 3 3 3 3 2" xfId="10688" xr:uid="{00000000-0005-0000-0000-000071250000}"/>
    <cellStyle name="Normal 12 2 4 3 3 3 3 2 2" xfId="23499" xr:uid="{00000000-0005-0000-0000-000072250000}"/>
    <cellStyle name="Normal 12 2 4 3 3 3 3 2 2 2" xfId="49119" xr:uid="{00000000-0005-0000-0000-000073250000}"/>
    <cellStyle name="Normal 12 2 4 3 3 3 3 2 3" xfId="36309" xr:uid="{00000000-0005-0000-0000-000074250000}"/>
    <cellStyle name="Normal 12 2 4 3 3 3 3 3" xfId="18009" xr:uid="{00000000-0005-0000-0000-000075250000}"/>
    <cellStyle name="Normal 12 2 4 3 3 3 3 3 2" xfId="43629" xr:uid="{00000000-0005-0000-0000-000076250000}"/>
    <cellStyle name="Normal 12 2 4 3 3 3 3 4" xfId="30819" xr:uid="{00000000-0005-0000-0000-000077250000}"/>
    <cellStyle name="Normal 12 2 4 3 3 3 4" xfId="12518" xr:uid="{00000000-0005-0000-0000-000078250000}"/>
    <cellStyle name="Normal 12 2 4 3 3 3 4 2" xfId="25329" xr:uid="{00000000-0005-0000-0000-000079250000}"/>
    <cellStyle name="Normal 12 2 4 3 3 3 4 2 2" xfId="50949" xr:uid="{00000000-0005-0000-0000-00007A250000}"/>
    <cellStyle name="Normal 12 2 4 3 3 3 4 3" xfId="38139" xr:uid="{00000000-0005-0000-0000-00007B250000}"/>
    <cellStyle name="Normal 12 2 4 3 3 3 5" xfId="7028" xr:uid="{00000000-0005-0000-0000-00007C250000}"/>
    <cellStyle name="Normal 12 2 4 3 3 3 5 2" xfId="19839" xr:uid="{00000000-0005-0000-0000-00007D250000}"/>
    <cellStyle name="Normal 12 2 4 3 3 3 5 2 2" xfId="45459" xr:uid="{00000000-0005-0000-0000-00007E250000}"/>
    <cellStyle name="Normal 12 2 4 3 3 3 5 3" xfId="32649" xr:uid="{00000000-0005-0000-0000-00007F250000}"/>
    <cellStyle name="Normal 12 2 4 3 3 3 6" xfId="14349" xr:uid="{00000000-0005-0000-0000-000080250000}"/>
    <cellStyle name="Normal 12 2 4 3 3 3 6 2" xfId="39969" xr:uid="{00000000-0005-0000-0000-000081250000}"/>
    <cellStyle name="Normal 12 2 4 3 3 3 7" xfId="27159" xr:uid="{00000000-0005-0000-0000-000082250000}"/>
    <cellStyle name="Normal 12 2 4 3 3 4" xfId="2474" xr:uid="{00000000-0005-0000-0000-000083250000}"/>
    <cellStyle name="Normal 12 2 4 3 3 4 2" xfId="7964" xr:uid="{00000000-0005-0000-0000-000084250000}"/>
    <cellStyle name="Normal 12 2 4 3 3 4 2 2" xfId="20775" xr:uid="{00000000-0005-0000-0000-000085250000}"/>
    <cellStyle name="Normal 12 2 4 3 3 4 2 2 2" xfId="46395" xr:uid="{00000000-0005-0000-0000-000086250000}"/>
    <cellStyle name="Normal 12 2 4 3 3 4 2 3" xfId="33585" xr:uid="{00000000-0005-0000-0000-000087250000}"/>
    <cellStyle name="Normal 12 2 4 3 3 4 3" xfId="15285" xr:uid="{00000000-0005-0000-0000-000088250000}"/>
    <cellStyle name="Normal 12 2 4 3 3 4 3 2" xfId="40905" xr:uid="{00000000-0005-0000-0000-000089250000}"/>
    <cellStyle name="Normal 12 2 4 3 3 4 4" xfId="28095" xr:uid="{00000000-0005-0000-0000-00008A250000}"/>
    <cellStyle name="Normal 12 2 4 3 3 5" xfId="4304" xr:uid="{00000000-0005-0000-0000-00008B250000}"/>
    <cellStyle name="Normal 12 2 4 3 3 5 2" xfId="9794" xr:uid="{00000000-0005-0000-0000-00008C250000}"/>
    <cellStyle name="Normal 12 2 4 3 3 5 2 2" xfId="22605" xr:uid="{00000000-0005-0000-0000-00008D250000}"/>
    <cellStyle name="Normal 12 2 4 3 3 5 2 2 2" xfId="48225" xr:uid="{00000000-0005-0000-0000-00008E250000}"/>
    <cellStyle name="Normal 12 2 4 3 3 5 2 3" xfId="35415" xr:uid="{00000000-0005-0000-0000-00008F250000}"/>
    <cellStyle name="Normal 12 2 4 3 3 5 3" xfId="17115" xr:uid="{00000000-0005-0000-0000-000090250000}"/>
    <cellStyle name="Normal 12 2 4 3 3 5 3 2" xfId="42735" xr:uid="{00000000-0005-0000-0000-000091250000}"/>
    <cellStyle name="Normal 12 2 4 3 3 5 4" xfId="29925" xr:uid="{00000000-0005-0000-0000-000092250000}"/>
    <cellStyle name="Normal 12 2 4 3 3 6" xfId="11624" xr:uid="{00000000-0005-0000-0000-000093250000}"/>
    <cellStyle name="Normal 12 2 4 3 3 6 2" xfId="24435" xr:uid="{00000000-0005-0000-0000-000094250000}"/>
    <cellStyle name="Normal 12 2 4 3 3 6 2 2" xfId="50055" xr:uid="{00000000-0005-0000-0000-000095250000}"/>
    <cellStyle name="Normal 12 2 4 3 3 6 3" xfId="37245" xr:uid="{00000000-0005-0000-0000-000096250000}"/>
    <cellStyle name="Normal 12 2 4 3 3 7" xfId="6134" xr:uid="{00000000-0005-0000-0000-000097250000}"/>
    <cellStyle name="Normal 12 2 4 3 3 7 2" xfId="18945" xr:uid="{00000000-0005-0000-0000-000098250000}"/>
    <cellStyle name="Normal 12 2 4 3 3 7 2 2" xfId="44565" xr:uid="{00000000-0005-0000-0000-000099250000}"/>
    <cellStyle name="Normal 12 2 4 3 3 7 3" xfId="31755" xr:uid="{00000000-0005-0000-0000-00009A250000}"/>
    <cellStyle name="Normal 12 2 4 3 3 8" xfId="13455" xr:uid="{00000000-0005-0000-0000-00009B250000}"/>
    <cellStyle name="Normal 12 2 4 3 3 8 2" xfId="39075" xr:uid="{00000000-0005-0000-0000-00009C250000}"/>
    <cellStyle name="Normal 12 2 4 3 3 9" xfId="26265" xr:uid="{00000000-0005-0000-0000-00009D250000}"/>
    <cellStyle name="Normal 12 2 4 3 4" xfId="418" xr:uid="{00000000-0005-0000-0000-00009E250000}"/>
    <cellStyle name="Normal 12 2 4 3 4 2" xfId="1313" xr:uid="{00000000-0005-0000-0000-00009F250000}"/>
    <cellStyle name="Normal 12 2 4 3 4 2 2" xfId="3143" xr:uid="{00000000-0005-0000-0000-0000A0250000}"/>
    <cellStyle name="Normal 12 2 4 3 4 2 2 2" xfId="8633" xr:uid="{00000000-0005-0000-0000-0000A1250000}"/>
    <cellStyle name="Normal 12 2 4 3 4 2 2 2 2" xfId="21444" xr:uid="{00000000-0005-0000-0000-0000A2250000}"/>
    <cellStyle name="Normal 12 2 4 3 4 2 2 2 2 2" xfId="47064" xr:uid="{00000000-0005-0000-0000-0000A3250000}"/>
    <cellStyle name="Normal 12 2 4 3 4 2 2 2 3" xfId="34254" xr:uid="{00000000-0005-0000-0000-0000A4250000}"/>
    <cellStyle name="Normal 12 2 4 3 4 2 2 3" xfId="15954" xr:uid="{00000000-0005-0000-0000-0000A5250000}"/>
    <cellStyle name="Normal 12 2 4 3 4 2 2 3 2" xfId="41574" xr:uid="{00000000-0005-0000-0000-0000A6250000}"/>
    <cellStyle name="Normal 12 2 4 3 4 2 2 4" xfId="28764" xr:uid="{00000000-0005-0000-0000-0000A7250000}"/>
    <cellStyle name="Normal 12 2 4 3 4 2 3" xfId="4973" xr:uid="{00000000-0005-0000-0000-0000A8250000}"/>
    <cellStyle name="Normal 12 2 4 3 4 2 3 2" xfId="10463" xr:uid="{00000000-0005-0000-0000-0000A9250000}"/>
    <cellStyle name="Normal 12 2 4 3 4 2 3 2 2" xfId="23274" xr:uid="{00000000-0005-0000-0000-0000AA250000}"/>
    <cellStyle name="Normal 12 2 4 3 4 2 3 2 2 2" xfId="48894" xr:uid="{00000000-0005-0000-0000-0000AB250000}"/>
    <cellStyle name="Normal 12 2 4 3 4 2 3 2 3" xfId="36084" xr:uid="{00000000-0005-0000-0000-0000AC250000}"/>
    <cellStyle name="Normal 12 2 4 3 4 2 3 3" xfId="17784" xr:uid="{00000000-0005-0000-0000-0000AD250000}"/>
    <cellStyle name="Normal 12 2 4 3 4 2 3 3 2" xfId="43404" xr:uid="{00000000-0005-0000-0000-0000AE250000}"/>
    <cellStyle name="Normal 12 2 4 3 4 2 3 4" xfId="30594" xr:uid="{00000000-0005-0000-0000-0000AF250000}"/>
    <cellStyle name="Normal 12 2 4 3 4 2 4" xfId="12293" xr:uid="{00000000-0005-0000-0000-0000B0250000}"/>
    <cellStyle name="Normal 12 2 4 3 4 2 4 2" xfId="25104" xr:uid="{00000000-0005-0000-0000-0000B1250000}"/>
    <cellStyle name="Normal 12 2 4 3 4 2 4 2 2" xfId="50724" xr:uid="{00000000-0005-0000-0000-0000B2250000}"/>
    <cellStyle name="Normal 12 2 4 3 4 2 4 3" xfId="37914" xr:uid="{00000000-0005-0000-0000-0000B3250000}"/>
    <cellStyle name="Normal 12 2 4 3 4 2 5" xfId="6803" xr:uid="{00000000-0005-0000-0000-0000B4250000}"/>
    <cellStyle name="Normal 12 2 4 3 4 2 5 2" xfId="19614" xr:uid="{00000000-0005-0000-0000-0000B5250000}"/>
    <cellStyle name="Normal 12 2 4 3 4 2 5 2 2" xfId="45234" xr:uid="{00000000-0005-0000-0000-0000B6250000}"/>
    <cellStyle name="Normal 12 2 4 3 4 2 5 3" xfId="32424" xr:uid="{00000000-0005-0000-0000-0000B7250000}"/>
    <cellStyle name="Normal 12 2 4 3 4 2 6" xfId="14124" xr:uid="{00000000-0005-0000-0000-0000B8250000}"/>
    <cellStyle name="Normal 12 2 4 3 4 2 6 2" xfId="39744" xr:uid="{00000000-0005-0000-0000-0000B9250000}"/>
    <cellStyle name="Normal 12 2 4 3 4 2 7" xfId="26934" xr:uid="{00000000-0005-0000-0000-0000BA250000}"/>
    <cellStyle name="Normal 12 2 4 3 4 3" xfId="2249" xr:uid="{00000000-0005-0000-0000-0000BB250000}"/>
    <cellStyle name="Normal 12 2 4 3 4 3 2" xfId="7739" xr:uid="{00000000-0005-0000-0000-0000BC250000}"/>
    <cellStyle name="Normal 12 2 4 3 4 3 2 2" xfId="20550" xr:uid="{00000000-0005-0000-0000-0000BD250000}"/>
    <cellStyle name="Normal 12 2 4 3 4 3 2 2 2" xfId="46170" xr:uid="{00000000-0005-0000-0000-0000BE250000}"/>
    <cellStyle name="Normal 12 2 4 3 4 3 2 3" xfId="33360" xr:uid="{00000000-0005-0000-0000-0000BF250000}"/>
    <cellStyle name="Normal 12 2 4 3 4 3 3" xfId="15060" xr:uid="{00000000-0005-0000-0000-0000C0250000}"/>
    <cellStyle name="Normal 12 2 4 3 4 3 3 2" xfId="40680" xr:uid="{00000000-0005-0000-0000-0000C1250000}"/>
    <cellStyle name="Normal 12 2 4 3 4 3 4" xfId="27870" xr:uid="{00000000-0005-0000-0000-0000C2250000}"/>
    <cellStyle name="Normal 12 2 4 3 4 4" xfId="4079" xr:uid="{00000000-0005-0000-0000-0000C3250000}"/>
    <cellStyle name="Normal 12 2 4 3 4 4 2" xfId="9569" xr:uid="{00000000-0005-0000-0000-0000C4250000}"/>
    <cellStyle name="Normal 12 2 4 3 4 4 2 2" xfId="22380" xr:uid="{00000000-0005-0000-0000-0000C5250000}"/>
    <cellStyle name="Normal 12 2 4 3 4 4 2 2 2" xfId="48000" xr:uid="{00000000-0005-0000-0000-0000C6250000}"/>
    <cellStyle name="Normal 12 2 4 3 4 4 2 3" xfId="35190" xr:uid="{00000000-0005-0000-0000-0000C7250000}"/>
    <cellStyle name="Normal 12 2 4 3 4 4 3" xfId="16890" xr:uid="{00000000-0005-0000-0000-0000C8250000}"/>
    <cellStyle name="Normal 12 2 4 3 4 4 3 2" xfId="42510" xr:uid="{00000000-0005-0000-0000-0000C9250000}"/>
    <cellStyle name="Normal 12 2 4 3 4 4 4" xfId="29700" xr:uid="{00000000-0005-0000-0000-0000CA250000}"/>
    <cellStyle name="Normal 12 2 4 3 4 5" xfId="11399" xr:uid="{00000000-0005-0000-0000-0000CB250000}"/>
    <cellStyle name="Normal 12 2 4 3 4 5 2" xfId="24210" xr:uid="{00000000-0005-0000-0000-0000CC250000}"/>
    <cellStyle name="Normal 12 2 4 3 4 5 2 2" xfId="49830" xr:uid="{00000000-0005-0000-0000-0000CD250000}"/>
    <cellStyle name="Normal 12 2 4 3 4 5 3" xfId="37020" xr:uid="{00000000-0005-0000-0000-0000CE250000}"/>
    <cellStyle name="Normal 12 2 4 3 4 6" xfId="5909" xr:uid="{00000000-0005-0000-0000-0000CF250000}"/>
    <cellStyle name="Normal 12 2 4 3 4 6 2" xfId="18720" xr:uid="{00000000-0005-0000-0000-0000D0250000}"/>
    <cellStyle name="Normal 12 2 4 3 4 6 2 2" xfId="44340" xr:uid="{00000000-0005-0000-0000-0000D1250000}"/>
    <cellStyle name="Normal 12 2 4 3 4 6 3" xfId="31530" xr:uid="{00000000-0005-0000-0000-0000D2250000}"/>
    <cellStyle name="Normal 12 2 4 3 4 7" xfId="13230" xr:uid="{00000000-0005-0000-0000-0000D3250000}"/>
    <cellStyle name="Normal 12 2 4 3 4 7 2" xfId="38850" xr:uid="{00000000-0005-0000-0000-0000D4250000}"/>
    <cellStyle name="Normal 12 2 4 3 4 8" xfId="26040" xr:uid="{00000000-0005-0000-0000-0000D5250000}"/>
    <cellStyle name="Normal 12 2 4 3 5" xfId="777" xr:uid="{00000000-0005-0000-0000-0000D6250000}"/>
    <cellStyle name="Normal 12 2 4 3 5 2" xfId="1672" xr:uid="{00000000-0005-0000-0000-0000D7250000}"/>
    <cellStyle name="Normal 12 2 4 3 5 2 2" xfId="3502" xr:uid="{00000000-0005-0000-0000-0000D8250000}"/>
    <cellStyle name="Normal 12 2 4 3 5 2 2 2" xfId="8992" xr:uid="{00000000-0005-0000-0000-0000D9250000}"/>
    <cellStyle name="Normal 12 2 4 3 5 2 2 2 2" xfId="21803" xr:uid="{00000000-0005-0000-0000-0000DA250000}"/>
    <cellStyle name="Normal 12 2 4 3 5 2 2 2 2 2" xfId="47423" xr:uid="{00000000-0005-0000-0000-0000DB250000}"/>
    <cellStyle name="Normal 12 2 4 3 5 2 2 2 3" xfId="34613" xr:uid="{00000000-0005-0000-0000-0000DC250000}"/>
    <cellStyle name="Normal 12 2 4 3 5 2 2 3" xfId="16313" xr:uid="{00000000-0005-0000-0000-0000DD250000}"/>
    <cellStyle name="Normal 12 2 4 3 5 2 2 3 2" xfId="41933" xr:uid="{00000000-0005-0000-0000-0000DE250000}"/>
    <cellStyle name="Normal 12 2 4 3 5 2 2 4" xfId="29123" xr:uid="{00000000-0005-0000-0000-0000DF250000}"/>
    <cellStyle name="Normal 12 2 4 3 5 2 3" xfId="5332" xr:uid="{00000000-0005-0000-0000-0000E0250000}"/>
    <cellStyle name="Normal 12 2 4 3 5 2 3 2" xfId="10822" xr:uid="{00000000-0005-0000-0000-0000E1250000}"/>
    <cellStyle name="Normal 12 2 4 3 5 2 3 2 2" xfId="23633" xr:uid="{00000000-0005-0000-0000-0000E2250000}"/>
    <cellStyle name="Normal 12 2 4 3 5 2 3 2 2 2" xfId="49253" xr:uid="{00000000-0005-0000-0000-0000E3250000}"/>
    <cellStyle name="Normal 12 2 4 3 5 2 3 2 3" xfId="36443" xr:uid="{00000000-0005-0000-0000-0000E4250000}"/>
    <cellStyle name="Normal 12 2 4 3 5 2 3 3" xfId="18143" xr:uid="{00000000-0005-0000-0000-0000E5250000}"/>
    <cellStyle name="Normal 12 2 4 3 5 2 3 3 2" xfId="43763" xr:uid="{00000000-0005-0000-0000-0000E6250000}"/>
    <cellStyle name="Normal 12 2 4 3 5 2 3 4" xfId="30953" xr:uid="{00000000-0005-0000-0000-0000E7250000}"/>
    <cellStyle name="Normal 12 2 4 3 5 2 4" xfId="12652" xr:uid="{00000000-0005-0000-0000-0000E8250000}"/>
    <cellStyle name="Normal 12 2 4 3 5 2 4 2" xfId="25463" xr:uid="{00000000-0005-0000-0000-0000E9250000}"/>
    <cellStyle name="Normal 12 2 4 3 5 2 4 2 2" xfId="51083" xr:uid="{00000000-0005-0000-0000-0000EA250000}"/>
    <cellStyle name="Normal 12 2 4 3 5 2 4 3" xfId="38273" xr:uid="{00000000-0005-0000-0000-0000EB250000}"/>
    <cellStyle name="Normal 12 2 4 3 5 2 5" xfId="7162" xr:uid="{00000000-0005-0000-0000-0000EC250000}"/>
    <cellStyle name="Normal 12 2 4 3 5 2 5 2" xfId="19973" xr:uid="{00000000-0005-0000-0000-0000ED250000}"/>
    <cellStyle name="Normal 12 2 4 3 5 2 5 2 2" xfId="45593" xr:uid="{00000000-0005-0000-0000-0000EE250000}"/>
    <cellStyle name="Normal 12 2 4 3 5 2 5 3" xfId="32783" xr:uid="{00000000-0005-0000-0000-0000EF250000}"/>
    <cellStyle name="Normal 12 2 4 3 5 2 6" xfId="14483" xr:uid="{00000000-0005-0000-0000-0000F0250000}"/>
    <cellStyle name="Normal 12 2 4 3 5 2 6 2" xfId="40103" xr:uid="{00000000-0005-0000-0000-0000F1250000}"/>
    <cellStyle name="Normal 12 2 4 3 5 2 7" xfId="27293" xr:uid="{00000000-0005-0000-0000-0000F2250000}"/>
    <cellStyle name="Normal 12 2 4 3 5 3" xfId="2608" xr:uid="{00000000-0005-0000-0000-0000F3250000}"/>
    <cellStyle name="Normal 12 2 4 3 5 3 2" xfId="8098" xr:uid="{00000000-0005-0000-0000-0000F4250000}"/>
    <cellStyle name="Normal 12 2 4 3 5 3 2 2" xfId="20909" xr:uid="{00000000-0005-0000-0000-0000F5250000}"/>
    <cellStyle name="Normal 12 2 4 3 5 3 2 2 2" xfId="46529" xr:uid="{00000000-0005-0000-0000-0000F6250000}"/>
    <cellStyle name="Normal 12 2 4 3 5 3 2 3" xfId="33719" xr:uid="{00000000-0005-0000-0000-0000F7250000}"/>
    <cellStyle name="Normal 12 2 4 3 5 3 3" xfId="15419" xr:uid="{00000000-0005-0000-0000-0000F8250000}"/>
    <cellStyle name="Normal 12 2 4 3 5 3 3 2" xfId="41039" xr:uid="{00000000-0005-0000-0000-0000F9250000}"/>
    <cellStyle name="Normal 12 2 4 3 5 3 4" xfId="28229" xr:uid="{00000000-0005-0000-0000-0000FA250000}"/>
    <cellStyle name="Normal 12 2 4 3 5 4" xfId="4438" xr:uid="{00000000-0005-0000-0000-0000FB250000}"/>
    <cellStyle name="Normal 12 2 4 3 5 4 2" xfId="9928" xr:uid="{00000000-0005-0000-0000-0000FC250000}"/>
    <cellStyle name="Normal 12 2 4 3 5 4 2 2" xfId="22739" xr:uid="{00000000-0005-0000-0000-0000FD250000}"/>
    <cellStyle name="Normal 12 2 4 3 5 4 2 2 2" xfId="48359" xr:uid="{00000000-0005-0000-0000-0000FE250000}"/>
    <cellStyle name="Normal 12 2 4 3 5 4 2 3" xfId="35549" xr:uid="{00000000-0005-0000-0000-0000FF250000}"/>
    <cellStyle name="Normal 12 2 4 3 5 4 3" xfId="17249" xr:uid="{00000000-0005-0000-0000-000000260000}"/>
    <cellStyle name="Normal 12 2 4 3 5 4 3 2" xfId="42869" xr:uid="{00000000-0005-0000-0000-000001260000}"/>
    <cellStyle name="Normal 12 2 4 3 5 4 4" xfId="30059" xr:uid="{00000000-0005-0000-0000-000002260000}"/>
    <cellStyle name="Normal 12 2 4 3 5 5" xfId="11758" xr:uid="{00000000-0005-0000-0000-000003260000}"/>
    <cellStyle name="Normal 12 2 4 3 5 5 2" xfId="24569" xr:uid="{00000000-0005-0000-0000-000004260000}"/>
    <cellStyle name="Normal 12 2 4 3 5 5 2 2" xfId="50189" xr:uid="{00000000-0005-0000-0000-000005260000}"/>
    <cellStyle name="Normal 12 2 4 3 5 5 3" xfId="37379" xr:uid="{00000000-0005-0000-0000-000006260000}"/>
    <cellStyle name="Normal 12 2 4 3 5 6" xfId="6268" xr:uid="{00000000-0005-0000-0000-000007260000}"/>
    <cellStyle name="Normal 12 2 4 3 5 6 2" xfId="19079" xr:uid="{00000000-0005-0000-0000-000008260000}"/>
    <cellStyle name="Normal 12 2 4 3 5 6 2 2" xfId="44699" xr:uid="{00000000-0005-0000-0000-000009260000}"/>
    <cellStyle name="Normal 12 2 4 3 5 6 3" xfId="31889" xr:uid="{00000000-0005-0000-0000-00000A260000}"/>
    <cellStyle name="Normal 12 2 4 3 5 7" xfId="13589" xr:uid="{00000000-0005-0000-0000-00000B260000}"/>
    <cellStyle name="Normal 12 2 4 3 5 7 2" xfId="39209" xr:uid="{00000000-0005-0000-0000-00000C260000}"/>
    <cellStyle name="Normal 12 2 4 3 5 8" xfId="26399" xr:uid="{00000000-0005-0000-0000-00000D260000}"/>
    <cellStyle name="Normal 12 2 4 3 6" xfId="1178" xr:uid="{00000000-0005-0000-0000-00000E260000}"/>
    <cellStyle name="Normal 12 2 4 3 6 2" xfId="3008" xr:uid="{00000000-0005-0000-0000-00000F260000}"/>
    <cellStyle name="Normal 12 2 4 3 6 2 2" xfId="8498" xr:uid="{00000000-0005-0000-0000-000010260000}"/>
    <cellStyle name="Normal 12 2 4 3 6 2 2 2" xfId="21309" xr:uid="{00000000-0005-0000-0000-000011260000}"/>
    <cellStyle name="Normal 12 2 4 3 6 2 2 2 2" xfId="46929" xr:uid="{00000000-0005-0000-0000-000012260000}"/>
    <cellStyle name="Normal 12 2 4 3 6 2 2 3" xfId="34119" xr:uid="{00000000-0005-0000-0000-000013260000}"/>
    <cellStyle name="Normal 12 2 4 3 6 2 3" xfId="15819" xr:uid="{00000000-0005-0000-0000-000014260000}"/>
    <cellStyle name="Normal 12 2 4 3 6 2 3 2" xfId="41439" xr:uid="{00000000-0005-0000-0000-000015260000}"/>
    <cellStyle name="Normal 12 2 4 3 6 2 4" xfId="28629" xr:uid="{00000000-0005-0000-0000-000016260000}"/>
    <cellStyle name="Normal 12 2 4 3 6 3" xfId="4838" xr:uid="{00000000-0005-0000-0000-000017260000}"/>
    <cellStyle name="Normal 12 2 4 3 6 3 2" xfId="10328" xr:uid="{00000000-0005-0000-0000-000018260000}"/>
    <cellStyle name="Normal 12 2 4 3 6 3 2 2" xfId="23139" xr:uid="{00000000-0005-0000-0000-000019260000}"/>
    <cellStyle name="Normal 12 2 4 3 6 3 2 2 2" xfId="48759" xr:uid="{00000000-0005-0000-0000-00001A260000}"/>
    <cellStyle name="Normal 12 2 4 3 6 3 2 3" xfId="35949" xr:uid="{00000000-0005-0000-0000-00001B260000}"/>
    <cellStyle name="Normal 12 2 4 3 6 3 3" xfId="17649" xr:uid="{00000000-0005-0000-0000-00001C260000}"/>
    <cellStyle name="Normal 12 2 4 3 6 3 3 2" xfId="43269" xr:uid="{00000000-0005-0000-0000-00001D260000}"/>
    <cellStyle name="Normal 12 2 4 3 6 3 4" xfId="30459" xr:uid="{00000000-0005-0000-0000-00001E260000}"/>
    <cellStyle name="Normal 12 2 4 3 6 4" xfId="12158" xr:uid="{00000000-0005-0000-0000-00001F260000}"/>
    <cellStyle name="Normal 12 2 4 3 6 4 2" xfId="24969" xr:uid="{00000000-0005-0000-0000-000020260000}"/>
    <cellStyle name="Normal 12 2 4 3 6 4 2 2" xfId="50589" xr:uid="{00000000-0005-0000-0000-000021260000}"/>
    <cellStyle name="Normal 12 2 4 3 6 4 3" xfId="37779" xr:uid="{00000000-0005-0000-0000-000022260000}"/>
    <cellStyle name="Normal 12 2 4 3 6 5" xfId="6668" xr:uid="{00000000-0005-0000-0000-000023260000}"/>
    <cellStyle name="Normal 12 2 4 3 6 5 2" xfId="19479" xr:uid="{00000000-0005-0000-0000-000024260000}"/>
    <cellStyle name="Normal 12 2 4 3 6 5 2 2" xfId="45099" xr:uid="{00000000-0005-0000-0000-000025260000}"/>
    <cellStyle name="Normal 12 2 4 3 6 5 3" xfId="32289" xr:uid="{00000000-0005-0000-0000-000026260000}"/>
    <cellStyle name="Normal 12 2 4 3 6 6" xfId="13989" xr:uid="{00000000-0005-0000-0000-000027260000}"/>
    <cellStyle name="Normal 12 2 4 3 6 6 2" xfId="39609" xr:uid="{00000000-0005-0000-0000-000028260000}"/>
    <cellStyle name="Normal 12 2 4 3 6 7" xfId="26799" xr:uid="{00000000-0005-0000-0000-000029260000}"/>
    <cellStyle name="Normal 12 2 4 3 7" xfId="2114" xr:uid="{00000000-0005-0000-0000-00002A260000}"/>
    <cellStyle name="Normal 12 2 4 3 7 2" xfId="7604" xr:uid="{00000000-0005-0000-0000-00002B260000}"/>
    <cellStyle name="Normal 12 2 4 3 7 2 2" xfId="20415" xr:uid="{00000000-0005-0000-0000-00002C260000}"/>
    <cellStyle name="Normal 12 2 4 3 7 2 2 2" xfId="46035" xr:uid="{00000000-0005-0000-0000-00002D260000}"/>
    <cellStyle name="Normal 12 2 4 3 7 2 3" xfId="33225" xr:uid="{00000000-0005-0000-0000-00002E260000}"/>
    <cellStyle name="Normal 12 2 4 3 7 3" xfId="14925" xr:uid="{00000000-0005-0000-0000-00002F260000}"/>
    <cellStyle name="Normal 12 2 4 3 7 3 2" xfId="40545" xr:uid="{00000000-0005-0000-0000-000030260000}"/>
    <cellStyle name="Normal 12 2 4 3 7 4" xfId="27735" xr:uid="{00000000-0005-0000-0000-000031260000}"/>
    <cellStyle name="Normal 12 2 4 3 8" xfId="3944" xr:uid="{00000000-0005-0000-0000-000032260000}"/>
    <cellStyle name="Normal 12 2 4 3 8 2" xfId="9434" xr:uid="{00000000-0005-0000-0000-000033260000}"/>
    <cellStyle name="Normal 12 2 4 3 8 2 2" xfId="22245" xr:uid="{00000000-0005-0000-0000-000034260000}"/>
    <cellStyle name="Normal 12 2 4 3 8 2 2 2" xfId="47865" xr:uid="{00000000-0005-0000-0000-000035260000}"/>
    <cellStyle name="Normal 12 2 4 3 8 2 3" xfId="35055" xr:uid="{00000000-0005-0000-0000-000036260000}"/>
    <cellStyle name="Normal 12 2 4 3 8 3" xfId="16755" xr:uid="{00000000-0005-0000-0000-000037260000}"/>
    <cellStyle name="Normal 12 2 4 3 8 3 2" xfId="42375" xr:uid="{00000000-0005-0000-0000-000038260000}"/>
    <cellStyle name="Normal 12 2 4 3 8 4" xfId="29565" xr:uid="{00000000-0005-0000-0000-000039260000}"/>
    <cellStyle name="Normal 12 2 4 3 9" xfId="11264" xr:uid="{00000000-0005-0000-0000-00003A260000}"/>
    <cellStyle name="Normal 12 2 4 3 9 2" xfId="24075" xr:uid="{00000000-0005-0000-0000-00003B260000}"/>
    <cellStyle name="Normal 12 2 4 3 9 2 2" xfId="49695" xr:uid="{00000000-0005-0000-0000-00003C260000}"/>
    <cellStyle name="Normal 12 2 4 3 9 3" xfId="36885" xr:uid="{00000000-0005-0000-0000-00003D260000}"/>
    <cellStyle name="Normal 12 2 4 4" xfId="333" xr:uid="{00000000-0005-0000-0000-00003E260000}"/>
    <cellStyle name="Normal 12 2 4 4 10" xfId="5825" xr:uid="{00000000-0005-0000-0000-00003F260000}"/>
    <cellStyle name="Normal 12 2 4 4 10 2" xfId="18636" xr:uid="{00000000-0005-0000-0000-000040260000}"/>
    <cellStyle name="Normal 12 2 4 4 10 2 2" xfId="44256" xr:uid="{00000000-0005-0000-0000-000041260000}"/>
    <cellStyle name="Normal 12 2 4 4 10 3" xfId="31446" xr:uid="{00000000-0005-0000-0000-000042260000}"/>
    <cellStyle name="Normal 12 2 4 4 11" xfId="13146" xr:uid="{00000000-0005-0000-0000-000043260000}"/>
    <cellStyle name="Normal 12 2 4 4 11 2" xfId="38766" xr:uid="{00000000-0005-0000-0000-000044260000}"/>
    <cellStyle name="Normal 12 2 4 4 12" xfId="25956" xr:uid="{00000000-0005-0000-0000-000045260000}"/>
    <cellStyle name="Normal 12 2 4 4 2" xfId="562" xr:uid="{00000000-0005-0000-0000-000046260000}"/>
    <cellStyle name="Normal 12 2 4 4 2 2" xfId="961" xr:uid="{00000000-0005-0000-0000-000047260000}"/>
    <cellStyle name="Normal 12 2 4 4 2 2 2" xfId="1856" xr:uid="{00000000-0005-0000-0000-000048260000}"/>
    <cellStyle name="Normal 12 2 4 4 2 2 2 2" xfId="3686" xr:uid="{00000000-0005-0000-0000-000049260000}"/>
    <cellStyle name="Normal 12 2 4 4 2 2 2 2 2" xfId="9176" xr:uid="{00000000-0005-0000-0000-00004A260000}"/>
    <cellStyle name="Normal 12 2 4 4 2 2 2 2 2 2" xfId="21987" xr:uid="{00000000-0005-0000-0000-00004B260000}"/>
    <cellStyle name="Normal 12 2 4 4 2 2 2 2 2 2 2" xfId="47607" xr:uid="{00000000-0005-0000-0000-00004C260000}"/>
    <cellStyle name="Normal 12 2 4 4 2 2 2 2 2 3" xfId="34797" xr:uid="{00000000-0005-0000-0000-00004D260000}"/>
    <cellStyle name="Normal 12 2 4 4 2 2 2 2 3" xfId="16497" xr:uid="{00000000-0005-0000-0000-00004E260000}"/>
    <cellStyle name="Normal 12 2 4 4 2 2 2 2 3 2" xfId="42117" xr:uid="{00000000-0005-0000-0000-00004F260000}"/>
    <cellStyle name="Normal 12 2 4 4 2 2 2 2 4" xfId="29307" xr:uid="{00000000-0005-0000-0000-000050260000}"/>
    <cellStyle name="Normal 12 2 4 4 2 2 2 3" xfId="5516" xr:uid="{00000000-0005-0000-0000-000051260000}"/>
    <cellStyle name="Normal 12 2 4 4 2 2 2 3 2" xfId="11006" xr:uid="{00000000-0005-0000-0000-000052260000}"/>
    <cellStyle name="Normal 12 2 4 4 2 2 2 3 2 2" xfId="23817" xr:uid="{00000000-0005-0000-0000-000053260000}"/>
    <cellStyle name="Normal 12 2 4 4 2 2 2 3 2 2 2" xfId="49437" xr:uid="{00000000-0005-0000-0000-000054260000}"/>
    <cellStyle name="Normal 12 2 4 4 2 2 2 3 2 3" xfId="36627" xr:uid="{00000000-0005-0000-0000-000055260000}"/>
    <cellStyle name="Normal 12 2 4 4 2 2 2 3 3" xfId="18327" xr:uid="{00000000-0005-0000-0000-000056260000}"/>
    <cellStyle name="Normal 12 2 4 4 2 2 2 3 3 2" xfId="43947" xr:uid="{00000000-0005-0000-0000-000057260000}"/>
    <cellStyle name="Normal 12 2 4 4 2 2 2 3 4" xfId="31137" xr:uid="{00000000-0005-0000-0000-000058260000}"/>
    <cellStyle name="Normal 12 2 4 4 2 2 2 4" xfId="12836" xr:uid="{00000000-0005-0000-0000-000059260000}"/>
    <cellStyle name="Normal 12 2 4 4 2 2 2 4 2" xfId="25647" xr:uid="{00000000-0005-0000-0000-00005A260000}"/>
    <cellStyle name="Normal 12 2 4 4 2 2 2 4 2 2" xfId="51267" xr:uid="{00000000-0005-0000-0000-00005B260000}"/>
    <cellStyle name="Normal 12 2 4 4 2 2 2 4 3" xfId="38457" xr:uid="{00000000-0005-0000-0000-00005C260000}"/>
    <cellStyle name="Normal 12 2 4 4 2 2 2 5" xfId="7346" xr:uid="{00000000-0005-0000-0000-00005D260000}"/>
    <cellStyle name="Normal 12 2 4 4 2 2 2 5 2" xfId="20157" xr:uid="{00000000-0005-0000-0000-00005E260000}"/>
    <cellStyle name="Normal 12 2 4 4 2 2 2 5 2 2" xfId="45777" xr:uid="{00000000-0005-0000-0000-00005F260000}"/>
    <cellStyle name="Normal 12 2 4 4 2 2 2 5 3" xfId="32967" xr:uid="{00000000-0005-0000-0000-000060260000}"/>
    <cellStyle name="Normal 12 2 4 4 2 2 2 6" xfId="14667" xr:uid="{00000000-0005-0000-0000-000061260000}"/>
    <cellStyle name="Normal 12 2 4 4 2 2 2 6 2" xfId="40287" xr:uid="{00000000-0005-0000-0000-000062260000}"/>
    <cellStyle name="Normal 12 2 4 4 2 2 2 7" xfId="27477" xr:uid="{00000000-0005-0000-0000-000063260000}"/>
    <cellStyle name="Normal 12 2 4 4 2 2 3" xfId="2792" xr:uid="{00000000-0005-0000-0000-000064260000}"/>
    <cellStyle name="Normal 12 2 4 4 2 2 3 2" xfId="8282" xr:uid="{00000000-0005-0000-0000-000065260000}"/>
    <cellStyle name="Normal 12 2 4 4 2 2 3 2 2" xfId="21093" xr:uid="{00000000-0005-0000-0000-000066260000}"/>
    <cellStyle name="Normal 12 2 4 4 2 2 3 2 2 2" xfId="46713" xr:uid="{00000000-0005-0000-0000-000067260000}"/>
    <cellStyle name="Normal 12 2 4 4 2 2 3 2 3" xfId="33903" xr:uid="{00000000-0005-0000-0000-000068260000}"/>
    <cellStyle name="Normal 12 2 4 4 2 2 3 3" xfId="15603" xr:uid="{00000000-0005-0000-0000-000069260000}"/>
    <cellStyle name="Normal 12 2 4 4 2 2 3 3 2" xfId="41223" xr:uid="{00000000-0005-0000-0000-00006A260000}"/>
    <cellStyle name="Normal 12 2 4 4 2 2 3 4" xfId="28413" xr:uid="{00000000-0005-0000-0000-00006B260000}"/>
    <cellStyle name="Normal 12 2 4 4 2 2 4" xfId="4622" xr:uid="{00000000-0005-0000-0000-00006C260000}"/>
    <cellStyle name="Normal 12 2 4 4 2 2 4 2" xfId="10112" xr:uid="{00000000-0005-0000-0000-00006D260000}"/>
    <cellStyle name="Normal 12 2 4 4 2 2 4 2 2" xfId="22923" xr:uid="{00000000-0005-0000-0000-00006E260000}"/>
    <cellStyle name="Normal 12 2 4 4 2 2 4 2 2 2" xfId="48543" xr:uid="{00000000-0005-0000-0000-00006F260000}"/>
    <cellStyle name="Normal 12 2 4 4 2 2 4 2 3" xfId="35733" xr:uid="{00000000-0005-0000-0000-000070260000}"/>
    <cellStyle name="Normal 12 2 4 4 2 2 4 3" xfId="17433" xr:uid="{00000000-0005-0000-0000-000071260000}"/>
    <cellStyle name="Normal 12 2 4 4 2 2 4 3 2" xfId="43053" xr:uid="{00000000-0005-0000-0000-000072260000}"/>
    <cellStyle name="Normal 12 2 4 4 2 2 4 4" xfId="30243" xr:uid="{00000000-0005-0000-0000-000073260000}"/>
    <cellStyle name="Normal 12 2 4 4 2 2 5" xfId="11942" xr:uid="{00000000-0005-0000-0000-000074260000}"/>
    <cellStyle name="Normal 12 2 4 4 2 2 5 2" xfId="24753" xr:uid="{00000000-0005-0000-0000-000075260000}"/>
    <cellStyle name="Normal 12 2 4 4 2 2 5 2 2" xfId="50373" xr:uid="{00000000-0005-0000-0000-000076260000}"/>
    <cellStyle name="Normal 12 2 4 4 2 2 5 3" xfId="37563" xr:uid="{00000000-0005-0000-0000-000077260000}"/>
    <cellStyle name="Normal 12 2 4 4 2 2 6" xfId="6452" xr:uid="{00000000-0005-0000-0000-000078260000}"/>
    <cellStyle name="Normal 12 2 4 4 2 2 6 2" xfId="19263" xr:uid="{00000000-0005-0000-0000-000079260000}"/>
    <cellStyle name="Normal 12 2 4 4 2 2 6 2 2" xfId="44883" xr:uid="{00000000-0005-0000-0000-00007A260000}"/>
    <cellStyle name="Normal 12 2 4 4 2 2 6 3" xfId="32073" xr:uid="{00000000-0005-0000-0000-00007B260000}"/>
    <cellStyle name="Normal 12 2 4 4 2 2 7" xfId="13773" xr:uid="{00000000-0005-0000-0000-00007C260000}"/>
    <cellStyle name="Normal 12 2 4 4 2 2 7 2" xfId="39393" xr:uid="{00000000-0005-0000-0000-00007D260000}"/>
    <cellStyle name="Normal 12 2 4 4 2 2 8" xfId="26583" xr:uid="{00000000-0005-0000-0000-00007E260000}"/>
    <cellStyle name="Normal 12 2 4 4 2 3" xfId="1457" xr:uid="{00000000-0005-0000-0000-00007F260000}"/>
    <cellStyle name="Normal 12 2 4 4 2 3 2" xfId="3287" xr:uid="{00000000-0005-0000-0000-000080260000}"/>
    <cellStyle name="Normal 12 2 4 4 2 3 2 2" xfId="8777" xr:uid="{00000000-0005-0000-0000-000081260000}"/>
    <cellStyle name="Normal 12 2 4 4 2 3 2 2 2" xfId="21588" xr:uid="{00000000-0005-0000-0000-000082260000}"/>
    <cellStyle name="Normal 12 2 4 4 2 3 2 2 2 2" xfId="47208" xr:uid="{00000000-0005-0000-0000-000083260000}"/>
    <cellStyle name="Normal 12 2 4 4 2 3 2 2 3" xfId="34398" xr:uid="{00000000-0005-0000-0000-000084260000}"/>
    <cellStyle name="Normal 12 2 4 4 2 3 2 3" xfId="16098" xr:uid="{00000000-0005-0000-0000-000085260000}"/>
    <cellStyle name="Normal 12 2 4 4 2 3 2 3 2" xfId="41718" xr:uid="{00000000-0005-0000-0000-000086260000}"/>
    <cellStyle name="Normal 12 2 4 4 2 3 2 4" xfId="28908" xr:uid="{00000000-0005-0000-0000-000087260000}"/>
    <cellStyle name="Normal 12 2 4 4 2 3 3" xfId="5117" xr:uid="{00000000-0005-0000-0000-000088260000}"/>
    <cellStyle name="Normal 12 2 4 4 2 3 3 2" xfId="10607" xr:uid="{00000000-0005-0000-0000-000089260000}"/>
    <cellStyle name="Normal 12 2 4 4 2 3 3 2 2" xfId="23418" xr:uid="{00000000-0005-0000-0000-00008A260000}"/>
    <cellStyle name="Normal 12 2 4 4 2 3 3 2 2 2" xfId="49038" xr:uid="{00000000-0005-0000-0000-00008B260000}"/>
    <cellStyle name="Normal 12 2 4 4 2 3 3 2 3" xfId="36228" xr:uid="{00000000-0005-0000-0000-00008C260000}"/>
    <cellStyle name="Normal 12 2 4 4 2 3 3 3" xfId="17928" xr:uid="{00000000-0005-0000-0000-00008D260000}"/>
    <cellStyle name="Normal 12 2 4 4 2 3 3 3 2" xfId="43548" xr:uid="{00000000-0005-0000-0000-00008E260000}"/>
    <cellStyle name="Normal 12 2 4 4 2 3 3 4" xfId="30738" xr:uid="{00000000-0005-0000-0000-00008F260000}"/>
    <cellStyle name="Normal 12 2 4 4 2 3 4" xfId="12437" xr:uid="{00000000-0005-0000-0000-000090260000}"/>
    <cellStyle name="Normal 12 2 4 4 2 3 4 2" xfId="25248" xr:uid="{00000000-0005-0000-0000-000091260000}"/>
    <cellStyle name="Normal 12 2 4 4 2 3 4 2 2" xfId="50868" xr:uid="{00000000-0005-0000-0000-000092260000}"/>
    <cellStyle name="Normal 12 2 4 4 2 3 4 3" xfId="38058" xr:uid="{00000000-0005-0000-0000-000093260000}"/>
    <cellStyle name="Normal 12 2 4 4 2 3 5" xfId="6947" xr:uid="{00000000-0005-0000-0000-000094260000}"/>
    <cellStyle name="Normal 12 2 4 4 2 3 5 2" xfId="19758" xr:uid="{00000000-0005-0000-0000-000095260000}"/>
    <cellStyle name="Normal 12 2 4 4 2 3 5 2 2" xfId="45378" xr:uid="{00000000-0005-0000-0000-000096260000}"/>
    <cellStyle name="Normal 12 2 4 4 2 3 5 3" xfId="32568" xr:uid="{00000000-0005-0000-0000-000097260000}"/>
    <cellStyle name="Normal 12 2 4 4 2 3 6" xfId="14268" xr:uid="{00000000-0005-0000-0000-000098260000}"/>
    <cellStyle name="Normal 12 2 4 4 2 3 6 2" xfId="39888" xr:uid="{00000000-0005-0000-0000-000099260000}"/>
    <cellStyle name="Normal 12 2 4 4 2 3 7" xfId="27078" xr:uid="{00000000-0005-0000-0000-00009A260000}"/>
    <cellStyle name="Normal 12 2 4 4 2 4" xfId="2393" xr:uid="{00000000-0005-0000-0000-00009B260000}"/>
    <cellStyle name="Normal 12 2 4 4 2 4 2" xfId="7883" xr:uid="{00000000-0005-0000-0000-00009C260000}"/>
    <cellStyle name="Normal 12 2 4 4 2 4 2 2" xfId="20694" xr:uid="{00000000-0005-0000-0000-00009D260000}"/>
    <cellStyle name="Normal 12 2 4 4 2 4 2 2 2" xfId="46314" xr:uid="{00000000-0005-0000-0000-00009E260000}"/>
    <cellStyle name="Normal 12 2 4 4 2 4 2 3" xfId="33504" xr:uid="{00000000-0005-0000-0000-00009F260000}"/>
    <cellStyle name="Normal 12 2 4 4 2 4 3" xfId="15204" xr:uid="{00000000-0005-0000-0000-0000A0260000}"/>
    <cellStyle name="Normal 12 2 4 4 2 4 3 2" xfId="40824" xr:uid="{00000000-0005-0000-0000-0000A1260000}"/>
    <cellStyle name="Normal 12 2 4 4 2 4 4" xfId="28014" xr:uid="{00000000-0005-0000-0000-0000A2260000}"/>
    <cellStyle name="Normal 12 2 4 4 2 5" xfId="4223" xr:uid="{00000000-0005-0000-0000-0000A3260000}"/>
    <cellStyle name="Normal 12 2 4 4 2 5 2" xfId="9713" xr:uid="{00000000-0005-0000-0000-0000A4260000}"/>
    <cellStyle name="Normal 12 2 4 4 2 5 2 2" xfId="22524" xr:uid="{00000000-0005-0000-0000-0000A5260000}"/>
    <cellStyle name="Normal 12 2 4 4 2 5 2 2 2" xfId="48144" xr:uid="{00000000-0005-0000-0000-0000A6260000}"/>
    <cellStyle name="Normal 12 2 4 4 2 5 2 3" xfId="35334" xr:uid="{00000000-0005-0000-0000-0000A7260000}"/>
    <cellStyle name="Normal 12 2 4 4 2 5 3" xfId="17034" xr:uid="{00000000-0005-0000-0000-0000A8260000}"/>
    <cellStyle name="Normal 12 2 4 4 2 5 3 2" xfId="42654" xr:uid="{00000000-0005-0000-0000-0000A9260000}"/>
    <cellStyle name="Normal 12 2 4 4 2 5 4" xfId="29844" xr:uid="{00000000-0005-0000-0000-0000AA260000}"/>
    <cellStyle name="Normal 12 2 4 4 2 6" xfId="11543" xr:uid="{00000000-0005-0000-0000-0000AB260000}"/>
    <cellStyle name="Normal 12 2 4 4 2 6 2" xfId="24354" xr:uid="{00000000-0005-0000-0000-0000AC260000}"/>
    <cellStyle name="Normal 12 2 4 4 2 6 2 2" xfId="49974" xr:uid="{00000000-0005-0000-0000-0000AD260000}"/>
    <cellStyle name="Normal 12 2 4 4 2 6 3" xfId="37164" xr:uid="{00000000-0005-0000-0000-0000AE260000}"/>
    <cellStyle name="Normal 12 2 4 4 2 7" xfId="6053" xr:uid="{00000000-0005-0000-0000-0000AF260000}"/>
    <cellStyle name="Normal 12 2 4 4 2 7 2" xfId="18864" xr:uid="{00000000-0005-0000-0000-0000B0260000}"/>
    <cellStyle name="Normal 12 2 4 4 2 7 2 2" xfId="44484" xr:uid="{00000000-0005-0000-0000-0000B1260000}"/>
    <cellStyle name="Normal 12 2 4 4 2 7 3" xfId="31674" xr:uid="{00000000-0005-0000-0000-0000B2260000}"/>
    <cellStyle name="Normal 12 2 4 4 2 8" xfId="13374" xr:uid="{00000000-0005-0000-0000-0000B3260000}"/>
    <cellStyle name="Normal 12 2 4 4 2 8 2" xfId="38994" xr:uid="{00000000-0005-0000-0000-0000B4260000}"/>
    <cellStyle name="Normal 12 2 4 4 2 9" xfId="26184" xr:uid="{00000000-0005-0000-0000-0000B5260000}"/>
    <cellStyle name="Normal 12 2 4 4 3" xfId="694" xr:uid="{00000000-0005-0000-0000-0000B6260000}"/>
    <cellStyle name="Normal 12 2 4 4 3 2" xfId="1094" xr:uid="{00000000-0005-0000-0000-0000B7260000}"/>
    <cellStyle name="Normal 12 2 4 4 3 2 2" xfId="1989" xr:uid="{00000000-0005-0000-0000-0000B8260000}"/>
    <cellStyle name="Normal 12 2 4 4 3 2 2 2" xfId="3819" xr:uid="{00000000-0005-0000-0000-0000B9260000}"/>
    <cellStyle name="Normal 12 2 4 4 3 2 2 2 2" xfId="9309" xr:uid="{00000000-0005-0000-0000-0000BA260000}"/>
    <cellStyle name="Normal 12 2 4 4 3 2 2 2 2 2" xfId="22120" xr:uid="{00000000-0005-0000-0000-0000BB260000}"/>
    <cellStyle name="Normal 12 2 4 4 3 2 2 2 2 2 2" xfId="47740" xr:uid="{00000000-0005-0000-0000-0000BC260000}"/>
    <cellStyle name="Normal 12 2 4 4 3 2 2 2 2 3" xfId="34930" xr:uid="{00000000-0005-0000-0000-0000BD260000}"/>
    <cellStyle name="Normal 12 2 4 4 3 2 2 2 3" xfId="16630" xr:uid="{00000000-0005-0000-0000-0000BE260000}"/>
    <cellStyle name="Normal 12 2 4 4 3 2 2 2 3 2" xfId="42250" xr:uid="{00000000-0005-0000-0000-0000BF260000}"/>
    <cellStyle name="Normal 12 2 4 4 3 2 2 2 4" xfId="29440" xr:uid="{00000000-0005-0000-0000-0000C0260000}"/>
    <cellStyle name="Normal 12 2 4 4 3 2 2 3" xfId="5649" xr:uid="{00000000-0005-0000-0000-0000C1260000}"/>
    <cellStyle name="Normal 12 2 4 4 3 2 2 3 2" xfId="11139" xr:uid="{00000000-0005-0000-0000-0000C2260000}"/>
    <cellStyle name="Normal 12 2 4 4 3 2 2 3 2 2" xfId="23950" xr:uid="{00000000-0005-0000-0000-0000C3260000}"/>
    <cellStyle name="Normal 12 2 4 4 3 2 2 3 2 2 2" xfId="49570" xr:uid="{00000000-0005-0000-0000-0000C4260000}"/>
    <cellStyle name="Normal 12 2 4 4 3 2 2 3 2 3" xfId="36760" xr:uid="{00000000-0005-0000-0000-0000C5260000}"/>
    <cellStyle name="Normal 12 2 4 4 3 2 2 3 3" xfId="18460" xr:uid="{00000000-0005-0000-0000-0000C6260000}"/>
    <cellStyle name="Normal 12 2 4 4 3 2 2 3 3 2" xfId="44080" xr:uid="{00000000-0005-0000-0000-0000C7260000}"/>
    <cellStyle name="Normal 12 2 4 4 3 2 2 3 4" xfId="31270" xr:uid="{00000000-0005-0000-0000-0000C8260000}"/>
    <cellStyle name="Normal 12 2 4 4 3 2 2 4" xfId="12969" xr:uid="{00000000-0005-0000-0000-0000C9260000}"/>
    <cellStyle name="Normal 12 2 4 4 3 2 2 4 2" xfId="25780" xr:uid="{00000000-0005-0000-0000-0000CA260000}"/>
    <cellStyle name="Normal 12 2 4 4 3 2 2 4 2 2" xfId="51400" xr:uid="{00000000-0005-0000-0000-0000CB260000}"/>
    <cellStyle name="Normal 12 2 4 4 3 2 2 4 3" xfId="38590" xr:uid="{00000000-0005-0000-0000-0000CC260000}"/>
    <cellStyle name="Normal 12 2 4 4 3 2 2 5" xfId="7479" xr:uid="{00000000-0005-0000-0000-0000CD260000}"/>
    <cellStyle name="Normal 12 2 4 4 3 2 2 5 2" xfId="20290" xr:uid="{00000000-0005-0000-0000-0000CE260000}"/>
    <cellStyle name="Normal 12 2 4 4 3 2 2 5 2 2" xfId="45910" xr:uid="{00000000-0005-0000-0000-0000CF260000}"/>
    <cellStyle name="Normal 12 2 4 4 3 2 2 5 3" xfId="33100" xr:uid="{00000000-0005-0000-0000-0000D0260000}"/>
    <cellStyle name="Normal 12 2 4 4 3 2 2 6" xfId="14800" xr:uid="{00000000-0005-0000-0000-0000D1260000}"/>
    <cellStyle name="Normal 12 2 4 4 3 2 2 6 2" xfId="40420" xr:uid="{00000000-0005-0000-0000-0000D2260000}"/>
    <cellStyle name="Normal 12 2 4 4 3 2 2 7" xfId="27610" xr:uid="{00000000-0005-0000-0000-0000D3260000}"/>
    <cellStyle name="Normal 12 2 4 4 3 2 3" xfId="2925" xr:uid="{00000000-0005-0000-0000-0000D4260000}"/>
    <cellStyle name="Normal 12 2 4 4 3 2 3 2" xfId="8415" xr:uid="{00000000-0005-0000-0000-0000D5260000}"/>
    <cellStyle name="Normal 12 2 4 4 3 2 3 2 2" xfId="21226" xr:uid="{00000000-0005-0000-0000-0000D6260000}"/>
    <cellStyle name="Normal 12 2 4 4 3 2 3 2 2 2" xfId="46846" xr:uid="{00000000-0005-0000-0000-0000D7260000}"/>
    <cellStyle name="Normal 12 2 4 4 3 2 3 2 3" xfId="34036" xr:uid="{00000000-0005-0000-0000-0000D8260000}"/>
    <cellStyle name="Normal 12 2 4 4 3 2 3 3" xfId="15736" xr:uid="{00000000-0005-0000-0000-0000D9260000}"/>
    <cellStyle name="Normal 12 2 4 4 3 2 3 3 2" xfId="41356" xr:uid="{00000000-0005-0000-0000-0000DA260000}"/>
    <cellStyle name="Normal 12 2 4 4 3 2 3 4" xfId="28546" xr:uid="{00000000-0005-0000-0000-0000DB260000}"/>
    <cellStyle name="Normal 12 2 4 4 3 2 4" xfId="4755" xr:uid="{00000000-0005-0000-0000-0000DC260000}"/>
    <cellStyle name="Normal 12 2 4 4 3 2 4 2" xfId="10245" xr:uid="{00000000-0005-0000-0000-0000DD260000}"/>
    <cellStyle name="Normal 12 2 4 4 3 2 4 2 2" xfId="23056" xr:uid="{00000000-0005-0000-0000-0000DE260000}"/>
    <cellStyle name="Normal 12 2 4 4 3 2 4 2 2 2" xfId="48676" xr:uid="{00000000-0005-0000-0000-0000DF260000}"/>
    <cellStyle name="Normal 12 2 4 4 3 2 4 2 3" xfId="35866" xr:uid="{00000000-0005-0000-0000-0000E0260000}"/>
    <cellStyle name="Normal 12 2 4 4 3 2 4 3" xfId="17566" xr:uid="{00000000-0005-0000-0000-0000E1260000}"/>
    <cellStyle name="Normal 12 2 4 4 3 2 4 3 2" xfId="43186" xr:uid="{00000000-0005-0000-0000-0000E2260000}"/>
    <cellStyle name="Normal 12 2 4 4 3 2 4 4" xfId="30376" xr:uid="{00000000-0005-0000-0000-0000E3260000}"/>
    <cellStyle name="Normal 12 2 4 4 3 2 5" xfId="12075" xr:uid="{00000000-0005-0000-0000-0000E4260000}"/>
    <cellStyle name="Normal 12 2 4 4 3 2 5 2" xfId="24886" xr:uid="{00000000-0005-0000-0000-0000E5260000}"/>
    <cellStyle name="Normal 12 2 4 4 3 2 5 2 2" xfId="50506" xr:uid="{00000000-0005-0000-0000-0000E6260000}"/>
    <cellStyle name="Normal 12 2 4 4 3 2 5 3" xfId="37696" xr:uid="{00000000-0005-0000-0000-0000E7260000}"/>
    <cellStyle name="Normal 12 2 4 4 3 2 6" xfId="6585" xr:uid="{00000000-0005-0000-0000-0000E8260000}"/>
    <cellStyle name="Normal 12 2 4 4 3 2 6 2" xfId="19396" xr:uid="{00000000-0005-0000-0000-0000E9260000}"/>
    <cellStyle name="Normal 12 2 4 4 3 2 6 2 2" xfId="45016" xr:uid="{00000000-0005-0000-0000-0000EA260000}"/>
    <cellStyle name="Normal 12 2 4 4 3 2 6 3" xfId="32206" xr:uid="{00000000-0005-0000-0000-0000EB260000}"/>
    <cellStyle name="Normal 12 2 4 4 3 2 7" xfId="13906" xr:uid="{00000000-0005-0000-0000-0000EC260000}"/>
    <cellStyle name="Normal 12 2 4 4 3 2 7 2" xfId="39526" xr:uid="{00000000-0005-0000-0000-0000ED260000}"/>
    <cellStyle name="Normal 12 2 4 4 3 2 8" xfId="26716" xr:uid="{00000000-0005-0000-0000-0000EE260000}"/>
    <cellStyle name="Normal 12 2 4 4 3 3" xfId="1589" xr:uid="{00000000-0005-0000-0000-0000EF260000}"/>
    <cellStyle name="Normal 12 2 4 4 3 3 2" xfId="3419" xr:uid="{00000000-0005-0000-0000-0000F0260000}"/>
    <cellStyle name="Normal 12 2 4 4 3 3 2 2" xfId="8909" xr:uid="{00000000-0005-0000-0000-0000F1260000}"/>
    <cellStyle name="Normal 12 2 4 4 3 3 2 2 2" xfId="21720" xr:uid="{00000000-0005-0000-0000-0000F2260000}"/>
    <cellStyle name="Normal 12 2 4 4 3 3 2 2 2 2" xfId="47340" xr:uid="{00000000-0005-0000-0000-0000F3260000}"/>
    <cellStyle name="Normal 12 2 4 4 3 3 2 2 3" xfId="34530" xr:uid="{00000000-0005-0000-0000-0000F4260000}"/>
    <cellStyle name="Normal 12 2 4 4 3 3 2 3" xfId="16230" xr:uid="{00000000-0005-0000-0000-0000F5260000}"/>
    <cellStyle name="Normal 12 2 4 4 3 3 2 3 2" xfId="41850" xr:uid="{00000000-0005-0000-0000-0000F6260000}"/>
    <cellStyle name="Normal 12 2 4 4 3 3 2 4" xfId="29040" xr:uid="{00000000-0005-0000-0000-0000F7260000}"/>
    <cellStyle name="Normal 12 2 4 4 3 3 3" xfId="5249" xr:uid="{00000000-0005-0000-0000-0000F8260000}"/>
    <cellStyle name="Normal 12 2 4 4 3 3 3 2" xfId="10739" xr:uid="{00000000-0005-0000-0000-0000F9260000}"/>
    <cellStyle name="Normal 12 2 4 4 3 3 3 2 2" xfId="23550" xr:uid="{00000000-0005-0000-0000-0000FA260000}"/>
    <cellStyle name="Normal 12 2 4 4 3 3 3 2 2 2" xfId="49170" xr:uid="{00000000-0005-0000-0000-0000FB260000}"/>
    <cellStyle name="Normal 12 2 4 4 3 3 3 2 3" xfId="36360" xr:uid="{00000000-0005-0000-0000-0000FC260000}"/>
    <cellStyle name="Normal 12 2 4 4 3 3 3 3" xfId="18060" xr:uid="{00000000-0005-0000-0000-0000FD260000}"/>
    <cellStyle name="Normal 12 2 4 4 3 3 3 3 2" xfId="43680" xr:uid="{00000000-0005-0000-0000-0000FE260000}"/>
    <cellStyle name="Normal 12 2 4 4 3 3 3 4" xfId="30870" xr:uid="{00000000-0005-0000-0000-0000FF260000}"/>
    <cellStyle name="Normal 12 2 4 4 3 3 4" xfId="12569" xr:uid="{00000000-0005-0000-0000-000000270000}"/>
    <cellStyle name="Normal 12 2 4 4 3 3 4 2" xfId="25380" xr:uid="{00000000-0005-0000-0000-000001270000}"/>
    <cellStyle name="Normal 12 2 4 4 3 3 4 2 2" xfId="51000" xr:uid="{00000000-0005-0000-0000-000002270000}"/>
    <cellStyle name="Normal 12 2 4 4 3 3 4 3" xfId="38190" xr:uid="{00000000-0005-0000-0000-000003270000}"/>
    <cellStyle name="Normal 12 2 4 4 3 3 5" xfId="7079" xr:uid="{00000000-0005-0000-0000-000004270000}"/>
    <cellStyle name="Normal 12 2 4 4 3 3 5 2" xfId="19890" xr:uid="{00000000-0005-0000-0000-000005270000}"/>
    <cellStyle name="Normal 12 2 4 4 3 3 5 2 2" xfId="45510" xr:uid="{00000000-0005-0000-0000-000006270000}"/>
    <cellStyle name="Normal 12 2 4 4 3 3 5 3" xfId="32700" xr:uid="{00000000-0005-0000-0000-000007270000}"/>
    <cellStyle name="Normal 12 2 4 4 3 3 6" xfId="14400" xr:uid="{00000000-0005-0000-0000-000008270000}"/>
    <cellStyle name="Normal 12 2 4 4 3 3 6 2" xfId="40020" xr:uid="{00000000-0005-0000-0000-000009270000}"/>
    <cellStyle name="Normal 12 2 4 4 3 3 7" xfId="27210" xr:uid="{00000000-0005-0000-0000-00000A270000}"/>
    <cellStyle name="Normal 12 2 4 4 3 4" xfId="2525" xr:uid="{00000000-0005-0000-0000-00000B270000}"/>
    <cellStyle name="Normal 12 2 4 4 3 4 2" xfId="8015" xr:uid="{00000000-0005-0000-0000-00000C270000}"/>
    <cellStyle name="Normal 12 2 4 4 3 4 2 2" xfId="20826" xr:uid="{00000000-0005-0000-0000-00000D270000}"/>
    <cellStyle name="Normal 12 2 4 4 3 4 2 2 2" xfId="46446" xr:uid="{00000000-0005-0000-0000-00000E270000}"/>
    <cellStyle name="Normal 12 2 4 4 3 4 2 3" xfId="33636" xr:uid="{00000000-0005-0000-0000-00000F270000}"/>
    <cellStyle name="Normal 12 2 4 4 3 4 3" xfId="15336" xr:uid="{00000000-0005-0000-0000-000010270000}"/>
    <cellStyle name="Normal 12 2 4 4 3 4 3 2" xfId="40956" xr:uid="{00000000-0005-0000-0000-000011270000}"/>
    <cellStyle name="Normal 12 2 4 4 3 4 4" xfId="28146" xr:uid="{00000000-0005-0000-0000-000012270000}"/>
    <cellStyle name="Normal 12 2 4 4 3 5" xfId="4355" xr:uid="{00000000-0005-0000-0000-000013270000}"/>
    <cellStyle name="Normal 12 2 4 4 3 5 2" xfId="9845" xr:uid="{00000000-0005-0000-0000-000014270000}"/>
    <cellStyle name="Normal 12 2 4 4 3 5 2 2" xfId="22656" xr:uid="{00000000-0005-0000-0000-000015270000}"/>
    <cellStyle name="Normal 12 2 4 4 3 5 2 2 2" xfId="48276" xr:uid="{00000000-0005-0000-0000-000016270000}"/>
    <cellStyle name="Normal 12 2 4 4 3 5 2 3" xfId="35466" xr:uid="{00000000-0005-0000-0000-000017270000}"/>
    <cellStyle name="Normal 12 2 4 4 3 5 3" xfId="17166" xr:uid="{00000000-0005-0000-0000-000018270000}"/>
    <cellStyle name="Normal 12 2 4 4 3 5 3 2" xfId="42786" xr:uid="{00000000-0005-0000-0000-000019270000}"/>
    <cellStyle name="Normal 12 2 4 4 3 5 4" xfId="29976" xr:uid="{00000000-0005-0000-0000-00001A270000}"/>
    <cellStyle name="Normal 12 2 4 4 3 6" xfId="11675" xr:uid="{00000000-0005-0000-0000-00001B270000}"/>
    <cellStyle name="Normal 12 2 4 4 3 6 2" xfId="24486" xr:uid="{00000000-0005-0000-0000-00001C270000}"/>
    <cellStyle name="Normal 12 2 4 4 3 6 2 2" xfId="50106" xr:uid="{00000000-0005-0000-0000-00001D270000}"/>
    <cellStyle name="Normal 12 2 4 4 3 6 3" xfId="37296" xr:uid="{00000000-0005-0000-0000-00001E270000}"/>
    <cellStyle name="Normal 12 2 4 4 3 7" xfId="6185" xr:uid="{00000000-0005-0000-0000-00001F270000}"/>
    <cellStyle name="Normal 12 2 4 4 3 7 2" xfId="18996" xr:uid="{00000000-0005-0000-0000-000020270000}"/>
    <cellStyle name="Normal 12 2 4 4 3 7 2 2" xfId="44616" xr:uid="{00000000-0005-0000-0000-000021270000}"/>
    <cellStyle name="Normal 12 2 4 4 3 7 3" xfId="31806" xr:uid="{00000000-0005-0000-0000-000022270000}"/>
    <cellStyle name="Normal 12 2 4 4 3 8" xfId="13506" xr:uid="{00000000-0005-0000-0000-000023270000}"/>
    <cellStyle name="Normal 12 2 4 4 3 8 2" xfId="39126" xr:uid="{00000000-0005-0000-0000-000024270000}"/>
    <cellStyle name="Normal 12 2 4 4 3 9" xfId="26316" xr:uid="{00000000-0005-0000-0000-000025270000}"/>
    <cellStyle name="Normal 12 2 4 4 4" xfId="469" xr:uid="{00000000-0005-0000-0000-000026270000}"/>
    <cellStyle name="Normal 12 2 4 4 4 2" xfId="1364" xr:uid="{00000000-0005-0000-0000-000027270000}"/>
    <cellStyle name="Normal 12 2 4 4 4 2 2" xfId="3194" xr:uid="{00000000-0005-0000-0000-000028270000}"/>
    <cellStyle name="Normal 12 2 4 4 4 2 2 2" xfId="8684" xr:uid="{00000000-0005-0000-0000-000029270000}"/>
    <cellStyle name="Normal 12 2 4 4 4 2 2 2 2" xfId="21495" xr:uid="{00000000-0005-0000-0000-00002A270000}"/>
    <cellStyle name="Normal 12 2 4 4 4 2 2 2 2 2" xfId="47115" xr:uid="{00000000-0005-0000-0000-00002B270000}"/>
    <cellStyle name="Normal 12 2 4 4 4 2 2 2 3" xfId="34305" xr:uid="{00000000-0005-0000-0000-00002C270000}"/>
    <cellStyle name="Normal 12 2 4 4 4 2 2 3" xfId="16005" xr:uid="{00000000-0005-0000-0000-00002D270000}"/>
    <cellStyle name="Normal 12 2 4 4 4 2 2 3 2" xfId="41625" xr:uid="{00000000-0005-0000-0000-00002E270000}"/>
    <cellStyle name="Normal 12 2 4 4 4 2 2 4" xfId="28815" xr:uid="{00000000-0005-0000-0000-00002F270000}"/>
    <cellStyle name="Normal 12 2 4 4 4 2 3" xfId="5024" xr:uid="{00000000-0005-0000-0000-000030270000}"/>
    <cellStyle name="Normal 12 2 4 4 4 2 3 2" xfId="10514" xr:uid="{00000000-0005-0000-0000-000031270000}"/>
    <cellStyle name="Normal 12 2 4 4 4 2 3 2 2" xfId="23325" xr:uid="{00000000-0005-0000-0000-000032270000}"/>
    <cellStyle name="Normal 12 2 4 4 4 2 3 2 2 2" xfId="48945" xr:uid="{00000000-0005-0000-0000-000033270000}"/>
    <cellStyle name="Normal 12 2 4 4 4 2 3 2 3" xfId="36135" xr:uid="{00000000-0005-0000-0000-000034270000}"/>
    <cellStyle name="Normal 12 2 4 4 4 2 3 3" xfId="17835" xr:uid="{00000000-0005-0000-0000-000035270000}"/>
    <cellStyle name="Normal 12 2 4 4 4 2 3 3 2" xfId="43455" xr:uid="{00000000-0005-0000-0000-000036270000}"/>
    <cellStyle name="Normal 12 2 4 4 4 2 3 4" xfId="30645" xr:uid="{00000000-0005-0000-0000-000037270000}"/>
    <cellStyle name="Normal 12 2 4 4 4 2 4" xfId="12344" xr:uid="{00000000-0005-0000-0000-000038270000}"/>
    <cellStyle name="Normal 12 2 4 4 4 2 4 2" xfId="25155" xr:uid="{00000000-0005-0000-0000-000039270000}"/>
    <cellStyle name="Normal 12 2 4 4 4 2 4 2 2" xfId="50775" xr:uid="{00000000-0005-0000-0000-00003A270000}"/>
    <cellStyle name="Normal 12 2 4 4 4 2 4 3" xfId="37965" xr:uid="{00000000-0005-0000-0000-00003B270000}"/>
    <cellStyle name="Normal 12 2 4 4 4 2 5" xfId="6854" xr:uid="{00000000-0005-0000-0000-00003C270000}"/>
    <cellStyle name="Normal 12 2 4 4 4 2 5 2" xfId="19665" xr:uid="{00000000-0005-0000-0000-00003D270000}"/>
    <cellStyle name="Normal 12 2 4 4 4 2 5 2 2" xfId="45285" xr:uid="{00000000-0005-0000-0000-00003E270000}"/>
    <cellStyle name="Normal 12 2 4 4 4 2 5 3" xfId="32475" xr:uid="{00000000-0005-0000-0000-00003F270000}"/>
    <cellStyle name="Normal 12 2 4 4 4 2 6" xfId="14175" xr:uid="{00000000-0005-0000-0000-000040270000}"/>
    <cellStyle name="Normal 12 2 4 4 4 2 6 2" xfId="39795" xr:uid="{00000000-0005-0000-0000-000041270000}"/>
    <cellStyle name="Normal 12 2 4 4 4 2 7" xfId="26985" xr:uid="{00000000-0005-0000-0000-000042270000}"/>
    <cellStyle name="Normal 12 2 4 4 4 3" xfId="2300" xr:uid="{00000000-0005-0000-0000-000043270000}"/>
    <cellStyle name="Normal 12 2 4 4 4 3 2" xfId="7790" xr:uid="{00000000-0005-0000-0000-000044270000}"/>
    <cellStyle name="Normal 12 2 4 4 4 3 2 2" xfId="20601" xr:uid="{00000000-0005-0000-0000-000045270000}"/>
    <cellStyle name="Normal 12 2 4 4 4 3 2 2 2" xfId="46221" xr:uid="{00000000-0005-0000-0000-000046270000}"/>
    <cellStyle name="Normal 12 2 4 4 4 3 2 3" xfId="33411" xr:uid="{00000000-0005-0000-0000-000047270000}"/>
    <cellStyle name="Normal 12 2 4 4 4 3 3" xfId="15111" xr:uid="{00000000-0005-0000-0000-000048270000}"/>
    <cellStyle name="Normal 12 2 4 4 4 3 3 2" xfId="40731" xr:uid="{00000000-0005-0000-0000-000049270000}"/>
    <cellStyle name="Normal 12 2 4 4 4 3 4" xfId="27921" xr:uid="{00000000-0005-0000-0000-00004A270000}"/>
    <cellStyle name="Normal 12 2 4 4 4 4" xfId="4130" xr:uid="{00000000-0005-0000-0000-00004B270000}"/>
    <cellStyle name="Normal 12 2 4 4 4 4 2" xfId="9620" xr:uid="{00000000-0005-0000-0000-00004C270000}"/>
    <cellStyle name="Normal 12 2 4 4 4 4 2 2" xfId="22431" xr:uid="{00000000-0005-0000-0000-00004D270000}"/>
    <cellStyle name="Normal 12 2 4 4 4 4 2 2 2" xfId="48051" xr:uid="{00000000-0005-0000-0000-00004E270000}"/>
    <cellStyle name="Normal 12 2 4 4 4 4 2 3" xfId="35241" xr:uid="{00000000-0005-0000-0000-00004F270000}"/>
    <cellStyle name="Normal 12 2 4 4 4 4 3" xfId="16941" xr:uid="{00000000-0005-0000-0000-000050270000}"/>
    <cellStyle name="Normal 12 2 4 4 4 4 3 2" xfId="42561" xr:uid="{00000000-0005-0000-0000-000051270000}"/>
    <cellStyle name="Normal 12 2 4 4 4 4 4" xfId="29751" xr:uid="{00000000-0005-0000-0000-000052270000}"/>
    <cellStyle name="Normal 12 2 4 4 4 5" xfId="11450" xr:uid="{00000000-0005-0000-0000-000053270000}"/>
    <cellStyle name="Normal 12 2 4 4 4 5 2" xfId="24261" xr:uid="{00000000-0005-0000-0000-000054270000}"/>
    <cellStyle name="Normal 12 2 4 4 4 5 2 2" xfId="49881" xr:uid="{00000000-0005-0000-0000-000055270000}"/>
    <cellStyle name="Normal 12 2 4 4 4 5 3" xfId="37071" xr:uid="{00000000-0005-0000-0000-000056270000}"/>
    <cellStyle name="Normal 12 2 4 4 4 6" xfId="5960" xr:uid="{00000000-0005-0000-0000-000057270000}"/>
    <cellStyle name="Normal 12 2 4 4 4 6 2" xfId="18771" xr:uid="{00000000-0005-0000-0000-000058270000}"/>
    <cellStyle name="Normal 12 2 4 4 4 6 2 2" xfId="44391" xr:uid="{00000000-0005-0000-0000-000059270000}"/>
    <cellStyle name="Normal 12 2 4 4 4 6 3" xfId="31581" xr:uid="{00000000-0005-0000-0000-00005A270000}"/>
    <cellStyle name="Normal 12 2 4 4 4 7" xfId="13281" xr:uid="{00000000-0005-0000-0000-00005B270000}"/>
    <cellStyle name="Normal 12 2 4 4 4 7 2" xfId="38901" xr:uid="{00000000-0005-0000-0000-00005C270000}"/>
    <cellStyle name="Normal 12 2 4 4 4 8" xfId="26091" xr:uid="{00000000-0005-0000-0000-00005D270000}"/>
    <cellStyle name="Normal 12 2 4 4 5" xfId="828" xr:uid="{00000000-0005-0000-0000-00005E270000}"/>
    <cellStyle name="Normal 12 2 4 4 5 2" xfId="1723" xr:uid="{00000000-0005-0000-0000-00005F270000}"/>
    <cellStyle name="Normal 12 2 4 4 5 2 2" xfId="3553" xr:uid="{00000000-0005-0000-0000-000060270000}"/>
    <cellStyle name="Normal 12 2 4 4 5 2 2 2" xfId="9043" xr:uid="{00000000-0005-0000-0000-000061270000}"/>
    <cellStyle name="Normal 12 2 4 4 5 2 2 2 2" xfId="21854" xr:uid="{00000000-0005-0000-0000-000062270000}"/>
    <cellStyle name="Normal 12 2 4 4 5 2 2 2 2 2" xfId="47474" xr:uid="{00000000-0005-0000-0000-000063270000}"/>
    <cellStyle name="Normal 12 2 4 4 5 2 2 2 3" xfId="34664" xr:uid="{00000000-0005-0000-0000-000064270000}"/>
    <cellStyle name="Normal 12 2 4 4 5 2 2 3" xfId="16364" xr:uid="{00000000-0005-0000-0000-000065270000}"/>
    <cellStyle name="Normal 12 2 4 4 5 2 2 3 2" xfId="41984" xr:uid="{00000000-0005-0000-0000-000066270000}"/>
    <cellStyle name="Normal 12 2 4 4 5 2 2 4" xfId="29174" xr:uid="{00000000-0005-0000-0000-000067270000}"/>
    <cellStyle name="Normal 12 2 4 4 5 2 3" xfId="5383" xr:uid="{00000000-0005-0000-0000-000068270000}"/>
    <cellStyle name="Normal 12 2 4 4 5 2 3 2" xfId="10873" xr:uid="{00000000-0005-0000-0000-000069270000}"/>
    <cellStyle name="Normal 12 2 4 4 5 2 3 2 2" xfId="23684" xr:uid="{00000000-0005-0000-0000-00006A270000}"/>
    <cellStyle name="Normal 12 2 4 4 5 2 3 2 2 2" xfId="49304" xr:uid="{00000000-0005-0000-0000-00006B270000}"/>
    <cellStyle name="Normal 12 2 4 4 5 2 3 2 3" xfId="36494" xr:uid="{00000000-0005-0000-0000-00006C270000}"/>
    <cellStyle name="Normal 12 2 4 4 5 2 3 3" xfId="18194" xr:uid="{00000000-0005-0000-0000-00006D270000}"/>
    <cellStyle name="Normal 12 2 4 4 5 2 3 3 2" xfId="43814" xr:uid="{00000000-0005-0000-0000-00006E270000}"/>
    <cellStyle name="Normal 12 2 4 4 5 2 3 4" xfId="31004" xr:uid="{00000000-0005-0000-0000-00006F270000}"/>
    <cellStyle name="Normal 12 2 4 4 5 2 4" xfId="12703" xr:uid="{00000000-0005-0000-0000-000070270000}"/>
    <cellStyle name="Normal 12 2 4 4 5 2 4 2" xfId="25514" xr:uid="{00000000-0005-0000-0000-000071270000}"/>
    <cellStyle name="Normal 12 2 4 4 5 2 4 2 2" xfId="51134" xr:uid="{00000000-0005-0000-0000-000072270000}"/>
    <cellStyle name="Normal 12 2 4 4 5 2 4 3" xfId="38324" xr:uid="{00000000-0005-0000-0000-000073270000}"/>
    <cellStyle name="Normal 12 2 4 4 5 2 5" xfId="7213" xr:uid="{00000000-0005-0000-0000-000074270000}"/>
    <cellStyle name="Normal 12 2 4 4 5 2 5 2" xfId="20024" xr:uid="{00000000-0005-0000-0000-000075270000}"/>
    <cellStyle name="Normal 12 2 4 4 5 2 5 2 2" xfId="45644" xr:uid="{00000000-0005-0000-0000-000076270000}"/>
    <cellStyle name="Normal 12 2 4 4 5 2 5 3" xfId="32834" xr:uid="{00000000-0005-0000-0000-000077270000}"/>
    <cellStyle name="Normal 12 2 4 4 5 2 6" xfId="14534" xr:uid="{00000000-0005-0000-0000-000078270000}"/>
    <cellStyle name="Normal 12 2 4 4 5 2 6 2" xfId="40154" xr:uid="{00000000-0005-0000-0000-000079270000}"/>
    <cellStyle name="Normal 12 2 4 4 5 2 7" xfId="27344" xr:uid="{00000000-0005-0000-0000-00007A270000}"/>
    <cellStyle name="Normal 12 2 4 4 5 3" xfId="2659" xr:uid="{00000000-0005-0000-0000-00007B270000}"/>
    <cellStyle name="Normal 12 2 4 4 5 3 2" xfId="8149" xr:uid="{00000000-0005-0000-0000-00007C270000}"/>
    <cellStyle name="Normal 12 2 4 4 5 3 2 2" xfId="20960" xr:uid="{00000000-0005-0000-0000-00007D270000}"/>
    <cellStyle name="Normal 12 2 4 4 5 3 2 2 2" xfId="46580" xr:uid="{00000000-0005-0000-0000-00007E270000}"/>
    <cellStyle name="Normal 12 2 4 4 5 3 2 3" xfId="33770" xr:uid="{00000000-0005-0000-0000-00007F270000}"/>
    <cellStyle name="Normal 12 2 4 4 5 3 3" xfId="15470" xr:uid="{00000000-0005-0000-0000-000080270000}"/>
    <cellStyle name="Normal 12 2 4 4 5 3 3 2" xfId="41090" xr:uid="{00000000-0005-0000-0000-000081270000}"/>
    <cellStyle name="Normal 12 2 4 4 5 3 4" xfId="28280" xr:uid="{00000000-0005-0000-0000-000082270000}"/>
    <cellStyle name="Normal 12 2 4 4 5 4" xfId="4489" xr:uid="{00000000-0005-0000-0000-000083270000}"/>
    <cellStyle name="Normal 12 2 4 4 5 4 2" xfId="9979" xr:uid="{00000000-0005-0000-0000-000084270000}"/>
    <cellStyle name="Normal 12 2 4 4 5 4 2 2" xfId="22790" xr:uid="{00000000-0005-0000-0000-000085270000}"/>
    <cellStyle name="Normal 12 2 4 4 5 4 2 2 2" xfId="48410" xr:uid="{00000000-0005-0000-0000-000086270000}"/>
    <cellStyle name="Normal 12 2 4 4 5 4 2 3" xfId="35600" xr:uid="{00000000-0005-0000-0000-000087270000}"/>
    <cellStyle name="Normal 12 2 4 4 5 4 3" xfId="17300" xr:uid="{00000000-0005-0000-0000-000088270000}"/>
    <cellStyle name="Normal 12 2 4 4 5 4 3 2" xfId="42920" xr:uid="{00000000-0005-0000-0000-000089270000}"/>
    <cellStyle name="Normal 12 2 4 4 5 4 4" xfId="30110" xr:uid="{00000000-0005-0000-0000-00008A270000}"/>
    <cellStyle name="Normal 12 2 4 4 5 5" xfId="11809" xr:uid="{00000000-0005-0000-0000-00008B270000}"/>
    <cellStyle name="Normal 12 2 4 4 5 5 2" xfId="24620" xr:uid="{00000000-0005-0000-0000-00008C270000}"/>
    <cellStyle name="Normal 12 2 4 4 5 5 2 2" xfId="50240" xr:uid="{00000000-0005-0000-0000-00008D270000}"/>
    <cellStyle name="Normal 12 2 4 4 5 5 3" xfId="37430" xr:uid="{00000000-0005-0000-0000-00008E270000}"/>
    <cellStyle name="Normal 12 2 4 4 5 6" xfId="6319" xr:uid="{00000000-0005-0000-0000-00008F270000}"/>
    <cellStyle name="Normal 12 2 4 4 5 6 2" xfId="19130" xr:uid="{00000000-0005-0000-0000-000090270000}"/>
    <cellStyle name="Normal 12 2 4 4 5 6 2 2" xfId="44750" xr:uid="{00000000-0005-0000-0000-000091270000}"/>
    <cellStyle name="Normal 12 2 4 4 5 6 3" xfId="31940" xr:uid="{00000000-0005-0000-0000-000092270000}"/>
    <cellStyle name="Normal 12 2 4 4 5 7" xfId="13640" xr:uid="{00000000-0005-0000-0000-000093270000}"/>
    <cellStyle name="Normal 12 2 4 4 5 7 2" xfId="39260" xr:uid="{00000000-0005-0000-0000-000094270000}"/>
    <cellStyle name="Normal 12 2 4 4 5 8" xfId="26450" xr:uid="{00000000-0005-0000-0000-000095270000}"/>
    <cellStyle name="Normal 12 2 4 4 6" xfId="1229" xr:uid="{00000000-0005-0000-0000-000096270000}"/>
    <cellStyle name="Normal 12 2 4 4 6 2" xfId="3059" xr:uid="{00000000-0005-0000-0000-000097270000}"/>
    <cellStyle name="Normal 12 2 4 4 6 2 2" xfId="8549" xr:uid="{00000000-0005-0000-0000-000098270000}"/>
    <cellStyle name="Normal 12 2 4 4 6 2 2 2" xfId="21360" xr:uid="{00000000-0005-0000-0000-000099270000}"/>
    <cellStyle name="Normal 12 2 4 4 6 2 2 2 2" xfId="46980" xr:uid="{00000000-0005-0000-0000-00009A270000}"/>
    <cellStyle name="Normal 12 2 4 4 6 2 2 3" xfId="34170" xr:uid="{00000000-0005-0000-0000-00009B270000}"/>
    <cellStyle name="Normal 12 2 4 4 6 2 3" xfId="15870" xr:uid="{00000000-0005-0000-0000-00009C270000}"/>
    <cellStyle name="Normal 12 2 4 4 6 2 3 2" xfId="41490" xr:uid="{00000000-0005-0000-0000-00009D270000}"/>
    <cellStyle name="Normal 12 2 4 4 6 2 4" xfId="28680" xr:uid="{00000000-0005-0000-0000-00009E270000}"/>
    <cellStyle name="Normal 12 2 4 4 6 3" xfId="4889" xr:uid="{00000000-0005-0000-0000-00009F270000}"/>
    <cellStyle name="Normal 12 2 4 4 6 3 2" xfId="10379" xr:uid="{00000000-0005-0000-0000-0000A0270000}"/>
    <cellStyle name="Normal 12 2 4 4 6 3 2 2" xfId="23190" xr:uid="{00000000-0005-0000-0000-0000A1270000}"/>
    <cellStyle name="Normal 12 2 4 4 6 3 2 2 2" xfId="48810" xr:uid="{00000000-0005-0000-0000-0000A2270000}"/>
    <cellStyle name="Normal 12 2 4 4 6 3 2 3" xfId="36000" xr:uid="{00000000-0005-0000-0000-0000A3270000}"/>
    <cellStyle name="Normal 12 2 4 4 6 3 3" xfId="17700" xr:uid="{00000000-0005-0000-0000-0000A4270000}"/>
    <cellStyle name="Normal 12 2 4 4 6 3 3 2" xfId="43320" xr:uid="{00000000-0005-0000-0000-0000A5270000}"/>
    <cellStyle name="Normal 12 2 4 4 6 3 4" xfId="30510" xr:uid="{00000000-0005-0000-0000-0000A6270000}"/>
    <cellStyle name="Normal 12 2 4 4 6 4" xfId="12209" xr:uid="{00000000-0005-0000-0000-0000A7270000}"/>
    <cellStyle name="Normal 12 2 4 4 6 4 2" xfId="25020" xr:uid="{00000000-0005-0000-0000-0000A8270000}"/>
    <cellStyle name="Normal 12 2 4 4 6 4 2 2" xfId="50640" xr:uid="{00000000-0005-0000-0000-0000A9270000}"/>
    <cellStyle name="Normal 12 2 4 4 6 4 3" xfId="37830" xr:uid="{00000000-0005-0000-0000-0000AA270000}"/>
    <cellStyle name="Normal 12 2 4 4 6 5" xfId="6719" xr:uid="{00000000-0005-0000-0000-0000AB270000}"/>
    <cellStyle name="Normal 12 2 4 4 6 5 2" xfId="19530" xr:uid="{00000000-0005-0000-0000-0000AC270000}"/>
    <cellStyle name="Normal 12 2 4 4 6 5 2 2" xfId="45150" xr:uid="{00000000-0005-0000-0000-0000AD270000}"/>
    <cellStyle name="Normal 12 2 4 4 6 5 3" xfId="32340" xr:uid="{00000000-0005-0000-0000-0000AE270000}"/>
    <cellStyle name="Normal 12 2 4 4 6 6" xfId="14040" xr:uid="{00000000-0005-0000-0000-0000AF270000}"/>
    <cellStyle name="Normal 12 2 4 4 6 6 2" xfId="39660" xr:uid="{00000000-0005-0000-0000-0000B0270000}"/>
    <cellStyle name="Normal 12 2 4 4 6 7" xfId="26850" xr:uid="{00000000-0005-0000-0000-0000B1270000}"/>
    <cellStyle name="Normal 12 2 4 4 7" xfId="2165" xr:uid="{00000000-0005-0000-0000-0000B2270000}"/>
    <cellStyle name="Normal 12 2 4 4 7 2" xfId="7655" xr:uid="{00000000-0005-0000-0000-0000B3270000}"/>
    <cellStyle name="Normal 12 2 4 4 7 2 2" xfId="20466" xr:uid="{00000000-0005-0000-0000-0000B4270000}"/>
    <cellStyle name="Normal 12 2 4 4 7 2 2 2" xfId="46086" xr:uid="{00000000-0005-0000-0000-0000B5270000}"/>
    <cellStyle name="Normal 12 2 4 4 7 2 3" xfId="33276" xr:uid="{00000000-0005-0000-0000-0000B6270000}"/>
    <cellStyle name="Normal 12 2 4 4 7 3" xfId="14976" xr:uid="{00000000-0005-0000-0000-0000B7270000}"/>
    <cellStyle name="Normal 12 2 4 4 7 3 2" xfId="40596" xr:uid="{00000000-0005-0000-0000-0000B8270000}"/>
    <cellStyle name="Normal 12 2 4 4 7 4" xfId="27786" xr:uid="{00000000-0005-0000-0000-0000B9270000}"/>
    <cellStyle name="Normal 12 2 4 4 8" xfId="3995" xr:uid="{00000000-0005-0000-0000-0000BA270000}"/>
    <cellStyle name="Normal 12 2 4 4 8 2" xfId="9485" xr:uid="{00000000-0005-0000-0000-0000BB270000}"/>
    <cellStyle name="Normal 12 2 4 4 8 2 2" xfId="22296" xr:uid="{00000000-0005-0000-0000-0000BC270000}"/>
    <cellStyle name="Normal 12 2 4 4 8 2 2 2" xfId="47916" xr:uid="{00000000-0005-0000-0000-0000BD270000}"/>
    <cellStyle name="Normal 12 2 4 4 8 2 3" xfId="35106" xr:uid="{00000000-0005-0000-0000-0000BE270000}"/>
    <cellStyle name="Normal 12 2 4 4 8 3" xfId="16806" xr:uid="{00000000-0005-0000-0000-0000BF270000}"/>
    <cellStyle name="Normal 12 2 4 4 8 3 2" xfId="42426" xr:uid="{00000000-0005-0000-0000-0000C0270000}"/>
    <cellStyle name="Normal 12 2 4 4 8 4" xfId="29616" xr:uid="{00000000-0005-0000-0000-0000C1270000}"/>
    <cellStyle name="Normal 12 2 4 4 9" xfId="11315" xr:uid="{00000000-0005-0000-0000-0000C2270000}"/>
    <cellStyle name="Normal 12 2 4 4 9 2" xfId="24126" xr:uid="{00000000-0005-0000-0000-0000C3270000}"/>
    <cellStyle name="Normal 12 2 4 4 9 2 2" xfId="49746" xr:uid="{00000000-0005-0000-0000-0000C4270000}"/>
    <cellStyle name="Normal 12 2 4 4 9 3" xfId="36936" xr:uid="{00000000-0005-0000-0000-0000C5270000}"/>
    <cellStyle name="Normal 12 2 4 5" xfId="368" xr:uid="{00000000-0005-0000-0000-0000C6270000}"/>
    <cellStyle name="Normal 12 2 4 5 2" xfId="869" xr:uid="{00000000-0005-0000-0000-0000C7270000}"/>
    <cellStyle name="Normal 12 2 4 5 2 2" xfId="1764" xr:uid="{00000000-0005-0000-0000-0000C8270000}"/>
    <cellStyle name="Normal 12 2 4 5 2 2 2" xfId="3594" xr:uid="{00000000-0005-0000-0000-0000C9270000}"/>
    <cellStyle name="Normal 12 2 4 5 2 2 2 2" xfId="9084" xr:uid="{00000000-0005-0000-0000-0000CA270000}"/>
    <cellStyle name="Normal 12 2 4 5 2 2 2 2 2" xfId="21895" xr:uid="{00000000-0005-0000-0000-0000CB270000}"/>
    <cellStyle name="Normal 12 2 4 5 2 2 2 2 2 2" xfId="47515" xr:uid="{00000000-0005-0000-0000-0000CC270000}"/>
    <cellStyle name="Normal 12 2 4 5 2 2 2 2 3" xfId="34705" xr:uid="{00000000-0005-0000-0000-0000CD270000}"/>
    <cellStyle name="Normal 12 2 4 5 2 2 2 3" xfId="16405" xr:uid="{00000000-0005-0000-0000-0000CE270000}"/>
    <cellStyle name="Normal 12 2 4 5 2 2 2 3 2" xfId="42025" xr:uid="{00000000-0005-0000-0000-0000CF270000}"/>
    <cellStyle name="Normal 12 2 4 5 2 2 2 4" xfId="29215" xr:uid="{00000000-0005-0000-0000-0000D0270000}"/>
    <cellStyle name="Normal 12 2 4 5 2 2 3" xfId="5424" xr:uid="{00000000-0005-0000-0000-0000D1270000}"/>
    <cellStyle name="Normal 12 2 4 5 2 2 3 2" xfId="10914" xr:uid="{00000000-0005-0000-0000-0000D2270000}"/>
    <cellStyle name="Normal 12 2 4 5 2 2 3 2 2" xfId="23725" xr:uid="{00000000-0005-0000-0000-0000D3270000}"/>
    <cellStyle name="Normal 12 2 4 5 2 2 3 2 2 2" xfId="49345" xr:uid="{00000000-0005-0000-0000-0000D4270000}"/>
    <cellStyle name="Normal 12 2 4 5 2 2 3 2 3" xfId="36535" xr:uid="{00000000-0005-0000-0000-0000D5270000}"/>
    <cellStyle name="Normal 12 2 4 5 2 2 3 3" xfId="18235" xr:uid="{00000000-0005-0000-0000-0000D6270000}"/>
    <cellStyle name="Normal 12 2 4 5 2 2 3 3 2" xfId="43855" xr:uid="{00000000-0005-0000-0000-0000D7270000}"/>
    <cellStyle name="Normal 12 2 4 5 2 2 3 4" xfId="31045" xr:uid="{00000000-0005-0000-0000-0000D8270000}"/>
    <cellStyle name="Normal 12 2 4 5 2 2 4" xfId="12744" xr:uid="{00000000-0005-0000-0000-0000D9270000}"/>
    <cellStyle name="Normal 12 2 4 5 2 2 4 2" xfId="25555" xr:uid="{00000000-0005-0000-0000-0000DA270000}"/>
    <cellStyle name="Normal 12 2 4 5 2 2 4 2 2" xfId="51175" xr:uid="{00000000-0005-0000-0000-0000DB270000}"/>
    <cellStyle name="Normal 12 2 4 5 2 2 4 3" xfId="38365" xr:uid="{00000000-0005-0000-0000-0000DC270000}"/>
    <cellStyle name="Normal 12 2 4 5 2 2 5" xfId="7254" xr:uid="{00000000-0005-0000-0000-0000DD270000}"/>
    <cellStyle name="Normal 12 2 4 5 2 2 5 2" xfId="20065" xr:uid="{00000000-0005-0000-0000-0000DE270000}"/>
    <cellStyle name="Normal 12 2 4 5 2 2 5 2 2" xfId="45685" xr:uid="{00000000-0005-0000-0000-0000DF270000}"/>
    <cellStyle name="Normal 12 2 4 5 2 2 5 3" xfId="32875" xr:uid="{00000000-0005-0000-0000-0000E0270000}"/>
    <cellStyle name="Normal 12 2 4 5 2 2 6" xfId="14575" xr:uid="{00000000-0005-0000-0000-0000E1270000}"/>
    <cellStyle name="Normal 12 2 4 5 2 2 6 2" xfId="40195" xr:uid="{00000000-0005-0000-0000-0000E2270000}"/>
    <cellStyle name="Normal 12 2 4 5 2 2 7" xfId="27385" xr:uid="{00000000-0005-0000-0000-0000E3270000}"/>
    <cellStyle name="Normal 12 2 4 5 2 3" xfId="2700" xr:uid="{00000000-0005-0000-0000-0000E4270000}"/>
    <cellStyle name="Normal 12 2 4 5 2 3 2" xfId="8190" xr:uid="{00000000-0005-0000-0000-0000E5270000}"/>
    <cellStyle name="Normal 12 2 4 5 2 3 2 2" xfId="21001" xr:uid="{00000000-0005-0000-0000-0000E6270000}"/>
    <cellStyle name="Normal 12 2 4 5 2 3 2 2 2" xfId="46621" xr:uid="{00000000-0005-0000-0000-0000E7270000}"/>
    <cellStyle name="Normal 12 2 4 5 2 3 2 3" xfId="33811" xr:uid="{00000000-0005-0000-0000-0000E8270000}"/>
    <cellStyle name="Normal 12 2 4 5 2 3 3" xfId="15511" xr:uid="{00000000-0005-0000-0000-0000E9270000}"/>
    <cellStyle name="Normal 12 2 4 5 2 3 3 2" xfId="41131" xr:uid="{00000000-0005-0000-0000-0000EA270000}"/>
    <cellStyle name="Normal 12 2 4 5 2 3 4" xfId="28321" xr:uid="{00000000-0005-0000-0000-0000EB270000}"/>
    <cellStyle name="Normal 12 2 4 5 2 4" xfId="4530" xr:uid="{00000000-0005-0000-0000-0000EC270000}"/>
    <cellStyle name="Normal 12 2 4 5 2 4 2" xfId="10020" xr:uid="{00000000-0005-0000-0000-0000ED270000}"/>
    <cellStyle name="Normal 12 2 4 5 2 4 2 2" xfId="22831" xr:uid="{00000000-0005-0000-0000-0000EE270000}"/>
    <cellStyle name="Normal 12 2 4 5 2 4 2 2 2" xfId="48451" xr:uid="{00000000-0005-0000-0000-0000EF270000}"/>
    <cellStyle name="Normal 12 2 4 5 2 4 2 3" xfId="35641" xr:uid="{00000000-0005-0000-0000-0000F0270000}"/>
    <cellStyle name="Normal 12 2 4 5 2 4 3" xfId="17341" xr:uid="{00000000-0005-0000-0000-0000F1270000}"/>
    <cellStyle name="Normal 12 2 4 5 2 4 3 2" xfId="42961" xr:uid="{00000000-0005-0000-0000-0000F2270000}"/>
    <cellStyle name="Normal 12 2 4 5 2 4 4" xfId="30151" xr:uid="{00000000-0005-0000-0000-0000F3270000}"/>
    <cellStyle name="Normal 12 2 4 5 2 5" xfId="11850" xr:uid="{00000000-0005-0000-0000-0000F4270000}"/>
    <cellStyle name="Normal 12 2 4 5 2 5 2" xfId="24661" xr:uid="{00000000-0005-0000-0000-0000F5270000}"/>
    <cellStyle name="Normal 12 2 4 5 2 5 2 2" xfId="50281" xr:uid="{00000000-0005-0000-0000-0000F6270000}"/>
    <cellStyle name="Normal 12 2 4 5 2 5 3" xfId="37471" xr:uid="{00000000-0005-0000-0000-0000F7270000}"/>
    <cellStyle name="Normal 12 2 4 5 2 6" xfId="6360" xr:uid="{00000000-0005-0000-0000-0000F8270000}"/>
    <cellStyle name="Normal 12 2 4 5 2 6 2" xfId="19171" xr:uid="{00000000-0005-0000-0000-0000F9270000}"/>
    <cellStyle name="Normal 12 2 4 5 2 6 2 2" xfId="44791" xr:uid="{00000000-0005-0000-0000-0000FA270000}"/>
    <cellStyle name="Normal 12 2 4 5 2 6 3" xfId="31981" xr:uid="{00000000-0005-0000-0000-0000FB270000}"/>
    <cellStyle name="Normal 12 2 4 5 2 7" xfId="13681" xr:uid="{00000000-0005-0000-0000-0000FC270000}"/>
    <cellStyle name="Normal 12 2 4 5 2 7 2" xfId="39301" xr:uid="{00000000-0005-0000-0000-0000FD270000}"/>
    <cellStyle name="Normal 12 2 4 5 2 8" xfId="26491" xr:uid="{00000000-0005-0000-0000-0000FE270000}"/>
    <cellStyle name="Normal 12 2 4 5 3" xfId="1263" xr:uid="{00000000-0005-0000-0000-0000FF270000}"/>
    <cellStyle name="Normal 12 2 4 5 3 2" xfId="3093" xr:uid="{00000000-0005-0000-0000-000000280000}"/>
    <cellStyle name="Normal 12 2 4 5 3 2 2" xfId="8583" xr:uid="{00000000-0005-0000-0000-000001280000}"/>
    <cellStyle name="Normal 12 2 4 5 3 2 2 2" xfId="21394" xr:uid="{00000000-0005-0000-0000-000002280000}"/>
    <cellStyle name="Normal 12 2 4 5 3 2 2 2 2" xfId="47014" xr:uid="{00000000-0005-0000-0000-000003280000}"/>
    <cellStyle name="Normal 12 2 4 5 3 2 2 3" xfId="34204" xr:uid="{00000000-0005-0000-0000-000004280000}"/>
    <cellStyle name="Normal 12 2 4 5 3 2 3" xfId="15904" xr:uid="{00000000-0005-0000-0000-000005280000}"/>
    <cellStyle name="Normal 12 2 4 5 3 2 3 2" xfId="41524" xr:uid="{00000000-0005-0000-0000-000006280000}"/>
    <cellStyle name="Normal 12 2 4 5 3 2 4" xfId="28714" xr:uid="{00000000-0005-0000-0000-000007280000}"/>
    <cellStyle name="Normal 12 2 4 5 3 3" xfId="4923" xr:uid="{00000000-0005-0000-0000-000008280000}"/>
    <cellStyle name="Normal 12 2 4 5 3 3 2" xfId="10413" xr:uid="{00000000-0005-0000-0000-000009280000}"/>
    <cellStyle name="Normal 12 2 4 5 3 3 2 2" xfId="23224" xr:uid="{00000000-0005-0000-0000-00000A280000}"/>
    <cellStyle name="Normal 12 2 4 5 3 3 2 2 2" xfId="48844" xr:uid="{00000000-0005-0000-0000-00000B280000}"/>
    <cellStyle name="Normal 12 2 4 5 3 3 2 3" xfId="36034" xr:uid="{00000000-0005-0000-0000-00000C280000}"/>
    <cellStyle name="Normal 12 2 4 5 3 3 3" xfId="17734" xr:uid="{00000000-0005-0000-0000-00000D280000}"/>
    <cellStyle name="Normal 12 2 4 5 3 3 3 2" xfId="43354" xr:uid="{00000000-0005-0000-0000-00000E280000}"/>
    <cellStyle name="Normal 12 2 4 5 3 3 4" xfId="30544" xr:uid="{00000000-0005-0000-0000-00000F280000}"/>
    <cellStyle name="Normal 12 2 4 5 3 4" xfId="12243" xr:uid="{00000000-0005-0000-0000-000010280000}"/>
    <cellStyle name="Normal 12 2 4 5 3 4 2" xfId="25054" xr:uid="{00000000-0005-0000-0000-000011280000}"/>
    <cellStyle name="Normal 12 2 4 5 3 4 2 2" xfId="50674" xr:uid="{00000000-0005-0000-0000-000012280000}"/>
    <cellStyle name="Normal 12 2 4 5 3 4 3" xfId="37864" xr:uid="{00000000-0005-0000-0000-000013280000}"/>
    <cellStyle name="Normal 12 2 4 5 3 5" xfId="6753" xr:uid="{00000000-0005-0000-0000-000014280000}"/>
    <cellStyle name="Normal 12 2 4 5 3 5 2" xfId="19564" xr:uid="{00000000-0005-0000-0000-000015280000}"/>
    <cellStyle name="Normal 12 2 4 5 3 5 2 2" xfId="45184" xr:uid="{00000000-0005-0000-0000-000016280000}"/>
    <cellStyle name="Normal 12 2 4 5 3 5 3" xfId="32374" xr:uid="{00000000-0005-0000-0000-000017280000}"/>
    <cellStyle name="Normal 12 2 4 5 3 6" xfId="14074" xr:uid="{00000000-0005-0000-0000-000018280000}"/>
    <cellStyle name="Normal 12 2 4 5 3 6 2" xfId="39694" xr:uid="{00000000-0005-0000-0000-000019280000}"/>
    <cellStyle name="Normal 12 2 4 5 3 7" xfId="26884" xr:uid="{00000000-0005-0000-0000-00001A280000}"/>
    <cellStyle name="Normal 12 2 4 5 4" xfId="2199" xr:uid="{00000000-0005-0000-0000-00001B280000}"/>
    <cellStyle name="Normal 12 2 4 5 4 2" xfId="7689" xr:uid="{00000000-0005-0000-0000-00001C280000}"/>
    <cellStyle name="Normal 12 2 4 5 4 2 2" xfId="20500" xr:uid="{00000000-0005-0000-0000-00001D280000}"/>
    <cellStyle name="Normal 12 2 4 5 4 2 2 2" xfId="46120" xr:uid="{00000000-0005-0000-0000-00001E280000}"/>
    <cellStyle name="Normal 12 2 4 5 4 2 3" xfId="33310" xr:uid="{00000000-0005-0000-0000-00001F280000}"/>
    <cellStyle name="Normal 12 2 4 5 4 3" xfId="15010" xr:uid="{00000000-0005-0000-0000-000020280000}"/>
    <cellStyle name="Normal 12 2 4 5 4 3 2" xfId="40630" xr:uid="{00000000-0005-0000-0000-000021280000}"/>
    <cellStyle name="Normal 12 2 4 5 4 4" xfId="27820" xr:uid="{00000000-0005-0000-0000-000022280000}"/>
    <cellStyle name="Normal 12 2 4 5 5" xfId="4029" xr:uid="{00000000-0005-0000-0000-000023280000}"/>
    <cellStyle name="Normal 12 2 4 5 5 2" xfId="9519" xr:uid="{00000000-0005-0000-0000-000024280000}"/>
    <cellStyle name="Normal 12 2 4 5 5 2 2" xfId="22330" xr:uid="{00000000-0005-0000-0000-000025280000}"/>
    <cellStyle name="Normal 12 2 4 5 5 2 2 2" xfId="47950" xr:uid="{00000000-0005-0000-0000-000026280000}"/>
    <cellStyle name="Normal 12 2 4 5 5 2 3" xfId="35140" xr:uid="{00000000-0005-0000-0000-000027280000}"/>
    <cellStyle name="Normal 12 2 4 5 5 3" xfId="16840" xr:uid="{00000000-0005-0000-0000-000028280000}"/>
    <cellStyle name="Normal 12 2 4 5 5 3 2" xfId="42460" xr:uid="{00000000-0005-0000-0000-000029280000}"/>
    <cellStyle name="Normal 12 2 4 5 5 4" xfId="29650" xr:uid="{00000000-0005-0000-0000-00002A280000}"/>
    <cellStyle name="Normal 12 2 4 5 6" xfId="11349" xr:uid="{00000000-0005-0000-0000-00002B280000}"/>
    <cellStyle name="Normal 12 2 4 5 6 2" xfId="24160" xr:uid="{00000000-0005-0000-0000-00002C280000}"/>
    <cellStyle name="Normal 12 2 4 5 6 2 2" xfId="49780" xr:uid="{00000000-0005-0000-0000-00002D280000}"/>
    <cellStyle name="Normal 12 2 4 5 6 3" xfId="36970" xr:uid="{00000000-0005-0000-0000-00002E280000}"/>
    <cellStyle name="Normal 12 2 4 5 7" xfId="5859" xr:uid="{00000000-0005-0000-0000-00002F280000}"/>
    <cellStyle name="Normal 12 2 4 5 7 2" xfId="18670" xr:uid="{00000000-0005-0000-0000-000030280000}"/>
    <cellStyle name="Normal 12 2 4 5 7 2 2" xfId="44290" xr:uid="{00000000-0005-0000-0000-000031280000}"/>
    <cellStyle name="Normal 12 2 4 5 7 3" xfId="31480" xr:uid="{00000000-0005-0000-0000-000032280000}"/>
    <cellStyle name="Normal 12 2 4 5 8" xfId="13180" xr:uid="{00000000-0005-0000-0000-000033280000}"/>
    <cellStyle name="Normal 12 2 4 5 8 2" xfId="38800" xr:uid="{00000000-0005-0000-0000-000034280000}"/>
    <cellStyle name="Normal 12 2 4 5 9" xfId="25990" xr:uid="{00000000-0005-0000-0000-000035280000}"/>
    <cellStyle name="Normal 12 2 4 6" xfId="602" xr:uid="{00000000-0005-0000-0000-000036280000}"/>
    <cellStyle name="Normal 12 2 4 6 2" xfId="1002" xr:uid="{00000000-0005-0000-0000-000037280000}"/>
    <cellStyle name="Normal 12 2 4 6 2 2" xfId="1897" xr:uid="{00000000-0005-0000-0000-000038280000}"/>
    <cellStyle name="Normal 12 2 4 6 2 2 2" xfId="3727" xr:uid="{00000000-0005-0000-0000-000039280000}"/>
    <cellStyle name="Normal 12 2 4 6 2 2 2 2" xfId="9217" xr:uid="{00000000-0005-0000-0000-00003A280000}"/>
    <cellStyle name="Normal 12 2 4 6 2 2 2 2 2" xfId="22028" xr:uid="{00000000-0005-0000-0000-00003B280000}"/>
    <cellStyle name="Normal 12 2 4 6 2 2 2 2 2 2" xfId="47648" xr:uid="{00000000-0005-0000-0000-00003C280000}"/>
    <cellStyle name="Normal 12 2 4 6 2 2 2 2 3" xfId="34838" xr:uid="{00000000-0005-0000-0000-00003D280000}"/>
    <cellStyle name="Normal 12 2 4 6 2 2 2 3" xfId="16538" xr:uid="{00000000-0005-0000-0000-00003E280000}"/>
    <cellStyle name="Normal 12 2 4 6 2 2 2 3 2" xfId="42158" xr:uid="{00000000-0005-0000-0000-00003F280000}"/>
    <cellStyle name="Normal 12 2 4 6 2 2 2 4" xfId="29348" xr:uid="{00000000-0005-0000-0000-000040280000}"/>
    <cellStyle name="Normal 12 2 4 6 2 2 3" xfId="5557" xr:uid="{00000000-0005-0000-0000-000041280000}"/>
    <cellStyle name="Normal 12 2 4 6 2 2 3 2" xfId="11047" xr:uid="{00000000-0005-0000-0000-000042280000}"/>
    <cellStyle name="Normal 12 2 4 6 2 2 3 2 2" xfId="23858" xr:uid="{00000000-0005-0000-0000-000043280000}"/>
    <cellStyle name="Normal 12 2 4 6 2 2 3 2 2 2" xfId="49478" xr:uid="{00000000-0005-0000-0000-000044280000}"/>
    <cellStyle name="Normal 12 2 4 6 2 2 3 2 3" xfId="36668" xr:uid="{00000000-0005-0000-0000-000045280000}"/>
    <cellStyle name="Normal 12 2 4 6 2 2 3 3" xfId="18368" xr:uid="{00000000-0005-0000-0000-000046280000}"/>
    <cellStyle name="Normal 12 2 4 6 2 2 3 3 2" xfId="43988" xr:uid="{00000000-0005-0000-0000-000047280000}"/>
    <cellStyle name="Normal 12 2 4 6 2 2 3 4" xfId="31178" xr:uid="{00000000-0005-0000-0000-000048280000}"/>
    <cellStyle name="Normal 12 2 4 6 2 2 4" xfId="12877" xr:uid="{00000000-0005-0000-0000-000049280000}"/>
    <cellStyle name="Normal 12 2 4 6 2 2 4 2" xfId="25688" xr:uid="{00000000-0005-0000-0000-00004A280000}"/>
    <cellStyle name="Normal 12 2 4 6 2 2 4 2 2" xfId="51308" xr:uid="{00000000-0005-0000-0000-00004B280000}"/>
    <cellStyle name="Normal 12 2 4 6 2 2 4 3" xfId="38498" xr:uid="{00000000-0005-0000-0000-00004C280000}"/>
    <cellStyle name="Normal 12 2 4 6 2 2 5" xfId="7387" xr:uid="{00000000-0005-0000-0000-00004D280000}"/>
    <cellStyle name="Normal 12 2 4 6 2 2 5 2" xfId="20198" xr:uid="{00000000-0005-0000-0000-00004E280000}"/>
    <cellStyle name="Normal 12 2 4 6 2 2 5 2 2" xfId="45818" xr:uid="{00000000-0005-0000-0000-00004F280000}"/>
    <cellStyle name="Normal 12 2 4 6 2 2 5 3" xfId="33008" xr:uid="{00000000-0005-0000-0000-000050280000}"/>
    <cellStyle name="Normal 12 2 4 6 2 2 6" xfId="14708" xr:uid="{00000000-0005-0000-0000-000051280000}"/>
    <cellStyle name="Normal 12 2 4 6 2 2 6 2" xfId="40328" xr:uid="{00000000-0005-0000-0000-000052280000}"/>
    <cellStyle name="Normal 12 2 4 6 2 2 7" xfId="27518" xr:uid="{00000000-0005-0000-0000-000053280000}"/>
    <cellStyle name="Normal 12 2 4 6 2 3" xfId="2833" xr:uid="{00000000-0005-0000-0000-000054280000}"/>
    <cellStyle name="Normal 12 2 4 6 2 3 2" xfId="8323" xr:uid="{00000000-0005-0000-0000-000055280000}"/>
    <cellStyle name="Normal 12 2 4 6 2 3 2 2" xfId="21134" xr:uid="{00000000-0005-0000-0000-000056280000}"/>
    <cellStyle name="Normal 12 2 4 6 2 3 2 2 2" xfId="46754" xr:uid="{00000000-0005-0000-0000-000057280000}"/>
    <cellStyle name="Normal 12 2 4 6 2 3 2 3" xfId="33944" xr:uid="{00000000-0005-0000-0000-000058280000}"/>
    <cellStyle name="Normal 12 2 4 6 2 3 3" xfId="15644" xr:uid="{00000000-0005-0000-0000-000059280000}"/>
    <cellStyle name="Normal 12 2 4 6 2 3 3 2" xfId="41264" xr:uid="{00000000-0005-0000-0000-00005A280000}"/>
    <cellStyle name="Normal 12 2 4 6 2 3 4" xfId="28454" xr:uid="{00000000-0005-0000-0000-00005B280000}"/>
    <cellStyle name="Normal 12 2 4 6 2 4" xfId="4663" xr:uid="{00000000-0005-0000-0000-00005C280000}"/>
    <cellStyle name="Normal 12 2 4 6 2 4 2" xfId="10153" xr:uid="{00000000-0005-0000-0000-00005D280000}"/>
    <cellStyle name="Normal 12 2 4 6 2 4 2 2" xfId="22964" xr:uid="{00000000-0005-0000-0000-00005E280000}"/>
    <cellStyle name="Normal 12 2 4 6 2 4 2 2 2" xfId="48584" xr:uid="{00000000-0005-0000-0000-00005F280000}"/>
    <cellStyle name="Normal 12 2 4 6 2 4 2 3" xfId="35774" xr:uid="{00000000-0005-0000-0000-000060280000}"/>
    <cellStyle name="Normal 12 2 4 6 2 4 3" xfId="17474" xr:uid="{00000000-0005-0000-0000-000061280000}"/>
    <cellStyle name="Normal 12 2 4 6 2 4 3 2" xfId="43094" xr:uid="{00000000-0005-0000-0000-000062280000}"/>
    <cellStyle name="Normal 12 2 4 6 2 4 4" xfId="30284" xr:uid="{00000000-0005-0000-0000-000063280000}"/>
    <cellStyle name="Normal 12 2 4 6 2 5" xfId="11983" xr:uid="{00000000-0005-0000-0000-000064280000}"/>
    <cellStyle name="Normal 12 2 4 6 2 5 2" xfId="24794" xr:uid="{00000000-0005-0000-0000-000065280000}"/>
    <cellStyle name="Normal 12 2 4 6 2 5 2 2" xfId="50414" xr:uid="{00000000-0005-0000-0000-000066280000}"/>
    <cellStyle name="Normal 12 2 4 6 2 5 3" xfId="37604" xr:uid="{00000000-0005-0000-0000-000067280000}"/>
    <cellStyle name="Normal 12 2 4 6 2 6" xfId="6493" xr:uid="{00000000-0005-0000-0000-000068280000}"/>
    <cellStyle name="Normal 12 2 4 6 2 6 2" xfId="19304" xr:uid="{00000000-0005-0000-0000-000069280000}"/>
    <cellStyle name="Normal 12 2 4 6 2 6 2 2" xfId="44924" xr:uid="{00000000-0005-0000-0000-00006A280000}"/>
    <cellStyle name="Normal 12 2 4 6 2 6 3" xfId="32114" xr:uid="{00000000-0005-0000-0000-00006B280000}"/>
    <cellStyle name="Normal 12 2 4 6 2 7" xfId="13814" xr:uid="{00000000-0005-0000-0000-00006C280000}"/>
    <cellStyle name="Normal 12 2 4 6 2 7 2" xfId="39434" xr:uid="{00000000-0005-0000-0000-00006D280000}"/>
    <cellStyle name="Normal 12 2 4 6 2 8" xfId="26624" xr:uid="{00000000-0005-0000-0000-00006E280000}"/>
    <cellStyle name="Normal 12 2 4 6 3" xfId="1497" xr:uid="{00000000-0005-0000-0000-00006F280000}"/>
    <cellStyle name="Normal 12 2 4 6 3 2" xfId="3327" xr:uid="{00000000-0005-0000-0000-000070280000}"/>
    <cellStyle name="Normal 12 2 4 6 3 2 2" xfId="8817" xr:uid="{00000000-0005-0000-0000-000071280000}"/>
    <cellStyle name="Normal 12 2 4 6 3 2 2 2" xfId="21628" xr:uid="{00000000-0005-0000-0000-000072280000}"/>
    <cellStyle name="Normal 12 2 4 6 3 2 2 2 2" xfId="47248" xr:uid="{00000000-0005-0000-0000-000073280000}"/>
    <cellStyle name="Normal 12 2 4 6 3 2 2 3" xfId="34438" xr:uid="{00000000-0005-0000-0000-000074280000}"/>
    <cellStyle name="Normal 12 2 4 6 3 2 3" xfId="16138" xr:uid="{00000000-0005-0000-0000-000075280000}"/>
    <cellStyle name="Normal 12 2 4 6 3 2 3 2" xfId="41758" xr:uid="{00000000-0005-0000-0000-000076280000}"/>
    <cellStyle name="Normal 12 2 4 6 3 2 4" xfId="28948" xr:uid="{00000000-0005-0000-0000-000077280000}"/>
    <cellStyle name="Normal 12 2 4 6 3 3" xfId="5157" xr:uid="{00000000-0005-0000-0000-000078280000}"/>
    <cellStyle name="Normal 12 2 4 6 3 3 2" xfId="10647" xr:uid="{00000000-0005-0000-0000-000079280000}"/>
    <cellStyle name="Normal 12 2 4 6 3 3 2 2" xfId="23458" xr:uid="{00000000-0005-0000-0000-00007A280000}"/>
    <cellStyle name="Normal 12 2 4 6 3 3 2 2 2" xfId="49078" xr:uid="{00000000-0005-0000-0000-00007B280000}"/>
    <cellStyle name="Normal 12 2 4 6 3 3 2 3" xfId="36268" xr:uid="{00000000-0005-0000-0000-00007C280000}"/>
    <cellStyle name="Normal 12 2 4 6 3 3 3" xfId="17968" xr:uid="{00000000-0005-0000-0000-00007D280000}"/>
    <cellStyle name="Normal 12 2 4 6 3 3 3 2" xfId="43588" xr:uid="{00000000-0005-0000-0000-00007E280000}"/>
    <cellStyle name="Normal 12 2 4 6 3 3 4" xfId="30778" xr:uid="{00000000-0005-0000-0000-00007F280000}"/>
    <cellStyle name="Normal 12 2 4 6 3 4" xfId="12477" xr:uid="{00000000-0005-0000-0000-000080280000}"/>
    <cellStyle name="Normal 12 2 4 6 3 4 2" xfId="25288" xr:uid="{00000000-0005-0000-0000-000081280000}"/>
    <cellStyle name="Normal 12 2 4 6 3 4 2 2" xfId="50908" xr:uid="{00000000-0005-0000-0000-000082280000}"/>
    <cellStyle name="Normal 12 2 4 6 3 4 3" xfId="38098" xr:uid="{00000000-0005-0000-0000-000083280000}"/>
    <cellStyle name="Normal 12 2 4 6 3 5" xfId="6987" xr:uid="{00000000-0005-0000-0000-000084280000}"/>
    <cellStyle name="Normal 12 2 4 6 3 5 2" xfId="19798" xr:uid="{00000000-0005-0000-0000-000085280000}"/>
    <cellStyle name="Normal 12 2 4 6 3 5 2 2" xfId="45418" xr:uid="{00000000-0005-0000-0000-000086280000}"/>
    <cellStyle name="Normal 12 2 4 6 3 5 3" xfId="32608" xr:uid="{00000000-0005-0000-0000-000087280000}"/>
    <cellStyle name="Normal 12 2 4 6 3 6" xfId="14308" xr:uid="{00000000-0005-0000-0000-000088280000}"/>
    <cellStyle name="Normal 12 2 4 6 3 6 2" xfId="39928" xr:uid="{00000000-0005-0000-0000-000089280000}"/>
    <cellStyle name="Normal 12 2 4 6 3 7" xfId="27118" xr:uid="{00000000-0005-0000-0000-00008A280000}"/>
    <cellStyle name="Normal 12 2 4 6 4" xfId="2433" xr:uid="{00000000-0005-0000-0000-00008B280000}"/>
    <cellStyle name="Normal 12 2 4 6 4 2" xfId="7923" xr:uid="{00000000-0005-0000-0000-00008C280000}"/>
    <cellStyle name="Normal 12 2 4 6 4 2 2" xfId="20734" xr:uid="{00000000-0005-0000-0000-00008D280000}"/>
    <cellStyle name="Normal 12 2 4 6 4 2 2 2" xfId="46354" xr:uid="{00000000-0005-0000-0000-00008E280000}"/>
    <cellStyle name="Normal 12 2 4 6 4 2 3" xfId="33544" xr:uid="{00000000-0005-0000-0000-00008F280000}"/>
    <cellStyle name="Normal 12 2 4 6 4 3" xfId="15244" xr:uid="{00000000-0005-0000-0000-000090280000}"/>
    <cellStyle name="Normal 12 2 4 6 4 3 2" xfId="40864" xr:uid="{00000000-0005-0000-0000-000091280000}"/>
    <cellStyle name="Normal 12 2 4 6 4 4" xfId="28054" xr:uid="{00000000-0005-0000-0000-000092280000}"/>
    <cellStyle name="Normal 12 2 4 6 5" xfId="4263" xr:uid="{00000000-0005-0000-0000-000093280000}"/>
    <cellStyle name="Normal 12 2 4 6 5 2" xfId="9753" xr:uid="{00000000-0005-0000-0000-000094280000}"/>
    <cellStyle name="Normal 12 2 4 6 5 2 2" xfId="22564" xr:uid="{00000000-0005-0000-0000-000095280000}"/>
    <cellStyle name="Normal 12 2 4 6 5 2 2 2" xfId="48184" xr:uid="{00000000-0005-0000-0000-000096280000}"/>
    <cellStyle name="Normal 12 2 4 6 5 2 3" xfId="35374" xr:uid="{00000000-0005-0000-0000-000097280000}"/>
    <cellStyle name="Normal 12 2 4 6 5 3" xfId="17074" xr:uid="{00000000-0005-0000-0000-000098280000}"/>
    <cellStyle name="Normal 12 2 4 6 5 3 2" xfId="42694" xr:uid="{00000000-0005-0000-0000-000099280000}"/>
    <cellStyle name="Normal 12 2 4 6 5 4" xfId="29884" xr:uid="{00000000-0005-0000-0000-00009A280000}"/>
    <cellStyle name="Normal 12 2 4 6 6" xfId="11583" xr:uid="{00000000-0005-0000-0000-00009B280000}"/>
    <cellStyle name="Normal 12 2 4 6 6 2" xfId="24394" xr:uid="{00000000-0005-0000-0000-00009C280000}"/>
    <cellStyle name="Normal 12 2 4 6 6 2 2" xfId="50014" xr:uid="{00000000-0005-0000-0000-00009D280000}"/>
    <cellStyle name="Normal 12 2 4 6 6 3" xfId="37204" xr:uid="{00000000-0005-0000-0000-00009E280000}"/>
    <cellStyle name="Normal 12 2 4 6 7" xfId="6093" xr:uid="{00000000-0005-0000-0000-00009F280000}"/>
    <cellStyle name="Normal 12 2 4 6 7 2" xfId="18904" xr:uid="{00000000-0005-0000-0000-0000A0280000}"/>
    <cellStyle name="Normal 12 2 4 6 7 2 2" xfId="44524" xr:uid="{00000000-0005-0000-0000-0000A1280000}"/>
    <cellStyle name="Normal 12 2 4 6 7 3" xfId="31714" xr:uid="{00000000-0005-0000-0000-0000A2280000}"/>
    <cellStyle name="Normal 12 2 4 6 8" xfId="13414" xr:uid="{00000000-0005-0000-0000-0000A3280000}"/>
    <cellStyle name="Normal 12 2 4 6 8 2" xfId="39034" xr:uid="{00000000-0005-0000-0000-0000A4280000}"/>
    <cellStyle name="Normal 12 2 4 6 9" xfId="26224" xr:uid="{00000000-0005-0000-0000-0000A5280000}"/>
    <cellStyle name="Normal 12 2 4 7" xfId="736" xr:uid="{00000000-0005-0000-0000-0000A6280000}"/>
    <cellStyle name="Normal 12 2 4 7 2" xfId="1631" xr:uid="{00000000-0005-0000-0000-0000A7280000}"/>
    <cellStyle name="Normal 12 2 4 7 2 2" xfId="3461" xr:uid="{00000000-0005-0000-0000-0000A8280000}"/>
    <cellStyle name="Normal 12 2 4 7 2 2 2" xfId="8951" xr:uid="{00000000-0005-0000-0000-0000A9280000}"/>
    <cellStyle name="Normal 12 2 4 7 2 2 2 2" xfId="21762" xr:uid="{00000000-0005-0000-0000-0000AA280000}"/>
    <cellStyle name="Normal 12 2 4 7 2 2 2 2 2" xfId="47382" xr:uid="{00000000-0005-0000-0000-0000AB280000}"/>
    <cellStyle name="Normal 12 2 4 7 2 2 2 3" xfId="34572" xr:uid="{00000000-0005-0000-0000-0000AC280000}"/>
    <cellStyle name="Normal 12 2 4 7 2 2 3" xfId="16272" xr:uid="{00000000-0005-0000-0000-0000AD280000}"/>
    <cellStyle name="Normal 12 2 4 7 2 2 3 2" xfId="41892" xr:uid="{00000000-0005-0000-0000-0000AE280000}"/>
    <cellStyle name="Normal 12 2 4 7 2 2 4" xfId="29082" xr:uid="{00000000-0005-0000-0000-0000AF280000}"/>
    <cellStyle name="Normal 12 2 4 7 2 3" xfId="5291" xr:uid="{00000000-0005-0000-0000-0000B0280000}"/>
    <cellStyle name="Normal 12 2 4 7 2 3 2" xfId="10781" xr:uid="{00000000-0005-0000-0000-0000B1280000}"/>
    <cellStyle name="Normal 12 2 4 7 2 3 2 2" xfId="23592" xr:uid="{00000000-0005-0000-0000-0000B2280000}"/>
    <cellStyle name="Normal 12 2 4 7 2 3 2 2 2" xfId="49212" xr:uid="{00000000-0005-0000-0000-0000B3280000}"/>
    <cellStyle name="Normal 12 2 4 7 2 3 2 3" xfId="36402" xr:uid="{00000000-0005-0000-0000-0000B4280000}"/>
    <cellStyle name="Normal 12 2 4 7 2 3 3" xfId="18102" xr:uid="{00000000-0005-0000-0000-0000B5280000}"/>
    <cellStyle name="Normal 12 2 4 7 2 3 3 2" xfId="43722" xr:uid="{00000000-0005-0000-0000-0000B6280000}"/>
    <cellStyle name="Normal 12 2 4 7 2 3 4" xfId="30912" xr:uid="{00000000-0005-0000-0000-0000B7280000}"/>
    <cellStyle name="Normal 12 2 4 7 2 4" xfId="12611" xr:uid="{00000000-0005-0000-0000-0000B8280000}"/>
    <cellStyle name="Normal 12 2 4 7 2 4 2" xfId="25422" xr:uid="{00000000-0005-0000-0000-0000B9280000}"/>
    <cellStyle name="Normal 12 2 4 7 2 4 2 2" xfId="51042" xr:uid="{00000000-0005-0000-0000-0000BA280000}"/>
    <cellStyle name="Normal 12 2 4 7 2 4 3" xfId="38232" xr:uid="{00000000-0005-0000-0000-0000BB280000}"/>
    <cellStyle name="Normal 12 2 4 7 2 5" xfId="7121" xr:uid="{00000000-0005-0000-0000-0000BC280000}"/>
    <cellStyle name="Normal 12 2 4 7 2 5 2" xfId="19932" xr:uid="{00000000-0005-0000-0000-0000BD280000}"/>
    <cellStyle name="Normal 12 2 4 7 2 5 2 2" xfId="45552" xr:uid="{00000000-0005-0000-0000-0000BE280000}"/>
    <cellStyle name="Normal 12 2 4 7 2 5 3" xfId="32742" xr:uid="{00000000-0005-0000-0000-0000BF280000}"/>
    <cellStyle name="Normal 12 2 4 7 2 6" xfId="14442" xr:uid="{00000000-0005-0000-0000-0000C0280000}"/>
    <cellStyle name="Normal 12 2 4 7 2 6 2" xfId="40062" xr:uid="{00000000-0005-0000-0000-0000C1280000}"/>
    <cellStyle name="Normal 12 2 4 7 2 7" xfId="27252" xr:uid="{00000000-0005-0000-0000-0000C2280000}"/>
    <cellStyle name="Normal 12 2 4 7 3" xfId="2567" xr:uid="{00000000-0005-0000-0000-0000C3280000}"/>
    <cellStyle name="Normal 12 2 4 7 3 2" xfId="8057" xr:uid="{00000000-0005-0000-0000-0000C4280000}"/>
    <cellStyle name="Normal 12 2 4 7 3 2 2" xfId="20868" xr:uid="{00000000-0005-0000-0000-0000C5280000}"/>
    <cellStyle name="Normal 12 2 4 7 3 2 2 2" xfId="46488" xr:uid="{00000000-0005-0000-0000-0000C6280000}"/>
    <cellStyle name="Normal 12 2 4 7 3 2 3" xfId="33678" xr:uid="{00000000-0005-0000-0000-0000C7280000}"/>
    <cellStyle name="Normal 12 2 4 7 3 3" xfId="15378" xr:uid="{00000000-0005-0000-0000-0000C8280000}"/>
    <cellStyle name="Normal 12 2 4 7 3 3 2" xfId="40998" xr:uid="{00000000-0005-0000-0000-0000C9280000}"/>
    <cellStyle name="Normal 12 2 4 7 3 4" xfId="28188" xr:uid="{00000000-0005-0000-0000-0000CA280000}"/>
    <cellStyle name="Normal 12 2 4 7 4" xfId="4397" xr:uid="{00000000-0005-0000-0000-0000CB280000}"/>
    <cellStyle name="Normal 12 2 4 7 4 2" xfId="9887" xr:uid="{00000000-0005-0000-0000-0000CC280000}"/>
    <cellStyle name="Normal 12 2 4 7 4 2 2" xfId="22698" xr:uid="{00000000-0005-0000-0000-0000CD280000}"/>
    <cellStyle name="Normal 12 2 4 7 4 2 2 2" xfId="48318" xr:uid="{00000000-0005-0000-0000-0000CE280000}"/>
    <cellStyle name="Normal 12 2 4 7 4 2 3" xfId="35508" xr:uid="{00000000-0005-0000-0000-0000CF280000}"/>
    <cellStyle name="Normal 12 2 4 7 4 3" xfId="17208" xr:uid="{00000000-0005-0000-0000-0000D0280000}"/>
    <cellStyle name="Normal 12 2 4 7 4 3 2" xfId="42828" xr:uid="{00000000-0005-0000-0000-0000D1280000}"/>
    <cellStyle name="Normal 12 2 4 7 4 4" xfId="30018" xr:uid="{00000000-0005-0000-0000-0000D2280000}"/>
    <cellStyle name="Normal 12 2 4 7 5" xfId="11717" xr:uid="{00000000-0005-0000-0000-0000D3280000}"/>
    <cellStyle name="Normal 12 2 4 7 5 2" xfId="24528" xr:uid="{00000000-0005-0000-0000-0000D4280000}"/>
    <cellStyle name="Normal 12 2 4 7 5 2 2" xfId="50148" xr:uid="{00000000-0005-0000-0000-0000D5280000}"/>
    <cellStyle name="Normal 12 2 4 7 5 3" xfId="37338" xr:uid="{00000000-0005-0000-0000-0000D6280000}"/>
    <cellStyle name="Normal 12 2 4 7 6" xfId="6227" xr:uid="{00000000-0005-0000-0000-0000D7280000}"/>
    <cellStyle name="Normal 12 2 4 7 6 2" xfId="19038" xr:uid="{00000000-0005-0000-0000-0000D8280000}"/>
    <cellStyle name="Normal 12 2 4 7 6 2 2" xfId="44658" xr:uid="{00000000-0005-0000-0000-0000D9280000}"/>
    <cellStyle name="Normal 12 2 4 7 6 3" xfId="31848" xr:uid="{00000000-0005-0000-0000-0000DA280000}"/>
    <cellStyle name="Normal 12 2 4 7 7" xfId="13548" xr:uid="{00000000-0005-0000-0000-0000DB280000}"/>
    <cellStyle name="Normal 12 2 4 7 7 2" xfId="39168" xr:uid="{00000000-0005-0000-0000-0000DC280000}"/>
    <cellStyle name="Normal 12 2 4 7 8" xfId="26358" xr:uid="{00000000-0005-0000-0000-0000DD280000}"/>
    <cellStyle name="Normal 12 2 4 8" xfId="1137" xr:uid="{00000000-0005-0000-0000-0000DE280000}"/>
    <cellStyle name="Normal 12 2 4 8 2" xfId="2967" xr:uid="{00000000-0005-0000-0000-0000DF280000}"/>
    <cellStyle name="Normal 12 2 4 8 2 2" xfId="8457" xr:uid="{00000000-0005-0000-0000-0000E0280000}"/>
    <cellStyle name="Normal 12 2 4 8 2 2 2" xfId="21268" xr:uid="{00000000-0005-0000-0000-0000E1280000}"/>
    <cellStyle name="Normal 12 2 4 8 2 2 2 2" xfId="46888" xr:uid="{00000000-0005-0000-0000-0000E2280000}"/>
    <cellStyle name="Normal 12 2 4 8 2 2 3" xfId="34078" xr:uid="{00000000-0005-0000-0000-0000E3280000}"/>
    <cellStyle name="Normal 12 2 4 8 2 3" xfId="15778" xr:uid="{00000000-0005-0000-0000-0000E4280000}"/>
    <cellStyle name="Normal 12 2 4 8 2 3 2" xfId="41398" xr:uid="{00000000-0005-0000-0000-0000E5280000}"/>
    <cellStyle name="Normal 12 2 4 8 2 4" xfId="28588" xr:uid="{00000000-0005-0000-0000-0000E6280000}"/>
    <cellStyle name="Normal 12 2 4 8 3" xfId="4797" xr:uid="{00000000-0005-0000-0000-0000E7280000}"/>
    <cellStyle name="Normal 12 2 4 8 3 2" xfId="10287" xr:uid="{00000000-0005-0000-0000-0000E8280000}"/>
    <cellStyle name="Normal 12 2 4 8 3 2 2" xfId="23098" xr:uid="{00000000-0005-0000-0000-0000E9280000}"/>
    <cellStyle name="Normal 12 2 4 8 3 2 2 2" xfId="48718" xr:uid="{00000000-0005-0000-0000-0000EA280000}"/>
    <cellStyle name="Normal 12 2 4 8 3 2 3" xfId="35908" xr:uid="{00000000-0005-0000-0000-0000EB280000}"/>
    <cellStyle name="Normal 12 2 4 8 3 3" xfId="17608" xr:uid="{00000000-0005-0000-0000-0000EC280000}"/>
    <cellStyle name="Normal 12 2 4 8 3 3 2" xfId="43228" xr:uid="{00000000-0005-0000-0000-0000ED280000}"/>
    <cellStyle name="Normal 12 2 4 8 3 4" xfId="30418" xr:uid="{00000000-0005-0000-0000-0000EE280000}"/>
    <cellStyle name="Normal 12 2 4 8 4" xfId="12117" xr:uid="{00000000-0005-0000-0000-0000EF280000}"/>
    <cellStyle name="Normal 12 2 4 8 4 2" xfId="24928" xr:uid="{00000000-0005-0000-0000-0000F0280000}"/>
    <cellStyle name="Normal 12 2 4 8 4 2 2" xfId="50548" xr:uid="{00000000-0005-0000-0000-0000F1280000}"/>
    <cellStyle name="Normal 12 2 4 8 4 3" xfId="37738" xr:uid="{00000000-0005-0000-0000-0000F2280000}"/>
    <cellStyle name="Normal 12 2 4 8 5" xfId="6627" xr:uid="{00000000-0005-0000-0000-0000F3280000}"/>
    <cellStyle name="Normal 12 2 4 8 5 2" xfId="19438" xr:uid="{00000000-0005-0000-0000-0000F4280000}"/>
    <cellStyle name="Normal 12 2 4 8 5 2 2" xfId="45058" xr:uid="{00000000-0005-0000-0000-0000F5280000}"/>
    <cellStyle name="Normal 12 2 4 8 5 3" xfId="32248" xr:uid="{00000000-0005-0000-0000-0000F6280000}"/>
    <cellStyle name="Normal 12 2 4 8 6" xfId="13948" xr:uid="{00000000-0005-0000-0000-0000F7280000}"/>
    <cellStyle name="Normal 12 2 4 8 6 2" xfId="39568" xr:uid="{00000000-0005-0000-0000-0000F8280000}"/>
    <cellStyle name="Normal 12 2 4 8 7" xfId="26758" xr:uid="{00000000-0005-0000-0000-0000F9280000}"/>
    <cellStyle name="Normal 12 2 4 9" xfId="2032" xr:uid="{00000000-0005-0000-0000-0000FA280000}"/>
    <cellStyle name="Normal 12 2 4 9 2" xfId="3862" xr:uid="{00000000-0005-0000-0000-0000FB280000}"/>
    <cellStyle name="Normal 12 2 4 9 2 2" xfId="9352" xr:uid="{00000000-0005-0000-0000-0000FC280000}"/>
    <cellStyle name="Normal 12 2 4 9 2 2 2" xfId="22163" xr:uid="{00000000-0005-0000-0000-0000FD280000}"/>
    <cellStyle name="Normal 12 2 4 9 2 2 2 2" xfId="47783" xr:uid="{00000000-0005-0000-0000-0000FE280000}"/>
    <cellStyle name="Normal 12 2 4 9 2 2 3" xfId="34973" xr:uid="{00000000-0005-0000-0000-0000FF280000}"/>
    <cellStyle name="Normal 12 2 4 9 2 3" xfId="16673" xr:uid="{00000000-0005-0000-0000-000000290000}"/>
    <cellStyle name="Normal 12 2 4 9 2 3 2" xfId="42293" xr:uid="{00000000-0005-0000-0000-000001290000}"/>
    <cellStyle name="Normal 12 2 4 9 2 4" xfId="29483" xr:uid="{00000000-0005-0000-0000-000002290000}"/>
    <cellStyle name="Normal 12 2 4 9 3" xfId="5692" xr:uid="{00000000-0005-0000-0000-000003290000}"/>
    <cellStyle name="Normal 12 2 4 9 3 2" xfId="11182" xr:uid="{00000000-0005-0000-0000-000004290000}"/>
    <cellStyle name="Normal 12 2 4 9 3 2 2" xfId="23993" xr:uid="{00000000-0005-0000-0000-000005290000}"/>
    <cellStyle name="Normal 12 2 4 9 3 2 2 2" xfId="49613" xr:uid="{00000000-0005-0000-0000-000006290000}"/>
    <cellStyle name="Normal 12 2 4 9 3 2 3" xfId="36803" xr:uid="{00000000-0005-0000-0000-000007290000}"/>
    <cellStyle name="Normal 12 2 4 9 3 3" xfId="18503" xr:uid="{00000000-0005-0000-0000-000008290000}"/>
    <cellStyle name="Normal 12 2 4 9 3 3 2" xfId="44123" xr:uid="{00000000-0005-0000-0000-000009290000}"/>
    <cellStyle name="Normal 12 2 4 9 3 4" xfId="31313" xr:uid="{00000000-0005-0000-0000-00000A290000}"/>
    <cellStyle name="Normal 12 2 4 9 4" xfId="13012" xr:uid="{00000000-0005-0000-0000-00000B290000}"/>
    <cellStyle name="Normal 12 2 4 9 4 2" xfId="25823" xr:uid="{00000000-0005-0000-0000-00000C290000}"/>
    <cellStyle name="Normal 12 2 4 9 4 2 2" xfId="51443" xr:uid="{00000000-0005-0000-0000-00000D290000}"/>
    <cellStyle name="Normal 12 2 4 9 4 3" xfId="38633" xr:uid="{00000000-0005-0000-0000-00000E290000}"/>
    <cellStyle name="Normal 12 2 4 9 5" xfId="7522" xr:uid="{00000000-0005-0000-0000-00000F290000}"/>
    <cellStyle name="Normal 12 2 4 9 5 2" xfId="20333" xr:uid="{00000000-0005-0000-0000-000010290000}"/>
    <cellStyle name="Normal 12 2 4 9 5 2 2" xfId="45953" xr:uid="{00000000-0005-0000-0000-000011290000}"/>
    <cellStyle name="Normal 12 2 4 9 5 3" xfId="33143" xr:uid="{00000000-0005-0000-0000-000012290000}"/>
    <cellStyle name="Normal 12 2 4 9 6" xfId="14843" xr:uid="{00000000-0005-0000-0000-000013290000}"/>
    <cellStyle name="Normal 12 2 4 9 6 2" xfId="40463" xr:uid="{00000000-0005-0000-0000-000014290000}"/>
    <cellStyle name="Normal 12 2 4 9 7" xfId="27653" xr:uid="{00000000-0005-0000-0000-000015290000}"/>
    <cellStyle name="Normal 12 2 5" xfId="200" xr:uid="{00000000-0005-0000-0000-000016290000}"/>
    <cellStyle name="Normal 12 2 5 10" xfId="3908" xr:uid="{00000000-0005-0000-0000-000017290000}"/>
    <cellStyle name="Normal 12 2 5 10 2" xfId="9398" xr:uid="{00000000-0005-0000-0000-000018290000}"/>
    <cellStyle name="Normal 12 2 5 10 2 2" xfId="22209" xr:uid="{00000000-0005-0000-0000-000019290000}"/>
    <cellStyle name="Normal 12 2 5 10 2 2 2" xfId="47829" xr:uid="{00000000-0005-0000-0000-00001A290000}"/>
    <cellStyle name="Normal 12 2 5 10 2 3" xfId="35019" xr:uid="{00000000-0005-0000-0000-00001B290000}"/>
    <cellStyle name="Normal 12 2 5 10 3" xfId="16719" xr:uid="{00000000-0005-0000-0000-00001C290000}"/>
    <cellStyle name="Normal 12 2 5 10 3 2" xfId="42339" xr:uid="{00000000-0005-0000-0000-00001D290000}"/>
    <cellStyle name="Normal 12 2 5 10 4" xfId="29529" xr:uid="{00000000-0005-0000-0000-00001E290000}"/>
    <cellStyle name="Normal 12 2 5 11" xfId="11228" xr:uid="{00000000-0005-0000-0000-00001F290000}"/>
    <cellStyle name="Normal 12 2 5 11 2" xfId="24039" xr:uid="{00000000-0005-0000-0000-000020290000}"/>
    <cellStyle name="Normal 12 2 5 11 2 2" xfId="49659" xr:uid="{00000000-0005-0000-0000-000021290000}"/>
    <cellStyle name="Normal 12 2 5 11 3" xfId="36849" xr:uid="{00000000-0005-0000-0000-000022290000}"/>
    <cellStyle name="Normal 12 2 5 12" xfId="5738" xr:uid="{00000000-0005-0000-0000-000023290000}"/>
    <cellStyle name="Normal 12 2 5 12 2" xfId="18549" xr:uid="{00000000-0005-0000-0000-000024290000}"/>
    <cellStyle name="Normal 12 2 5 12 2 2" xfId="44169" xr:uid="{00000000-0005-0000-0000-000025290000}"/>
    <cellStyle name="Normal 12 2 5 12 3" xfId="31359" xr:uid="{00000000-0005-0000-0000-000026290000}"/>
    <cellStyle name="Normal 12 2 5 13" xfId="13059" xr:uid="{00000000-0005-0000-0000-000027290000}"/>
    <cellStyle name="Normal 12 2 5 13 2" xfId="38679" xr:uid="{00000000-0005-0000-0000-000028290000}"/>
    <cellStyle name="Normal 12 2 5 14" xfId="25869" xr:uid="{00000000-0005-0000-0000-000029290000}"/>
    <cellStyle name="Normal 12 2 5 2" xfId="287" xr:uid="{00000000-0005-0000-0000-00002A290000}"/>
    <cellStyle name="Normal 12 2 5 2 10" xfId="5779" xr:uid="{00000000-0005-0000-0000-00002B290000}"/>
    <cellStyle name="Normal 12 2 5 2 10 2" xfId="18590" xr:uid="{00000000-0005-0000-0000-00002C290000}"/>
    <cellStyle name="Normal 12 2 5 2 10 2 2" xfId="44210" xr:uid="{00000000-0005-0000-0000-00002D290000}"/>
    <cellStyle name="Normal 12 2 5 2 10 3" xfId="31400" xr:uid="{00000000-0005-0000-0000-00002E290000}"/>
    <cellStyle name="Normal 12 2 5 2 11" xfId="13100" xr:uid="{00000000-0005-0000-0000-00002F290000}"/>
    <cellStyle name="Normal 12 2 5 2 11 2" xfId="38720" xr:uid="{00000000-0005-0000-0000-000030290000}"/>
    <cellStyle name="Normal 12 2 5 2 12" xfId="25910" xr:uid="{00000000-0005-0000-0000-000031290000}"/>
    <cellStyle name="Normal 12 2 5 2 2" xfId="516" xr:uid="{00000000-0005-0000-0000-000032290000}"/>
    <cellStyle name="Normal 12 2 5 2 2 2" xfId="915" xr:uid="{00000000-0005-0000-0000-000033290000}"/>
    <cellStyle name="Normal 12 2 5 2 2 2 2" xfId="1810" xr:uid="{00000000-0005-0000-0000-000034290000}"/>
    <cellStyle name="Normal 12 2 5 2 2 2 2 2" xfId="3640" xr:uid="{00000000-0005-0000-0000-000035290000}"/>
    <cellStyle name="Normal 12 2 5 2 2 2 2 2 2" xfId="9130" xr:uid="{00000000-0005-0000-0000-000036290000}"/>
    <cellStyle name="Normal 12 2 5 2 2 2 2 2 2 2" xfId="21941" xr:uid="{00000000-0005-0000-0000-000037290000}"/>
    <cellStyle name="Normal 12 2 5 2 2 2 2 2 2 2 2" xfId="47561" xr:uid="{00000000-0005-0000-0000-000038290000}"/>
    <cellStyle name="Normal 12 2 5 2 2 2 2 2 2 3" xfId="34751" xr:uid="{00000000-0005-0000-0000-000039290000}"/>
    <cellStyle name="Normal 12 2 5 2 2 2 2 2 3" xfId="16451" xr:uid="{00000000-0005-0000-0000-00003A290000}"/>
    <cellStyle name="Normal 12 2 5 2 2 2 2 2 3 2" xfId="42071" xr:uid="{00000000-0005-0000-0000-00003B290000}"/>
    <cellStyle name="Normal 12 2 5 2 2 2 2 2 4" xfId="29261" xr:uid="{00000000-0005-0000-0000-00003C290000}"/>
    <cellStyle name="Normal 12 2 5 2 2 2 2 3" xfId="5470" xr:uid="{00000000-0005-0000-0000-00003D290000}"/>
    <cellStyle name="Normal 12 2 5 2 2 2 2 3 2" xfId="10960" xr:uid="{00000000-0005-0000-0000-00003E290000}"/>
    <cellStyle name="Normal 12 2 5 2 2 2 2 3 2 2" xfId="23771" xr:uid="{00000000-0005-0000-0000-00003F290000}"/>
    <cellStyle name="Normal 12 2 5 2 2 2 2 3 2 2 2" xfId="49391" xr:uid="{00000000-0005-0000-0000-000040290000}"/>
    <cellStyle name="Normal 12 2 5 2 2 2 2 3 2 3" xfId="36581" xr:uid="{00000000-0005-0000-0000-000041290000}"/>
    <cellStyle name="Normal 12 2 5 2 2 2 2 3 3" xfId="18281" xr:uid="{00000000-0005-0000-0000-000042290000}"/>
    <cellStyle name="Normal 12 2 5 2 2 2 2 3 3 2" xfId="43901" xr:uid="{00000000-0005-0000-0000-000043290000}"/>
    <cellStyle name="Normal 12 2 5 2 2 2 2 3 4" xfId="31091" xr:uid="{00000000-0005-0000-0000-000044290000}"/>
    <cellStyle name="Normal 12 2 5 2 2 2 2 4" xfId="12790" xr:uid="{00000000-0005-0000-0000-000045290000}"/>
    <cellStyle name="Normal 12 2 5 2 2 2 2 4 2" xfId="25601" xr:uid="{00000000-0005-0000-0000-000046290000}"/>
    <cellStyle name="Normal 12 2 5 2 2 2 2 4 2 2" xfId="51221" xr:uid="{00000000-0005-0000-0000-000047290000}"/>
    <cellStyle name="Normal 12 2 5 2 2 2 2 4 3" xfId="38411" xr:uid="{00000000-0005-0000-0000-000048290000}"/>
    <cellStyle name="Normal 12 2 5 2 2 2 2 5" xfId="7300" xr:uid="{00000000-0005-0000-0000-000049290000}"/>
    <cellStyle name="Normal 12 2 5 2 2 2 2 5 2" xfId="20111" xr:uid="{00000000-0005-0000-0000-00004A290000}"/>
    <cellStyle name="Normal 12 2 5 2 2 2 2 5 2 2" xfId="45731" xr:uid="{00000000-0005-0000-0000-00004B290000}"/>
    <cellStyle name="Normal 12 2 5 2 2 2 2 5 3" xfId="32921" xr:uid="{00000000-0005-0000-0000-00004C290000}"/>
    <cellStyle name="Normal 12 2 5 2 2 2 2 6" xfId="14621" xr:uid="{00000000-0005-0000-0000-00004D290000}"/>
    <cellStyle name="Normal 12 2 5 2 2 2 2 6 2" xfId="40241" xr:uid="{00000000-0005-0000-0000-00004E290000}"/>
    <cellStyle name="Normal 12 2 5 2 2 2 2 7" xfId="27431" xr:uid="{00000000-0005-0000-0000-00004F290000}"/>
    <cellStyle name="Normal 12 2 5 2 2 2 3" xfId="2746" xr:uid="{00000000-0005-0000-0000-000050290000}"/>
    <cellStyle name="Normal 12 2 5 2 2 2 3 2" xfId="8236" xr:uid="{00000000-0005-0000-0000-000051290000}"/>
    <cellStyle name="Normal 12 2 5 2 2 2 3 2 2" xfId="21047" xr:uid="{00000000-0005-0000-0000-000052290000}"/>
    <cellStyle name="Normal 12 2 5 2 2 2 3 2 2 2" xfId="46667" xr:uid="{00000000-0005-0000-0000-000053290000}"/>
    <cellStyle name="Normal 12 2 5 2 2 2 3 2 3" xfId="33857" xr:uid="{00000000-0005-0000-0000-000054290000}"/>
    <cellStyle name="Normal 12 2 5 2 2 2 3 3" xfId="15557" xr:uid="{00000000-0005-0000-0000-000055290000}"/>
    <cellStyle name="Normal 12 2 5 2 2 2 3 3 2" xfId="41177" xr:uid="{00000000-0005-0000-0000-000056290000}"/>
    <cellStyle name="Normal 12 2 5 2 2 2 3 4" xfId="28367" xr:uid="{00000000-0005-0000-0000-000057290000}"/>
    <cellStyle name="Normal 12 2 5 2 2 2 4" xfId="4576" xr:uid="{00000000-0005-0000-0000-000058290000}"/>
    <cellStyle name="Normal 12 2 5 2 2 2 4 2" xfId="10066" xr:uid="{00000000-0005-0000-0000-000059290000}"/>
    <cellStyle name="Normal 12 2 5 2 2 2 4 2 2" xfId="22877" xr:uid="{00000000-0005-0000-0000-00005A290000}"/>
    <cellStyle name="Normal 12 2 5 2 2 2 4 2 2 2" xfId="48497" xr:uid="{00000000-0005-0000-0000-00005B290000}"/>
    <cellStyle name="Normal 12 2 5 2 2 2 4 2 3" xfId="35687" xr:uid="{00000000-0005-0000-0000-00005C290000}"/>
    <cellStyle name="Normal 12 2 5 2 2 2 4 3" xfId="17387" xr:uid="{00000000-0005-0000-0000-00005D290000}"/>
    <cellStyle name="Normal 12 2 5 2 2 2 4 3 2" xfId="43007" xr:uid="{00000000-0005-0000-0000-00005E290000}"/>
    <cellStyle name="Normal 12 2 5 2 2 2 4 4" xfId="30197" xr:uid="{00000000-0005-0000-0000-00005F290000}"/>
    <cellStyle name="Normal 12 2 5 2 2 2 5" xfId="11896" xr:uid="{00000000-0005-0000-0000-000060290000}"/>
    <cellStyle name="Normal 12 2 5 2 2 2 5 2" xfId="24707" xr:uid="{00000000-0005-0000-0000-000061290000}"/>
    <cellStyle name="Normal 12 2 5 2 2 2 5 2 2" xfId="50327" xr:uid="{00000000-0005-0000-0000-000062290000}"/>
    <cellStyle name="Normal 12 2 5 2 2 2 5 3" xfId="37517" xr:uid="{00000000-0005-0000-0000-000063290000}"/>
    <cellStyle name="Normal 12 2 5 2 2 2 6" xfId="6406" xr:uid="{00000000-0005-0000-0000-000064290000}"/>
    <cellStyle name="Normal 12 2 5 2 2 2 6 2" xfId="19217" xr:uid="{00000000-0005-0000-0000-000065290000}"/>
    <cellStyle name="Normal 12 2 5 2 2 2 6 2 2" xfId="44837" xr:uid="{00000000-0005-0000-0000-000066290000}"/>
    <cellStyle name="Normal 12 2 5 2 2 2 6 3" xfId="32027" xr:uid="{00000000-0005-0000-0000-000067290000}"/>
    <cellStyle name="Normal 12 2 5 2 2 2 7" xfId="13727" xr:uid="{00000000-0005-0000-0000-000068290000}"/>
    <cellStyle name="Normal 12 2 5 2 2 2 7 2" xfId="39347" xr:uid="{00000000-0005-0000-0000-000069290000}"/>
    <cellStyle name="Normal 12 2 5 2 2 2 8" xfId="26537" xr:uid="{00000000-0005-0000-0000-00006A290000}"/>
    <cellStyle name="Normal 12 2 5 2 2 3" xfId="1411" xr:uid="{00000000-0005-0000-0000-00006B290000}"/>
    <cellStyle name="Normal 12 2 5 2 2 3 2" xfId="3241" xr:uid="{00000000-0005-0000-0000-00006C290000}"/>
    <cellStyle name="Normal 12 2 5 2 2 3 2 2" xfId="8731" xr:uid="{00000000-0005-0000-0000-00006D290000}"/>
    <cellStyle name="Normal 12 2 5 2 2 3 2 2 2" xfId="21542" xr:uid="{00000000-0005-0000-0000-00006E290000}"/>
    <cellStyle name="Normal 12 2 5 2 2 3 2 2 2 2" xfId="47162" xr:uid="{00000000-0005-0000-0000-00006F290000}"/>
    <cellStyle name="Normal 12 2 5 2 2 3 2 2 3" xfId="34352" xr:uid="{00000000-0005-0000-0000-000070290000}"/>
    <cellStyle name="Normal 12 2 5 2 2 3 2 3" xfId="16052" xr:uid="{00000000-0005-0000-0000-000071290000}"/>
    <cellStyle name="Normal 12 2 5 2 2 3 2 3 2" xfId="41672" xr:uid="{00000000-0005-0000-0000-000072290000}"/>
    <cellStyle name="Normal 12 2 5 2 2 3 2 4" xfId="28862" xr:uid="{00000000-0005-0000-0000-000073290000}"/>
    <cellStyle name="Normal 12 2 5 2 2 3 3" xfId="5071" xr:uid="{00000000-0005-0000-0000-000074290000}"/>
    <cellStyle name="Normal 12 2 5 2 2 3 3 2" xfId="10561" xr:uid="{00000000-0005-0000-0000-000075290000}"/>
    <cellStyle name="Normal 12 2 5 2 2 3 3 2 2" xfId="23372" xr:uid="{00000000-0005-0000-0000-000076290000}"/>
    <cellStyle name="Normal 12 2 5 2 2 3 3 2 2 2" xfId="48992" xr:uid="{00000000-0005-0000-0000-000077290000}"/>
    <cellStyle name="Normal 12 2 5 2 2 3 3 2 3" xfId="36182" xr:uid="{00000000-0005-0000-0000-000078290000}"/>
    <cellStyle name="Normal 12 2 5 2 2 3 3 3" xfId="17882" xr:uid="{00000000-0005-0000-0000-000079290000}"/>
    <cellStyle name="Normal 12 2 5 2 2 3 3 3 2" xfId="43502" xr:uid="{00000000-0005-0000-0000-00007A290000}"/>
    <cellStyle name="Normal 12 2 5 2 2 3 3 4" xfId="30692" xr:uid="{00000000-0005-0000-0000-00007B290000}"/>
    <cellStyle name="Normal 12 2 5 2 2 3 4" xfId="12391" xr:uid="{00000000-0005-0000-0000-00007C290000}"/>
    <cellStyle name="Normal 12 2 5 2 2 3 4 2" xfId="25202" xr:uid="{00000000-0005-0000-0000-00007D290000}"/>
    <cellStyle name="Normal 12 2 5 2 2 3 4 2 2" xfId="50822" xr:uid="{00000000-0005-0000-0000-00007E290000}"/>
    <cellStyle name="Normal 12 2 5 2 2 3 4 3" xfId="38012" xr:uid="{00000000-0005-0000-0000-00007F290000}"/>
    <cellStyle name="Normal 12 2 5 2 2 3 5" xfId="6901" xr:uid="{00000000-0005-0000-0000-000080290000}"/>
    <cellStyle name="Normal 12 2 5 2 2 3 5 2" xfId="19712" xr:uid="{00000000-0005-0000-0000-000081290000}"/>
    <cellStyle name="Normal 12 2 5 2 2 3 5 2 2" xfId="45332" xr:uid="{00000000-0005-0000-0000-000082290000}"/>
    <cellStyle name="Normal 12 2 5 2 2 3 5 3" xfId="32522" xr:uid="{00000000-0005-0000-0000-000083290000}"/>
    <cellStyle name="Normal 12 2 5 2 2 3 6" xfId="14222" xr:uid="{00000000-0005-0000-0000-000084290000}"/>
    <cellStyle name="Normal 12 2 5 2 2 3 6 2" xfId="39842" xr:uid="{00000000-0005-0000-0000-000085290000}"/>
    <cellStyle name="Normal 12 2 5 2 2 3 7" xfId="27032" xr:uid="{00000000-0005-0000-0000-000086290000}"/>
    <cellStyle name="Normal 12 2 5 2 2 4" xfId="2347" xr:uid="{00000000-0005-0000-0000-000087290000}"/>
    <cellStyle name="Normal 12 2 5 2 2 4 2" xfId="7837" xr:uid="{00000000-0005-0000-0000-000088290000}"/>
    <cellStyle name="Normal 12 2 5 2 2 4 2 2" xfId="20648" xr:uid="{00000000-0005-0000-0000-000089290000}"/>
    <cellStyle name="Normal 12 2 5 2 2 4 2 2 2" xfId="46268" xr:uid="{00000000-0005-0000-0000-00008A290000}"/>
    <cellStyle name="Normal 12 2 5 2 2 4 2 3" xfId="33458" xr:uid="{00000000-0005-0000-0000-00008B290000}"/>
    <cellStyle name="Normal 12 2 5 2 2 4 3" xfId="15158" xr:uid="{00000000-0005-0000-0000-00008C290000}"/>
    <cellStyle name="Normal 12 2 5 2 2 4 3 2" xfId="40778" xr:uid="{00000000-0005-0000-0000-00008D290000}"/>
    <cellStyle name="Normal 12 2 5 2 2 4 4" xfId="27968" xr:uid="{00000000-0005-0000-0000-00008E290000}"/>
    <cellStyle name="Normal 12 2 5 2 2 5" xfId="4177" xr:uid="{00000000-0005-0000-0000-00008F290000}"/>
    <cellStyle name="Normal 12 2 5 2 2 5 2" xfId="9667" xr:uid="{00000000-0005-0000-0000-000090290000}"/>
    <cellStyle name="Normal 12 2 5 2 2 5 2 2" xfId="22478" xr:uid="{00000000-0005-0000-0000-000091290000}"/>
    <cellStyle name="Normal 12 2 5 2 2 5 2 2 2" xfId="48098" xr:uid="{00000000-0005-0000-0000-000092290000}"/>
    <cellStyle name="Normal 12 2 5 2 2 5 2 3" xfId="35288" xr:uid="{00000000-0005-0000-0000-000093290000}"/>
    <cellStyle name="Normal 12 2 5 2 2 5 3" xfId="16988" xr:uid="{00000000-0005-0000-0000-000094290000}"/>
    <cellStyle name="Normal 12 2 5 2 2 5 3 2" xfId="42608" xr:uid="{00000000-0005-0000-0000-000095290000}"/>
    <cellStyle name="Normal 12 2 5 2 2 5 4" xfId="29798" xr:uid="{00000000-0005-0000-0000-000096290000}"/>
    <cellStyle name="Normal 12 2 5 2 2 6" xfId="11497" xr:uid="{00000000-0005-0000-0000-000097290000}"/>
    <cellStyle name="Normal 12 2 5 2 2 6 2" xfId="24308" xr:uid="{00000000-0005-0000-0000-000098290000}"/>
    <cellStyle name="Normal 12 2 5 2 2 6 2 2" xfId="49928" xr:uid="{00000000-0005-0000-0000-000099290000}"/>
    <cellStyle name="Normal 12 2 5 2 2 6 3" xfId="37118" xr:uid="{00000000-0005-0000-0000-00009A290000}"/>
    <cellStyle name="Normal 12 2 5 2 2 7" xfId="6007" xr:uid="{00000000-0005-0000-0000-00009B290000}"/>
    <cellStyle name="Normal 12 2 5 2 2 7 2" xfId="18818" xr:uid="{00000000-0005-0000-0000-00009C290000}"/>
    <cellStyle name="Normal 12 2 5 2 2 7 2 2" xfId="44438" xr:uid="{00000000-0005-0000-0000-00009D290000}"/>
    <cellStyle name="Normal 12 2 5 2 2 7 3" xfId="31628" xr:uid="{00000000-0005-0000-0000-00009E290000}"/>
    <cellStyle name="Normal 12 2 5 2 2 8" xfId="13328" xr:uid="{00000000-0005-0000-0000-00009F290000}"/>
    <cellStyle name="Normal 12 2 5 2 2 8 2" xfId="38948" xr:uid="{00000000-0005-0000-0000-0000A0290000}"/>
    <cellStyle name="Normal 12 2 5 2 2 9" xfId="26138" xr:uid="{00000000-0005-0000-0000-0000A1290000}"/>
    <cellStyle name="Normal 12 2 5 2 3" xfId="648" xr:uid="{00000000-0005-0000-0000-0000A2290000}"/>
    <cellStyle name="Normal 12 2 5 2 3 2" xfId="1048" xr:uid="{00000000-0005-0000-0000-0000A3290000}"/>
    <cellStyle name="Normal 12 2 5 2 3 2 2" xfId="1943" xr:uid="{00000000-0005-0000-0000-0000A4290000}"/>
    <cellStyle name="Normal 12 2 5 2 3 2 2 2" xfId="3773" xr:uid="{00000000-0005-0000-0000-0000A5290000}"/>
    <cellStyle name="Normal 12 2 5 2 3 2 2 2 2" xfId="9263" xr:uid="{00000000-0005-0000-0000-0000A6290000}"/>
    <cellStyle name="Normal 12 2 5 2 3 2 2 2 2 2" xfId="22074" xr:uid="{00000000-0005-0000-0000-0000A7290000}"/>
    <cellStyle name="Normal 12 2 5 2 3 2 2 2 2 2 2" xfId="47694" xr:uid="{00000000-0005-0000-0000-0000A8290000}"/>
    <cellStyle name="Normal 12 2 5 2 3 2 2 2 2 3" xfId="34884" xr:uid="{00000000-0005-0000-0000-0000A9290000}"/>
    <cellStyle name="Normal 12 2 5 2 3 2 2 2 3" xfId="16584" xr:uid="{00000000-0005-0000-0000-0000AA290000}"/>
    <cellStyle name="Normal 12 2 5 2 3 2 2 2 3 2" xfId="42204" xr:uid="{00000000-0005-0000-0000-0000AB290000}"/>
    <cellStyle name="Normal 12 2 5 2 3 2 2 2 4" xfId="29394" xr:uid="{00000000-0005-0000-0000-0000AC290000}"/>
    <cellStyle name="Normal 12 2 5 2 3 2 2 3" xfId="5603" xr:uid="{00000000-0005-0000-0000-0000AD290000}"/>
    <cellStyle name="Normal 12 2 5 2 3 2 2 3 2" xfId="11093" xr:uid="{00000000-0005-0000-0000-0000AE290000}"/>
    <cellStyle name="Normal 12 2 5 2 3 2 2 3 2 2" xfId="23904" xr:uid="{00000000-0005-0000-0000-0000AF290000}"/>
    <cellStyle name="Normal 12 2 5 2 3 2 2 3 2 2 2" xfId="49524" xr:uid="{00000000-0005-0000-0000-0000B0290000}"/>
    <cellStyle name="Normal 12 2 5 2 3 2 2 3 2 3" xfId="36714" xr:uid="{00000000-0005-0000-0000-0000B1290000}"/>
    <cellStyle name="Normal 12 2 5 2 3 2 2 3 3" xfId="18414" xr:uid="{00000000-0005-0000-0000-0000B2290000}"/>
    <cellStyle name="Normal 12 2 5 2 3 2 2 3 3 2" xfId="44034" xr:uid="{00000000-0005-0000-0000-0000B3290000}"/>
    <cellStyle name="Normal 12 2 5 2 3 2 2 3 4" xfId="31224" xr:uid="{00000000-0005-0000-0000-0000B4290000}"/>
    <cellStyle name="Normal 12 2 5 2 3 2 2 4" xfId="12923" xr:uid="{00000000-0005-0000-0000-0000B5290000}"/>
    <cellStyle name="Normal 12 2 5 2 3 2 2 4 2" xfId="25734" xr:uid="{00000000-0005-0000-0000-0000B6290000}"/>
    <cellStyle name="Normal 12 2 5 2 3 2 2 4 2 2" xfId="51354" xr:uid="{00000000-0005-0000-0000-0000B7290000}"/>
    <cellStyle name="Normal 12 2 5 2 3 2 2 4 3" xfId="38544" xr:uid="{00000000-0005-0000-0000-0000B8290000}"/>
    <cellStyle name="Normal 12 2 5 2 3 2 2 5" xfId="7433" xr:uid="{00000000-0005-0000-0000-0000B9290000}"/>
    <cellStyle name="Normal 12 2 5 2 3 2 2 5 2" xfId="20244" xr:uid="{00000000-0005-0000-0000-0000BA290000}"/>
    <cellStyle name="Normal 12 2 5 2 3 2 2 5 2 2" xfId="45864" xr:uid="{00000000-0005-0000-0000-0000BB290000}"/>
    <cellStyle name="Normal 12 2 5 2 3 2 2 5 3" xfId="33054" xr:uid="{00000000-0005-0000-0000-0000BC290000}"/>
    <cellStyle name="Normal 12 2 5 2 3 2 2 6" xfId="14754" xr:uid="{00000000-0005-0000-0000-0000BD290000}"/>
    <cellStyle name="Normal 12 2 5 2 3 2 2 6 2" xfId="40374" xr:uid="{00000000-0005-0000-0000-0000BE290000}"/>
    <cellStyle name="Normal 12 2 5 2 3 2 2 7" xfId="27564" xr:uid="{00000000-0005-0000-0000-0000BF290000}"/>
    <cellStyle name="Normal 12 2 5 2 3 2 3" xfId="2879" xr:uid="{00000000-0005-0000-0000-0000C0290000}"/>
    <cellStyle name="Normal 12 2 5 2 3 2 3 2" xfId="8369" xr:uid="{00000000-0005-0000-0000-0000C1290000}"/>
    <cellStyle name="Normal 12 2 5 2 3 2 3 2 2" xfId="21180" xr:uid="{00000000-0005-0000-0000-0000C2290000}"/>
    <cellStyle name="Normal 12 2 5 2 3 2 3 2 2 2" xfId="46800" xr:uid="{00000000-0005-0000-0000-0000C3290000}"/>
    <cellStyle name="Normal 12 2 5 2 3 2 3 2 3" xfId="33990" xr:uid="{00000000-0005-0000-0000-0000C4290000}"/>
    <cellStyle name="Normal 12 2 5 2 3 2 3 3" xfId="15690" xr:uid="{00000000-0005-0000-0000-0000C5290000}"/>
    <cellStyle name="Normal 12 2 5 2 3 2 3 3 2" xfId="41310" xr:uid="{00000000-0005-0000-0000-0000C6290000}"/>
    <cellStyle name="Normal 12 2 5 2 3 2 3 4" xfId="28500" xr:uid="{00000000-0005-0000-0000-0000C7290000}"/>
    <cellStyle name="Normal 12 2 5 2 3 2 4" xfId="4709" xr:uid="{00000000-0005-0000-0000-0000C8290000}"/>
    <cellStyle name="Normal 12 2 5 2 3 2 4 2" xfId="10199" xr:uid="{00000000-0005-0000-0000-0000C9290000}"/>
    <cellStyle name="Normal 12 2 5 2 3 2 4 2 2" xfId="23010" xr:uid="{00000000-0005-0000-0000-0000CA290000}"/>
    <cellStyle name="Normal 12 2 5 2 3 2 4 2 2 2" xfId="48630" xr:uid="{00000000-0005-0000-0000-0000CB290000}"/>
    <cellStyle name="Normal 12 2 5 2 3 2 4 2 3" xfId="35820" xr:uid="{00000000-0005-0000-0000-0000CC290000}"/>
    <cellStyle name="Normal 12 2 5 2 3 2 4 3" xfId="17520" xr:uid="{00000000-0005-0000-0000-0000CD290000}"/>
    <cellStyle name="Normal 12 2 5 2 3 2 4 3 2" xfId="43140" xr:uid="{00000000-0005-0000-0000-0000CE290000}"/>
    <cellStyle name="Normal 12 2 5 2 3 2 4 4" xfId="30330" xr:uid="{00000000-0005-0000-0000-0000CF290000}"/>
    <cellStyle name="Normal 12 2 5 2 3 2 5" xfId="12029" xr:uid="{00000000-0005-0000-0000-0000D0290000}"/>
    <cellStyle name="Normal 12 2 5 2 3 2 5 2" xfId="24840" xr:uid="{00000000-0005-0000-0000-0000D1290000}"/>
    <cellStyle name="Normal 12 2 5 2 3 2 5 2 2" xfId="50460" xr:uid="{00000000-0005-0000-0000-0000D2290000}"/>
    <cellStyle name="Normal 12 2 5 2 3 2 5 3" xfId="37650" xr:uid="{00000000-0005-0000-0000-0000D3290000}"/>
    <cellStyle name="Normal 12 2 5 2 3 2 6" xfId="6539" xr:uid="{00000000-0005-0000-0000-0000D4290000}"/>
    <cellStyle name="Normal 12 2 5 2 3 2 6 2" xfId="19350" xr:uid="{00000000-0005-0000-0000-0000D5290000}"/>
    <cellStyle name="Normal 12 2 5 2 3 2 6 2 2" xfId="44970" xr:uid="{00000000-0005-0000-0000-0000D6290000}"/>
    <cellStyle name="Normal 12 2 5 2 3 2 6 3" xfId="32160" xr:uid="{00000000-0005-0000-0000-0000D7290000}"/>
    <cellStyle name="Normal 12 2 5 2 3 2 7" xfId="13860" xr:uid="{00000000-0005-0000-0000-0000D8290000}"/>
    <cellStyle name="Normal 12 2 5 2 3 2 7 2" xfId="39480" xr:uid="{00000000-0005-0000-0000-0000D9290000}"/>
    <cellStyle name="Normal 12 2 5 2 3 2 8" xfId="26670" xr:uid="{00000000-0005-0000-0000-0000DA290000}"/>
    <cellStyle name="Normal 12 2 5 2 3 3" xfId="1543" xr:uid="{00000000-0005-0000-0000-0000DB290000}"/>
    <cellStyle name="Normal 12 2 5 2 3 3 2" xfId="3373" xr:uid="{00000000-0005-0000-0000-0000DC290000}"/>
    <cellStyle name="Normal 12 2 5 2 3 3 2 2" xfId="8863" xr:uid="{00000000-0005-0000-0000-0000DD290000}"/>
    <cellStyle name="Normal 12 2 5 2 3 3 2 2 2" xfId="21674" xr:uid="{00000000-0005-0000-0000-0000DE290000}"/>
    <cellStyle name="Normal 12 2 5 2 3 3 2 2 2 2" xfId="47294" xr:uid="{00000000-0005-0000-0000-0000DF290000}"/>
    <cellStyle name="Normal 12 2 5 2 3 3 2 2 3" xfId="34484" xr:uid="{00000000-0005-0000-0000-0000E0290000}"/>
    <cellStyle name="Normal 12 2 5 2 3 3 2 3" xfId="16184" xr:uid="{00000000-0005-0000-0000-0000E1290000}"/>
    <cellStyle name="Normal 12 2 5 2 3 3 2 3 2" xfId="41804" xr:uid="{00000000-0005-0000-0000-0000E2290000}"/>
    <cellStyle name="Normal 12 2 5 2 3 3 2 4" xfId="28994" xr:uid="{00000000-0005-0000-0000-0000E3290000}"/>
    <cellStyle name="Normal 12 2 5 2 3 3 3" xfId="5203" xr:uid="{00000000-0005-0000-0000-0000E4290000}"/>
    <cellStyle name="Normal 12 2 5 2 3 3 3 2" xfId="10693" xr:uid="{00000000-0005-0000-0000-0000E5290000}"/>
    <cellStyle name="Normal 12 2 5 2 3 3 3 2 2" xfId="23504" xr:uid="{00000000-0005-0000-0000-0000E6290000}"/>
    <cellStyle name="Normal 12 2 5 2 3 3 3 2 2 2" xfId="49124" xr:uid="{00000000-0005-0000-0000-0000E7290000}"/>
    <cellStyle name="Normal 12 2 5 2 3 3 3 2 3" xfId="36314" xr:uid="{00000000-0005-0000-0000-0000E8290000}"/>
    <cellStyle name="Normal 12 2 5 2 3 3 3 3" xfId="18014" xr:uid="{00000000-0005-0000-0000-0000E9290000}"/>
    <cellStyle name="Normal 12 2 5 2 3 3 3 3 2" xfId="43634" xr:uid="{00000000-0005-0000-0000-0000EA290000}"/>
    <cellStyle name="Normal 12 2 5 2 3 3 3 4" xfId="30824" xr:uid="{00000000-0005-0000-0000-0000EB290000}"/>
    <cellStyle name="Normal 12 2 5 2 3 3 4" xfId="12523" xr:uid="{00000000-0005-0000-0000-0000EC290000}"/>
    <cellStyle name="Normal 12 2 5 2 3 3 4 2" xfId="25334" xr:uid="{00000000-0005-0000-0000-0000ED290000}"/>
    <cellStyle name="Normal 12 2 5 2 3 3 4 2 2" xfId="50954" xr:uid="{00000000-0005-0000-0000-0000EE290000}"/>
    <cellStyle name="Normal 12 2 5 2 3 3 4 3" xfId="38144" xr:uid="{00000000-0005-0000-0000-0000EF290000}"/>
    <cellStyle name="Normal 12 2 5 2 3 3 5" xfId="7033" xr:uid="{00000000-0005-0000-0000-0000F0290000}"/>
    <cellStyle name="Normal 12 2 5 2 3 3 5 2" xfId="19844" xr:uid="{00000000-0005-0000-0000-0000F1290000}"/>
    <cellStyle name="Normal 12 2 5 2 3 3 5 2 2" xfId="45464" xr:uid="{00000000-0005-0000-0000-0000F2290000}"/>
    <cellStyle name="Normal 12 2 5 2 3 3 5 3" xfId="32654" xr:uid="{00000000-0005-0000-0000-0000F3290000}"/>
    <cellStyle name="Normal 12 2 5 2 3 3 6" xfId="14354" xr:uid="{00000000-0005-0000-0000-0000F4290000}"/>
    <cellStyle name="Normal 12 2 5 2 3 3 6 2" xfId="39974" xr:uid="{00000000-0005-0000-0000-0000F5290000}"/>
    <cellStyle name="Normal 12 2 5 2 3 3 7" xfId="27164" xr:uid="{00000000-0005-0000-0000-0000F6290000}"/>
    <cellStyle name="Normal 12 2 5 2 3 4" xfId="2479" xr:uid="{00000000-0005-0000-0000-0000F7290000}"/>
    <cellStyle name="Normal 12 2 5 2 3 4 2" xfId="7969" xr:uid="{00000000-0005-0000-0000-0000F8290000}"/>
    <cellStyle name="Normal 12 2 5 2 3 4 2 2" xfId="20780" xr:uid="{00000000-0005-0000-0000-0000F9290000}"/>
    <cellStyle name="Normal 12 2 5 2 3 4 2 2 2" xfId="46400" xr:uid="{00000000-0005-0000-0000-0000FA290000}"/>
    <cellStyle name="Normal 12 2 5 2 3 4 2 3" xfId="33590" xr:uid="{00000000-0005-0000-0000-0000FB290000}"/>
    <cellStyle name="Normal 12 2 5 2 3 4 3" xfId="15290" xr:uid="{00000000-0005-0000-0000-0000FC290000}"/>
    <cellStyle name="Normal 12 2 5 2 3 4 3 2" xfId="40910" xr:uid="{00000000-0005-0000-0000-0000FD290000}"/>
    <cellStyle name="Normal 12 2 5 2 3 4 4" xfId="28100" xr:uid="{00000000-0005-0000-0000-0000FE290000}"/>
    <cellStyle name="Normal 12 2 5 2 3 5" xfId="4309" xr:uid="{00000000-0005-0000-0000-0000FF290000}"/>
    <cellStyle name="Normal 12 2 5 2 3 5 2" xfId="9799" xr:uid="{00000000-0005-0000-0000-0000002A0000}"/>
    <cellStyle name="Normal 12 2 5 2 3 5 2 2" xfId="22610" xr:uid="{00000000-0005-0000-0000-0000012A0000}"/>
    <cellStyle name="Normal 12 2 5 2 3 5 2 2 2" xfId="48230" xr:uid="{00000000-0005-0000-0000-0000022A0000}"/>
    <cellStyle name="Normal 12 2 5 2 3 5 2 3" xfId="35420" xr:uid="{00000000-0005-0000-0000-0000032A0000}"/>
    <cellStyle name="Normal 12 2 5 2 3 5 3" xfId="17120" xr:uid="{00000000-0005-0000-0000-0000042A0000}"/>
    <cellStyle name="Normal 12 2 5 2 3 5 3 2" xfId="42740" xr:uid="{00000000-0005-0000-0000-0000052A0000}"/>
    <cellStyle name="Normal 12 2 5 2 3 5 4" xfId="29930" xr:uid="{00000000-0005-0000-0000-0000062A0000}"/>
    <cellStyle name="Normal 12 2 5 2 3 6" xfId="11629" xr:uid="{00000000-0005-0000-0000-0000072A0000}"/>
    <cellStyle name="Normal 12 2 5 2 3 6 2" xfId="24440" xr:uid="{00000000-0005-0000-0000-0000082A0000}"/>
    <cellStyle name="Normal 12 2 5 2 3 6 2 2" xfId="50060" xr:uid="{00000000-0005-0000-0000-0000092A0000}"/>
    <cellStyle name="Normal 12 2 5 2 3 6 3" xfId="37250" xr:uid="{00000000-0005-0000-0000-00000A2A0000}"/>
    <cellStyle name="Normal 12 2 5 2 3 7" xfId="6139" xr:uid="{00000000-0005-0000-0000-00000B2A0000}"/>
    <cellStyle name="Normal 12 2 5 2 3 7 2" xfId="18950" xr:uid="{00000000-0005-0000-0000-00000C2A0000}"/>
    <cellStyle name="Normal 12 2 5 2 3 7 2 2" xfId="44570" xr:uid="{00000000-0005-0000-0000-00000D2A0000}"/>
    <cellStyle name="Normal 12 2 5 2 3 7 3" xfId="31760" xr:uid="{00000000-0005-0000-0000-00000E2A0000}"/>
    <cellStyle name="Normal 12 2 5 2 3 8" xfId="13460" xr:uid="{00000000-0005-0000-0000-00000F2A0000}"/>
    <cellStyle name="Normal 12 2 5 2 3 8 2" xfId="39080" xr:uid="{00000000-0005-0000-0000-0000102A0000}"/>
    <cellStyle name="Normal 12 2 5 2 3 9" xfId="26270" xr:uid="{00000000-0005-0000-0000-0000112A0000}"/>
    <cellStyle name="Normal 12 2 5 2 4" xfId="423" xr:uid="{00000000-0005-0000-0000-0000122A0000}"/>
    <cellStyle name="Normal 12 2 5 2 4 2" xfId="1318" xr:uid="{00000000-0005-0000-0000-0000132A0000}"/>
    <cellStyle name="Normal 12 2 5 2 4 2 2" xfId="3148" xr:uid="{00000000-0005-0000-0000-0000142A0000}"/>
    <cellStyle name="Normal 12 2 5 2 4 2 2 2" xfId="8638" xr:uid="{00000000-0005-0000-0000-0000152A0000}"/>
    <cellStyle name="Normal 12 2 5 2 4 2 2 2 2" xfId="21449" xr:uid="{00000000-0005-0000-0000-0000162A0000}"/>
    <cellStyle name="Normal 12 2 5 2 4 2 2 2 2 2" xfId="47069" xr:uid="{00000000-0005-0000-0000-0000172A0000}"/>
    <cellStyle name="Normal 12 2 5 2 4 2 2 2 3" xfId="34259" xr:uid="{00000000-0005-0000-0000-0000182A0000}"/>
    <cellStyle name="Normal 12 2 5 2 4 2 2 3" xfId="15959" xr:uid="{00000000-0005-0000-0000-0000192A0000}"/>
    <cellStyle name="Normal 12 2 5 2 4 2 2 3 2" xfId="41579" xr:uid="{00000000-0005-0000-0000-00001A2A0000}"/>
    <cellStyle name="Normal 12 2 5 2 4 2 2 4" xfId="28769" xr:uid="{00000000-0005-0000-0000-00001B2A0000}"/>
    <cellStyle name="Normal 12 2 5 2 4 2 3" xfId="4978" xr:uid="{00000000-0005-0000-0000-00001C2A0000}"/>
    <cellStyle name="Normal 12 2 5 2 4 2 3 2" xfId="10468" xr:uid="{00000000-0005-0000-0000-00001D2A0000}"/>
    <cellStyle name="Normal 12 2 5 2 4 2 3 2 2" xfId="23279" xr:uid="{00000000-0005-0000-0000-00001E2A0000}"/>
    <cellStyle name="Normal 12 2 5 2 4 2 3 2 2 2" xfId="48899" xr:uid="{00000000-0005-0000-0000-00001F2A0000}"/>
    <cellStyle name="Normal 12 2 5 2 4 2 3 2 3" xfId="36089" xr:uid="{00000000-0005-0000-0000-0000202A0000}"/>
    <cellStyle name="Normal 12 2 5 2 4 2 3 3" xfId="17789" xr:uid="{00000000-0005-0000-0000-0000212A0000}"/>
    <cellStyle name="Normal 12 2 5 2 4 2 3 3 2" xfId="43409" xr:uid="{00000000-0005-0000-0000-0000222A0000}"/>
    <cellStyle name="Normal 12 2 5 2 4 2 3 4" xfId="30599" xr:uid="{00000000-0005-0000-0000-0000232A0000}"/>
    <cellStyle name="Normal 12 2 5 2 4 2 4" xfId="12298" xr:uid="{00000000-0005-0000-0000-0000242A0000}"/>
    <cellStyle name="Normal 12 2 5 2 4 2 4 2" xfId="25109" xr:uid="{00000000-0005-0000-0000-0000252A0000}"/>
    <cellStyle name="Normal 12 2 5 2 4 2 4 2 2" xfId="50729" xr:uid="{00000000-0005-0000-0000-0000262A0000}"/>
    <cellStyle name="Normal 12 2 5 2 4 2 4 3" xfId="37919" xr:uid="{00000000-0005-0000-0000-0000272A0000}"/>
    <cellStyle name="Normal 12 2 5 2 4 2 5" xfId="6808" xr:uid="{00000000-0005-0000-0000-0000282A0000}"/>
    <cellStyle name="Normal 12 2 5 2 4 2 5 2" xfId="19619" xr:uid="{00000000-0005-0000-0000-0000292A0000}"/>
    <cellStyle name="Normal 12 2 5 2 4 2 5 2 2" xfId="45239" xr:uid="{00000000-0005-0000-0000-00002A2A0000}"/>
    <cellStyle name="Normal 12 2 5 2 4 2 5 3" xfId="32429" xr:uid="{00000000-0005-0000-0000-00002B2A0000}"/>
    <cellStyle name="Normal 12 2 5 2 4 2 6" xfId="14129" xr:uid="{00000000-0005-0000-0000-00002C2A0000}"/>
    <cellStyle name="Normal 12 2 5 2 4 2 6 2" xfId="39749" xr:uid="{00000000-0005-0000-0000-00002D2A0000}"/>
    <cellStyle name="Normal 12 2 5 2 4 2 7" xfId="26939" xr:uid="{00000000-0005-0000-0000-00002E2A0000}"/>
    <cellStyle name="Normal 12 2 5 2 4 3" xfId="2254" xr:uid="{00000000-0005-0000-0000-00002F2A0000}"/>
    <cellStyle name="Normal 12 2 5 2 4 3 2" xfId="7744" xr:uid="{00000000-0005-0000-0000-0000302A0000}"/>
    <cellStyle name="Normal 12 2 5 2 4 3 2 2" xfId="20555" xr:uid="{00000000-0005-0000-0000-0000312A0000}"/>
    <cellStyle name="Normal 12 2 5 2 4 3 2 2 2" xfId="46175" xr:uid="{00000000-0005-0000-0000-0000322A0000}"/>
    <cellStyle name="Normal 12 2 5 2 4 3 2 3" xfId="33365" xr:uid="{00000000-0005-0000-0000-0000332A0000}"/>
    <cellStyle name="Normal 12 2 5 2 4 3 3" xfId="15065" xr:uid="{00000000-0005-0000-0000-0000342A0000}"/>
    <cellStyle name="Normal 12 2 5 2 4 3 3 2" xfId="40685" xr:uid="{00000000-0005-0000-0000-0000352A0000}"/>
    <cellStyle name="Normal 12 2 5 2 4 3 4" xfId="27875" xr:uid="{00000000-0005-0000-0000-0000362A0000}"/>
    <cellStyle name="Normal 12 2 5 2 4 4" xfId="4084" xr:uid="{00000000-0005-0000-0000-0000372A0000}"/>
    <cellStyle name="Normal 12 2 5 2 4 4 2" xfId="9574" xr:uid="{00000000-0005-0000-0000-0000382A0000}"/>
    <cellStyle name="Normal 12 2 5 2 4 4 2 2" xfId="22385" xr:uid="{00000000-0005-0000-0000-0000392A0000}"/>
    <cellStyle name="Normal 12 2 5 2 4 4 2 2 2" xfId="48005" xr:uid="{00000000-0005-0000-0000-00003A2A0000}"/>
    <cellStyle name="Normal 12 2 5 2 4 4 2 3" xfId="35195" xr:uid="{00000000-0005-0000-0000-00003B2A0000}"/>
    <cellStyle name="Normal 12 2 5 2 4 4 3" xfId="16895" xr:uid="{00000000-0005-0000-0000-00003C2A0000}"/>
    <cellStyle name="Normal 12 2 5 2 4 4 3 2" xfId="42515" xr:uid="{00000000-0005-0000-0000-00003D2A0000}"/>
    <cellStyle name="Normal 12 2 5 2 4 4 4" xfId="29705" xr:uid="{00000000-0005-0000-0000-00003E2A0000}"/>
    <cellStyle name="Normal 12 2 5 2 4 5" xfId="11404" xr:uid="{00000000-0005-0000-0000-00003F2A0000}"/>
    <cellStyle name="Normal 12 2 5 2 4 5 2" xfId="24215" xr:uid="{00000000-0005-0000-0000-0000402A0000}"/>
    <cellStyle name="Normal 12 2 5 2 4 5 2 2" xfId="49835" xr:uid="{00000000-0005-0000-0000-0000412A0000}"/>
    <cellStyle name="Normal 12 2 5 2 4 5 3" xfId="37025" xr:uid="{00000000-0005-0000-0000-0000422A0000}"/>
    <cellStyle name="Normal 12 2 5 2 4 6" xfId="5914" xr:uid="{00000000-0005-0000-0000-0000432A0000}"/>
    <cellStyle name="Normal 12 2 5 2 4 6 2" xfId="18725" xr:uid="{00000000-0005-0000-0000-0000442A0000}"/>
    <cellStyle name="Normal 12 2 5 2 4 6 2 2" xfId="44345" xr:uid="{00000000-0005-0000-0000-0000452A0000}"/>
    <cellStyle name="Normal 12 2 5 2 4 6 3" xfId="31535" xr:uid="{00000000-0005-0000-0000-0000462A0000}"/>
    <cellStyle name="Normal 12 2 5 2 4 7" xfId="13235" xr:uid="{00000000-0005-0000-0000-0000472A0000}"/>
    <cellStyle name="Normal 12 2 5 2 4 7 2" xfId="38855" xr:uid="{00000000-0005-0000-0000-0000482A0000}"/>
    <cellStyle name="Normal 12 2 5 2 4 8" xfId="26045" xr:uid="{00000000-0005-0000-0000-0000492A0000}"/>
    <cellStyle name="Normal 12 2 5 2 5" xfId="782" xr:uid="{00000000-0005-0000-0000-00004A2A0000}"/>
    <cellStyle name="Normal 12 2 5 2 5 2" xfId="1677" xr:uid="{00000000-0005-0000-0000-00004B2A0000}"/>
    <cellStyle name="Normal 12 2 5 2 5 2 2" xfId="3507" xr:uid="{00000000-0005-0000-0000-00004C2A0000}"/>
    <cellStyle name="Normal 12 2 5 2 5 2 2 2" xfId="8997" xr:uid="{00000000-0005-0000-0000-00004D2A0000}"/>
    <cellStyle name="Normal 12 2 5 2 5 2 2 2 2" xfId="21808" xr:uid="{00000000-0005-0000-0000-00004E2A0000}"/>
    <cellStyle name="Normal 12 2 5 2 5 2 2 2 2 2" xfId="47428" xr:uid="{00000000-0005-0000-0000-00004F2A0000}"/>
    <cellStyle name="Normal 12 2 5 2 5 2 2 2 3" xfId="34618" xr:uid="{00000000-0005-0000-0000-0000502A0000}"/>
    <cellStyle name="Normal 12 2 5 2 5 2 2 3" xfId="16318" xr:uid="{00000000-0005-0000-0000-0000512A0000}"/>
    <cellStyle name="Normal 12 2 5 2 5 2 2 3 2" xfId="41938" xr:uid="{00000000-0005-0000-0000-0000522A0000}"/>
    <cellStyle name="Normal 12 2 5 2 5 2 2 4" xfId="29128" xr:uid="{00000000-0005-0000-0000-0000532A0000}"/>
    <cellStyle name="Normal 12 2 5 2 5 2 3" xfId="5337" xr:uid="{00000000-0005-0000-0000-0000542A0000}"/>
    <cellStyle name="Normal 12 2 5 2 5 2 3 2" xfId="10827" xr:uid="{00000000-0005-0000-0000-0000552A0000}"/>
    <cellStyle name="Normal 12 2 5 2 5 2 3 2 2" xfId="23638" xr:uid="{00000000-0005-0000-0000-0000562A0000}"/>
    <cellStyle name="Normal 12 2 5 2 5 2 3 2 2 2" xfId="49258" xr:uid="{00000000-0005-0000-0000-0000572A0000}"/>
    <cellStyle name="Normal 12 2 5 2 5 2 3 2 3" xfId="36448" xr:uid="{00000000-0005-0000-0000-0000582A0000}"/>
    <cellStyle name="Normal 12 2 5 2 5 2 3 3" xfId="18148" xr:uid="{00000000-0005-0000-0000-0000592A0000}"/>
    <cellStyle name="Normal 12 2 5 2 5 2 3 3 2" xfId="43768" xr:uid="{00000000-0005-0000-0000-00005A2A0000}"/>
    <cellStyle name="Normal 12 2 5 2 5 2 3 4" xfId="30958" xr:uid="{00000000-0005-0000-0000-00005B2A0000}"/>
    <cellStyle name="Normal 12 2 5 2 5 2 4" xfId="12657" xr:uid="{00000000-0005-0000-0000-00005C2A0000}"/>
    <cellStyle name="Normal 12 2 5 2 5 2 4 2" xfId="25468" xr:uid="{00000000-0005-0000-0000-00005D2A0000}"/>
    <cellStyle name="Normal 12 2 5 2 5 2 4 2 2" xfId="51088" xr:uid="{00000000-0005-0000-0000-00005E2A0000}"/>
    <cellStyle name="Normal 12 2 5 2 5 2 4 3" xfId="38278" xr:uid="{00000000-0005-0000-0000-00005F2A0000}"/>
    <cellStyle name="Normal 12 2 5 2 5 2 5" xfId="7167" xr:uid="{00000000-0005-0000-0000-0000602A0000}"/>
    <cellStyle name="Normal 12 2 5 2 5 2 5 2" xfId="19978" xr:uid="{00000000-0005-0000-0000-0000612A0000}"/>
    <cellStyle name="Normal 12 2 5 2 5 2 5 2 2" xfId="45598" xr:uid="{00000000-0005-0000-0000-0000622A0000}"/>
    <cellStyle name="Normal 12 2 5 2 5 2 5 3" xfId="32788" xr:uid="{00000000-0005-0000-0000-0000632A0000}"/>
    <cellStyle name="Normal 12 2 5 2 5 2 6" xfId="14488" xr:uid="{00000000-0005-0000-0000-0000642A0000}"/>
    <cellStyle name="Normal 12 2 5 2 5 2 6 2" xfId="40108" xr:uid="{00000000-0005-0000-0000-0000652A0000}"/>
    <cellStyle name="Normal 12 2 5 2 5 2 7" xfId="27298" xr:uid="{00000000-0005-0000-0000-0000662A0000}"/>
    <cellStyle name="Normal 12 2 5 2 5 3" xfId="2613" xr:uid="{00000000-0005-0000-0000-0000672A0000}"/>
    <cellStyle name="Normal 12 2 5 2 5 3 2" xfId="8103" xr:uid="{00000000-0005-0000-0000-0000682A0000}"/>
    <cellStyle name="Normal 12 2 5 2 5 3 2 2" xfId="20914" xr:uid="{00000000-0005-0000-0000-0000692A0000}"/>
    <cellStyle name="Normal 12 2 5 2 5 3 2 2 2" xfId="46534" xr:uid="{00000000-0005-0000-0000-00006A2A0000}"/>
    <cellStyle name="Normal 12 2 5 2 5 3 2 3" xfId="33724" xr:uid="{00000000-0005-0000-0000-00006B2A0000}"/>
    <cellStyle name="Normal 12 2 5 2 5 3 3" xfId="15424" xr:uid="{00000000-0005-0000-0000-00006C2A0000}"/>
    <cellStyle name="Normal 12 2 5 2 5 3 3 2" xfId="41044" xr:uid="{00000000-0005-0000-0000-00006D2A0000}"/>
    <cellStyle name="Normal 12 2 5 2 5 3 4" xfId="28234" xr:uid="{00000000-0005-0000-0000-00006E2A0000}"/>
    <cellStyle name="Normal 12 2 5 2 5 4" xfId="4443" xr:uid="{00000000-0005-0000-0000-00006F2A0000}"/>
    <cellStyle name="Normal 12 2 5 2 5 4 2" xfId="9933" xr:uid="{00000000-0005-0000-0000-0000702A0000}"/>
    <cellStyle name="Normal 12 2 5 2 5 4 2 2" xfId="22744" xr:uid="{00000000-0005-0000-0000-0000712A0000}"/>
    <cellStyle name="Normal 12 2 5 2 5 4 2 2 2" xfId="48364" xr:uid="{00000000-0005-0000-0000-0000722A0000}"/>
    <cellStyle name="Normal 12 2 5 2 5 4 2 3" xfId="35554" xr:uid="{00000000-0005-0000-0000-0000732A0000}"/>
    <cellStyle name="Normal 12 2 5 2 5 4 3" xfId="17254" xr:uid="{00000000-0005-0000-0000-0000742A0000}"/>
    <cellStyle name="Normal 12 2 5 2 5 4 3 2" xfId="42874" xr:uid="{00000000-0005-0000-0000-0000752A0000}"/>
    <cellStyle name="Normal 12 2 5 2 5 4 4" xfId="30064" xr:uid="{00000000-0005-0000-0000-0000762A0000}"/>
    <cellStyle name="Normal 12 2 5 2 5 5" xfId="11763" xr:uid="{00000000-0005-0000-0000-0000772A0000}"/>
    <cellStyle name="Normal 12 2 5 2 5 5 2" xfId="24574" xr:uid="{00000000-0005-0000-0000-0000782A0000}"/>
    <cellStyle name="Normal 12 2 5 2 5 5 2 2" xfId="50194" xr:uid="{00000000-0005-0000-0000-0000792A0000}"/>
    <cellStyle name="Normal 12 2 5 2 5 5 3" xfId="37384" xr:uid="{00000000-0005-0000-0000-00007A2A0000}"/>
    <cellStyle name="Normal 12 2 5 2 5 6" xfId="6273" xr:uid="{00000000-0005-0000-0000-00007B2A0000}"/>
    <cellStyle name="Normal 12 2 5 2 5 6 2" xfId="19084" xr:uid="{00000000-0005-0000-0000-00007C2A0000}"/>
    <cellStyle name="Normal 12 2 5 2 5 6 2 2" xfId="44704" xr:uid="{00000000-0005-0000-0000-00007D2A0000}"/>
    <cellStyle name="Normal 12 2 5 2 5 6 3" xfId="31894" xr:uid="{00000000-0005-0000-0000-00007E2A0000}"/>
    <cellStyle name="Normal 12 2 5 2 5 7" xfId="13594" xr:uid="{00000000-0005-0000-0000-00007F2A0000}"/>
    <cellStyle name="Normal 12 2 5 2 5 7 2" xfId="39214" xr:uid="{00000000-0005-0000-0000-0000802A0000}"/>
    <cellStyle name="Normal 12 2 5 2 5 8" xfId="26404" xr:uid="{00000000-0005-0000-0000-0000812A0000}"/>
    <cellStyle name="Normal 12 2 5 2 6" xfId="1183" xr:uid="{00000000-0005-0000-0000-0000822A0000}"/>
    <cellStyle name="Normal 12 2 5 2 6 2" xfId="3013" xr:uid="{00000000-0005-0000-0000-0000832A0000}"/>
    <cellStyle name="Normal 12 2 5 2 6 2 2" xfId="8503" xr:uid="{00000000-0005-0000-0000-0000842A0000}"/>
    <cellStyle name="Normal 12 2 5 2 6 2 2 2" xfId="21314" xr:uid="{00000000-0005-0000-0000-0000852A0000}"/>
    <cellStyle name="Normal 12 2 5 2 6 2 2 2 2" xfId="46934" xr:uid="{00000000-0005-0000-0000-0000862A0000}"/>
    <cellStyle name="Normal 12 2 5 2 6 2 2 3" xfId="34124" xr:uid="{00000000-0005-0000-0000-0000872A0000}"/>
    <cellStyle name="Normal 12 2 5 2 6 2 3" xfId="15824" xr:uid="{00000000-0005-0000-0000-0000882A0000}"/>
    <cellStyle name="Normal 12 2 5 2 6 2 3 2" xfId="41444" xr:uid="{00000000-0005-0000-0000-0000892A0000}"/>
    <cellStyle name="Normal 12 2 5 2 6 2 4" xfId="28634" xr:uid="{00000000-0005-0000-0000-00008A2A0000}"/>
    <cellStyle name="Normal 12 2 5 2 6 3" xfId="4843" xr:uid="{00000000-0005-0000-0000-00008B2A0000}"/>
    <cellStyle name="Normal 12 2 5 2 6 3 2" xfId="10333" xr:uid="{00000000-0005-0000-0000-00008C2A0000}"/>
    <cellStyle name="Normal 12 2 5 2 6 3 2 2" xfId="23144" xr:uid="{00000000-0005-0000-0000-00008D2A0000}"/>
    <cellStyle name="Normal 12 2 5 2 6 3 2 2 2" xfId="48764" xr:uid="{00000000-0005-0000-0000-00008E2A0000}"/>
    <cellStyle name="Normal 12 2 5 2 6 3 2 3" xfId="35954" xr:uid="{00000000-0005-0000-0000-00008F2A0000}"/>
    <cellStyle name="Normal 12 2 5 2 6 3 3" xfId="17654" xr:uid="{00000000-0005-0000-0000-0000902A0000}"/>
    <cellStyle name="Normal 12 2 5 2 6 3 3 2" xfId="43274" xr:uid="{00000000-0005-0000-0000-0000912A0000}"/>
    <cellStyle name="Normal 12 2 5 2 6 3 4" xfId="30464" xr:uid="{00000000-0005-0000-0000-0000922A0000}"/>
    <cellStyle name="Normal 12 2 5 2 6 4" xfId="12163" xr:uid="{00000000-0005-0000-0000-0000932A0000}"/>
    <cellStyle name="Normal 12 2 5 2 6 4 2" xfId="24974" xr:uid="{00000000-0005-0000-0000-0000942A0000}"/>
    <cellStyle name="Normal 12 2 5 2 6 4 2 2" xfId="50594" xr:uid="{00000000-0005-0000-0000-0000952A0000}"/>
    <cellStyle name="Normal 12 2 5 2 6 4 3" xfId="37784" xr:uid="{00000000-0005-0000-0000-0000962A0000}"/>
    <cellStyle name="Normal 12 2 5 2 6 5" xfId="6673" xr:uid="{00000000-0005-0000-0000-0000972A0000}"/>
    <cellStyle name="Normal 12 2 5 2 6 5 2" xfId="19484" xr:uid="{00000000-0005-0000-0000-0000982A0000}"/>
    <cellStyle name="Normal 12 2 5 2 6 5 2 2" xfId="45104" xr:uid="{00000000-0005-0000-0000-0000992A0000}"/>
    <cellStyle name="Normal 12 2 5 2 6 5 3" xfId="32294" xr:uid="{00000000-0005-0000-0000-00009A2A0000}"/>
    <cellStyle name="Normal 12 2 5 2 6 6" xfId="13994" xr:uid="{00000000-0005-0000-0000-00009B2A0000}"/>
    <cellStyle name="Normal 12 2 5 2 6 6 2" xfId="39614" xr:uid="{00000000-0005-0000-0000-00009C2A0000}"/>
    <cellStyle name="Normal 12 2 5 2 6 7" xfId="26804" xr:uid="{00000000-0005-0000-0000-00009D2A0000}"/>
    <cellStyle name="Normal 12 2 5 2 7" xfId="2119" xr:uid="{00000000-0005-0000-0000-00009E2A0000}"/>
    <cellStyle name="Normal 12 2 5 2 7 2" xfId="7609" xr:uid="{00000000-0005-0000-0000-00009F2A0000}"/>
    <cellStyle name="Normal 12 2 5 2 7 2 2" xfId="20420" xr:uid="{00000000-0005-0000-0000-0000A02A0000}"/>
    <cellStyle name="Normal 12 2 5 2 7 2 2 2" xfId="46040" xr:uid="{00000000-0005-0000-0000-0000A12A0000}"/>
    <cellStyle name="Normal 12 2 5 2 7 2 3" xfId="33230" xr:uid="{00000000-0005-0000-0000-0000A22A0000}"/>
    <cellStyle name="Normal 12 2 5 2 7 3" xfId="14930" xr:uid="{00000000-0005-0000-0000-0000A32A0000}"/>
    <cellStyle name="Normal 12 2 5 2 7 3 2" xfId="40550" xr:uid="{00000000-0005-0000-0000-0000A42A0000}"/>
    <cellStyle name="Normal 12 2 5 2 7 4" xfId="27740" xr:uid="{00000000-0005-0000-0000-0000A52A0000}"/>
    <cellStyle name="Normal 12 2 5 2 8" xfId="3949" xr:uid="{00000000-0005-0000-0000-0000A62A0000}"/>
    <cellStyle name="Normal 12 2 5 2 8 2" xfId="9439" xr:uid="{00000000-0005-0000-0000-0000A72A0000}"/>
    <cellStyle name="Normal 12 2 5 2 8 2 2" xfId="22250" xr:uid="{00000000-0005-0000-0000-0000A82A0000}"/>
    <cellStyle name="Normal 12 2 5 2 8 2 2 2" xfId="47870" xr:uid="{00000000-0005-0000-0000-0000A92A0000}"/>
    <cellStyle name="Normal 12 2 5 2 8 2 3" xfId="35060" xr:uid="{00000000-0005-0000-0000-0000AA2A0000}"/>
    <cellStyle name="Normal 12 2 5 2 8 3" xfId="16760" xr:uid="{00000000-0005-0000-0000-0000AB2A0000}"/>
    <cellStyle name="Normal 12 2 5 2 8 3 2" xfId="42380" xr:uid="{00000000-0005-0000-0000-0000AC2A0000}"/>
    <cellStyle name="Normal 12 2 5 2 8 4" xfId="29570" xr:uid="{00000000-0005-0000-0000-0000AD2A0000}"/>
    <cellStyle name="Normal 12 2 5 2 9" xfId="11269" xr:uid="{00000000-0005-0000-0000-0000AE2A0000}"/>
    <cellStyle name="Normal 12 2 5 2 9 2" xfId="24080" xr:uid="{00000000-0005-0000-0000-0000AF2A0000}"/>
    <cellStyle name="Normal 12 2 5 2 9 2 2" xfId="49700" xr:uid="{00000000-0005-0000-0000-0000B02A0000}"/>
    <cellStyle name="Normal 12 2 5 2 9 3" xfId="36890" xr:uid="{00000000-0005-0000-0000-0000B12A0000}"/>
    <cellStyle name="Normal 12 2 5 3" xfId="338" xr:uid="{00000000-0005-0000-0000-0000B22A0000}"/>
    <cellStyle name="Normal 12 2 5 3 10" xfId="5830" xr:uid="{00000000-0005-0000-0000-0000B32A0000}"/>
    <cellStyle name="Normal 12 2 5 3 10 2" xfId="18641" xr:uid="{00000000-0005-0000-0000-0000B42A0000}"/>
    <cellStyle name="Normal 12 2 5 3 10 2 2" xfId="44261" xr:uid="{00000000-0005-0000-0000-0000B52A0000}"/>
    <cellStyle name="Normal 12 2 5 3 10 3" xfId="31451" xr:uid="{00000000-0005-0000-0000-0000B62A0000}"/>
    <cellStyle name="Normal 12 2 5 3 11" xfId="13151" xr:uid="{00000000-0005-0000-0000-0000B72A0000}"/>
    <cellStyle name="Normal 12 2 5 3 11 2" xfId="38771" xr:uid="{00000000-0005-0000-0000-0000B82A0000}"/>
    <cellStyle name="Normal 12 2 5 3 12" xfId="25961" xr:uid="{00000000-0005-0000-0000-0000B92A0000}"/>
    <cellStyle name="Normal 12 2 5 3 2" xfId="567" xr:uid="{00000000-0005-0000-0000-0000BA2A0000}"/>
    <cellStyle name="Normal 12 2 5 3 2 2" xfId="966" xr:uid="{00000000-0005-0000-0000-0000BB2A0000}"/>
    <cellStyle name="Normal 12 2 5 3 2 2 2" xfId="1861" xr:uid="{00000000-0005-0000-0000-0000BC2A0000}"/>
    <cellStyle name="Normal 12 2 5 3 2 2 2 2" xfId="3691" xr:uid="{00000000-0005-0000-0000-0000BD2A0000}"/>
    <cellStyle name="Normal 12 2 5 3 2 2 2 2 2" xfId="9181" xr:uid="{00000000-0005-0000-0000-0000BE2A0000}"/>
    <cellStyle name="Normal 12 2 5 3 2 2 2 2 2 2" xfId="21992" xr:uid="{00000000-0005-0000-0000-0000BF2A0000}"/>
    <cellStyle name="Normal 12 2 5 3 2 2 2 2 2 2 2" xfId="47612" xr:uid="{00000000-0005-0000-0000-0000C02A0000}"/>
    <cellStyle name="Normal 12 2 5 3 2 2 2 2 2 3" xfId="34802" xr:uid="{00000000-0005-0000-0000-0000C12A0000}"/>
    <cellStyle name="Normal 12 2 5 3 2 2 2 2 3" xfId="16502" xr:uid="{00000000-0005-0000-0000-0000C22A0000}"/>
    <cellStyle name="Normal 12 2 5 3 2 2 2 2 3 2" xfId="42122" xr:uid="{00000000-0005-0000-0000-0000C32A0000}"/>
    <cellStyle name="Normal 12 2 5 3 2 2 2 2 4" xfId="29312" xr:uid="{00000000-0005-0000-0000-0000C42A0000}"/>
    <cellStyle name="Normal 12 2 5 3 2 2 2 3" xfId="5521" xr:uid="{00000000-0005-0000-0000-0000C52A0000}"/>
    <cellStyle name="Normal 12 2 5 3 2 2 2 3 2" xfId="11011" xr:uid="{00000000-0005-0000-0000-0000C62A0000}"/>
    <cellStyle name="Normal 12 2 5 3 2 2 2 3 2 2" xfId="23822" xr:uid="{00000000-0005-0000-0000-0000C72A0000}"/>
    <cellStyle name="Normal 12 2 5 3 2 2 2 3 2 2 2" xfId="49442" xr:uid="{00000000-0005-0000-0000-0000C82A0000}"/>
    <cellStyle name="Normal 12 2 5 3 2 2 2 3 2 3" xfId="36632" xr:uid="{00000000-0005-0000-0000-0000C92A0000}"/>
    <cellStyle name="Normal 12 2 5 3 2 2 2 3 3" xfId="18332" xr:uid="{00000000-0005-0000-0000-0000CA2A0000}"/>
    <cellStyle name="Normal 12 2 5 3 2 2 2 3 3 2" xfId="43952" xr:uid="{00000000-0005-0000-0000-0000CB2A0000}"/>
    <cellStyle name="Normal 12 2 5 3 2 2 2 3 4" xfId="31142" xr:uid="{00000000-0005-0000-0000-0000CC2A0000}"/>
    <cellStyle name="Normal 12 2 5 3 2 2 2 4" xfId="12841" xr:uid="{00000000-0005-0000-0000-0000CD2A0000}"/>
    <cellStyle name="Normal 12 2 5 3 2 2 2 4 2" xfId="25652" xr:uid="{00000000-0005-0000-0000-0000CE2A0000}"/>
    <cellStyle name="Normal 12 2 5 3 2 2 2 4 2 2" xfId="51272" xr:uid="{00000000-0005-0000-0000-0000CF2A0000}"/>
    <cellStyle name="Normal 12 2 5 3 2 2 2 4 3" xfId="38462" xr:uid="{00000000-0005-0000-0000-0000D02A0000}"/>
    <cellStyle name="Normal 12 2 5 3 2 2 2 5" xfId="7351" xr:uid="{00000000-0005-0000-0000-0000D12A0000}"/>
    <cellStyle name="Normal 12 2 5 3 2 2 2 5 2" xfId="20162" xr:uid="{00000000-0005-0000-0000-0000D22A0000}"/>
    <cellStyle name="Normal 12 2 5 3 2 2 2 5 2 2" xfId="45782" xr:uid="{00000000-0005-0000-0000-0000D32A0000}"/>
    <cellStyle name="Normal 12 2 5 3 2 2 2 5 3" xfId="32972" xr:uid="{00000000-0005-0000-0000-0000D42A0000}"/>
    <cellStyle name="Normal 12 2 5 3 2 2 2 6" xfId="14672" xr:uid="{00000000-0005-0000-0000-0000D52A0000}"/>
    <cellStyle name="Normal 12 2 5 3 2 2 2 6 2" xfId="40292" xr:uid="{00000000-0005-0000-0000-0000D62A0000}"/>
    <cellStyle name="Normal 12 2 5 3 2 2 2 7" xfId="27482" xr:uid="{00000000-0005-0000-0000-0000D72A0000}"/>
    <cellStyle name="Normal 12 2 5 3 2 2 3" xfId="2797" xr:uid="{00000000-0005-0000-0000-0000D82A0000}"/>
    <cellStyle name="Normal 12 2 5 3 2 2 3 2" xfId="8287" xr:uid="{00000000-0005-0000-0000-0000D92A0000}"/>
    <cellStyle name="Normal 12 2 5 3 2 2 3 2 2" xfId="21098" xr:uid="{00000000-0005-0000-0000-0000DA2A0000}"/>
    <cellStyle name="Normal 12 2 5 3 2 2 3 2 2 2" xfId="46718" xr:uid="{00000000-0005-0000-0000-0000DB2A0000}"/>
    <cellStyle name="Normal 12 2 5 3 2 2 3 2 3" xfId="33908" xr:uid="{00000000-0005-0000-0000-0000DC2A0000}"/>
    <cellStyle name="Normal 12 2 5 3 2 2 3 3" xfId="15608" xr:uid="{00000000-0005-0000-0000-0000DD2A0000}"/>
    <cellStyle name="Normal 12 2 5 3 2 2 3 3 2" xfId="41228" xr:uid="{00000000-0005-0000-0000-0000DE2A0000}"/>
    <cellStyle name="Normal 12 2 5 3 2 2 3 4" xfId="28418" xr:uid="{00000000-0005-0000-0000-0000DF2A0000}"/>
    <cellStyle name="Normal 12 2 5 3 2 2 4" xfId="4627" xr:uid="{00000000-0005-0000-0000-0000E02A0000}"/>
    <cellStyle name="Normal 12 2 5 3 2 2 4 2" xfId="10117" xr:uid="{00000000-0005-0000-0000-0000E12A0000}"/>
    <cellStyle name="Normal 12 2 5 3 2 2 4 2 2" xfId="22928" xr:uid="{00000000-0005-0000-0000-0000E22A0000}"/>
    <cellStyle name="Normal 12 2 5 3 2 2 4 2 2 2" xfId="48548" xr:uid="{00000000-0005-0000-0000-0000E32A0000}"/>
    <cellStyle name="Normal 12 2 5 3 2 2 4 2 3" xfId="35738" xr:uid="{00000000-0005-0000-0000-0000E42A0000}"/>
    <cellStyle name="Normal 12 2 5 3 2 2 4 3" xfId="17438" xr:uid="{00000000-0005-0000-0000-0000E52A0000}"/>
    <cellStyle name="Normal 12 2 5 3 2 2 4 3 2" xfId="43058" xr:uid="{00000000-0005-0000-0000-0000E62A0000}"/>
    <cellStyle name="Normal 12 2 5 3 2 2 4 4" xfId="30248" xr:uid="{00000000-0005-0000-0000-0000E72A0000}"/>
    <cellStyle name="Normal 12 2 5 3 2 2 5" xfId="11947" xr:uid="{00000000-0005-0000-0000-0000E82A0000}"/>
    <cellStyle name="Normal 12 2 5 3 2 2 5 2" xfId="24758" xr:uid="{00000000-0005-0000-0000-0000E92A0000}"/>
    <cellStyle name="Normal 12 2 5 3 2 2 5 2 2" xfId="50378" xr:uid="{00000000-0005-0000-0000-0000EA2A0000}"/>
    <cellStyle name="Normal 12 2 5 3 2 2 5 3" xfId="37568" xr:uid="{00000000-0005-0000-0000-0000EB2A0000}"/>
    <cellStyle name="Normal 12 2 5 3 2 2 6" xfId="6457" xr:uid="{00000000-0005-0000-0000-0000EC2A0000}"/>
    <cellStyle name="Normal 12 2 5 3 2 2 6 2" xfId="19268" xr:uid="{00000000-0005-0000-0000-0000ED2A0000}"/>
    <cellStyle name="Normal 12 2 5 3 2 2 6 2 2" xfId="44888" xr:uid="{00000000-0005-0000-0000-0000EE2A0000}"/>
    <cellStyle name="Normal 12 2 5 3 2 2 6 3" xfId="32078" xr:uid="{00000000-0005-0000-0000-0000EF2A0000}"/>
    <cellStyle name="Normal 12 2 5 3 2 2 7" xfId="13778" xr:uid="{00000000-0005-0000-0000-0000F02A0000}"/>
    <cellStyle name="Normal 12 2 5 3 2 2 7 2" xfId="39398" xr:uid="{00000000-0005-0000-0000-0000F12A0000}"/>
    <cellStyle name="Normal 12 2 5 3 2 2 8" xfId="26588" xr:uid="{00000000-0005-0000-0000-0000F22A0000}"/>
    <cellStyle name="Normal 12 2 5 3 2 3" xfId="1462" xr:uid="{00000000-0005-0000-0000-0000F32A0000}"/>
    <cellStyle name="Normal 12 2 5 3 2 3 2" xfId="3292" xr:uid="{00000000-0005-0000-0000-0000F42A0000}"/>
    <cellStyle name="Normal 12 2 5 3 2 3 2 2" xfId="8782" xr:uid="{00000000-0005-0000-0000-0000F52A0000}"/>
    <cellStyle name="Normal 12 2 5 3 2 3 2 2 2" xfId="21593" xr:uid="{00000000-0005-0000-0000-0000F62A0000}"/>
    <cellStyle name="Normal 12 2 5 3 2 3 2 2 2 2" xfId="47213" xr:uid="{00000000-0005-0000-0000-0000F72A0000}"/>
    <cellStyle name="Normal 12 2 5 3 2 3 2 2 3" xfId="34403" xr:uid="{00000000-0005-0000-0000-0000F82A0000}"/>
    <cellStyle name="Normal 12 2 5 3 2 3 2 3" xfId="16103" xr:uid="{00000000-0005-0000-0000-0000F92A0000}"/>
    <cellStyle name="Normal 12 2 5 3 2 3 2 3 2" xfId="41723" xr:uid="{00000000-0005-0000-0000-0000FA2A0000}"/>
    <cellStyle name="Normal 12 2 5 3 2 3 2 4" xfId="28913" xr:uid="{00000000-0005-0000-0000-0000FB2A0000}"/>
    <cellStyle name="Normal 12 2 5 3 2 3 3" xfId="5122" xr:uid="{00000000-0005-0000-0000-0000FC2A0000}"/>
    <cellStyle name="Normal 12 2 5 3 2 3 3 2" xfId="10612" xr:uid="{00000000-0005-0000-0000-0000FD2A0000}"/>
    <cellStyle name="Normal 12 2 5 3 2 3 3 2 2" xfId="23423" xr:uid="{00000000-0005-0000-0000-0000FE2A0000}"/>
    <cellStyle name="Normal 12 2 5 3 2 3 3 2 2 2" xfId="49043" xr:uid="{00000000-0005-0000-0000-0000FF2A0000}"/>
    <cellStyle name="Normal 12 2 5 3 2 3 3 2 3" xfId="36233" xr:uid="{00000000-0005-0000-0000-0000002B0000}"/>
    <cellStyle name="Normal 12 2 5 3 2 3 3 3" xfId="17933" xr:uid="{00000000-0005-0000-0000-0000012B0000}"/>
    <cellStyle name="Normal 12 2 5 3 2 3 3 3 2" xfId="43553" xr:uid="{00000000-0005-0000-0000-0000022B0000}"/>
    <cellStyle name="Normal 12 2 5 3 2 3 3 4" xfId="30743" xr:uid="{00000000-0005-0000-0000-0000032B0000}"/>
    <cellStyle name="Normal 12 2 5 3 2 3 4" xfId="12442" xr:uid="{00000000-0005-0000-0000-0000042B0000}"/>
    <cellStyle name="Normal 12 2 5 3 2 3 4 2" xfId="25253" xr:uid="{00000000-0005-0000-0000-0000052B0000}"/>
    <cellStyle name="Normal 12 2 5 3 2 3 4 2 2" xfId="50873" xr:uid="{00000000-0005-0000-0000-0000062B0000}"/>
    <cellStyle name="Normal 12 2 5 3 2 3 4 3" xfId="38063" xr:uid="{00000000-0005-0000-0000-0000072B0000}"/>
    <cellStyle name="Normal 12 2 5 3 2 3 5" xfId="6952" xr:uid="{00000000-0005-0000-0000-0000082B0000}"/>
    <cellStyle name="Normal 12 2 5 3 2 3 5 2" xfId="19763" xr:uid="{00000000-0005-0000-0000-0000092B0000}"/>
    <cellStyle name="Normal 12 2 5 3 2 3 5 2 2" xfId="45383" xr:uid="{00000000-0005-0000-0000-00000A2B0000}"/>
    <cellStyle name="Normal 12 2 5 3 2 3 5 3" xfId="32573" xr:uid="{00000000-0005-0000-0000-00000B2B0000}"/>
    <cellStyle name="Normal 12 2 5 3 2 3 6" xfId="14273" xr:uid="{00000000-0005-0000-0000-00000C2B0000}"/>
    <cellStyle name="Normal 12 2 5 3 2 3 6 2" xfId="39893" xr:uid="{00000000-0005-0000-0000-00000D2B0000}"/>
    <cellStyle name="Normal 12 2 5 3 2 3 7" xfId="27083" xr:uid="{00000000-0005-0000-0000-00000E2B0000}"/>
    <cellStyle name="Normal 12 2 5 3 2 4" xfId="2398" xr:uid="{00000000-0005-0000-0000-00000F2B0000}"/>
    <cellStyle name="Normal 12 2 5 3 2 4 2" xfId="7888" xr:uid="{00000000-0005-0000-0000-0000102B0000}"/>
    <cellStyle name="Normal 12 2 5 3 2 4 2 2" xfId="20699" xr:uid="{00000000-0005-0000-0000-0000112B0000}"/>
    <cellStyle name="Normal 12 2 5 3 2 4 2 2 2" xfId="46319" xr:uid="{00000000-0005-0000-0000-0000122B0000}"/>
    <cellStyle name="Normal 12 2 5 3 2 4 2 3" xfId="33509" xr:uid="{00000000-0005-0000-0000-0000132B0000}"/>
    <cellStyle name="Normal 12 2 5 3 2 4 3" xfId="15209" xr:uid="{00000000-0005-0000-0000-0000142B0000}"/>
    <cellStyle name="Normal 12 2 5 3 2 4 3 2" xfId="40829" xr:uid="{00000000-0005-0000-0000-0000152B0000}"/>
    <cellStyle name="Normal 12 2 5 3 2 4 4" xfId="28019" xr:uid="{00000000-0005-0000-0000-0000162B0000}"/>
    <cellStyle name="Normal 12 2 5 3 2 5" xfId="4228" xr:uid="{00000000-0005-0000-0000-0000172B0000}"/>
    <cellStyle name="Normal 12 2 5 3 2 5 2" xfId="9718" xr:uid="{00000000-0005-0000-0000-0000182B0000}"/>
    <cellStyle name="Normal 12 2 5 3 2 5 2 2" xfId="22529" xr:uid="{00000000-0005-0000-0000-0000192B0000}"/>
    <cellStyle name="Normal 12 2 5 3 2 5 2 2 2" xfId="48149" xr:uid="{00000000-0005-0000-0000-00001A2B0000}"/>
    <cellStyle name="Normal 12 2 5 3 2 5 2 3" xfId="35339" xr:uid="{00000000-0005-0000-0000-00001B2B0000}"/>
    <cellStyle name="Normal 12 2 5 3 2 5 3" xfId="17039" xr:uid="{00000000-0005-0000-0000-00001C2B0000}"/>
    <cellStyle name="Normal 12 2 5 3 2 5 3 2" xfId="42659" xr:uid="{00000000-0005-0000-0000-00001D2B0000}"/>
    <cellStyle name="Normal 12 2 5 3 2 5 4" xfId="29849" xr:uid="{00000000-0005-0000-0000-00001E2B0000}"/>
    <cellStyle name="Normal 12 2 5 3 2 6" xfId="11548" xr:uid="{00000000-0005-0000-0000-00001F2B0000}"/>
    <cellStyle name="Normal 12 2 5 3 2 6 2" xfId="24359" xr:uid="{00000000-0005-0000-0000-0000202B0000}"/>
    <cellStyle name="Normal 12 2 5 3 2 6 2 2" xfId="49979" xr:uid="{00000000-0005-0000-0000-0000212B0000}"/>
    <cellStyle name="Normal 12 2 5 3 2 6 3" xfId="37169" xr:uid="{00000000-0005-0000-0000-0000222B0000}"/>
    <cellStyle name="Normal 12 2 5 3 2 7" xfId="6058" xr:uid="{00000000-0005-0000-0000-0000232B0000}"/>
    <cellStyle name="Normal 12 2 5 3 2 7 2" xfId="18869" xr:uid="{00000000-0005-0000-0000-0000242B0000}"/>
    <cellStyle name="Normal 12 2 5 3 2 7 2 2" xfId="44489" xr:uid="{00000000-0005-0000-0000-0000252B0000}"/>
    <cellStyle name="Normal 12 2 5 3 2 7 3" xfId="31679" xr:uid="{00000000-0005-0000-0000-0000262B0000}"/>
    <cellStyle name="Normal 12 2 5 3 2 8" xfId="13379" xr:uid="{00000000-0005-0000-0000-0000272B0000}"/>
    <cellStyle name="Normal 12 2 5 3 2 8 2" xfId="38999" xr:uid="{00000000-0005-0000-0000-0000282B0000}"/>
    <cellStyle name="Normal 12 2 5 3 2 9" xfId="26189" xr:uid="{00000000-0005-0000-0000-0000292B0000}"/>
    <cellStyle name="Normal 12 2 5 3 3" xfId="699" xr:uid="{00000000-0005-0000-0000-00002A2B0000}"/>
    <cellStyle name="Normal 12 2 5 3 3 2" xfId="1099" xr:uid="{00000000-0005-0000-0000-00002B2B0000}"/>
    <cellStyle name="Normal 12 2 5 3 3 2 2" xfId="1994" xr:uid="{00000000-0005-0000-0000-00002C2B0000}"/>
    <cellStyle name="Normal 12 2 5 3 3 2 2 2" xfId="3824" xr:uid="{00000000-0005-0000-0000-00002D2B0000}"/>
    <cellStyle name="Normal 12 2 5 3 3 2 2 2 2" xfId="9314" xr:uid="{00000000-0005-0000-0000-00002E2B0000}"/>
    <cellStyle name="Normal 12 2 5 3 3 2 2 2 2 2" xfId="22125" xr:uid="{00000000-0005-0000-0000-00002F2B0000}"/>
    <cellStyle name="Normal 12 2 5 3 3 2 2 2 2 2 2" xfId="47745" xr:uid="{00000000-0005-0000-0000-0000302B0000}"/>
    <cellStyle name="Normal 12 2 5 3 3 2 2 2 2 3" xfId="34935" xr:uid="{00000000-0005-0000-0000-0000312B0000}"/>
    <cellStyle name="Normal 12 2 5 3 3 2 2 2 3" xfId="16635" xr:uid="{00000000-0005-0000-0000-0000322B0000}"/>
    <cellStyle name="Normal 12 2 5 3 3 2 2 2 3 2" xfId="42255" xr:uid="{00000000-0005-0000-0000-0000332B0000}"/>
    <cellStyle name="Normal 12 2 5 3 3 2 2 2 4" xfId="29445" xr:uid="{00000000-0005-0000-0000-0000342B0000}"/>
    <cellStyle name="Normal 12 2 5 3 3 2 2 3" xfId="5654" xr:uid="{00000000-0005-0000-0000-0000352B0000}"/>
    <cellStyle name="Normal 12 2 5 3 3 2 2 3 2" xfId="11144" xr:uid="{00000000-0005-0000-0000-0000362B0000}"/>
    <cellStyle name="Normal 12 2 5 3 3 2 2 3 2 2" xfId="23955" xr:uid="{00000000-0005-0000-0000-0000372B0000}"/>
    <cellStyle name="Normal 12 2 5 3 3 2 2 3 2 2 2" xfId="49575" xr:uid="{00000000-0005-0000-0000-0000382B0000}"/>
    <cellStyle name="Normal 12 2 5 3 3 2 2 3 2 3" xfId="36765" xr:uid="{00000000-0005-0000-0000-0000392B0000}"/>
    <cellStyle name="Normal 12 2 5 3 3 2 2 3 3" xfId="18465" xr:uid="{00000000-0005-0000-0000-00003A2B0000}"/>
    <cellStyle name="Normal 12 2 5 3 3 2 2 3 3 2" xfId="44085" xr:uid="{00000000-0005-0000-0000-00003B2B0000}"/>
    <cellStyle name="Normal 12 2 5 3 3 2 2 3 4" xfId="31275" xr:uid="{00000000-0005-0000-0000-00003C2B0000}"/>
    <cellStyle name="Normal 12 2 5 3 3 2 2 4" xfId="12974" xr:uid="{00000000-0005-0000-0000-00003D2B0000}"/>
    <cellStyle name="Normal 12 2 5 3 3 2 2 4 2" xfId="25785" xr:uid="{00000000-0005-0000-0000-00003E2B0000}"/>
    <cellStyle name="Normal 12 2 5 3 3 2 2 4 2 2" xfId="51405" xr:uid="{00000000-0005-0000-0000-00003F2B0000}"/>
    <cellStyle name="Normal 12 2 5 3 3 2 2 4 3" xfId="38595" xr:uid="{00000000-0005-0000-0000-0000402B0000}"/>
    <cellStyle name="Normal 12 2 5 3 3 2 2 5" xfId="7484" xr:uid="{00000000-0005-0000-0000-0000412B0000}"/>
    <cellStyle name="Normal 12 2 5 3 3 2 2 5 2" xfId="20295" xr:uid="{00000000-0005-0000-0000-0000422B0000}"/>
    <cellStyle name="Normal 12 2 5 3 3 2 2 5 2 2" xfId="45915" xr:uid="{00000000-0005-0000-0000-0000432B0000}"/>
    <cellStyle name="Normal 12 2 5 3 3 2 2 5 3" xfId="33105" xr:uid="{00000000-0005-0000-0000-0000442B0000}"/>
    <cellStyle name="Normal 12 2 5 3 3 2 2 6" xfId="14805" xr:uid="{00000000-0005-0000-0000-0000452B0000}"/>
    <cellStyle name="Normal 12 2 5 3 3 2 2 6 2" xfId="40425" xr:uid="{00000000-0005-0000-0000-0000462B0000}"/>
    <cellStyle name="Normal 12 2 5 3 3 2 2 7" xfId="27615" xr:uid="{00000000-0005-0000-0000-0000472B0000}"/>
    <cellStyle name="Normal 12 2 5 3 3 2 3" xfId="2930" xr:uid="{00000000-0005-0000-0000-0000482B0000}"/>
    <cellStyle name="Normal 12 2 5 3 3 2 3 2" xfId="8420" xr:uid="{00000000-0005-0000-0000-0000492B0000}"/>
    <cellStyle name="Normal 12 2 5 3 3 2 3 2 2" xfId="21231" xr:uid="{00000000-0005-0000-0000-00004A2B0000}"/>
    <cellStyle name="Normal 12 2 5 3 3 2 3 2 2 2" xfId="46851" xr:uid="{00000000-0005-0000-0000-00004B2B0000}"/>
    <cellStyle name="Normal 12 2 5 3 3 2 3 2 3" xfId="34041" xr:uid="{00000000-0005-0000-0000-00004C2B0000}"/>
    <cellStyle name="Normal 12 2 5 3 3 2 3 3" xfId="15741" xr:uid="{00000000-0005-0000-0000-00004D2B0000}"/>
    <cellStyle name="Normal 12 2 5 3 3 2 3 3 2" xfId="41361" xr:uid="{00000000-0005-0000-0000-00004E2B0000}"/>
    <cellStyle name="Normal 12 2 5 3 3 2 3 4" xfId="28551" xr:uid="{00000000-0005-0000-0000-00004F2B0000}"/>
    <cellStyle name="Normal 12 2 5 3 3 2 4" xfId="4760" xr:uid="{00000000-0005-0000-0000-0000502B0000}"/>
    <cellStyle name="Normal 12 2 5 3 3 2 4 2" xfId="10250" xr:uid="{00000000-0005-0000-0000-0000512B0000}"/>
    <cellStyle name="Normal 12 2 5 3 3 2 4 2 2" xfId="23061" xr:uid="{00000000-0005-0000-0000-0000522B0000}"/>
    <cellStyle name="Normal 12 2 5 3 3 2 4 2 2 2" xfId="48681" xr:uid="{00000000-0005-0000-0000-0000532B0000}"/>
    <cellStyle name="Normal 12 2 5 3 3 2 4 2 3" xfId="35871" xr:uid="{00000000-0005-0000-0000-0000542B0000}"/>
    <cellStyle name="Normal 12 2 5 3 3 2 4 3" xfId="17571" xr:uid="{00000000-0005-0000-0000-0000552B0000}"/>
    <cellStyle name="Normal 12 2 5 3 3 2 4 3 2" xfId="43191" xr:uid="{00000000-0005-0000-0000-0000562B0000}"/>
    <cellStyle name="Normal 12 2 5 3 3 2 4 4" xfId="30381" xr:uid="{00000000-0005-0000-0000-0000572B0000}"/>
    <cellStyle name="Normal 12 2 5 3 3 2 5" xfId="12080" xr:uid="{00000000-0005-0000-0000-0000582B0000}"/>
    <cellStyle name="Normal 12 2 5 3 3 2 5 2" xfId="24891" xr:uid="{00000000-0005-0000-0000-0000592B0000}"/>
    <cellStyle name="Normal 12 2 5 3 3 2 5 2 2" xfId="50511" xr:uid="{00000000-0005-0000-0000-00005A2B0000}"/>
    <cellStyle name="Normal 12 2 5 3 3 2 5 3" xfId="37701" xr:uid="{00000000-0005-0000-0000-00005B2B0000}"/>
    <cellStyle name="Normal 12 2 5 3 3 2 6" xfId="6590" xr:uid="{00000000-0005-0000-0000-00005C2B0000}"/>
    <cellStyle name="Normal 12 2 5 3 3 2 6 2" xfId="19401" xr:uid="{00000000-0005-0000-0000-00005D2B0000}"/>
    <cellStyle name="Normal 12 2 5 3 3 2 6 2 2" xfId="45021" xr:uid="{00000000-0005-0000-0000-00005E2B0000}"/>
    <cellStyle name="Normal 12 2 5 3 3 2 6 3" xfId="32211" xr:uid="{00000000-0005-0000-0000-00005F2B0000}"/>
    <cellStyle name="Normal 12 2 5 3 3 2 7" xfId="13911" xr:uid="{00000000-0005-0000-0000-0000602B0000}"/>
    <cellStyle name="Normal 12 2 5 3 3 2 7 2" xfId="39531" xr:uid="{00000000-0005-0000-0000-0000612B0000}"/>
    <cellStyle name="Normal 12 2 5 3 3 2 8" xfId="26721" xr:uid="{00000000-0005-0000-0000-0000622B0000}"/>
    <cellStyle name="Normal 12 2 5 3 3 3" xfId="1594" xr:uid="{00000000-0005-0000-0000-0000632B0000}"/>
    <cellStyle name="Normal 12 2 5 3 3 3 2" xfId="3424" xr:uid="{00000000-0005-0000-0000-0000642B0000}"/>
    <cellStyle name="Normal 12 2 5 3 3 3 2 2" xfId="8914" xr:uid="{00000000-0005-0000-0000-0000652B0000}"/>
    <cellStyle name="Normal 12 2 5 3 3 3 2 2 2" xfId="21725" xr:uid="{00000000-0005-0000-0000-0000662B0000}"/>
    <cellStyle name="Normal 12 2 5 3 3 3 2 2 2 2" xfId="47345" xr:uid="{00000000-0005-0000-0000-0000672B0000}"/>
    <cellStyle name="Normal 12 2 5 3 3 3 2 2 3" xfId="34535" xr:uid="{00000000-0005-0000-0000-0000682B0000}"/>
    <cellStyle name="Normal 12 2 5 3 3 3 2 3" xfId="16235" xr:uid="{00000000-0005-0000-0000-0000692B0000}"/>
    <cellStyle name="Normal 12 2 5 3 3 3 2 3 2" xfId="41855" xr:uid="{00000000-0005-0000-0000-00006A2B0000}"/>
    <cellStyle name="Normal 12 2 5 3 3 3 2 4" xfId="29045" xr:uid="{00000000-0005-0000-0000-00006B2B0000}"/>
    <cellStyle name="Normal 12 2 5 3 3 3 3" xfId="5254" xr:uid="{00000000-0005-0000-0000-00006C2B0000}"/>
    <cellStyle name="Normal 12 2 5 3 3 3 3 2" xfId="10744" xr:uid="{00000000-0005-0000-0000-00006D2B0000}"/>
    <cellStyle name="Normal 12 2 5 3 3 3 3 2 2" xfId="23555" xr:uid="{00000000-0005-0000-0000-00006E2B0000}"/>
    <cellStyle name="Normal 12 2 5 3 3 3 3 2 2 2" xfId="49175" xr:uid="{00000000-0005-0000-0000-00006F2B0000}"/>
    <cellStyle name="Normal 12 2 5 3 3 3 3 2 3" xfId="36365" xr:uid="{00000000-0005-0000-0000-0000702B0000}"/>
    <cellStyle name="Normal 12 2 5 3 3 3 3 3" xfId="18065" xr:uid="{00000000-0005-0000-0000-0000712B0000}"/>
    <cellStyle name="Normal 12 2 5 3 3 3 3 3 2" xfId="43685" xr:uid="{00000000-0005-0000-0000-0000722B0000}"/>
    <cellStyle name="Normal 12 2 5 3 3 3 3 4" xfId="30875" xr:uid="{00000000-0005-0000-0000-0000732B0000}"/>
    <cellStyle name="Normal 12 2 5 3 3 3 4" xfId="12574" xr:uid="{00000000-0005-0000-0000-0000742B0000}"/>
    <cellStyle name="Normal 12 2 5 3 3 3 4 2" xfId="25385" xr:uid="{00000000-0005-0000-0000-0000752B0000}"/>
    <cellStyle name="Normal 12 2 5 3 3 3 4 2 2" xfId="51005" xr:uid="{00000000-0005-0000-0000-0000762B0000}"/>
    <cellStyle name="Normal 12 2 5 3 3 3 4 3" xfId="38195" xr:uid="{00000000-0005-0000-0000-0000772B0000}"/>
    <cellStyle name="Normal 12 2 5 3 3 3 5" xfId="7084" xr:uid="{00000000-0005-0000-0000-0000782B0000}"/>
    <cellStyle name="Normal 12 2 5 3 3 3 5 2" xfId="19895" xr:uid="{00000000-0005-0000-0000-0000792B0000}"/>
    <cellStyle name="Normal 12 2 5 3 3 3 5 2 2" xfId="45515" xr:uid="{00000000-0005-0000-0000-00007A2B0000}"/>
    <cellStyle name="Normal 12 2 5 3 3 3 5 3" xfId="32705" xr:uid="{00000000-0005-0000-0000-00007B2B0000}"/>
    <cellStyle name="Normal 12 2 5 3 3 3 6" xfId="14405" xr:uid="{00000000-0005-0000-0000-00007C2B0000}"/>
    <cellStyle name="Normal 12 2 5 3 3 3 6 2" xfId="40025" xr:uid="{00000000-0005-0000-0000-00007D2B0000}"/>
    <cellStyle name="Normal 12 2 5 3 3 3 7" xfId="27215" xr:uid="{00000000-0005-0000-0000-00007E2B0000}"/>
    <cellStyle name="Normal 12 2 5 3 3 4" xfId="2530" xr:uid="{00000000-0005-0000-0000-00007F2B0000}"/>
    <cellStyle name="Normal 12 2 5 3 3 4 2" xfId="8020" xr:uid="{00000000-0005-0000-0000-0000802B0000}"/>
    <cellStyle name="Normal 12 2 5 3 3 4 2 2" xfId="20831" xr:uid="{00000000-0005-0000-0000-0000812B0000}"/>
    <cellStyle name="Normal 12 2 5 3 3 4 2 2 2" xfId="46451" xr:uid="{00000000-0005-0000-0000-0000822B0000}"/>
    <cellStyle name="Normal 12 2 5 3 3 4 2 3" xfId="33641" xr:uid="{00000000-0005-0000-0000-0000832B0000}"/>
    <cellStyle name="Normal 12 2 5 3 3 4 3" xfId="15341" xr:uid="{00000000-0005-0000-0000-0000842B0000}"/>
    <cellStyle name="Normal 12 2 5 3 3 4 3 2" xfId="40961" xr:uid="{00000000-0005-0000-0000-0000852B0000}"/>
    <cellStyle name="Normal 12 2 5 3 3 4 4" xfId="28151" xr:uid="{00000000-0005-0000-0000-0000862B0000}"/>
    <cellStyle name="Normal 12 2 5 3 3 5" xfId="4360" xr:uid="{00000000-0005-0000-0000-0000872B0000}"/>
    <cellStyle name="Normal 12 2 5 3 3 5 2" xfId="9850" xr:uid="{00000000-0005-0000-0000-0000882B0000}"/>
    <cellStyle name="Normal 12 2 5 3 3 5 2 2" xfId="22661" xr:uid="{00000000-0005-0000-0000-0000892B0000}"/>
    <cellStyle name="Normal 12 2 5 3 3 5 2 2 2" xfId="48281" xr:uid="{00000000-0005-0000-0000-00008A2B0000}"/>
    <cellStyle name="Normal 12 2 5 3 3 5 2 3" xfId="35471" xr:uid="{00000000-0005-0000-0000-00008B2B0000}"/>
    <cellStyle name="Normal 12 2 5 3 3 5 3" xfId="17171" xr:uid="{00000000-0005-0000-0000-00008C2B0000}"/>
    <cellStyle name="Normal 12 2 5 3 3 5 3 2" xfId="42791" xr:uid="{00000000-0005-0000-0000-00008D2B0000}"/>
    <cellStyle name="Normal 12 2 5 3 3 5 4" xfId="29981" xr:uid="{00000000-0005-0000-0000-00008E2B0000}"/>
    <cellStyle name="Normal 12 2 5 3 3 6" xfId="11680" xr:uid="{00000000-0005-0000-0000-00008F2B0000}"/>
    <cellStyle name="Normal 12 2 5 3 3 6 2" xfId="24491" xr:uid="{00000000-0005-0000-0000-0000902B0000}"/>
    <cellStyle name="Normal 12 2 5 3 3 6 2 2" xfId="50111" xr:uid="{00000000-0005-0000-0000-0000912B0000}"/>
    <cellStyle name="Normal 12 2 5 3 3 6 3" xfId="37301" xr:uid="{00000000-0005-0000-0000-0000922B0000}"/>
    <cellStyle name="Normal 12 2 5 3 3 7" xfId="6190" xr:uid="{00000000-0005-0000-0000-0000932B0000}"/>
    <cellStyle name="Normal 12 2 5 3 3 7 2" xfId="19001" xr:uid="{00000000-0005-0000-0000-0000942B0000}"/>
    <cellStyle name="Normal 12 2 5 3 3 7 2 2" xfId="44621" xr:uid="{00000000-0005-0000-0000-0000952B0000}"/>
    <cellStyle name="Normal 12 2 5 3 3 7 3" xfId="31811" xr:uid="{00000000-0005-0000-0000-0000962B0000}"/>
    <cellStyle name="Normal 12 2 5 3 3 8" xfId="13511" xr:uid="{00000000-0005-0000-0000-0000972B0000}"/>
    <cellStyle name="Normal 12 2 5 3 3 8 2" xfId="39131" xr:uid="{00000000-0005-0000-0000-0000982B0000}"/>
    <cellStyle name="Normal 12 2 5 3 3 9" xfId="26321" xr:uid="{00000000-0005-0000-0000-0000992B0000}"/>
    <cellStyle name="Normal 12 2 5 3 4" xfId="474" xr:uid="{00000000-0005-0000-0000-00009A2B0000}"/>
    <cellStyle name="Normal 12 2 5 3 4 2" xfId="1369" xr:uid="{00000000-0005-0000-0000-00009B2B0000}"/>
    <cellStyle name="Normal 12 2 5 3 4 2 2" xfId="3199" xr:uid="{00000000-0005-0000-0000-00009C2B0000}"/>
    <cellStyle name="Normal 12 2 5 3 4 2 2 2" xfId="8689" xr:uid="{00000000-0005-0000-0000-00009D2B0000}"/>
    <cellStyle name="Normal 12 2 5 3 4 2 2 2 2" xfId="21500" xr:uid="{00000000-0005-0000-0000-00009E2B0000}"/>
    <cellStyle name="Normal 12 2 5 3 4 2 2 2 2 2" xfId="47120" xr:uid="{00000000-0005-0000-0000-00009F2B0000}"/>
    <cellStyle name="Normal 12 2 5 3 4 2 2 2 3" xfId="34310" xr:uid="{00000000-0005-0000-0000-0000A02B0000}"/>
    <cellStyle name="Normal 12 2 5 3 4 2 2 3" xfId="16010" xr:uid="{00000000-0005-0000-0000-0000A12B0000}"/>
    <cellStyle name="Normal 12 2 5 3 4 2 2 3 2" xfId="41630" xr:uid="{00000000-0005-0000-0000-0000A22B0000}"/>
    <cellStyle name="Normal 12 2 5 3 4 2 2 4" xfId="28820" xr:uid="{00000000-0005-0000-0000-0000A32B0000}"/>
    <cellStyle name="Normal 12 2 5 3 4 2 3" xfId="5029" xr:uid="{00000000-0005-0000-0000-0000A42B0000}"/>
    <cellStyle name="Normal 12 2 5 3 4 2 3 2" xfId="10519" xr:uid="{00000000-0005-0000-0000-0000A52B0000}"/>
    <cellStyle name="Normal 12 2 5 3 4 2 3 2 2" xfId="23330" xr:uid="{00000000-0005-0000-0000-0000A62B0000}"/>
    <cellStyle name="Normal 12 2 5 3 4 2 3 2 2 2" xfId="48950" xr:uid="{00000000-0005-0000-0000-0000A72B0000}"/>
    <cellStyle name="Normal 12 2 5 3 4 2 3 2 3" xfId="36140" xr:uid="{00000000-0005-0000-0000-0000A82B0000}"/>
    <cellStyle name="Normal 12 2 5 3 4 2 3 3" xfId="17840" xr:uid="{00000000-0005-0000-0000-0000A92B0000}"/>
    <cellStyle name="Normal 12 2 5 3 4 2 3 3 2" xfId="43460" xr:uid="{00000000-0005-0000-0000-0000AA2B0000}"/>
    <cellStyle name="Normal 12 2 5 3 4 2 3 4" xfId="30650" xr:uid="{00000000-0005-0000-0000-0000AB2B0000}"/>
    <cellStyle name="Normal 12 2 5 3 4 2 4" xfId="12349" xr:uid="{00000000-0005-0000-0000-0000AC2B0000}"/>
    <cellStyle name="Normal 12 2 5 3 4 2 4 2" xfId="25160" xr:uid="{00000000-0005-0000-0000-0000AD2B0000}"/>
    <cellStyle name="Normal 12 2 5 3 4 2 4 2 2" xfId="50780" xr:uid="{00000000-0005-0000-0000-0000AE2B0000}"/>
    <cellStyle name="Normal 12 2 5 3 4 2 4 3" xfId="37970" xr:uid="{00000000-0005-0000-0000-0000AF2B0000}"/>
    <cellStyle name="Normal 12 2 5 3 4 2 5" xfId="6859" xr:uid="{00000000-0005-0000-0000-0000B02B0000}"/>
    <cellStyle name="Normal 12 2 5 3 4 2 5 2" xfId="19670" xr:uid="{00000000-0005-0000-0000-0000B12B0000}"/>
    <cellStyle name="Normal 12 2 5 3 4 2 5 2 2" xfId="45290" xr:uid="{00000000-0005-0000-0000-0000B22B0000}"/>
    <cellStyle name="Normal 12 2 5 3 4 2 5 3" xfId="32480" xr:uid="{00000000-0005-0000-0000-0000B32B0000}"/>
    <cellStyle name="Normal 12 2 5 3 4 2 6" xfId="14180" xr:uid="{00000000-0005-0000-0000-0000B42B0000}"/>
    <cellStyle name="Normal 12 2 5 3 4 2 6 2" xfId="39800" xr:uid="{00000000-0005-0000-0000-0000B52B0000}"/>
    <cellStyle name="Normal 12 2 5 3 4 2 7" xfId="26990" xr:uid="{00000000-0005-0000-0000-0000B62B0000}"/>
    <cellStyle name="Normal 12 2 5 3 4 3" xfId="2305" xr:uid="{00000000-0005-0000-0000-0000B72B0000}"/>
    <cellStyle name="Normal 12 2 5 3 4 3 2" xfId="7795" xr:uid="{00000000-0005-0000-0000-0000B82B0000}"/>
    <cellStyle name="Normal 12 2 5 3 4 3 2 2" xfId="20606" xr:uid="{00000000-0005-0000-0000-0000B92B0000}"/>
    <cellStyle name="Normal 12 2 5 3 4 3 2 2 2" xfId="46226" xr:uid="{00000000-0005-0000-0000-0000BA2B0000}"/>
    <cellStyle name="Normal 12 2 5 3 4 3 2 3" xfId="33416" xr:uid="{00000000-0005-0000-0000-0000BB2B0000}"/>
    <cellStyle name="Normal 12 2 5 3 4 3 3" xfId="15116" xr:uid="{00000000-0005-0000-0000-0000BC2B0000}"/>
    <cellStyle name="Normal 12 2 5 3 4 3 3 2" xfId="40736" xr:uid="{00000000-0005-0000-0000-0000BD2B0000}"/>
    <cellStyle name="Normal 12 2 5 3 4 3 4" xfId="27926" xr:uid="{00000000-0005-0000-0000-0000BE2B0000}"/>
    <cellStyle name="Normal 12 2 5 3 4 4" xfId="4135" xr:uid="{00000000-0005-0000-0000-0000BF2B0000}"/>
    <cellStyle name="Normal 12 2 5 3 4 4 2" xfId="9625" xr:uid="{00000000-0005-0000-0000-0000C02B0000}"/>
    <cellStyle name="Normal 12 2 5 3 4 4 2 2" xfId="22436" xr:uid="{00000000-0005-0000-0000-0000C12B0000}"/>
    <cellStyle name="Normal 12 2 5 3 4 4 2 2 2" xfId="48056" xr:uid="{00000000-0005-0000-0000-0000C22B0000}"/>
    <cellStyle name="Normal 12 2 5 3 4 4 2 3" xfId="35246" xr:uid="{00000000-0005-0000-0000-0000C32B0000}"/>
    <cellStyle name="Normal 12 2 5 3 4 4 3" xfId="16946" xr:uid="{00000000-0005-0000-0000-0000C42B0000}"/>
    <cellStyle name="Normal 12 2 5 3 4 4 3 2" xfId="42566" xr:uid="{00000000-0005-0000-0000-0000C52B0000}"/>
    <cellStyle name="Normal 12 2 5 3 4 4 4" xfId="29756" xr:uid="{00000000-0005-0000-0000-0000C62B0000}"/>
    <cellStyle name="Normal 12 2 5 3 4 5" xfId="11455" xr:uid="{00000000-0005-0000-0000-0000C72B0000}"/>
    <cellStyle name="Normal 12 2 5 3 4 5 2" xfId="24266" xr:uid="{00000000-0005-0000-0000-0000C82B0000}"/>
    <cellStyle name="Normal 12 2 5 3 4 5 2 2" xfId="49886" xr:uid="{00000000-0005-0000-0000-0000C92B0000}"/>
    <cellStyle name="Normal 12 2 5 3 4 5 3" xfId="37076" xr:uid="{00000000-0005-0000-0000-0000CA2B0000}"/>
    <cellStyle name="Normal 12 2 5 3 4 6" xfId="5965" xr:uid="{00000000-0005-0000-0000-0000CB2B0000}"/>
    <cellStyle name="Normal 12 2 5 3 4 6 2" xfId="18776" xr:uid="{00000000-0005-0000-0000-0000CC2B0000}"/>
    <cellStyle name="Normal 12 2 5 3 4 6 2 2" xfId="44396" xr:uid="{00000000-0005-0000-0000-0000CD2B0000}"/>
    <cellStyle name="Normal 12 2 5 3 4 6 3" xfId="31586" xr:uid="{00000000-0005-0000-0000-0000CE2B0000}"/>
    <cellStyle name="Normal 12 2 5 3 4 7" xfId="13286" xr:uid="{00000000-0005-0000-0000-0000CF2B0000}"/>
    <cellStyle name="Normal 12 2 5 3 4 7 2" xfId="38906" xr:uid="{00000000-0005-0000-0000-0000D02B0000}"/>
    <cellStyle name="Normal 12 2 5 3 4 8" xfId="26096" xr:uid="{00000000-0005-0000-0000-0000D12B0000}"/>
    <cellStyle name="Normal 12 2 5 3 5" xfId="833" xr:uid="{00000000-0005-0000-0000-0000D22B0000}"/>
    <cellStyle name="Normal 12 2 5 3 5 2" xfId="1728" xr:uid="{00000000-0005-0000-0000-0000D32B0000}"/>
    <cellStyle name="Normal 12 2 5 3 5 2 2" xfId="3558" xr:uid="{00000000-0005-0000-0000-0000D42B0000}"/>
    <cellStyle name="Normal 12 2 5 3 5 2 2 2" xfId="9048" xr:uid="{00000000-0005-0000-0000-0000D52B0000}"/>
    <cellStyle name="Normal 12 2 5 3 5 2 2 2 2" xfId="21859" xr:uid="{00000000-0005-0000-0000-0000D62B0000}"/>
    <cellStyle name="Normal 12 2 5 3 5 2 2 2 2 2" xfId="47479" xr:uid="{00000000-0005-0000-0000-0000D72B0000}"/>
    <cellStyle name="Normal 12 2 5 3 5 2 2 2 3" xfId="34669" xr:uid="{00000000-0005-0000-0000-0000D82B0000}"/>
    <cellStyle name="Normal 12 2 5 3 5 2 2 3" xfId="16369" xr:uid="{00000000-0005-0000-0000-0000D92B0000}"/>
    <cellStyle name="Normal 12 2 5 3 5 2 2 3 2" xfId="41989" xr:uid="{00000000-0005-0000-0000-0000DA2B0000}"/>
    <cellStyle name="Normal 12 2 5 3 5 2 2 4" xfId="29179" xr:uid="{00000000-0005-0000-0000-0000DB2B0000}"/>
    <cellStyle name="Normal 12 2 5 3 5 2 3" xfId="5388" xr:uid="{00000000-0005-0000-0000-0000DC2B0000}"/>
    <cellStyle name="Normal 12 2 5 3 5 2 3 2" xfId="10878" xr:uid="{00000000-0005-0000-0000-0000DD2B0000}"/>
    <cellStyle name="Normal 12 2 5 3 5 2 3 2 2" xfId="23689" xr:uid="{00000000-0005-0000-0000-0000DE2B0000}"/>
    <cellStyle name="Normal 12 2 5 3 5 2 3 2 2 2" xfId="49309" xr:uid="{00000000-0005-0000-0000-0000DF2B0000}"/>
    <cellStyle name="Normal 12 2 5 3 5 2 3 2 3" xfId="36499" xr:uid="{00000000-0005-0000-0000-0000E02B0000}"/>
    <cellStyle name="Normal 12 2 5 3 5 2 3 3" xfId="18199" xr:uid="{00000000-0005-0000-0000-0000E12B0000}"/>
    <cellStyle name="Normal 12 2 5 3 5 2 3 3 2" xfId="43819" xr:uid="{00000000-0005-0000-0000-0000E22B0000}"/>
    <cellStyle name="Normal 12 2 5 3 5 2 3 4" xfId="31009" xr:uid="{00000000-0005-0000-0000-0000E32B0000}"/>
    <cellStyle name="Normal 12 2 5 3 5 2 4" xfId="12708" xr:uid="{00000000-0005-0000-0000-0000E42B0000}"/>
    <cellStyle name="Normal 12 2 5 3 5 2 4 2" xfId="25519" xr:uid="{00000000-0005-0000-0000-0000E52B0000}"/>
    <cellStyle name="Normal 12 2 5 3 5 2 4 2 2" xfId="51139" xr:uid="{00000000-0005-0000-0000-0000E62B0000}"/>
    <cellStyle name="Normal 12 2 5 3 5 2 4 3" xfId="38329" xr:uid="{00000000-0005-0000-0000-0000E72B0000}"/>
    <cellStyle name="Normal 12 2 5 3 5 2 5" xfId="7218" xr:uid="{00000000-0005-0000-0000-0000E82B0000}"/>
    <cellStyle name="Normal 12 2 5 3 5 2 5 2" xfId="20029" xr:uid="{00000000-0005-0000-0000-0000E92B0000}"/>
    <cellStyle name="Normal 12 2 5 3 5 2 5 2 2" xfId="45649" xr:uid="{00000000-0005-0000-0000-0000EA2B0000}"/>
    <cellStyle name="Normal 12 2 5 3 5 2 5 3" xfId="32839" xr:uid="{00000000-0005-0000-0000-0000EB2B0000}"/>
    <cellStyle name="Normal 12 2 5 3 5 2 6" xfId="14539" xr:uid="{00000000-0005-0000-0000-0000EC2B0000}"/>
    <cellStyle name="Normal 12 2 5 3 5 2 6 2" xfId="40159" xr:uid="{00000000-0005-0000-0000-0000ED2B0000}"/>
    <cellStyle name="Normal 12 2 5 3 5 2 7" xfId="27349" xr:uid="{00000000-0005-0000-0000-0000EE2B0000}"/>
    <cellStyle name="Normal 12 2 5 3 5 3" xfId="2664" xr:uid="{00000000-0005-0000-0000-0000EF2B0000}"/>
    <cellStyle name="Normal 12 2 5 3 5 3 2" xfId="8154" xr:uid="{00000000-0005-0000-0000-0000F02B0000}"/>
    <cellStyle name="Normal 12 2 5 3 5 3 2 2" xfId="20965" xr:uid="{00000000-0005-0000-0000-0000F12B0000}"/>
    <cellStyle name="Normal 12 2 5 3 5 3 2 2 2" xfId="46585" xr:uid="{00000000-0005-0000-0000-0000F22B0000}"/>
    <cellStyle name="Normal 12 2 5 3 5 3 2 3" xfId="33775" xr:uid="{00000000-0005-0000-0000-0000F32B0000}"/>
    <cellStyle name="Normal 12 2 5 3 5 3 3" xfId="15475" xr:uid="{00000000-0005-0000-0000-0000F42B0000}"/>
    <cellStyle name="Normal 12 2 5 3 5 3 3 2" xfId="41095" xr:uid="{00000000-0005-0000-0000-0000F52B0000}"/>
    <cellStyle name="Normal 12 2 5 3 5 3 4" xfId="28285" xr:uid="{00000000-0005-0000-0000-0000F62B0000}"/>
    <cellStyle name="Normal 12 2 5 3 5 4" xfId="4494" xr:uid="{00000000-0005-0000-0000-0000F72B0000}"/>
    <cellStyle name="Normal 12 2 5 3 5 4 2" xfId="9984" xr:uid="{00000000-0005-0000-0000-0000F82B0000}"/>
    <cellStyle name="Normal 12 2 5 3 5 4 2 2" xfId="22795" xr:uid="{00000000-0005-0000-0000-0000F92B0000}"/>
    <cellStyle name="Normal 12 2 5 3 5 4 2 2 2" xfId="48415" xr:uid="{00000000-0005-0000-0000-0000FA2B0000}"/>
    <cellStyle name="Normal 12 2 5 3 5 4 2 3" xfId="35605" xr:uid="{00000000-0005-0000-0000-0000FB2B0000}"/>
    <cellStyle name="Normal 12 2 5 3 5 4 3" xfId="17305" xr:uid="{00000000-0005-0000-0000-0000FC2B0000}"/>
    <cellStyle name="Normal 12 2 5 3 5 4 3 2" xfId="42925" xr:uid="{00000000-0005-0000-0000-0000FD2B0000}"/>
    <cellStyle name="Normal 12 2 5 3 5 4 4" xfId="30115" xr:uid="{00000000-0005-0000-0000-0000FE2B0000}"/>
    <cellStyle name="Normal 12 2 5 3 5 5" xfId="11814" xr:uid="{00000000-0005-0000-0000-0000FF2B0000}"/>
    <cellStyle name="Normal 12 2 5 3 5 5 2" xfId="24625" xr:uid="{00000000-0005-0000-0000-0000002C0000}"/>
    <cellStyle name="Normal 12 2 5 3 5 5 2 2" xfId="50245" xr:uid="{00000000-0005-0000-0000-0000012C0000}"/>
    <cellStyle name="Normal 12 2 5 3 5 5 3" xfId="37435" xr:uid="{00000000-0005-0000-0000-0000022C0000}"/>
    <cellStyle name="Normal 12 2 5 3 5 6" xfId="6324" xr:uid="{00000000-0005-0000-0000-0000032C0000}"/>
    <cellStyle name="Normal 12 2 5 3 5 6 2" xfId="19135" xr:uid="{00000000-0005-0000-0000-0000042C0000}"/>
    <cellStyle name="Normal 12 2 5 3 5 6 2 2" xfId="44755" xr:uid="{00000000-0005-0000-0000-0000052C0000}"/>
    <cellStyle name="Normal 12 2 5 3 5 6 3" xfId="31945" xr:uid="{00000000-0005-0000-0000-0000062C0000}"/>
    <cellStyle name="Normal 12 2 5 3 5 7" xfId="13645" xr:uid="{00000000-0005-0000-0000-0000072C0000}"/>
    <cellStyle name="Normal 12 2 5 3 5 7 2" xfId="39265" xr:uid="{00000000-0005-0000-0000-0000082C0000}"/>
    <cellStyle name="Normal 12 2 5 3 5 8" xfId="26455" xr:uid="{00000000-0005-0000-0000-0000092C0000}"/>
    <cellStyle name="Normal 12 2 5 3 6" xfId="1234" xr:uid="{00000000-0005-0000-0000-00000A2C0000}"/>
    <cellStyle name="Normal 12 2 5 3 6 2" xfId="3064" xr:uid="{00000000-0005-0000-0000-00000B2C0000}"/>
    <cellStyle name="Normal 12 2 5 3 6 2 2" xfId="8554" xr:uid="{00000000-0005-0000-0000-00000C2C0000}"/>
    <cellStyle name="Normal 12 2 5 3 6 2 2 2" xfId="21365" xr:uid="{00000000-0005-0000-0000-00000D2C0000}"/>
    <cellStyle name="Normal 12 2 5 3 6 2 2 2 2" xfId="46985" xr:uid="{00000000-0005-0000-0000-00000E2C0000}"/>
    <cellStyle name="Normal 12 2 5 3 6 2 2 3" xfId="34175" xr:uid="{00000000-0005-0000-0000-00000F2C0000}"/>
    <cellStyle name="Normal 12 2 5 3 6 2 3" xfId="15875" xr:uid="{00000000-0005-0000-0000-0000102C0000}"/>
    <cellStyle name="Normal 12 2 5 3 6 2 3 2" xfId="41495" xr:uid="{00000000-0005-0000-0000-0000112C0000}"/>
    <cellStyle name="Normal 12 2 5 3 6 2 4" xfId="28685" xr:uid="{00000000-0005-0000-0000-0000122C0000}"/>
    <cellStyle name="Normal 12 2 5 3 6 3" xfId="4894" xr:uid="{00000000-0005-0000-0000-0000132C0000}"/>
    <cellStyle name="Normal 12 2 5 3 6 3 2" xfId="10384" xr:uid="{00000000-0005-0000-0000-0000142C0000}"/>
    <cellStyle name="Normal 12 2 5 3 6 3 2 2" xfId="23195" xr:uid="{00000000-0005-0000-0000-0000152C0000}"/>
    <cellStyle name="Normal 12 2 5 3 6 3 2 2 2" xfId="48815" xr:uid="{00000000-0005-0000-0000-0000162C0000}"/>
    <cellStyle name="Normal 12 2 5 3 6 3 2 3" xfId="36005" xr:uid="{00000000-0005-0000-0000-0000172C0000}"/>
    <cellStyle name="Normal 12 2 5 3 6 3 3" xfId="17705" xr:uid="{00000000-0005-0000-0000-0000182C0000}"/>
    <cellStyle name="Normal 12 2 5 3 6 3 3 2" xfId="43325" xr:uid="{00000000-0005-0000-0000-0000192C0000}"/>
    <cellStyle name="Normal 12 2 5 3 6 3 4" xfId="30515" xr:uid="{00000000-0005-0000-0000-00001A2C0000}"/>
    <cellStyle name="Normal 12 2 5 3 6 4" xfId="12214" xr:uid="{00000000-0005-0000-0000-00001B2C0000}"/>
    <cellStyle name="Normal 12 2 5 3 6 4 2" xfId="25025" xr:uid="{00000000-0005-0000-0000-00001C2C0000}"/>
    <cellStyle name="Normal 12 2 5 3 6 4 2 2" xfId="50645" xr:uid="{00000000-0005-0000-0000-00001D2C0000}"/>
    <cellStyle name="Normal 12 2 5 3 6 4 3" xfId="37835" xr:uid="{00000000-0005-0000-0000-00001E2C0000}"/>
    <cellStyle name="Normal 12 2 5 3 6 5" xfId="6724" xr:uid="{00000000-0005-0000-0000-00001F2C0000}"/>
    <cellStyle name="Normal 12 2 5 3 6 5 2" xfId="19535" xr:uid="{00000000-0005-0000-0000-0000202C0000}"/>
    <cellStyle name="Normal 12 2 5 3 6 5 2 2" xfId="45155" xr:uid="{00000000-0005-0000-0000-0000212C0000}"/>
    <cellStyle name="Normal 12 2 5 3 6 5 3" xfId="32345" xr:uid="{00000000-0005-0000-0000-0000222C0000}"/>
    <cellStyle name="Normal 12 2 5 3 6 6" xfId="14045" xr:uid="{00000000-0005-0000-0000-0000232C0000}"/>
    <cellStyle name="Normal 12 2 5 3 6 6 2" xfId="39665" xr:uid="{00000000-0005-0000-0000-0000242C0000}"/>
    <cellStyle name="Normal 12 2 5 3 6 7" xfId="26855" xr:uid="{00000000-0005-0000-0000-0000252C0000}"/>
    <cellStyle name="Normal 12 2 5 3 7" xfId="2170" xr:uid="{00000000-0005-0000-0000-0000262C0000}"/>
    <cellStyle name="Normal 12 2 5 3 7 2" xfId="7660" xr:uid="{00000000-0005-0000-0000-0000272C0000}"/>
    <cellStyle name="Normal 12 2 5 3 7 2 2" xfId="20471" xr:uid="{00000000-0005-0000-0000-0000282C0000}"/>
    <cellStyle name="Normal 12 2 5 3 7 2 2 2" xfId="46091" xr:uid="{00000000-0005-0000-0000-0000292C0000}"/>
    <cellStyle name="Normal 12 2 5 3 7 2 3" xfId="33281" xr:uid="{00000000-0005-0000-0000-00002A2C0000}"/>
    <cellStyle name="Normal 12 2 5 3 7 3" xfId="14981" xr:uid="{00000000-0005-0000-0000-00002B2C0000}"/>
    <cellStyle name="Normal 12 2 5 3 7 3 2" xfId="40601" xr:uid="{00000000-0005-0000-0000-00002C2C0000}"/>
    <cellStyle name="Normal 12 2 5 3 7 4" xfId="27791" xr:uid="{00000000-0005-0000-0000-00002D2C0000}"/>
    <cellStyle name="Normal 12 2 5 3 8" xfId="4000" xr:uid="{00000000-0005-0000-0000-00002E2C0000}"/>
    <cellStyle name="Normal 12 2 5 3 8 2" xfId="9490" xr:uid="{00000000-0005-0000-0000-00002F2C0000}"/>
    <cellStyle name="Normal 12 2 5 3 8 2 2" xfId="22301" xr:uid="{00000000-0005-0000-0000-0000302C0000}"/>
    <cellStyle name="Normal 12 2 5 3 8 2 2 2" xfId="47921" xr:uid="{00000000-0005-0000-0000-0000312C0000}"/>
    <cellStyle name="Normal 12 2 5 3 8 2 3" xfId="35111" xr:uid="{00000000-0005-0000-0000-0000322C0000}"/>
    <cellStyle name="Normal 12 2 5 3 8 3" xfId="16811" xr:uid="{00000000-0005-0000-0000-0000332C0000}"/>
    <cellStyle name="Normal 12 2 5 3 8 3 2" xfId="42431" xr:uid="{00000000-0005-0000-0000-0000342C0000}"/>
    <cellStyle name="Normal 12 2 5 3 8 4" xfId="29621" xr:uid="{00000000-0005-0000-0000-0000352C0000}"/>
    <cellStyle name="Normal 12 2 5 3 9" xfId="11320" xr:uid="{00000000-0005-0000-0000-0000362C0000}"/>
    <cellStyle name="Normal 12 2 5 3 9 2" xfId="24131" xr:uid="{00000000-0005-0000-0000-0000372C0000}"/>
    <cellStyle name="Normal 12 2 5 3 9 2 2" xfId="49751" xr:uid="{00000000-0005-0000-0000-0000382C0000}"/>
    <cellStyle name="Normal 12 2 5 3 9 3" xfId="36941" xr:uid="{00000000-0005-0000-0000-0000392C0000}"/>
    <cellStyle name="Normal 12 2 5 4" xfId="370" xr:uid="{00000000-0005-0000-0000-00003A2C0000}"/>
    <cellStyle name="Normal 12 2 5 4 2" xfId="874" xr:uid="{00000000-0005-0000-0000-00003B2C0000}"/>
    <cellStyle name="Normal 12 2 5 4 2 2" xfId="1769" xr:uid="{00000000-0005-0000-0000-00003C2C0000}"/>
    <cellStyle name="Normal 12 2 5 4 2 2 2" xfId="3599" xr:uid="{00000000-0005-0000-0000-00003D2C0000}"/>
    <cellStyle name="Normal 12 2 5 4 2 2 2 2" xfId="9089" xr:uid="{00000000-0005-0000-0000-00003E2C0000}"/>
    <cellStyle name="Normal 12 2 5 4 2 2 2 2 2" xfId="21900" xr:uid="{00000000-0005-0000-0000-00003F2C0000}"/>
    <cellStyle name="Normal 12 2 5 4 2 2 2 2 2 2" xfId="47520" xr:uid="{00000000-0005-0000-0000-0000402C0000}"/>
    <cellStyle name="Normal 12 2 5 4 2 2 2 2 3" xfId="34710" xr:uid="{00000000-0005-0000-0000-0000412C0000}"/>
    <cellStyle name="Normal 12 2 5 4 2 2 2 3" xfId="16410" xr:uid="{00000000-0005-0000-0000-0000422C0000}"/>
    <cellStyle name="Normal 12 2 5 4 2 2 2 3 2" xfId="42030" xr:uid="{00000000-0005-0000-0000-0000432C0000}"/>
    <cellStyle name="Normal 12 2 5 4 2 2 2 4" xfId="29220" xr:uid="{00000000-0005-0000-0000-0000442C0000}"/>
    <cellStyle name="Normal 12 2 5 4 2 2 3" xfId="5429" xr:uid="{00000000-0005-0000-0000-0000452C0000}"/>
    <cellStyle name="Normal 12 2 5 4 2 2 3 2" xfId="10919" xr:uid="{00000000-0005-0000-0000-0000462C0000}"/>
    <cellStyle name="Normal 12 2 5 4 2 2 3 2 2" xfId="23730" xr:uid="{00000000-0005-0000-0000-0000472C0000}"/>
    <cellStyle name="Normal 12 2 5 4 2 2 3 2 2 2" xfId="49350" xr:uid="{00000000-0005-0000-0000-0000482C0000}"/>
    <cellStyle name="Normal 12 2 5 4 2 2 3 2 3" xfId="36540" xr:uid="{00000000-0005-0000-0000-0000492C0000}"/>
    <cellStyle name="Normal 12 2 5 4 2 2 3 3" xfId="18240" xr:uid="{00000000-0005-0000-0000-00004A2C0000}"/>
    <cellStyle name="Normal 12 2 5 4 2 2 3 3 2" xfId="43860" xr:uid="{00000000-0005-0000-0000-00004B2C0000}"/>
    <cellStyle name="Normal 12 2 5 4 2 2 3 4" xfId="31050" xr:uid="{00000000-0005-0000-0000-00004C2C0000}"/>
    <cellStyle name="Normal 12 2 5 4 2 2 4" xfId="12749" xr:uid="{00000000-0005-0000-0000-00004D2C0000}"/>
    <cellStyle name="Normal 12 2 5 4 2 2 4 2" xfId="25560" xr:uid="{00000000-0005-0000-0000-00004E2C0000}"/>
    <cellStyle name="Normal 12 2 5 4 2 2 4 2 2" xfId="51180" xr:uid="{00000000-0005-0000-0000-00004F2C0000}"/>
    <cellStyle name="Normal 12 2 5 4 2 2 4 3" xfId="38370" xr:uid="{00000000-0005-0000-0000-0000502C0000}"/>
    <cellStyle name="Normal 12 2 5 4 2 2 5" xfId="7259" xr:uid="{00000000-0005-0000-0000-0000512C0000}"/>
    <cellStyle name="Normal 12 2 5 4 2 2 5 2" xfId="20070" xr:uid="{00000000-0005-0000-0000-0000522C0000}"/>
    <cellStyle name="Normal 12 2 5 4 2 2 5 2 2" xfId="45690" xr:uid="{00000000-0005-0000-0000-0000532C0000}"/>
    <cellStyle name="Normal 12 2 5 4 2 2 5 3" xfId="32880" xr:uid="{00000000-0005-0000-0000-0000542C0000}"/>
    <cellStyle name="Normal 12 2 5 4 2 2 6" xfId="14580" xr:uid="{00000000-0005-0000-0000-0000552C0000}"/>
    <cellStyle name="Normal 12 2 5 4 2 2 6 2" xfId="40200" xr:uid="{00000000-0005-0000-0000-0000562C0000}"/>
    <cellStyle name="Normal 12 2 5 4 2 2 7" xfId="27390" xr:uid="{00000000-0005-0000-0000-0000572C0000}"/>
    <cellStyle name="Normal 12 2 5 4 2 3" xfId="2705" xr:uid="{00000000-0005-0000-0000-0000582C0000}"/>
    <cellStyle name="Normal 12 2 5 4 2 3 2" xfId="8195" xr:uid="{00000000-0005-0000-0000-0000592C0000}"/>
    <cellStyle name="Normal 12 2 5 4 2 3 2 2" xfId="21006" xr:uid="{00000000-0005-0000-0000-00005A2C0000}"/>
    <cellStyle name="Normal 12 2 5 4 2 3 2 2 2" xfId="46626" xr:uid="{00000000-0005-0000-0000-00005B2C0000}"/>
    <cellStyle name="Normal 12 2 5 4 2 3 2 3" xfId="33816" xr:uid="{00000000-0005-0000-0000-00005C2C0000}"/>
    <cellStyle name="Normal 12 2 5 4 2 3 3" xfId="15516" xr:uid="{00000000-0005-0000-0000-00005D2C0000}"/>
    <cellStyle name="Normal 12 2 5 4 2 3 3 2" xfId="41136" xr:uid="{00000000-0005-0000-0000-00005E2C0000}"/>
    <cellStyle name="Normal 12 2 5 4 2 3 4" xfId="28326" xr:uid="{00000000-0005-0000-0000-00005F2C0000}"/>
    <cellStyle name="Normal 12 2 5 4 2 4" xfId="4535" xr:uid="{00000000-0005-0000-0000-0000602C0000}"/>
    <cellStyle name="Normal 12 2 5 4 2 4 2" xfId="10025" xr:uid="{00000000-0005-0000-0000-0000612C0000}"/>
    <cellStyle name="Normal 12 2 5 4 2 4 2 2" xfId="22836" xr:uid="{00000000-0005-0000-0000-0000622C0000}"/>
    <cellStyle name="Normal 12 2 5 4 2 4 2 2 2" xfId="48456" xr:uid="{00000000-0005-0000-0000-0000632C0000}"/>
    <cellStyle name="Normal 12 2 5 4 2 4 2 3" xfId="35646" xr:uid="{00000000-0005-0000-0000-0000642C0000}"/>
    <cellStyle name="Normal 12 2 5 4 2 4 3" xfId="17346" xr:uid="{00000000-0005-0000-0000-0000652C0000}"/>
    <cellStyle name="Normal 12 2 5 4 2 4 3 2" xfId="42966" xr:uid="{00000000-0005-0000-0000-0000662C0000}"/>
    <cellStyle name="Normal 12 2 5 4 2 4 4" xfId="30156" xr:uid="{00000000-0005-0000-0000-0000672C0000}"/>
    <cellStyle name="Normal 12 2 5 4 2 5" xfId="11855" xr:uid="{00000000-0005-0000-0000-0000682C0000}"/>
    <cellStyle name="Normal 12 2 5 4 2 5 2" xfId="24666" xr:uid="{00000000-0005-0000-0000-0000692C0000}"/>
    <cellStyle name="Normal 12 2 5 4 2 5 2 2" xfId="50286" xr:uid="{00000000-0005-0000-0000-00006A2C0000}"/>
    <cellStyle name="Normal 12 2 5 4 2 5 3" xfId="37476" xr:uid="{00000000-0005-0000-0000-00006B2C0000}"/>
    <cellStyle name="Normal 12 2 5 4 2 6" xfId="6365" xr:uid="{00000000-0005-0000-0000-00006C2C0000}"/>
    <cellStyle name="Normal 12 2 5 4 2 6 2" xfId="19176" xr:uid="{00000000-0005-0000-0000-00006D2C0000}"/>
    <cellStyle name="Normal 12 2 5 4 2 6 2 2" xfId="44796" xr:uid="{00000000-0005-0000-0000-00006E2C0000}"/>
    <cellStyle name="Normal 12 2 5 4 2 6 3" xfId="31986" xr:uid="{00000000-0005-0000-0000-00006F2C0000}"/>
    <cellStyle name="Normal 12 2 5 4 2 7" xfId="13686" xr:uid="{00000000-0005-0000-0000-0000702C0000}"/>
    <cellStyle name="Normal 12 2 5 4 2 7 2" xfId="39306" xr:uid="{00000000-0005-0000-0000-0000712C0000}"/>
    <cellStyle name="Normal 12 2 5 4 2 8" xfId="26496" xr:uid="{00000000-0005-0000-0000-0000722C0000}"/>
    <cellStyle name="Normal 12 2 5 4 3" xfId="1265" xr:uid="{00000000-0005-0000-0000-0000732C0000}"/>
    <cellStyle name="Normal 12 2 5 4 3 2" xfId="3095" xr:uid="{00000000-0005-0000-0000-0000742C0000}"/>
    <cellStyle name="Normal 12 2 5 4 3 2 2" xfId="8585" xr:uid="{00000000-0005-0000-0000-0000752C0000}"/>
    <cellStyle name="Normal 12 2 5 4 3 2 2 2" xfId="21396" xr:uid="{00000000-0005-0000-0000-0000762C0000}"/>
    <cellStyle name="Normal 12 2 5 4 3 2 2 2 2" xfId="47016" xr:uid="{00000000-0005-0000-0000-0000772C0000}"/>
    <cellStyle name="Normal 12 2 5 4 3 2 2 3" xfId="34206" xr:uid="{00000000-0005-0000-0000-0000782C0000}"/>
    <cellStyle name="Normal 12 2 5 4 3 2 3" xfId="15906" xr:uid="{00000000-0005-0000-0000-0000792C0000}"/>
    <cellStyle name="Normal 12 2 5 4 3 2 3 2" xfId="41526" xr:uid="{00000000-0005-0000-0000-00007A2C0000}"/>
    <cellStyle name="Normal 12 2 5 4 3 2 4" xfId="28716" xr:uid="{00000000-0005-0000-0000-00007B2C0000}"/>
    <cellStyle name="Normal 12 2 5 4 3 3" xfId="4925" xr:uid="{00000000-0005-0000-0000-00007C2C0000}"/>
    <cellStyle name="Normal 12 2 5 4 3 3 2" xfId="10415" xr:uid="{00000000-0005-0000-0000-00007D2C0000}"/>
    <cellStyle name="Normal 12 2 5 4 3 3 2 2" xfId="23226" xr:uid="{00000000-0005-0000-0000-00007E2C0000}"/>
    <cellStyle name="Normal 12 2 5 4 3 3 2 2 2" xfId="48846" xr:uid="{00000000-0005-0000-0000-00007F2C0000}"/>
    <cellStyle name="Normal 12 2 5 4 3 3 2 3" xfId="36036" xr:uid="{00000000-0005-0000-0000-0000802C0000}"/>
    <cellStyle name="Normal 12 2 5 4 3 3 3" xfId="17736" xr:uid="{00000000-0005-0000-0000-0000812C0000}"/>
    <cellStyle name="Normal 12 2 5 4 3 3 3 2" xfId="43356" xr:uid="{00000000-0005-0000-0000-0000822C0000}"/>
    <cellStyle name="Normal 12 2 5 4 3 3 4" xfId="30546" xr:uid="{00000000-0005-0000-0000-0000832C0000}"/>
    <cellStyle name="Normal 12 2 5 4 3 4" xfId="12245" xr:uid="{00000000-0005-0000-0000-0000842C0000}"/>
    <cellStyle name="Normal 12 2 5 4 3 4 2" xfId="25056" xr:uid="{00000000-0005-0000-0000-0000852C0000}"/>
    <cellStyle name="Normal 12 2 5 4 3 4 2 2" xfId="50676" xr:uid="{00000000-0005-0000-0000-0000862C0000}"/>
    <cellStyle name="Normal 12 2 5 4 3 4 3" xfId="37866" xr:uid="{00000000-0005-0000-0000-0000872C0000}"/>
    <cellStyle name="Normal 12 2 5 4 3 5" xfId="6755" xr:uid="{00000000-0005-0000-0000-0000882C0000}"/>
    <cellStyle name="Normal 12 2 5 4 3 5 2" xfId="19566" xr:uid="{00000000-0005-0000-0000-0000892C0000}"/>
    <cellStyle name="Normal 12 2 5 4 3 5 2 2" xfId="45186" xr:uid="{00000000-0005-0000-0000-00008A2C0000}"/>
    <cellStyle name="Normal 12 2 5 4 3 5 3" xfId="32376" xr:uid="{00000000-0005-0000-0000-00008B2C0000}"/>
    <cellStyle name="Normal 12 2 5 4 3 6" xfId="14076" xr:uid="{00000000-0005-0000-0000-00008C2C0000}"/>
    <cellStyle name="Normal 12 2 5 4 3 6 2" xfId="39696" xr:uid="{00000000-0005-0000-0000-00008D2C0000}"/>
    <cellStyle name="Normal 12 2 5 4 3 7" xfId="26886" xr:uid="{00000000-0005-0000-0000-00008E2C0000}"/>
    <cellStyle name="Normal 12 2 5 4 4" xfId="2201" xr:uid="{00000000-0005-0000-0000-00008F2C0000}"/>
    <cellStyle name="Normal 12 2 5 4 4 2" xfId="7691" xr:uid="{00000000-0005-0000-0000-0000902C0000}"/>
    <cellStyle name="Normal 12 2 5 4 4 2 2" xfId="20502" xr:uid="{00000000-0005-0000-0000-0000912C0000}"/>
    <cellStyle name="Normal 12 2 5 4 4 2 2 2" xfId="46122" xr:uid="{00000000-0005-0000-0000-0000922C0000}"/>
    <cellStyle name="Normal 12 2 5 4 4 2 3" xfId="33312" xr:uid="{00000000-0005-0000-0000-0000932C0000}"/>
    <cellStyle name="Normal 12 2 5 4 4 3" xfId="15012" xr:uid="{00000000-0005-0000-0000-0000942C0000}"/>
    <cellStyle name="Normal 12 2 5 4 4 3 2" xfId="40632" xr:uid="{00000000-0005-0000-0000-0000952C0000}"/>
    <cellStyle name="Normal 12 2 5 4 4 4" xfId="27822" xr:uid="{00000000-0005-0000-0000-0000962C0000}"/>
    <cellStyle name="Normal 12 2 5 4 5" xfId="4031" xr:uid="{00000000-0005-0000-0000-0000972C0000}"/>
    <cellStyle name="Normal 12 2 5 4 5 2" xfId="9521" xr:uid="{00000000-0005-0000-0000-0000982C0000}"/>
    <cellStyle name="Normal 12 2 5 4 5 2 2" xfId="22332" xr:uid="{00000000-0005-0000-0000-0000992C0000}"/>
    <cellStyle name="Normal 12 2 5 4 5 2 2 2" xfId="47952" xr:uid="{00000000-0005-0000-0000-00009A2C0000}"/>
    <cellStyle name="Normal 12 2 5 4 5 2 3" xfId="35142" xr:uid="{00000000-0005-0000-0000-00009B2C0000}"/>
    <cellStyle name="Normal 12 2 5 4 5 3" xfId="16842" xr:uid="{00000000-0005-0000-0000-00009C2C0000}"/>
    <cellStyle name="Normal 12 2 5 4 5 3 2" xfId="42462" xr:uid="{00000000-0005-0000-0000-00009D2C0000}"/>
    <cellStyle name="Normal 12 2 5 4 5 4" xfId="29652" xr:uid="{00000000-0005-0000-0000-00009E2C0000}"/>
    <cellStyle name="Normal 12 2 5 4 6" xfId="11351" xr:uid="{00000000-0005-0000-0000-00009F2C0000}"/>
    <cellStyle name="Normal 12 2 5 4 6 2" xfId="24162" xr:uid="{00000000-0005-0000-0000-0000A02C0000}"/>
    <cellStyle name="Normal 12 2 5 4 6 2 2" xfId="49782" xr:uid="{00000000-0005-0000-0000-0000A12C0000}"/>
    <cellStyle name="Normal 12 2 5 4 6 3" xfId="36972" xr:uid="{00000000-0005-0000-0000-0000A22C0000}"/>
    <cellStyle name="Normal 12 2 5 4 7" xfId="5861" xr:uid="{00000000-0005-0000-0000-0000A32C0000}"/>
    <cellStyle name="Normal 12 2 5 4 7 2" xfId="18672" xr:uid="{00000000-0005-0000-0000-0000A42C0000}"/>
    <cellStyle name="Normal 12 2 5 4 7 2 2" xfId="44292" xr:uid="{00000000-0005-0000-0000-0000A52C0000}"/>
    <cellStyle name="Normal 12 2 5 4 7 3" xfId="31482" xr:uid="{00000000-0005-0000-0000-0000A62C0000}"/>
    <cellStyle name="Normal 12 2 5 4 8" xfId="13182" xr:uid="{00000000-0005-0000-0000-0000A72C0000}"/>
    <cellStyle name="Normal 12 2 5 4 8 2" xfId="38802" xr:uid="{00000000-0005-0000-0000-0000A82C0000}"/>
    <cellStyle name="Normal 12 2 5 4 9" xfId="25992" xr:uid="{00000000-0005-0000-0000-0000A92C0000}"/>
    <cellStyle name="Normal 12 2 5 5" xfId="607" xr:uid="{00000000-0005-0000-0000-0000AA2C0000}"/>
    <cellStyle name="Normal 12 2 5 5 2" xfId="1007" xr:uid="{00000000-0005-0000-0000-0000AB2C0000}"/>
    <cellStyle name="Normal 12 2 5 5 2 2" xfId="1902" xr:uid="{00000000-0005-0000-0000-0000AC2C0000}"/>
    <cellStyle name="Normal 12 2 5 5 2 2 2" xfId="3732" xr:uid="{00000000-0005-0000-0000-0000AD2C0000}"/>
    <cellStyle name="Normal 12 2 5 5 2 2 2 2" xfId="9222" xr:uid="{00000000-0005-0000-0000-0000AE2C0000}"/>
    <cellStyle name="Normal 12 2 5 5 2 2 2 2 2" xfId="22033" xr:uid="{00000000-0005-0000-0000-0000AF2C0000}"/>
    <cellStyle name="Normal 12 2 5 5 2 2 2 2 2 2" xfId="47653" xr:uid="{00000000-0005-0000-0000-0000B02C0000}"/>
    <cellStyle name="Normal 12 2 5 5 2 2 2 2 3" xfId="34843" xr:uid="{00000000-0005-0000-0000-0000B12C0000}"/>
    <cellStyle name="Normal 12 2 5 5 2 2 2 3" xfId="16543" xr:uid="{00000000-0005-0000-0000-0000B22C0000}"/>
    <cellStyle name="Normal 12 2 5 5 2 2 2 3 2" xfId="42163" xr:uid="{00000000-0005-0000-0000-0000B32C0000}"/>
    <cellStyle name="Normal 12 2 5 5 2 2 2 4" xfId="29353" xr:uid="{00000000-0005-0000-0000-0000B42C0000}"/>
    <cellStyle name="Normal 12 2 5 5 2 2 3" xfId="5562" xr:uid="{00000000-0005-0000-0000-0000B52C0000}"/>
    <cellStyle name="Normal 12 2 5 5 2 2 3 2" xfId="11052" xr:uid="{00000000-0005-0000-0000-0000B62C0000}"/>
    <cellStyle name="Normal 12 2 5 5 2 2 3 2 2" xfId="23863" xr:uid="{00000000-0005-0000-0000-0000B72C0000}"/>
    <cellStyle name="Normal 12 2 5 5 2 2 3 2 2 2" xfId="49483" xr:uid="{00000000-0005-0000-0000-0000B82C0000}"/>
    <cellStyle name="Normal 12 2 5 5 2 2 3 2 3" xfId="36673" xr:uid="{00000000-0005-0000-0000-0000B92C0000}"/>
    <cellStyle name="Normal 12 2 5 5 2 2 3 3" xfId="18373" xr:uid="{00000000-0005-0000-0000-0000BA2C0000}"/>
    <cellStyle name="Normal 12 2 5 5 2 2 3 3 2" xfId="43993" xr:uid="{00000000-0005-0000-0000-0000BB2C0000}"/>
    <cellStyle name="Normal 12 2 5 5 2 2 3 4" xfId="31183" xr:uid="{00000000-0005-0000-0000-0000BC2C0000}"/>
    <cellStyle name="Normal 12 2 5 5 2 2 4" xfId="12882" xr:uid="{00000000-0005-0000-0000-0000BD2C0000}"/>
    <cellStyle name="Normal 12 2 5 5 2 2 4 2" xfId="25693" xr:uid="{00000000-0005-0000-0000-0000BE2C0000}"/>
    <cellStyle name="Normal 12 2 5 5 2 2 4 2 2" xfId="51313" xr:uid="{00000000-0005-0000-0000-0000BF2C0000}"/>
    <cellStyle name="Normal 12 2 5 5 2 2 4 3" xfId="38503" xr:uid="{00000000-0005-0000-0000-0000C02C0000}"/>
    <cellStyle name="Normal 12 2 5 5 2 2 5" xfId="7392" xr:uid="{00000000-0005-0000-0000-0000C12C0000}"/>
    <cellStyle name="Normal 12 2 5 5 2 2 5 2" xfId="20203" xr:uid="{00000000-0005-0000-0000-0000C22C0000}"/>
    <cellStyle name="Normal 12 2 5 5 2 2 5 2 2" xfId="45823" xr:uid="{00000000-0005-0000-0000-0000C32C0000}"/>
    <cellStyle name="Normal 12 2 5 5 2 2 5 3" xfId="33013" xr:uid="{00000000-0005-0000-0000-0000C42C0000}"/>
    <cellStyle name="Normal 12 2 5 5 2 2 6" xfId="14713" xr:uid="{00000000-0005-0000-0000-0000C52C0000}"/>
    <cellStyle name="Normal 12 2 5 5 2 2 6 2" xfId="40333" xr:uid="{00000000-0005-0000-0000-0000C62C0000}"/>
    <cellStyle name="Normal 12 2 5 5 2 2 7" xfId="27523" xr:uid="{00000000-0005-0000-0000-0000C72C0000}"/>
    <cellStyle name="Normal 12 2 5 5 2 3" xfId="2838" xr:uid="{00000000-0005-0000-0000-0000C82C0000}"/>
    <cellStyle name="Normal 12 2 5 5 2 3 2" xfId="8328" xr:uid="{00000000-0005-0000-0000-0000C92C0000}"/>
    <cellStyle name="Normal 12 2 5 5 2 3 2 2" xfId="21139" xr:uid="{00000000-0005-0000-0000-0000CA2C0000}"/>
    <cellStyle name="Normal 12 2 5 5 2 3 2 2 2" xfId="46759" xr:uid="{00000000-0005-0000-0000-0000CB2C0000}"/>
    <cellStyle name="Normal 12 2 5 5 2 3 2 3" xfId="33949" xr:uid="{00000000-0005-0000-0000-0000CC2C0000}"/>
    <cellStyle name="Normal 12 2 5 5 2 3 3" xfId="15649" xr:uid="{00000000-0005-0000-0000-0000CD2C0000}"/>
    <cellStyle name="Normal 12 2 5 5 2 3 3 2" xfId="41269" xr:uid="{00000000-0005-0000-0000-0000CE2C0000}"/>
    <cellStyle name="Normal 12 2 5 5 2 3 4" xfId="28459" xr:uid="{00000000-0005-0000-0000-0000CF2C0000}"/>
    <cellStyle name="Normal 12 2 5 5 2 4" xfId="4668" xr:uid="{00000000-0005-0000-0000-0000D02C0000}"/>
    <cellStyle name="Normal 12 2 5 5 2 4 2" xfId="10158" xr:uid="{00000000-0005-0000-0000-0000D12C0000}"/>
    <cellStyle name="Normal 12 2 5 5 2 4 2 2" xfId="22969" xr:uid="{00000000-0005-0000-0000-0000D22C0000}"/>
    <cellStyle name="Normal 12 2 5 5 2 4 2 2 2" xfId="48589" xr:uid="{00000000-0005-0000-0000-0000D32C0000}"/>
    <cellStyle name="Normal 12 2 5 5 2 4 2 3" xfId="35779" xr:uid="{00000000-0005-0000-0000-0000D42C0000}"/>
    <cellStyle name="Normal 12 2 5 5 2 4 3" xfId="17479" xr:uid="{00000000-0005-0000-0000-0000D52C0000}"/>
    <cellStyle name="Normal 12 2 5 5 2 4 3 2" xfId="43099" xr:uid="{00000000-0005-0000-0000-0000D62C0000}"/>
    <cellStyle name="Normal 12 2 5 5 2 4 4" xfId="30289" xr:uid="{00000000-0005-0000-0000-0000D72C0000}"/>
    <cellStyle name="Normal 12 2 5 5 2 5" xfId="11988" xr:uid="{00000000-0005-0000-0000-0000D82C0000}"/>
    <cellStyle name="Normal 12 2 5 5 2 5 2" xfId="24799" xr:uid="{00000000-0005-0000-0000-0000D92C0000}"/>
    <cellStyle name="Normal 12 2 5 5 2 5 2 2" xfId="50419" xr:uid="{00000000-0005-0000-0000-0000DA2C0000}"/>
    <cellStyle name="Normal 12 2 5 5 2 5 3" xfId="37609" xr:uid="{00000000-0005-0000-0000-0000DB2C0000}"/>
    <cellStyle name="Normal 12 2 5 5 2 6" xfId="6498" xr:uid="{00000000-0005-0000-0000-0000DC2C0000}"/>
    <cellStyle name="Normal 12 2 5 5 2 6 2" xfId="19309" xr:uid="{00000000-0005-0000-0000-0000DD2C0000}"/>
    <cellStyle name="Normal 12 2 5 5 2 6 2 2" xfId="44929" xr:uid="{00000000-0005-0000-0000-0000DE2C0000}"/>
    <cellStyle name="Normal 12 2 5 5 2 6 3" xfId="32119" xr:uid="{00000000-0005-0000-0000-0000DF2C0000}"/>
    <cellStyle name="Normal 12 2 5 5 2 7" xfId="13819" xr:uid="{00000000-0005-0000-0000-0000E02C0000}"/>
    <cellStyle name="Normal 12 2 5 5 2 7 2" xfId="39439" xr:uid="{00000000-0005-0000-0000-0000E12C0000}"/>
    <cellStyle name="Normal 12 2 5 5 2 8" xfId="26629" xr:uid="{00000000-0005-0000-0000-0000E22C0000}"/>
    <cellStyle name="Normal 12 2 5 5 3" xfId="1502" xr:uid="{00000000-0005-0000-0000-0000E32C0000}"/>
    <cellStyle name="Normal 12 2 5 5 3 2" xfId="3332" xr:uid="{00000000-0005-0000-0000-0000E42C0000}"/>
    <cellStyle name="Normal 12 2 5 5 3 2 2" xfId="8822" xr:uid="{00000000-0005-0000-0000-0000E52C0000}"/>
    <cellStyle name="Normal 12 2 5 5 3 2 2 2" xfId="21633" xr:uid="{00000000-0005-0000-0000-0000E62C0000}"/>
    <cellStyle name="Normal 12 2 5 5 3 2 2 2 2" xfId="47253" xr:uid="{00000000-0005-0000-0000-0000E72C0000}"/>
    <cellStyle name="Normal 12 2 5 5 3 2 2 3" xfId="34443" xr:uid="{00000000-0005-0000-0000-0000E82C0000}"/>
    <cellStyle name="Normal 12 2 5 5 3 2 3" xfId="16143" xr:uid="{00000000-0005-0000-0000-0000E92C0000}"/>
    <cellStyle name="Normal 12 2 5 5 3 2 3 2" xfId="41763" xr:uid="{00000000-0005-0000-0000-0000EA2C0000}"/>
    <cellStyle name="Normal 12 2 5 5 3 2 4" xfId="28953" xr:uid="{00000000-0005-0000-0000-0000EB2C0000}"/>
    <cellStyle name="Normal 12 2 5 5 3 3" xfId="5162" xr:uid="{00000000-0005-0000-0000-0000EC2C0000}"/>
    <cellStyle name="Normal 12 2 5 5 3 3 2" xfId="10652" xr:uid="{00000000-0005-0000-0000-0000ED2C0000}"/>
    <cellStyle name="Normal 12 2 5 5 3 3 2 2" xfId="23463" xr:uid="{00000000-0005-0000-0000-0000EE2C0000}"/>
    <cellStyle name="Normal 12 2 5 5 3 3 2 2 2" xfId="49083" xr:uid="{00000000-0005-0000-0000-0000EF2C0000}"/>
    <cellStyle name="Normal 12 2 5 5 3 3 2 3" xfId="36273" xr:uid="{00000000-0005-0000-0000-0000F02C0000}"/>
    <cellStyle name="Normal 12 2 5 5 3 3 3" xfId="17973" xr:uid="{00000000-0005-0000-0000-0000F12C0000}"/>
    <cellStyle name="Normal 12 2 5 5 3 3 3 2" xfId="43593" xr:uid="{00000000-0005-0000-0000-0000F22C0000}"/>
    <cellStyle name="Normal 12 2 5 5 3 3 4" xfId="30783" xr:uid="{00000000-0005-0000-0000-0000F32C0000}"/>
    <cellStyle name="Normal 12 2 5 5 3 4" xfId="12482" xr:uid="{00000000-0005-0000-0000-0000F42C0000}"/>
    <cellStyle name="Normal 12 2 5 5 3 4 2" xfId="25293" xr:uid="{00000000-0005-0000-0000-0000F52C0000}"/>
    <cellStyle name="Normal 12 2 5 5 3 4 2 2" xfId="50913" xr:uid="{00000000-0005-0000-0000-0000F62C0000}"/>
    <cellStyle name="Normal 12 2 5 5 3 4 3" xfId="38103" xr:uid="{00000000-0005-0000-0000-0000F72C0000}"/>
    <cellStyle name="Normal 12 2 5 5 3 5" xfId="6992" xr:uid="{00000000-0005-0000-0000-0000F82C0000}"/>
    <cellStyle name="Normal 12 2 5 5 3 5 2" xfId="19803" xr:uid="{00000000-0005-0000-0000-0000F92C0000}"/>
    <cellStyle name="Normal 12 2 5 5 3 5 2 2" xfId="45423" xr:uid="{00000000-0005-0000-0000-0000FA2C0000}"/>
    <cellStyle name="Normal 12 2 5 5 3 5 3" xfId="32613" xr:uid="{00000000-0005-0000-0000-0000FB2C0000}"/>
    <cellStyle name="Normal 12 2 5 5 3 6" xfId="14313" xr:uid="{00000000-0005-0000-0000-0000FC2C0000}"/>
    <cellStyle name="Normal 12 2 5 5 3 6 2" xfId="39933" xr:uid="{00000000-0005-0000-0000-0000FD2C0000}"/>
    <cellStyle name="Normal 12 2 5 5 3 7" xfId="27123" xr:uid="{00000000-0005-0000-0000-0000FE2C0000}"/>
    <cellStyle name="Normal 12 2 5 5 4" xfId="2438" xr:uid="{00000000-0005-0000-0000-0000FF2C0000}"/>
    <cellStyle name="Normal 12 2 5 5 4 2" xfId="7928" xr:uid="{00000000-0005-0000-0000-0000002D0000}"/>
    <cellStyle name="Normal 12 2 5 5 4 2 2" xfId="20739" xr:uid="{00000000-0005-0000-0000-0000012D0000}"/>
    <cellStyle name="Normal 12 2 5 5 4 2 2 2" xfId="46359" xr:uid="{00000000-0005-0000-0000-0000022D0000}"/>
    <cellStyle name="Normal 12 2 5 5 4 2 3" xfId="33549" xr:uid="{00000000-0005-0000-0000-0000032D0000}"/>
    <cellStyle name="Normal 12 2 5 5 4 3" xfId="15249" xr:uid="{00000000-0005-0000-0000-0000042D0000}"/>
    <cellStyle name="Normal 12 2 5 5 4 3 2" xfId="40869" xr:uid="{00000000-0005-0000-0000-0000052D0000}"/>
    <cellStyle name="Normal 12 2 5 5 4 4" xfId="28059" xr:uid="{00000000-0005-0000-0000-0000062D0000}"/>
    <cellStyle name="Normal 12 2 5 5 5" xfId="4268" xr:uid="{00000000-0005-0000-0000-0000072D0000}"/>
    <cellStyle name="Normal 12 2 5 5 5 2" xfId="9758" xr:uid="{00000000-0005-0000-0000-0000082D0000}"/>
    <cellStyle name="Normal 12 2 5 5 5 2 2" xfId="22569" xr:uid="{00000000-0005-0000-0000-0000092D0000}"/>
    <cellStyle name="Normal 12 2 5 5 5 2 2 2" xfId="48189" xr:uid="{00000000-0005-0000-0000-00000A2D0000}"/>
    <cellStyle name="Normal 12 2 5 5 5 2 3" xfId="35379" xr:uid="{00000000-0005-0000-0000-00000B2D0000}"/>
    <cellStyle name="Normal 12 2 5 5 5 3" xfId="17079" xr:uid="{00000000-0005-0000-0000-00000C2D0000}"/>
    <cellStyle name="Normal 12 2 5 5 5 3 2" xfId="42699" xr:uid="{00000000-0005-0000-0000-00000D2D0000}"/>
    <cellStyle name="Normal 12 2 5 5 5 4" xfId="29889" xr:uid="{00000000-0005-0000-0000-00000E2D0000}"/>
    <cellStyle name="Normal 12 2 5 5 6" xfId="11588" xr:uid="{00000000-0005-0000-0000-00000F2D0000}"/>
    <cellStyle name="Normal 12 2 5 5 6 2" xfId="24399" xr:uid="{00000000-0005-0000-0000-0000102D0000}"/>
    <cellStyle name="Normal 12 2 5 5 6 2 2" xfId="50019" xr:uid="{00000000-0005-0000-0000-0000112D0000}"/>
    <cellStyle name="Normal 12 2 5 5 6 3" xfId="37209" xr:uid="{00000000-0005-0000-0000-0000122D0000}"/>
    <cellStyle name="Normal 12 2 5 5 7" xfId="6098" xr:uid="{00000000-0005-0000-0000-0000132D0000}"/>
    <cellStyle name="Normal 12 2 5 5 7 2" xfId="18909" xr:uid="{00000000-0005-0000-0000-0000142D0000}"/>
    <cellStyle name="Normal 12 2 5 5 7 2 2" xfId="44529" xr:uid="{00000000-0005-0000-0000-0000152D0000}"/>
    <cellStyle name="Normal 12 2 5 5 7 3" xfId="31719" xr:uid="{00000000-0005-0000-0000-0000162D0000}"/>
    <cellStyle name="Normal 12 2 5 5 8" xfId="13419" xr:uid="{00000000-0005-0000-0000-0000172D0000}"/>
    <cellStyle name="Normal 12 2 5 5 8 2" xfId="39039" xr:uid="{00000000-0005-0000-0000-0000182D0000}"/>
    <cellStyle name="Normal 12 2 5 5 9" xfId="26229" xr:uid="{00000000-0005-0000-0000-0000192D0000}"/>
    <cellStyle name="Normal 12 2 5 6" xfId="741" xr:uid="{00000000-0005-0000-0000-00001A2D0000}"/>
    <cellStyle name="Normal 12 2 5 6 2" xfId="1636" xr:uid="{00000000-0005-0000-0000-00001B2D0000}"/>
    <cellStyle name="Normal 12 2 5 6 2 2" xfId="3466" xr:uid="{00000000-0005-0000-0000-00001C2D0000}"/>
    <cellStyle name="Normal 12 2 5 6 2 2 2" xfId="8956" xr:uid="{00000000-0005-0000-0000-00001D2D0000}"/>
    <cellStyle name="Normal 12 2 5 6 2 2 2 2" xfId="21767" xr:uid="{00000000-0005-0000-0000-00001E2D0000}"/>
    <cellStyle name="Normal 12 2 5 6 2 2 2 2 2" xfId="47387" xr:uid="{00000000-0005-0000-0000-00001F2D0000}"/>
    <cellStyle name="Normal 12 2 5 6 2 2 2 3" xfId="34577" xr:uid="{00000000-0005-0000-0000-0000202D0000}"/>
    <cellStyle name="Normal 12 2 5 6 2 2 3" xfId="16277" xr:uid="{00000000-0005-0000-0000-0000212D0000}"/>
    <cellStyle name="Normal 12 2 5 6 2 2 3 2" xfId="41897" xr:uid="{00000000-0005-0000-0000-0000222D0000}"/>
    <cellStyle name="Normal 12 2 5 6 2 2 4" xfId="29087" xr:uid="{00000000-0005-0000-0000-0000232D0000}"/>
    <cellStyle name="Normal 12 2 5 6 2 3" xfId="5296" xr:uid="{00000000-0005-0000-0000-0000242D0000}"/>
    <cellStyle name="Normal 12 2 5 6 2 3 2" xfId="10786" xr:uid="{00000000-0005-0000-0000-0000252D0000}"/>
    <cellStyle name="Normal 12 2 5 6 2 3 2 2" xfId="23597" xr:uid="{00000000-0005-0000-0000-0000262D0000}"/>
    <cellStyle name="Normal 12 2 5 6 2 3 2 2 2" xfId="49217" xr:uid="{00000000-0005-0000-0000-0000272D0000}"/>
    <cellStyle name="Normal 12 2 5 6 2 3 2 3" xfId="36407" xr:uid="{00000000-0005-0000-0000-0000282D0000}"/>
    <cellStyle name="Normal 12 2 5 6 2 3 3" xfId="18107" xr:uid="{00000000-0005-0000-0000-0000292D0000}"/>
    <cellStyle name="Normal 12 2 5 6 2 3 3 2" xfId="43727" xr:uid="{00000000-0005-0000-0000-00002A2D0000}"/>
    <cellStyle name="Normal 12 2 5 6 2 3 4" xfId="30917" xr:uid="{00000000-0005-0000-0000-00002B2D0000}"/>
    <cellStyle name="Normal 12 2 5 6 2 4" xfId="12616" xr:uid="{00000000-0005-0000-0000-00002C2D0000}"/>
    <cellStyle name="Normal 12 2 5 6 2 4 2" xfId="25427" xr:uid="{00000000-0005-0000-0000-00002D2D0000}"/>
    <cellStyle name="Normal 12 2 5 6 2 4 2 2" xfId="51047" xr:uid="{00000000-0005-0000-0000-00002E2D0000}"/>
    <cellStyle name="Normal 12 2 5 6 2 4 3" xfId="38237" xr:uid="{00000000-0005-0000-0000-00002F2D0000}"/>
    <cellStyle name="Normal 12 2 5 6 2 5" xfId="7126" xr:uid="{00000000-0005-0000-0000-0000302D0000}"/>
    <cellStyle name="Normal 12 2 5 6 2 5 2" xfId="19937" xr:uid="{00000000-0005-0000-0000-0000312D0000}"/>
    <cellStyle name="Normal 12 2 5 6 2 5 2 2" xfId="45557" xr:uid="{00000000-0005-0000-0000-0000322D0000}"/>
    <cellStyle name="Normal 12 2 5 6 2 5 3" xfId="32747" xr:uid="{00000000-0005-0000-0000-0000332D0000}"/>
    <cellStyle name="Normal 12 2 5 6 2 6" xfId="14447" xr:uid="{00000000-0005-0000-0000-0000342D0000}"/>
    <cellStyle name="Normal 12 2 5 6 2 6 2" xfId="40067" xr:uid="{00000000-0005-0000-0000-0000352D0000}"/>
    <cellStyle name="Normal 12 2 5 6 2 7" xfId="27257" xr:uid="{00000000-0005-0000-0000-0000362D0000}"/>
    <cellStyle name="Normal 12 2 5 6 3" xfId="2572" xr:uid="{00000000-0005-0000-0000-0000372D0000}"/>
    <cellStyle name="Normal 12 2 5 6 3 2" xfId="8062" xr:uid="{00000000-0005-0000-0000-0000382D0000}"/>
    <cellStyle name="Normal 12 2 5 6 3 2 2" xfId="20873" xr:uid="{00000000-0005-0000-0000-0000392D0000}"/>
    <cellStyle name="Normal 12 2 5 6 3 2 2 2" xfId="46493" xr:uid="{00000000-0005-0000-0000-00003A2D0000}"/>
    <cellStyle name="Normal 12 2 5 6 3 2 3" xfId="33683" xr:uid="{00000000-0005-0000-0000-00003B2D0000}"/>
    <cellStyle name="Normal 12 2 5 6 3 3" xfId="15383" xr:uid="{00000000-0005-0000-0000-00003C2D0000}"/>
    <cellStyle name="Normal 12 2 5 6 3 3 2" xfId="41003" xr:uid="{00000000-0005-0000-0000-00003D2D0000}"/>
    <cellStyle name="Normal 12 2 5 6 3 4" xfId="28193" xr:uid="{00000000-0005-0000-0000-00003E2D0000}"/>
    <cellStyle name="Normal 12 2 5 6 4" xfId="4402" xr:uid="{00000000-0005-0000-0000-00003F2D0000}"/>
    <cellStyle name="Normal 12 2 5 6 4 2" xfId="9892" xr:uid="{00000000-0005-0000-0000-0000402D0000}"/>
    <cellStyle name="Normal 12 2 5 6 4 2 2" xfId="22703" xr:uid="{00000000-0005-0000-0000-0000412D0000}"/>
    <cellStyle name="Normal 12 2 5 6 4 2 2 2" xfId="48323" xr:uid="{00000000-0005-0000-0000-0000422D0000}"/>
    <cellStyle name="Normal 12 2 5 6 4 2 3" xfId="35513" xr:uid="{00000000-0005-0000-0000-0000432D0000}"/>
    <cellStyle name="Normal 12 2 5 6 4 3" xfId="17213" xr:uid="{00000000-0005-0000-0000-0000442D0000}"/>
    <cellStyle name="Normal 12 2 5 6 4 3 2" xfId="42833" xr:uid="{00000000-0005-0000-0000-0000452D0000}"/>
    <cellStyle name="Normal 12 2 5 6 4 4" xfId="30023" xr:uid="{00000000-0005-0000-0000-0000462D0000}"/>
    <cellStyle name="Normal 12 2 5 6 5" xfId="11722" xr:uid="{00000000-0005-0000-0000-0000472D0000}"/>
    <cellStyle name="Normal 12 2 5 6 5 2" xfId="24533" xr:uid="{00000000-0005-0000-0000-0000482D0000}"/>
    <cellStyle name="Normal 12 2 5 6 5 2 2" xfId="50153" xr:uid="{00000000-0005-0000-0000-0000492D0000}"/>
    <cellStyle name="Normal 12 2 5 6 5 3" xfId="37343" xr:uid="{00000000-0005-0000-0000-00004A2D0000}"/>
    <cellStyle name="Normal 12 2 5 6 6" xfId="6232" xr:uid="{00000000-0005-0000-0000-00004B2D0000}"/>
    <cellStyle name="Normal 12 2 5 6 6 2" xfId="19043" xr:uid="{00000000-0005-0000-0000-00004C2D0000}"/>
    <cellStyle name="Normal 12 2 5 6 6 2 2" xfId="44663" xr:uid="{00000000-0005-0000-0000-00004D2D0000}"/>
    <cellStyle name="Normal 12 2 5 6 6 3" xfId="31853" xr:uid="{00000000-0005-0000-0000-00004E2D0000}"/>
    <cellStyle name="Normal 12 2 5 6 7" xfId="13553" xr:uid="{00000000-0005-0000-0000-00004F2D0000}"/>
    <cellStyle name="Normal 12 2 5 6 7 2" xfId="39173" xr:uid="{00000000-0005-0000-0000-0000502D0000}"/>
    <cellStyle name="Normal 12 2 5 6 8" xfId="26363" xr:uid="{00000000-0005-0000-0000-0000512D0000}"/>
    <cellStyle name="Normal 12 2 5 7" xfId="1142" xr:uid="{00000000-0005-0000-0000-0000522D0000}"/>
    <cellStyle name="Normal 12 2 5 7 2" xfId="2972" xr:uid="{00000000-0005-0000-0000-0000532D0000}"/>
    <cellStyle name="Normal 12 2 5 7 2 2" xfId="8462" xr:uid="{00000000-0005-0000-0000-0000542D0000}"/>
    <cellStyle name="Normal 12 2 5 7 2 2 2" xfId="21273" xr:uid="{00000000-0005-0000-0000-0000552D0000}"/>
    <cellStyle name="Normal 12 2 5 7 2 2 2 2" xfId="46893" xr:uid="{00000000-0005-0000-0000-0000562D0000}"/>
    <cellStyle name="Normal 12 2 5 7 2 2 3" xfId="34083" xr:uid="{00000000-0005-0000-0000-0000572D0000}"/>
    <cellStyle name="Normal 12 2 5 7 2 3" xfId="15783" xr:uid="{00000000-0005-0000-0000-0000582D0000}"/>
    <cellStyle name="Normal 12 2 5 7 2 3 2" xfId="41403" xr:uid="{00000000-0005-0000-0000-0000592D0000}"/>
    <cellStyle name="Normal 12 2 5 7 2 4" xfId="28593" xr:uid="{00000000-0005-0000-0000-00005A2D0000}"/>
    <cellStyle name="Normal 12 2 5 7 3" xfId="4802" xr:uid="{00000000-0005-0000-0000-00005B2D0000}"/>
    <cellStyle name="Normal 12 2 5 7 3 2" xfId="10292" xr:uid="{00000000-0005-0000-0000-00005C2D0000}"/>
    <cellStyle name="Normal 12 2 5 7 3 2 2" xfId="23103" xr:uid="{00000000-0005-0000-0000-00005D2D0000}"/>
    <cellStyle name="Normal 12 2 5 7 3 2 2 2" xfId="48723" xr:uid="{00000000-0005-0000-0000-00005E2D0000}"/>
    <cellStyle name="Normal 12 2 5 7 3 2 3" xfId="35913" xr:uid="{00000000-0005-0000-0000-00005F2D0000}"/>
    <cellStyle name="Normal 12 2 5 7 3 3" xfId="17613" xr:uid="{00000000-0005-0000-0000-0000602D0000}"/>
    <cellStyle name="Normal 12 2 5 7 3 3 2" xfId="43233" xr:uid="{00000000-0005-0000-0000-0000612D0000}"/>
    <cellStyle name="Normal 12 2 5 7 3 4" xfId="30423" xr:uid="{00000000-0005-0000-0000-0000622D0000}"/>
    <cellStyle name="Normal 12 2 5 7 4" xfId="12122" xr:uid="{00000000-0005-0000-0000-0000632D0000}"/>
    <cellStyle name="Normal 12 2 5 7 4 2" xfId="24933" xr:uid="{00000000-0005-0000-0000-0000642D0000}"/>
    <cellStyle name="Normal 12 2 5 7 4 2 2" xfId="50553" xr:uid="{00000000-0005-0000-0000-0000652D0000}"/>
    <cellStyle name="Normal 12 2 5 7 4 3" xfId="37743" xr:uid="{00000000-0005-0000-0000-0000662D0000}"/>
    <cellStyle name="Normal 12 2 5 7 5" xfId="6632" xr:uid="{00000000-0005-0000-0000-0000672D0000}"/>
    <cellStyle name="Normal 12 2 5 7 5 2" xfId="19443" xr:uid="{00000000-0005-0000-0000-0000682D0000}"/>
    <cellStyle name="Normal 12 2 5 7 5 2 2" xfId="45063" xr:uid="{00000000-0005-0000-0000-0000692D0000}"/>
    <cellStyle name="Normal 12 2 5 7 5 3" xfId="32253" xr:uid="{00000000-0005-0000-0000-00006A2D0000}"/>
    <cellStyle name="Normal 12 2 5 7 6" xfId="13953" xr:uid="{00000000-0005-0000-0000-00006B2D0000}"/>
    <cellStyle name="Normal 12 2 5 7 6 2" xfId="39573" xr:uid="{00000000-0005-0000-0000-00006C2D0000}"/>
    <cellStyle name="Normal 12 2 5 7 7" xfId="26763" xr:uid="{00000000-0005-0000-0000-00006D2D0000}"/>
    <cellStyle name="Normal 12 2 5 8" xfId="2037" xr:uid="{00000000-0005-0000-0000-00006E2D0000}"/>
    <cellStyle name="Normal 12 2 5 8 2" xfId="3867" xr:uid="{00000000-0005-0000-0000-00006F2D0000}"/>
    <cellStyle name="Normal 12 2 5 8 2 2" xfId="9357" xr:uid="{00000000-0005-0000-0000-0000702D0000}"/>
    <cellStyle name="Normal 12 2 5 8 2 2 2" xfId="22168" xr:uid="{00000000-0005-0000-0000-0000712D0000}"/>
    <cellStyle name="Normal 12 2 5 8 2 2 2 2" xfId="47788" xr:uid="{00000000-0005-0000-0000-0000722D0000}"/>
    <cellStyle name="Normal 12 2 5 8 2 2 3" xfId="34978" xr:uid="{00000000-0005-0000-0000-0000732D0000}"/>
    <cellStyle name="Normal 12 2 5 8 2 3" xfId="16678" xr:uid="{00000000-0005-0000-0000-0000742D0000}"/>
    <cellStyle name="Normal 12 2 5 8 2 3 2" xfId="42298" xr:uid="{00000000-0005-0000-0000-0000752D0000}"/>
    <cellStyle name="Normal 12 2 5 8 2 4" xfId="29488" xr:uid="{00000000-0005-0000-0000-0000762D0000}"/>
    <cellStyle name="Normal 12 2 5 8 3" xfId="5697" xr:uid="{00000000-0005-0000-0000-0000772D0000}"/>
    <cellStyle name="Normal 12 2 5 8 3 2" xfId="11187" xr:uid="{00000000-0005-0000-0000-0000782D0000}"/>
    <cellStyle name="Normal 12 2 5 8 3 2 2" xfId="23998" xr:uid="{00000000-0005-0000-0000-0000792D0000}"/>
    <cellStyle name="Normal 12 2 5 8 3 2 2 2" xfId="49618" xr:uid="{00000000-0005-0000-0000-00007A2D0000}"/>
    <cellStyle name="Normal 12 2 5 8 3 2 3" xfId="36808" xr:uid="{00000000-0005-0000-0000-00007B2D0000}"/>
    <cellStyle name="Normal 12 2 5 8 3 3" xfId="18508" xr:uid="{00000000-0005-0000-0000-00007C2D0000}"/>
    <cellStyle name="Normal 12 2 5 8 3 3 2" xfId="44128" xr:uid="{00000000-0005-0000-0000-00007D2D0000}"/>
    <cellStyle name="Normal 12 2 5 8 3 4" xfId="31318" xr:uid="{00000000-0005-0000-0000-00007E2D0000}"/>
    <cellStyle name="Normal 12 2 5 8 4" xfId="13017" xr:uid="{00000000-0005-0000-0000-00007F2D0000}"/>
    <cellStyle name="Normal 12 2 5 8 4 2" xfId="25828" xr:uid="{00000000-0005-0000-0000-0000802D0000}"/>
    <cellStyle name="Normal 12 2 5 8 4 2 2" xfId="51448" xr:uid="{00000000-0005-0000-0000-0000812D0000}"/>
    <cellStyle name="Normal 12 2 5 8 4 3" xfId="38638" xr:uid="{00000000-0005-0000-0000-0000822D0000}"/>
    <cellStyle name="Normal 12 2 5 8 5" xfId="7527" xr:uid="{00000000-0005-0000-0000-0000832D0000}"/>
    <cellStyle name="Normal 12 2 5 8 5 2" xfId="20338" xr:uid="{00000000-0005-0000-0000-0000842D0000}"/>
    <cellStyle name="Normal 12 2 5 8 5 2 2" xfId="45958" xr:uid="{00000000-0005-0000-0000-0000852D0000}"/>
    <cellStyle name="Normal 12 2 5 8 5 3" xfId="33148" xr:uid="{00000000-0005-0000-0000-0000862D0000}"/>
    <cellStyle name="Normal 12 2 5 8 6" xfId="14848" xr:uid="{00000000-0005-0000-0000-0000872D0000}"/>
    <cellStyle name="Normal 12 2 5 8 6 2" xfId="40468" xr:uid="{00000000-0005-0000-0000-0000882D0000}"/>
    <cellStyle name="Normal 12 2 5 8 7" xfId="27658" xr:uid="{00000000-0005-0000-0000-0000892D0000}"/>
    <cellStyle name="Normal 12 2 5 9" xfId="2078" xr:uid="{00000000-0005-0000-0000-00008A2D0000}"/>
    <cellStyle name="Normal 12 2 5 9 2" xfId="7568" xr:uid="{00000000-0005-0000-0000-00008B2D0000}"/>
    <cellStyle name="Normal 12 2 5 9 2 2" xfId="20379" xr:uid="{00000000-0005-0000-0000-00008C2D0000}"/>
    <cellStyle name="Normal 12 2 5 9 2 2 2" xfId="45999" xr:uid="{00000000-0005-0000-0000-00008D2D0000}"/>
    <cellStyle name="Normal 12 2 5 9 2 3" xfId="33189" xr:uid="{00000000-0005-0000-0000-00008E2D0000}"/>
    <cellStyle name="Normal 12 2 5 9 3" xfId="14889" xr:uid="{00000000-0005-0000-0000-00008F2D0000}"/>
    <cellStyle name="Normal 12 2 5 9 3 2" xfId="40509" xr:uid="{00000000-0005-0000-0000-0000902D0000}"/>
    <cellStyle name="Normal 12 2 5 9 4" xfId="27699" xr:uid="{00000000-0005-0000-0000-0000912D0000}"/>
    <cellStyle name="Normal 12 2 6" xfId="308" xr:uid="{00000000-0005-0000-0000-0000922D0000}"/>
    <cellStyle name="Normal 12 2 6 10" xfId="5800" xr:uid="{00000000-0005-0000-0000-0000932D0000}"/>
    <cellStyle name="Normal 12 2 6 10 2" xfId="18611" xr:uid="{00000000-0005-0000-0000-0000942D0000}"/>
    <cellStyle name="Normal 12 2 6 10 2 2" xfId="44231" xr:uid="{00000000-0005-0000-0000-0000952D0000}"/>
    <cellStyle name="Normal 12 2 6 10 3" xfId="31421" xr:uid="{00000000-0005-0000-0000-0000962D0000}"/>
    <cellStyle name="Normal 12 2 6 11" xfId="13121" xr:uid="{00000000-0005-0000-0000-0000972D0000}"/>
    <cellStyle name="Normal 12 2 6 11 2" xfId="38741" xr:uid="{00000000-0005-0000-0000-0000982D0000}"/>
    <cellStyle name="Normal 12 2 6 12" xfId="25931" xr:uid="{00000000-0005-0000-0000-0000992D0000}"/>
    <cellStyle name="Normal 12 2 6 2" xfId="537" xr:uid="{00000000-0005-0000-0000-00009A2D0000}"/>
    <cellStyle name="Normal 12 2 6 2 2" xfId="936" xr:uid="{00000000-0005-0000-0000-00009B2D0000}"/>
    <cellStyle name="Normal 12 2 6 2 2 2" xfId="1831" xr:uid="{00000000-0005-0000-0000-00009C2D0000}"/>
    <cellStyle name="Normal 12 2 6 2 2 2 2" xfId="3661" xr:uid="{00000000-0005-0000-0000-00009D2D0000}"/>
    <cellStyle name="Normal 12 2 6 2 2 2 2 2" xfId="9151" xr:uid="{00000000-0005-0000-0000-00009E2D0000}"/>
    <cellStyle name="Normal 12 2 6 2 2 2 2 2 2" xfId="21962" xr:uid="{00000000-0005-0000-0000-00009F2D0000}"/>
    <cellStyle name="Normal 12 2 6 2 2 2 2 2 2 2" xfId="47582" xr:uid="{00000000-0005-0000-0000-0000A02D0000}"/>
    <cellStyle name="Normal 12 2 6 2 2 2 2 2 3" xfId="34772" xr:uid="{00000000-0005-0000-0000-0000A12D0000}"/>
    <cellStyle name="Normal 12 2 6 2 2 2 2 3" xfId="16472" xr:uid="{00000000-0005-0000-0000-0000A22D0000}"/>
    <cellStyle name="Normal 12 2 6 2 2 2 2 3 2" xfId="42092" xr:uid="{00000000-0005-0000-0000-0000A32D0000}"/>
    <cellStyle name="Normal 12 2 6 2 2 2 2 4" xfId="29282" xr:uid="{00000000-0005-0000-0000-0000A42D0000}"/>
    <cellStyle name="Normal 12 2 6 2 2 2 3" xfId="5491" xr:uid="{00000000-0005-0000-0000-0000A52D0000}"/>
    <cellStyle name="Normal 12 2 6 2 2 2 3 2" xfId="10981" xr:uid="{00000000-0005-0000-0000-0000A62D0000}"/>
    <cellStyle name="Normal 12 2 6 2 2 2 3 2 2" xfId="23792" xr:uid="{00000000-0005-0000-0000-0000A72D0000}"/>
    <cellStyle name="Normal 12 2 6 2 2 2 3 2 2 2" xfId="49412" xr:uid="{00000000-0005-0000-0000-0000A82D0000}"/>
    <cellStyle name="Normal 12 2 6 2 2 2 3 2 3" xfId="36602" xr:uid="{00000000-0005-0000-0000-0000A92D0000}"/>
    <cellStyle name="Normal 12 2 6 2 2 2 3 3" xfId="18302" xr:uid="{00000000-0005-0000-0000-0000AA2D0000}"/>
    <cellStyle name="Normal 12 2 6 2 2 2 3 3 2" xfId="43922" xr:uid="{00000000-0005-0000-0000-0000AB2D0000}"/>
    <cellStyle name="Normal 12 2 6 2 2 2 3 4" xfId="31112" xr:uid="{00000000-0005-0000-0000-0000AC2D0000}"/>
    <cellStyle name="Normal 12 2 6 2 2 2 4" xfId="12811" xr:uid="{00000000-0005-0000-0000-0000AD2D0000}"/>
    <cellStyle name="Normal 12 2 6 2 2 2 4 2" xfId="25622" xr:uid="{00000000-0005-0000-0000-0000AE2D0000}"/>
    <cellStyle name="Normal 12 2 6 2 2 2 4 2 2" xfId="51242" xr:uid="{00000000-0005-0000-0000-0000AF2D0000}"/>
    <cellStyle name="Normal 12 2 6 2 2 2 4 3" xfId="38432" xr:uid="{00000000-0005-0000-0000-0000B02D0000}"/>
    <cellStyle name="Normal 12 2 6 2 2 2 5" xfId="7321" xr:uid="{00000000-0005-0000-0000-0000B12D0000}"/>
    <cellStyle name="Normal 12 2 6 2 2 2 5 2" xfId="20132" xr:uid="{00000000-0005-0000-0000-0000B22D0000}"/>
    <cellStyle name="Normal 12 2 6 2 2 2 5 2 2" xfId="45752" xr:uid="{00000000-0005-0000-0000-0000B32D0000}"/>
    <cellStyle name="Normal 12 2 6 2 2 2 5 3" xfId="32942" xr:uid="{00000000-0005-0000-0000-0000B42D0000}"/>
    <cellStyle name="Normal 12 2 6 2 2 2 6" xfId="14642" xr:uid="{00000000-0005-0000-0000-0000B52D0000}"/>
    <cellStyle name="Normal 12 2 6 2 2 2 6 2" xfId="40262" xr:uid="{00000000-0005-0000-0000-0000B62D0000}"/>
    <cellStyle name="Normal 12 2 6 2 2 2 7" xfId="27452" xr:uid="{00000000-0005-0000-0000-0000B72D0000}"/>
    <cellStyle name="Normal 12 2 6 2 2 3" xfId="2767" xr:uid="{00000000-0005-0000-0000-0000B82D0000}"/>
    <cellStyle name="Normal 12 2 6 2 2 3 2" xfId="8257" xr:uid="{00000000-0005-0000-0000-0000B92D0000}"/>
    <cellStyle name="Normal 12 2 6 2 2 3 2 2" xfId="21068" xr:uid="{00000000-0005-0000-0000-0000BA2D0000}"/>
    <cellStyle name="Normal 12 2 6 2 2 3 2 2 2" xfId="46688" xr:uid="{00000000-0005-0000-0000-0000BB2D0000}"/>
    <cellStyle name="Normal 12 2 6 2 2 3 2 3" xfId="33878" xr:uid="{00000000-0005-0000-0000-0000BC2D0000}"/>
    <cellStyle name="Normal 12 2 6 2 2 3 3" xfId="15578" xr:uid="{00000000-0005-0000-0000-0000BD2D0000}"/>
    <cellStyle name="Normal 12 2 6 2 2 3 3 2" xfId="41198" xr:uid="{00000000-0005-0000-0000-0000BE2D0000}"/>
    <cellStyle name="Normal 12 2 6 2 2 3 4" xfId="28388" xr:uid="{00000000-0005-0000-0000-0000BF2D0000}"/>
    <cellStyle name="Normal 12 2 6 2 2 4" xfId="4597" xr:uid="{00000000-0005-0000-0000-0000C02D0000}"/>
    <cellStyle name="Normal 12 2 6 2 2 4 2" xfId="10087" xr:uid="{00000000-0005-0000-0000-0000C12D0000}"/>
    <cellStyle name="Normal 12 2 6 2 2 4 2 2" xfId="22898" xr:uid="{00000000-0005-0000-0000-0000C22D0000}"/>
    <cellStyle name="Normal 12 2 6 2 2 4 2 2 2" xfId="48518" xr:uid="{00000000-0005-0000-0000-0000C32D0000}"/>
    <cellStyle name="Normal 12 2 6 2 2 4 2 3" xfId="35708" xr:uid="{00000000-0005-0000-0000-0000C42D0000}"/>
    <cellStyle name="Normal 12 2 6 2 2 4 3" xfId="17408" xr:uid="{00000000-0005-0000-0000-0000C52D0000}"/>
    <cellStyle name="Normal 12 2 6 2 2 4 3 2" xfId="43028" xr:uid="{00000000-0005-0000-0000-0000C62D0000}"/>
    <cellStyle name="Normal 12 2 6 2 2 4 4" xfId="30218" xr:uid="{00000000-0005-0000-0000-0000C72D0000}"/>
    <cellStyle name="Normal 12 2 6 2 2 5" xfId="11917" xr:uid="{00000000-0005-0000-0000-0000C82D0000}"/>
    <cellStyle name="Normal 12 2 6 2 2 5 2" xfId="24728" xr:uid="{00000000-0005-0000-0000-0000C92D0000}"/>
    <cellStyle name="Normal 12 2 6 2 2 5 2 2" xfId="50348" xr:uid="{00000000-0005-0000-0000-0000CA2D0000}"/>
    <cellStyle name="Normal 12 2 6 2 2 5 3" xfId="37538" xr:uid="{00000000-0005-0000-0000-0000CB2D0000}"/>
    <cellStyle name="Normal 12 2 6 2 2 6" xfId="6427" xr:uid="{00000000-0005-0000-0000-0000CC2D0000}"/>
    <cellStyle name="Normal 12 2 6 2 2 6 2" xfId="19238" xr:uid="{00000000-0005-0000-0000-0000CD2D0000}"/>
    <cellStyle name="Normal 12 2 6 2 2 6 2 2" xfId="44858" xr:uid="{00000000-0005-0000-0000-0000CE2D0000}"/>
    <cellStyle name="Normal 12 2 6 2 2 6 3" xfId="32048" xr:uid="{00000000-0005-0000-0000-0000CF2D0000}"/>
    <cellStyle name="Normal 12 2 6 2 2 7" xfId="13748" xr:uid="{00000000-0005-0000-0000-0000D02D0000}"/>
    <cellStyle name="Normal 12 2 6 2 2 7 2" xfId="39368" xr:uid="{00000000-0005-0000-0000-0000D12D0000}"/>
    <cellStyle name="Normal 12 2 6 2 2 8" xfId="26558" xr:uid="{00000000-0005-0000-0000-0000D22D0000}"/>
    <cellStyle name="Normal 12 2 6 2 3" xfId="1432" xr:uid="{00000000-0005-0000-0000-0000D32D0000}"/>
    <cellStyle name="Normal 12 2 6 2 3 2" xfId="3262" xr:uid="{00000000-0005-0000-0000-0000D42D0000}"/>
    <cellStyle name="Normal 12 2 6 2 3 2 2" xfId="8752" xr:uid="{00000000-0005-0000-0000-0000D52D0000}"/>
    <cellStyle name="Normal 12 2 6 2 3 2 2 2" xfId="21563" xr:uid="{00000000-0005-0000-0000-0000D62D0000}"/>
    <cellStyle name="Normal 12 2 6 2 3 2 2 2 2" xfId="47183" xr:uid="{00000000-0005-0000-0000-0000D72D0000}"/>
    <cellStyle name="Normal 12 2 6 2 3 2 2 3" xfId="34373" xr:uid="{00000000-0005-0000-0000-0000D82D0000}"/>
    <cellStyle name="Normal 12 2 6 2 3 2 3" xfId="16073" xr:uid="{00000000-0005-0000-0000-0000D92D0000}"/>
    <cellStyle name="Normal 12 2 6 2 3 2 3 2" xfId="41693" xr:uid="{00000000-0005-0000-0000-0000DA2D0000}"/>
    <cellStyle name="Normal 12 2 6 2 3 2 4" xfId="28883" xr:uid="{00000000-0005-0000-0000-0000DB2D0000}"/>
    <cellStyle name="Normal 12 2 6 2 3 3" xfId="5092" xr:uid="{00000000-0005-0000-0000-0000DC2D0000}"/>
    <cellStyle name="Normal 12 2 6 2 3 3 2" xfId="10582" xr:uid="{00000000-0005-0000-0000-0000DD2D0000}"/>
    <cellStyle name="Normal 12 2 6 2 3 3 2 2" xfId="23393" xr:uid="{00000000-0005-0000-0000-0000DE2D0000}"/>
    <cellStyle name="Normal 12 2 6 2 3 3 2 2 2" xfId="49013" xr:uid="{00000000-0005-0000-0000-0000DF2D0000}"/>
    <cellStyle name="Normal 12 2 6 2 3 3 2 3" xfId="36203" xr:uid="{00000000-0005-0000-0000-0000E02D0000}"/>
    <cellStyle name="Normal 12 2 6 2 3 3 3" xfId="17903" xr:uid="{00000000-0005-0000-0000-0000E12D0000}"/>
    <cellStyle name="Normal 12 2 6 2 3 3 3 2" xfId="43523" xr:uid="{00000000-0005-0000-0000-0000E22D0000}"/>
    <cellStyle name="Normal 12 2 6 2 3 3 4" xfId="30713" xr:uid="{00000000-0005-0000-0000-0000E32D0000}"/>
    <cellStyle name="Normal 12 2 6 2 3 4" xfId="12412" xr:uid="{00000000-0005-0000-0000-0000E42D0000}"/>
    <cellStyle name="Normal 12 2 6 2 3 4 2" xfId="25223" xr:uid="{00000000-0005-0000-0000-0000E52D0000}"/>
    <cellStyle name="Normal 12 2 6 2 3 4 2 2" xfId="50843" xr:uid="{00000000-0005-0000-0000-0000E62D0000}"/>
    <cellStyle name="Normal 12 2 6 2 3 4 3" xfId="38033" xr:uid="{00000000-0005-0000-0000-0000E72D0000}"/>
    <cellStyle name="Normal 12 2 6 2 3 5" xfId="6922" xr:uid="{00000000-0005-0000-0000-0000E82D0000}"/>
    <cellStyle name="Normal 12 2 6 2 3 5 2" xfId="19733" xr:uid="{00000000-0005-0000-0000-0000E92D0000}"/>
    <cellStyle name="Normal 12 2 6 2 3 5 2 2" xfId="45353" xr:uid="{00000000-0005-0000-0000-0000EA2D0000}"/>
    <cellStyle name="Normal 12 2 6 2 3 5 3" xfId="32543" xr:uid="{00000000-0005-0000-0000-0000EB2D0000}"/>
    <cellStyle name="Normal 12 2 6 2 3 6" xfId="14243" xr:uid="{00000000-0005-0000-0000-0000EC2D0000}"/>
    <cellStyle name="Normal 12 2 6 2 3 6 2" xfId="39863" xr:uid="{00000000-0005-0000-0000-0000ED2D0000}"/>
    <cellStyle name="Normal 12 2 6 2 3 7" xfId="27053" xr:uid="{00000000-0005-0000-0000-0000EE2D0000}"/>
    <cellStyle name="Normal 12 2 6 2 4" xfId="2368" xr:uid="{00000000-0005-0000-0000-0000EF2D0000}"/>
    <cellStyle name="Normal 12 2 6 2 4 2" xfId="7858" xr:uid="{00000000-0005-0000-0000-0000F02D0000}"/>
    <cellStyle name="Normal 12 2 6 2 4 2 2" xfId="20669" xr:uid="{00000000-0005-0000-0000-0000F12D0000}"/>
    <cellStyle name="Normal 12 2 6 2 4 2 2 2" xfId="46289" xr:uid="{00000000-0005-0000-0000-0000F22D0000}"/>
    <cellStyle name="Normal 12 2 6 2 4 2 3" xfId="33479" xr:uid="{00000000-0005-0000-0000-0000F32D0000}"/>
    <cellStyle name="Normal 12 2 6 2 4 3" xfId="15179" xr:uid="{00000000-0005-0000-0000-0000F42D0000}"/>
    <cellStyle name="Normal 12 2 6 2 4 3 2" xfId="40799" xr:uid="{00000000-0005-0000-0000-0000F52D0000}"/>
    <cellStyle name="Normal 12 2 6 2 4 4" xfId="27989" xr:uid="{00000000-0005-0000-0000-0000F62D0000}"/>
    <cellStyle name="Normal 12 2 6 2 5" xfId="4198" xr:uid="{00000000-0005-0000-0000-0000F72D0000}"/>
    <cellStyle name="Normal 12 2 6 2 5 2" xfId="9688" xr:uid="{00000000-0005-0000-0000-0000F82D0000}"/>
    <cellStyle name="Normal 12 2 6 2 5 2 2" xfId="22499" xr:uid="{00000000-0005-0000-0000-0000F92D0000}"/>
    <cellStyle name="Normal 12 2 6 2 5 2 2 2" xfId="48119" xr:uid="{00000000-0005-0000-0000-0000FA2D0000}"/>
    <cellStyle name="Normal 12 2 6 2 5 2 3" xfId="35309" xr:uid="{00000000-0005-0000-0000-0000FB2D0000}"/>
    <cellStyle name="Normal 12 2 6 2 5 3" xfId="17009" xr:uid="{00000000-0005-0000-0000-0000FC2D0000}"/>
    <cellStyle name="Normal 12 2 6 2 5 3 2" xfId="42629" xr:uid="{00000000-0005-0000-0000-0000FD2D0000}"/>
    <cellStyle name="Normal 12 2 6 2 5 4" xfId="29819" xr:uid="{00000000-0005-0000-0000-0000FE2D0000}"/>
    <cellStyle name="Normal 12 2 6 2 6" xfId="11518" xr:uid="{00000000-0005-0000-0000-0000FF2D0000}"/>
    <cellStyle name="Normal 12 2 6 2 6 2" xfId="24329" xr:uid="{00000000-0005-0000-0000-0000002E0000}"/>
    <cellStyle name="Normal 12 2 6 2 6 2 2" xfId="49949" xr:uid="{00000000-0005-0000-0000-0000012E0000}"/>
    <cellStyle name="Normal 12 2 6 2 6 3" xfId="37139" xr:uid="{00000000-0005-0000-0000-0000022E0000}"/>
    <cellStyle name="Normal 12 2 6 2 7" xfId="6028" xr:uid="{00000000-0005-0000-0000-0000032E0000}"/>
    <cellStyle name="Normal 12 2 6 2 7 2" xfId="18839" xr:uid="{00000000-0005-0000-0000-0000042E0000}"/>
    <cellStyle name="Normal 12 2 6 2 7 2 2" xfId="44459" xr:uid="{00000000-0005-0000-0000-0000052E0000}"/>
    <cellStyle name="Normal 12 2 6 2 7 3" xfId="31649" xr:uid="{00000000-0005-0000-0000-0000062E0000}"/>
    <cellStyle name="Normal 12 2 6 2 8" xfId="13349" xr:uid="{00000000-0005-0000-0000-0000072E0000}"/>
    <cellStyle name="Normal 12 2 6 2 8 2" xfId="38969" xr:uid="{00000000-0005-0000-0000-0000082E0000}"/>
    <cellStyle name="Normal 12 2 6 2 9" xfId="26159" xr:uid="{00000000-0005-0000-0000-0000092E0000}"/>
    <cellStyle name="Normal 12 2 6 3" xfId="669" xr:uid="{00000000-0005-0000-0000-00000A2E0000}"/>
    <cellStyle name="Normal 12 2 6 3 2" xfId="1069" xr:uid="{00000000-0005-0000-0000-00000B2E0000}"/>
    <cellStyle name="Normal 12 2 6 3 2 2" xfId="1964" xr:uid="{00000000-0005-0000-0000-00000C2E0000}"/>
    <cellStyle name="Normal 12 2 6 3 2 2 2" xfId="3794" xr:uid="{00000000-0005-0000-0000-00000D2E0000}"/>
    <cellStyle name="Normal 12 2 6 3 2 2 2 2" xfId="9284" xr:uid="{00000000-0005-0000-0000-00000E2E0000}"/>
    <cellStyle name="Normal 12 2 6 3 2 2 2 2 2" xfId="22095" xr:uid="{00000000-0005-0000-0000-00000F2E0000}"/>
    <cellStyle name="Normal 12 2 6 3 2 2 2 2 2 2" xfId="47715" xr:uid="{00000000-0005-0000-0000-0000102E0000}"/>
    <cellStyle name="Normal 12 2 6 3 2 2 2 2 3" xfId="34905" xr:uid="{00000000-0005-0000-0000-0000112E0000}"/>
    <cellStyle name="Normal 12 2 6 3 2 2 2 3" xfId="16605" xr:uid="{00000000-0005-0000-0000-0000122E0000}"/>
    <cellStyle name="Normal 12 2 6 3 2 2 2 3 2" xfId="42225" xr:uid="{00000000-0005-0000-0000-0000132E0000}"/>
    <cellStyle name="Normal 12 2 6 3 2 2 2 4" xfId="29415" xr:uid="{00000000-0005-0000-0000-0000142E0000}"/>
    <cellStyle name="Normal 12 2 6 3 2 2 3" xfId="5624" xr:uid="{00000000-0005-0000-0000-0000152E0000}"/>
    <cellStyle name="Normal 12 2 6 3 2 2 3 2" xfId="11114" xr:uid="{00000000-0005-0000-0000-0000162E0000}"/>
    <cellStyle name="Normal 12 2 6 3 2 2 3 2 2" xfId="23925" xr:uid="{00000000-0005-0000-0000-0000172E0000}"/>
    <cellStyle name="Normal 12 2 6 3 2 2 3 2 2 2" xfId="49545" xr:uid="{00000000-0005-0000-0000-0000182E0000}"/>
    <cellStyle name="Normal 12 2 6 3 2 2 3 2 3" xfId="36735" xr:uid="{00000000-0005-0000-0000-0000192E0000}"/>
    <cellStyle name="Normal 12 2 6 3 2 2 3 3" xfId="18435" xr:uid="{00000000-0005-0000-0000-00001A2E0000}"/>
    <cellStyle name="Normal 12 2 6 3 2 2 3 3 2" xfId="44055" xr:uid="{00000000-0005-0000-0000-00001B2E0000}"/>
    <cellStyle name="Normal 12 2 6 3 2 2 3 4" xfId="31245" xr:uid="{00000000-0005-0000-0000-00001C2E0000}"/>
    <cellStyle name="Normal 12 2 6 3 2 2 4" xfId="12944" xr:uid="{00000000-0005-0000-0000-00001D2E0000}"/>
    <cellStyle name="Normal 12 2 6 3 2 2 4 2" xfId="25755" xr:uid="{00000000-0005-0000-0000-00001E2E0000}"/>
    <cellStyle name="Normal 12 2 6 3 2 2 4 2 2" xfId="51375" xr:uid="{00000000-0005-0000-0000-00001F2E0000}"/>
    <cellStyle name="Normal 12 2 6 3 2 2 4 3" xfId="38565" xr:uid="{00000000-0005-0000-0000-0000202E0000}"/>
    <cellStyle name="Normal 12 2 6 3 2 2 5" xfId="7454" xr:uid="{00000000-0005-0000-0000-0000212E0000}"/>
    <cellStyle name="Normal 12 2 6 3 2 2 5 2" xfId="20265" xr:uid="{00000000-0005-0000-0000-0000222E0000}"/>
    <cellStyle name="Normal 12 2 6 3 2 2 5 2 2" xfId="45885" xr:uid="{00000000-0005-0000-0000-0000232E0000}"/>
    <cellStyle name="Normal 12 2 6 3 2 2 5 3" xfId="33075" xr:uid="{00000000-0005-0000-0000-0000242E0000}"/>
    <cellStyle name="Normal 12 2 6 3 2 2 6" xfId="14775" xr:uid="{00000000-0005-0000-0000-0000252E0000}"/>
    <cellStyle name="Normal 12 2 6 3 2 2 6 2" xfId="40395" xr:uid="{00000000-0005-0000-0000-0000262E0000}"/>
    <cellStyle name="Normal 12 2 6 3 2 2 7" xfId="27585" xr:uid="{00000000-0005-0000-0000-0000272E0000}"/>
    <cellStyle name="Normal 12 2 6 3 2 3" xfId="2900" xr:uid="{00000000-0005-0000-0000-0000282E0000}"/>
    <cellStyle name="Normal 12 2 6 3 2 3 2" xfId="8390" xr:uid="{00000000-0005-0000-0000-0000292E0000}"/>
    <cellStyle name="Normal 12 2 6 3 2 3 2 2" xfId="21201" xr:uid="{00000000-0005-0000-0000-00002A2E0000}"/>
    <cellStyle name="Normal 12 2 6 3 2 3 2 2 2" xfId="46821" xr:uid="{00000000-0005-0000-0000-00002B2E0000}"/>
    <cellStyle name="Normal 12 2 6 3 2 3 2 3" xfId="34011" xr:uid="{00000000-0005-0000-0000-00002C2E0000}"/>
    <cellStyle name="Normal 12 2 6 3 2 3 3" xfId="15711" xr:uid="{00000000-0005-0000-0000-00002D2E0000}"/>
    <cellStyle name="Normal 12 2 6 3 2 3 3 2" xfId="41331" xr:uid="{00000000-0005-0000-0000-00002E2E0000}"/>
    <cellStyle name="Normal 12 2 6 3 2 3 4" xfId="28521" xr:uid="{00000000-0005-0000-0000-00002F2E0000}"/>
    <cellStyle name="Normal 12 2 6 3 2 4" xfId="4730" xr:uid="{00000000-0005-0000-0000-0000302E0000}"/>
    <cellStyle name="Normal 12 2 6 3 2 4 2" xfId="10220" xr:uid="{00000000-0005-0000-0000-0000312E0000}"/>
    <cellStyle name="Normal 12 2 6 3 2 4 2 2" xfId="23031" xr:uid="{00000000-0005-0000-0000-0000322E0000}"/>
    <cellStyle name="Normal 12 2 6 3 2 4 2 2 2" xfId="48651" xr:uid="{00000000-0005-0000-0000-0000332E0000}"/>
    <cellStyle name="Normal 12 2 6 3 2 4 2 3" xfId="35841" xr:uid="{00000000-0005-0000-0000-0000342E0000}"/>
    <cellStyle name="Normal 12 2 6 3 2 4 3" xfId="17541" xr:uid="{00000000-0005-0000-0000-0000352E0000}"/>
    <cellStyle name="Normal 12 2 6 3 2 4 3 2" xfId="43161" xr:uid="{00000000-0005-0000-0000-0000362E0000}"/>
    <cellStyle name="Normal 12 2 6 3 2 4 4" xfId="30351" xr:uid="{00000000-0005-0000-0000-0000372E0000}"/>
    <cellStyle name="Normal 12 2 6 3 2 5" xfId="12050" xr:uid="{00000000-0005-0000-0000-0000382E0000}"/>
    <cellStyle name="Normal 12 2 6 3 2 5 2" xfId="24861" xr:uid="{00000000-0005-0000-0000-0000392E0000}"/>
    <cellStyle name="Normal 12 2 6 3 2 5 2 2" xfId="50481" xr:uid="{00000000-0005-0000-0000-00003A2E0000}"/>
    <cellStyle name="Normal 12 2 6 3 2 5 3" xfId="37671" xr:uid="{00000000-0005-0000-0000-00003B2E0000}"/>
    <cellStyle name="Normal 12 2 6 3 2 6" xfId="6560" xr:uid="{00000000-0005-0000-0000-00003C2E0000}"/>
    <cellStyle name="Normal 12 2 6 3 2 6 2" xfId="19371" xr:uid="{00000000-0005-0000-0000-00003D2E0000}"/>
    <cellStyle name="Normal 12 2 6 3 2 6 2 2" xfId="44991" xr:uid="{00000000-0005-0000-0000-00003E2E0000}"/>
    <cellStyle name="Normal 12 2 6 3 2 6 3" xfId="32181" xr:uid="{00000000-0005-0000-0000-00003F2E0000}"/>
    <cellStyle name="Normal 12 2 6 3 2 7" xfId="13881" xr:uid="{00000000-0005-0000-0000-0000402E0000}"/>
    <cellStyle name="Normal 12 2 6 3 2 7 2" xfId="39501" xr:uid="{00000000-0005-0000-0000-0000412E0000}"/>
    <cellStyle name="Normal 12 2 6 3 2 8" xfId="26691" xr:uid="{00000000-0005-0000-0000-0000422E0000}"/>
    <cellStyle name="Normal 12 2 6 3 3" xfId="1564" xr:uid="{00000000-0005-0000-0000-0000432E0000}"/>
    <cellStyle name="Normal 12 2 6 3 3 2" xfId="3394" xr:uid="{00000000-0005-0000-0000-0000442E0000}"/>
    <cellStyle name="Normal 12 2 6 3 3 2 2" xfId="8884" xr:uid="{00000000-0005-0000-0000-0000452E0000}"/>
    <cellStyle name="Normal 12 2 6 3 3 2 2 2" xfId="21695" xr:uid="{00000000-0005-0000-0000-0000462E0000}"/>
    <cellStyle name="Normal 12 2 6 3 3 2 2 2 2" xfId="47315" xr:uid="{00000000-0005-0000-0000-0000472E0000}"/>
    <cellStyle name="Normal 12 2 6 3 3 2 2 3" xfId="34505" xr:uid="{00000000-0005-0000-0000-0000482E0000}"/>
    <cellStyle name="Normal 12 2 6 3 3 2 3" xfId="16205" xr:uid="{00000000-0005-0000-0000-0000492E0000}"/>
    <cellStyle name="Normal 12 2 6 3 3 2 3 2" xfId="41825" xr:uid="{00000000-0005-0000-0000-00004A2E0000}"/>
    <cellStyle name="Normal 12 2 6 3 3 2 4" xfId="29015" xr:uid="{00000000-0005-0000-0000-00004B2E0000}"/>
    <cellStyle name="Normal 12 2 6 3 3 3" xfId="5224" xr:uid="{00000000-0005-0000-0000-00004C2E0000}"/>
    <cellStyle name="Normal 12 2 6 3 3 3 2" xfId="10714" xr:uid="{00000000-0005-0000-0000-00004D2E0000}"/>
    <cellStyle name="Normal 12 2 6 3 3 3 2 2" xfId="23525" xr:uid="{00000000-0005-0000-0000-00004E2E0000}"/>
    <cellStyle name="Normal 12 2 6 3 3 3 2 2 2" xfId="49145" xr:uid="{00000000-0005-0000-0000-00004F2E0000}"/>
    <cellStyle name="Normal 12 2 6 3 3 3 2 3" xfId="36335" xr:uid="{00000000-0005-0000-0000-0000502E0000}"/>
    <cellStyle name="Normal 12 2 6 3 3 3 3" xfId="18035" xr:uid="{00000000-0005-0000-0000-0000512E0000}"/>
    <cellStyle name="Normal 12 2 6 3 3 3 3 2" xfId="43655" xr:uid="{00000000-0005-0000-0000-0000522E0000}"/>
    <cellStyle name="Normal 12 2 6 3 3 3 4" xfId="30845" xr:uid="{00000000-0005-0000-0000-0000532E0000}"/>
    <cellStyle name="Normal 12 2 6 3 3 4" xfId="12544" xr:uid="{00000000-0005-0000-0000-0000542E0000}"/>
    <cellStyle name="Normal 12 2 6 3 3 4 2" xfId="25355" xr:uid="{00000000-0005-0000-0000-0000552E0000}"/>
    <cellStyle name="Normal 12 2 6 3 3 4 2 2" xfId="50975" xr:uid="{00000000-0005-0000-0000-0000562E0000}"/>
    <cellStyle name="Normal 12 2 6 3 3 4 3" xfId="38165" xr:uid="{00000000-0005-0000-0000-0000572E0000}"/>
    <cellStyle name="Normal 12 2 6 3 3 5" xfId="7054" xr:uid="{00000000-0005-0000-0000-0000582E0000}"/>
    <cellStyle name="Normal 12 2 6 3 3 5 2" xfId="19865" xr:uid="{00000000-0005-0000-0000-0000592E0000}"/>
    <cellStyle name="Normal 12 2 6 3 3 5 2 2" xfId="45485" xr:uid="{00000000-0005-0000-0000-00005A2E0000}"/>
    <cellStyle name="Normal 12 2 6 3 3 5 3" xfId="32675" xr:uid="{00000000-0005-0000-0000-00005B2E0000}"/>
    <cellStyle name="Normal 12 2 6 3 3 6" xfId="14375" xr:uid="{00000000-0005-0000-0000-00005C2E0000}"/>
    <cellStyle name="Normal 12 2 6 3 3 6 2" xfId="39995" xr:uid="{00000000-0005-0000-0000-00005D2E0000}"/>
    <cellStyle name="Normal 12 2 6 3 3 7" xfId="27185" xr:uid="{00000000-0005-0000-0000-00005E2E0000}"/>
    <cellStyle name="Normal 12 2 6 3 4" xfId="2500" xr:uid="{00000000-0005-0000-0000-00005F2E0000}"/>
    <cellStyle name="Normal 12 2 6 3 4 2" xfId="7990" xr:uid="{00000000-0005-0000-0000-0000602E0000}"/>
    <cellStyle name="Normal 12 2 6 3 4 2 2" xfId="20801" xr:uid="{00000000-0005-0000-0000-0000612E0000}"/>
    <cellStyle name="Normal 12 2 6 3 4 2 2 2" xfId="46421" xr:uid="{00000000-0005-0000-0000-0000622E0000}"/>
    <cellStyle name="Normal 12 2 6 3 4 2 3" xfId="33611" xr:uid="{00000000-0005-0000-0000-0000632E0000}"/>
    <cellStyle name="Normal 12 2 6 3 4 3" xfId="15311" xr:uid="{00000000-0005-0000-0000-0000642E0000}"/>
    <cellStyle name="Normal 12 2 6 3 4 3 2" xfId="40931" xr:uid="{00000000-0005-0000-0000-0000652E0000}"/>
    <cellStyle name="Normal 12 2 6 3 4 4" xfId="28121" xr:uid="{00000000-0005-0000-0000-0000662E0000}"/>
    <cellStyle name="Normal 12 2 6 3 5" xfId="4330" xr:uid="{00000000-0005-0000-0000-0000672E0000}"/>
    <cellStyle name="Normal 12 2 6 3 5 2" xfId="9820" xr:uid="{00000000-0005-0000-0000-0000682E0000}"/>
    <cellStyle name="Normal 12 2 6 3 5 2 2" xfId="22631" xr:uid="{00000000-0005-0000-0000-0000692E0000}"/>
    <cellStyle name="Normal 12 2 6 3 5 2 2 2" xfId="48251" xr:uid="{00000000-0005-0000-0000-00006A2E0000}"/>
    <cellStyle name="Normal 12 2 6 3 5 2 3" xfId="35441" xr:uid="{00000000-0005-0000-0000-00006B2E0000}"/>
    <cellStyle name="Normal 12 2 6 3 5 3" xfId="17141" xr:uid="{00000000-0005-0000-0000-00006C2E0000}"/>
    <cellStyle name="Normal 12 2 6 3 5 3 2" xfId="42761" xr:uid="{00000000-0005-0000-0000-00006D2E0000}"/>
    <cellStyle name="Normal 12 2 6 3 5 4" xfId="29951" xr:uid="{00000000-0005-0000-0000-00006E2E0000}"/>
    <cellStyle name="Normal 12 2 6 3 6" xfId="11650" xr:uid="{00000000-0005-0000-0000-00006F2E0000}"/>
    <cellStyle name="Normal 12 2 6 3 6 2" xfId="24461" xr:uid="{00000000-0005-0000-0000-0000702E0000}"/>
    <cellStyle name="Normal 12 2 6 3 6 2 2" xfId="50081" xr:uid="{00000000-0005-0000-0000-0000712E0000}"/>
    <cellStyle name="Normal 12 2 6 3 6 3" xfId="37271" xr:uid="{00000000-0005-0000-0000-0000722E0000}"/>
    <cellStyle name="Normal 12 2 6 3 7" xfId="6160" xr:uid="{00000000-0005-0000-0000-0000732E0000}"/>
    <cellStyle name="Normal 12 2 6 3 7 2" xfId="18971" xr:uid="{00000000-0005-0000-0000-0000742E0000}"/>
    <cellStyle name="Normal 12 2 6 3 7 2 2" xfId="44591" xr:uid="{00000000-0005-0000-0000-0000752E0000}"/>
    <cellStyle name="Normal 12 2 6 3 7 3" xfId="31781" xr:uid="{00000000-0005-0000-0000-0000762E0000}"/>
    <cellStyle name="Normal 12 2 6 3 8" xfId="13481" xr:uid="{00000000-0005-0000-0000-0000772E0000}"/>
    <cellStyle name="Normal 12 2 6 3 8 2" xfId="39101" xr:uid="{00000000-0005-0000-0000-0000782E0000}"/>
    <cellStyle name="Normal 12 2 6 3 9" xfId="26291" xr:uid="{00000000-0005-0000-0000-0000792E0000}"/>
    <cellStyle name="Normal 12 2 6 4" xfId="444" xr:uid="{00000000-0005-0000-0000-00007A2E0000}"/>
    <cellStyle name="Normal 12 2 6 4 2" xfId="1339" xr:uid="{00000000-0005-0000-0000-00007B2E0000}"/>
    <cellStyle name="Normal 12 2 6 4 2 2" xfId="3169" xr:uid="{00000000-0005-0000-0000-00007C2E0000}"/>
    <cellStyle name="Normal 12 2 6 4 2 2 2" xfId="8659" xr:uid="{00000000-0005-0000-0000-00007D2E0000}"/>
    <cellStyle name="Normal 12 2 6 4 2 2 2 2" xfId="21470" xr:uid="{00000000-0005-0000-0000-00007E2E0000}"/>
    <cellStyle name="Normal 12 2 6 4 2 2 2 2 2" xfId="47090" xr:uid="{00000000-0005-0000-0000-00007F2E0000}"/>
    <cellStyle name="Normal 12 2 6 4 2 2 2 3" xfId="34280" xr:uid="{00000000-0005-0000-0000-0000802E0000}"/>
    <cellStyle name="Normal 12 2 6 4 2 2 3" xfId="15980" xr:uid="{00000000-0005-0000-0000-0000812E0000}"/>
    <cellStyle name="Normal 12 2 6 4 2 2 3 2" xfId="41600" xr:uid="{00000000-0005-0000-0000-0000822E0000}"/>
    <cellStyle name="Normal 12 2 6 4 2 2 4" xfId="28790" xr:uid="{00000000-0005-0000-0000-0000832E0000}"/>
    <cellStyle name="Normal 12 2 6 4 2 3" xfId="4999" xr:uid="{00000000-0005-0000-0000-0000842E0000}"/>
    <cellStyle name="Normal 12 2 6 4 2 3 2" xfId="10489" xr:uid="{00000000-0005-0000-0000-0000852E0000}"/>
    <cellStyle name="Normal 12 2 6 4 2 3 2 2" xfId="23300" xr:uid="{00000000-0005-0000-0000-0000862E0000}"/>
    <cellStyle name="Normal 12 2 6 4 2 3 2 2 2" xfId="48920" xr:uid="{00000000-0005-0000-0000-0000872E0000}"/>
    <cellStyle name="Normal 12 2 6 4 2 3 2 3" xfId="36110" xr:uid="{00000000-0005-0000-0000-0000882E0000}"/>
    <cellStyle name="Normal 12 2 6 4 2 3 3" xfId="17810" xr:uid="{00000000-0005-0000-0000-0000892E0000}"/>
    <cellStyle name="Normal 12 2 6 4 2 3 3 2" xfId="43430" xr:uid="{00000000-0005-0000-0000-00008A2E0000}"/>
    <cellStyle name="Normal 12 2 6 4 2 3 4" xfId="30620" xr:uid="{00000000-0005-0000-0000-00008B2E0000}"/>
    <cellStyle name="Normal 12 2 6 4 2 4" xfId="12319" xr:uid="{00000000-0005-0000-0000-00008C2E0000}"/>
    <cellStyle name="Normal 12 2 6 4 2 4 2" xfId="25130" xr:uid="{00000000-0005-0000-0000-00008D2E0000}"/>
    <cellStyle name="Normal 12 2 6 4 2 4 2 2" xfId="50750" xr:uid="{00000000-0005-0000-0000-00008E2E0000}"/>
    <cellStyle name="Normal 12 2 6 4 2 4 3" xfId="37940" xr:uid="{00000000-0005-0000-0000-00008F2E0000}"/>
    <cellStyle name="Normal 12 2 6 4 2 5" xfId="6829" xr:uid="{00000000-0005-0000-0000-0000902E0000}"/>
    <cellStyle name="Normal 12 2 6 4 2 5 2" xfId="19640" xr:uid="{00000000-0005-0000-0000-0000912E0000}"/>
    <cellStyle name="Normal 12 2 6 4 2 5 2 2" xfId="45260" xr:uid="{00000000-0005-0000-0000-0000922E0000}"/>
    <cellStyle name="Normal 12 2 6 4 2 5 3" xfId="32450" xr:uid="{00000000-0005-0000-0000-0000932E0000}"/>
    <cellStyle name="Normal 12 2 6 4 2 6" xfId="14150" xr:uid="{00000000-0005-0000-0000-0000942E0000}"/>
    <cellStyle name="Normal 12 2 6 4 2 6 2" xfId="39770" xr:uid="{00000000-0005-0000-0000-0000952E0000}"/>
    <cellStyle name="Normal 12 2 6 4 2 7" xfId="26960" xr:uid="{00000000-0005-0000-0000-0000962E0000}"/>
    <cellStyle name="Normal 12 2 6 4 3" xfId="2275" xr:uid="{00000000-0005-0000-0000-0000972E0000}"/>
    <cellStyle name="Normal 12 2 6 4 3 2" xfId="7765" xr:uid="{00000000-0005-0000-0000-0000982E0000}"/>
    <cellStyle name="Normal 12 2 6 4 3 2 2" xfId="20576" xr:uid="{00000000-0005-0000-0000-0000992E0000}"/>
    <cellStyle name="Normal 12 2 6 4 3 2 2 2" xfId="46196" xr:uid="{00000000-0005-0000-0000-00009A2E0000}"/>
    <cellStyle name="Normal 12 2 6 4 3 2 3" xfId="33386" xr:uid="{00000000-0005-0000-0000-00009B2E0000}"/>
    <cellStyle name="Normal 12 2 6 4 3 3" xfId="15086" xr:uid="{00000000-0005-0000-0000-00009C2E0000}"/>
    <cellStyle name="Normal 12 2 6 4 3 3 2" xfId="40706" xr:uid="{00000000-0005-0000-0000-00009D2E0000}"/>
    <cellStyle name="Normal 12 2 6 4 3 4" xfId="27896" xr:uid="{00000000-0005-0000-0000-00009E2E0000}"/>
    <cellStyle name="Normal 12 2 6 4 4" xfId="4105" xr:uid="{00000000-0005-0000-0000-00009F2E0000}"/>
    <cellStyle name="Normal 12 2 6 4 4 2" xfId="9595" xr:uid="{00000000-0005-0000-0000-0000A02E0000}"/>
    <cellStyle name="Normal 12 2 6 4 4 2 2" xfId="22406" xr:uid="{00000000-0005-0000-0000-0000A12E0000}"/>
    <cellStyle name="Normal 12 2 6 4 4 2 2 2" xfId="48026" xr:uid="{00000000-0005-0000-0000-0000A22E0000}"/>
    <cellStyle name="Normal 12 2 6 4 4 2 3" xfId="35216" xr:uid="{00000000-0005-0000-0000-0000A32E0000}"/>
    <cellStyle name="Normal 12 2 6 4 4 3" xfId="16916" xr:uid="{00000000-0005-0000-0000-0000A42E0000}"/>
    <cellStyle name="Normal 12 2 6 4 4 3 2" xfId="42536" xr:uid="{00000000-0005-0000-0000-0000A52E0000}"/>
    <cellStyle name="Normal 12 2 6 4 4 4" xfId="29726" xr:uid="{00000000-0005-0000-0000-0000A62E0000}"/>
    <cellStyle name="Normal 12 2 6 4 5" xfId="11425" xr:uid="{00000000-0005-0000-0000-0000A72E0000}"/>
    <cellStyle name="Normal 12 2 6 4 5 2" xfId="24236" xr:uid="{00000000-0005-0000-0000-0000A82E0000}"/>
    <cellStyle name="Normal 12 2 6 4 5 2 2" xfId="49856" xr:uid="{00000000-0005-0000-0000-0000A92E0000}"/>
    <cellStyle name="Normal 12 2 6 4 5 3" xfId="37046" xr:uid="{00000000-0005-0000-0000-0000AA2E0000}"/>
    <cellStyle name="Normal 12 2 6 4 6" xfId="5935" xr:uid="{00000000-0005-0000-0000-0000AB2E0000}"/>
    <cellStyle name="Normal 12 2 6 4 6 2" xfId="18746" xr:uid="{00000000-0005-0000-0000-0000AC2E0000}"/>
    <cellStyle name="Normal 12 2 6 4 6 2 2" xfId="44366" xr:uid="{00000000-0005-0000-0000-0000AD2E0000}"/>
    <cellStyle name="Normal 12 2 6 4 6 3" xfId="31556" xr:uid="{00000000-0005-0000-0000-0000AE2E0000}"/>
    <cellStyle name="Normal 12 2 6 4 7" xfId="13256" xr:uid="{00000000-0005-0000-0000-0000AF2E0000}"/>
    <cellStyle name="Normal 12 2 6 4 7 2" xfId="38876" xr:uid="{00000000-0005-0000-0000-0000B02E0000}"/>
    <cellStyle name="Normal 12 2 6 4 8" xfId="26066" xr:uid="{00000000-0005-0000-0000-0000B12E0000}"/>
    <cellStyle name="Normal 12 2 6 5" xfId="803" xr:uid="{00000000-0005-0000-0000-0000B22E0000}"/>
    <cellStyle name="Normal 12 2 6 5 2" xfId="1698" xr:uid="{00000000-0005-0000-0000-0000B32E0000}"/>
    <cellStyle name="Normal 12 2 6 5 2 2" xfId="3528" xr:uid="{00000000-0005-0000-0000-0000B42E0000}"/>
    <cellStyle name="Normal 12 2 6 5 2 2 2" xfId="9018" xr:uid="{00000000-0005-0000-0000-0000B52E0000}"/>
    <cellStyle name="Normal 12 2 6 5 2 2 2 2" xfId="21829" xr:uid="{00000000-0005-0000-0000-0000B62E0000}"/>
    <cellStyle name="Normal 12 2 6 5 2 2 2 2 2" xfId="47449" xr:uid="{00000000-0005-0000-0000-0000B72E0000}"/>
    <cellStyle name="Normal 12 2 6 5 2 2 2 3" xfId="34639" xr:uid="{00000000-0005-0000-0000-0000B82E0000}"/>
    <cellStyle name="Normal 12 2 6 5 2 2 3" xfId="16339" xr:uid="{00000000-0005-0000-0000-0000B92E0000}"/>
    <cellStyle name="Normal 12 2 6 5 2 2 3 2" xfId="41959" xr:uid="{00000000-0005-0000-0000-0000BA2E0000}"/>
    <cellStyle name="Normal 12 2 6 5 2 2 4" xfId="29149" xr:uid="{00000000-0005-0000-0000-0000BB2E0000}"/>
    <cellStyle name="Normal 12 2 6 5 2 3" xfId="5358" xr:uid="{00000000-0005-0000-0000-0000BC2E0000}"/>
    <cellStyle name="Normal 12 2 6 5 2 3 2" xfId="10848" xr:uid="{00000000-0005-0000-0000-0000BD2E0000}"/>
    <cellStyle name="Normal 12 2 6 5 2 3 2 2" xfId="23659" xr:uid="{00000000-0005-0000-0000-0000BE2E0000}"/>
    <cellStyle name="Normal 12 2 6 5 2 3 2 2 2" xfId="49279" xr:uid="{00000000-0005-0000-0000-0000BF2E0000}"/>
    <cellStyle name="Normal 12 2 6 5 2 3 2 3" xfId="36469" xr:uid="{00000000-0005-0000-0000-0000C02E0000}"/>
    <cellStyle name="Normal 12 2 6 5 2 3 3" xfId="18169" xr:uid="{00000000-0005-0000-0000-0000C12E0000}"/>
    <cellStyle name="Normal 12 2 6 5 2 3 3 2" xfId="43789" xr:uid="{00000000-0005-0000-0000-0000C22E0000}"/>
    <cellStyle name="Normal 12 2 6 5 2 3 4" xfId="30979" xr:uid="{00000000-0005-0000-0000-0000C32E0000}"/>
    <cellStyle name="Normal 12 2 6 5 2 4" xfId="12678" xr:uid="{00000000-0005-0000-0000-0000C42E0000}"/>
    <cellStyle name="Normal 12 2 6 5 2 4 2" xfId="25489" xr:uid="{00000000-0005-0000-0000-0000C52E0000}"/>
    <cellStyle name="Normal 12 2 6 5 2 4 2 2" xfId="51109" xr:uid="{00000000-0005-0000-0000-0000C62E0000}"/>
    <cellStyle name="Normal 12 2 6 5 2 4 3" xfId="38299" xr:uid="{00000000-0005-0000-0000-0000C72E0000}"/>
    <cellStyle name="Normal 12 2 6 5 2 5" xfId="7188" xr:uid="{00000000-0005-0000-0000-0000C82E0000}"/>
    <cellStyle name="Normal 12 2 6 5 2 5 2" xfId="19999" xr:uid="{00000000-0005-0000-0000-0000C92E0000}"/>
    <cellStyle name="Normal 12 2 6 5 2 5 2 2" xfId="45619" xr:uid="{00000000-0005-0000-0000-0000CA2E0000}"/>
    <cellStyle name="Normal 12 2 6 5 2 5 3" xfId="32809" xr:uid="{00000000-0005-0000-0000-0000CB2E0000}"/>
    <cellStyle name="Normal 12 2 6 5 2 6" xfId="14509" xr:uid="{00000000-0005-0000-0000-0000CC2E0000}"/>
    <cellStyle name="Normal 12 2 6 5 2 6 2" xfId="40129" xr:uid="{00000000-0005-0000-0000-0000CD2E0000}"/>
    <cellStyle name="Normal 12 2 6 5 2 7" xfId="27319" xr:uid="{00000000-0005-0000-0000-0000CE2E0000}"/>
    <cellStyle name="Normal 12 2 6 5 3" xfId="2634" xr:uid="{00000000-0005-0000-0000-0000CF2E0000}"/>
    <cellStyle name="Normal 12 2 6 5 3 2" xfId="8124" xr:uid="{00000000-0005-0000-0000-0000D02E0000}"/>
    <cellStyle name="Normal 12 2 6 5 3 2 2" xfId="20935" xr:uid="{00000000-0005-0000-0000-0000D12E0000}"/>
    <cellStyle name="Normal 12 2 6 5 3 2 2 2" xfId="46555" xr:uid="{00000000-0005-0000-0000-0000D22E0000}"/>
    <cellStyle name="Normal 12 2 6 5 3 2 3" xfId="33745" xr:uid="{00000000-0005-0000-0000-0000D32E0000}"/>
    <cellStyle name="Normal 12 2 6 5 3 3" xfId="15445" xr:uid="{00000000-0005-0000-0000-0000D42E0000}"/>
    <cellStyle name="Normal 12 2 6 5 3 3 2" xfId="41065" xr:uid="{00000000-0005-0000-0000-0000D52E0000}"/>
    <cellStyle name="Normal 12 2 6 5 3 4" xfId="28255" xr:uid="{00000000-0005-0000-0000-0000D62E0000}"/>
    <cellStyle name="Normal 12 2 6 5 4" xfId="4464" xr:uid="{00000000-0005-0000-0000-0000D72E0000}"/>
    <cellStyle name="Normal 12 2 6 5 4 2" xfId="9954" xr:uid="{00000000-0005-0000-0000-0000D82E0000}"/>
    <cellStyle name="Normal 12 2 6 5 4 2 2" xfId="22765" xr:uid="{00000000-0005-0000-0000-0000D92E0000}"/>
    <cellStyle name="Normal 12 2 6 5 4 2 2 2" xfId="48385" xr:uid="{00000000-0005-0000-0000-0000DA2E0000}"/>
    <cellStyle name="Normal 12 2 6 5 4 2 3" xfId="35575" xr:uid="{00000000-0005-0000-0000-0000DB2E0000}"/>
    <cellStyle name="Normal 12 2 6 5 4 3" xfId="17275" xr:uid="{00000000-0005-0000-0000-0000DC2E0000}"/>
    <cellStyle name="Normal 12 2 6 5 4 3 2" xfId="42895" xr:uid="{00000000-0005-0000-0000-0000DD2E0000}"/>
    <cellStyle name="Normal 12 2 6 5 4 4" xfId="30085" xr:uid="{00000000-0005-0000-0000-0000DE2E0000}"/>
    <cellStyle name="Normal 12 2 6 5 5" xfId="11784" xr:uid="{00000000-0005-0000-0000-0000DF2E0000}"/>
    <cellStyle name="Normal 12 2 6 5 5 2" xfId="24595" xr:uid="{00000000-0005-0000-0000-0000E02E0000}"/>
    <cellStyle name="Normal 12 2 6 5 5 2 2" xfId="50215" xr:uid="{00000000-0005-0000-0000-0000E12E0000}"/>
    <cellStyle name="Normal 12 2 6 5 5 3" xfId="37405" xr:uid="{00000000-0005-0000-0000-0000E22E0000}"/>
    <cellStyle name="Normal 12 2 6 5 6" xfId="6294" xr:uid="{00000000-0005-0000-0000-0000E32E0000}"/>
    <cellStyle name="Normal 12 2 6 5 6 2" xfId="19105" xr:uid="{00000000-0005-0000-0000-0000E42E0000}"/>
    <cellStyle name="Normal 12 2 6 5 6 2 2" xfId="44725" xr:uid="{00000000-0005-0000-0000-0000E52E0000}"/>
    <cellStyle name="Normal 12 2 6 5 6 3" xfId="31915" xr:uid="{00000000-0005-0000-0000-0000E62E0000}"/>
    <cellStyle name="Normal 12 2 6 5 7" xfId="13615" xr:uid="{00000000-0005-0000-0000-0000E72E0000}"/>
    <cellStyle name="Normal 12 2 6 5 7 2" xfId="39235" xr:uid="{00000000-0005-0000-0000-0000E82E0000}"/>
    <cellStyle name="Normal 12 2 6 5 8" xfId="26425" xr:uid="{00000000-0005-0000-0000-0000E92E0000}"/>
    <cellStyle name="Normal 12 2 6 6" xfId="1204" xr:uid="{00000000-0005-0000-0000-0000EA2E0000}"/>
    <cellStyle name="Normal 12 2 6 6 2" xfId="3034" xr:uid="{00000000-0005-0000-0000-0000EB2E0000}"/>
    <cellStyle name="Normal 12 2 6 6 2 2" xfId="8524" xr:uid="{00000000-0005-0000-0000-0000EC2E0000}"/>
    <cellStyle name="Normal 12 2 6 6 2 2 2" xfId="21335" xr:uid="{00000000-0005-0000-0000-0000ED2E0000}"/>
    <cellStyle name="Normal 12 2 6 6 2 2 2 2" xfId="46955" xr:uid="{00000000-0005-0000-0000-0000EE2E0000}"/>
    <cellStyle name="Normal 12 2 6 6 2 2 3" xfId="34145" xr:uid="{00000000-0005-0000-0000-0000EF2E0000}"/>
    <cellStyle name="Normal 12 2 6 6 2 3" xfId="15845" xr:uid="{00000000-0005-0000-0000-0000F02E0000}"/>
    <cellStyle name="Normal 12 2 6 6 2 3 2" xfId="41465" xr:uid="{00000000-0005-0000-0000-0000F12E0000}"/>
    <cellStyle name="Normal 12 2 6 6 2 4" xfId="28655" xr:uid="{00000000-0005-0000-0000-0000F22E0000}"/>
    <cellStyle name="Normal 12 2 6 6 3" xfId="4864" xr:uid="{00000000-0005-0000-0000-0000F32E0000}"/>
    <cellStyle name="Normal 12 2 6 6 3 2" xfId="10354" xr:uid="{00000000-0005-0000-0000-0000F42E0000}"/>
    <cellStyle name="Normal 12 2 6 6 3 2 2" xfId="23165" xr:uid="{00000000-0005-0000-0000-0000F52E0000}"/>
    <cellStyle name="Normal 12 2 6 6 3 2 2 2" xfId="48785" xr:uid="{00000000-0005-0000-0000-0000F62E0000}"/>
    <cellStyle name="Normal 12 2 6 6 3 2 3" xfId="35975" xr:uid="{00000000-0005-0000-0000-0000F72E0000}"/>
    <cellStyle name="Normal 12 2 6 6 3 3" xfId="17675" xr:uid="{00000000-0005-0000-0000-0000F82E0000}"/>
    <cellStyle name="Normal 12 2 6 6 3 3 2" xfId="43295" xr:uid="{00000000-0005-0000-0000-0000F92E0000}"/>
    <cellStyle name="Normal 12 2 6 6 3 4" xfId="30485" xr:uid="{00000000-0005-0000-0000-0000FA2E0000}"/>
    <cellStyle name="Normal 12 2 6 6 4" xfId="12184" xr:uid="{00000000-0005-0000-0000-0000FB2E0000}"/>
    <cellStyle name="Normal 12 2 6 6 4 2" xfId="24995" xr:uid="{00000000-0005-0000-0000-0000FC2E0000}"/>
    <cellStyle name="Normal 12 2 6 6 4 2 2" xfId="50615" xr:uid="{00000000-0005-0000-0000-0000FD2E0000}"/>
    <cellStyle name="Normal 12 2 6 6 4 3" xfId="37805" xr:uid="{00000000-0005-0000-0000-0000FE2E0000}"/>
    <cellStyle name="Normal 12 2 6 6 5" xfId="6694" xr:uid="{00000000-0005-0000-0000-0000FF2E0000}"/>
    <cellStyle name="Normal 12 2 6 6 5 2" xfId="19505" xr:uid="{00000000-0005-0000-0000-0000002F0000}"/>
    <cellStyle name="Normal 12 2 6 6 5 2 2" xfId="45125" xr:uid="{00000000-0005-0000-0000-0000012F0000}"/>
    <cellStyle name="Normal 12 2 6 6 5 3" xfId="32315" xr:uid="{00000000-0005-0000-0000-0000022F0000}"/>
    <cellStyle name="Normal 12 2 6 6 6" xfId="14015" xr:uid="{00000000-0005-0000-0000-0000032F0000}"/>
    <cellStyle name="Normal 12 2 6 6 6 2" xfId="39635" xr:uid="{00000000-0005-0000-0000-0000042F0000}"/>
    <cellStyle name="Normal 12 2 6 6 7" xfId="26825" xr:uid="{00000000-0005-0000-0000-0000052F0000}"/>
    <cellStyle name="Normal 12 2 6 7" xfId="2140" xr:uid="{00000000-0005-0000-0000-0000062F0000}"/>
    <cellStyle name="Normal 12 2 6 7 2" xfId="7630" xr:uid="{00000000-0005-0000-0000-0000072F0000}"/>
    <cellStyle name="Normal 12 2 6 7 2 2" xfId="20441" xr:uid="{00000000-0005-0000-0000-0000082F0000}"/>
    <cellStyle name="Normal 12 2 6 7 2 2 2" xfId="46061" xr:uid="{00000000-0005-0000-0000-0000092F0000}"/>
    <cellStyle name="Normal 12 2 6 7 2 3" xfId="33251" xr:uid="{00000000-0005-0000-0000-00000A2F0000}"/>
    <cellStyle name="Normal 12 2 6 7 3" xfId="14951" xr:uid="{00000000-0005-0000-0000-00000B2F0000}"/>
    <cellStyle name="Normal 12 2 6 7 3 2" xfId="40571" xr:uid="{00000000-0005-0000-0000-00000C2F0000}"/>
    <cellStyle name="Normal 12 2 6 7 4" xfId="27761" xr:uid="{00000000-0005-0000-0000-00000D2F0000}"/>
    <cellStyle name="Normal 12 2 6 8" xfId="3970" xr:uid="{00000000-0005-0000-0000-00000E2F0000}"/>
    <cellStyle name="Normal 12 2 6 8 2" xfId="9460" xr:uid="{00000000-0005-0000-0000-00000F2F0000}"/>
    <cellStyle name="Normal 12 2 6 8 2 2" xfId="22271" xr:uid="{00000000-0005-0000-0000-0000102F0000}"/>
    <cellStyle name="Normal 12 2 6 8 2 2 2" xfId="47891" xr:uid="{00000000-0005-0000-0000-0000112F0000}"/>
    <cellStyle name="Normal 12 2 6 8 2 3" xfId="35081" xr:uid="{00000000-0005-0000-0000-0000122F0000}"/>
    <cellStyle name="Normal 12 2 6 8 3" xfId="16781" xr:uid="{00000000-0005-0000-0000-0000132F0000}"/>
    <cellStyle name="Normal 12 2 6 8 3 2" xfId="42401" xr:uid="{00000000-0005-0000-0000-0000142F0000}"/>
    <cellStyle name="Normal 12 2 6 8 4" xfId="29591" xr:uid="{00000000-0005-0000-0000-0000152F0000}"/>
    <cellStyle name="Normal 12 2 6 9" xfId="11290" xr:uid="{00000000-0005-0000-0000-0000162F0000}"/>
    <cellStyle name="Normal 12 2 6 9 2" xfId="24101" xr:uid="{00000000-0005-0000-0000-0000172F0000}"/>
    <cellStyle name="Normal 12 2 6 9 2 2" xfId="49721" xr:uid="{00000000-0005-0000-0000-0000182F0000}"/>
    <cellStyle name="Normal 12 2 6 9 3" xfId="36911" xr:uid="{00000000-0005-0000-0000-0000192F0000}"/>
    <cellStyle name="Normal 12 2 7" xfId="267" xr:uid="{00000000-0005-0000-0000-00001A2F0000}"/>
    <cellStyle name="Normal 12 2 7 10" xfId="5759" xr:uid="{00000000-0005-0000-0000-00001B2F0000}"/>
    <cellStyle name="Normal 12 2 7 10 2" xfId="18570" xr:uid="{00000000-0005-0000-0000-00001C2F0000}"/>
    <cellStyle name="Normal 12 2 7 10 2 2" xfId="44190" xr:uid="{00000000-0005-0000-0000-00001D2F0000}"/>
    <cellStyle name="Normal 12 2 7 10 3" xfId="31380" xr:uid="{00000000-0005-0000-0000-00001E2F0000}"/>
    <cellStyle name="Normal 12 2 7 11" xfId="13080" xr:uid="{00000000-0005-0000-0000-00001F2F0000}"/>
    <cellStyle name="Normal 12 2 7 11 2" xfId="38700" xr:uid="{00000000-0005-0000-0000-0000202F0000}"/>
    <cellStyle name="Normal 12 2 7 12" xfId="25890" xr:uid="{00000000-0005-0000-0000-0000212F0000}"/>
    <cellStyle name="Normal 12 2 7 2" xfId="496" xr:uid="{00000000-0005-0000-0000-0000222F0000}"/>
    <cellStyle name="Normal 12 2 7 2 2" xfId="895" xr:uid="{00000000-0005-0000-0000-0000232F0000}"/>
    <cellStyle name="Normal 12 2 7 2 2 2" xfId="1790" xr:uid="{00000000-0005-0000-0000-0000242F0000}"/>
    <cellStyle name="Normal 12 2 7 2 2 2 2" xfId="3620" xr:uid="{00000000-0005-0000-0000-0000252F0000}"/>
    <cellStyle name="Normal 12 2 7 2 2 2 2 2" xfId="9110" xr:uid="{00000000-0005-0000-0000-0000262F0000}"/>
    <cellStyle name="Normal 12 2 7 2 2 2 2 2 2" xfId="21921" xr:uid="{00000000-0005-0000-0000-0000272F0000}"/>
    <cellStyle name="Normal 12 2 7 2 2 2 2 2 2 2" xfId="47541" xr:uid="{00000000-0005-0000-0000-0000282F0000}"/>
    <cellStyle name="Normal 12 2 7 2 2 2 2 2 3" xfId="34731" xr:uid="{00000000-0005-0000-0000-0000292F0000}"/>
    <cellStyle name="Normal 12 2 7 2 2 2 2 3" xfId="16431" xr:uid="{00000000-0005-0000-0000-00002A2F0000}"/>
    <cellStyle name="Normal 12 2 7 2 2 2 2 3 2" xfId="42051" xr:uid="{00000000-0005-0000-0000-00002B2F0000}"/>
    <cellStyle name="Normal 12 2 7 2 2 2 2 4" xfId="29241" xr:uid="{00000000-0005-0000-0000-00002C2F0000}"/>
    <cellStyle name="Normal 12 2 7 2 2 2 3" xfId="5450" xr:uid="{00000000-0005-0000-0000-00002D2F0000}"/>
    <cellStyle name="Normal 12 2 7 2 2 2 3 2" xfId="10940" xr:uid="{00000000-0005-0000-0000-00002E2F0000}"/>
    <cellStyle name="Normal 12 2 7 2 2 2 3 2 2" xfId="23751" xr:uid="{00000000-0005-0000-0000-00002F2F0000}"/>
    <cellStyle name="Normal 12 2 7 2 2 2 3 2 2 2" xfId="49371" xr:uid="{00000000-0005-0000-0000-0000302F0000}"/>
    <cellStyle name="Normal 12 2 7 2 2 2 3 2 3" xfId="36561" xr:uid="{00000000-0005-0000-0000-0000312F0000}"/>
    <cellStyle name="Normal 12 2 7 2 2 2 3 3" xfId="18261" xr:uid="{00000000-0005-0000-0000-0000322F0000}"/>
    <cellStyle name="Normal 12 2 7 2 2 2 3 3 2" xfId="43881" xr:uid="{00000000-0005-0000-0000-0000332F0000}"/>
    <cellStyle name="Normal 12 2 7 2 2 2 3 4" xfId="31071" xr:uid="{00000000-0005-0000-0000-0000342F0000}"/>
    <cellStyle name="Normal 12 2 7 2 2 2 4" xfId="12770" xr:uid="{00000000-0005-0000-0000-0000352F0000}"/>
    <cellStyle name="Normal 12 2 7 2 2 2 4 2" xfId="25581" xr:uid="{00000000-0005-0000-0000-0000362F0000}"/>
    <cellStyle name="Normal 12 2 7 2 2 2 4 2 2" xfId="51201" xr:uid="{00000000-0005-0000-0000-0000372F0000}"/>
    <cellStyle name="Normal 12 2 7 2 2 2 4 3" xfId="38391" xr:uid="{00000000-0005-0000-0000-0000382F0000}"/>
    <cellStyle name="Normal 12 2 7 2 2 2 5" xfId="7280" xr:uid="{00000000-0005-0000-0000-0000392F0000}"/>
    <cellStyle name="Normal 12 2 7 2 2 2 5 2" xfId="20091" xr:uid="{00000000-0005-0000-0000-00003A2F0000}"/>
    <cellStyle name="Normal 12 2 7 2 2 2 5 2 2" xfId="45711" xr:uid="{00000000-0005-0000-0000-00003B2F0000}"/>
    <cellStyle name="Normal 12 2 7 2 2 2 5 3" xfId="32901" xr:uid="{00000000-0005-0000-0000-00003C2F0000}"/>
    <cellStyle name="Normal 12 2 7 2 2 2 6" xfId="14601" xr:uid="{00000000-0005-0000-0000-00003D2F0000}"/>
    <cellStyle name="Normal 12 2 7 2 2 2 6 2" xfId="40221" xr:uid="{00000000-0005-0000-0000-00003E2F0000}"/>
    <cellStyle name="Normal 12 2 7 2 2 2 7" xfId="27411" xr:uid="{00000000-0005-0000-0000-00003F2F0000}"/>
    <cellStyle name="Normal 12 2 7 2 2 3" xfId="2726" xr:uid="{00000000-0005-0000-0000-0000402F0000}"/>
    <cellStyle name="Normal 12 2 7 2 2 3 2" xfId="8216" xr:uid="{00000000-0005-0000-0000-0000412F0000}"/>
    <cellStyle name="Normal 12 2 7 2 2 3 2 2" xfId="21027" xr:uid="{00000000-0005-0000-0000-0000422F0000}"/>
    <cellStyle name="Normal 12 2 7 2 2 3 2 2 2" xfId="46647" xr:uid="{00000000-0005-0000-0000-0000432F0000}"/>
    <cellStyle name="Normal 12 2 7 2 2 3 2 3" xfId="33837" xr:uid="{00000000-0005-0000-0000-0000442F0000}"/>
    <cellStyle name="Normal 12 2 7 2 2 3 3" xfId="15537" xr:uid="{00000000-0005-0000-0000-0000452F0000}"/>
    <cellStyle name="Normal 12 2 7 2 2 3 3 2" xfId="41157" xr:uid="{00000000-0005-0000-0000-0000462F0000}"/>
    <cellStyle name="Normal 12 2 7 2 2 3 4" xfId="28347" xr:uid="{00000000-0005-0000-0000-0000472F0000}"/>
    <cellStyle name="Normal 12 2 7 2 2 4" xfId="4556" xr:uid="{00000000-0005-0000-0000-0000482F0000}"/>
    <cellStyle name="Normal 12 2 7 2 2 4 2" xfId="10046" xr:uid="{00000000-0005-0000-0000-0000492F0000}"/>
    <cellStyle name="Normal 12 2 7 2 2 4 2 2" xfId="22857" xr:uid="{00000000-0005-0000-0000-00004A2F0000}"/>
    <cellStyle name="Normal 12 2 7 2 2 4 2 2 2" xfId="48477" xr:uid="{00000000-0005-0000-0000-00004B2F0000}"/>
    <cellStyle name="Normal 12 2 7 2 2 4 2 3" xfId="35667" xr:uid="{00000000-0005-0000-0000-00004C2F0000}"/>
    <cellStyle name="Normal 12 2 7 2 2 4 3" xfId="17367" xr:uid="{00000000-0005-0000-0000-00004D2F0000}"/>
    <cellStyle name="Normal 12 2 7 2 2 4 3 2" xfId="42987" xr:uid="{00000000-0005-0000-0000-00004E2F0000}"/>
    <cellStyle name="Normal 12 2 7 2 2 4 4" xfId="30177" xr:uid="{00000000-0005-0000-0000-00004F2F0000}"/>
    <cellStyle name="Normal 12 2 7 2 2 5" xfId="11876" xr:uid="{00000000-0005-0000-0000-0000502F0000}"/>
    <cellStyle name="Normal 12 2 7 2 2 5 2" xfId="24687" xr:uid="{00000000-0005-0000-0000-0000512F0000}"/>
    <cellStyle name="Normal 12 2 7 2 2 5 2 2" xfId="50307" xr:uid="{00000000-0005-0000-0000-0000522F0000}"/>
    <cellStyle name="Normal 12 2 7 2 2 5 3" xfId="37497" xr:uid="{00000000-0005-0000-0000-0000532F0000}"/>
    <cellStyle name="Normal 12 2 7 2 2 6" xfId="6386" xr:uid="{00000000-0005-0000-0000-0000542F0000}"/>
    <cellStyle name="Normal 12 2 7 2 2 6 2" xfId="19197" xr:uid="{00000000-0005-0000-0000-0000552F0000}"/>
    <cellStyle name="Normal 12 2 7 2 2 6 2 2" xfId="44817" xr:uid="{00000000-0005-0000-0000-0000562F0000}"/>
    <cellStyle name="Normal 12 2 7 2 2 6 3" xfId="32007" xr:uid="{00000000-0005-0000-0000-0000572F0000}"/>
    <cellStyle name="Normal 12 2 7 2 2 7" xfId="13707" xr:uid="{00000000-0005-0000-0000-0000582F0000}"/>
    <cellStyle name="Normal 12 2 7 2 2 7 2" xfId="39327" xr:uid="{00000000-0005-0000-0000-0000592F0000}"/>
    <cellStyle name="Normal 12 2 7 2 2 8" xfId="26517" xr:uid="{00000000-0005-0000-0000-00005A2F0000}"/>
    <cellStyle name="Normal 12 2 7 2 3" xfId="1391" xr:uid="{00000000-0005-0000-0000-00005B2F0000}"/>
    <cellStyle name="Normal 12 2 7 2 3 2" xfId="3221" xr:uid="{00000000-0005-0000-0000-00005C2F0000}"/>
    <cellStyle name="Normal 12 2 7 2 3 2 2" xfId="8711" xr:uid="{00000000-0005-0000-0000-00005D2F0000}"/>
    <cellStyle name="Normal 12 2 7 2 3 2 2 2" xfId="21522" xr:uid="{00000000-0005-0000-0000-00005E2F0000}"/>
    <cellStyle name="Normal 12 2 7 2 3 2 2 2 2" xfId="47142" xr:uid="{00000000-0005-0000-0000-00005F2F0000}"/>
    <cellStyle name="Normal 12 2 7 2 3 2 2 3" xfId="34332" xr:uid="{00000000-0005-0000-0000-0000602F0000}"/>
    <cellStyle name="Normal 12 2 7 2 3 2 3" xfId="16032" xr:uid="{00000000-0005-0000-0000-0000612F0000}"/>
    <cellStyle name="Normal 12 2 7 2 3 2 3 2" xfId="41652" xr:uid="{00000000-0005-0000-0000-0000622F0000}"/>
    <cellStyle name="Normal 12 2 7 2 3 2 4" xfId="28842" xr:uid="{00000000-0005-0000-0000-0000632F0000}"/>
    <cellStyle name="Normal 12 2 7 2 3 3" xfId="5051" xr:uid="{00000000-0005-0000-0000-0000642F0000}"/>
    <cellStyle name="Normal 12 2 7 2 3 3 2" xfId="10541" xr:uid="{00000000-0005-0000-0000-0000652F0000}"/>
    <cellStyle name="Normal 12 2 7 2 3 3 2 2" xfId="23352" xr:uid="{00000000-0005-0000-0000-0000662F0000}"/>
    <cellStyle name="Normal 12 2 7 2 3 3 2 2 2" xfId="48972" xr:uid="{00000000-0005-0000-0000-0000672F0000}"/>
    <cellStyle name="Normal 12 2 7 2 3 3 2 3" xfId="36162" xr:uid="{00000000-0005-0000-0000-0000682F0000}"/>
    <cellStyle name="Normal 12 2 7 2 3 3 3" xfId="17862" xr:uid="{00000000-0005-0000-0000-0000692F0000}"/>
    <cellStyle name="Normal 12 2 7 2 3 3 3 2" xfId="43482" xr:uid="{00000000-0005-0000-0000-00006A2F0000}"/>
    <cellStyle name="Normal 12 2 7 2 3 3 4" xfId="30672" xr:uid="{00000000-0005-0000-0000-00006B2F0000}"/>
    <cellStyle name="Normal 12 2 7 2 3 4" xfId="12371" xr:uid="{00000000-0005-0000-0000-00006C2F0000}"/>
    <cellStyle name="Normal 12 2 7 2 3 4 2" xfId="25182" xr:uid="{00000000-0005-0000-0000-00006D2F0000}"/>
    <cellStyle name="Normal 12 2 7 2 3 4 2 2" xfId="50802" xr:uid="{00000000-0005-0000-0000-00006E2F0000}"/>
    <cellStyle name="Normal 12 2 7 2 3 4 3" xfId="37992" xr:uid="{00000000-0005-0000-0000-00006F2F0000}"/>
    <cellStyle name="Normal 12 2 7 2 3 5" xfId="6881" xr:uid="{00000000-0005-0000-0000-0000702F0000}"/>
    <cellStyle name="Normal 12 2 7 2 3 5 2" xfId="19692" xr:uid="{00000000-0005-0000-0000-0000712F0000}"/>
    <cellStyle name="Normal 12 2 7 2 3 5 2 2" xfId="45312" xr:uid="{00000000-0005-0000-0000-0000722F0000}"/>
    <cellStyle name="Normal 12 2 7 2 3 5 3" xfId="32502" xr:uid="{00000000-0005-0000-0000-0000732F0000}"/>
    <cellStyle name="Normal 12 2 7 2 3 6" xfId="14202" xr:uid="{00000000-0005-0000-0000-0000742F0000}"/>
    <cellStyle name="Normal 12 2 7 2 3 6 2" xfId="39822" xr:uid="{00000000-0005-0000-0000-0000752F0000}"/>
    <cellStyle name="Normal 12 2 7 2 3 7" xfId="27012" xr:uid="{00000000-0005-0000-0000-0000762F0000}"/>
    <cellStyle name="Normal 12 2 7 2 4" xfId="2327" xr:uid="{00000000-0005-0000-0000-0000772F0000}"/>
    <cellStyle name="Normal 12 2 7 2 4 2" xfId="7817" xr:uid="{00000000-0005-0000-0000-0000782F0000}"/>
    <cellStyle name="Normal 12 2 7 2 4 2 2" xfId="20628" xr:uid="{00000000-0005-0000-0000-0000792F0000}"/>
    <cellStyle name="Normal 12 2 7 2 4 2 2 2" xfId="46248" xr:uid="{00000000-0005-0000-0000-00007A2F0000}"/>
    <cellStyle name="Normal 12 2 7 2 4 2 3" xfId="33438" xr:uid="{00000000-0005-0000-0000-00007B2F0000}"/>
    <cellStyle name="Normal 12 2 7 2 4 3" xfId="15138" xr:uid="{00000000-0005-0000-0000-00007C2F0000}"/>
    <cellStyle name="Normal 12 2 7 2 4 3 2" xfId="40758" xr:uid="{00000000-0005-0000-0000-00007D2F0000}"/>
    <cellStyle name="Normal 12 2 7 2 4 4" xfId="27948" xr:uid="{00000000-0005-0000-0000-00007E2F0000}"/>
    <cellStyle name="Normal 12 2 7 2 5" xfId="4157" xr:uid="{00000000-0005-0000-0000-00007F2F0000}"/>
    <cellStyle name="Normal 12 2 7 2 5 2" xfId="9647" xr:uid="{00000000-0005-0000-0000-0000802F0000}"/>
    <cellStyle name="Normal 12 2 7 2 5 2 2" xfId="22458" xr:uid="{00000000-0005-0000-0000-0000812F0000}"/>
    <cellStyle name="Normal 12 2 7 2 5 2 2 2" xfId="48078" xr:uid="{00000000-0005-0000-0000-0000822F0000}"/>
    <cellStyle name="Normal 12 2 7 2 5 2 3" xfId="35268" xr:uid="{00000000-0005-0000-0000-0000832F0000}"/>
    <cellStyle name="Normal 12 2 7 2 5 3" xfId="16968" xr:uid="{00000000-0005-0000-0000-0000842F0000}"/>
    <cellStyle name="Normal 12 2 7 2 5 3 2" xfId="42588" xr:uid="{00000000-0005-0000-0000-0000852F0000}"/>
    <cellStyle name="Normal 12 2 7 2 5 4" xfId="29778" xr:uid="{00000000-0005-0000-0000-0000862F0000}"/>
    <cellStyle name="Normal 12 2 7 2 6" xfId="11477" xr:uid="{00000000-0005-0000-0000-0000872F0000}"/>
    <cellStyle name="Normal 12 2 7 2 6 2" xfId="24288" xr:uid="{00000000-0005-0000-0000-0000882F0000}"/>
    <cellStyle name="Normal 12 2 7 2 6 2 2" xfId="49908" xr:uid="{00000000-0005-0000-0000-0000892F0000}"/>
    <cellStyle name="Normal 12 2 7 2 6 3" xfId="37098" xr:uid="{00000000-0005-0000-0000-00008A2F0000}"/>
    <cellStyle name="Normal 12 2 7 2 7" xfId="5987" xr:uid="{00000000-0005-0000-0000-00008B2F0000}"/>
    <cellStyle name="Normal 12 2 7 2 7 2" xfId="18798" xr:uid="{00000000-0005-0000-0000-00008C2F0000}"/>
    <cellStyle name="Normal 12 2 7 2 7 2 2" xfId="44418" xr:uid="{00000000-0005-0000-0000-00008D2F0000}"/>
    <cellStyle name="Normal 12 2 7 2 7 3" xfId="31608" xr:uid="{00000000-0005-0000-0000-00008E2F0000}"/>
    <cellStyle name="Normal 12 2 7 2 8" xfId="13308" xr:uid="{00000000-0005-0000-0000-00008F2F0000}"/>
    <cellStyle name="Normal 12 2 7 2 8 2" xfId="38928" xr:uid="{00000000-0005-0000-0000-0000902F0000}"/>
    <cellStyle name="Normal 12 2 7 2 9" xfId="26118" xr:uid="{00000000-0005-0000-0000-0000912F0000}"/>
    <cellStyle name="Normal 12 2 7 3" xfId="628" xr:uid="{00000000-0005-0000-0000-0000922F0000}"/>
    <cellStyle name="Normal 12 2 7 3 2" xfId="1028" xr:uid="{00000000-0005-0000-0000-0000932F0000}"/>
    <cellStyle name="Normal 12 2 7 3 2 2" xfId="1923" xr:uid="{00000000-0005-0000-0000-0000942F0000}"/>
    <cellStyle name="Normal 12 2 7 3 2 2 2" xfId="3753" xr:uid="{00000000-0005-0000-0000-0000952F0000}"/>
    <cellStyle name="Normal 12 2 7 3 2 2 2 2" xfId="9243" xr:uid="{00000000-0005-0000-0000-0000962F0000}"/>
    <cellStyle name="Normal 12 2 7 3 2 2 2 2 2" xfId="22054" xr:uid="{00000000-0005-0000-0000-0000972F0000}"/>
    <cellStyle name="Normal 12 2 7 3 2 2 2 2 2 2" xfId="47674" xr:uid="{00000000-0005-0000-0000-0000982F0000}"/>
    <cellStyle name="Normal 12 2 7 3 2 2 2 2 3" xfId="34864" xr:uid="{00000000-0005-0000-0000-0000992F0000}"/>
    <cellStyle name="Normal 12 2 7 3 2 2 2 3" xfId="16564" xr:uid="{00000000-0005-0000-0000-00009A2F0000}"/>
    <cellStyle name="Normal 12 2 7 3 2 2 2 3 2" xfId="42184" xr:uid="{00000000-0005-0000-0000-00009B2F0000}"/>
    <cellStyle name="Normal 12 2 7 3 2 2 2 4" xfId="29374" xr:uid="{00000000-0005-0000-0000-00009C2F0000}"/>
    <cellStyle name="Normal 12 2 7 3 2 2 3" xfId="5583" xr:uid="{00000000-0005-0000-0000-00009D2F0000}"/>
    <cellStyle name="Normal 12 2 7 3 2 2 3 2" xfId="11073" xr:uid="{00000000-0005-0000-0000-00009E2F0000}"/>
    <cellStyle name="Normal 12 2 7 3 2 2 3 2 2" xfId="23884" xr:uid="{00000000-0005-0000-0000-00009F2F0000}"/>
    <cellStyle name="Normal 12 2 7 3 2 2 3 2 2 2" xfId="49504" xr:uid="{00000000-0005-0000-0000-0000A02F0000}"/>
    <cellStyle name="Normal 12 2 7 3 2 2 3 2 3" xfId="36694" xr:uid="{00000000-0005-0000-0000-0000A12F0000}"/>
    <cellStyle name="Normal 12 2 7 3 2 2 3 3" xfId="18394" xr:uid="{00000000-0005-0000-0000-0000A22F0000}"/>
    <cellStyle name="Normal 12 2 7 3 2 2 3 3 2" xfId="44014" xr:uid="{00000000-0005-0000-0000-0000A32F0000}"/>
    <cellStyle name="Normal 12 2 7 3 2 2 3 4" xfId="31204" xr:uid="{00000000-0005-0000-0000-0000A42F0000}"/>
    <cellStyle name="Normal 12 2 7 3 2 2 4" xfId="12903" xr:uid="{00000000-0005-0000-0000-0000A52F0000}"/>
    <cellStyle name="Normal 12 2 7 3 2 2 4 2" xfId="25714" xr:uid="{00000000-0005-0000-0000-0000A62F0000}"/>
    <cellStyle name="Normal 12 2 7 3 2 2 4 2 2" xfId="51334" xr:uid="{00000000-0005-0000-0000-0000A72F0000}"/>
    <cellStyle name="Normal 12 2 7 3 2 2 4 3" xfId="38524" xr:uid="{00000000-0005-0000-0000-0000A82F0000}"/>
    <cellStyle name="Normal 12 2 7 3 2 2 5" xfId="7413" xr:uid="{00000000-0005-0000-0000-0000A92F0000}"/>
    <cellStyle name="Normal 12 2 7 3 2 2 5 2" xfId="20224" xr:uid="{00000000-0005-0000-0000-0000AA2F0000}"/>
    <cellStyle name="Normal 12 2 7 3 2 2 5 2 2" xfId="45844" xr:uid="{00000000-0005-0000-0000-0000AB2F0000}"/>
    <cellStyle name="Normal 12 2 7 3 2 2 5 3" xfId="33034" xr:uid="{00000000-0005-0000-0000-0000AC2F0000}"/>
    <cellStyle name="Normal 12 2 7 3 2 2 6" xfId="14734" xr:uid="{00000000-0005-0000-0000-0000AD2F0000}"/>
    <cellStyle name="Normal 12 2 7 3 2 2 6 2" xfId="40354" xr:uid="{00000000-0005-0000-0000-0000AE2F0000}"/>
    <cellStyle name="Normal 12 2 7 3 2 2 7" xfId="27544" xr:uid="{00000000-0005-0000-0000-0000AF2F0000}"/>
    <cellStyle name="Normal 12 2 7 3 2 3" xfId="2859" xr:uid="{00000000-0005-0000-0000-0000B02F0000}"/>
    <cellStyle name="Normal 12 2 7 3 2 3 2" xfId="8349" xr:uid="{00000000-0005-0000-0000-0000B12F0000}"/>
    <cellStyle name="Normal 12 2 7 3 2 3 2 2" xfId="21160" xr:uid="{00000000-0005-0000-0000-0000B22F0000}"/>
    <cellStyle name="Normal 12 2 7 3 2 3 2 2 2" xfId="46780" xr:uid="{00000000-0005-0000-0000-0000B32F0000}"/>
    <cellStyle name="Normal 12 2 7 3 2 3 2 3" xfId="33970" xr:uid="{00000000-0005-0000-0000-0000B42F0000}"/>
    <cellStyle name="Normal 12 2 7 3 2 3 3" xfId="15670" xr:uid="{00000000-0005-0000-0000-0000B52F0000}"/>
    <cellStyle name="Normal 12 2 7 3 2 3 3 2" xfId="41290" xr:uid="{00000000-0005-0000-0000-0000B62F0000}"/>
    <cellStyle name="Normal 12 2 7 3 2 3 4" xfId="28480" xr:uid="{00000000-0005-0000-0000-0000B72F0000}"/>
    <cellStyle name="Normal 12 2 7 3 2 4" xfId="4689" xr:uid="{00000000-0005-0000-0000-0000B82F0000}"/>
    <cellStyle name="Normal 12 2 7 3 2 4 2" xfId="10179" xr:uid="{00000000-0005-0000-0000-0000B92F0000}"/>
    <cellStyle name="Normal 12 2 7 3 2 4 2 2" xfId="22990" xr:uid="{00000000-0005-0000-0000-0000BA2F0000}"/>
    <cellStyle name="Normal 12 2 7 3 2 4 2 2 2" xfId="48610" xr:uid="{00000000-0005-0000-0000-0000BB2F0000}"/>
    <cellStyle name="Normal 12 2 7 3 2 4 2 3" xfId="35800" xr:uid="{00000000-0005-0000-0000-0000BC2F0000}"/>
    <cellStyle name="Normal 12 2 7 3 2 4 3" xfId="17500" xr:uid="{00000000-0005-0000-0000-0000BD2F0000}"/>
    <cellStyle name="Normal 12 2 7 3 2 4 3 2" xfId="43120" xr:uid="{00000000-0005-0000-0000-0000BE2F0000}"/>
    <cellStyle name="Normal 12 2 7 3 2 4 4" xfId="30310" xr:uid="{00000000-0005-0000-0000-0000BF2F0000}"/>
    <cellStyle name="Normal 12 2 7 3 2 5" xfId="12009" xr:uid="{00000000-0005-0000-0000-0000C02F0000}"/>
    <cellStyle name="Normal 12 2 7 3 2 5 2" xfId="24820" xr:uid="{00000000-0005-0000-0000-0000C12F0000}"/>
    <cellStyle name="Normal 12 2 7 3 2 5 2 2" xfId="50440" xr:uid="{00000000-0005-0000-0000-0000C22F0000}"/>
    <cellStyle name="Normal 12 2 7 3 2 5 3" xfId="37630" xr:uid="{00000000-0005-0000-0000-0000C32F0000}"/>
    <cellStyle name="Normal 12 2 7 3 2 6" xfId="6519" xr:uid="{00000000-0005-0000-0000-0000C42F0000}"/>
    <cellStyle name="Normal 12 2 7 3 2 6 2" xfId="19330" xr:uid="{00000000-0005-0000-0000-0000C52F0000}"/>
    <cellStyle name="Normal 12 2 7 3 2 6 2 2" xfId="44950" xr:uid="{00000000-0005-0000-0000-0000C62F0000}"/>
    <cellStyle name="Normal 12 2 7 3 2 6 3" xfId="32140" xr:uid="{00000000-0005-0000-0000-0000C72F0000}"/>
    <cellStyle name="Normal 12 2 7 3 2 7" xfId="13840" xr:uid="{00000000-0005-0000-0000-0000C82F0000}"/>
    <cellStyle name="Normal 12 2 7 3 2 7 2" xfId="39460" xr:uid="{00000000-0005-0000-0000-0000C92F0000}"/>
    <cellStyle name="Normal 12 2 7 3 2 8" xfId="26650" xr:uid="{00000000-0005-0000-0000-0000CA2F0000}"/>
    <cellStyle name="Normal 12 2 7 3 3" xfId="1523" xr:uid="{00000000-0005-0000-0000-0000CB2F0000}"/>
    <cellStyle name="Normal 12 2 7 3 3 2" xfId="3353" xr:uid="{00000000-0005-0000-0000-0000CC2F0000}"/>
    <cellStyle name="Normal 12 2 7 3 3 2 2" xfId="8843" xr:uid="{00000000-0005-0000-0000-0000CD2F0000}"/>
    <cellStyle name="Normal 12 2 7 3 3 2 2 2" xfId="21654" xr:uid="{00000000-0005-0000-0000-0000CE2F0000}"/>
    <cellStyle name="Normal 12 2 7 3 3 2 2 2 2" xfId="47274" xr:uid="{00000000-0005-0000-0000-0000CF2F0000}"/>
    <cellStyle name="Normal 12 2 7 3 3 2 2 3" xfId="34464" xr:uid="{00000000-0005-0000-0000-0000D02F0000}"/>
    <cellStyle name="Normal 12 2 7 3 3 2 3" xfId="16164" xr:uid="{00000000-0005-0000-0000-0000D12F0000}"/>
    <cellStyle name="Normal 12 2 7 3 3 2 3 2" xfId="41784" xr:uid="{00000000-0005-0000-0000-0000D22F0000}"/>
    <cellStyle name="Normal 12 2 7 3 3 2 4" xfId="28974" xr:uid="{00000000-0005-0000-0000-0000D32F0000}"/>
    <cellStyle name="Normal 12 2 7 3 3 3" xfId="5183" xr:uid="{00000000-0005-0000-0000-0000D42F0000}"/>
    <cellStyle name="Normal 12 2 7 3 3 3 2" xfId="10673" xr:uid="{00000000-0005-0000-0000-0000D52F0000}"/>
    <cellStyle name="Normal 12 2 7 3 3 3 2 2" xfId="23484" xr:uid="{00000000-0005-0000-0000-0000D62F0000}"/>
    <cellStyle name="Normal 12 2 7 3 3 3 2 2 2" xfId="49104" xr:uid="{00000000-0005-0000-0000-0000D72F0000}"/>
    <cellStyle name="Normal 12 2 7 3 3 3 2 3" xfId="36294" xr:uid="{00000000-0005-0000-0000-0000D82F0000}"/>
    <cellStyle name="Normal 12 2 7 3 3 3 3" xfId="17994" xr:uid="{00000000-0005-0000-0000-0000D92F0000}"/>
    <cellStyle name="Normal 12 2 7 3 3 3 3 2" xfId="43614" xr:uid="{00000000-0005-0000-0000-0000DA2F0000}"/>
    <cellStyle name="Normal 12 2 7 3 3 3 4" xfId="30804" xr:uid="{00000000-0005-0000-0000-0000DB2F0000}"/>
    <cellStyle name="Normal 12 2 7 3 3 4" xfId="12503" xr:uid="{00000000-0005-0000-0000-0000DC2F0000}"/>
    <cellStyle name="Normal 12 2 7 3 3 4 2" xfId="25314" xr:uid="{00000000-0005-0000-0000-0000DD2F0000}"/>
    <cellStyle name="Normal 12 2 7 3 3 4 2 2" xfId="50934" xr:uid="{00000000-0005-0000-0000-0000DE2F0000}"/>
    <cellStyle name="Normal 12 2 7 3 3 4 3" xfId="38124" xr:uid="{00000000-0005-0000-0000-0000DF2F0000}"/>
    <cellStyle name="Normal 12 2 7 3 3 5" xfId="7013" xr:uid="{00000000-0005-0000-0000-0000E02F0000}"/>
    <cellStyle name="Normal 12 2 7 3 3 5 2" xfId="19824" xr:uid="{00000000-0005-0000-0000-0000E12F0000}"/>
    <cellStyle name="Normal 12 2 7 3 3 5 2 2" xfId="45444" xr:uid="{00000000-0005-0000-0000-0000E22F0000}"/>
    <cellStyle name="Normal 12 2 7 3 3 5 3" xfId="32634" xr:uid="{00000000-0005-0000-0000-0000E32F0000}"/>
    <cellStyle name="Normal 12 2 7 3 3 6" xfId="14334" xr:uid="{00000000-0005-0000-0000-0000E42F0000}"/>
    <cellStyle name="Normal 12 2 7 3 3 6 2" xfId="39954" xr:uid="{00000000-0005-0000-0000-0000E52F0000}"/>
    <cellStyle name="Normal 12 2 7 3 3 7" xfId="27144" xr:uid="{00000000-0005-0000-0000-0000E62F0000}"/>
    <cellStyle name="Normal 12 2 7 3 4" xfId="2459" xr:uid="{00000000-0005-0000-0000-0000E72F0000}"/>
    <cellStyle name="Normal 12 2 7 3 4 2" xfId="7949" xr:uid="{00000000-0005-0000-0000-0000E82F0000}"/>
    <cellStyle name="Normal 12 2 7 3 4 2 2" xfId="20760" xr:uid="{00000000-0005-0000-0000-0000E92F0000}"/>
    <cellStyle name="Normal 12 2 7 3 4 2 2 2" xfId="46380" xr:uid="{00000000-0005-0000-0000-0000EA2F0000}"/>
    <cellStyle name="Normal 12 2 7 3 4 2 3" xfId="33570" xr:uid="{00000000-0005-0000-0000-0000EB2F0000}"/>
    <cellStyle name="Normal 12 2 7 3 4 3" xfId="15270" xr:uid="{00000000-0005-0000-0000-0000EC2F0000}"/>
    <cellStyle name="Normal 12 2 7 3 4 3 2" xfId="40890" xr:uid="{00000000-0005-0000-0000-0000ED2F0000}"/>
    <cellStyle name="Normal 12 2 7 3 4 4" xfId="28080" xr:uid="{00000000-0005-0000-0000-0000EE2F0000}"/>
    <cellStyle name="Normal 12 2 7 3 5" xfId="4289" xr:uid="{00000000-0005-0000-0000-0000EF2F0000}"/>
    <cellStyle name="Normal 12 2 7 3 5 2" xfId="9779" xr:uid="{00000000-0005-0000-0000-0000F02F0000}"/>
    <cellStyle name="Normal 12 2 7 3 5 2 2" xfId="22590" xr:uid="{00000000-0005-0000-0000-0000F12F0000}"/>
    <cellStyle name="Normal 12 2 7 3 5 2 2 2" xfId="48210" xr:uid="{00000000-0005-0000-0000-0000F22F0000}"/>
    <cellStyle name="Normal 12 2 7 3 5 2 3" xfId="35400" xr:uid="{00000000-0005-0000-0000-0000F32F0000}"/>
    <cellStyle name="Normal 12 2 7 3 5 3" xfId="17100" xr:uid="{00000000-0005-0000-0000-0000F42F0000}"/>
    <cellStyle name="Normal 12 2 7 3 5 3 2" xfId="42720" xr:uid="{00000000-0005-0000-0000-0000F52F0000}"/>
    <cellStyle name="Normal 12 2 7 3 5 4" xfId="29910" xr:uid="{00000000-0005-0000-0000-0000F62F0000}"/>
    <cellStyle name="Normal 12 2 7 3 6" xfId="11609" xr:uid="{00000000-0005-0000-0000-0000F72F0000}"/>
    <cellStyle name="Normal 12 2 7 3 6 2" xfId="24420" xr:uid="{00000000-0005-0000-0000-0000F82F0000}"/>
    <cellStyle name="Normal 12 2 7 3 6 2 2" xfId="50040" xr:uid="{00000000-0005-0000-0000-0000F92F0000}"/>
    <cellStyle name="Normal 12 2 7 3 6 3" xfId="37230" xr:uid="{00000000-0005-0000-0000-0000FA2F0000}"/>
    <cellStyle name="Normal 12 2 7 3 7" xfId="6119" xr:uid="{00000000-0005-0000-0000-0000FB2F0000}"/>
    <cellStyle name="Normal 12 2 7 3 7 2" xfId="18930" xr:uid="{00000000-0005-0000-0000-0000FC2F0000}"/>
    <cellStyle name="Normal 12 2 7 3 7 2 2" xfId="44550" xr:uid="{00000000-0005-0000-0000-0000FD2F0000}"/>
    <cellStyle name="Normal 12 2 7 3 7 3" xfId="31740" xr:uid="{00000000-0005-0000-0000-0000FE2F0000}"/>
    <cellStyle name="Normal 12 2 7 3 8" xfId="13440" xr:uid="{00000000-0005-0000-0000-0000FF2F0000}"/>
    <cellStyle name="Normal 12 2 7 3 8 2" xfId="39060" xr:uid="{00000000-0005-0000-0000-000000300000}"/>
    <cellStyle name="Normal 12 2 7 3 9" xfId="26250" xr:uid="{00000000-0005-0000-0000-000001300000}"/>
    <cellStyle name="Normal 12 2 7 4" xfId="403" xr:uid="{00000000-0005-0000-0000-000002300000}"/>
    <cellStyle name="Normal 12 2 7 4 2" xfId="1298" xr:uid="{00000000-0005-0000-0000-000003300000}"/>
    <cellStyle name="Normal 12 2 7 4 2 2" xfId="3128" xr:uid="{00000000-0005-0000-0000-000004300000}"/>
    <cellStyle name="Normal 12 2 7 4 2 2 2" xfId="8618" xr:uid="{00000000-0005-0000-0000-000005300000}"/>
    <cellStyle name="Normal 12 2 7 4 2 2 2 2" xfId="21429" xr:uid="{00000000-0005-0000-0000-000006300000}"/>
    <cellStyle name="Normal 12 2 7 4 2 2 2 2 2" xfId="47049" xr:uid="{00000000-0005-0000-0000-000007300000}"/>
    <cellStyle name="Normal 12 2 7 4 2 2 2 3" xfId="34239" xr:uid="{00000000-0005-0000-0000-000008300000}"/>
    <cellStyle name="Normal 12 2 7 4 2 2 3" xfId="15939" xr:uid="{00000000-0005-0000-0000-000009300000}"/>
    <cellStyle name="Normal 12 2 7 4 2 2 3 2" xfId="41559" xr:uid="{00000000-0005-0000-0000-00000A300000}"/>
    <cellStyle name="Normal 12 2 7 4 2 2 4" xfId="28749" xr:uid="{00000000-0005-0000-0000-00000B300000}"/>
    <cellStyle name="Normal 12 2 7 4 2 3" xfId="4958" xr:uid="{00000000-0005-0000-0000-00000C300000}"/>
    <cellStyle name="Normal 12 2 7 4 2 3 2" xfId="10448" xr:uid="{00000000-0005-0000-0000-00000D300000}"/>
    <cellStyle name="Normal 12 2 7 4 2 3 2 2" xfId="23259" xr:uid="{00000000-0005-0000-0000-00000E300000}"/>
    <cellStyle name="Normal 12 2 7 4 2 3 2 2 2" xfId="48879" xr:uid="{00000000-0005-0000-0000-00000F300000}"/>
    <cellStyle name="Normal 12 2 7 4 2 3 2 3" xfId="36069" xr:uid="{00000000-0005-0000-0000-000010300000}"/>
    <cellStyle name="Normal 12 2 7 4 2 3 3" xfId="17769" xr:uid="{00000000-0005-0000-0000-000011300000}"/>
    <cellStyle name="Normal 12 2 7 4 2 3 3 2" xfId="43389" xr:uid="{00000000-0005-0000-0000-000012300000}"/>
    <cellStyle name="Normal 12 2 7 4 2 3 4" xfId="30579" xr:uid="{00000000-0005-0000-0000-000013300000}"/>
    <cellStyle name="Normal 12 2 7 4 2 4" xfId="12278" xr:uid="{00000000-0005-0000-0000-000014300000}"/>
    <cellStyle name="Normal 12 2 7 4 2 4 2" xfId="25089" xr:uid="{00000000-0005-0000-0000-000015300000}"/>
    <cellStyle name="Normal 12 2 7 4 2 4 2 2" xfId="50709" xr:uid="{00000000-0005-0000-0000-000016300000}"/>
    <cellStyle name="Normal 12 2 7 4 2 4 3" xfId="37899" xr:uid="{00000000-0005-0000-0000-000017300000}"/>
    <cellStyle name="Normal 12 2 7 4 2 5" xfId="6788" xr:uid="{00000000-0005-0000-0000-000018300000}"/>
    <cellStyle name="Normal 12 2 7 4 2 5 2" xfId="19599" xr:uid="{00000000-0005-0000-0000-000019300000}"/>
    <cellStyle name="Normal 12 2 7 4 2 5 2 2" xfId="45219" xr:uid="{00000000-0005-0000-0000-00001A300000}"/>
    <cellStyle name="Normal 12 2 7 4 2 5 3" xfId="32409" xr:uid="{00000000-0005-0000-0000-00001B300000}"/>
    <cellStyle name="Normal 12 2 7 4 2 6" xfId="14109" xr:uid="{00000000-0005-0000-0000-00001C300000}"/>
    <cellStyle name="Normal 12 2 7 4 2 6 2" xfId="39729" xr:uid="{00000000-0005-0000-0000-00001D300000}"/>
    <cellStyle name="Normal 12 2 7 4 2 7" xfId="26919" xr:uid="{00000000-0005-0000-0000-00001E300000}"/>
    <cellStyle name="Normal 12 2 7 4 3" xfId="2234" xr:uid="{00000000-0005-0000-0000-00001F300000}"/>
    <cellStyle name="Normal 12 2 7 4 3 2" xfId="7724" xr:uid="{00000000-0005-0000-0000-000020300000}"/>
    <cellStyle name="Normal 12 2 7 4 3 2 2" xfId="20535" xr:uid="{00000000-0005-0000-0000-000021300000}"/>
    <cellStyle name="Normal 12 2 7 4 3 2 2 2" xfId="46155" xr:uid="{00000000-0005-0000-0000-000022300000}"/>
    <cellStyle name="Normal 12 2 7 4 3 2 3" xfId="33345" xr:uid="{00000000-0005-0000-0000-000023300000}"/>
    <cellStyle name="Normal 12 2 7 4 3 3" xfId="15045" xr:uid="{00000000-0005-0000-0000-000024300000}"/>
    <cellStyle name="Normal 12 2 7 4 3 3 2" xfId="40665" xr:uid="{00000000-0005-0000-0000-000025300000}"/>
    <cellStyle name="Normal 12 2 7 4 3 4" xfId="27855" xr:uid="{00000000-0005-0000-0000-000026300000}"/>
    <cellStyle name="Normal 12 2 7 4 4" xfId="4064" xr:uid="{00000000-0005-0000-0000-000027300000}"/>
    <cellStyle name="Normal 12 2 7 4 4 2" xfId="9554" xr:uid="{00000000-0005-0000-0000-000028300000}"/>
    <cellStyle name="Normal 12 2 7 4 4 2 2" xfId="22365" xr:uid="{00000000-0005-0000-0000-000029300000}"/>
    <cellStyle name="Normal 12 2 7 4 4 2 2 2" xfId="47985" xr:uid="{00000000-0005-0000-0000-00002A300000}"/>
    <cellStyle name="Normal 12 2 7 4 4 2 3" xfId="35175" xr:uid="{00000000-0005-0000-0000-00002B300000}"/>
    <cellStyle name="Normal 12 2 7 4 4 3" xfId="16875" xr:uid="{00000000-0005-0000-0000-00002C300000}"/>
    <cellStyle name="Normal 12 2 7 4 4 3 2" xfId="42495" xr:uid="{00000000-0005-0000-0000-00002D300000}"/>
    <cellStyle name="Normal 12 2 7 4 4 4" xfId="29685" xr:uid="{00000000-0005-0000-0000-00002E300000}"/>
    <cellStyle name="Normal 12 2 7 4 5" xfId="11384" xr:uid="{00000000-0005-0000-0000-00002F300000}"/>
    <cellStyle name="Normal 12 2 7 4 5 2" xfId="24195" xr:uid="{00000000-0005-0000-0000-000030300000}"/>
    <cellStyle name="Normal 12 2 7 4 5 2 2" xfId="49815" xr:uid="{00000000-0005-0000-0000-000031300000}"/>
    <cellStyle name="Normal 12 2 7 4 5 3" xfId="37005" xr:uid="{00000000-0005-0000-0000-000032300000}"/>
    <cellStyle name="Normal 12 2 7 4 6" xfId="5894" xr:uid="{00000000-0005-0000-0000-000033300000}"/>
    <cellStyle name="Normal 12 2 7 4 6 2" xfId="18705" xr:uid="{00000000-0005-0000-0000-000034300000}"/>
    <cellStyle name="Normal 12 2 7 4 6 2 2" xfId="44325" xr:uid="{00000000-0005-0000-0000-000035300000}"/>
    <cellStyle name="Normal 12 2 7 4 6 3" xfId="31515" xr:uid="{00000000-0005-0000-0000-000036300000}"/>
    <cellStyle name="Normal 12 2 7 4 7" xfId="13215" xr:uid="{00000000-0005-0000-0000-000037300000}"/>
    <cellStyle name="Normal 12 2 7 4 7 2" xfId="38835" xr:uid="{00000000-0005-0000-0000-000038300000}"/>
    <cellStyle name="Normal 12 2 7 4 8" xfId="26025" xr:uid="{00000000-0005-0000-0000-000039300000}"/>
    <cellStyle name="Normal 12 2 7 5" xfId="762" xr:uid="{00000000-0005-0000-0000-00003A300000}"/>
    <cellStyle name="Normal 12 2 7 5 2" xfId="1657" xr:uid="{00000000-0005-0000-0000-00003B300000}"/>
    <cellStyle name="Normal 12 2 7 5 2 2" xfId="3487" xr:uid="{00000000-0005-0000-0000-00003C300000}"/>
    <cellStyle name="Normal 12 2 7 5 2 2 2" xfId="8977" xr:uid="{00000000-0005-0000-0000-00003D300000}"/>
    <cellStyle name="Normal 12 2 7 5 2 2 2 2" xfId="21788" xr:uid="{00000000-0005-0000-0000-00003E300000}"/>
    <cellStyle name="Normal 12 2 7 5 2 2 2 2 2" xfId="47408" xr:uid="{00000000-0005-0000-0000-00003F300000}"/>
    <cellStyle name="Normal 12 2 7 5 2 2 2 3" xfId="34598" xr:uid="{00000000-0005-0000-0000-000040300000}"/>
    <cellStyle name="Normal 12 2 7 5 2 2 3" xfId="16298" xr:uid="{00000000-0005-0000-0000-000041300000}"/>
    <cellStyle name="Normal 12 2 7 5 2 2 3 2" xfId="41918" xr:uid="{00000000-0005-0000-0000-000042300000}"/>
    <cellStyle name="Normal 12 2 7 5 2 2 4" xfId="29108" xr:uid="{00000000-0005-0000-0000-000043300000}"/>
    <cellStyle name="Normal 12 2 7 5 2 3" xfId="5317" xr:uid="{00000000-0005-0000-0000-000044300000}"/>
    <cellStyle name="Normal 12 2 7 5 2 3 2" xfId="10807" xr:uid="{00000000-0005-0000-0000-000045300000}"/>
    <cellStyle name="Normal 12 2 7 5 2 3 2 2" xfId="23618" xr:uid="{00000000-0005-0000-0000-000046300000}"/>
    <cellStyle name="Normal 12 2 7 5 2 3 2 2 2" xfId="49238" xr:uid="{00000000-0005-0000-0000-000047300000}"/>
    <cellStyle name="Normal 12 2 7 5 2 3 2 3" xfId="36428" xr:uid="{00000000-0005-0000-0000-000048300000}"/>
    <cellStyle name="Normal 12 2 7 5 2 3 3" xfId="18128" xr:uid="{00000000-0005-0000-0000-000049300000}"/>
    <cellStyle name="Normal 12 2 7 5 2 3 3 2" xfId="43748" xr:uid="{00000000-0005-0000-0000-00004A300000}"/>
    <cellStyle name="Normal 12 2 7 5 2 3 4" xfId="30938" xr:uid="{00000000-0005-0000-0000-00004B300000}"/>
    <cellStyle name="Normal 12 2 7 5 2 4" xfId="12637" xr:uid="{00000000-0005-0000-0000-00004C300000}"/>
    <cellStyle name="Normal 12 2 7 5 2 4 2" xfId="25448" xr:uid="{00000000-0005-0000-0000-00004D300000}"/>
    <cellStyle name="Normal 12 2 7 5 2 4 2 2" xfId="51068" xr:uid="{00000000-0005-0000-0000-00004E300000}"/>
    <cellStyle name="Normal 12 2 7 5 2 4 3" xfId="38258" xr:uid="{00000000-0005-0000-0000-00004F300000}"/>
    <cellStyle name="Normal 12 2 7 5 2 5" xfId="7147" xr:uid="{00000000-0005-0000-0000-000050300000}"/>
    <cellStyle name="Normal 12 2 7 5 2 5 2" xfId="19958" xr:uid="{00000000-0005-0000-0000-000051300000}"/>
    <cellStyle name="Normal 12 2 7 5 2 5 2 2" xfId="45578" xr:uid="{00000000-0005-0000-0000-000052300000}"/>
    <cellStyle name="Normal 12 2 7 5 2 5 3" xfId="32768" xr:uid="{00000000-0005-0000-0000-000053300000}"/>
    <cellStyle name="Normal 12 2 7 5 2 6" xfId="14468" xr:uid="{00000000-0005-0000-0000-000054300000}"/>
    <cellStyle name="Normal 12 2 7 5 2 6 2" xfId="40088" xr:uid="{00000000-0005-0000-0000-000055300000}"/>
    <cellStyle name="Normal 12 2 7 5 2 7" xfId="27278" xr:uid="{00000000-0005-0000-0000-000056300000}"/>
    <cellStyle name="Normal 12 2 7 5 3" xfId="2593" xr:uid="{00000000-0005-0000-0000-000057300000}"/>
    <cellStyle name="Normal 12 2 7 5 3 2" xfId="8083" xr:uid="{00000000-0005-0000-0000-000058300000}"/>
    <cellStyle name="Normal 12 2 7 5 3 2 2" xfId="20894" xr:uid="{00000000-0005-0000-0000-000059300000}"/>
    <cellStyle name="Normal 12 2 7 5 3 2 2 2" xfId="46514" xr:uid="{00000000-0005-0000-0000-00005A300000}"/>
    <cellStyle name="Normal 12 2 7 5 3 2 3" xfId="33704" xr:uid="{00000000-0005-0000-0000-00005B300000}"/>
    <cellStyle name="Normal 12 2 7 5 3 3" xfId="15404" xr:uid="{00000000-0005-0000-0000-00005C300000}"/>
    <cellStyle name="Normal 12 2 7 5 3 3 2" xfId="41024" xr:uid="{00000000-0005-0000-0000-00005D300000}"/>
    <cellStyle name="Normal 12 2 7 5 3 4" xfId="28214" xr:uid="{00000000-0005-0000-0000-00005E300000}"/>
    <cellStyle name="Normal 12 2 7 5 4" xfId="4423" xr:uid="{00000000-0005-0000-0000-00005F300000}"/>
    <cellStyle name="Normal 12 2 7 5 4 2" xfId="9913" xr:uid="{00000000-0005-0000-0000-000060300000}"/>
    <cellStyle name="Normal 12 2 7 5 4 2 2" xfId="22724" xr:uid="{00000000-0005-0000-0000-000061300000}"/>
    <cellStyle name="Normal 12 2 7 5 4 2 2 2" xfId="48344" xr:uid="{00000000-0005-0000-0000-000062300000}"/>
    <cellStyle name="Normal 12 2 7 5 4 2 3" xfId="35534" xr:uid="{00000000-0005-0000-0000-000063300000}"/>
    <cellStyle name="Normal 12 2 7 5 4 3" xfId="17234" xr:uid="{00000000-0005-0000-0000-000064300000}"/>
    <cellStyle name="Normal 12 2 7 5 4 3 2" xfId="42854" xr:uid="{00000000-0005-0000-0000-000065300000}"/>
    <cellStyle name="Normal 12 2 7 5 4 4" xfId="30044" xr:uid="{00000000-0005-0000-0000-000066300000}"/>
    <cellStyle name="Normal 12 2 7 5 5" xfId="11743" xr:uid="{00000000-0005-0000-0000-000067300000}"/>
    <cellStyle name="Normal 12 2 7 5 5 2" xfId="24554" xr:uid="{00000000-0005-0000-0000-000068300000}"/>
    <cellStyle name="Normal 12 2 7 5 5 2 2" xfId="50174" xr:uid="{00000000-0005-0000-0000-000069300000}"/>
    <cellStyle name="Normal 12 2 7 5 5 3" xfId="37364" xr:uid="{00000000-0005-0000-0000-00006A300000}"/>
    <cellStyle name="Normal 12 2 7 5 6" xfId="6253" xr:uid="{00000000-0005-0000-0000-00006B300000}"/>
    <cellStyle name="Normal 12 2 7 5 6 2" xfId="19064" xr:uid="{00000000-0005-0000-0000-00006C300000}"/>
    <cellStyle name="Normal 12 2 7 5 6 2 2" xfId="44684" xr:uid="{00000000-0005-0000-0000-00006D300000}"/>
    <cellStyle name="Normal 12 2 7 5 6 3" xfId="31874" xr:uid="{00000000-0005-0000-0000-00006E300000}"/>
    <cellStyle name="Normal 12 2 7 5 7" xfId="13574" xr:uid="{00000000-0005-0000-0000-00006F300000}"/>
    <cellStyle name="Normal 12 2 7 5 7 2" xfId="39194" xr:uid="{00000000-0005-0000-0000-000070300000}"/>
    <cellStyle name="Normal 12 2 7 5 8" xfId="26384" xr:uid="{00000000-0005-0000-0000-000071300000}"/>
    <cellStyle name="Normal 12 2 7 6" xfId="1163" xr:uid="{00000000-0005-0000-0000-000072300000}"/>
    <cellStyle name="Normal 12 2 7 6 2" xfId="2993" xr:uid="{00000000-0005-0000-0000-000073300000}"/>
    <cellStyle name="Normal 12 2 7 6 2 2" xfId="8483" xr:uid="{00000000-0005-0000-0000-000074300000}"/>
    <cellStyle name="Normal 12 2 7 6 2 2 2" xfId="21294" xr:uid="{00000000-0005-0000-0000-000075300000}"/>
    <cellStyle name="Normal 12 2 7 6 2 2 2 2" xfId="46914" xr:uid="{00000000-0005-0000-0000-000076300000}"/>
    <cellStyle name="Normal 12 2 7 6 2 2 3" xfId="34104" xr:uid="{00000000-0005-0000-0000-000077300000}"/>
    <cellStyle name="Normal 12 2 7 6 2 3" xfId="15804" xr:uid="{00000000-0005-0000-0000-000078300000}"/>
    <cellStyle name="Normal 12 2 7 6 2 3 2" xfId="41424" xr:uid="{00000000-0005-0000-0000-000079300000}"/>
    <cellStyle name="Normal 12 2 7 6 2 4" xfId="28614" xr:uid="{00000000-0005-0000-0000-00007A300000}"/>
    <cellStyle name="Normal 12 2 7 6 3" xfId="4823" xr:uid="{00000000-0005-0000-0000-00007B300000}"/>
    <cellStyle name="Normal 12 2 7 6 3 2" xfId="10313" xr:uid="{00000000-0005-0000-0000-00007C300000}"/>
    <cellStyle name="Normal 12 2 7 6 3 2 2" xfId="23124" xr:uid="{00000000-0005-0000-0000-00007D300000}"/>
    <cellStyle name="Normal 12 2 7 6 3 2 2 2" xfId="48744" xr:uid="{00000000-0005-0000-0000-00007E300000}"/>
    <cellStyle name="Normal 12 2 7 6 3 2 3" xfId="35934" xr:uid="{00000000-0005-0000-0000-00007F300000}"/>
    <cellStyle name="Normal 12 2 7 6 3 3" xfId="17634" xr:uid="{00000000-0005-0000-0000-000080300000}"/>
    <cellStyle name="Normal 12 2 7 6 3 3 2" xfId="43254" xr:uid="{00000000-0005-0000-0000-000081300000}"/>
    <cellStyle name="Normal 12 2 7 6 3 4" xfId="30444" xr:uid="{00000000-0005-0000-0000-000082300000}"/>
    <cellStyle name="Normal 12 2 7 6 4" xfId="12143" xr:uid="{00000000-0005-0000-0000-000083300000}"/>
    <cellStyle name="Normal 12 2 7 6 4 2" xfId="24954" xr:uid="{00000000-0005-0000-0000-000084300000}"/>
    <cellStyle name="Normal 12 2 7 6 4 2 2" xfId="50574" xr:uid="{00000000-0005-0000-0000-000085300000}"/>
    <cellStyle name="Normal 12 2 7 6 4 3" xfId="37764" xr:uid="{00000000-0005-0000-0000-000086300000}"/>
    <cellStyle name="Normal 12 2 7 6 5" xfId="6653" xr:uid="{00000000-0005-0000-0000-000087300000}"/>
    <cellStyle name="Normal 12 2 7 6 5 2" xfId="19464" xr:uid="{00000000-0005-0000-0000-000088300000}"/>
    <cellStyle name="Normal 12 2 7 6 5 2 2" xfId="45084" xr:uid="{00000000-0005-0000-0000-000089300000}"/>
    <cellStyle name="Normal 12 2 7 6 5 3" xfId="32274" xr:uid="{00000000-0005-0000-0000-00008A300000}"/>
    <cellStyle name="Normal 12 2 7 6 6" xfId="13974" xr:uid="{00000000-0005-0000-0000-00008B300000}"/>
    <cellStyle name="Normal 12 2 7 6 6 2" xfId="39594" xr:uid="{00000000-0005-0000-0000-00008C300000}"/>
    <cellStyle name="Normal 12 2 7 6 7" xfId="26784" xr:uid="{00000000-0005-0000-0000-00008D300000}"/>
    <cellStyle name="Normal 12 2 7 7" xfId="2099" xr:uid="{00000000-0005-0000-0000-00008E300000}"/>
    <cellStyle name="Normal 12 2 7 7 2" xfId="7589" xr:uid="{00000000-0005-0000-0000-00008F300000}"/>
    <cellStyle name="Normal 12 2 7 7 2 2" xfId="20400" xr:uid="{00000000-0005-0000-0000-000090300000}"/>
    <cellStyle name="Normal 12 2 7 7 2 2 2" xfId="46020" xr:uid="{00000000-0005-0000-0000-000091300000}"/>
    <cellStyle name="Normal 12 2 7 7 2 3" xfId="33210" xr:uid="{00000000-0005-0000-0000-000092300000}"/>
    <cellStyle name="Normal 12 2 7 7 3" xfId="14910" xr:uid="{00000000-0005-0000-0000-000093300000}"/>
    <cellStyle name="Normal 12 2 7 7 3 2" xfId="40530" xr:uid="{00000000-0005-0000-0000-000094300000}"/>
    <cellStyle name="Normal 12 2 7 7 4" xfId="27720" xr:uid="{00000000-0005-0000-0000-000095300000}"/>
    <cellStyle name="Normal 12 2 7 8" xfId="3929" xr:uid="{00000000-0005-0000-0000-000096300000}"/>
    <cellStyle name="Normal 12 2 7 8 2" xfId="9419" xr:uid="{00000000-0005-0000-0000-000097300000}"/>
    <cellStyle name="Normal 12 2 7 8 2 2" xfId="22230" xr:uid="{00000000-0005-0000-0000-000098300000}"/>
    <cellStyle name="Normal 12 2 7 8 2 2 2" xfId="47850" xr:uid="{00000000-0005-0000-0000-000099300000}"/>
    <cellStyle name="Normal 12 2 7 8 2 3" xfId="35040" xr:uid="{00000000-0005-0000-0000-00009A300000}"/>
    <cellStyle name="Normal 12 2 7 8 3" xfId="16740" xr:uid="{00000000-0005-0000-0000-00009B300000}"/>
    <cellStyle name="Normal 12 2 7 8 3 2" xfId="42360" xr:uid="{00000000-0005-0000-0000-00009C300000}"/>
    <cellStyle name="Normal 12 2 7 8 4" xfId="29550" xr:uid="{00000000-0005-0000-0000-00009D300000}"/>
    <cellStyle name="Normal 12 2 7 9" xfId="11249" xr:uid="{00000000-0005-0000-0000-00009E300000}"/>
    <cellStyle name="Normal 12 2 7 9 2" xfId="24060" xr:uid="{00000000-0005-0000-0000-00009F300000}"/>
    <cellStyle name="Normal 12 2 7 9 2 2" xfId="49680" xr:uid="{00000000-0005-0000-0000-0000A0300000}"/>
    <cellStyle name="Normal 12 2 7 9 3" xfId="36870" xr:uid="{00000000-0005-0000-0000-0000A1300000}"/>
    <cellStyle name="Normal 12 2 8" xfId="318" xr:uid="{00000000-0005-0000-0000-0000A2300000}"/>
    <cellStyle name="Normal 12 2 8 10" xfId="5810" xr:uid="{00000000-0005-0000-0000-0000A3300000}"/>
    <cellStyle name="Normal 12 2 8 10 2" xfId="18621" xr:uid="{00000000-0005-0000-0000-0000A4300000}"/>
    <cellStyle name="Normal 12 2 8 10 2 2" xfId="44241" xr:uid="{00000000-0005-0000-0000-0000A5300000}"/>
    <cellStyle name="Normal 12 2 8 10 3" xfId="31431" xr:uid="{00000000-0005-0000-0000-0000A6300000}"/>
    <cellStyle name="Normal 12 2 8 11" xfId="13131" xr:uid="{00000000-0005-0000-0000-0000A7300000}"/>
    <cellStyle name="Normal 12 2 8 11 2" xfId="38751" xr:uid="{00000000-0005-0000-0000-0000A8300000}"/>
    <cellStyle name="Normal 12 2 8 12" xfId="25941" xr:uid="{00000000-0005-0000-0000-0000A9300000}"/>
    <cellStyle name="Normal 12 2 8 2" xfId="547" xr:uid="{00000000-0005-0000-0000-0000AA300000}"/>
    <cellStyle name="Normal 12 2 8 2 2" xfId="946" xr:uid="{00000000-0005-0000-0000-0000AB300000}"/>
    <cellStyle name="Normal 12 2 8 2 2 2" xfId="1841" xr:uid="{00000000-0005-0000-0000-0000AC300000}"/>
    <cellStyle name="Normal 12 2 8 2 2 2 2" xfId="3671" xr:uid="{00000000-0005-0000-0000-0000AD300000}"/>
    <cellStyle name="Normal 12 2 8 2 2 2 2 2" xfId="9161" xr:uid="{00000000-0005-0000-0000-0000AE300000}"/>
    <cellStyle name="Normal 12 2 8 2 2 2 2 2 2" xfId="21972" xr:uid="{00000000-0005-0000-0000-0000AF300000}"/>
    <cellStyle name="Normal 12 2 8 2 2 2 2 2 2 2" xfId="47592" xr:uid="{00000000-0005-0000-0000-0000B0300000}"/>
    <cellStyle name="Normal 12 2 8 2 2 2 2 2 3" xfId="34782" xr:uid="{00000000-0005-0000-0000-0000B1300000}"/>
    <cellStyle name="Normal 12 2 8 2 2 2 2 3" xfId="16482" xr:uid="{00000000-0005-0000-0000-0000B2300000}"/>
    <cellStyle name="Normal 12 2 8 2 2 2 2 3 2" xfId="42102" xr:uid="{00000000-0005-0000-0000-0000B3300000}"/>
    <cellStyle name="Normal 12 2 8 2 2 2 2 4" xfId="29292" xr:uid="{00000000-0005-0000-0000-0000B4300000}"/>
    <cellStyle name="Normal 12 2 8 2 2 2 3" xfId="5501" xr:uid="{00000000-0005-0000-0000-0000B5300000}"/>
    <cellStyle name="Normal 12 2 8 2 2 2 3 2" xfId="10991" xr:uid="{00000000-0005-0000-0000-0000B6300000}"/>
    <cellStyle name="Normal 12 2 8 2 2 2 3 2 2" xfId="23802" xr:uid="{00000000-0005-0000-0000-0000B7300000}"/>
    <cellStyle name="Normal 12 2 8 2 2 2 3 2 2 2" xfId="49422" xr:uid="{00000000-0005-0000-0000-0000B8300000}"/>
    <cellStyle name="Normal 12 2 8 2 2 2 3 2 3" xfId="36612" xr:uid="{00000000-0005-0000-0000-0000B9300000}"/>
    <cellStyle name="Normal 12 2 8 2 2 2 3 3" xfId="18312" xr:uid="{00000000-0005-0000-0000-0000BA300000}"/>
    <cellStyle name="Normal 12 2 8 2 2 2 3 3 2" xfId="43932" xr:uid="{00000000-0005-0000-0000-0000BB300000}"/>
    <cellStyle name="Normal 12 2 8 2 2 2 3 4" xfId="31122" xr:uid="{00000000-0005-0000-0000-0000BC300000}"/>
    <cellStyle name="Normal 12 2 8 2 2 2 4" xfId="12821" xr:uid="{00000000-0005-0000-0000-0000BD300000}"/>
    <cellStyle name="Normal 12 2 8 2 2 2 4 2" xfId="25632" xr:uid="{00000000-0005-0000-0000-0000BE300000}"/>
    <cellStyle name="Normal 12 2 8 2 2 2 4 2 2" xfId="51252" xr:uid="{00000000-0005-0000-0000-0000BF300000}"/>
    <cellStyle name="Normal 12 2 8 2 2 2 4 3" xfId="38442" xr:uid="{00000000-0005-0000-0000-0000C0300000}"/>
    <cellStyle name="Normal 12 2 8 2 2 2 5" xfId="7331" xr:uid="{00000000-0005-0000-0000-0000C1300000}"/>
    <cellStyle name="Normal 12 2 8 2 2 2 5 2" xfId="20142" xr:uid="{00000000-0005-0000-0000-0000C2300000}"/>
    <cellStyle name="Normal 12 2 8 2 2 2 5 2 2" xfId="45762" xr:uid="{00000000-0005-0000-0000-0000C3300000}"/>
    <cellStyle name="Normal 12 2 8 2 2 2 5 3" xfId="32952" xr:uid="{00000000-0005-0000-0000-0000C4300000}"/>
    <cellStyle name="Normal 12 2 8 2 2 2 6" xfId="14652" xr:uid="{00000000-0005-0000-0000-0000C5300000}"/>
    <cellStyle name="Normal 12 2 8 2 2 2 6 2" xfId="40272" xr:uid="{00000000-0005-0000-0000-0000C6300000}"/>
    <cellStyle name="Normal 12 2 8 2 2 2 7" xfId="27462" xr:uid="{00000000-0005-0000-0000-0000C7300000}"/>
    <cellStyle name="Normal 12 2 8 2 2 3" xfId="2777" xr:uid="{00000000-0005-0000-0000-0000C8300000}"/>
    <cellStyle name="Normal 12 2 8 2 2 3 2" xfId="8267" xr:uid="{00000000-0005-0000-0000-0000C9300000}"/>
    <cellStyle name="Normal 12 2 8 2 2 3 2 2" xfId="21078" xr:uid="{00000000-0005-0000-0000-0000CA300000}"/>
    <cellStyle name="Normal 12 2 8 2 2 3 2 2 2" xfId="46698" xr:uid="{00000000-0005-0000-0000-0000CB300000}"/>
    <cellStyle name="Normal 12 2 8 2 2 3 2 3" xfId="33888" xr:uid="{00000000-0005-0000-0000-0000CC300000}"/>
    <cellStyle name="Normal 12 2 8 2 2 3 3" xfId="15588" xr:uid="{00000000-0005-0000-0000-0000CD300000}"/>
    <cellStyle name="Normal 12 2 8 2 2 3 3 2" xfId="41208" xr:uid="{00000000-0005-0000-0000-0000CE300000}"/>
    <cellStyle name="Normal 12 2 8 2 2 3 4" xfId="28398" xr:uid="{00000000-0005-0000-0000-0000CF300000}"/>
    <cellStyle name="Normal 12 2 8 2 2 4" xfId="4607" xr:uid="{00000000-0005-0000-0000-0000D0300000}"/>
    <cellStyle name="Normal 12 2 8 2 2 4 2" xfId="10097" xr:uid="{00000000-0005-0000-0000-0000D1300000}"/>
    <cellStyle name="Normal 12 2 8 2 2 4 2 2" xfId="22908" xr:uid="{00000000-0005-0000-0000-0000D2300000}"/>
    <cellStyle name="Normal 12 2 8 2 2 4 2 2 2" xfId="48528" xr:uid="{00000000-0005-0000-0000-0000D3300000}"/>
    <cellStyle name="Normal 12 2 8 2 2 4 2 3" xfId="35718" xr:uid="{00000000-0005-0000-0000-0000D4300000}"/>
    <cellStyle name="Normal 12 2 8 2 2 4 3" xfId="17418" xr:uid="{00000000-0005-0000-0000-0000D5300000}"/>
    <cellStyle name="Normal 12 2 8 2 2 4 3 2" xfId="43038" xr:uid="{00000000-0005-0000-0000-0000D6300000}"/>
    <cellStyle name="Normal 12 2 8 2 2 4 4" xfId="30228" xr:uid="{00000000-0005-0000-0000-0000D7300000}"/>
    <cellStyle name="Normal 12 2 8 2 2 5" xfId="11927" xr:uid="{00000000-0005-0000-0000-0000D8300000}"/>
    <cellStyle name="Normal 12 2 8 2 2 5 2" xfId="24738" xr:uid="{00000000-0005-0000-0000-0000D9300000}"/>
    <cellStyle name="Normal 12 2 8 2 2 5 2 2" xfId="50358" xr:uid="{00000000-0005-0000-0000-0000DA300000}"/>
    <cellStyle name="Normal 12 2 8 2 2 5 3" xfId="37548" xr:uid="{00000000-0005-0000-0000-0000DB300000}"/>
    <cellStyle name="Normal 12 2 8 2 2 6" xfId="6437" xr:uid="{00000000-0005-0000-0000-0000DC300000}"/>
    <cellStyle name="Normal 12 2 8 2 2 6 2" xfId="19248" xr:uid="{00000000-0005-0000-0000-0000DD300000}"/>
    <cellStyle name="Normal 12 2 8 2 2 6 2 2" xfId="44868" xr:uid="{00000000-0005-0000-0000-0000DE300000}"/>
    <cellStyle name="Normal 12 2 8 2 2 6 3" xfId="32058" xr:uid="{00000000-0005-0000-0000-0000DF300000}"/>
    <cellStyle name="Normal 12 2 8 2 2 7" xfId="13758" xr:uid="{00000000-0005-0000-0000-0000E0300000}"/>
    <cellStyle name="Normal 12 2 8 2 2 7 2" xfId="39378" xr:uid="{00000000-0005-0000-0000-0000E1300000}"/>
    <cellStyle name="Normal 12 2 8 2 2 8" xfId="26568" xr:uid="{00000000-0005-0000-0000-0000E2300000}"/>
    <cellStyle name="Normal 12 2 8 2 3" xfId="1442" xr:uid="{00000000-0005-0000-0000-0000E3300000}"/>
    <cellStyle name="Normal 12 2 8 2 3 2" xfId="3272" xr:uid="{00000000-0005-0000-0000-0000E4300000}"/>
    <cellStyle name="Normal 12 2 8 2 3 2 2" xfId="8762" xr:uid="{00000000-0005-0000-0000-0000E5300000}"/>
    <cellStyle name="Normal 12 2 8 2 3 2 2 2" xfId="21573" xr:uid="{00000000-0005-0000-0000-0000E6300000}"/>
    <cellStyle name="Normal 12 2 8 2 3 2 2 2 2" xfId="47193" xr:uid="{00000000-0005-0000-0000-0000E7300000}"/>
    <cellStyle name="Normal 12 2 8 2 3 2 2 3" xfId="34383" xr:uid="{00000000-0005-0000-0000-0000E8300000}"/>
    <cellStyle name="Normal 12 2 8 2 3 2 3" xfId="16083" xr:uid="{00000000-0005-0000-0000-0000E9300000}"/>
    <cellStyle name="Normal 12 2 8 2 3 2 3 2" xfId="41703" xr:uid="{00000000-0005-0000-0000-0000EA300000}"/>
    <cellStyle name="Normal 12 2 8 2 3 2 4" xfId="28893" xr:uid="{00000000-0005-0000-0000-0000EB300000}"/>
    <cellStyle name="Normal 12 2 8 2 3 3" xfId="5102" xr:uid="{00000000-0005-0000-0000-0000EC300000}"/>
    <cellStyle name="Normal 12 2 8 2 3 3 2" xfId="10592" xr:uid="{00000000-0005-0000-0000-0000ED300000}"/>
    <cellStyle name="Normal 12 2 8 2 3 3 2 2" xfId="23403" xr:uid="{00000000-0005-0000-0000-0000EE300000}"/>
    <cellStyle name="Normal 12 2 8 2 3 3 2 2 2" xfId="49023" xr:uid="{00000000-0005-0000-0000-0000EF300000}"/>
    <cellStyle name="Normal 12 2 8 2 3 3 2 3" xfId="36213" xr:uid="{00000000-0005-0000-0000-0000F0300000}"/>
    <cellStyle name="Normal 12 2 8 2 3 3 3" xfId="17913" xr:uid="{00000000-0005-0000-0000-0000F1300000}"/>
    <cellStyle name="Normal 12 2 8 2 3 3 3 2" xfId="43533" xr:uid="{00000000-0005-0000-0000-0000F2300000}"/>
    <cellStyle name="Normal 12 2 8 2 3 3 4" xfId="30723" xr:uid="{00000000-0005-0000-0000-0000F3300000}"/>
    <cellStyle name="Normal 12 2 8 2 3 4" xfId="12422" xr:uid="{00000000-0005-0000-0000-0000F4300000}"/>
    <cellStyle name="Normal 12 2 8 2 3 4 2" xfId="25233" xr:uid="{00000000-0005-0000-0000-0000F5300000}"/>
    <cellStyle name="Normal 12 2 8 2 3 4 2 2" xfId="50853" xr:uid="{00000000-0005-0000-0000-0000F6300000}"/>
    <cellStyle name="Normal 12 2 8 2 3 4 3" xfId="38043" xr:uid="{00000000-0005-0000-0000-0000F7300000}"/>
    <cellStyle name="Normal 12 2 8 2 3 5" xfId="6932" xr:uid="{00000000-0005-0000-0000-0000F8300000}"/>
    <cellStyle name="Normal 12 2 8 2 3 5 2" xfId="19743" xr:uid="{00000000-0005-0000-0000-0000F9300000}"/>
    <cellStyle name="Normal 12 2 8 2 3 5 2 2" xfId="45363" xr:uid="{00000000-0005-0000-0000-0000FA300000}"/>
    <cellStyle name="Normal 12 2 8 2 3 5 3" xfId="32553" xr:uid="{00000000-0005-0000-0000-0000FB300000}"/>
    <cellStyle name="Normal 12 2 8 2 3 6" xfId="14253" xr:uid="{00000000-0005-0000-0000-0000FC300000}"/>
    <cellStyle name="Normal 12 2 8 2 3 6 2" xfId="39873" xr:uid="{00000000-0005-0000-0000-0000FD300000}"/>
    <cellStyle name="Normal 12 2 8 2 3 7" xfId="27063" xr:uid="{00000000-0005-0000-0000-0000FE300000}"/>
    <cellStyle name="Normal 12 2 8 2 4" xfId="2378" xr:uid="{00000000-0005-0000-0000-0000FF300000}"/>
    <cellStyle name="Normal 12 2 8 2 4 2" xfId="7868" xr:uid="{00000000-0005-0000-0000-000000310000}"/>
    <cellStyle name="Normal 12 2 8 2 4 2 2" xfId="20679" xr:uid="{00000000-0005-0000-0000-000001310000}"/>
    <cellStyle name="Normal 12 2 8 2 4 2 2 2" xfId="46299" xr:uid="{00000000-0005-0000-0000-000002310000}"/>
    <cellStyle name="Normal 12 2 8 2 4 2 3" xfId="33489" xr:uid="{00000000-0005-0000-0000-000003310000}"/>
    <cellStyle name="Normal 12 2 8 2 4 3" xfId="15189" xr:uid="{00000000-0005-0000-0000-000004310000}"/>
    <cellStyle name="Normal 12 2 8 2 4 3 2" xfId="40809" xr:uid="{00000000-0005-0000-0000-000005310000}"/>
    <cellStyle name="Normal 12 2 8 2 4 4" xfId="27999" xr:uid="{00000000-0005-0000-0000-000006310000}"/>
    <cellStyle name="Normal 12 2 8 2 5" xfId="4208" xr:uid="{00000000-0005-0000-0000-000007310000}"/>
    <cellStyle name="Normal 12 2 8 2 5 2" xfId="9698" xr:uid="{00000000-0005-0000-0000-000008310000}"/>
    <cellStyle name="Normal 12 2 8 2 5 2 2" xfId="22509" xr:uid="{00000000-0005-0000-0000-000009310000}"/>
    <cellStyle name="Normal 12 2 8 2 5 2 2 2" xfId="48129" xr:uid="{00000000-0005-0000-0000-00000A310000}"/>
    <cellStyle name="Normal 12 2 8 2 5 2 3" xfId="35319" xr:uid="{00000000-0005-0000-0000-00000B310000}"/>
    <cellStyle name="Normal 12 2 8 2 5 3" xfId="17019" xr:uid="{00000000-0005-0000-0000-00000C310000}"/>
    <cellStyle name="Normal 12 2 8 2 5 3 2" xfId="42639" xr:uid="{00000000-0005-0000-0000-00000D310000}"/>
    <cellStyle name="Normal 12 2 8 2 5 4" xfId="29829" xr:uid="{00000000-0005-0000-0000-00000E310000}"/>
    <cellStyle name="Normal 12 2 8 2 6" xfId="11528" xr:uid="{00000000-0005-0000-0000-00000F310000}"/>
    <cellStyle name="Normal 12 2 8 2 6 2" xfId="24339" xr:uid="{00000000-0005-0000-0000-000010310000}"/>
    <cellStyle name="Normal 12 2 8 2 6 2 2" xfId="49959" xr:uid="{00000000-0005-0000-0000-000011310000}"/>
    <cellStyle name="Normal 12 2 8 2 6 3" xfId="37149" xr:uid="{00000000-0005-0000-0000-000012310000}"/>
    <cellStyle name="Normal 12 2 8 2 7" xfId="6038" xr:uid="{00000000-0005-0000-0000-000013310000}"/>
    <cellStyle name="Normal 12 2 8 2 7 2" xfId="18849" xr:uid="{00000000-0005-0000-0000-000014310000}"/>
    <cellStyle name="Normal 12 2 8 2 7 2 2" xfId="44469" xr:uid="{00000000-0005-0000-0000-000015310000}"/>
    <cellStyle name="Normal 12 2 8 2 7 3" xfId="31659" xr:uid="{00000000-0005-0000-0000-000016310000}"/>
    <cellStyle name="Normal 12 2 8 2 8" xfId="13359" xr:uid="{00000000-0005-0000-0000-000017310000}"/>
    <cellStyle name="Normal 12 2 8 2 8 2" xfId="38979" xr:uid="{00000000-0005-0000-0000-000018310000}"/>
    <cellStyle name="Normal 12 2 8 2 9" xfId="26169" xr:uid="{00000000-0005-0000-0000-000019310000}"/>
    <cellStyle name="Normal 12 2 8 3" xfId="679" xr:uid="{00000000-0005-0000-0000-00001A310000}"/>
    <cellStyle name="Normal 12 2 8 3 2" xfId="1079" xr:uid="{00000000-0005-0000-0000-00001B310000}"/>
    <cellStyle name="Normal 12 2 8 3 2 2" xfId="1974" xr:uid="{00000000-0005-0000-0000-00001C310000}"/>
    <cellStyle name="Normal 12 2 8 3 2 2 2" xfId="3804" xr:uid="{00000000-0005-0000-0000-00001D310000}"/>
    <cellStyle name="Normal 12 2 8 3 2 2 2 2" xfId="9294" xr:uid="{00000000-0005-0000-0000-00001E310000}"/>
    <cellStyle name="Normal 12 2 8 3 2 2 2 2 2" xfId="22105" xr:uid="{00000000-0005-0000-0000-00001F310000}"/>
    <cellStyle name="Normal 12 2 8 3 2 2 2 2 2 2" xfId="47725" xr:uid="{00000000-0005-0000-0000-000020310000}"/>
    <cellStyle name="Normal 12 2 8 3 2 2 2 2 3" xfId="34915" xr:uid="{00000000-0005-0000-0000-000021310000}"/>
    <cellStyle name="Normal 12 2 8 3 2 2 2 3" xfId="16615" xr:uid="{00000000-0005-0000-0000-000022310000}"/>
    <cellStyle name="Normal 12 2 8 3 2 2 2 3 2" xfId="42235" xr:uid="{00000000-0005-0000-0000-000023310000}"/>
    <cellStyle name="Normal 12 2 8 3 2 2 2 4" xfId="29425" xr:uid="{00000000-0005-0000-0000-000024310000}"/>
    <cellStyle name="Normal 12 2 8 3 2 2 3" xfId="5634" xr:uid="{00000000-0005-0000-0000-000025310000}"/>
    <cellStyle name="Normal 12 2 8 3 2 2 3 2" xfId="11124" xr:uid="{00000000-0005-0000-0000-000026310000}"/>
    <cellStyle name="Normal 12 2 8 3 2 2 3 2 2" xfId="23935" xr:uid="{00000000-0005-0000-0000-000027310000}"/>
    <cellStyle name="Normal 12 2 8 3 2 2 3 2 2 2" xfId="49555" xr:uid="{00000000-0005-0000-0000-000028310000}"/>
    <cellStyle name="Normal 12 2 8 3 2 2 3 2 3" xfId="36745" xr:uid="{00000000-0005-0000-0000-000029310000}"/>
    <cellStyle name="Normal 12 2 8 3 2 2 3 3" xfId="18445" xr:uid="{00000000-0005-0000-0000-00002A310000}"/>
    <cellStyle name="Normal 12 2 8 3 2 2 3 3 2" xfId="44065" xr:uid="{00000000-0005-0000-0000-00002B310000}"/>
    <cellStyle name="Normal 12 2 8 3 2 2 3 4" xfId="31255" xr:uid="{00000000-0005-0000-0000-00002C310000}"/>
    <cellStyle name="Normal 12 2 8 3 2 2 4" xfId="12954" xr:uid="{00000000-0005-0000-0000-00002D310000}"/>
    <cellStyle name="Normal 12 2 8 3 2 2 4 2" xfId="25765" xr:uid="{00000000-0005-0000-0000-00002E310000}"/>
    <cellStyle name="Normal 12 2 8 3 2 2 4 2 2" xfId="51385" xr:uid="{00000000-0005-0000-0000-00002F310000}"/>
    <cellStyle name="Normal 12 2 8 3 2 2 4 3" xfId="38575" xr:uid="{00000000-0005-0000-0000-000030310000}"/>
    <cellStyle name="Normal 12 2 8 3 2 2 5" xfId="7464" xr:uid="{00000000-0005-0000-0000-000031310000}"/>
    <cellStyle name="Normal 12 2 8 3 2 2 5 2" xfId="20275" xr:uid="{00000000-0005-0000-0000-000032310000}"/>
    <cellStyle name="Normal 12 2 8 3 2 2 5 2 2" xfId="45895" xr:uid="{00000000-0005-0000-0000-000033310000}"/>
    <cellStyle name="Normal 12 2 8 3 2 2 5 3" xfId="33085" xr:uid="{00000000-0005-0000-0000-000034310000}"/>
    <cellStyle name="Normal 12 2 8 3 2 2 6" xfId="14785" xr:uid="{00000000-0005-0000-0000-000035310000}"/>
    <cellStyle name="Normal 12 2 8 3 2 2 6 2" xfId="40405" xr:uid="{00000000-0005-0000-0000-000036310000}"/>
    <cellStyle name="Normal 12 2 8 3 2 2 7" xfId="27595" xr:uid="{00000000-0005-0000-0000-000037310000}"/>
    <cellStyle name="Normal 12 2 8 3 2 3" xfId="2910" xr:uid="{00000000-0005-0000-0000-000038310000}"/>
    <cellStyle name="Normal 12 2 8 3 2 3 2" xfId="8400" xr:uid="{00000000-0005-0000-0000-000039310000}"/>
    <cellStyle name="Normal 12 2 8 3 2 3 2 2" xfId="21211" xr:uid="{00000000-0005-0000-0000-00003A310000}"/>
    <cellStyle name="Normal 12 2 8 3 2 3 2 2 2" xfId="46831" xr:uid="{00000000-0005-0000-0000-00003B310000}"/>
    <cellStyle name="Normal 12 2 8 3 2 3 2 3" xfId="34021" xr:uid="{00000000-0005-0000-0000-00003C310000}"/>
    <cellStyle name="Normal 12 2 8 3 2 3 3" xfId="15721" xr:uid="{00000000-0005-0000-0000-00003D310000}"/>
    <cellStyle name="Normal 12 2 8 3 2 3 3 2" xfId="41341" xr:uid="{00000000-0005-0000-0000-00003E310000}"/>
    <cellStyle name="Normal 12 2 8 3 2 3 4" xfId="28531" xr:uid="{00000000-0005-0000-0000-00003F310000}"/>
    <cellStyle name="Normal 12 2 8 3 2 4" xfId="4740" xr:uid="{00000000-0005-0000-0000-000040310000}"/>
    <cellStyle name="Normal 12 2 8 3 2 4 2" xfId="10230" xr:uid="{00000000-0005-0000-0000-000041310000}"/>
    <cellStyle name="Normal 12 2 8 3 2 4 2 2" xfId="23041" xr:uid="{00000000-0005-0000-0000-000042310000}"/>
    <cellStyle name="Normal 12 2 8 3 2 4 2 2 2" xfId="48661" xr:uid="{00000000-0005-0000-0000-000043310000}"/>
    <cellStyle name="Normal 12 2 8 3 2 4 2 3" xfId="35851" xr:uid="{00000000-0005-0000-0000-000044310000}"/>
    <cellStyle name="Normal 12 2 8 3 2 4 3" xfId="17551" xr:uid="{00000000-0005-0000-0000-000045310000}"/>
    <cellStyle name="Normal 12 2 8 3 2 4 3 2" xfId="43171" xr:uid="{00000000-0005-0000-0000-000046310000}"/>
    <cellStyle name="Normal 12 2 8 3 2 4 4" xfId="30361" xr:uid="{00000000-0005-0000-0000-000047310000}"/>
    <cellStyle name="Normal 12 2 8 3 2 5" xfId="12060" xr:uid="{00000000-0005-0000-0000-000048310000}"/>
    <cellStyle name="Normal 12 2 8 3 2 5 2" xfId="24871" xr:uid="{00000000-0005-0000-0000-000049310000}"/>
    <cellStyle name="Normal 12 2 8 3 2 5 2 2" xfId="50491" xr:uid="{00000000-0005-0000-0000-00004A310000}"/>
    <cellStyle name="Normal 12 2 8 3 2 5 3" xfId="37681" xr:uid="{00000000-0005-0000-0000-00004B310000}"/>
    <cellStyle name="Normal 12 2 8 3 2 6" xfId="6570" xr:uid="{00000000-0005-0000-0000-00004C310000}"/>
    <cellStyle name="Normal 12 2 8 3 2 6 2" xfId="19381" xr:uid="{00000000-0005-0000-0000-00004D310000}"/>
    <cellStyle name="Normal 12 2 8 3 2 6 2 2" xfId="45001" xr:uid="{00000000-0005-0000-0000-00004E310000}"/>
    <cellStyle name="Normal 12 2 8 3 2 6 3" xfId="32191" xr:uid="{00000000-0005-0000-0000-00004F310000}"/>
    <cellStyle name="Normal 12 2 8 3 2 7" xfId="13891" xr:uid="{00000000-0005-0000-0000-000050310000}"/>
    <cellStyle name="Normal 12 2 8 3 2 7 2" xfId="39511" xr:uid="{00000000-0005-0000-0000-000051310000}"/>
    <cellStyle name="Normal 12 2 8 3 2 8" xfId="26701" xr:uid="{00000000-0005-0000-0000-000052310000}"/>
    <cellStyle name="Normal 12 2 8 3 3" xfId="1574" xr:uid="{00000000-0005-0000-0000-000053310000}"/>
    <cellStyle name="Normal 12 2 8 3 3 2" xfId="3404" xr:uid="{00000000-0005-0000-0000-000054310000}"/>
    <cellStyle name="Normal 12 2 8 3 3 2 2" xfId="8894" xr:uid="{00000000-0005-0000-0000-000055310000}"/>
    <cellStyle name="Normal 12 2 8 3 3 2 2 2" xfId="21705" xr:uid="{00000000-0005-0000-0000-000056310000}"/>
    <cellStyle name="Normal 12 2 8 3 3 2 2 2 2" xfId="47325" xr:uid="{00000000-0005-0000-0000-000057310000}"/>
    <cellStyle name="Normal 12 2 8 3 3 2 2 3" xfId="34515" xr:uid="{00000000-0005-0000-0000-000058310000}"/>
    <cellStyle name="Normal 12 2 8 3 3 2 3" xfId="16215" xr:uid="{00000000-0005-0000-0000-000059310000}"/>
    <cellStyle name="Normal 12 2 8 3 3 2 3 2" xfId="41835" xr:uid="{00000000-0005-0000-0000-00005A310000}"/>
    <cellStyle name="Normal 12 2 8 3 3 2 4" xfId="29025" xr:uid="{00000000-0005-0000-0000-00005B310000}"/>
    <cellStyle name="Normal 12 2 8 3 3 3" xfId="5234" xr:uid="{00000000-0005-0000-0000-00005C310000}"/>
    <cellStyle name="Normal 12 2 8 3 3 3 2" xfId="10724" xr:uid="{00000000-0005-0000-0000-00005D310000}"/>
    <cellStyle name="Normal 12 2 8 3 3 3 2 2" xfId="23535" xr:uid="{00000000-0005-0000-0000-00005E310000}"/>
    <cellStyle name="Normal 12 2 8 3 3 3 2 2 2" xfId="49155" xr:uid="{00000000-0005-0000-0000-00005F310000}"/>
    <cellStyle name="Normal 12 2 8 3 3 3 2 3" xfId="36345" xr:uid="{00000000-0005-0000-0000-000060310000}"/>
    <cellStyle name="Normal 12 2 8 3 3 3 3" xfId="18045" xr:uid="{00000000-0005-0000-0000-000061310000}"/>
    <cellStyle name="Normal 12 2 8 3 3 3 3 2" xfId="43665" xr:uid="{00000000-0005-0000-0000-000062310000}"/>
    <cellStyle name="Normal 12 2 8 3 3 3 4" xfId="30855" xr:uid="{00000000-0005-0000-0000-000063310000}"/>
    <cellStyle name="Normal 12 2 8 3 3 4" xfId="12554" xr:uid="{00000000-0005-0000-0000-000064310000}"/>
    <cellStyle name="Normal 12 2 8 3 3 4 2" xfId="25365" xr:uid="{00000000-0005-0000-0000-000065310000}"/>
    <cellStyle name="Normal 12 2 8 3 3 4 2 2" xfId="50985" xr:uid="{00000000-0005-0000-0000-000066310000}"/>
    <cellStyle name="Normal 12 2 8 3 3 4 3" xfId="38175" xr:uid="{00000000-0005-0000-0000-000067310000}"/>
    <cellStyle name="Normal 12 2 8 3 3 5" xfId="7064" xr:uid="{00000000-0005-0000-0000-000068310000}"/>
    <cellStyle name="Normal 12 2 8 3 3 5 2" xfId="19875" xr:uid="{00000000-0005-0000-0000-000069310000}"/>
    <cellStyle name="Normal 12 2 8 3 3 5 2 2" xfId="45495" xr:uid="{00000000-0005-0000-0000-00006A310000}"/>
    <cellStyle name="Normal 12 2 8 3 3 5 3" xfId="32685" xr:uid="{00000000-0005-0000-0000-00006B310000}"/>
    <cellStyle name="Normal 12 2 8 3 3 6" xfId="14385" xr:uid="{00000000-0005-0000-0000-00006C310000}"/>
    <cellStyle name="Normal 12 2 8 3 3 6 2" xfId="40005" xr:uid="{00000000-0005-0000-0000-00006D310000}"/>
    <cellStyle name="Normal 12 2 8 3 3 7" xfId="27195" xr:uid="{00000000-0005-0000-0000-00006E310000}"/>
    <cellStyle name="Normal 12 2 8 3 4" xfId="2510" xr:uid="{00000000-0005-0000-0000-00006F310000}"/>
    <cellStyle name="Normal 12 2 8 3 4 2" xfId="8000" xr:uid="{00000000-0005-0000-0000-000070310000}"/>
    <cellStyle name="Normal 12 2 8 3 4 2 2" xfId="20811" xr:uid="{00000000-0005-0000-0000-000071310000}"/>
    <cellStyle name="Normal 12 2 8 3 4 2 2 2" xfId="46431" xr:uid="{00000000-0005-0000-0000-000072310000}"/>
    <cellStyle name="Normal 12 2 8 3 4 2 3" xfId="33621" xr:uid="{00000000-0005-0000-0000-000073310000}"/>
    <cellStyle name="Normal 12 2 8 3 4 3" xfId="15321" xr:uid="{00000000-0005-0000-0000-000074310000}"/>
    <cellStyle name="Normal 12 2 8 3 4 3 2" xfId="40941" xr:uid="{00000000-0005-0000-0000-000075310000}"/>
    <cellStyle name="Normal 12 2 8 3 4 4" xfId="28131" xr:uid="{00000000-0005-0000-0000-000076310000}"/>
    <cellStyle name="Normal 12 2 8 3 5" xfId="4340" xr:uid="{00000000-0005-0000-0000-000077310000}"/>
    <cellStyle name="Normal 12 2 8 3 5 2" xfId="9830" xr:uid="{00000000-0005-0000-0000-000078310000}"/>
    <cellStyle name="Normal 12 2 8 3 5 2 2" xfId="22641" xr:uid="{00000000-0005-0000-0000-000079310000}"/>
    <cellStyle name="Normal 12 2 8 3 5 2 2 2" xfId="48261" xr:uid="{00000000-0005-0000-0000-00007A310000}"/>
    <cellStyle name="Normal 12 2 8 3 5 2 3" xfId="35451" xr:uid="{00000000-0005-0000-0000-00007B310000}"/>
    <cellStyle name="Normal 12 2 8 3 5 3" xfId="17151" xr:uid="{00000000-0005-0000-0000-00007C310000}"/>
    <cellStyle name="Normal 12 2 8 3 5 3 2" xfId="42771" xr:uid="{00000000-0005-0000-0000-00007D310000}"/>
    <cellStyle name="Normal 12 2 8 3 5 4" xfId="29961" xr:uid="{00000000-0005-0000-0000-00007E310000}"/>
    <cellStyle name="Normal 12 2 8 3 6" xfId="11660" xr:uid="{00000000-0005-0000-0000-00007F310000}"/>
    <cellStyle name="Normal 12 2 8 3 6 2" xfId="24471" xr:uid="{00000000-0005-0000-0000-000080310000}"/>
    <cellStyle name="Normal 12 2 8 3 6 2 2" xfId="50091" xr:uid="{00000000-0005-0000-0000-000081310000}"/>
    <cellStyle name="Normal 12 2 8 3 6 3" xfId="37281" xr:uid="{00000000-0005-0000-0000-000082310000}"/>
    <cellStyle name="Normal 12 2 8 3 7" xfId="6170" xr:uid="{00000000-0005-0000-0000-000083310000}"/>
    <cellStyle name="Normal 12 2 8 3 7 2" xfId="18981" xr:uid="{00000000-0005-0000-0000-000084310000}"/>
    <cellStyle name="Normal 12 2 8 3 7 2 2" xfId="44601" xr:uid="{00000000-0005-0000-0000-000085310000}"/>
    <cellStyle name="Normal 12 2 8 3 7 3" xfId="31791" xr:uid="{00000000-0005-0000-0000-000086310000}"/>
    <cellStyle name="Normal 12 2 8 3 8" xfId="13491" xr:uid="{00000000-0005-0000-0000-000087310000}"/>
    <cellStyle name="Normal 12 2 8 3 8 2" xfId="39111" xr:uid="{00000000-0005-0000-0000-000088310000}"/>
    <cellStyle name="Normal 12 2 8 3 9" xfId="26301" xr:uid="{00000000-0005-0000-0000-000089310000}"/>
    <cellStyle name="Normal 12 2 8 4" xfId="454" xr:uid="{00000000-0005-0000-0000-00008A310000}"/>
    <cellStyle name="Normal 12 2 8 4 2" xfId="1349" xr:uid="{00000000-0005-0000-0000-00008B310000}"/>
    <cellStyle name="Normal 12 2 8 4 2 2" xfId="3179" xr:uid="{00000000-0005-0000-0000-00008C310000}"/>
    <cellStyle name="Normal 12 2 8 4 2 2 2" xfId="8669" xr:uid="{00000000-0005-0000-0000-00008D310000}"/>
    <cellStyle name="Normal 12 2 8 4 2 2 2 2" xfId="21480" xr:uid="{00000000-0005-0000-0000-00008E310000}"/>
    <cellStyle name="Normal 12 2 8 4 2 2 2 2 2" xfId="47100" xr:uid="{00000000-0005-0000-0000-00008F310000}"/>
    <cellStyle name="Normal 12 2 8 4 2 2 2 3" xfId="34290" xr:uid="{00000000-0005-0000-0000-000090310000}"/>
    <cellStyle name="Normal 12 2 8 4 2 2 3" xfId="15990" xr:uid="{00000000-0005-0000-0000-000091310000}"/>
    <cellStyle name="Normal 12 2 8 4 2 2 3 2" xfId="41610" xr:uid="{00000000-0005-0000-0000-000092310000}"/>
    <cellStyle name="Normal 12 2 8 4 2 2 4" xfId="28800" xr:uid="{00000000-0005-0000-0000-000093310000}"/>
    <cellStyle name="Normal 12 2 8 4 2 3" xfId="5009" xr:uid="{00000000-0005-0000-0000-000094310000}"/>
    <cellStyle name="Normal 12 2 8 4 2 3 2" xfId="10499" xr:uid="{00000000-0005-0000-0000-000095310000}"/>
    <cellStyle name="Normal 12 2 8 4 2 3 2 2" xfId="23310" xr:uid="{00000000-0005-0000-0000-000096310000}"/>
    <cellStyle name="Normal 12 2 8 4 2 3 2 2 2" xfId="48930" xr:uid="{00000000-0005-0000-0000-000097310000}"/>
    <cellStyle name="Normal 12 2 8 4 2 3 2 3" xfId="36120" xr:uid="{00000000-0005-0000-0000-000098310000}"/>
    <cellStyle name="Normal 12 2 8 4 2 3 3" xfId="17820" xr:uid="{00000000-0005-0000-0000-000099310000}"/>
    <cellStyle name="Normal 12 2 8 4 2 3 3 2" xfId="43440" xr:uid="{00000000-0005-0000-0000-00009A310000}"/>
    <cellStyle name="Normal 12 2 8 4 2 3 4" xfId="30630" xr:uid="{00000000-0005-0000-0000-00009B310000}"/>
    <cellStyle name="Normal 12 2 8 4 2 4" xfId="12329" xr:uid="{00000000-0005-0000-0000-00009C310000}"/>
    <cellStyle name="Normal 12 2 8 4 2 4 2" xfId="25140" xr:uid="{00000000-0005-0000-0000-00009D310000}"/>
    <cellStyle name="Normal 12 2 8 4 2 4 2 2" xfId="50760" xr:uid="{00000000-0005-0000-0000-00009E310000}"/>
    <cellStyle name="Normal 12 2 8 4 2 4 3" xfId="37950" xr:uid="{00000000-0005-0000-0000-00009F310000}"/>
    <cellStyle name="Normal 12 2 8 4 2 5" xfId="6839" xr:uid="{00000000-0005-0000-0000-0000A0310000}"/>
    <cellStyle name="Normal 12 2 8 4 2 5 2" xfId="19650" xr:uid="{00000000-0005-0000-0000-0000A1310000}"/>
    <cellStyle name="Normal 12 2 8 4 2 5 2 2" xfId="45270" xr:uid="{00000000-0005-0000-0000-0000A2310000}"/>
    <cellStyle name="Normal 12 2 8 4 2 5 3" xfId="32460" xr:uid="{00000000-0005-0000-0000-0000A3310000}"/>
    <cellStyle name="Normal 12 2 8 4 2 6" xfId="14160" xr:uid="{00000000-0005-0000-0000-0000A4310000}"/>
    <cellStyle name="Normal 12 2 8 4 2 6 2" xfId="39780" xr:uid="{00000000-0005-0000-0000-0000A5310000}"/>
    <cellStyle name="Normal 12 2 8 4 2 7" xfId="26970" xr:uid="{00000000-0005-0000-0000-0000A6310000}"/>
    <cellStyle name="Normal 12 2 8 4 3" xfId="2285" xr:uid="{00000000-0005-0000-0000-0000A7310000}"/>
    <cellStyle name="Normal 12 2 8 4 3 2" xfId="7775" xr:uid="{00000000-0005-0000-0000-0000A8310000}"/>
    <cellStyle name="Normal 12 2 8 4 3 2 2" xfId="20586" xr:uid="{00000000-0005-0000-0000-0000A9310000}"/>
    <cellStyle name="Normal 12 2 8 4 3 2 2 2" xfId="46206" xr:uid="{00000000-0005-0000-0000-0000AA310000}"/>
    <cellStyle name="Normal 12 2 8 4 3 2 3" xfId="33396" xr:uid="{00000000-0005-0000-0000-0000AB310000}"/>
    <cellStyle name="Normal 12 2 8 4 3 3" xfId="15096" xr:uid="{00000000-0005-0000-0000-0000AC310000}"/>
    <cellStyle name="Normal 12 2 8 4 3 3 2" xfId="40716" xr:uid="{00000000-0005-0000-0000-0000AD310000}"/>
    <cellStyle name="Normal 12 2 8 4 3 4" xfId="27906" xr:uid="{00000000-0005-0000-0000-0000AE310000}"/>
    <cellStyle name="Normal 12 2 8 4 4" xfId="4115" xr:uid="{00000000-0005-0000-0000-0000AF310000}"/>
    <cellStyle name="Normal 12 2 8 4 4 2" xfId="9605" xr:uid="{00000000-0005-0000-0000-0000B0310000}"/>
    <cellStyle name="Normal 12 2 8 4 4 2 2" xfId="22416" xr:uid="{00000000-0005-0000-0000-0000B1310000}"/>
    <cellStyle name="Normal 12 2 8 4 4 2 2 2" xfId="48036" xr:uid="{00000000-0005-0000-0000-0000B2310000}"/>
    <cellStyle name="Normal 12 2 8 4 4 2 3" xfId="35226" xr:uid="{00000000-0005-0000-0000-0000B3310000}"/>
    <cellStyle name="Normal 12 2 8 4 4 3" xfId="16926" xr:uid="{00000000-0005-0000-0000-0000B4310000}"/>
    <cellStyle name="Normal 12 2 8 4 4 3 2" xfId="42546" xr:uid="{00000000-0005-0000-0000-0000B5310000}"/>
    <cellStyle name="Normal 12 2 8 4 4 4" xfId="29736" xr:uid="{00000000-0005-0000-0000-0000B6310000}"/>
    <cellStyle name="Normal 12 2 8 4 5" xfId="11435" xr:uid="{00000000-0005-0000-0000-0000B7310000}"/>
    <cellStyle name="Normal 12 2 8 4 5 2" xfId="24246" xr:uid="{00000000-0005-0000-0000-0000B8310000}"/>
    <cellStyle name="Normal 12 2 8 4 5 2 2" xfId="49866" xr:uid="{00000000-0005-0000-0000-0000B9310000}"/>
    <cellStyle name="Normal 12 2 8 4 5 3" xfId="37056" xr:uid="{00000000-0005-0000-0000-0000BA310000}"/>
    <cellStyle name="Normal 12 2 8 4 6" xfId="5945" xr:uid="{00000000-0005-0000-0000-0000BB310000}"/>
    <cellStyle name="Normal 12 2 8 4 6 2" xfId="18756" xr:uid="{00000000-0005-0000-0000-0000BC310000}"/>
    <cellStyle name="Normal 12 2 8 4 6 2 2" xfId="44376" xr:uid="{00000000-0005-0000-0000-0000BD310000}"/>
    <cellStyle name="Normal 12 2 8 4 6 3" xfId="31566" xr:uid="{00000000-0005-0000-0000-0000BE310000}"/>
    <cellStyle name="Normal 12 2 8 4 7" xfId="13266" xr:uid="{00000000-0005-0000-0000-0000BF310000}"/>
    <cellStyle name="Normal 12 2 8 4 7 2" xfId="38886" xr:uid="{00000000-0005-0000-0000-0000C0310000}"/>
    <cellStyle name="Normal 12 2 8 4 8" xfId="26076" xr:uid="{00000000-0005-0000-0000-0000C1310000}"/>
    <cellStyle name="Normal 12 2 8 5" xfId="813" xr:uid="{00000000-0005-0000-0000-0000C2310000}"/>
    <cellStyle name="Normal 12 2 8 5 2" xfId="1708" xr:uid="{00000000-0005-0000-0000-0000C3310000}"/>
    <cellStyle name="Normal 12 2 8 5 2 2" xfId="3538" xr:uid="{00000000-0005-0000-0000-0000C4310000}"/>
    <cellStyle name="Normal 12 2 8 5 2 2 2" xfId="9028" xr:uid="{00000000-0005-0000-0000-0000C5310000}"/>
    <cellStyle name="Normal 12 2 8 5 2 2 2 2" xfId="21839" xr:uid="{00000000-0005-0000-0000-0000C6310000}"/>
    <cellStyle name="Normal 12 2 8 5 2 2 2 2 2" xfId="47459" xr:uid="{00000000-0005-0000-0000-0000C7310000}"/>
    <cellStyle name="Normal 12 2 8 5 2 2 2 3" xfId="34649" xr:uid="{00000000-0005-0000-0000-0000C8310000}"/>
    <cellStyle name="Normal 12 2 8 5 2 2 3" xfId="16349" xr:uid="{00000000-0005-0000-0000-0000C9310000}"/>
    <cellStyle name="Normal 12 2 8 5 2 2 3 2" xfId="41969" xr:uid="{00000000-0005-0000-0000-0000CA310000}"/>
    <cellStyle name="Normal 12 2 8 5 2 2 4" xfId="29159" xr:uid="{00000000-0005-0000-0000-0000CB310000}"/>
    <cellStyle name="Normal 12 2 8 5 2 3" xfId="5368" xr:uid="{00000000-0005-0000-0000-0000CC310000}"/>
    <cellStyle name="Normal 12 2 8 5 2 3 2" xfId="10858" xr:uid="{00000000-0005-0000-0000-0000CD310000}"/>
    <cellStyle name="Normal 12 2 8 5 2 3 2 2" xfId="23669" xr:uid="{00000000-0005-0000-0000-0000CE310000}"/>
    <cellStyle name="Normal 12 2 8 5 2 3 2 2 2" xfId="49289" xr:uid="{00000000-0005-0000-0000-0000CF310000}"/>
    <cellStyle name="Normal 12 2 8 5 2 3 2 3" xfId="36479" xr:uid="{00000000-0005-0000-0000-0000D0310000}"/>
    <cellStyle name="Normal 12 2 8 5 2 3 3" xfId="18179" xr:uid="{00000000-0005-0000-0000-0000D1310000}"/>
    <cellStyle name="Normal 12 2 8 5 2 3 3 2" xfId="43799" xr:uid="{00000000-0005-0000-0000-0000D2310000}"/>
    <cellStyle name="Normal 12 2 8 5 2 3 4" xfId="30989" xr:uid="{00000000-0005-0000-0000-0000D3310000}"/>
    <cellStyle name="Normal 12 2 8 5 2 4" xfId="12688" xr:uid="{00000000-0005-0000-0000-0000D4310000}"/>
    <cellStyle name="Normal 12 2 8 5 2 4 2" xfId="25499" xr:uid="{00000000-0005-0000-0000-0000D5310000}"/>
    <cellStyle name="Normal 12 2 8 5 2 4 2 2" xfId="51119" xr:uid="{00000000-0005-0000-0000-0000D6310000}"/>
    <cellStyle name="Normal 12 2 8 5 2 4 3" xfId="38309" xr:uid="{00000000-0005-0000-0000-0000D7310000}"/>
    <cellStyle name="Normal 12 2 8 5 2 5" xfId="7198" xr:uid="{00000000-0005-0000-0000-0000D8310000}"/>
    <cellStyle name="Normal 12 2 8 5 2 5 2" xfId="20009" xr:uid="{00000000-0005-0000-0000-0000D9310000}"/>
    <cellStyle name="Normal 12 2 8 5 2 5 2 2" xfId="45629" xr:uid="{00000000-0005-0000-0000-0000DA310000}"/>
    <cellStyle name="Normal 12 2 8 5 2 5 3" xfId="32819" xr:uid="{00000000-0005-0000-0000-0000DB310000}"/>
    <cellStyle name="Normal 12 2 8 5 2 6" xfId="14519" xr:uid="{00000000-0005-0000-0000-0000DC310000}"/>
    <cellStyle name="Normal 12 2 8 5 2 6 2" xfId="40139" xr:uid="{00000000-0005-0000-0000-0000DD310000}"/>
    <cellStyle name="Normal 12 2 8 5 2 7" xfId="27329" xr:uid="{00000000-0005-0000-0000-0000DE310000}"/>
    <cellStyle name="Normal 12 2 8 5 3" xfId="2644" xr:uid="{00000000-0005-0000-0000-0000DF310000}"/>
    <cellStyle name="Normal 12 2 8 5 3 2" xfId="8134" xr:uid="{00000000-0005-0000-0000-0000E0310000}"/>
    <cellStyle name="Normal 12 2 8 5 3 2 2" xfId="20945" xr:uid="{00000000-0005-0000-0000-0000E1310000}"/>
    <cellStyle name="Normal 12 2 8 5 3 2 2 2" xfId="46565" xr:uid="{00000000-0005-0000-0000-0000E2310000}"/>
    <cellStyle name="Normal 12 2 8 5 3 2 3" xfId="33755" xr:uid="{00000000-0005-0000-0000-0000E3310000}"/>
    <cellStyle name="Normal 12 2 8 5 3 3" xfId="15455" xr:uid="{00000000-0005-0000-0000-0000E4310000}"/>
    <cellStyle name="Normal 12 2 8 5 3 3 2" xfId="41075" xr:uid="{00000000-0005-0000-0000-0000E5310000}"/>
    <cellStyle name="Normal 12 2 8 5 3 4" xfId="28265" xr:uid="{00000000-0005-0000-0000-0000E6310000}"/>
    <cellStyle name="Normal 12 2 8 5 4" xfId="4474" xr:uid="{00000000-0005-0000-0000-0000E7310000}"/>
    <cellStyle name="Normal 12 2 8 5 4 2" xfId="9964" xr:uid="{00000000-0005-0000-0000-0000E8310000}"/>
    <cellStyle name="Normal 12 2 8 5 4 2 2" xfId="22775" xr:uid="{00000000-0005-0000-0000-0000E9310000}"/>
    <cellStyle name="Normal 12 2 8 5 4 2 2 2" xfId="48395" xr:uid="{00000000-0005-0000-0000-0000EA310000}"/>
    <cellStyle name="Normal 12 2 8 5 4 2 3" xfId="35585" xr:uid="{00000000-0005-0000-0000-0000EB310000}"/>
    <cellStyle name="Normal 12 2 8 5 4 3" xfId="17285" xr:uid="{00000000-0005-0000-0000-0000EC310000}"/>
    <cellStyle name="Normal 12 2 8 5 4 3 2" xfId="42905" xr:uid="{00000000-0005-0000-0000-0000ED310000}"/>
    <cellStyle name="Normal 12 2 8 5 4 4" xfId="30095" xr:uid="{00000000-0005-0000-0000-0000EE310000}"/>
    <cellStyle name="Normal 12 2 8 5 5" xfId="11794" xr:uid="{00000000-0005-0000-0000-0000EF310000}"/>
    <cellStyle name="Normal 12 2 8 5 5 2" xfId="24605" xr:uid="{00000000-0005-0000-0000-0000F0310000}"/>
    <cellStyle name="Normal 12 2 8 5 5 2 2" xfId="50225" xr:uid="{00000000-0005-0000-0000-0000F1310000}"/>
    <cellStyle name="Normal 12 2 8 5 5 3" xfId="37415" xr:uid="{00000000-0005-0000-0000-0000F2310000}"/>
    <cellStyle name="Normal 12 2 8 5 6" xfId="6304" xr:uid="{00000000-0005-0000-0000-0000F3310000}"/>
    <cellStyle name="Normal 12 2 8 5 6 2" xfId="19115" xr:uid="{00000000-0005-0000-0000-0000F4310000}"/>
    <cellStyle name="Normal 12 2 8 5 6 2 2" xfId="44735" xr:uid="{00000000-0005-0000-0000-0000F5310000}"/>
    <cellStyle name="Normal 12 2 8 5 6 3" xfId="31925" xr:uid="{00000000-0005-0000-0000-0000F6310000}"/>
    <cellStyle name="Normal 12 2 8 5 7" xfId="13625" xr:uid="{00000000-0005-0000-0000-0000F7310000}"/>
    <cellStyle name="Normal 12 2 8 5 7 2" xfId="39245" xr:uid="{00000000-0005-0000-0000-0000F8310000}"/>
    <cellStyle name="Normal 12 2 8 5 8" xfId="26435" xr:uid="{00000000-0005-0000-0000-0000F9310000}"/>
    <cellStyle name="Normal 12 2 8 6" xfId="1214" xr:uid="{00000000-0005-0000-0000-0000FA310000}"/>
    <cellStyle name="Normal 12 2 8 6 2" xfId="3044" xr:uid="{00000000-0005-0000-0000-0000FB310000}"/>
    <cellStyle name="Normal 12 2 8 6 2 2" xfId="8534" xr:uid="{00000000-0005-0000-0000-0000FC310000}"/>
    <cellStyle name="Normal 12 2 8 6 2 2 2" xfId="21345" xr:uid="{00000000-0005-0000-0000-0000FD310000}"/>
    <cellStyle name="Normal 12 2 8 6 2 2 2 2" xfId="46965" xr:uid="{00000000-0005-0000-0000-0000FE310000}"/>
    <cellStyle name="Normal 12 2 8 6 2 2 3" xfId="34155" xr:uid="{00000000-0005-0000-0000-0000FF310000}"/>
    <cellStyle name="Normal 12 2 8 6 2 3" xfId="15855" xr:uid="{00000000-0005-0000-0000-000000320000}"/>
    <cellStyle name="Normal 12 2 8 6 2 3 2" xfId="41475" xr:uid="{00000000-0005-0000-0000-000001320000}"/>
    <cellStyle name="Normal 12 2 8 6 2 4" xfId="28665" xr:uid="{00000000-0005-0000-0000-000002320000}"/>
    <cellStyle name="Normal 12 2 8 6 3" xfId="4874" xr:uid="{00000000-0005-0000-0000-000003320000}"/>
    <cellStyle name="Normal 12 2 8 6 3 2" xfId="10364" xr:uid="{00000000-0005-0000-0000-000004320000}"/>
    <cellStyle name="Normal 12 2 8 6 3 2 2" xfId="23175" xr:uid="{00000000-0005-0000-0000-000005320000}"/>
    <cellStyle name="Normal 12 2 8 6 3 2 2 2" xfId="48795" xr:uid="{00000000-0005-0000-0000-000006320000}"/>
    <cellStyle name="Normal 12 2 8 6 3 2 3" xfId="35985" xr:uid="{00000000-0005-0000-0000-000007320000}"/>
    <cellStyle name="Normal 12 2 8 6 3 3" xfId="17685" xr:uid="{00000000-0005-0000-0000-000008320000}"/>
    <cellStyle name="Normal 12 2 8 6 3 3 2" xfId="43305" xr:uid="{00000000-0005-0000-0000-000009320000}"/>
    <cellStyle name="Normal 12 2 8 6 3 4" xfId="30495" xr:uid="{00000000-0005-0000-0000-00000A320000}"/>
    <cellStyle name="Normal 12 2 8 6 4" xfId="12194" xr:uid="{00000000-0005-0000-0000-00000B320000}"/>
    <cellStyle name="Normal 12 2 8 6 4 2" xfId="25005" xr:uid="{00000000-0005-0000-0000-00000C320000}"/>
    <cellStyle name="Normal 12 2 8 6 4 2 2" xfId="50625" xr:uid="{00000000-0005-0000-0000-00000D320000}"/>
    <cellStyle name="Normal 12 2 8 6 4 3" xfId="37815" xr:uid="{00000000-0005-0000-0000-00000E320000}"/>
    <cellStyle name="Normal 12 2 8 6 5" xfId="6704" xr:uid="{00000000-0005-0000-0000-00000F320000}"/>
    <cellStyle name="Normal 12 2 8 6 5 2" xfId="19515" xr:uid="{00000000-0005-0000-0000-000010320000}"/>
    <cellStyle name="Normal 12 2 8 6 5 2 2" xfId="45135" xr:uid="{00000000-0005-0000-0000-000011320000}"/>
    <cellStyle name="Normal 12 2 8 6 5 3" xfId="32325" xr:uid="{00000000-0005-0000-0000-000012320000}"/>
    <cellStyle name="Normal 12 2 8 6 6" xfId="14025" xr:uid="{00000000-0005-0000-0000-000013320000}"/>
    <cellStyle name="Normal 12 2 8 6 6 2" xfId="39645" xr:uid="{00000000-0005-0000-0000-000014320000}"/>
    <cellStyle name="Normal 12 2 8 6 7" xfId="26835" xr:uid="{00000000-0005-0000-0000-000015320000}"/>
    <cellStyle name="Normal 12 2 8 7" xfId="2150" xr:uid="{00000000-0005-0000-0000-000016320000}"/>
    <cellStyle name="Normal 12 2 8 7 2" xfId="7640" xr:uid="{00000000-0005-0000-0000-000017320000}"/>
    <cellStyle name="Normal 12 2 8 7 2 2" xfId="20451" xr:uid="{00000000-0005-0000-0000-000018320000}"/>
    <cellStyle name="Normal 12 2 8 7 2 2 2" xfId="46071" xr:uid="{00000000-0005-0000-0000-000019320000}"/>
    <cellStyle name="Normal 12 2 8 7 2 3" xfId="33261" xr:uid="{00000000-0005-0000-0000-00001A320000}"/>
    <cellStyle name="Normal 12 2 8 7 3" xfId="14961" xr:uid="{00000000-0005-0000-0000-00001B320000}"/>
    <cellStyle name="Normal 12 2 8 7 3 2" xfId="40581" xr:uid="{00000000-0005-0000-0000-00001C320000}"/>
    <cellStyle name="Normal 12 2 8 7 4" xfId="27771" xr:uid="{00000000-0005-0000-0000-00001D320000}"/>
    <cellStyle name="Normal 12 2 8 8" xfId="3980" xr:uid="{00000000-0005-0000-0000-00001E320000}"/>
    <cellStyle name="Normal 12 2 8 8 2" xfId="9470" xr:uid="{00000000-0005-0000-0000-00001F320000}"/>
    <cellStyle name="Normal 12 2 8 8 2 2" xfId="22281" xr:uid="{00000000-0005-0000-0000-000020320000}"/>
    <cellStyle name="Normal 12 2 8 8 2 2 2" xfId="47901" xr:uid="{00000000-0005-0000-0000-000021320000}"/>
    <cellStyle name="Normal 12 2 8 8 2 3" xfId="35091" xr:uid="{00000000-0005-0000-0000-000022320000}"/>
    <cellStyle name="Normal 12 2 8 8 3" xfId="16791" xr:uid="{00000000-0005-0000-0000-000023320000}"/>
    <cellStyle name="Normal 12 2 8 8 3 2" xfId="42411" xr:uid="{00000000-0005-0000-0000-000024320000}"/>
    <cellStyle name="Normal 12 2 8 8 4" xfId="29601" xr:uid="{00000000-0005-0000-0000-000025320000}"/>
    <cellStyle name="Normal 12 2 8 9" xfId="11300" xr:uid="{00000000-0005-0000-0000-000026320000}"/>
    <cellStyle name="Normal 12 2 8 9 2" xfId="24111" xr:uid="{00000000-0005-0000-0000-000027320000}"/>
    <cellStyle name="Normal 12 2 8 9 2 2" xfId="49731" xr:uid="{00000000-0005-0000-0000-000028320000}"/>
    <cellStyle name="Normal 12 2 8 9 3" xfId="36921" xr:uid="{00000000-0005-0000-0000-000029320000}"/>
    <cellStyle name="Normal 12 2 9" xfId="363" xr:uid="{00000000-0005-0000-0000-00002A320000}"/>
    <cellStyle name="Normal 12 2 9 2" xfId="854" xr:uid="{00000000-0005-0000-0000-00002B320000}"/>
    <cellStyle name="Normal 12 2 9 2 2" xfId="1749" xr:uid="{00000000-0005-0000-0000-00002C320000}"/>
    <cellStyle name="Normal 12 2 9 2 2 2" xfId="3579" xr:uid="{00000000-0005-0000-0000-00002D320000}"/>
    <cellStyle name="Normal 12 2 9 2 2 2 2" xfId="9069" xr:uid="{00000000-0005-0000-0000-00002E320000}"/>
    <cellStyle name="Normal 12 2 9 2 2 2 2 2" xfId="21880" xr:uid="{00000000-0005-0000-0000-00002F320000}"/>
    <cellStyle name="Normal 12 2 9 2 2 2 2 2 2" xfId="47500" xr:uid="{00000000-0005-0000-0000-000030320000}"/>
    <cellStyle name="Normal 12 2 9 2 2 2 2 3" xfId="34690" xr:uid="{00000000-0005-0000-0000-000031320000}"/>
    <cellStyle name="Normal 12 2 9 2 2 2 3" xfId="16390" xr:uid="{00000000-0005-0000-0000-000032320000}"/>
    <cellStyle name="Normal 12 2 9 2 2 2 3 2" xfId="42010" xr:uid="{00000000-0005-0000-0000-000033320000}"/>
    <cellStyle name="Normal 12 2 9 2 2 2 4" xfId="29200" xr:uid="{00000000-0005-0000-0000-000034320000}"/>
    <cellStyle name="Normal 12 2 9 2 2 3" xfId="5409" xr:uid="{00000000-0005-0000-0000-000035320000}"/>
    <cellStyle name="Normal 12 2 9 2 2 3 2" xfId="10899" xr:uid="{00000000-0005-0000-0000-000036320000}"/>
    <cellStyle name="Normal 12 2 9 2 2 3 2 2" xfId="23710" xr:uid="{00000000-0005-0000-0000-000037320000}"/>
    <cellStyle name="Normal 12 2 9 2 2 3 2 2 2" xfId="49330" xr:uid="{00000000-0005-0000-0000-000038320000}"/>
    <cellStyle name="Normal 12 2 9 2 2 3 2 3" xfId="36520" xr:uid="{00000000-0005-0000-0000-000039320000}"/>
    <cellStyle name="Normal 12 2 9 2 2 3 3" xfId="18220" xr:uid="{00000000-0005-0000-0000-00003A320000}"/>
    <cellStyle name="Normal 12 2 9 2 2 3 3 2" xfId="43840" xr:uid="{00000000-0005-0000-0000-00003B320000}"/>
    <cellStyle name="Normal 12 2 9 2 2 3 4" xfId="31030" xr:uid="{00000000-0005-0000-0000-00003C320000}"/>
    <cellStyle name="Normal 12 2 9 2 2 4" xfId="12729" xr:uid="{00000000-0005-0000-0000-00003D320000}"/>
    <cellStyle name="Normal 12 2 9 2 2 4 2" xfId="25540" xr:uid="{00000000-0005-0000-0000-00003E320000}"/>
    <cellStyle name="Normal 12 2 9 2 2 4 2 2" xfId="51160" xr:uid="{00000000-0005-0000-0000-00003F320000}"/>
    <cellStyle name="Normal 12 2 9 2 2 4 3" xfId="38350" xr:uid="{00000000-0005-0000-0000-000040320000}"/>
    <cellStyle name="Normal 12 2 9 2 2 5" xfId="7239" xr:uid="{00000000-0005-0000-0000-000041320000}"/>
    <cellStyle name="Normal 12 2 9 2 2 5 2" xfId="20050" xr:uid="{00000000-0005-0000-0000-000042320000}"/>
    <cellStyle name="Normal 12 2 9 2 2 5 2 2" xfId="45670" xr:uid="{00000000-0005-0000-0000-000043320000}"/>
    <cellStyle name="Normal 12 2 9 2 2 5 3" xfId="32860" xr:uid="{00000000-0005-0000-0000-000044320000}"/>
    <cellStyle name="Normal 12 2 9 2 2 6" xfId="14560" xr:uid="{00000000-0005-0000-0000-000045320000}"/>
    <cellStyle name="Normal 12 2 9 2 2 6 2" xfId="40180" xr:uid="{00000000-0005-0000-0000-000046320000}"/>
    <cellStyle name="Normal 12 2 9 2 2 7" xfId="27370" xr:uid="{00000000-0005-0000-0000-000047320000}"/>
    <cellStyle name="Normal 12 2 9 2 3" xfId="2685" xr:uid="{00000000-0005-0000-0000-000048320000}"/>
    <cellStyle name="Normal 12 2 9 2 3 2" xfId="8175" xr:uid="{00000000-0005-0000-0000-000049320000}"/>
    <cellStyle name="Normal 12 2 9 2 3 2 2" xfId="20986" xr:uid="{00000000-0005-0000-0000-00004A320000}"/>
    <cellStyle name="Normal 12 2 9 2 3 2 2 2" xfId="46606" xr:uid="{00000000-0005-0000-0000-00004B320000}"/>
    <cellStyle name="Normal 12 2 9 2 3 2 3" xfId="33796" xr:uid="{00000000-0005-0000-0000-00004C320000}"/>
    <cellStyle name="Normal 12 2 9 2 3 3" xfId="15496" xr:uid="{00000000-0005-0000-0000-00004D320000}"/>
    <cellStyle name="Normal 12 2 9 2 3 3 2" xfId="41116" xr:uid="{00000000-0005-0000-0000-00004E320000}"/>
    <cellStyle name="Normal 12 2 9 2 3 4" xfId="28306" xr:uid="{00000000-0005-0000-0000-00004F320000}"/>
    <cellStyle name="Normal 12 2 9 2 4" xfId="4515" xr:uid="{00000000-0005-0000-0000-000050320000}"/>
    <cellStyle name="Normal 12 2 9 2 4 2" xfId="10005" xr:uid="{00000000-0005-0000-0000-000051320000}"/>
    <cellStyle name="Normal 12 2 9 2 4 2 2" xfId="22816" xr:uid="{00000000-0005-0000-0000-000052320000}"/>
    <cellStyle name="Normal 12 2 9 2 4 2 2 2" xfId="48436" xr:uid="{00000000-0005-0000-0000-000053320000}"/>
    <cellStyle name="Normal 12 2 9 2 4 2 3" xfId="35626" xr:uid="{00000000-0005-0000-0000-000054320000}"/>
    <cellStyle name="Normal 12 2 9 2 4 3" xfId="17326" xr:uid="{00000000-0005-0000-0000-000055320000}"/>
    <cellStyle name="Normal 12 2 9 2 4 3 2" xfId="42946" xr:uid="{00000000-0005-0000-0000-000056320000}"/>
    <cellStyle name="Normal 12 2 9 2 4 4" xfId="30136" xr:uid="{00000000-0005-0000-0000-000057320000}"/>
    <cellStyle name="Normal 12 2 9 2 5" xfId="11835" xr:uid="{00000000-0005-0000-0000-000058320000}"/>
    <cellStyle name="Normal 12 2 9 2 5 2" xfId="24646" xr:uid="{00000000-0005-0000-0000-000059320000}"/>
    <cellStyle name="Normal 12 2 9 2 5 2 2" xfId="50266" xr:uid="{00000000-0005-0000-0000-00005A320000}"/>
    <cellStyle name="Normal 12 2 9 2 5 3" xfId="37456" xr:uid="{00000000-0005-0000-0000-00005B320000}"/>
    <cellStyle name="Normal 12 2 9 2 6" xfId="6345" xr:uid="{00000000-0005-0000-0000-00005C320000}"/>
    <cellStyle name="Normal 12 2 9 2 6 2" xfId="19156" xr:uid="{00000000-0005-0000-0000-00005D320000}"/>
    <cellStyle name="Normal 12 2 9 2 6 2 2" xfId="44776" xr:uid="{00000000-0005-0000-0000-00005E320000}"/>
    <cellStyle name="Normal 12 2 9 2 6 3" xfId="31966" xr:uid="{00000000-0005-0000-0000-00005F320000}"/>
    <cellStyle name="Normal 12 2 9 2 7" xfId="13666" xr:uid="{00000000-0005-0000-0000-000060320000}"/>
    <cellStyle name="Normal 12 2 9 2 7 2" xfId="39286" xr:uid="{00000000-0005-0000-0000-000061320000}"/>
    <cellStyle name="Normal 12 2 9 2 8" xfId="26476" xr:uid="{00000000-0005-0000-0000-000062320000}"/>
    <cellStyle name="Normal 12 2 9 3" xfId="1258" xr:uid="{00000000-0005-0000-0000-000063320000}"/>
    <cellStyle name="Normal 12 2 9 3 2" xfId="3088" xr:uid="{00000000-0005-0000-0000-000064320000}"/>
    <cellStyle name="Normal 12 2 9 3 2 2" xfId="8578" xr:uid="{00000000-0005-0000-0000-000065320000}"/>
    <cellStyle name="Normal 12 2 9 3 2 2 2" xfId="21389" xr:uid="{00000000-0005-0000-0000-000066320000}"/>
    <cellStyle name="Normal 12 2 9 3 2 2 2 2" xfId="47009" xr:uid="{00000000-0005-0000-0000-000067320000}"/>
    <cellStyle name="Normal 12 2 9 3 2 2 3" xfId="34199" xr:uid="{00000000-0005-0000-0000-000068320000}"/>
    <cellStyle name="Normal 12 2 9 3 2 3" xfId="15899" xr:uid="{00000000-0005-0000-0000-000069320000}"/>
    <cellStyle name="Normal 12 2 9 3 2 3 2" xfId="41519" xr:uid="{00000000-0005-0000-0000-00006A320000}"/>
    <cellStyle name="Normal 12 2 9 3 2 4" xfId="28709" xr:uid="{00000000-0005-0000-0000-00006B320000}"/>
    <cellStyle name="Normal 12 2 9 3 3" xfId="4918" xr:uid="{00000000-0005-0000-0000-00006C320000}"/>
    <cellStyle name="Normal 12 2 9 3 3 2" xfId="10408" xr:uid="{00000000-0005-0000-0000-00006D320000}"/>
    <cellStyle name="Normal 12 2 9 3 3 2 2" xfId="23219" xr:uid="{00000000-0005-0000-0000-00006E320000}"/>
    <cellStyle name="Normal 12 2 9 3 3 2 2 2" xfId="48839" xr:uid="{00000000-0005-0000-0000-00006F320000}"/>
    <cellStyle name="Normal 12 2 9 3 3 2 3" xfId="36029" xr:uid="{00000000-0005-0000-0000-000070320000}"/>
    <cellStyle name="Normal 12 2 9 3 3 3" xfId="17729" xr:uid="{00000000-0005-0000-0000-000071320000}"/>
    <cellStyle name="Normal 12 2 9 3 3 3 2" xfId="43349" xr:uid="{00000000-0005-0000-0000-000072320000}"/>
    <cellStyle name="Normal 12 2 9 3 3 4" xfId="30539" xr:uid="{00000000-0005-0000-0000-000073320000}"/>
    <cellStyle name="Normal 12 2 9 3 4" xfId="12238" xr:uid="{00000000-0005-0000-0000-000074320000}"/>
    <cellStyle name="Normal 12 2 9 3 4 2" xfId="25049" xr:uid="{00000000-0005-0000-0000-000075320000}"/>
    <cellStyle name="Normal 12 2 9 3 4 2 2" xfId="50669" xr:uid="{00000000-0005-0000-0000-000076320000}"/>
    <cellStyle name="Normal 12 2 9 3 4 3" xfId="37859" xr:uid="{00000000-0005-0000-0000-000077320000}"/>
    <cellStyle name="Normal 12 2 9 3 5" xfId="6748" xr:uid="{00000000-0005-0000-0000-000078320000}"/>
    <cellStyle name="Normal 12 2 9 3 5 2" xfId="19559" xr:uid="{00000000-0005-0000-0000-000079320000}"/>
    <cellStyle name="Normal 12 2 9 3 5 2 2" xfId="45179" xr:uid="{00000000-0005-0000-0000-00007A320000}"/>
    <cellStyle name="Normal 12 2 9 3 5 3" xfId="32369" xr:uid="{00000000-0005-0000-0000-00007B320000}"/>
    <cellStyle name="Normal 12 2 9 3 6" xfId="14069" xr:uid="{00000000-0005-0000-0000-00007C320000}"/>
    <cellStyle name="Normal 12 2 9 3 6 2" xfId="39689" xr:uid="{00000000-0005-0000-0000-00007D320000}"/>
    <cellStyle name="Normal 12 2 9 3 7" xfId="26879" xr:uid="{00000000-0005-0000-0000-00007E320000}"/>
    <cellStyle name="Normal 12 2 9 4" xfId="2194" xr:uid="{00000000-0005-0000-0000-00007F320000}"/>
    <cellStyle name="Normal 12 2 9 4 2" xfId="7684" xr:uid="{00000000-0005-0000-0000-000080320000}"/>
    <cellStyle name="Normal 12 2 9 4 2 2" xfId="20495" xr:uid="{00000000-0005-0000-0000-000081320000}"/>
    <cellStyle name="Normal 12 2 9 4 2 2 2" xfId="46115" xr:uid="{00000000-0005-0000-0000-000082320000}"/>
    <cellStyle name="Normal 12 2 9 4 2 3" xfId="33305" xr:uid="{00000000-0005-0000-0000-000083320000}"/>
    <cellStyle name="Normal 12 2 9 4 3" xfId="15005" xr:uid="{00000000-0005-0000-0000-000084320000}"/>
    <cellStyle name="Normal 12 2 9 4 3 2" xfId="40625" xr:uid="{00000000-0005-0000-0000-000085320000}"/>
    <cellStyle name="Normal 12 2 9 4 4" xfId="27815" xr:uid="{00000000-0005-0000-0000-000086320000}"/>
    <cellStyle name="Normal 12 2 9 5" xfId="4024" xr:uid="{00000000-0005-0000-0000-000087320000}"/>
    <cellStyle name="Normal 12 2 9 5 2" xfId="9514" xr:uid="{00000000-0005-0000-0000-000088320000}"/>
    <cellStyle name="Normal 12 2 9 5 2 2" xfId="22325" xr:uid="{00000000-0005-0000-0000-000089320000}"/>
    <cellStyle name="Normal 12 2 9 5 2 2 2" xfId="47945" xr:uid="{00000000-0005-0000-0000-00008A320000}"/>
    <cellStyle name="Normal 12 2 9 5 2 3" xfId="35135" xr:uid="{00000000-0005-0000-0000-00008B320000}"/>
    <cellStyle name="Normal 12 2 9 5 3" xfId="16835" xr:uid="{00000000-0005-0000-0000-00008C320000}"/>
    <cellStyle name="Normal 12 2 9 5 3 2" xfId="42455" xr:uid="{00000000-0005-0000-0000-00008D320000}"/>
    <cellStyle name="Normal 12 2 9 5 4" xfId="29645" xr:uid="{00000000-0005-0000-0000-00008E320000}"/>
    <cellStyle name="Normal 12 2 9 6" xfId="11344" xr:uid="{00000000-0005-0000-0000-00008F320000}"/>
    <cellStyle name="Normal 12 2 9 6 2" xfId="24155" xr:uid="{00000000-0005-0000-0000-000090320000}"/>
    <cellStyle name="Normal 12 2 9 6 2 2" xfId="49775" xr:uid="{00000000-0005-0000-0000-000091320000}"/>
    <cellStyle name="Normal 12 2 9 6 3" xfId="36965" xr:uid="{00000000-0005-0000-0000-000092320000}"/>
    <cellStyle name="Normal 12 2 9 7" xfId="5854" xr:uid="{00000000-0005-0000-0000-000093320000}"/>
    <cellStyle name="Normal 12 2 9 7 2" xfId="18665" xr:uid="{00000000-0005-0000-0000-000094320000}"/>
    <cellStyle name="Normal 12 2 9 7 2 2" xfId="44285" xr:uid="{00000000-0005-0000-0000-000095320000}"/>
    <cellStyle name="Normal 12 2 9 7 3" xfId="31475" xr:uid="{00000000-0005-0000-0000-000096320000}"/>
    <cellStyle name="Normal 12 2 9 8" xfId="13175" xr:uid="{00000000-0005-0000-0000-000097320000}"/>
    <cellStyle name="Normal 12 2 9 8 2" xfId="38795" xr:uid="{00000000-0005-0000-0000-000098320000}"/>
    <cellStyle name="Normal 12 2 9 9" xfId="25985" xr:uid="{00000000-0005-0000-0000-000099320000}"/>
    <cellStyle name="Normal 12 20" xfId="3887" xr:uid="{00000000-0005-0000-0000-00009A320000}"/>
    <cellStyle name="Normal 12 20 2" xfId="9377" xr:uid="{00000000-0005-0000-0000-00009B320000}"/>
    <cellStyle name="Normal 12 20 2 2" xfId="22188" xr:uid="{00000000-0005-0000-0000-00009C320000}"/>
    <cellStyle name="Normal 12 20 2 2 2" xfId="47808" xr:uid="{00000000-0005-0000-0000-00009D320000}"/>
    <cellStyle name="Normal 12 20 2 3" xfId="34998" xr:uid="{00000000-0005-0000-0000-00009E320000}"/>
    <cellStyle name="Normal 12 20 3" xfId="16698" xr:uid="{00000000-0005-0000-0000-00009F320000}"/>
    <cellStyle name="Normal 12 20 3 2" xfId="42318" xr:uid="{00000000-0005-0000-0000-0000A0320000}"/>
    <cellStyle name="Normal 12 20 4" xfId="29508" xr:uid="{00000000-0005-0000-0000-0000A1320000}"/>
    <cellStyle name="Normal 12 21" xfId="11207" xr:uid="{00000000-0005-0000-0000-0000A2320000}"/>
    <cellStyle name="Normal 12 21 2" xfId="24018" xr:uid="{00000000-0005-0000-0000-0000A3320000}"/>
    <cellStyle name="Normal 12 21 2 2" xfId="49638" xr:uid="{00000000-0005-0000-0000-0000A4320000}"/>
    <cellStyle name="Normal 12 21 3" xfId="36828" xr:uid="{00000000-0005-0000-0000-0000A5320000}"/>
    <cellStyle name="Normal 12 22" xfId="5717" xr:uid="{00000000-0005-0000-0000-0000A6320000}"/>
    <cellStyle name="Normal 12 22 2" xfId="18528" xr:uid="{00000000-0005-0000-0000-0000A7320000}"/>
    <cellStyle name="Normal 12 22 2 2" xfId="44148" xr:uid="{00000000-0005-0000-0000-0000A8320000}"/>
    <cellStyle name="Normal 12 22 3" xfId="31338" xr:uid="{00000000-0005-0000-0000-0000A9320000}"/>
    <cellStyle name="Normal 12 23" xfId="179" xr:uid="{00000000-0005-0000-0000-0000AA320000}"/>
    <cellStyle name="Normal 12 23 2" xfId="13038" xr:uid="{00000000-0005-0000-0000-0000AB320000}"/>
    <cellStyle name="Normal 12 23 3" xfId="38658" xr:uid="{00000000-0005-0000-0000-0000AC320000}"/>
    <cellStyle name="Normal 12 24" xfId="13037" xr:uid="{00000000-0005-0000-0000-0000AD320000}"/>
    <cellStyle name="Normal 12 25" xfId="25848" xr:uid="{00000000-0005-0000-0000-0000AE320000}"/>
    <cellStyle name="Normal 12 3" xfId="181" xr:uid="{00000000-0005-0000-0000-0000AF320000}"/>
    <cellStyle name="Normal 12 3 10" xfId="588" xr:uid="{00000000-0005-0000-0000-0000B0320000}"/>
    <cellStyle name="Normal 12 3 10 2" xfId="988" xr:uid="{00000000-0005-0000-0000-0000B1320000}"/>
    <cellStyle name="Normal 12 3 10 2 2" xfId="1883" xr:uid="{00000000-0005-0000-0000-0000B2320000}"/>
    <cellStyle name="Normal 12 3 10 2 2 2" xfId="3713" xr:uid="{00000000-0005-0000-0000-0000B3320000}"/>
    <cellStyle name="Normal 12 3 10 2 2 2 2" xfId="9203" xr:uid="{00000000-0005-0000-0000-0000B4320000}"/>
    <cellStyle name="Normal 12 3 10 2 2 2 2 2" xfId="22014" xr:uid="{00000000-0005-0000-0000-0000B5320000}"/>
    <cellStyle name="Normal 12 3 10 2 2 2 2 2 2" xfId="47634" xr:uid="{00000000-0005-0000-0000-0000B6320000}"/>
    <cellStyle name="Normal 12 3 10 2 2 2 2 3" xfId="34824" xr:uid="{00000000-0005-0000-0000-0000B7320000}"/>
    <cellStyle name="Normal 12 3 10 2 2 2 3" xfId="16524" xr:uid="{00000000-0005-0000-0000-0000B8320000}"/>
    <cellStyle name="Normal 12 3 10 2 2 2 3 2" xfId="42144" xr:uid="{00000000-0005-0000-0000-0000B9320000}"/>
    <cellStyle name="Normal 12 3 10 2 2 2 4" xfId="29334" xr:uid="{00000000-0005-0000-0000-0000BA320000}"/>
    <cellStyle name="Normal 12 3 10 2 2 3" xfId="5543" xr:uid="{00000000-0005-0000-0000-0000BB320000}"/>
    <cellStyle name="Normal 12 3 10 2 2 3 2" xfId="11033" xr:uid="{00000000-0005-0000-0000-0000BC320000}"/>
    <cellStyle name="Normal 12 3 10 2 2 3 2 2" xfId="23844" xr:uid="{00000000-0005-0000-0000-0000BD320000}"/>
    <cellStyle name="Normal 12 3 10 2 2 3 2 2 2" xfId="49464" xr:uid="{00000000-0005-0000-0000-0000BE320000}"/>
    <cellStyle name="Normal 12 3 10 2 2 3 2 3" xfId="36654" xr:uid="{00000000-0005-0000-0000-0000BF320000}"/>
    <cellStyle name="Normal 12 3 10 2 2 3 3" xfId="18354" xr:uid="{00000000-0005-0000-0000-0000C0320000}"/>
    <cellStyle name="Normal 12 3 10 2 2 3 3 2" xfId="43974" xr:uid="{00000000-0005-0000-0000-0000C1320000}"/>
    <cellStyle name="Normal 12 3 10 2 2 3 4" xfId="31164" xr:uid="{00000000-0005-0000-0000-0000C2320000}"/>
    <cellStyle name="Normal 12 3 10 2 2 4" xfId="12863" xr:uid="{00000000-0005-0000-0000-0000C3320000}"/>
    <cellStyle name="Normal 12 3 10 2 2 4 2" xfId="25674" xr:uid="{00000000-0005-0000-0000-0000C4320000}"/>
    <cellStyle name="Normal 12 3 10 2 2 4 2 2" xfId="51294" xr:uid="{00000000-0005-0000-0000-0000C5320000}"/>
    <cellStyle name="Normal 12 3 10 2 2 4 3" xfId="38484" xr:uid="{00000000-0005-0000-0000-0000C6320000}"/>
    <cellStyle name="Normal 12 3 10 2 2 5" xfId="7373" xr:uid="{00000000-0005-0000-0000-0000C7320000}"/>
    <cellStyle name="Normal 12 3 10 2 2 5 2" xfId="20184" xr:uid="{00000000-0005-0000-0000-0000C8320000}"/>
    <cellStyle name="Normal 12 3 10 2 2 5 2 2" xfId="45804" xr:uid="{00000000-0005-0000-0000-0000C9320000}"/>
    <cellStyle name="Normal 12 3 10 2 2 5 3" xfId="32994" xr:uid="{00000000-0005-0000-0000-0000CA320000}"/>
    <cellStyle name="Normal 12 3 10 2 2 6" xfId="14694" xr:uid="{00000000-0005-0000-0000-0000CB320000}"/>
    <cellStyle name="Normal 12 3 10 2 2 6 2" xfId="40314" xr:uid="{00000000-0005-0000-0000-0000CC320000}"/>
    <cellStyle name="Normal 12 3 10 2 2 7" xfId="27504" xr:uid="{00000000-0005-0000-0000-0000CD320000}"/>
    <cellStyle name="Normal 12 3 10 2 3" xfId="2819" xr:uid="{00000000-0005-0000-0000-0000CE320000}"/>
    <cellStyle name="Normal 12 3 10 2 3 2" xfId="8309" xr:uid="{00000000-0005-0000-0000-0000CF320000}"/>
    <cellStyle name="Normal 12 3 10 2 3 2 2" xfId="21120" xr:uid="{00000000-0005-0000-0000-0000D0320000}"/>
    <cellStyle name="Normal 12 3 10 2 3 2 2 2" xfId="46740" xr:uid="{00000000-0005-0000-0000-0000D1320000}"/>
    <cellStyle name="Normal 12 3 10 2 3 2 3" xfId="33930" xr:uid="{00000000-0005-0000-0000-0000D2320000}"/>
    <cellStyle name="Normal 12 3 10 2 3 3" xfId="15630" xr:uid="{00000000-0005-0000-0000-0000D3320000}"/>
    <cellStyle name="Normal 12 3 10 2 3 3 2" xfId="41250" xr:uid="{00000000-0005-0000-0000-0000D4320000}"/>
    <cellStyle name="Normal 12 3 10 2 3 4" xfId="28440" xr:uid="{00000000-0005-0000-0000-0000D5320000}"/>
    <cellStyle name="Normal 12 3 10 2 4" xfId="4649" xr:uid="{00000000-0005-0000-0000-0000D6320000}"/>
    <cellStyle name="Normal 12 3 10 2 4 2" xfId="10139" xr:uid="{00000000-0005-0000-0000-0000D7320000}"/>
    <cellStyle name="Normal 12 3 10 2 4 2 2" xfId="22950" xr:uid="{00000000-0005-0000-0000-0000D8320000}"/>
    <cellStyle name="Normal 12 3 10 2 4 2 2 2" xfId="48570" xr:uid="{00000000-0005-0000-0000-0000D9320000}"/>
    <cellStyle name="Normal 12 3 10 2 4 2 3" xfId="35760" xr:uid="{00000000-0005-0000-0000-0000DA320000}"/>
    <cellStyle name="Normal 12 3 10 2 4 3" xfId="17460" xr:uid="{00000000-0005-0000-0000-0000DB320000}"/>
    <cellStyle name="Normal 12 3 10 2 4 3 2" xfId="43080" xr:uid="{00000000-0005-0000-0000-0000DC320000}"/>
    <cellStyle name="Normal 12 3 10 2 4 4" xfId="30270" xr:uid="{00000000-0005-0000-0000-0000DD320000}"/>
    <cellStyle name="Normal 12 3 10 2 5" xfId="11969" xr:uid="{00000000-0005-0000-0000-0000DE320000}"/>
    <cellStyle name="Normal 12 3 10 2 5 2" xfId="24780" xr:uid="{00000000-0005-0000-0000-0000DF320000}"/>
    <cellStyle name="Normal 12 3 10 2 5 2 2" xfId="50400" xr:uid="{00000000-0005-0000-0000-0000E0320000}"/>
    <cellStyle name="Normal 12 3 10 2 5 3" xfId="37590" xr:uid="{00000000-0005-0000-0000-0000E1320000}"/>
    <cellStyle name="Normal 12 3 10 2 6" xfId="6479" xr:uid="{00000000-0005-0000-0000-0000E2320000}"/>
    <cellStyle name="Normal 12 3 10 2 6 2" xfId="19290" xr:uid="{00000000-0005-0000-0000-0000E3320000}"/>
    <cellStyle name="Normal 12 3 10 2 6 2 2" xfId="44910" xr:uid="{00000000-0005-0000-0000-0000E4320000}"/>
    <cellStyle name="Normal 12 3 10 2 6 3" xfId="32100" xr:uid="{00000000-0005-0000-0000-0000E5320000}"/>
    <cellStyle name="Normal 12 3 10 2 7" xfId="13800" xr:uid="{00000000-0005-0000-0000-0000E6320000}"/>
    <cellStyle name="Normal 12 3 10 2 7 2" xfId="39420" xr:uid="{00000000-0005-0000-0000-0000E7320000}"/>
    <cellStyle name="Normal 12 3 10 2 8" xfId="26610" xr:uid="{00000000-0005-0000-0000-0000E8320000}"/>
    <cellStyle name="Normal 12 3 10 3" xfId="1483" xr:uid="{00000000-0005-0000-0000-0000E9320000}"/>
    <cellStyle name="Normal 12 3 10 3 2" xfId="3313" xr:uid="{00000000-0005-0000-0000-0000EA320000}"/>
    <cellStyle name="Normal 12 3 10 3 2 2" xfId="8803" xr:uid="{00000000-0005-0000-0000-0000EB320000}"/>
    <cellStyle name="Normal 12 3 10 3 2 2 2" xfId="21614" xr:uid="{00000000-0005-0000-0000-0000EC320000}"/>
    <cellStyle name="Normal 12 3 10 3 2 2 2 2" xfId="47234" xr:uid="{00000000-0005-0000-0000-0000ED320000}"/>
    <cellStyle name="Normal 12 3 10 3 2 2 3" xfId="34424" xr:uid="{00000000-0005-0000-0000-0000EE320000}"/>
    <cellStyle name="Normal 12 3 10 3 2 3" xfId="16124" xr:uid="{00000000-0005-0000-0000-0000EF320000}"/>
    <cellStyle name="Normal 12 3 10 3 2 3 2" xfId="41744" xr:uid="{00000000-0005-0000-0000-0000F0320000}"/>
    <cellStyle name="Normal 12 3 10 3 2 4" xfId="28934" xr:uid="{00000000-0005-0000-0000-0000F1320000}"/>
    <cellStyle name="Normal 12 3 10 3 3" xfId="5143" xr:uid="{00000000-0005-0000-0000-0000F2320000}"/>
    <cellStyle name="Normal 12 3 10 3 3 2" xfId="10633" xr:uid="{00000000-0005-0000-0000-0000F3320000}"/>
    <cellStyle name="Normal 12 3 10 3 3 2 2" xfId="23444" xr:uid="{00000000-0005-0000-0000-0000F4320000}"/>
    <cellStyle name="Normal 12 3 10 3 3 2 2 2" xfId="49064" xr:uid="{00000000-0005-0000-0000-0000F5320000}"/>
    <cellStyle name="Normal 12 3 10 3 3 2 3" xfId="36254" xr:uid="{00000000-0005-0000-0000-0000F6320000}"/>
    <cellStyle name="Normal 12 3 10 3 3 3" xfId="17954" xr:uid="{00000000-0005-0000-0000-0000F7320000}"/>
    <cellStyle name="Normal 12 3 10 3 3 3 2" xfId="43574" xr:uid="{00000000-0005-0000-0000-0000F8320000}"/>
    <cellStyle name="Normal 12 3 10 3 3 4" xfId="30764" xr:uid="{00000000-0005-0000-0000-0000F9320000}"/>
    <cellStyle name="Normal 12 3 10 3 4" xfId="12463" xr:uid="{00000000-0005-0000-0000-0000FA320000}"/>
    <cellStyle name="Normal 12 3 10 3 4 2" xfId="25274" xr:uid="{00000000-0005-0000-0000-0000FB320000}"/>
    <cellStyle name="Normal 12 3 10 3 4 2 2" xfId="50894" xr:uid="{00000000-0005-0000-0000-0000FC320000}"/>
    <cellStyle name="Normal 12 3 10 3 4 3" xfId="38084" xr:uid="{00000000-0005-0000-0000-0000FD320000}"/>
    <cellStyle name="Normal 12 3 10 3 5" xfId="6973" xr:uid="{00000000-0005-0000-0000-0000FE320000}"/>
    <cellStyle name="Normal 12 3 10 3 5 2" xfId="19784" xr:uid="{00000000-0005-0000-0000-0000FF320000}"/>
    <cellStyle name="Normal 12 3 10 3 5 2 2" xfId="45404" xr:uid="{00000000-0005-0000-0000-000000330000}"/>
    <cellStyle name="Normal 12 3 10 3 5 3" xfId="32594" xr:uid="{00000000-0005-0000-0000-000001330000}"/>
    <cellStyle name="Normal 12 3 10 3 6" xfId="14294" xr:uid="{00000000-0005-0000-0000-000002330000}"/>
    <cellStyle name="Normal 12 3 10 3 6 2" xfId="39914" xr:uid="{00000000-0005-0000-0000-000003330000}"/>
    <cellStyle name="Normal 12 3 10 3 7" xfId="27104" xr:uid="{00000000-0005-0000-0000-000004330000}"/>
    <cellStyle name="Normal 12 3 10 4" xfId="2419" xr:uid="{00000000-0005-0000-0000-000005330000}"/>
    <cellStyle name="Normal 12 3 10 4 2" xfId="7909" xr:uid="{00000000-0005-0000-0000-000006330000}"/>
    <cellStyle name="Normal 12 3 10 4 2 2" xfId="20720" xr:uid="{00000000-0005-0000-0000-000007330000}"/>
    <cellStyle name="Normal 12 3 10 4 2 2 2" xfId="46340" xr:uid="{00000000-0005-0000-0000-000008330000}"/>
    <cellStyle name="Normal 12 3 10 4 2 3" xfId="33530" xr:uid="{00000000-0005-0000-0000-000009330000}"/>
    <cellStyle name="Normal 12 3 10 4 3" xfId="15230" xr:uid="{00000000-0005-0000-0000-00000A330000}"/>
    <cellStyle name="Normal 12 3 10 4 3 2" xfId="40850" xr:uid="{00000000-0005-0000-0000-00000B330000}"/>
    <cellStyle name="Normal 12 3 10 4 4" xfId="28040" xr:uid="{00000000-0005-0000-0000-00000C330000}"/>
    <cellStyle name="Normal 12 3 10 5" xfId="4249" xr:uid="{00000000-0005-0000-0000-00000D330000}"/>
    <cellStyle name="Normal 12 3 10 5 2" xfId="9739" xr:uid="{00000000-0005-0000-0000-00000E330000}"/>
    <cellStyle name="Normal 12 3 10 5 2 2" xfId="22550" xr:uid="{00000000-0005-0000-0000-00000F330000}"/>
    <cellStyle name="Normal 12 3 10 5 2 2 2" xfId="48170" xr:uid="{00000000-0005-0000-0000-000010330000}"/>
    <cellStyle name="Normal 12 3 10 5 2 3" xfId="35360" xr:uid="{00000000-0005-0000-0000-000011330000}"/>
    <cellStyle name="Normal 12 3 10 5 3" xfId="17060" xr:uid="{00000000-0005-0000-0000-000012330000}"/>
    <cellStyle name="Normal 12 3 10 5 3 2" xfId="42680" xr:uid="{00000000-0005-0000-0000-000013330000}"/>
    <cellStyle name="Normal 12 3 10 5 4" xfId="29870" xr:uid="{00000000-0005-0000-0000-000014330000}"/>
    <cellStyle name="Normal 12 3 10 6" xfId="11569" xr:uid="{00000000-0005-0000-0000-000015330000}"/>
    <cellStyle name="Normal 12 3 10 6 2" xfId="24380" xr:uid="{00000000-0005-0000-0000-000016330000}"/>
    <cellStyle name="Normal 12 3 10 6 2 2" xfId="50000" xr:uid="{00000000-0005-0000-0000-000017330000}"/>
    <cellStyle name="Normal 12 3 10 6 3" xfId="37190" xr:uid="{00000000-0005-0000-0000-000018330000}"/>
    <cellStyle name="Normal 12 3 10 7" xfId="6079" xr:uid="{00000000-0005-0000-0000-000019330000}"/>
    <cellStyle name="Normal 12 3 10 7 2" xfId="18890" xr:uid="{00000000-0005-0000-0000-00001A330000}"/>
    <cellStyle name="Normal 12 3 10 7 2 2" xfId="44510" xr:uid="{00000000-0005-0000-0000-00001B330000}"/>
    <cellStyle name="Normal 12 3 10 7 3" xfId="31700" xr:uid="{00000000-0005-0000-0000-00001C330000}"/>
    <cellStyle name="Normal 12 3 10 8" xfId="13400" xr:uid="{00000000-0005-0000-0000-00001D330000}"/>
    <cellStyle name="Normal 12 3 10 8 2" xfId="39020" xr:uid="{00000000-0005-0000-0000-00001E330000}"/>
    <cellStyle name="Normal 12 3 10 9" xfId="26210" xr:uid="{00000000-0005-0000-0000-00001F330000}"/>
    <cellStyle name="Normal 12 3 11" xfId="722" xr:uid="{00000000-0005-0000-0000-000020330000}"/>
    <cellStyle name="Normal 12 3 11 2" xfId="1617" xr:uid="{00000000-0005-0000-0000-000021330000}"/>
    <cellStyle name="Normal 12 3 11 2 2" xfId="3447" xr:uid="{00000000-0005-0000-0000-000022330000}"/>
    <cellStyle name="Normal 12 3 11 2 2 2" xfId="8937" xr:uid="{00000000-0005-0000-0000-000023330000}"/>
    <cellStyle name="Normal 12 3 11 2 2 2 2" xfId="21748" xr:uid="{00000000-0005-0000-0000-000024330000}"/>
    <cellStyle name="Normal 12 3 11 2 2 2 2 2" xfId="47368" xr:uid="{00000000-0005-0000-0000-000025330000}"/>
    <cellStyle name="Normal 12 3 11 2 2 2 3" xfId="34558" xr:uid="{00000000-0005-0000-0000-000026330000}"/>
    <cellStyle name="Normal 12 3 11 2 2 3" xfId="16258" xr:uid="{00000000-0005-0000-0000-000027330000}"/>
    <cellStyle name="Normal 12 3 11 2 2 3 2" xfId="41878" xr:uid="{00000000-0005-0000-0000-000028330000}"/>
    <cellStyle name="Normal 12 3 11 2 2 4" xfId="29068" xr:uid="{00000000-0005-0000-0000-000029330000}"/>
    <cellStyle name="Normal 12 3 11 2 3" xfId="5277" xr:uid="{00000000-0005-0000-0000-00002A330000}"/>
    <cellStyle name="Normal 12 3 11 2 3 2" xfId="10767" xr:uid="{00000000-0005-0000-0000-00002B330000}"/>
    <cellStyle name="Normal 12 3 11 2 3 2 2" xfId="23578" xr:uid="{00000000-0005-0000-0000-00002C330000}"/>
    <cellStyle name="Normal 12 3 11 2 3 2 2 2" xfId="49198" xr:uid="{00000000-0005-0000-0000-00002D330000}"/>
    <cellStyle name="Normal 12 3 11 2 3 2 3" xfId="36388" xr:uid="{00000000-0005-0000-0000-00002E330000}"/>
    <cellStyle name="Normal 12 3 11 2 3 3" xfId="18088" xr:uid="{00000000-0005-0000-0000-00002F330000}"/>
    <cellStyle name="Normal 12 3 11 2 3 3 2" xfId="43708" xr:uid="{00000000-0005-0000-0000-000030330000}"/>
    <cellStyle name="Normal 12 3 11 2 3 4" xfId="30898" xr:uid="{00000000-0005-0000-0000-000031330000}"/>
    <cellStyle name="Normal 12 3 11 2 4" xfId="12597" xr:uid="{00000000-0005-0000-0000-000032330000}"/>
    <cellStyle name="Normal 12 3 11 2 4 2" xfId="25408" xr:uid="{00000000-0005-0000-0000-000033330000}"/>
    <cellStyle name="Normal 12 3 11 2 4 2 2" xfId="51028" xr:uid="{00000000-0005-0000-0000-000034330000}"/>
    <cellStyle name="Normal 12 3 11 2 4 3" xfId="38218" xr:uid="{00000000-0005-0000-0000-000035330000}"/>
    <cellStyle name="Normal 12 3 11 2 5" xfId="7107" xr:uid="{00000000-0005-0000-0000-000036330000}"/>
    <cellStyle name="Normal 12 3 11 2 5 2" xfId="19918" xr:uid="{00000000-0005-0000-0000-000037330000}"/>
    <cellStyle name="Normal 12 3 11 2 5 2 2" xfId="45538" xr:uid="{00000000-0005-0000-0000-000038330000}"/>
    <cellStyle name="Normal 12 3 11 2 5 3" xfId="32728" xr:uid="{00000000-0005-0000-0000-000039330000}"/>
    <cellStyle name="Normal 12 3 11 2 6" xfId="14428" xr:uid="{00000000-0005-0000-0000-00003A330000}"/>
    <cellStyle name="Normal 12 3 11 2 6 2" xfId="40048" xr:uid="{00000000-0005-0000-0000-00003B330000}"/>
    <cellStyle name="Normal 12 3 11 2 7" xfId="27238" xr:uid="{00000000-0005-0000-0000-00003C330000}"/>
    <cellStyle name="Normal 12 3 11 3" xfId="2553" xr:uid="{00000000-0005-0000-0000-00003D330000}"/>
    <cellStyle name="Normal 12 3 11 3 2" xfId="8043" xr:uid="{00000000-0005-0000-0000-00003E330000}"/>
    <cellStyle name="Normal 12 3 11 3 2 2" xfId="20854" xr:uid="{00000000-0005-0000-0000-00003F330000}"/>
    <cellStyle name="Normal 12 3 11 3 2 2 2" xfId="46474" xr:uid="{00000000-0005-0000-0000-000040330000}"/>
    <cellStyle name="Normal 12 3 11 3 2 3" xfId="33664" xr:uid="{00000000-0005-0000-0000-000041330000}"/>
    <cellStyle name="Normal 12 3 11 3 3" xfId="15364" xr:uid="{00000000-0005-0000-0000-000042330000}"/>
    <cellStyle name="Normal 12 3 11 3 3 2" xfId="40984" xr:uid="{00000000-0005-0000-0000-000043330000}"/>
    <cellStyle name="Normal 12 3 11 3 4" xfId="28174" xr:uid="{00000000-0005-0000-0000-000044330000}"/>
    <cellStyle name="Normal 12 3 11 4" xfId="4383" xr:uid="{00000000-0005-0000-0000-000045330000}"/>
    <cellStyle name="Normal 12 3 11 4 2" xfId="9873" xr:uid="{00000000-0005-0000-0000-000046330000}"/>
    <cellStyle name="Normal 12 3 11 4 2 2" xfId="22684" xr:uid="{00000000-0005-0000-0000-000047330000}"/>
    <cellStyle name="Normal 12 3 11 4 2 2 2" xfId="48304" xr:uid="{00000000-0005-0000-0000-000048330000}"/>
    <cellStyle name="Normal 12 3 11 4 2 3" xfId="35494" xr:uid="{00000000-0005-0000-0000-000049330000}"/>
    <cellStyle name="Normal 12 3 11 4 3" xfId="17194" xr:uid="{00000000-0005-0000-0000-00004A330000}"/>
    <cellStyle name="Normal 12 3 11 4 3 2" xfId="42814" xr:uid="{00000000-0005-0000-0000-00004B330000}"/>
    <cellStyle name="Normal 12 3 11 4 4" xfId="30004" xr:uid="{00000000-0005-0000-0000-00004C330000}"/>
    <cellStyle name="Normal 12 3 11 5" xfId="11703" xr:uid="{00000000-0005-0000-0000-00004D330000}"/>
    <cellStyle name="Normal 12 3 11 5 2" xfId="24514" xr:uid="{00000000-0005-0000-0000-00004E330000}"/>
    <cellStyle name="Normal 12 3 11 5 2 2" xfId="50134" xr:uid="{00000000-0005-0000-0000-00004F330000}"/>
    <cellStyle name="Normal 12 3 11 5 3" xfId="37324" xr:uid="{00000000-0005-0000-0000-000050330000}"/>
    <cellStyle name="Normal 12 3 11 6" xfId="6213" xr:uid="{00000000-0005-0000-0000-000051330000}"/>
    <cellStyle name="Normal 12 3 11 6 2" xfId="19024" xr:uid="{00000000-0005-0000-0000-000052330000}"/>
    <cellStyle name="Normal 12 3 11 6 2 2" xfId="44644" xr:uid="{00000000-0005-0000-0000-000053330000}"/>
    <cellStyle name="Normal 12 3 11 6 3" xfId="31834" xr:uid="{00000000-0005-0000-0000-000054330000}"/>
    <cellStyle name="Normal 12 3 11 7" xfId="13534" xr:uid="{00000000-0005-0000-0000-000055330000}"/>
    <cellStyle name="Normal 12 3 11 7 2" xfId="39154" xr:uid="{00000000-0005-0000-0000-000056330000}"/>
    <cellStyle name="Normal 12 3 11 8" xfId="26344" xr:uid="{00000000-0005-0000-0000-000057330000}"/>
    <cellStyle name="Normal 12 3 12" xfId="1123" xr:uid="{00000000-0005-0000-0000-000058330000}"/>
    <cellStyle name="Normal 12 3 12 2" xfId="2953" xr:uid="{00000000-0005-0000-0000-000059330000}"/>
    <cellStyle name="Normal 12 3 12 2 2" xfId="8443" xr:uid="{00000000-0005-0000-0000-00005A330000}"/>
    <cellStyle name="Normal 12 3 12 2 2 2" xfId="21254" xr:uid="{00000000-0005-0000-0000-00005B330000}"/>
    <cellStyle name="Normal 12 3 12 2 2 2 2" xfId="46874" xr:uid="{00000000-0005-0000-0000-00005C330000}"/>
    <cellStyle name="Normal 12 3 12 2 2 3" xfId="34064" xr:uid="{00000000-0005-0000-0000-00005D330000}"/>
    <cellStyle name="Normal 12 3 12 2 3" xfId="15764" xr:uid="{00000000-0005-0000-0000-00005E330000}"/>
    <cellStyle name="Normal 12 3 12 2 3 2" xfId="41384" xr:uid="{00000000-0005-0000-0000-00005F330000}"/>
    <cellStyle name="Normal 12 3 12 2 4" xfId="28574" xr:uid="{00000000-0005-0000-0000-000060330000}"/>
    <cellStyle name="Normal 12 3 12 3" xfId="4783" xr:uid="{00000000-0005-0000-0000-000061330000}"/>
    <cellStyle name="Normal 12 3 12 3 2" xfId="10273" xr:uid="{00000000-0005-0000-0000-000062330000}"/>
    <cellStyle name="Normal 12 3 12 3 2 2" xfId="23084" xr:uid="{00000000-0005-0000-0000-000063330000}"/>
    <cellStyle name="Normal 12 3 12 3 2 2 2" xfId="48704" xr:uid="{00000000-0005-0000-0000-000064330000}"/>
    <cellStyle name="Normal 12 3 12 3 2 3" xfId="35894" xr:uid="{00000000-0005-0000-0000-000065330000}"/>
    <cellStyle name="Normal 12 3 12 3 3" xfId="17594" xr:uid="{00000000-0005-0000-0000-000066330000}"/>
    <cellStyle name="Normal 12 3 12 3 3 2" xfId="43214" xr:uid="{00000000-0005-0000-0000-000067330000}"/>
    <cellStyle name="Normal 12 3 12 3 4" xfId="30404" xr:uid="{00000000-0005-0000-0000-000068330000}"/>
    <cellStyle name="Normal 12 3 12 4" xfId="12103" xr:uid="{00000000-0005-0000-0000-000069330000}"/>
    <cellStyle name="Normal 12 3 12 4 2" xfId="24914" xr:uid="{00000000-0005-0000-0000-00006A330000}"/>
    <cellStyle name="Normal 12 3 12 4 2 2" xfId="50534" xr:uid="{00000000-0005-0000-0000-00006B330000}"/>
    <cellStyle name="Normal 12 3 12 4 3" xfId="37724" xr:uid="{00000000-0005-0000-0000-00006C330000}"/>
    <cellStyle name="Normal 12 3 12 5" xfId="6613" xr:uid="{00000000-0005-0000-0000-00006D330000}"/>
    <cellStyle name="Normal 12 3 12 5 2" xfId="19424" xr:uid="{00000000-0005-0000-0000-00006E330000}"/>
    <cellStyle name="Normal 12 3 12 5 2 2" xfId="45044" xr:uid="{00000000-0005-0000-0000-00006F330000}"/>
    <cellStyle name="Normal 12 3 12 5 3" xfId="32234" xr:uid="{00000000-0005-0000-0000-000070330000}"/>
    <cellStyle name="Normal 12 3 12 6" xfId="13934" xr:uid="{00000000-0005-0000-0000-000071330000}"/>
    <cellStyle name="Normal 12 3 12 6 2" xfId="39554" xr:uid="{00000000-0005-0000-0000-000072330000}"/>
    <cellStyle name="Normal 12 3 12 7" xfId="26744" xr:uid="{00000000-0005-0000-0000-000073330000}"/>
    <cellStyle name="Normal 12 3 13" xfId="2018" xr:uid="{00000000-0005-0000-0000-000074330000}"/>
    <cellStyle name="Normal 12 3 13 2" xfId="3848" xr:uid="{00000000-0005-0000-0000-000075330000}"/>
    <cellStyle name="Normal 12 3 13 2 2" xfId="9338" xr:uid="{00000000-0005-0000-0000-000076330000}"/>
    <cellStyle name="Normal 12 3 13 2 2 2" xfId="22149" xr:uid="{00000000-0005-0000-0000-000077330000}"/>
    <cellStyle name="Normal 12 3 13 2 2 2 2" xfId="47769" xr:uid="{00000000-0005-0000-0000-000078330000}"/>
    <cellStyle name="Normal 12 3 13 2 2 3" xfId="34959" xr:uid="{00000000-0005-0000-0000-000079330000}"/>
    <cellStyle name="Normal 12 3 13 2 3" xfId="16659" xr:uid="{00000000-0005-0000-0000-00007A330000}"/>
    <cellStyle name="Normal 12 3 13 2 3 2" xfId="42279" xr:uid="{00000000-0005-0000-0000-00007B330000}"/>
    <cellStyle name="Normal 12 3 13 2 4" xfId="29469" xr:uid="{00000000-0005-0000-0000-00007C330000}"/>
    <cellStyle name="Normal 12 3 13 3" xfId="5678" xr:uid="{00000000-0005-0000-0000-00007D330000}"/>
    <cellStyle name="Normal 12 3 13 3 2" xfId="11168" xr:uid="{00000000-0005-0000-0000-00007E330000}"/>
    <cellStyle name="Normal 12 3 13 3 2 2" xfId="23979" xr:uid="{00000000-0005-0000-0000-00007F330000}"/>
    <cellStyle name="Normal 12 3 13 3 2 2 2" xfId="49599" xr:uid="{00000000-0005-0000-0000-000080330000}"/>
    <cellStyle name="Normal 12 3 13 3 2 3" xfId="36789" xr:uid="{00000000-0005-0000-0000-000081330000}"/>
    <cellStyle name="Normal 12 3 13 3 3" xfId="18489" xr:uid="{00000000-0005-0000-0000-000082330000}"/>
    <cellStyle name="Normal 12 3 13 3 3 2" xfId="44109" xr:uid="{00000000-0005-0000-0000-000083330000}"/>
    <cellStyle name="Normal 12 3 13 3 4" xfId="31299" xr:uid="{00000000-0005-0000-0000-000084330000}"/>
    <cellStyle name="Normal 12 3 13 4" xfId="12998" xr:uid="{00000000-0005-0000-0000-000085330000}"/>
    <cellStyle name="Normal 12 3 13 4 2" xfId="25809" xr:uid="{00000000-0005-0000-0000-000086330000}"/>
    <cellStyle name="Normal 12 3 13 4 2 2" xfId="51429" xr:uid="{00000000-0005-0000-0000-000087330000}"/>
    <cellStyle name="Normal 12 3 13 4 3" xfId="38619" xr:uid="{00000000-0005-0000-0000-000088330000}"/>
    <cellStyle name="Normal 12 3 13 5" xfId="7508" xr:uid="{00000000-0005-0000-0000-000089330000}"/>
    <cellStyle name="Normal 12 3 13 5 2" xfId="20319" xr:uid="{00000000-0005-0000-0000-00008A330000}"/>
    <cellStyle name="Normal 12 3 13 5 2 2" xfId="45939" xr:uid="{00000000-0005-0000-0000-00008B330000}"/>
    <cellStyle name="Normal 12 3 13 5 3" xfId="33129" xr:uid="{00000000-0005-0000-0000-00008C330000}"/>
    <cellStyle name="Normal 12 3 13 6" xfId="14829" xr:uid="{00000000-0005-0000-0000-00008D330000}"/>
    <cellStyle name="Normal 12 3 13 6 2" xfId="40449" xr:uid="{00000000-0005-0000-0000-00008E330000}"/>
    <cellStyle name="Normal 12 3 13 7" xfId="27639" xr:uid="{00000000-0005-0000-0000-00008F330000}"/>
    <cellStyle name="Normal 12 3 14" xfId="2059" xr:uid="{00000000-0005-0000-0000-000090330000}"/>
    <cellStyle name="Normal 12 3 14 2" xfId="7549" xr:uid="{00000000-0005-0000-0000-000091330000}"/>
    <cellStyle name="Normal 12 3 14 2 2" xfId="20360" xr:uid="{00000000-0005-0000-0000-000092330000}"/>
    <cellStyle name="Normal 12 3 14 2 2 2" xfId="45980" xr:uid="{00000000-0005-0000-0000-000093330000}"/>
    <cellStyle name="Normal 12 3 14 2 3" xfId="33170" xr:uid="{00000000-0005-0000-0000-000094330000}"/>
    <cellStyle name="Normal 12 3 14 3" xfId="14870" xr:uid="{00000000-0005-0000-0000-000095330000}"/>
    <cellStyle name="Normal 12 3 14 3 2" xfId="40490" xr:uid="{00000000-0005-0000-0000-000096330000}"/>
    <cellStyle name="Normal 12 3 14 4" xfId="27680" xr:uid="{00000000-0005-0000-0000-000097330000}"/>
    <cellStyle name="Normal 12 3 15" xfId="3889" xr:uid="{00000000-0005-0000-0000-000098330000}"/>
    <cellStyle name="Normal 12 3 15 2" xfId="9379" xr:uid="{00000000-0005-0000-0000-000099330000}"/>
    <cellStyle name="Normal 12 3 15 2 2" xfId="22190" xr:uid="{00000000-0005-0000-0000-00009A330000}"/>
    <cellStyle name="Normal 12 3 15 2 2 2" xfId="47810" xr:uid="{00000000-0005-0000-0000-00009B330000}"/>
    <cellStyle name="Normal 12 3 15 2 3" xfId="35000" xr:uid="{00000000-0005-0000-0000-00009C330000}"/>
    <cellStyle name="Normal 12 3 15 3" xfId="16700" xr:uid="{00000000-0005-0000-0000-00009D330000}"/>
    <cellStyle name="Normal 12 3 15 3 2" xfId="42320" xr:uid="{00000000-0005-0000-0000-00009E330000}"/>
    <cellStyle name="Normal 12 3 15 4" xfId="29510" xr:uid="{00000000-0005-0000-0000-00009F330000}"/>
    <cellStyle name="Normal 12 3 16" xfId="11209" xr:uid="{00000000-0005-0000-0000-0000A0330000}"/>
    <cellStyle name="Normal 12 3 16 2" xfId="24020" xr:uid="{00000000-0005-0000-0000-0000A1330000}"/>
    <cellStyle name="Normal 12 3 16 2 2" xfId="49640" xr:uid="{00000000-0005-0000-0000-0000A2330000}"/>
    <cellStyle name="Normal 12 3 16 3" xfId="36830" xr:uid="{00000000-0005-0000-0000-0000A3330000}"/>
    <cellStyle name="Normal 12 3 17" xfId="5719" xr:uid="{00000000-0005-0000-0000-0000A4330000}"/>
    <cellStyle name="Normal 12 3 17 2" xfId="18530" xr:uid="{00000000-0005-0000-0000-0000A5330000}"/>
    <cellStyle name="Normal 12 3 17 2 2" xfId="44150" xr:uid="{00000000-0005-0000-0000-0000A6330000}"/>
    <cellStyle name="Normal 12 3 17 3" xfId="31340" xr:uid="{00000000-0005-0000-0000-0000A7330000}"/>
    <cellStyle name="Normal 12 3 18" xfId="13040" xr:uid="{00000000-0005-0000-0000-0000A8330000}"/>
    <cellStyle name="Normal 12 3 18 2" xfId="38660" xr:uid="{00000000-0005-0000-0000-0000A9330000}"/>
    <cellStyle name="Normal 12 3 19" xfId="25850" xr:uid="{00000000-0005-0000-0000-0000AA330000}"/>
    <cellStyle name="Normal 12 3 2" xfId="186" xr:uid="{00000000-0005-0000-0000-0000AB330000}"/>
    <cellStyle name="Normal 12 3 2 10" xfId="2023" xr:uid="{00000000-0005-0000-0000-0000AC330000}"/>
    <cellStyle name="Normal 12 3 2 10 2" xfId="3853" xr:uid="{00000000-0005-0000-0000-0000AD330000}"/>
    <cellStyle name="Normal 12 3 2 10 2 2" xfId="9343" xr:uid="{00000000-0005-0000-0000-0000AE330000}"/>
    <cellStyle name="Normal 12 3 2 10 2 2 2" xfId="22154" xr:uid="{00000000-0005-0000-0000-0000AF330000}"/>
    <cellStyle name="Normal 12 3 2 10 2 2 2 2" xfId="47774" xr:uid="{00000000-0005-0000-0000-0000B0330000}"/>
    <cellStyle name="Normal 12 3 2 10 2 2 3" xfId="34964" xr:uid="{00000000-0005-0000-0000-0000B1330000}"/>
    <cellStyle name="Normal 12 3 2 10 2 3" xfId="16664" xr:uid="{00000000-0005-0000-0000-0000B2330000}"/>
    <cellStyle name="Normal 12 3 2 10 2 3 2" xfId="42284" xr:uid="{00000000-0005-0000-0000-0000B3330000}"/>
    <cellStyle name="Normal 12 3 2 10 2 4" xfId="29474" xr:uid="{00000000-0005-0000-0000-0000B4330000}"/>
    <cellStyle name="Normal 12 3 2 10 3" xfId="5683" xr:uid="{00000000-0005-0000-0000-0000B5330000}"/>
    <cellStyle name="Normal 12 3 2 10 3 2" xfId="11173" xr:uid="{00000000-0005-0000-0000-0000B6330000}"/>
    <cellStyle name="Normal 12 3 2 10 3 2 2" xfId="23984" xr:uid="{00000000-0005-0000-0000-0000B7330000}"/>
    <cellStyle name="Normal 12 3 2 10 3 2 2 2" xfId="49604" xr:uid="{00000000-0005-0000-0000-0000B8330000}"/>
    <cellStyle name="Normal 12 3 2 10 3 2 3" xfId="36794" xr:uid="{00000000-0005-0000-0000-0000B9330000}"/>
    <cellStyle name="Normal 12 3 2 10 3 3" xfId="18494" xr:uid="{00000000-0005-0000-0000-0000BA330000}"/>
    <cellStyle name="Normal 12 3 2 10 3 3 2" xfId="44114" xr:uid="{00000000-0005-0000-0000-0000BB330000}"/>
    <cellStyle name="Normal 12 3 2 10 3 4" xfId="31304" xr:uid="{00000000-0005-0000-0000-0000BC330000}"/>
    <cellStyle name="Normal 12 3 2 10 4" xfId="13003" xr:uid="{00000000-0005-0000-0000-0000BD330000}"/>
    <cellStyle name="Normal 12 3 2 10 4 2" xfId="25814" xr:uid="{00000000-0005-0000-0000-0000BE330000}"/>
    <cellStyle name="Normal 12 3 2 10 4 2 2" xfId="51434" xr:uid="{00000000-0005-0000-0000-0000BF330000}"/>
    <cellStyle name="Normal 12 3 2 10 4 3" xfId="38624" xr:uid="{00000000-0005-0000-0000-0000C0330000}"/>
    <cellStyle name="Normal 12 3 2 10 5" xfId="7513" xr:uid="{00000000-0005-0000-0000-0000C1330000}"/>
    <cellStyle name="Normal 12 3 2 10 5 2" xfId="20324" xr:uid="{00000000-0005-0000-0000-0000C2330000}"/>
    <cellStyle name="Normal 12 3 2 10 5 2 2" xfId="45944" xr:uid="{00000000-0005-0000-0000-0000C3330000}"/>
    <cellStyle name="Normal 12 3 2 10 5 3" xfId="33134" xr:uid="{00000000-0005-0000-0000-0000C4330000}"/>
    <cellStyle name="Normal 12 3 2 10 6" xfId="14834" xr:uid="{00000000-0005-0000-0000-0000C5330000}"/>
    <cellStyle name="Normal 12 3 2 10 6 2" xfId="40454" xr:uid="{00000000-0005-0000-0000-0000C6330000}"/>
    <cellStyle name="Normal 12 3 2 10 7" xfId="27644" xr:uid="{00000000-0005-0000-0000-0000C7330000}"/>
    <cellStyle name="Normal 12 3 2 11" xfId="2064" xr:uid="{00000000-0005-0000-0000-0000C8330000}"/>
    <cellStyle name="Normal 12 3 2 11 2" xfId="7554" xr:uid="{00000000-0005-0000-0000-0000C9330000}"/>
    <cellStyle name="Normal 12 3 2 11 2 2" xfId="20365" xr:uid="{00000000-0005-0000-0000-0000CA330000}"/>
    <cellStyle name="Normal 12 3 2 11 2 2 2" xfId="45985" xr:uid="{00000000-0005-0000-0000-0000CB330000}"/>
    <cellStyle name="Normal 12 3 2 11 2 3" xfId="33175" xr:uid="{00000000-0005-0000-0000-0000CC330000}"/>
    <cellStyle name="Normal 12 3 2 11 3" xfId="14875" xr:uid="{00000000-0005-0000-0000-0000CD330000}"/>
    <cellStyle name="Normal 12 3 2 11 3 2" xfId="40495" xr:uid="{00000000-0005-0000-0000-0000CE330000}"/>
    <cellStyle name="Normal 12 3 2 11 4" xfId="27685" xr:uid="{00000000-0005-0000-0000-0000CF330000}"/>
    <cellStyle name="Normal 12 3 2 12" xfId="3894" xr:uid="{00000000-0005-0000-0000-0000D0330000}"/>
    <cellStyle name="Normal 12 3 2 12 2" xfId="9384" xr:uid="{00000000-0005-0000-0000-0000D1330000}"/>
    <cellStyle name="Normal 12 3 2 12 2 2" xfId="22195" xr:uid="{00000000-0005-0000-0000-0000D2330000}"/>
    <cellStyle name="Normal 12 3 2 12 2 2 2" xfId="47815" xr:uid="{00000000-0005-0000-0000-0000D3330000}"/>
    <cellStyle name="Normal 12 3 2 12 2 3" xfId="35005" xr:uid="{00000000-0005-0000-0000-0000D4330000}"/>
    <cellStyle name="Normal 12 3 2 12 3" xfId="16705" xr:uid="{00000000-0005-0000-0000-0000D5330000}"/>
    <cellStyle name="Normal 12 3 2 12 3 2" xfId="42325" xr:uid="{00000000-0005-0000-0000-0000D6330000}"/>
    <cellStyle name="Normal 12 3 2 12 4" xfId="29515" xr:uid="{00000000-0005-0000-0000-0000D7330000}"/>
    <cellStyle name="Normal 12 3 2 13" xfId="11214" xr:uid="{00000000-0005-0000-0000-0000D8330000}"/>
    <cellStyle name="Normal 12 3 2 13 2" xfId="24025" xr:uid="{00000000-0005-0000-0000-0000D9330000}"/>
    <cellStyle name="Normal 12 3 2 13 2 2" xfId="49645" xr:uid="{00000000-0005-0000-0000-0000DA330000}"/>
    <cellStyle name="Normal 12 3 2 13 3" xfId="36835" xr:uid="{00000000-0005-0000-0000-0000DB330000}"/>
    <cellStyle name="Normal 12 3 2 14" xfId="5724" xr:uid="{00000000-0005-0000-0000-0000DC330000}"/>
    <cellStyle name="Normal 12 3 2 14 2" xfId="18535" xr:uid="{00000000-0005-0000-0000-0000DD330000}"/>
    <cellStyle name="Normal 12 3 2 14 2 2" xfId="44155" xr:uid="{00000000-0005-0000-0000-0000DE330000}"/>
    <cellStyle name="Normal 12 3 2 14 3" xfId="31345" xr:uid="{00000000-0005-0000-0000-0000DF330000}"/>
    <cellStyle name="Normal 12 3 2 15" xfId="13045" xr:uid="{00000000-0005-0000-0000-0000E0330000}"/>
    <cellStyle name="Normal 12 3 2 15 2" xfId="38665" xr:uid="{00000000-0005-0000-0000-0000E1330000}"/>
    <cellStyle name="Normal 12 3 2 16" xfId="25855" xr:uid="{00000000-0005-0000-0000-0000E2330000}"/>
    <cellStyle name="Normal 12 3 2 2" xfId="206" xr:uid="{00000000-0005-0000-0000-0000E3330000}"/>
    <cellStyle name="Normal 12 3 2 2 10" xfId="3914" xr:uid="{00000000-0005-0000-0000-0000E4330000}"/>
    <cellStyle name="Normal 12 3 2 2 10 2" xfId="9404" xr:uid="{00000000-0005-0000-0000-0000E5330000}"/>
    <cellStyle name="Normal 12 3 2 2 10 2 2" xfId="22215" xr:uid="{00000000-0005-0000-0000-0000E6330000}"/>
    <cellStyle name="Normal 12 3 2 2 10 2 2 2" xfId="47835" xr:uid="{00000000-0005-0000-0000-0000E7330000}"/>
    <cellStyle name="Normal 12 3 2 2 10 2 3" xfId="35025" xr:uid="{00000000-0005-0000-0000-0000E8330000}"/>
    <cellStyle name="Normal 12 3 2 2 10 3" xfId="16725" xr:uid="{00000000-0005-0000-0000-0000E9330000}"/>
    <cellStyle name="Normal 12 3 2 2 10 3 2" xfId="42345" xr:uid="{00000000-0005-0000-0000-0000EA330000}"/>
    <cellStyle name="Normal 12 3 2 2 10 4" xfId="29535" xr:uid="{00000000-0005-0000-0000-0000EB330000}"/>
    <cellStyle name="Normal 12 3 2 2 11" xfId="11234" xr:uid="{00000000-0005-0000-0000-0000EC330000}"/>
    <cellStyle name="Normal 12 3 2 2 11 2" xfId="24045" xr:uid="{00000000-0005-0000-0000-0000ED330000}"/>
    <cellStyle name="Normal 12 3 2 2 11 2 2" xfId="49665" xr:uid="{00000000-0005-0000-0000-0000EE330000}"/>
    <cellStyle name="Normal 12 3 2 2 11 3" xfId="36855" xr:uid="{00000000-0005-0000-0000-0000EF330000}"/>
    <cellStyle name="Normal 12 3 2 2 12" xfId="5744" xr:uid="{00000000-0005-0000-0000-0000F0330000}"/>
    <cellStyle name="Normal 12 3 2 2 12 2" xfId="18555" xr:uid="{00000000-0005-0000-0000-0000F1330000}"/>
    <cellStyle name="Normal 12 3 2 2 12 2 2" xfId="44175" xr:uid="{00000000-0005-0000-0000-0000F2330000}"/>
    <cellStyle name="Normal 12 3 2 2 12 3" xfId="31365" xr:uid="{00000000-0005-0000-0000-0000F3330000}"/>
    <cellStyle name="Normal 12 3 2 2 13" xfId="13065" xr:uid="{00000000-0005-0000-0000-0000F4330000}"/>
    <cellStyle name="Normal 12 3 2 2 13 2" xfId="38685" xr:uid="{00000000-0005-0000-0000-0000F5330000}"/>
    <cellStyle name="Normal 12 3 2 2 14" xfId="25875" xr:uid="{00000000-0005-0000-0000-0000F6330000}"/>
    <cellStyle name="Normal 12 3 2 2 2" xfId="293" xr:uid="{00000000-0005-0000-0000-0000F7330000}"/>
    <cellStyle name="Normal 12 3 2 2 2 10" xfId="5785" xr:uid="{00000000-0005-0000-0000-0000F8330000}"/>
    <cellStyle name="Normal 12 3 2 2 2 10 2" xfId="18596" xr:uid="{00000000-0005-0000-0000-0000F9330000}"/>
    <cellStyle name="Normal 12 3 2 2 2 10 2 2" xfId="44216" xr:uid="{00000000-0005-0000-0000-0000FA330000}"/>
    <cellStyle name="Normal 12 3 2 2 2 10 3" xfId="31406" xr:uid="{00000000-0005-0000-0000-0000FB330000}"/>
    <cellStyle name="Normal 12 3 2 2 2 11" xfId="13106" xr:uid="{00000000-0005-0000-0000-0000FC330000}"/>
    <cellStyle name="Normal 12 3 2 2 2 11 2" xfId="38726" xr:uid="{00000000-0005-0000-0000-0000FD330000}"/>
    <cellStyle name="Normal 12 3 2 2 2 12" xfId="25916" xr:uid="{00000000-0005-0000-0000-0000FE330000}"/>
    <cellStyle name="Normal 12 3 2 2 2 2" xfId="522" xr:uid="{00000000-0005-0000-0000-0000FF330000}"/>
    <cellStyle name="Normal 12 3 2 2 2 2 2" xfId="921" xr:uid="{00000000-0005-0000-0000-000000340000}"/>
    <cellStyle name="Normal 12 3 2 2 2 2 2 2" xfId="1816" xr:uid="{00000000-0005-0000-0000-000001340000}"/>
    <cellStyle name="Normal 12 3 2 2 2 2 2 2 2" xfId="3646" xr:uid="{00000000-0005-0000-0000-000002340000}"/>
    <cellStyle name="Normal 12 3 2 2 2 2 2 2 2 2" xfId="9136" xr:uid="{00000000-0005-0000-0000-000003340000}"/>
    <cellStyle name="Normal 12 3 2 2 2 2 2 2 2 2 2" xfId="21947" xr:uid="{00000000-0005-0000-0000-000004340000}"/>
    <cellStyle name="Normal 12 3 2 2 2 2 2 2 2 2 2 2" xfId="47567" xr:uid="{00000000-0005-0000-0000-000005340000}"/>
    <cellStyle name="Normal 12 3 2 2 2 2 2 2 2 2 3" xfId="34757" xr:uid="{00000000-0005-0000-0000-000006340000}"/>
    <cellStyle name="Normal 12 3 2 2 2 2 2 2 2 3" xfId="16457" xr:uid="{00000000-0005-0000-0000-000007340000}"/>
    <cellStyle name="Normal 12 3 2 2 2 2 2 2 2 3 2" xfId="42077" xr:uid="{00000000-0005-0000-0000-000008340000}"/>
    <cellStyle name="Normal 12 3 2 2 2 2 2 2 2 4" xfId="29267" xr:uid="{00000000-0005-0000-0000-000009340000}"/>
    <cellStyle name="Normal 12 3 2 2 2 2 2 2 3" xfId="5476" xr:uid="{00000000-0005-0000-0000-00000A340000}"/>
    <cellStyle name="Normal 12 3 2 2 2 2 2 2 3 2" xfId="10966" xr:uid="{00000000-0005-0000-0000-00000B340000}"/>
    <cellStyle name="Normal 12 3 2 2 2 2 2 2 3 2 2" xfId="23777" xr:uid="{00000000-0005-0000-0000-00000C340000}"/>
    <cellStyle name="Normal 12 3 2 2 2 2 2 2 3 2 2 2" xfId="49397" xr:uid="{00000000-0005-0000-0000-00000D340000}"/>
    <cellStyle name="Normal 12 3 2 2 2 2 2 2 3 2 3" xfId="36587" xr:uid="{00000000-0005-0000-0000-00000E340000}"/>
    <cellStyle name="Normal 12 3 2 2 2 2 2 2 3 3" xfId="18287" xr:uid="{00000000-0005-0000-0000-00000F340000}"/>
    <cellStyle name="Normal 12 3 2 2 2 2 2 2 3 3 2" xfId="43907" xr:uid="{00000000-0005-0000-0000-000010340000}"/>
    <cellStyle name="Normal 12 3 2 2 2 2 2 2 3 4" xfId="31097" xr:uid="{00000000-0005-0000-0000-000011340000}"/>
    <cellStyle name="Normal 12 3 2 2 2 2 2 2 4" xfId="12796" xr:uid="{00000000-0005-0000-0000-000012340000}"/>
    <cellStyle name="Normal 12 3 2 2 2 2 2 2 4 2" xfId="25607" xr:uid="{00000000-0005-0000-0000-000013340000}"/>
    <cellStyle name="Normal 12 3 2 2 2 2 2 2 4 2 2" xfId="51227" xr:uid="{00000000-0005-0000-0000-000014340000}"/>
    <cellStyle name="Normal 12 3 2 2 2 2 2 2 4 3" xfId="38417" xr:uid="{00000000-0005-0000-0000-000015340000}"/>
    <cellStyle name="Normal 12 3 2 2 2 2 2 2 5" xfId="7306" xr:uid="{00000000-0005-0000-0000-000016340000}"/>
    <cellStyle name="Normal 12 3 2 2 2 2 2 2 5 2" xfId="20117" xr:uid="{00000000-0005-0000-0000-000017340000}"/>
    <cellStyle name="Normal 12 3 2 2 2 2 2 2 5 2 2" xfId="45737" xr:uid="{00000000-0005-0000-0000-000018340000}"/>
    <cellStyle name="Normal 12 3 2 2 2 2 2 2 5 3" xfId="32927" xr:uid="{00000000-0005-0000-0000-000019340000}"/>
    <cellStyle name="Normal 12 3 2 2 2 2 2 2 6" xfId="14627" xr:uid="{00000000-0005-0000-0000-00001A340000}"/>
    <cellStyle name="Normal 12 3 2 2 2 2 2 2 6 2" xfId="40247" xr:uid="{00000000-0005-0000-0000-00001B340000}"/>
    <cellStyle name="Normal 12 3 2 2 2 2 2 2 7" xfId="27437" xr:uid="{00000000-0005-0000-0000-00001C340000}"/>
    <cellStyle name="Normal 12 3 2 2 2 2 2 3" xfId="2752" xr:uid="{00000000-0005-0000-0000-00001D340000}"/>
    <cellStyle name="Normal 12 3 2 2 2 2 2 3 2" xfId="8242" xr:uid="{00000000-0005-0000-0000-00001E340000}"/>
    <cellStyle name="Normal 12 3 2 2 2 2 2 3 2 2" xfId="21053" xr:uid="{00000000-0005-0000-0000-00001F340000}"/>
    <cellStyle name="Normal 12 3 2 2 2 2 2 3 2 2 2" xfId="46673" xr:uid="{00000000-0005-0000-0000-000020340000}"/>
    <cellStyle name="Normal 12 3 2 2 2 2 2 3 2 3" xfId="33863" xr:uid="{00000000-0005-0000-0000-000021340000}"/>
    <cellStyle name="Normal 12 3 2 2 2 2 2 3 3" xfId="15563" xr:uid="{00000000-0005-0000-0000-000022340000}"/>
    <cellStyle name="Normal 12 3 2 2 2 2 2 3 3 2" xfId="41183" xr:uid="{00000000-0005-0000-0000-000023340000}"/>
    <cellStyle name="Normal 12 3 2 2 2 2 2 3 4" xfId="28373" xr:uid="{00000000-0005-0000-0000-000024340000}"/>
    <cellStyle name="Normal 12 3 2 2 2 2 2 4" xfId="4582" xr:uid="{00000000-0005-0000-0000-000025340000}"/>
    <cellStyle name="Normal 12 3 2 2 2 2 2 4 2" xfId="10072" xr:uid="{00000000-0005-0000-0000-000026340000}"/>
    <cellStyle name="Normal 12 3 2 2 2 2 2 4 2 2" xfId="22883" xr:uid="{00000000-0005-0000-0000-000027340000}"/>
    <cellStyle name="Normal 12 3 2 2 2 2 2 4 2 2 2" xfId="48503" xr:uid="{00000000-0005-0000-0000-000028340000}"/>
    <cellStyle name="Normal 12 3 2 2 2 2 2 4 2 3" xfId="35693" xr:uid="{00000000-0005-0000-0000-000029340000}"/>
    <cellStyle name="Normal 12 3 2 2 2 2 2 4 3" xfId="17393" xr:uid="{00000000-0005-0000-0000-00002A340000}"/>
    <cellStyle name="Normal 12 3 2 2 2 2 2 4 3 2" xfId="43013" xr:uid="{00000000-0005-0000-0000-00002B340000}"/>
    <cellStyle name="Normal 12 3 2 2 2 2 2 4 4" xfId="30203" xr:uid="{00000000-0005-0000-0000-00002C340000}"/>
    <cellStyle name="Normal 12 3 2 2 2 2 2 5" xfId="11902" xr:uid="{00000000-0005-0000-0000-00002D340000}"/>
    <cellStyle name="Normal 12 3 2 2 2 2 2 5 2" xfId="24713" xr:uid="{00000000-0005-0000-0000-00002E340000}"/>
    <cellStyle name="Normal 12 3 2 2 2 2 2 5 2 2" xfId="50333" xr:uid="{00000000-0005-0000-0000-00002F340000}"/>
    <cellStyle name="Normal 12 3 2 2 2 2 2 5 3" xfId="37523" xr:uid="{00000000-0005-0000-0000-000030340000}"/>
    <cellStyle name="Normal 12 3 2 2 2 2 2 6" xfId="6412" xr:uid="{00000000-0005-0000-0000-000031340000}"/>
    <cellStyle name="Normal 12 3 2 2 2 2 2 6 2" xfId="19223" xr:uid="{00000000-0005-0000-0000-000032340000}"/>
    <cellStyle name="Normal 12 3 2 2 2 2 2 6 2 2" xfId="44843" xr:uid="{00000000-0005-0000-0000-000033340000}"/>
    <cellStyle name="Normal 12 3 2 2 2 2 2 6 3" xfId="32033" xr:uid="{00000000-0005-0000-0000-000034340000}"/>
    <cellStyle name="Normal 12 3 2 2 2 2 2 7" xfId="13733" xr:uid="{00000000-0005-0000-0000-000035340000}"/>
    <cellStyle name="Normal 12 3 2 2 2 2 2 7 2" xfId="39353" xr:uid="{00000000-0005-0000-0000-000036340000}"/>
    <cellStyle name="Normal 12 3 2 2 2 2 2 8" xfId="26543" xr:uid="{00000000-0005-0000-0000-000037340000}"/>
    <cellStyle name="Normal 12 3 2 2 2 2 3" xfId="1417" xr:uid="{00000000-0005-0000-0000-000038340000}"/>
    <cellStyle name="Normal 12 3 2 2 2 2 3 2" xfId="3247" xr:uid="{00000000-0005-0000-0000-000039340000}"/>
    <cellStyle name="Normal 12 3 2 2 2 2 3 2 2" xfId="8737" xr:uid="{00000000-0005-0000-0000-00003A340000}"/>
    <cellStyle name="Normal 12 3 2 2 2 2 3 2 2 2" xfId="21548" xr:uid="{00000000-0005-0000-0000-00003B340000}"/>
    <cellStyle name="Normal 12 3 2 2 2 2 3 2 2 2 2" xfId="47168" xr:uid="{00000000-0005-0000-0000-00003C340000}"/>
    <cellStyle name="Normal 12 3 2 2 2 2 3 2 2 3" xfId="34358" xr:uid="{00000000-0005-0000-0000-00003D340000}"/>
    <cellStyle name="Normal 12 3 2 2 2 2 3 2 3" xfId="16058" xr:uid="{00000000-0005-0000-0000-00003E340000}"/>
    <cellStyle name="Normal 12 3 2 2 2 2 3 2 3 2" xfId="41678" xr:uid="{00000000-0005-0000-0000-00003F340000}"/>
    <cellStyle name="Normal 12 3 2 2 2 2 3 2 4" xfId="28868" xr:uid="{00000000-0005-0000-0000-000040340000}"/>
    <cellStyle name="Normal 12 3 2 2 2 2 3 3" xfId="5077" xr:uid="{00000000-0005-0000-0000-000041340000}"/>
    <cellStyle name="Normal 12 3 2 2 2 2 3 3 2" xfId="10567" xr:uid="{00000000-0005-0000-0000-000042340000}"/>
    <cellStyle name="Normal 12 3 2 2 2 2 3 3 2 2" xfId="23378" xr:uid="{00000000-0005-0000-0000-000043340000}"/>
    <cellStyle name="Normal 12 3 2 2 2 2 3 3 2 2 2" xfId="48998" xr:uid="{00000000-0005-0000-0000-000044340000}"/>
    <cellStyle name="Normal 12 3 2 2 2 2 3 3 2 3" xfId="36188" xr:uid="{00000000-0005-0000-0000-000045340000}"/>
    <cellStyle name="Normal 12 3 2 2 2 2 3 3 3" xfId="17888" xr:uid="{00000000-0005-0000-0000-000046340000}"/>
    <cellStyle name="Normal 12 3 2 2 2 2 3 3 3 2" xfId="43508" xr:uid="{00000000-0005-0000-0000-000047340000}"/>
    <cellStyle name="Normal 12 3 2 2 2 2 3 3 4" xfId="30698" xr:uid="{00000000-0005-0000-0000-000048340000}"/>
    <cellStyle name="Normal 12 3 2 2 2 2 3 4" xfId="12397" xr:uid="{00000000-0005-0000-0000-000049340000}"/>
    <cellStyle name="Normal 12 3 2 2 2 2 3 4 2" xfId="25208" xr:uid="{00000000-0005-0000-0000-00004A340000}"/>
    <cellStyle name="Normal 12 3 2 2 2 2 3 4 2 2" xfId="50828" xr:uid="{00000000-0005-0000-0000-00004B340000}"/>
    <cellStyle name="Normal 12 3 2 2 2 2 3 4 3" xfId="38018" xr:uid="{00000000-0005-0000-0000-00004C340000}"/>
    <cellStyle name="Normal 12 3 2 2 2 2 3 5" xfId="6907" xr:uid="{00000000-0005-0000-0000-00004D340000}"/>
    <cellStyle name="Normal 12 3 2 2 2 2 3 5 2" xfId="19718" xr:uid="{00000000-0005-0000-0000-00004E340000}"/>
    <cellStyle name="Normal 12 3 2 2 2 2 3 5 2 2" xfId="45338" xr:uid="{00000000-0005-0000-0000-00004F340000}"/>
    <cellStyle name="Normal 12 3 2 2 2 2 3 5 3" xfId="32528" xr:uid="{00000000-0005-0000-0000-000050340000}"/>
    <cellStyle name="Normal 12 3 2 2 2 2 3 6" xfId="14228" xr:uid="{00000000-0005-0000-0000-000051340000}"/>
    <cellStyle name="Normal 12 3 2 2 2 2 3 6 2" xfId="39848" xr:uid="{00000000-0005-0000-0000-000052340000}"/>
    <cellStyle name="Normal 12 3 2 2 2 2 3 7" xfId="27038" xr:uid="{00000000-0005-0000-0000-000053340000}"/>
    <cellStyle name="Normal 12 3 2 2 2 2 4" xfId="2353" xr:uid="{00000000-0005-0000-0000-000054340000}"/>
    <cellStyle name="Normal 12 3 2 2 2 2 4 2" xfId="7843" xr:uid="{00000000-0005-0000-0000-000055340000}"/>
    <cellStyle name="Normal 12 3 2 2 2 2 4 2 2" xfId="20654" xr:uid="{00000000-0005-0000-0000-000056340000}"/>
    <cellStyle name="Normal 12 3 2 2 2 2 4 2 2 2" xfId="46274" xr:uid="{00000000-0005-0000-0000-000057340000}"/>
    <cellStyle name="Normal 12 3 2 2 2 2 4 2 3" xfId="33464" xr:uid="{00000000-0005-0000-0000-000058340000}"/>
    <cellStyle name="Normal 12 3 2 2 2 2 4 3" xfId="15164" xr:uid="{00000000-0005-0000-0000-000059340000}"/>
    <cellStyle name="Normal 12 3 2 2 2 2 4 3 2" xfId="40784" xr:uid="{00000000-0005-0000-0000-00005A340000}"/>
    <cellStyle name="Normal 12 3 2 2 2 2 4 4" xfId="27974" xr:uid="{00000000-0005-0000-0000-00005B340000}"/>
    <cellStyle name="Normal 12 3 2 2 2 2 5" xfId="4183" xr:uid="{00000000-0005-0000-0000-00005C340000}"/>
    <cellStyle name="Normal 12 3 2 2 2 2 5 2" xfId="9673" xr:uid="{00000000-0005-0000-0000-00005D340000}"/>
    <cellStyle name="Normal 12 3 2 2 2 2 5 2 2" xfId="22484" xr:uid="{00000000-0005-0000-0000-00005E340000}"/>
    <cellStyle name="Normal 12 3 2 2 2 2 5 2 2 2" xfId="48104" xr:uid="{00000000-0005-0000-0000-00005F340000}"/>
    <cellStyle name="Normal 12 3 2 2 2 2 5 2 3" xfId="35294" xr:uid="{00000000-0005-0000-0000-000060340000}"/>
    <cellStyle name="Normal 12 3 2 2 2 2 5 3" xfId="16994" xr:uid="{00000000-0005-0000-0000-000061340000}"/>
    <cellStyle name="Normal 12 3 2 2 2 2 5 3 2" xfId="42614" xr:uid="{00000000-0005-0000-0000-000062340000}"/>
    <cellStyle name="Normal 12 3 2 2 2 2 5 4" xfId="29804" xr:uid="{00000000-0005-0000-0000-000063340000}"/>
    <cellStyle name="Normal 12 3 2 2 2 2 6" xfId="11503" xr:uid="{00000000-0005-0000-0000-000064340000}"/>
    <cellStyle name="Normal 12 3 2 2 2 2 6 2" xfId="24314" xr:uid="{00000000-0005-0000-0000-000065340000}"/>
    <cellStyle name="Normal 12 3 2 2 2 2 6 2 2" xfId="49934" xr:uid="{00000000-0005-0000-0000-000066340000}"/>
    <cellStyle name="Normal 12 3 2 2 2 2 6 3" xfId="37124" xr:uid="{00000000-0005-0000-0000-000067340000}"/>
    <cellStyle name="Normal 12 3 2 2 2 2 7" xfId="6013" xr:uid="{00000000-0005-0000-0000-000068340000}"/>
    <cellStyle name="Normal 12 3 2 2 2 2 7 2" xfId="18824" xr:uid="{00000000-0005-0000-0000-000069340000}"/>
    <cellStyle name="Normal 12 3 2 2 2 2 7 2 2" xfId="44444" xr:uid="{00000000-0005-0000-0000-00006A340000}"/>
    <cellStyle name="Normal 12 3 2 2 2 2 7 3" xfId="31634" xr:uid="{00000000-0005-0000-0000-00006B340000}"/>
    <cellStyle name="Normal 12 3 2 2 2 2 8" xfId="13334" xr:uid="{00000000-0005-0000-0000-00006C340000}"/>
    <cellStyle name="Normal 12 3 2 2 2 2 8 2" xfId="38954" xr:uid="{00000000-0005-0000-0000-00006D340000}"/>
    <cellStyle name="Normal 12 3 2 2 2 2 9" xfId="26144" xr:uid="{00000000-0005-0000-0000-00006E340000}"/>
    <cellStyle name="Normal 12 3 2 2 2 3" xfId="654" xr:uid="{00000000-0005-0000-0000-00006F340000}"/>
    <cellStyle name="Normal 12 3 2 2 2 3 2" xfId="1054" xr:uid="{00000000-0005-0000-0000-000070340000}"/>
    <cellStyle name="Normal 12 3 2 2 2 3 2 2" xfId="1949" xr:uid="{00000000-0005-0000-0000-000071340000}"/>
    <cellStyle name="Normal 12 3 2 2 2 3 2 2 2" xfId="3779" xr:uid="{00000000-0005-0000-0000-000072340000}"/>
    <cellStyle name="Normal 12 3 2 2 2 3 2 2 2 2" xfId="9269" xr:uid="{00000000-0005-0000-0000-000073340000}"/>
    <cellStyle name="Normal 12 3 2 2 2 3 2 2 2 2 2" xfId="22080" xr:uid="{00000000-0005-0000-0000-000074340000}"/>
    <cellStyle name="Normal 12 3 2 2 2 3 2 2 2 2 2 2" xfId="47700" xr:uid="{00000000-0005-0000-0000-000075340000}"/>
    <cellStyle name="Normal 12 3 2 2 2 3 2 2 2 2 3" xfId="34890" xr:uid="{00000000-0005-0000-0000-000076340000}"/>
    <cellStyle name="Normal 12 3 2 2 2 3 2 2 2 3" xfId="16590" xr:uid="{00000000-0005-0000-0000-000077340000}"/>
    <cellStyle name="Normal 12 3 2 2 2 3 2 2 2 3 2" xfId="42210" xr:uid="{00000000-0005-0000-0000-000078340000}"/>
    <cellStyle name="Normal 12 3 2 2 2 3 2 2 2 4" xfId="29400" xr:uid="{00000000-0005-0000-0000-000079340000}"/>
    <cellStyle name="Normal 12 3 2 2 2 3 2 2 3" xfId="5609" xr:uid="{00000000-0005-0000-0000-00007A340000}"/>
    <cellStyle name="Normal 12 3 2 2 2 3 2 2 3 2" xfId="11099" xr:uid="{00000000-0005-0000-0000-00007B340000}"/>
    <cellStyle name="Normal 12 3 2 2 2 3 2 2 3 2 2" xfId="23910" xr:uid="{00000000-0005-0000-0000-00007C340000}"/>
    <cellStyle name="Normal 12 3 2 2 2 3 2 2 3 2 2 2" xfId="49530" xr:uid="{00000000-0005-0000-0000-00007D340000}"/>
    <cellStyle name="Normal 12 3 2 2 2 3 2 2 3 2 3" xfId="36720" xr:uid="{00000000-0005-0000-0000-00007E340000}"/>
    <cellStyle name="Normal 12 3 2 2 2 3 2 2 3 3" xfId="18420" xr:uid="{00000000-0005-0000-0000-00007F340000}"/>
    <cellStyle name="Normal 12 3 2 2 2 3 2 2 3 3 2" xfId="44040" xr:uid="{00000000-0005-0000-0000-000080340000}"/>
    <cellStyle name="Normal 12 3 2 2 2 3 2 2 3 4" xfId="31230" xr:uid="{00000000-0005-0000-0000-000081340000}"/>
    <cellStyle name="Normal 12 3 2 2 2 3 2 2 4" xfId="12929" xr:uid="{00000000-0005-0000-0000-000082340000}"/>
    <cellStyle name="Normal 12 3 2 2 2 3 2 2 4 2" xfId="25740" xr:uid="{00000000-0005-0000-0000-000083340000}"/>
    <cellStyle name="Normal 12 3 2 2 2 3 2 2 4 2 2" xfId="51360" xr:uid="{00000000-0005-0000-0000-000084340000}"/>
    <cellStyle name="Normal 12 3 2 2 2 3 2 2 4 3" xfId="38550" xr:uid="{00000000-0005-0000-0000-000085340000}"/>
    <cellStyle name="Normal 12 3 2 2 2 3 2 2 5" xfId="7439" xr:uid="{00000000-0005-0000-0000-000086340000}"/>
    <cellStyle name="Normal 12 3 2 2 2 3 2 2 5 2" xfId="20250" xr:uid="{00000000-0005-0000-0000-000087340000}"/>
    <cellStyle name="Normal 12 3 2 2 2 3 2 2 5 2 2" xfId="45870" xr:uid="{00000000-0005-0000-0000-000088340000}"/>
    <cellStyle name="Normal 12 3 2 2 2 3 2 2 5 3" xfId="33060" xr:uid="{00000000-0005-0000-0000-000089340000}"/>
    <cellStyle name="Normal 12 3 2 2 2 3 2 2 6" xfId="14760" xr:uid="{00000000-0005-0000-0000-00008A340000}"/>
    <cellStyle name="Normal 12 3 2 2 2 3 2 2 6 2" xfId="40380" xr:uid="{00000000-0005-0000-0000-00008B340000}"/>
    <cellStyle name="Normal 12 3 2 2 2 3 2 2 7" xfId="27570" xr:uid="{00000000-0005-0000-0000-00008C340000}"/>
    <cellStyle name="Normal 12 3 2 2 2 3 2 3" xfId="2885" xr:uid="{00000000-0005-0000-0000-00008D340000}"/>
    <cellStyle name="Normal 12 3 2 2 2 3 2 3 2" xfId="8375" xr:uid="{00000000-0005-0000-0000-00008E340000}"/>
    <cellStyle name="Normal 12 3 2 2 2 3 2 3 2 2" xfId="21186" xr:uid="{00000000-0005-0000-0000-00008F340000}"/>
    <cellStyle name="Normal 12 3 2 2 2 3 2 3 2 2 2" xfId="46806" xr:uid="{00000000-0005-0000-0000-000090340000}"/>
    <cellStyle name="Normal 12 3 2 2 2 3 2 3 2 3" xfId="33996" xr:uid="{00000000-0005-0000-0000-000091340000}"/>
    <cellStyle name="Normal 12 3 2 2 2 3 2 3 3" xfId="15696" xr:uid="{00000000-0005-0000-0000-000092340000}"/>
    <cellStyle name="Normal 12 3 2 2 2 3 2 3 3 2" xfId="41316" xr:uid="{00000000-0005-0000-0000-000093340000}"/>
    <cellStyle name="Normal 12 3 2 2 2 3 2 3 4" xfId="28506" xr:uid="{00000000-0005-0000-0000-000094340000}"/>
    <cellStyle name="Normal 12 3 2 2 2 3 2 4" xfId="4715" xr:uid="{00000000-0005-0000-0000-000095340000}"/>
    <cellStyle name="Normal 12 3 2 2 2 3 2 4 2" xfId="10205" xr:uid="{00000000-0005-0000-0000-000096340000}"/>
    <cellStyle name="Normal 12 3 2 2 2 3 2 4 2 2" xfId="23016" xr:uid="{00000000-0005-0000-0000-000097340000}"/>
    <cellStyle name="Normal 12 3 2 2 2 3 2 4 2 2 2" xfId="48636" xr:uid="{00000000-0005-0000-0000-000098340000}"/>
    <cellStyle name="Normal 12 3 2 2 2 3 2 4 2 3" xfId="35826" xr:uid="{00000000-0005-0000-0000-000099340000}"/>
    <cellStyle name="Normal 12 3 2 2 2 3 2 4 3" xfId="17526" xr:uid="{00000000-0005-0000-0000-00009A340000}"/>
    <cellStyle name="Normal 12 3 2 2 2 3 2 4 3 2" xfId="43146" xr:uid="{00000000-0005-0000-0000-00009B340000}"/>
    <cellStyle name="Normal 12 3 2 2 2 3 2 4 4" xfId="30336" xr:uid="{00000000-0005-0000-0000-00009C340000}"/>
    <cellStyle name="Normal 12 3 2 2 2 3 2 5" xfId="12035" xr:uid="{00000000-0005-0000-0000-00009D340000}"/>
    <cellStyle name="Normal 12 3 2 2 2 3 2 5 2" xfId="24846" xr:uid="{00000000-0005-0000-0000-00009E340000}"/>
    <cellStyle name="Normal 12 3 2 2 2 3 2 5 2 2" xfId="50466" xr:uid="{00000000-0005-0000-0000-00009F340000}"/>
    <cellStyle name="Normal 12 3 2 2 2 3 2 5 3" xfId="37656" xr:uid="{00000000-0005-0000-0000-0000A0340000}"/>
    <cellStyle name="Normal 12 3 2 2 2 3 2 6" xfId="6545" xr:uid="{00000000-0005-0000-0000-0000A1340000}"/>
    <cellStyle name="Normal 12 3 2 2 2 3 2 6 2" xfId="19356" xr:uid="{00000000-0005-0000-0000-0000A2340000}"/>
    <cellStyle name="Normal 12 3 2 2 2 3 2 6 2 2" xfId="44976" xr:uid="{00000000-0005-0000-0000-0000A3340000}"/>
    <cellStyle name="Normal 12 3 2 2 2 3 2 6 3" xfId="32166" xr:uid="{00000000-0005-0000-0000-0000A4340000}"/>
    <cellStyle name="Normal 12 3 2 2 2 3 2 7" xfId="13866" xr:uid="{00000000-0005-0000-0000-0000A5340000}"/>
    <cellStyle name="Normal 12 3 2 2 2 3 2 7 2" xfId="39486" xr:uid="{00000000-0005-0000-0000-0000A6340000}"/>
    <cellStyle name="Normal 12 3 2 2 2 3 2 8" xfId="26676" xr:uid="{00000000-0005-0000-0000-0000A7340000}"/>
    <cellStyle name="Normal 12 3 2 2 2 3 3" xfId="1549" xr:uid="{00000000-0005-0000-0000-0000A8340000}"/>
    <cellStyle name="Normal 12 3 2 2 2 3 3 2" xfId="3379" xr:uid="{00000000-0005-0000-0000-0000A9340000}"/>
    <cellStyle name="Normal 12 3 2 2 2 3 3 2 2" xfId="8869" xr:uid="{00000000-0005-0000-0000-0000AA340000}"/>
    <cellStyle name="Normal 12 3 2 2 2 3 3 2 2 2" xfId="21680" xr:uid="{00000000-0005-0000-0000-0000AB340000}"/>
    <cellStyle name="Normal 12 3 2 2 2 3 3 2 2 2 2" xfId="47300" xr:uid="{00000000-0005-0000-0000-0000AC340000}"/>
    <cellStyle name="Normal 12 3 2 2 2 3 3 2 2 3" xfId="34490" xr:uid="{00000000-0005-0000-0000-0000AD340000}"/>
    <cellStyle name="Normal 12 3 2 2 2 3 3 2 3" xfId="16190" xr:uid="{00000000-0005-0000-0000-0000AE340000}"/>
    <cellStyle name="Normal 12 3 2 2 2 3 3 2 3 2" xfId="41810" xr:uid="{00000000-0005-0000-0000-0000AF340000}"/>
    <cellStyle name="Normal 12 3 2 2 2 3 3 2 4" xfId="29000" xr:uid="{00000000-0005-0000-0000-0000B0340000}"/>
    <cellStyle name="Normal 12 3 2 2 2 3 3 3" xfId="5209" xr:uid="{00000000-0005-0000-0000-0000B1340000}"/>
    <cellStyle name="Normal 12 3 2 2 2 3 3 3 2" xfId="10699" xr:uid="{00000000-0005-0000-0000-0000B2340000}"/>
    <cellStyle name="Normal 12 3 2 2 2 3 3 3 2 2" xfId="23510" xr:uid="{00000000-0005-0000-0000-0000B3340000}"/>
    <cellStyle name="Normal 12 3 2 2 2 3 3 3 2 2 2" xfId="49130" xr:uid="{00000000-0005-0000-0000-0000B4340000}"/>
    <cellStyle name="Normal 12 3 2 2 2 3 3 3 2 3" xfId="36320" xr:uid="{00000000-0005-0000-0000-0000B5340000}"/>
    <cellStyle name="Normal 12 3 2 2 2 3 3 3 3" xfId="18020" xr:uid="{00000000-0005-0000-0000-0000B6340000}"/>
    <cellStyle name="Normal 12 3 2 2 2 3 3 3 3 2" xfId="43640" xr:uid="{00000000-0005-0000-0000-0000B7340000}"/>
    <cellStyle name="Normal 12 3 2 2 2 3 3 3 4" xfId="30830" xr:uid="{00000000-0005-0000-0000-0000B8340000}"/>
    <cellStyle name="Normal 12 3 2 2 2 3 3 4" xfId="12529" xr:uid="{00000000-0005-0000-0000-0000B9340000}"/>
    <cellStyle name="Normal 12 3 2 2 2 3 3 4 2" xfId="25340" xr:uid="{00000000-0005-0000-0000-0000BA340000}"/>
    <cellStyle name="Normal 12 3 2 2 2 3 3 4 2 2" xfId="50960" xr:uid="{00000000-0005-0000-0000-0000BB340000}"/>
    <cellStyle name="Normal 12 3 2 2 2 3 3 4 3" xfId="38150" xr:uid="{00000000-0005-0000-0000-0000BC340000}"/>
    <cellStyle name="Normal 12 3 2 2 2 3 3 5" xfId="7039" xr:uid="{00000000-0005-0000-0000-0000BD340000}"/>
    <cellStyle name="Normal 12 3 2 2 2 3 3 5 2" xfId="19850" xr:uid="{00000000-0005-0000-0000-0000BE340000}"/>
    <cellStyle name="Normal 12 3 2 2 2 3 3 5 2 2" xfId="45470" xr:uid="{00000000-0005-0000-0000-0000BF340000}"/>
    <cellStyle name="Normal 12 3 2 2 2 3 3 5 3" xfId="32660" xr:uid="{00000000-0005-0000-0000-0000C0340000}"/>
    <cellStyle name="Normal 12 3 2 2 2 3 3 6" xfId="14360" xr:uid="{00000000-0005-0000-0000-0000C1340000}"/>
    <cellStyle name="Normal 12 3 2 2 2 3 3 6 2" xfId="39980" xr:uid="{00000000-0005-0000-0000-0000C2340000}"/>
    <cellStyle name="Normal 12 3 2 2 2 3 3 7" xfId="27170" xr:uid="{00000000-0005-0000-0000-0000C3340000}"/>
    <cellStyle name="Normal 12 3 2 2 2 3 4" xfId="2485" xr:uid="{00000000-0005-0000-0000-0000C4340000}"/>
    <cellStyle name="Normal 12 3 2 2 2 3 4 2" xfId="7975" xr:uid="{00000000-0005-0000-0000-0000C5340000}"/>
    <cellStyle name="Normal 12 3 2 2 2 3 4 2 2" xfId="20786" xr:uid="{00000000-0005-0000-0000-0000C6340000}"/>
    <cellStyle name="Normal 12 3 2 2 2 3 4 2 2 2" xfId="46406" xr:uid="{00000000-0005-0000-0000-0000C7340000}"/>
    <cellStyle name="Normal 12 3 2 2 2 3 4 2 3" xfId="33596" xr:uid="{00000000-0005-0000-0000-0000C8340000}"/>
    <cellStyle name="Normal 12 3 2 2 2 3 4 3" xfId="15296" xr:uid="{00000000-0005-0000-0000-0000C9340000}"/>
    <cellStyle name="Normal 12 3 2 2 2 3 4 3 2" xfId="40916" xr:uid="{00000000-0005-0000-0000-0000CA340000}"/>
    <cellStyle name="Normal 12 3 2 2 2 3 4 4" xfId="28106" xr:uid="{00000000-0005-0000-0000-0000CB340000}"/>
    <cellStyle name="Normal 12 3 2 2 2 3 5" xfId="4315" xr:uid="{00000000-0005-0000-0000-0000CC340000}"/>
    <cellStyle name="Normal 12 3 2 2 2 3 5 2" xfId="9805" xr:uid="{00000000-0005-0000-0000-0000CD340000}"/>
    <cellStyle name="Normal 12 3 2 2 2 3 5 2 2" xfId="22616" xr:uid="{00000000-0005-0000-0000-0000CE340000}"/>
    <cellStyle name="Normal 12 3 2 2 2 3 5 2 2 2" xfId="48236" xr:uid="{00000000-0005-0000-0000-0000CF340000}"/>
    <cellStyle name="Normal 12 3 2 2 2 3 5 2 3" xfId="35426" xr:uid="{00000000-0005-0000-0000-0000D0340000}"/>
    <cellStyle name="Normal 12 3 2 2 2 3 5 3" xfId="17126" xr:uid="{00000000-0005-0000-0000-0000D1340000}"/>
    <cellStyle name="Normal 12 3 2 2 2 3 5 3 2" xfId="42746" xr:uid="{00000000-0005-0000-0000-0000D2340000}"/>
    <cellStyle name="Normal 12 3 2 2 2 3 5 4" xfId="29936" xr:uid="{00000000-0005-0000-0000-0000D3340000}"/>
    <cellStyle name="Normal 12 3 2 2 2 3 6" xfId="11635" xr:uid="{00000000-0005-0000-0000-0000D4340000}"/>
    <cellStyle name="Normal 12 3 2 2 2 3 6 2" xfId="24446" xr:uid="{00000000-0005-0000-0000-0000D5340000}"/>
    <cellStyle name="Normal 12 3 2 2 2 3 6 2 2" xfId="50066" xr:uid="{00000000-0005-0000-0000-0000D6340000}"/>
    <cellStyle name="Normal 12 3 2 2 2 3 6 3" xfId="37256" xr:uid="{00000000-0005-0000-0000-0000D7340000}"/>
    <cellStyle name="Normal 12 3 2 2 2 3 7" xfId="6145" xr:uid="{00000000-0005-0000-0000-0000D8340000}"/>
    <cellStyle name="Normal 12 3 2 2 2 3 7 2" xfId="18956" xr:uid="{00000000-0005-0000-0000-0000D9340000}"/>
    <cellStyle name="Normal 12 3 2 2 2 3 7 2 2" xfId="44576" xr:uid="{00000000-0005-0000-0000-0000DA340000}"/>
    <cellStyle name="Normal 12 3 2 2 2 3 7 3" xfId="31766" xr:uid="{00000000-0005-0000-0000-0000DB340000}"/>
    <cellStyle name="Normal 12 3 2 2 2 3 8" xfId="13466" xr:uid="{00000000-0005-0000-0000-0000DC340000}"/>
    <cellStyle name="Normal 12 3 2 2 2 3 8 2" xfId="39086" xr:uid="{00000000-0005-0000-0000-0000DD340000}"/>
    <cellStyle name="Normal 12 3 2 2 2 3 9" xfId="26276" xr:uid="{00000000-0005-0000-0000-0000DE340000}"/>
    <cellStyle name="Normal 12 3 2 2 2 4" xfId="429" xr:uid="{00000000-0005-0000-0000-0000DF340000}"/>
    <cellStyle name="Normal 12 3 2 2 2 4 2" xfId="1324" xr:uid="{00000000-0005-0000-0000-0000E0340000}"/>
    <cellStyle name="Normal 12 3 2 2 2 4 2 2" xfId="3154" xr:uid="{00000000-0005-0000-0000-0000E1340000}"/>
    <cellStyle name="Normal 12 3 2 2 2 4 2 2 2" xfId="8644" xr:uid="{00000000-0005-0000-0000-0000E2340000}"/>
    <cellStyle name="Normal 12 3 2 2 2 4 2 2 2 2" xfId="21455" xr:uid="{00000000-0005-0000-0000-0000E3340000}"/>
    <cellStyle name="Normal 12 3 2 2 2 4 2 2 2 2 2" xfId="47075" xr:uid="{00000000-0005-0000-0000-0000E4340000}"/>
    <cellStyle name="Normal 12 3 2 2 2 4 2 2 2 3" xfId="34265" xr:uid="{00000000-0005-0000-0000-0000E5340000}"/>
    <cellStyle name="Normal 12 3 2 2 2 4 2 2 3" xfId="15965" xr:uid="{00000000-0005-0000-0000-0000E6340000}"/>
    <cellStyle name="Normal 12 3 2 2 2 4 2 2 3 2" xfId="41585" xr:uid="{00000000-0005-0000-0000-0000E7340000}"/>
    <cellStyle name="Normal 12 3 2 2 2 4 2 2 4" xfId="28775" xr:uid="{00000000-0005-0000-0000-0000E8340000}"/>
    <cellStyle name="Normal 12 3 2 2 2 4 2 3" xfId="4984" xr:uid="{00000000-0005-0000-0000-0000E9340000}"/>
    <cellStyle name="Normal 12 3 2 2 2 4 2 3 2" xfId="10474" xr:uid="{00000000-0005-0000-0000-0000EA340000}"/>
    <cellStyle name="Normal 12 3 2 2 2 4 2 3 2 2" xfId="23285" xr:uid="{00000000-0005-0000-0000-0000EB340000}"/>
    <cellStyle name="Normal 12 3 2 2 2 4 2 3 2 2 2" xfId="48905" xr:uid="{00000000-0005-0000-0000-0000EC340000}"/>
    <cellStyle name="Normal 12 3 2 2 2 4 2 3 2 3" xfId="36095" xr:uid="{00000000-0005-0000-0000-0000ED340000}"/>
    <cellStyle name="Normal 12 3 2 2 2 4 2 3 3" xfId="17795" xr:uid="{00000000-0005-0000-0000-0000EE340000}"/>
    <cellStyle name="Normal 12 3 2 2 2 4 2 3 3 2" xfId="43415" xr:uid="{00000000-0005-0000-0000-0000EF340000}"/>
    <cellStyle name="Normal 12 3 2 2 2 4 2 3 4" xfId="30605" xr:uid="{00000000-0005-0000-0000-0000F0340000}"/>
    <cellStyle name="Normal 12 3 2 2 2 4 2 4" xfId="12304" xr:uid="{00000000-0005-0000-0000-0000F1340000}"/>
    <cellStyle name="Normal 12 3 2 2 2 4 2 4 2" xfId="25115" xr:uid="{00000000-0005-0000-0000-0000F2340000}"/>
    <cellStyle name="Normal 12 3 2 2 2 4 2 4 2 2" xfId="50735" xr:uid="{00000000-0005-0000-0000-0000F3340000}"/>
    <cellStyle name="Normal 12 3 2 2 2 4 2 4 3" xfId="37925" xr:uid="{00000000-0005-0000-0000-0000F4340000}"/>
    <cellStyle name="Normal 12 3 2 2 2 4 2 5" xfId="6814" xr:uid="{00000000-0005-0000-0000-0000F5340000}"/>
    <cellStyle name="Normal 12 3 2 2 2 4 2 5 2" xfId="19625" xr:uid="{00000000-0005-0000-0000-0000F6340000}"/>
    <cellStyle name="Normal 12 3 2 2 2 4 2 5 2 2" xfId="45245" xr:uid="{00000000-0005-0000-0000-0000F7340000}"/>
    <cellStyle name="Normal 12 3 2 2 2 4 2 5 3" xfId="32435" xr:uid="{00000000-0005-0000-0000-0000F8340000}"/>
    <cellStyle name="Normal 12 3 2 2 2 4 2 6" xfId="14135" xr:uid="{00000000-0005-0000-0000-0000F9340000}"/>
    <cellStyle name="Normal 12 3 2 2 2 4 2 6 2" xfId="39755" xr:uid="{00000000-0005-0000-0000-0000FA340000}"/>
    <cellStyle name="Normal 12 3 2 2 2 4 2 7" xfId="26945" xr:uid="{00000000-0005-0000-0000-0000FB340000}"/>
    <cellStyle name="Normal 12 3 2 2 2 4 3" xfId="2260" xr:uid="{00000000-0005-0000-0000-0000FC340000}"/>
    <cellStyle name="Normal 12 3 2 2 2 4 3 2" xfId="7750" xr:uid="{00000000-0005-0000-0000-0000FD340000}"/>
    <cellStyle name="Normal 12 3 2 2 2 4 3 2 2" xfId="20561" xr:uid="{00000000-0005-0000-0000-0000FE340000}"/>
    <cellStyle name="Normal 12 3 2 2 2 4 3 2 2 2" xfId="46181" xr:uid="{00000000-0005-0000-0000-0000FF340000}"/>
    <cellStyle name="Normal 12 3 2 2 2 4 3 2 3" xfId="33371" xr:uid="{00000000-0005-0000-0000-000000350000}"/>
    <cellStyle name="Normal 12 3 2 2 2 4 3 3" xfId="15071" xr:uid="{00000000-0005-0000-0000-000001350000}"/>
    <cellStyle name="Normal 12 3 2 2 2 4 3 3 2" xfId="40691" xr:uid="{00000000-0005-0000-0000-000002350000}"/>
    <cellStyle name="Normal 12 3 2 2 2 4 3 4" xfId="27881" xr:uid="{00000000-0005-0000-0000-000003350000}"/>
    <cellStyle name="Normal 12 3 2 2 2 4 4" xfId="4090" xr:uid="{00000000-0005-0000-0000-000004350000}"/>
    <cellStyle name="Normal 12 3 2 2 2 4 4 2" xfId="9580" xr:uid="{00000000-0005-0000-0000-000005350000}"/>
    <cellStyle name="Normal 12 3 2 2 2 4 4 2 2" xfId="22391" xr:uid="{00000000-0005-0000-0000-000006350000}"/>
    <cellStyle name="Normal 12 3 2 2 2 4 4 2 2 2" xfId="48011" xr:uid="{00000000-0005-0000-0000-000007350000}"/>
    <cellStyle name="Normal 12 3 2 2 2 4 4 2 3" xfId="35201" xr:uid="{00000000-0005-0000-0000-000008350000}"/>
    <cellStyle name="Normal 12 3 2 2 2 4 4 3" xfId="16901" xr:uid="{00000000-0005-0000-0000-000009350000}"/>
    <cellStyle name="Normal 12 3 2 2 2 4 4 3 2" xfId="42521" xr:uid="{00000000-0005-0000-0000-00000A350000}"/>
    <cellStyle name="Normal 12 3 2 2 2 4 4 4" xfId="29711" xr:uid="{00000000-0005-0000-0000-00000B350000}"/>
    <cellStyle name="Normal 12 3 2 2 2 4 5" xfId="11410" xr:uid="{00000000-0005-0000-0000-00000C350000}"/>
    <cellStyle name="Normal 12 3 2 2 2 4 5 2" xfId="24221" xr:uid="{00000000-0005-0000-0000-00000D350000}"/>
    <cellStyle name="Normal 12 3 2 2 2 4 5 2 2" xfId="49841" xr:uid="{00000000-0005-0000-0000-00000E350000}"/>
    <cellStyle name="Normal 12 3 2 2 2 4 5 3" xfId="37031" xr:uid="{00000000-0005-0000-0000-00000F350000}"/>
    <cellStyle name="Normal 12 3 2 2 2 4 6" xfId="5920" xr:uid="{00000000-0005-0000-0000-000010350000}"/>
    <cellStyle name="Normal 12 3 2 2 2 4 6 2" xfId="18731" xr:uid="{00000000-0005-0000-0000-000011350000}"/>
    <cellStyle name="Normal 12 3 2 2 2 4 6 2 2" xfId="44351" xr:uid="{00000000-0005-0000-0000-000012350000}"/>
    <cellStyle name="Normal 12 3 2 2 2 4 6 3" xfId="31541" xr:uid="{00000000-0005-0000-0000-000013350000}"/>
    <cellStyle name="Normal 12 3 2 2 2 4 7" xfId="13241" xr:uid="{00000000-0005-0000-0000-000014350000}"/>
    <cellStyle name="Normal 12 3 2 2 2 4 7 2" xfId="38861" xr:uid="{00000000-0005-0000-0000-000015350000}"/>
    <cellStyle name="Normal 12 3 2 2 2 4 8" xfId="26051" xr:uid="{00000000-0005-0000-0000-000016350000}"/>
    <cellStyle name="Normal 12 3 2 2 2 5" xfId="788" xr:uid="{00000000-0005-0000-0000-000017350000}"/>
    <cellStyle name="Normal 12 3 2 2 2 5 2" xfId="1683" xr:uid="{00000000-0005-0000-0000-000018350000}"/>
    <cellStyle name="Normal 12 3 2 2 2 5 2 2" xfId="3513" xr:uid="{00000000-0005-0000-0000-000019350000}"/>
    <cellStyle name="Normal 12 3 2 2 2 5 2 2 2" xfId="9003" xr:uid="{00000000-0005-0000-0000-00001A350000}"/>
    <cellStyle name="Normal 12 3 2 2 2 5 2 2 2 2" xfId="21814" xr:uid="{00000000-0005-0000-0000-00001B350000}"/>
    <cellStyle name="Normal 12 3 2 2 2 5 2 2 2 2 2" xfId="47434" xr:uid="{00000000-0005-0000-0000-00001C350000}"/>
    <cellStyle name="Normal 12 3 2 2 2 5 2 2 2 3" xfId="34624" xr:uid="{00000000-0005-0000-0000-00001D350000}"/>
    <cellStyle name="Normal 12 3 2 2 2 5 2 2 3" xfId="16324" xr:uid="{00000000-0005-0000-0000-00001E350000}"/>
    <cellStyle name="Normal 12 3 2 2 2 5 2 2 3 2" xfId="41944" xr:uid="{00000000-0005-0000-0000-00001F350000}"/>
    <cellStyle name="Normal 12 3 2 2 2 5 2 2 4" xfId="29134" xr:uid="{00000000-0005-0000-0000-000020350000}"/>
    <cellStyle name="Normal 12 3 2 2 2 5 2 3" xfId="5343" xr:uid="{00000000-0005-0000-0000-000021350000}"/>
    <cellStyle name="Normal 12 3 2 2 2 5 2 3 2" xfId="10833" xr:uid="{00000000-0005-0000-0000-000022350000}"/>
    <cellStyle name="Normal 12 3 2 2 2 5 2 3 2 2" xfId="23644" xr:uid="{00000000-0005-0000-0000-000023350000}"/>
    <cellStyle name="Normal 12 3 2 2 2 5 2 3 2 2 2" xfId="49264" xr:uid="{00000000-0005-0000-0000-000024350000}"/>
    <cellStyle name="Normal 12 3 2 2 2 5 2 3 2 3" xfId="36454" xr:uid="{00000000-0005-0000-0000-000025350000}"/>
    <cellStyle name="Normal 12 3 2 2 2 5 2 3 3" xfId="18154" xr:uid="{00000000-0005-0000-0000-000026350000}"/>
    <cellStyle name="Normal 12 3 2 2 2 5 2 3 3 2" xfId="43774" xr:uid="{00000000-0005-0000-0000-000027350000}"/>
    <cellStyle name="Normal 12 3 2 2 2 5 2 3 4" xfId="30964" xr:uid="{00000000-0005-0000-0000-000028350000}"/>
    <cellStyle name="Normal 12 3 2 2 2 5 2 4" xfId="12663" xr:uid="{00000000-0005-0000-0000-000029350000}"/>
    <cellStyle name="Normal 12 3 2 2 2 5 2 4 2" xfId="25474" xr:uid="{00000000-0005-0000-0000-00002A350000}"/>
    <cellStyle name="Normal 12 3 2 2 2 5 2 4 2 2" xfId="51094" xr:uid="{00000000-0005-0000-0000-00002B350000}"/>
    <cellStyle name="Normal 12 3 2 2 2 5 2 4 3" xfId="38284" xr:uid="{00000000-0005-0000-0000-00002C350000}"/>
    <cellStyle name="Normal 12 3 2 2 2 5 2 5" xfId="7173" xr:uid="{00000000-0005-0000-0000-00002D350000}"/>
    <cellStyle name="Normal 12 3 2 2 2 5 2 5 2" xfId="19984" xr:uid="{00000000-0005-0000-0000-00002E350000}"/>
    <cellStyle name="Normal 12 3 2 2 2 5 2 5 2 2" xfId="45604" xr:uid="{00000000-0005-0000-0000-00002F350000}"/>
    <cellStyle name="Normal 12 3 2 2 2 5 2 5 3" xfId="32794" xr:uid="{00000000-0005-0000-0000-000030350000}"/>
    <cellStyle name="Normal 12 3 2 2 2 5 2 6" xfId="14494" xr:uid="{00000000-0005-0000-0000-000031350000}"/>
    <cellStyle name="Normal 12 3 2 2 2 5 2 6 2" xfId="40114" xr:uid="{00000000-0005-0000-0000-000032350000}"/>
    <cellStyle name="Normal 12 3 2 2 2 5 2 7" xfId="27304" xr:uid="{00000000-0005-0000-0000-000033350000}"/>
    <cellStyle name="Normal 12 3 2 2 2 5 3" xfId="2619" xr:uid="{00000000-0005-0000-0000-000034350000}"/>
    <cellStyle name="Normal 12 3 2 2 2 5 3 2" xfId="8109" xr:uid="{00000000-0005-0000-0000-000035350000}"/>
    <cellStyle name="Normal 12 3 2 2 2 5 3 2 2" xfId="20920" xr:uid="{00000000-0005-0000-0000-000036350000}"/>
    <cellStyle name="Normal 12 3 2 2 2 5 3 2 2 2" xfId="46540" xr:uid="{00000000-0005-0000-0000-000037350000}"/>
    <cellStyle name="Normal 12 3 2 2 2 5 3 2 3" xfId="33730" xr:uid="{00000000-0005-0000-0000-000038350000}"/>
    <cellStyle name="Normal 12 3 2 2 2 5 3 3" xfId="15430" xr:uid="{00000000-0005-0000-0000-000039350000}"/>
    <cellStyle name="Normal 12 3 2 2 2 5 3 3 2" xfId="41050" xr:uid="{00000000-0005-0000-0000-00003A350000}"/>
    <cellStyle name="Normal 12 3 2 2 2 5 3 4" xfId="28240" xr:uid="{00000000-0005-0000-0000-00003B350000}"/>
    <cellStyle name="Normal 12 3 2 2 2 5 4" xfId="4449" xr:uid="{00000000-0005-0000-0000-00003C350000}"/>
    <cellStyle name="Normal 12 3 2 2 2 5 4 2" xfId="9939" xr:uid="{00000000-0005-0000-0000-00003D350000}"/>
    <cellStyle name="Normal 12 3 2 2 2 5 4 2 2" xfId="22750" xr:uid="{00000000-0005-0000-0000-00003E350000}"/>
    <cellStyle name="Normal 12 3 2 2 2 5 4 2 2 2" xfId="48370" xr:uid="{00000000-0005-0000-0000-00003F350000}"/>
    <cellStyle name="Normal 12 3 2 2 2 5 4 2 3" xfId="35560" xr:uid="{00000000-0005-0000-0000-000040350000}"/>
    <cellStyle name="Normal 12 3 2 2 2 5 4 3" xfId="17260" xr:uid="{00000000-0005-0000-0000-000041350000}"/>
    <cellStyle name="Normal 12 3 2 2 2 5 4 3 2" xfId="42880" xr:uid="{00000000-0005-0000-0000-000042350000}"/>
    <cellStyle name="Normal 12 3 2 2 2 5 4 4" xfId="30070" xr:uid="{00000000-0005-0000-0000-000043350000}"/>
    <cellStyle name="Normal 12 3 2 2 2 5 5" xfId="11769" xr:uid="{00000000-0005-0000-0000-000044350000}"/>
    <cellStyle name="Normal 12 3 2 2 2 5 5 2" xfId="24580" xr:uid="{00000000-0005-0000-0000-000045350000}"/>
    <cellStyle name="Normal 12 3 2 2 2 5 5 2 2" xfId="50200" xr:uid="{00000000-0005-0000-0000-000046350000}"/>
    <cellStyle name="Normal 12 3 2 2 2 5 5 3" xfId="37390" xr:uid="{00000000-0005-0000-0000-000047350000}"/>
    <cellStyle name="Normal 12 3 2 2 2 5 6" xfId="6279" xr:uid="{00000000-0005-0000-0000-000048350000}"/>
    <cellStyle name="Normal 12 3 2 2 2 5 6 2" xfId="19090" xr:uid="{00000000-0005-0000-0000-000049350000}"/>
    <cellStyle name="Normal 12 3 2 2 2 5 6 2 2" xfId="44710" xr:uid="{00000000-0005-0000-0000-00004A350000}"/>
    <cellStyle name="Normal 12 3 2 2 2 5 6 3" xfId="31900" xr:uid="{00000000-0005-0000-0000-00004B350000}"/>
    <cellStyle name="Normal 12 3 2 2 2 5 7" xfId="13600" xr:uid="{00000000-0005-0000-0000-00004C350000}"/>
    <cellStyle name="Normal 12 3 2 2 2 5 7 2" xfId="39220" xr:uid="{00000000-0005-0000-0000-00004D350000}"/>
    <cellStyle name="Normal 12 3 2 2 2 5 8" xfId="26410" xr:uid="{00000000-0005-0000-0000-00004E350000}"/>
    <cellStyle name="Normal 12 3 2 2 2 6" xfId="1189" xr:uid="{00000000-0005-0000-0000-00004F350000}"/>
    <cellStyle name="Normal 12 3 2 2 2 6 2" xfId="3019" xr:uid="{00000000-0005-0000-0000-000050350000}"/>
    <cellStyle name="Normal 12 3 2 2 2 6 2 2" xfId="8509" xr:uid="{00000000-0005-0000-0000-000051350000}"/>
    <cellStyle name="Normal 12 3 2 2 2 6 2 2 2" xfId="21320" xr:uid="{00000000-0005-0000-0000-000052350000}"/>
    <cellStyle name="Normal 12 3 2 2 2 6 2 2 2 2" xfId="46940" xr:uid="{00000000-0005-0000-0000-000053350000}"/>
    <cellStyle name="Normal 12 3 2 2 2 6 2 2 3" xfId="34130" xr:uid="{00000000-0005-0000-0000-000054350000}"/>
    <cellStyle name="Normal 12 3 2 2 2 6 2 3" xfId="15830" xr:uid="{00000000-0005-0000-0000-000055350000}"/>
    <cellStyle name="Normal 12 3 2 2 2 6 2 3 2" xfId="41450" xr:uid="{00000000-0005-0000-0000-000056350000}"/>
    <cellStyle name="Normal 12 3 2 2 2 6 2 4" xfId="28640" xr:uid="{00000000-0005-0000-0000-000057350000}"/>
    <cellStyle name="Normal 12 3 2 2 2 6 3" xfId="4849" xr:uid="{00000000-0005-0000-0000-000058350000}"/>
    <cellStyle name="Normal 12 3 2 2 2 6 3 2" xfId="10339" xr:uid="{00000000-0005-0000-0000-000059350000}"/>
    <cellStyle name="Normal 12 3 2 2 2 6 3 2 2" xfId="23150" xr:uid="{00000000-0005-0000-0000-00005A350000}"/>
    <cellStyle name="Normal 12 3 2 2 2 6 3 2 2 2" xfId="48770" xr:uid="{00000000-0005-0000-0000-00005B350000}"/>
    <cellStyle name="Normal 12 3 2 2 2 6 3 2 3" xfId="35960" xr:uid="{00000000-0005-0000-0000-00005C350000}"/>
    <cellStyle name="Normal 12 3 2 2 2 6 3 3" xfId="17660" xr:uid="{00000000-0005-0000-0000-00005D350000}"/>
    <cellStyle name="Normal 12 3 2 2 2 6 3 3 2" xfId="43280" xr:uid="{00000000-0005-0000-0000-00005E350000}"/>
    <cellStyle name="Normal 12 3 2 2 2 6 3 4" xfId="30470" xr:uid="{00000000-0005-0000-0000-00005F350000}"/>
    <cellStyle name="Normal 12 3 2 2 2 6 4" xfId="12169" xr:uid="{00000000-0005-0000-0000-000060350000}"/>
    <cellStyle name="Normal 12 3 2 2 2 6 4 2" xfId="24980" xr:uid="{00000000-0005-0000-0000-000061350000}"/>
    <cellStyle name="Normal 12 3 2 2 2 6 4 2 2" xfId="50600" xr:uid="{00000000-0005-0000-0000-000062350000}"/>
    <cellStyle name="Normal 12 3 2 2 2 6 4 3" xfId="37790" xr:uid="{00000000-0005-0000-0000-000063350000}"/>
    <cellStyle name="Normal 12 3 2 2 2 6 5" xfId="6679" xr:uid="{00000000-0005-0000-0000-000064350000}"/>
    <cellStyle name="Normal 12 3 2 2 2 6 5 2" xfId="19490" xr:uid="{00000000-0005-0000-0000-000065350000}"/>
    <cellStyle name="Normal 12 3 2 2 2 6 5 2 2" xfId="45110" xr:uid="{00000000-0005-0000-0000-000066350000}"/>
    <cellStyle name="Normal 12 3 2 2 2 6 5 3" xfId="32300" xr:uid="{00000000-0005-0000-0000-000067350000}"/>
    <cellStyle name="Normal 12 3 2 2 2 6 6" xfId="14000" xr:uid="{00000000-0005-0000-0000-000068350000}"/>
    <cellStyle name="Normal 12 3 2 2 2 6 6 2" xfId="39620" xr:uid="{00000000-0005-0000-0000-000069350000}"/>
    <cellStyle name="Normal 12 3 2 2 2 6 7" xfId="26810" xr:uid="{00000000-0005-0000-0000-00006A350000}"/>
    <cellStyle name="Normal 12 3 2 2 2 7" xfId="2125" xr:uid="{00000000-0005-0000-0000-00006B350000}"/>
    <cellStyle name="Normal 12 3 2 2 2 7 2" xfId="7615" xr:uid="{00000000-0005-0000-0000-00006C350000}"/>
    <cellStyle name="Normal 12 3 2 2 2 7 2 2" xfId="20426" xr:uid="{00000000-0005-0000-0000-00006D350000}"/>
    <cellStyle name="Normal 12 3 2 2 2 7 2 2 2" xfId="46046" xr:uid="{00000000-0005-0000-0000-00006E350000}"/>
    <cellStyle name="Normal 12 3 2 2 2 7 2 3" xfId="33236" xr:uid="{00000000-0005-0000-0000-00006F350000}"/>
    <cellStyle name="Normal 12 3 2 2 2 7 3" xfId="14936" xr:uid="{00000000-0005-0000-0000-000070350000}"/>
    <cellStyle name="Normal 12 3 2 2 2 7 3 2" xfId="40556" xr:uid="{00000000-0005-0000-0000-000071350000}"/>
    <cellStyle name="Normal 12 3 2 2 2 7 4" xfId="27746" xr:uid="{00000000-0005-0000-0000-000072350000}"/>
    <cellStyle name="Normal 12 3 2 2 2 8" xfId="3955" xr:uid="{00000000-0005-0000-0000-000073350000}"/>
    <cellStyle name="Normal 12 3 2 2 2 8 2" xfId="9445" xr:uid="{00000000-0005-0000-0000-000074350000}"/>
    <cellStyle name="Normal 12 3 2 2 2 8 2 2" xfId="22256" xr:uid="{00000000-0005-0000-0000-000075350000}"/>
    <cellStyle name="Normal 12 3 2 2 2 8 2 2 2" xfId="47876" xr:uid="{00000000-0005-0000-0000-000076350000}"/>
    <cellStyle name="Normal 12 3 2 2 2 8 2 3" xfId="35066" xr:uid="{00000000-0005-0000-0000-000077350000}"/>
    <cellStyle name="Normal 12 3 2 2 2 8 3" xfId="16766" xr:uid="{00000000-0005-0000-0000-000078350000}"/>
    <cellStyle name="Normal 12 3 2 2 2 8 3 2" xfId="42386" xr:uid="{00000000-0005-0000-0000-000079350000}"/>
    <cellStyle name="Normal 12 3 2 2 2 8 4" xfId="29576" xr:uid="{00000000-0005-0000-0000-00007A350000}"/>
    <cellStyle name="Normal 12 3 2 2 2 9" xfId="11275" xr:uid="{00000000-0005-0000-0000-00007B350000}"/>
    <cellStyle name="Normal 12 3 2 2 2 9 2" xfId="24086" xr:uid="{00000000-0005-0000-0000-00007C350000}"/>
    <cellStyle name="Normal 12 3 2 2 2 9 2 2" xfId="49706" xr:uid="{00000000-0005-0000-0000-00007D350000}"/>
    <cellStyle name="Normal 12 3 2 2 2 9 3" xfId="36896" xr:uid="{00000000-0005-0000-0000-00007E350000}"/>
    <cellStyle name="Normal 12 3 2 2 3" xfId="344" xr:uid="{00000000-0005-0000-0000-00007F350000}"/>
    <cellStyle name="Normal 12 3 2 2 3 10" xfId="5836" xr:uid="{00000000-0005-0000-0000-000080350000}"/>
    <cellStyle name="Normal 12 3 2 2 3 10 2" xfId="18647" xr:uid="{00000000-0005-0000-0000-000081350000}"/>
    <cellStyle name="Normal 12 3 2 2 3 10 2 2" xfId="44267" xr:uid="{00000000-0005-0000-0000-000082350000}"/>
    <cellStyle name="Normal 12 3 2 2 3 10 3" xfId="31457" xr:uid="{00000000-0005-0000-0000-000083350000}"/>
    <cellStyle name="Normal 12 3 2 2 3 11" xfId="13157" xr:uid="{00000000-0005-0000-0000-000084350000}"/>
    <cellStyle name="Normal 12 3 2 2 3 11 2" xfId="38777" xr:uid="{00000000-0005-0000-0000-000085350000}"/>
    <cellStyle name="Normal 12 3 2 2 3 12" xfId="25967" xr:uid="{00000000-0005-0000-0000-000086350000}"/>
    <cellStyle name="Normal 12 3 2 2 3 2" xfId="573" xr:uid="{00000000-0005-0000-0000-000087350000}"/>
    <cellStyle name="Normal 12 3 2 2 3 2 2" xfId="972" xr:uid="{00000000-0005-0000-0000-000088350000}"/>
    <cellStyle name="Normal 12 3 2 2 3 2 2 2" xfId="1867" xr:uid="{00000000-0005-0000-0000-000089350000}"/>
    <cellStyle name="Normal 12 3 2 2 3 2 2 2 2" xfId="3697" xr:uid="{00000000-0005-0000-0000-00008A350000}"/>
    <cellStyle name="Normal 12 3 2 2 3 2 2 2 2 2" xfId="9187" xr:uid="{00000000-0005-0000-0000-00008B350000}"/>
    <cellStyle name="Normal 12 3 2 2 3 2 2 2 2 2 2" xfId="21998" xr:uid="{00000000-0005-0000-0000-00008C350000}"/>
    <cellStyle name="Normal 12 3 2 2 3 2 2 2 2 2 2 2" xfId="47618" xr:uid="{00000000-0005-0000-0000-00008D350000}"/>
    <cellStyle name="Normal 12 3 2 2 3 2 2 2 2 2 3" xfId="34808" xr:uid="{00000000-0005-0000-0000-00008E350000}"/>
    <cellStyle name="Normal 12 3 2 2 3 2 2 2 2 3" xfId="16508" xr:uid="{00000000-0005-0000-0000-00008F350000}"/>
    <cellStyle name="Normal 12 3 2 2 3 2 2 2 2 3 2" xfId="42128" xr:uid="{00000000-0005-0000-0000-000090350000}"/>
    <cellStyle name="Normal 12 3 2 2 3 2 2 2 2 4" xfId="29318" xr:uid="{00000000-0005-0000-0000-000091350000}"/>
    <cellStyle name="Normal 12 3 2 2 3 2 2 2 3" xfId="5527" xr:uid="{00000000-0005-0000-0000-000092350000}"/>
    <cellStyle name="Normal 12 3 2 2 3 2 2 2 3 2" xfId="11017" xr:uid="{00000000-0005-0000-0000-000093350000}"/>
    <cellStyle name="Normal 12 3 2 2 3 2 2 2 3 2 2" xfId="23828" xr:uid="{00000000-0005-0000-0000-000094350000}"/>
    <cellStyle name="Normal 12 3 2 2 3 2 2 2 3 2 2 2" xfId="49448" xr:uid="{00000000-0005-0000-0000-000095350000}"/>
    <cellStyle name="Normal 12 3 2 2 3 2 2 2 3 2 3" xfId="36638" xr:uid="{00000000-0005-0000-0000-000096350000}"/>
    <cellStyle name="Normal 12 3 2 2 3 2 2 2 3 3" xfId="18338" xr:uid="{00000000-0005-0000-0000-000097350000}"/>
    <cellStyle name="Normal 12 3 2 2 3 2 2 2 3 3 2" xfId="43958" xr:uid="{00000000-0005-0000-0000-000098350000}"/>
    <cellStyle name="Normal 12 3 2 2 3 2 2 2 3 4" xfId="31148" xr:uid="{00000000-0005-0000-0000-000099350000}"/>
    <cellStyle name="Normal 12 3 2 2 3 2 2 2 4" xfId="12847" xr:uid="{00000000-0005-0000-0000-00009A350000}"/>
    <cellStyle name="Normal 12 3 2 2 3 2 2 2 4 2" xfId="25658" xr:uid="{00000000-0005-0000-0000-00009B350000}"/>
    <cellStyle name="Normal 12 3 2 2 3 2 2 2 4 2 2" xfId="51278" xr:uid="{00000000-0005-0000-0000-00009C350000}"/>
    <cellStyle name="Normal 12 3 2 2 3 2 2 2 4 3" xfId="38468" xr:uid="{00000000-0005-0000-0000-00009D350000}"/>
    <cellStyle name="Normal 12 3 2 2 3 2 2 2 5" xfId="7357" xr:uid="{00000000-0005-0000-0000-00009E350000}"/>
    <cellStyle name="Normal 12 3 2 2 3 2 2 2 5 2" xfId="20168" xr:uid="{00000000-0005-0000-0000-00009F350000}"/>
    <cellStyle name="Normal 12 3 2 2 3 2 2 2 5 2 2" xfId="45788" xr:uid="{00000000-0005-0000-0000-0000A0350000}"/>
    <cellStyle name="Normal 12 3 2 2 3 2 2 2 5 3" xfId="32978" xr:uid="{00000000-0005-0000-0000-0000A1350000}"/>
    <cellStyle name="Normal 12 3 2 2 3 2 2 2 6" xfId="14678" xr:uid="{00000000-0005-0000-0000-0000A2350000}"/>
    <cellStyle name="Normal 12 3 2 2 3 2 2 2 6 2" xfId="40298" xr:uid="{00000000-0005-0000-0000-0000A3350000}"/>
    <cellStyle name="Normal 12 3 2 2 3 2 2 2 7" xfId="27488" xr:uid="{00000000-0005-0000-0000-0000A4350000}"/>
    <cellStyle name="Normal 12 3 2 2 3 2 2 3" xfId="2803" xr:uid="{00000000-0005-0000-0000-0000A5350000}"/>
    <cellStyle name="Normal 12 3 2 2 3 2 2 3 2" xfId="8293" xr:uid="{00000000-0005-0000-0000-0000A6350000}"/>
    <cellStyle name="Normal 12 3 2 2 3 2 2 3 2 2" xfId="21104" xr:uid="{00000000-0005-0000-0000-0000A7350000}"/>
    <cellStyle name="Normal 12 3 2 2 3 2 2 3 2 2 2" xfId="46724" xr:uid="{00000000-0005-0000-0000-0000A8350000}"/>
    <cellStyle name="Normal 12 3 2 2 3 2 2 3 2 3" xfId="33914" xr:uid="{00000000-0005-0000-0000-0000A9350000}"/>
    <cellStyle name="Normal 12 3 2 2 3 2 2 3 3" xfId="15614" xr:uid="{00000000-0005-0000-0000-0000AA350000}"/>
    <cellStyle name="Normal 12 3 2 2 3 2 2 3 3 2" xfId="41234" xr:uid="{00000000-0005-0000-0000-0000AB350000}"/>
    <cellStyle name="Normal 12 3 2 2 3 2 2 3 4" xfId="28424" xr:uid="{00000000-0005-0000-0000-0000AC350000}"/>
    <cellStyle name="Normal 12 3 2 2 3 2 2 4" xfId="4633" xr:uid="{00000000-0005-0000-0000-0000AD350000}"/>
    <cellStyle name="Normal 12 3 2 2 3 2 2 4 2" xfId="10123" xr:uid="{00000000-0005-0000-0000-0000AE350000}"/>
    <cellStyle name="Normal 12 3 2 2 3 2 2 4 2 2" xfId="22934" xr:uid="{00000000-0005-0000-0000-0000AF350000}"/>
    <cellStyle name="Normal 12 3 2 2 3 2 2 4 2 2 2" xfId="48554" xr:uid="{00000000-0005-0000-0000-0000B0350000}"/>
    <cellStyle name="Normal 12 3 2 2 3 2 2 4 2 3" xfId="35744" xr:uid="{00000000-0005-0000-0000-0000B1350000}"/>
    <cellStyle name="Normal 12 3 2 2 3 2 2 4 3" xfId="17444" xr:uid="{00000000-0005-0000-0000-0000B2350000}"/>
    <cellStyle name="Normal 12 3 2 2 3 2 2 4 3 2" xfId="43064" xr:uid="{00000000-0005-0000-0000-0000B3350000}"/>
    <cellStyle name="Normal 12 3 2 2 3 2 2 4 4" xfId="30254" xr:uid="{00000000-0005-0000-0000-0000B4350000}"/>
    <cellStyle name="Normal 12 3 2 2 3 2 2 5" xfId="11953" xr:uid="{00000000-0005-0000-0000-0000B5350000}"/>
    <cellStyle name="Normal 12 3 2 2 3 2 2 5 2" xfId="24764" xr:uid="{00000000-0005-0000-0000-0000B6350000}"/>
    <cellStyle name="Normal 12 3 2 2 3 2 2 5 2 2" xfId="50384" xr:uid="{00000000-0005-0000-0000-0000B7350000}"/>
    <cellStyle name="Normal 12 3 2 2 3 2 2 5 3" xfId="37574" xr:uid="{00000000-0005-0000-0000-0000B8350000}"/>
    <cellStyle name="Normal 12 3 2 2 3 2 2 6" xfId="6463" xr:uid="{00000000-0005-0000-0000-0000B9350000}"/>
    <cellStyle name="Normal 12 3 2 2 3 2 2 6 2" xfId="19274" xr:uid="{00000000-0005-0000-0000-0000BA350000}"/>
    <cellStyle name="Normal 12 3 2 2 3 2 2 6 2 2" xfId="44894" xr:uid="{00000000-0005-0000-0000-0000BB350000}"/>
    <cellStyle name="Normal 12 3 2 2 3 2 2 6 3" xfId="32084" xr:uid="{00000000-0005-0000-0000-0000BC350000}"/>
    <cellStyle name="Normal 12 3 2 2 3 2 2 7" xfId="13784" xr:uid="{00000000-0005-0000-0000-0000BD350000}"/>
    <cellStyle name="Normal 12 3 2 2 3 2 2 7 2" xfId="39404" xr:uid="{00000000-0005-0000-0000-0000BE350000}"/>
    <cellStyle name="Normal 12 3 2 2 3 2 2 8" xfId="26594" xr:uid="{00000000-0005-0000-0000-0000BF350000}"/>
    <cellStyle name="Normal 12 3 2 2 3 2 3" xfId="1468" xr:uid="{00000000-0005-0000-0000-0000C0350000}"/>
    <cellStyle name="Normal 12 3 2 2 3 2 3 2" xfId="3298" xr:uid="{00000000-0005-0000-0000-0000C1350000}"/>
    <cellStyle name="Normal 12 3 2 2 3 2 3 2 2" xfId="8788" xr:uid="{00000000-0005-0000-0000-0000C2350000}"/>
    <cellStyle name="Normal 12 3 2 2 3 2 3 2 2 2" xfId="21599" xr:uid="{00000000-0005-0000-0000-0000C3350000}"/>
    <cellStyle name="Normal 12 3 2 2 3 2 3 2 2 2 2" xfId="47219" xr:uid="{00000000-0005-0000-0000-0000C4350000}"/>
    <cellStyle name="Normal 12 3 2 2 3 2 3 2 2 3" xfId="34409" xr:uid="{00000000-0005-0000-0000-0000C5350000}"/>
    <cellStyle name="Normal 12 3 2 2 3 2 3 2 3" xfId="16109" xr:uid="{00000000-0005-0000-0000-0000C6350000}"/>
    <cellStyle name="Normal 12 3 2 2 3 2 3 2 3 2" xfId="41729" xr:uid="{00000000-0005-0000-0000-0000C7350000}"/>
    <cellStyle name="Normal 12 3 2 2 3 2 3 2 4" xfId="28919" xr:uid="{00000000-0005-0000-0000-0000C8350000}"/>
    <cellStyle name="Normal 12 3 2 2 3 2 3 3" xfId="5128" xr:uid="{00000000-0005-0000-0000-0000C9350000}"/>
    <cellStyle name="Normal 12 3 2 2 3 2 3 3 2" xfId="10618" xr:uid="{00000000-0005-0000-0000-0000CA350000}"/>
    <cellStyle name="Normal 12 3 2 2 3 2 3 3 2 2" xfId="23429" xr:uid="{00000000-0005-0000-0000-0000CB350000}"/>
    <cellStyle name="Normal 12 3 2 2 3 2 3 3 2 2 2" xfId="49049" xr:uid="{00000000-0005-0000-0000-0000CC350000}"/>
    <cellStyle name="Normal 12 3 2 2 3 2 3 3 2 3" xfId="36239" xr:uid="{00000000-0005-0000-0000-0000CD350000}"/>
    <cellStyle name="Normal 12 3 2 2 3 2 3 3 3" xfId="17939" xr:uid="{00000000-0005-0000-0000-0000CE350000}"/>
    <cellStyle name="Normal 12 3 2 2 3 2 3 3 3 2" xfId="43559" xr:uid="{00000000-0005-0000-0000-0000CF350000}"/>
    <cellStyle name="Normal 12 3 2 2 3 2 3 3 4" xfId="30749" xr:uid="{00000000-0005-0000-0000-0000D0350000}"/>
    <cellStyle name="Normal 12 3 2 2 3 2 3 4" xfId="12448" xr:uid="{00000000-0005-0000-0000-0000D1350000}"/>
    <cellStyle name="Normal 12 3 2 2 3 2 3 4 2" xfId="25259" xr:uid="{00000000-0005-0000-0000-0000D2350000}"/>
    <cellStyle name="Normal 12 3 2 2 3 2 3 4 2 2" xfId="50879" xr:uid="{00000000-0005-0000-0000-0000D3350000}"/>
    <cellStyle name="Normal 12 3 2 2 3 2 3 4 3" xfId="38069" xr:uid="{00000000-0005-0000-0000-0000D4350000}"/>
    <cellStyle name="Normal 12 3 2 2 3 2 3 5" xfId="6958" xr:uid="{00000000-0005-0000-0000-0000D5350000}"/>
    <cellStyle name="Normal 12 3 2 2 3 2 3 5 2" xfId="19769" xr:uid="{00000000-0005-0000-0000-0000D6350000}"/>
    <cellStyle name="Normal 12 3 2 2 3 2 3 5 2 2" xfId="45389" xr:uid="{00000000-0005-0000-0000-0000D7350000}"/>
    <cellStyle name="Normal 12 3 2 2 3 2 3 5 3" xfId="32579" xr:uid="{00000000-0005-0000-0000-0000D8350000}"/>
    <cellStyle name="Normal 12 3 2 2 3 2 3 6" xfId="14279" xr:uid="{00000000-0005-0000-0000-0000D9350000}"/>
    <cellStyle name="Normal 12 3 2 2 3 2 3 6 2" xfId="39899" xr:uid="{00000000-0005-0000-0000-0000DA350000}"/>
    <cellStyle name="Normal 12 3 2 2 3 2 3 7" xfId="27089" xr:uid="{00000000-0005-0000-0000-0000DB350000}"/>
    <cellStyle name="Normal 12 3 2 2 3 2 4" xfId="2404" xr:uid="{00000000-0005-0000-0000-0000DC350000}"/>
    <cellStyle name="Normal 12 3 2 2 3 2 4 2" xfId="7894" xr:uid="{00000000-0005-0000-0000-0000DD350000}"/>
    <cellStyle name="Normal 12 3 2 2 3 2 4 2 2" xfId="20705" xr:uid="{00000000-0005-0000-0000-0000DE350000}"/>
    <cellStyle name="Normal 12 3 2 2 3 2 4 2 2 2" xfId="46325" xr:uid="{00000000-0005-0000-0000-0000DF350000}"/>
    <cellStyle name="Normal 12 3 2 2 3 2 4 2 3" xfId="33515" xr:uid="{00000000-0005-0000-0000-0000E0350000}"/>
    <cellStyle name="Normal 12 3 2 2 3 2 4 3" xfId="15215" xr:uid="{00000000-0005-0000-0000-0000E1350000}"/>
    <cellStyle name="Normal 12 3 2 2 3 2 4 3 2" xfId="40835" xr:uid="{00000000-0005-0000-0000-0000E2350000}"/>
    <cellStyle name="Normal 12 3 2 2 3 2 4 4" xfId="28025" xr:uid="{00000000-0005-0000-0000-0000E3350000}"/>
    <cellStyle name="Normal 12 3 2 2 3 2 5" xfId="4234" xr:uid="{00000000-0005-0000-0000-0000E4350000}"/>
    <cellStyle name="Normal 12 3 2 2 3 2 5 2" xfId="9724" xr:uid="{00000000-0005-0000-0000-0000E5350000}"/>
    <cellStyle name="Normal 12 3 2 2 3 2 5 2 2" xfId="22535" xr:uid="{00000000-0005-0000-0000-0000E6350000}"/>
    <cellStyle name="Normal 12 3 2 2 3 2 5 2 2 2" xfId="48155" xr:uid="{00000000-0005-0000-0000-0000E7350000}"/>
    <cellStyle name="Normal 12 3 2 2 3 2 5 2 3" xfId="35345" xr:uid="{00000000-0005-0000-0000-0000E8350000}"/>
    <cellStyle name="Normal 12 3 2 2 3 2 5 3" xfId="17045" xr:uid="{00000000-0005-0000-0000-0000E9350000}"/>
    <cellStyle name="Normal 12 3 2 2 3 2 5 3 2" xfId="42665" xr:uid="{00000000-0005-0000-0000-0000EA350000}"/>
    <cellStyle name="Normal 12 3 2 2 3 2 5 4" xfId="29855" xr:uid="{00000000-0005-0000-0000-0000EB350000}"/>
    <cellStyle name="Normal 12 3 2 2 3 2 6" xfId="11554" xr:uid="{00000000-0005-0000-0000-0000EC350000}"/>
    <cellStyle name="Normal 12 3 2 2 3 2 6 2" xfId="24365" xr:uid="{00000000-0005-0000-0000-0000ED350000}"/>
    <cellStyle name="Normal 12 3 2 2 3 2 6 2 2" xfId="49985" xr:uid="{00000000-0005-0000-0000-0000EE350000}"/>
    <cellStyle name="Normal 12 3 2 2 3 2 6 3" xfId="37175" xr:uid="{00000000-0005-0000-0000-0000EF350000}"/>
    <cellStyle name="Normal 12 3 2 2 3 2 7" xfId="6064" xr:uid="{00000000-0005-0000-0000-0000F0350000}"/>
    <cellStyle name="Normal 12 3 2 2 3 2 7 2" xfId="18875" xr:uid="{00000000-0005-0000-0000-0000F1350000}"/>
    <cellStyle name="Normal 12 3 2 2 3 2 7 2 2" xfId="44495" xr:uid="{00000000-0005-0000-0000-0000F2350000}"/>
    <cellStyle name="Normal 12 3 2 2 3 2 7 3" xfId="31685" xr:uid="{00000000-0005-0000-0000-0000F3350000}"/>
    <cellStyle name="Normal 12 3 2 2 3 2 8" xfId="13385" xr:uid="{00000000-0005-0000-0000-0000F4350000}"/>
    <cellStyle name="Normal 12 3 2 2 3 2 8 2" xfId="39005" xr:uid="{00000000-0005-0000-0000-0000F5350000}"/>
    <cellStyle name="Normal 12 3 2 2 3 2 9" xfId="26195" xr:uid="{00000000-0005-0000-0000-0000F6350000}"/>
    <cellStyle name="Normal 12 3 2 2 3 3" xfId="705" xr:uid="{00000000-0005-0000-0000-0000F7350000}"/>
    <cellStyle name="Normal 12 3 2 2 3 3 2" xfId="1105" xr:uid="{00000000-0005-0000-0000-0000F8350000}"/>
    <cellStyle name="Normal 12 3 2 2 3 3 2 2" xfId="2000" xr:uid="{00000000-0005-0000-0000-0000F9350000}"/>
    <cellStyle name="Normal 12 3 2 2 3 3 2 2 2" xfId="3830" xr:uid="{00000000-0005-0000-0000-0000FA350000}"/>
    <cellStyle name="Normal 12 3 2 2 3 3 2 2 2 2" xfId="9320" xr:uid="{00000000-0005-0000-0000-0000FB350000}"/>
    <cellStyle name="Normal 12 3 2 2 3 3 2 2 2 2 2" xfId="22131" xr:uid="{00000000-0005-0000-0000-0000FC350000}"/>
    <cellStyle name="Normal 12 3 2 2 3 3 2 2 2 2 2 2" xfId="47751" xr:uid="{00000000-0005-0000-0000-0000FD350000}"/>
    <cellStyle name="Normal 12 3 2 2 3 3 2 2 2 2 3" xfId="34941" xr:uid="{00000000-0005-0000-0000-0000FE350000}"/>
    <cellStyle name="Normal 12 3 2 2 3 3 2 2 2 3" xfId="16641" xr:uid="{00000000-0005-0000-0000-0000FF350000}"/>
    <cellStyle name="Normal 12 3 2 2 3 3 2 2 2 3 2" xfId="42261" xr:uid="{00000000-0005-0000-0000-000000360000}"/>
    <cellStyle name="Normal 12 3 2 2 3 3 2 2 2 4" xfId="29451" xr:uid="{00000000-0005-0000-0000-000001360000}"/>
    <cellStyle name="Normal 12 3 2 2 3 3 2 2 3" xfId="5660" xr:uid="{00000000-0005-0000-0000-000002360000}"/>
    <cellStyle name="Normal 12 3 2 2 3 3 2 2 3 2" xfId="11150" xr:uid="{00000000-0005-0000-0000-000003360000}"/>
    <cellStyle name="Normal 12 3 2 2 3 3 2 2 3 2 2" xfId="23961" xr:uid="{00000000-0005-0000-0000-000004360000}"/>
    <cellStyle name="Normal 12 3 2 2 3 3 2 2 3 2 2 2" xfId="49581" xr:uid="{00000000-0005-0000-0000-000005360000}"/>
    <cellStyle name="Normal 12 3 2 2 3 3 2 2 3 2 3" xfId="36771" xr:uid="{00000000-0005-0000-0000-000006360000}"/>
    <cellStyle name="Normal 12 3 2 2 3 3 2 2 3 3" xfId="18471" xr:uid="{00000000-0005-0000-0000-000007360000}"/>
    <cellStyle name="Normal 12 3 2 2 3 3 2 2 3 3 2" xfId="44091" xr:uid="{00000000-0005-0000-0000-000008360000}"/>
    <cellStyle name="Normal 12 3 2 2 3 3 2 2 3 4" xfId="31281" xr:uid="{00000000-0005-0000-0000-000009360000}"/>
    <cellStyle name="Normal 12 3 2 2 3 3 2 2 4" xfId="12980" xr:uid="{00000000-0005-0000-0000-00000A360000}"/>
    <cellStyle name="Normal 12 3 2 2 3 3 2 2 4 2" xfId="25791" xr:uid="{00000000-0005-0000-0000-00000B360000}"/>
    <cellStyle name="Normal 12 3 2 2 3 3 2 2 4 2 2" xfId="51411" xr:uid="{00000000-0005-0000-0000-00000C360000}"/>
    <cellStyle name="Normal 12 3 2 2 3 3 2 2 4 3" xfId="38601" xr:uid="{00000000-0005-0000-0000-00000D360000}"/>
    <cellStyle name="Normal 12 3 2 2 3 3 2 2 5" xfId="7490" xr:uid="{00000000-0005-0000-0000-00000E360000}"/>
    <cellStyle name="Normal 12 3 2 2 3 3 2 2 5 2" xfId="20301" xr:uid="{00000000-0005-0000-0000-00000F360000}"/>
    <cellStyle name="Normal 12 3 2 2 3 3 2 2 5 2 2" xfId="45921" xr:uid="{00000000-0005-0000-0000-000010360000}"/>
    <cellStyle name="Normal 12 3 2 2 3 3 2 2 5 3" xfId="33111" xr:uid="{00000000-0005-0000-0000-000011360000}"/>
    <cellStyle name="Normal 12 3 2 2 3 3 2 2 6" xfId="14811" xr:uid="{00000000-0005-0000-0000-000012360000}"/>
    <cellStyle name="Normal 12 3 2 2 3 3 2 2 6 2" xfId="40431" xr:uid="{00000000-0005-0000-0000-000013360000}"/>
    <cellStyle name="Normal 12 3 2 2 3 3 2 2 7" xfId="27621" xr:uid="{00000000-0005-0000-0000-000014360000}"/>
    <cellStyle name="Normal 12 3 2 2 3 3 2 3" xfId="2936" xr:uid="{00000000-0005-0000-0000-000015360000}"/>
    <cellStyle name="Normal 12 3 2 2 3 3 2 3 2" xfId="8426" xr:uid="{00000000-0005-0000-0000-000016360000}"/>
    <cellStyle name="Normal 12 3 2 2 3 3 2 3 2 2" xfId="21237" xr:uid="{00000000-0005-0000-0000-000017360000}"/>
    <cellStyle name="Normal 12 3 2 2 3 3 2 3 2 2 2" xfId="46857" xr:uid="{00000000-0005-0000-0000-000018360000}"/>
    <cellStyle name="Normal 12 3 2 2 3 3 2 3 2 3" xfId="34047" xr:uid="{00000000-0005-0000-0000-000019360000}"/>
    <cellStyle name="Normal 12 3 2 2 3 3 2 3 3" xfId="15747" xr:uid="{00000000-0005-0000-0000-00001A360000}"/>
    <cellStyle name="Normal 12 3 2 2 3 3 2 3 3 2" xfId="41367" xr:uid="{00000000-0005-0000-0000-00001B360000}"/>
    <cellStyle name="Normal 12 3 2 2 3 3 2 3 4" xfId="28557" xr:uid="{00000000-0005-0000-0000-00001C360000}"/>
    <cellStyle name="Normal 12 3 2 2 3 3 2 4" xfId="4766" xr:uid="{00000000-0005-0000-0000-00001D360000}"/>
    <cellStyle name="Normal 12 3 2 2 3 3 2 4 2" xfId="10256" xr:uid="{00000000-0005-0000-0000-00001E360000}"/>
    <cellStyle name="Normal 12 3 2 2 3 3 2 4 2 2" xfId="23067" xr:uid="{00000000-0005-0000-0000-00001F360000}"/>
    <cellStyle name="Normal 12 3 2 2 3 3 2 4 2 2 2" xfId="48687" xr:uid="{00000000-0005-0000-0000-000020360000}"/>
    <cellStyle name="Normal 12 3 2 2 3 3 2 4 2 3" xfId="35877" xr:uid="{00000000-0005-0000-0000-000021360000}"/>
    <cellStyle name="Normal 12 3 2 2 3 3 2 4 3" xfId="17577" xr:uid="{00000000-0005-0000-0000-000022360000}"/>
    <cellStyle name="Normal 12 3 2 2 3 3 2 4 3 2" xfId="43197" xr:uid="{00000000-0005-0000-0000-000023360000}"/>
    <cellStyle name="Normal 12 3 2 2 3 3 2 4 4" xfId="30387" xr:uid="{00000000-0005-0000-0000-000024360000}"/>
    <cellStyle name="Normal 12 3 2 2 3 3 2 5" xfId="12086" xr:uid="{00000000-0005-0000-0000-000025360000}"/>
    <cellStyle name="Normal 12 3 2 2 3 3 2 5 2" xfId="24897" xr:uid="{00000000-0005-0000-0000-000026360000}"/>
    <cellStyle name="Normal 12 3 2 2 3 3 2 5 2 2" xfId="50517" xr:uid="{00000000-0005-0000-0000-000027360000}"/>
    <cellStyle name="Normal 12 3 2 2 3 3 2 5 3" xfId="37707" xr:uid="{00000000-0005-0000-0000-000028360000}"/>
    <cellStyle name="Normal 12 3 2 2 3 3 2 6" xfId="6596" xr:uid="{00000000-0005-0000-0000-000029360000}"/>
    <cellStyle name="Normal 12 3 2 2 3 3 2 6 2" xfId="19407" xr:uid="{00000000-0005-0000-0000-00002A360000}"/>
    <cellStyle name="Normal 12 3 2 2 3 3 2 6 2 2" xfId="45027" xr:uid="{00000000-0005-0000-0000-00002B360000}"/>
    <cellStyle name="Normal 12 3 2 2 3 3 2 6 3" xfId="32217" xr:uid="{00000000-0005-0000-0000-00002C360000}"/>
    <cellStyle name="Normal 12 3 2 2 3 3 2 7" xfId="13917" xr:uid="{00000000-0005-0000-0000-00002D360000}"/>
    <cellStyle name="Normal 12 3 2 2 3 3 2 7 2" xfId="39537" xr:uid="{00000000-0005-0000-0000-00002E360000}"/>
    <cellStyle name="Normal 12 3 2 2 3 3 2 8" xfId="26727" xr:uid="{00000000-0005-0000-0000-00002F360000}"/>
    <cellStyle name="Normal 12 3 2 2 3 3 3" xfId="1600" xr:uid="{00000000-0005-0000-0000-000030360000}"/>
    <cellStyle name="Normal 12 3 2 2 3 3 3 2" xfId="3430" xr:uid="{00000000-0005-0000-0000-000031360000}"/>
    <cellStyle name="Normal 12 3 2 2 3 3 3 2 2" xfId="8920" xr:uid="{00000000-0005-0000-0000-000032360000}"/>
    <cellStyle name="Normal 12 3 2 2 3 3 3 2 2 2" xfId="21731" xr:uid="{00000000-0005-0000-0000-000033360000}"/>
    <cellStyle name="Normal 12 3 2 2 3 3 3 2 2 2 2" xfId="47351" xr:uid="{00000000-0005-0000-0000-000034360000}"/>
    <cellStyle name="Normal 12 3 2 2 3 3 3 2 2 3" xfId="34541" xr:uid="{00000000-0005-0000-0000-000035360000}"/>
    <cellStyle name="Normal 12 3 2 2 3 3 3 2 3" xfId="16241" xr:uid="{00000000-0005-0000-0000-000036360000}"/>
    <cellStyle name="Normal 12 3 2 2 3 3 3 2 3 2" xfId="41861" xr:uid="{00000000-0005-0000-0000-000037360000}"/>
    <cellStyle name="Normal 12 3 2 2 3 3 3 2 4" xfId="29051" xr:uid="{00000000-0005-0000-0000-000038360000}"/>
    <cellStyle name="Normal 12 3 2 2 3 3 3 3" xfId="5260" xr:uid="{00000000-0005-0000-0000-000039360000}"/>
    <cellStyle name="Normal 12 3 2 2 3 3 3 3 2" xfId="10750" xr:uid="{00000000-0005-0000-0000-00003A360000}"/>
    <cellStyle name="Normal 12 3 2 2 3 3 3 3 2 2" xfId="23561" xr:uid="{00000000-0005-0000-0000-00003B360000}"/>
    <cellStyle name="Normal 12 3 2 2 3 3 3 3 2 2 2" xfId="49181" xr:uid="{00000000-0005-0000-0000-00003C360000}"/>
    <cellStyle name="Normal 12 3 2 2 3 3 3 3 2 3" xfId="36371" xr:uid="{00000000-0005-0000-0000-00003D360000}"/>
    <cellStyle name="Normal 12 3 2 2 3 3 3 3 3" xfId="18071" xr:uid="{00000000-0005-0000-0000-00003E360000}"/>
    <cellStyle name="Normal 12 3 2 2 3 3 3 3 3 2" xfId="43691" xr:uid="{00000000-0005-0000-0000-00003F360000}"/>
    <cellStyle name="Normal 12 3 2 2 3 3 3 3 4" xfId="30881" xr:uid="{00000000-0005-0000-0000-000040360000}"/>
    <cellStyle name="Normal 12 3 2 2 3 3 3 4" xfId="12580" xr:uid="{00000000-0005-0000-0000-000041360000}"/>
    <cellStyle name="Normal 12 3 2 2 3 3 3 4 2" xfId="25391" xr:uid="{00000000-0005-0000-0000-000042360000}"/>
    <cellStyle name="Normal 12 3 2 2 3 3 3 4 2 2" xfId="51011" xr:uid="{00000000-0005-0000-0000-000043360000}"/>
    <cellStyle name="Normal 12 3 2 2 3 3 3 4 3" xfId="38201" xr:uid="{00000000-0005-0000-0000-000044360000}"/>
    <cellStyle name="Normal 12 3 2 2 3 3 3 5" xfId="7090" xr:uid="{00000000-0005-0000-0000-000045360000}"/>
    <cellStyle name="Normal 12 3 2 2 3 3 3 5 2" xfId="19901" xr:uid="{00000000-0005-0000-0000-000046360000}"/>
    <cellStyle name="Normal 12 3 2 2 3 3 3 5 2 2" xfId="45521" xr:uid="{00000000-0005-0000-0000-000047360000}"/>
    <cellStyle name="Normal 12 3 2 2 3 3 3 5 3" xfId="32711" xr:uid="{00000000-0005-0000-0000-000048360000}"/>
    <cellStyle name="Normal 12 3 2 2 3 3 3 6" xfId="14411" xr:uid="{00000000-0005-0000-0000-000049360000}"/>
    <cellStyle name="Normal 12 3 2 2 3 3 3 6 2" xfId="40031" xr:uid="{00000000-0005-0000-0000-00004A360000}"/>
    <cellStyle name="Normal 12 3 2 2 3 3 3 7" xfId="27221" xr:uid="{00000000-0005-0000-0000-00004B360000}"/>
    <cellStyle name="Normal 12 3 2 2 3 3 4" xfId="2536" xr:uid="{00000000-0005-0000-0000-00004C360000}"/>
    <cellStyle name="Normal 12 3 2 2 3 3 4 2" xfId="8026" xr:uid="{00000000-0005-0000-0000-00004D360000}"/>
    <cellStyle name="Normal 12 3 2 2 3 3 4 2 2" xfId="20837" xr:uid="{00000000-0005-0000-0000-00004E360000}"/>
    <cellStyle name="Normal 12 3 2 2 3 3 4 2 2 2" xfId="46457" xr:uid="{00000000-0005-0000-0000-00004F360000}"/>
    <cellStyle name="Normal 12 3 2 2 3 3 4 2 3" xfId="33647" xr:uid="{00000000-0005-0000-0000-000050360000}"/>
    <cellStyle name="Normal 12 3 2 2 3 3 4 3" xfId="15347" xr:uid="{00000000-0005-0000-0000-000051360000}"/>
    <cellStyle name="Normal 12 3 2 2 3 3 4 3 2" xfId="40967" xr:uid="{00000000-0005-0000-0000-000052360000}"/>
    <cellStyle name="Normal 12 3 2 2 3 3 4 4" xfId="28157" xr:uid="{00000000-0005-0000-0000-000053360000}"/>
    <cellStyle name="Normal 12 3 2 2 3 3 5" xfId="4366" xr:uid="{00000000-0005-0000-0000-000054360000}"/>
    <cellStyle name="Normal 12 3 2 2 3 3 5 2" xfId="9856" xr:uid="{00000000-0005-0000-0000-000055360000}"/>
    <cellStyle name="Normal 12 3 2 2 3 3 5 2 2" xfId="22667" xr:uid="{00000000-0005-0000-0000-000056360000}"/>
    <cellStyle name="Normal 12 3 2 2 3 3 5 2 2 2" xfId="48287" xr:uid="{00000000-0005-0000-0000-000057360000}"/>
    <cellStyle name="Normal 12 3 2 2 3 3 5 2 3" xfId="35477" xr:uid="{00000000-0005-0000-0000-000058360000}"/>
    <cellStyle name="Normal 12 3 2 2 3 3 5 3" xfId="17177" xr:uid="{00000000-0005-0000-0000-000059360000}"/>
    <cellStyle name="Normal 12 3 2 2 3 3 5 3 2" xfId="42797" xr:uid="{00000000-0005-0000-0000-00005A360000}"/>
    <cellStyle name="Normal 12 3 2 2 3 3 5 4" xfId="29987" xr:uid="{00000000-0005-0000-0000-00005B360000}"/>
    <cellStyle name="Normal 12 3 2 2 3 3 6" xfId="11686" xr:uid="{00000000-0005-0000-0000-00005C360000}"/>
    <cellStyle name="Normal 12 3 2 2 3 3 6 2" xfId="24497" xr:uid="{00000000-0005-0000-0000-00005D360000}"/>
    <cellStyle name="Normal 12 3 2 2 3 3 6 2 2" xfId="50117" xr:uid="{00000000-0005-0000-0000-00005E360000}"/>
    <cellStyle name="Normal 12 3 2 2 3 3 6 3" xfId="37307" xr:uid="{00000000-0005-0000-0000-00005F360000}"/>
    <cellStyle name="Normal 12 3 2 2 3 3 7" xfId="6196" xr:uid="{00000000-0005-0000-0000-000060360000}"/>
    <cellStyle name="Normal 12 3 2 2 3 3 7 2" xfId="19007" xr:uid="{00000000-0005-0000-0000-000061360000}"/>
    <cellStyle name="Normal 12 3 2 2 3 3 7 2 2" xfId="44627" xr:uid="{00000000-0005-0000-0000-000062360000}"/>
    <cellStyle name="Normal 12 3 2 2 3 3 7 3" xfId="31817" xr:uid="{00000000-0005-0000-0000-000063360000}"/>
    <cellStyle name="Normal 12 3 2 2 3 3 8" xfId="13517" xr:uid="{00000000-0005-0000-0000-000064360000}"/>
    <cellStyle name="Normal 12 3 2 2 3 3 8 2" xfId="39137" xr:uid="{00000000-0005-0000-0000-000065360000}"/>
    <cellStyle name="Normal 12 3 2 2 3 3 9" xfId="26327" xr:uid="{00000000-0005-0000-0000-000066360000}"/>
    <cellStyle name="Normal 12 3 2 2 3 4" xfId="480" xr:uid="{00000000-0005-0000-0000-000067360000}"/>
    <cellStyle name="Normal 12 3 2 2 3 4 2" xfId="1375" xr:uid="{00000000-0005-0000-0000-000068360000}"/>
    <cellStyle name="Normal 12 3 2 2 3 4 2 2" xfId="3205" xr:uid="{00000000-0005-0000-0000-000069360000}"/>
    <cellStyle name="Normal 12 3 2 2 3 4 2 2 2" xfId="8695" xr:uid="{00000000-0005-0000-0000-00006A360000}"/>
    <cellStyle name="Normal 12 3 2 2 3 4 2 2 2 2" xfId="21506" xr:uid="{00000000-0005-0000-0000-00006B360000}"/>
    <cellStyle name="Normal 12 3 2 2 3 4 2 2 2 2 2" xfId="47126" xr:uid="{00000000-0005-0000-0000-00006C360000}"/>
    <cellStyle name="Normal 12 3 2 2 3 4 2 2 2 3" xfId="34316" xr:uid="{00000000-0005-0000-0000-00006D360000}"/>
    <cellStyle name="Normal 12 3 2 2 3 4 2 2 3" xfId="16016" xr:uid="{00000000-0005-0000-0000-00006E360000}"/>
    <cellStyle name="Normal 12 3 2 2 3 4 2 2 3 2" xfId="41636" xr:uid="{00000000-0005-0000-0000-00006F360000}"/>
    <cellStyle name="Normal 12 3 2 2 3 4 2 2 4" xfId="28826" xr:uid="{00000000-0005-0000-0000-000070360000}"/>
    <cellStyle name="Normal 12 3 2 2 3 4 2 3" xfId="5035" xr:uid="{00000000-0005-0000-0000-000071360000}"/>
    <cellStyle name="Normal 12 3 2 2 3 4 2 3 2" xfId="10525" xr:uid="{00000000-0005-0000-0000-000072360000}"/>
    <cellStyle name="Normal 12 3 2 2 3 4 2 3 2 2" xfId="23336" xr:uid="{00000000-0005-0000-0000-000073360000}"/>
    <cellStyle name="Normal 12 3 2 2 3 4 2 3 2 2 2" xfId="48956" xr:uid="{00000000-0005-0000-0000-000074360000}"/>
    <cellStyle name="Normal 12 3 2 2 3 4 2 3 2 3" xfId="36146" xr:uid="{00000000-0005-0000-0000-000075360000}"/>
    <cellStyle name="Normal 12 3 2 2 3 4 2 3 3" xfId="17846" xr:uid="{00000000-0005-0000-0000-000076360000}"/>
    <cellStyle name="Normal 12 3 2 2 3 4 2 3 3 2" xfId="43466" xr:uid="{00000000-0005-0000-0000-000077360000}"/>
    <cellStyle name="Normal 12 3 2 2 3 4 2 3 4" xfId="30656" xr:uid="{00000000-0005-0000-0000-000078360000}"/>
    <cellStyle name="Normal 12 3 2 2 3 4 2 4" xfId="12355" xr:uid="{00000000-0005-0000-0000-000079360000}"/>
    <cellStyle name="Normal 12 3 2 2 3 4 2 4 2" xfId="25166" xr:uid="{00000000-0005-0000-0000-00007A360000}"/>
    <cellStyle name="Normal 12 3 2 2 3 4 2 4 2 2" xfId="50786" xr:uid="{00000000-0005-0000-0000-00007B360000}"/>
    <cellStyle name="Normal 12 3 2 2 3 4 2 4 3" xfId="37976" xr:uid="{00000000-0005-0000-0000-00007C360000}"/>
    <cellStyle name="Normal 12 3 2 2 3 4 2 5" xfId="6865" xr:uid="{00000000-0005-0000-0000-00007D360000}"/>
    <cellStyle name="Normal 12 3 2 2 3 4 2 5 2" xfId="19676" xr:uid="{00000000-0005-0000-0000-00007E360000}"/>
    <cellStyle name="Normal 12 3 2 2 3 4 2 5 2 2" xfId="45296" xr:uid="{00000000-0005-0000-0000-00007F360000}"/>
    <cellStyle name="Normal 12 3 2 2 3 4 2 5 3" xfId="32486" xr:uid="{00000000-0005-0000-0000-000080360000}"/>
    <cellStyle name="Normal 12 3 2 2 3 4 2 6" xfId="14186" xr:uid="{00000000-0005-0000-0000-000081360000}"/>
    <cellStyle name="Normal 12 3 2 2 3 4 2 6 2" xfId="39806" xr:uid="{00000000-0005-0000-0000-000082360000}"/>
    <cellStyle name="Normal 12 3 2 2 3 4 2 7" xfId="26996" xr:uid="{00000000-0005-0000-0000-000083360000}"/>
    <cellStyle name="Normal 12 3 2 2 3 4 3" xfId="2311" xr:uid="{00000000-0005-0000-0000-000084360000}"/>
    <cellStyle name="Normal 12 3 2 2 3 4 3 2" xfId="7801" xr:uid="{00000000-0005-0000-0000-000085360000}"/>
    <cellStyle name="Normal 12 3 2 2 3 4 3 2 2" xfId="20612" xr:uid="{00000000-0005-0000-0000-000086360000}"/>
    <cellStyle name="Normal 12 3 2 2 3 4 3 2 2 2" xfId="46232" xr:uid="{00000000-0005-0000-0000-000087360000}"/>
    <cellStyle name="Normal 12 3 2 2 3 4 3 2 3" xfId="33422" xr:uid="{00000000-0005-0000-0000-000088360000}"/>
    <cellStyle name="Normal 12 3 2 2 3 4 3 3" xfId="15122" xr:uid="{00000000-0005-0000-0000-000089360000}"/>
    <cellStyle name="Normal 12 3 2 2 3 4 3 3 2" xfId="40742" xr:uid="{00000000-0005-0000-0000-00008A360000}"/>
    <cellStyle name="Normal 12 3 2 2 3 4 3 4" xfId="27932" xr:uid="{00000000-0005-0000-0000-00008B360000}"/>
    <cellStyle name="Normal 12 3 2 2 3 4 4" xfId="4141" xr:uid="{00000000-0005-0000-0000-00008C360000}"/>
    <cellStyle name="Normal 12 3 2 2 3 4 4 2" xfId="9631" xr:uid="{00000000-0005-0000-0000-00008D360000}"/>
    <cellStyle name="Normal 12 3 2 2 3 4 4 2 2" xfId="22442" xr:uid="{00000000-0005-0000-0000-00008E360000}"/>
    <cellStyle name="Normal 12 3 2 2 3 4 4 2 2 2" xfId="48062" xr:uid="{00000000-0005-0000-0000-00008F360000}"/>
    <cellStyle name="Normal 12 3 2 2 3 4 4 2 3" xfId="35252" xr:uid="{00000000-0005-0000-0000-000090360000}"/>
    <cellStyle name="Normal 12 3 2 2 3 4 4 3" xfId="16952" xr:uid="{00000000-0005-0000-0000-000091360000}"/>
    <cellStyle name="Normal 12 3 2 2 3 4 4 3 2" xfId="42572" xr:uid="{00000000-0005-0000-0000-000092360000}"/>
    <cellStyle name="Normal 12 3 2 2 3 4 4 4" xfId="29762" xr:uid="{00000000-0005-0000-0000-000093360000}"/>
    <cellStyle name="Normal 12 3 2 2 3 4 5" xfId="11461" xr:uid="{00000000-0005-0000-0000-000094360000}"/>
    <cellStyle name="Normal 12 3 2 2 3 4 5 2" xfId="24272" xr:uid="{00000000-0005-0000-0000-000095360000}"/>
    <cellStyle name="Normal 12 3 2 2 3 4 5 2 2" xfId="49892" xr:uid="{00000000-0005-0000-0000-000096360000}"/>
    <cellStyle name="Normal 12 3 2 2 3 4 5 3" xfId="37082" xr:uid="{00000000-0005-0000-0000-000097360000}"/>
    <cellStyle name="Normal 12 3 2 2 3 4 6" xfId="5971" xr:uid="{00000000-0005-0000-0000-000098360000}"/>
    <cellStyle name="Normal 12 3 2 2 3 4 6 2" xfId="18782" xr:uid="{00000000-0005-0000-0000-000099360000}"/>
    <cellStyle name="Normal 12 3 2 2 3 4 6 2 2" xfId="44402" xr:uid="{00000000-0005-0000-0000-00009A360000}"/>
    <cellStyle name="Normal 12 3 2 2 3 4 6 3" xfId="31592" xr:uid="{00000000-0005-0000-0000-00009B360000}"/>
    <cellStyle name="Normal 12 3 2 2 3 4 7" xfId="13292" xr:uid="{00000000-0005-0000-0000-00009C360000}"/>
    <cellStyle name="Normal 12 3 2 2 3 4 7 2" xfId="38912" xr:uid="{00000000-0005-0000-0000-00009D360000}"/>
    <cellStyle name="Normal 12 3 2 2 3 4 8" xfId="26102" xr:uid="{00000000-0005-0000-0000-00009E360000}"/>
    <cellStyle name="Normal 12 3 2 2 3 5" xfId="839" xr:uid="{00000000-0005-0000-0000-00009F360000}"/>
    <cellStyle name="Normal 12 3 2 2 3 5 2" xfId="1734" xr:uid="{00000000-0005-0000-0000-0000A0360000}"/>
    <cellStyle name="Normal 12 3 2 2 3 5 2 2" xfId="3564" xr:uid="{00000000-0005-0000-0000-0000A1360000}"/>
    <cellStyle name="Normal 12 3 2 2 3 5 2 2 2" xfId="9054" xr:uid="{00000000-0005-0000-0000-0000A2360000}"/>
    <cellStyle name="Normal 12 3 2 2 3 5 2 2 2 2" xfId="21865" xr:uid="{00000000-0005-0000-0000-0000A3360000}"/>
    <cellStyle name="Normal 12 3 2 2 3 5 2 2 2 2 2" xfId="47485" xr:uid="{00000000-0005-0000-0000-0000A4360000}"/>
    <cellStyle name="Normal 12 3 2 2 3 5 2 2 2 3" xfId="34675" xr:uid="{00000000-0005-0000-0000-0000A5360000}"/>
    <cellStyle name="Normal 12 3 2 2 3 5 2 2 3" xfId="16375" xr:uid="{00000000-0005-0000-0000-0000A6360000}"/>
    <cellStyle name="Normal 12 3 2 2 3 5 2 2 3 2" xfId="41995" xr:uid="{00000000-0005-0000-0000-0000A7360000}"/>
    <cellStyle name="Normal 12 3 2 2 3 5 2 2 4" xfId="29185" xr:uid="{00000000-0005-0000-0000-0000A8360000}"/>
    <cellStyle name="Normal 12 3 2 2 3 5 2 3" xfId="5394" xr:uid="{00000000-0005-0000-0000-0000A9360000}"/>
    <cellStyle name="Normal 12 3 2 2 3 5 2 3 2" xfId="10884" xr:uid="{00000000-0005-0000-0000-0000AA360000}"/>
    <cellStyle name="Normal 12 3 2 2 3 5 2 3 2 2" xfId="23695" xr:uid="{00000000-0005-0000-0000-0000AB360000}"/>
    <cellStyle name="Normal 12 3 2 2 3 5 2 3 2 2 2" xfId="49315" xr:uid="{00000000-0005-0000-0000-0000AC360000}"/>
    <cellStyle name="Normal 12 3 2 2 3 5 2 3 2 3" xfId="36505" xr:uid="{00000000-0005-0000-0000-0000AD360000}"/>
    <cellStyle name="Normal 12 3 2 2 3 5 2 3 3" xfId="18205" xr:uid="{00000000-0005-0000-0000-0000AE360000}"/>
    <cellStyle name="Normal 12 3 2 2 3 5 2 3 3 2" xfId="43825" xr:uid="{00000000-0005-0000-0000-0000AF360000}"/>
    <cellStyle name="Normal 12 3 2 2 3 5 2 3 4" xfId="31015" xr:uid="{00000000-0005-0000-0000-0000B0360000}"/>
    <cellStyle name="Normal 12 3 2 2 3 5 2 4" xfId="12714" xr:uid="{00000000-0005-0000-0000-0000B1360000}"/>
    <cellStyle name="Normal 12 3 2 2 3 5 2 4 2" xfId="25525" xr:uid="{00000000-0005-0000-0000-0000B2360000}"/>
    <cellStyle name="Normal 12 3 2 2 3 5 2 4 2 2" xfId="51145" xr:uid="{00000000-0005-0000-0000-0000B3360000}"/>
    <cellStyle name="Normal 12 3 2 2 3 5 2 4 3" xfId="38335" xr:uid="{00000000-0005-0000-0000-0000B4360000}"/>
    <cellStyle name="Normal 12 3 2 2 3 5 2 5" xfId="7224" xr:uid="{00000000-0005-0000-0000-0000B5360000}"/>
    <cellStyle name="Normal 12 3 2 2 3 5 2 5 2" xfId="20035" xr:uid="{00000000-0005-0000-0000-0000B6360000}"/>
    <cellStyle name="Normal 12 3 2 2 3 5 2 5 2 2" xfId="45655" xr:uid="{00000000-0005-0000-0000-0000B7360000}"/>
    <cellStyle name="Normal 12 3 2 2 3 5 2 5 3" xfId="32845" xr:uid="{00000000-0005-0000-0000-0000B8360000}"/>
    <cellStyle name="Normal 12 3 2 2 3 5 2 6" xfId="14545" xr:uid="{00000000-0005-0000-0000-0000B9360000}"/>
    <cellStyle name="Normal 12 3 2 2 3 5 2 6 2" xfId="40165" xr:uid="{00000000-0005-0000-0000-0000BA360000}"/>
    <cellStyle name="Normal 12 3 2 2 3 5 2 7" xfId="27355" xr:uid="{00000000-0005-0000-0000-0000BB360000}"/>
    <cellStyle name="Normal 12 3 2 2 3 5 3" xfId="2670" xr:uid="{00000000-0005-0000-0000-0000BC360000}"/>
    <cellStyle name="Normal 12 3 2 2 3 5 3 2" xfId="8160" xr:uid="{00000000-0005-0000-0000-0000BD360000}"/>
    <cellStyle name="Normal 12 3 2 2 3 5 3 2 2" xfId="20971" xr:uid="{00000000-0005-0000-0000-0000BE360000}"/>
    <cellStyle name="Normal 12 3 2 2 3 5 3 2 2 2" xfId="46591" xr:uid="{00000000-0005-0000-0000-0000BF360000}"/>
    <cellStyle name="Normal 12 3 2 2 3 5 3 2 3" xfId="33781" xr:uid="{00000000-0005-0000-0000-0000C0360000}"/>
    <cellStyle name="Normal 12 3 2 2 3 5 3 3" xfId="15481" xr:uid="{00000000-0005-0000-0000-0000C1360000}"/>
    <cellStyle name="Normal 12 3 2 2 3 5 3 3 2" xfId="41101" xr:uid="{00000000-0005-0000-0000-0000C2360000}"/>
    <cellStyle name="Normal 12 3 2 2 3 5 3 4" xfId="28291" xr:uid="{00000000-0005-0000-0000-0000C3360000}"/>
    <cellStyle name="Normal 12 3 2 2 3 5 4" xfId="4500" xr:uid="{00000000-0005-0000-0000-0000C4360000}"/>
    <cellStyle name="Normal 12 3 2 2 3 5 4 2" xfId="9990" xr:uid="{00000000-0005-0000-0000-0000C5360000}"/>
    <cellStyle name="Normal 12 3 2 2 3 5 4 2 2" xfId="22801" xr:uid="{00000000-0005-0000-0000-0000C6360000}"/>
    <cellStyle name="Normal 12 3 2 2 3 5 4 2 2 2" xfId="48421" xr:uid="{00000000-0005-0000-0000-0000C7360000}"/>
    <cellStyle name="Normal 12 3 2 2 3 5 4 2 3" xfId="35611" xr:uid="{00000000-0005-0000-0000-0000C8360000}"/>
    <cellStyle name="Normal 12 3 2 2 3 5 4 3" xfId="17311" xr:uid="{00000000-0005-0000-0000-0000C9360000}"/>
    <cellStyle name="Normal 12 3 2 2 3 5 4 3 2" xfId="42931" xr:uid="{00000000-0005-0000-0000-0000CA360000}"/>
    <cellStyle name="Normal 12 3 2 2 3 5 4 4" xfId="30121" xr:uid="{00000000-0005-0000-0000-0000CB360000}"/>
    <cellStyle name="Normal 12 3 2 2 3 5 5" xfId="11820" xr:uid="{00000000-0005-0000-0000-0000CC360000}"/>
    <cellStyle name="Normal 12 3 2 2 3 5 5 2" xfId="24631" xr:uid="{00000000-0005-0000-0000-0000CD360000}"/>
    <cellStyle name="Normal 12 3 2 2 3 5 5 2 2" xfId="50251" xr:uid="{00000000-0005-0000-0000-0000CE360000}"/>
    <cellStyle name="Normal 12 3 2 2 3 5 5 3" xfId="37441" xr:uid="{00000000-0005-0000-0000-0000CF360000}"/>
    <cellStyle name="Normal 12 3 2 2 3 5 6" xfId="6330" xr:uid="{00000000-0005-0000-0000-0000D0360000}"/>
    <cellStyle name="Normal 12 3 2 2 3 5 6 2" xfId="19141" xr:uid="{00000000-0005-0000-0000-0000D1360000}"/>
    <cellStyle name="Normal 12 3 2 2 3 5 6 2 2" xfId="44761" xr:uid="{00000000-0005-0000-0000-0000D2360000}"/>
    <cellStyle name="Normal 12 3 2 2 3 5 6 3" xfId="31951" xr:uid="{00000000-0005-0000-0000-0000D3360000}"/>
    <cellStyle name="Normal 12 3 2 2 3 5 7" xfId="13651" xr:uid="{00000000-0005-0000-0000-0000D4360000}"/>
    <cellStyle name="Normal 12 3 2 2 3 5 7 2" xfId="39271" xr:uid="{00000000-0005-0000-0000-0000D5360000}"/>
    <cellStyle name="Normal 12 3 2 2 3 5 8" xfId="26461" xr:uid="{00000000-0005-0000-0000-0000D6360000}"/>
    <cellStyle name="Normal 12 3 2 2 3 6" xfId="1240" xr:uid="{00000000-0005-0000-0000-0000D7360000}"/>
    <cellStyle name="Normal 12 3 2 2 3 6 2" xfId="3070" xr:uid="{00000000-0005-0000-0000-0000D8360000}"/>
    <cellStyle name="Normal 12 3 2 2 3 6 2 2" xfId="8560" xr:uid="{00000000-0005-0000-0000-0000D9360000}"/>
    <cellStyle name="Normal 12 3 2 2 3 6 2 2 2" xfId="21371" xr:uid="{00000000-0005-0000-0000-0000DA360000}"/>
    <cellStyle name="Normal 12 3 2 2 3 6 2 2 2 2" xfId="46991" xr:uid="{00000000-0005-0000-0000-0000DB360000}"/>
    <cellStyle name="Normal 12 3 2 2 3 6 2 2 3" xfId="34181" xr:uid="{00000000-0005-0000-0000-0000DC360000}"/>
    <cellStyle name="Normal 12 3 2 2 3 6 2 3" xfId="15881" xr:uid="{00000000-0005-0000-0000-0000DD360000}"/>
    <cellStyle name="Normal 12 3 2 2 3 6 2 3 2" xfId="41501" xr:uid="{00000000-0005-0000-0000-0000DE360000}"/>
    <cellStyle name="Normal 12 3 2 2 3 6 2 4" xfId="28691" xr:uid="{00000000-0005-0000-0000-0000DF360000}"/>
    <cellStyle name="Normal 12 3 2 2 3 6 3" xfId="4900" xr:uid="{00000000-0005-0000-0000-0000E0360000}"/>
    <cellStyle name="Normal 12 3 2 2 3 6 3 2" xfId="10390" xr:uid="{00000000-0005-0000-0000-0000E1360000}"/>
    <cellStyle name="Normal 12 3 2 2 3 6 3 2 2" xfId="23201" xr:uid="{00000000-0005-0000-0000-0000E2360000}"/>
    <cellStyle name="Normal 12 3 2 2 3 6 3 2 2 2" xfId="48821" xr:uid="{00000000-0005-0000-0000-0000E3360000}"/>
    <cellStyle name="Normal 12 3 2 2 3 6 3 2 3" xfId="36011" xr:uid="{00000000-0005-0000-0000-0000E4360000}"/>
    <cellStyle name="Normal 12 3 2 2 3 6 3 3" xfId="17711" xr:uid="{00000000-0005-0000-0000-0000E5360000}"/>
    <cellStyle name="Normal 12 3 2 2 3 6 3 3 2" xfId="43331" xr:uid="{00000000-0005-0000-0000-0000E6360000}"/>
    <cellStyle name="Normal 12 3 2 2 3 6 3 4" xfId="30521" xr:uid="{00000000-0005-0000-0000-0000E7360000}"/>
    <cellStyle name="Normal 12 3 2 2 3 6 4" xfId="12220" xr:uid="{00000000-0005-0000-0000-0000E8360000}"/>
    <cellStyle name="Normal 12 3 2 2 3 6 4 2" xfId="25031" xr:uid="{00000000-0005-0000-0000-0000E9360000}"/>
    <cellStyle name="Normal 12 3 2 2 3 6 4 2 2" xfId="50651" xr:uid="{00000000-0005-0000-0000-0000EA360000}"/>
    <cellStyle name="Normal 12 3 2 2 3 6 4 3" xfId="37841" xr:uid="{00000000-0005-0000-0000-0000EB360000}"/>
    <cellStyle name="Normal 12 3 2 2 3 6 5" xfId="6730" xr:uid="{00000000-0005-0000-0000-0000EC360000}"/>
    <cellStyle name="Normal 12 3 2 2 3 6 5 2" xfId="19541" xr:uid="{00000000-0005-0000-0000-0000ED360000}"/>
    <cellStyle name="Normal 12 3 2 2 3 6 5 2 2" xfId="45161" xr:uid="{00000000-0005-0000-0000-0000EE360000}"/>
    <cellStyle name="Normal 12 3 2 2 3 6 5 3" xfId="32351" xr:uid="{00000000-0005-0000-0000-0000EF360000}"/>
    <cellStyle name="Normal 12 3 2 2 3 6 6" xfId="14051" xr:uid="{00000000-0005-0000-0000-0000F0360000}"/>
    <cellStyle name="Normal 12 3 2 2 3 6 6 2" xfId="39671" xr:uid="{00000000-0005-0000-0000-0000F1360000}"/>
    <cellStyle name="Normal 12 3 2 2 3 6 7" xfId="26861" xr:uid="{00000000-0005-0000-0000-0000F2360000}"/>
    <cellStyle name="Normal 12 3 2 2 3 7" xfId="2176" xr:uid="{00000000-0005-0000-0000-0000F3360000}"/>
    <cellStyle name="Normal 12 3 2 2 3 7 2" xfId="7666" xr:uid="{00000000-0005-0000-0000-0000F4360000}"/>
    <cellStyle name="Normal 12 3 2 2 3 7 2 2" xfId="20477" xr:uid="{00000000-0005-0000-0000-0000F5360000}"/>
    <cellStyle name="Normal 12 3 2 2 3 7 2 2 2" xfId="46097" xr:uid="{00000000-0005-0000-0000-0000F6360000}"/>
    <cellStyle name="Normal 12 3 2 2 3 7 2 3" xfId="33287" xr:uid="{00000000-0005-0000-0000-0000F7360000}"/>
    <cellStyle name="Normal 12 3 2 2 3 7 3" xfId="14987" xr:uid="{00000000-0005-0000-0000-0000F8360000}"/>
    <cellStyle name="Normal 12 3 2 2 3 7 3 2" xfId="40607" xr:uid="{00000000-0005-0000-0000-0000F9360000}"/>
    <cellStyle name="Normal 12 3 2 2 3 7 4" xfId="27797" xr:uid="{00000000-0005-0000-0000-0000FA360000}"/>
    <cellStyle name="Normal 12 3 2 2 3 8" xfId="4006" xr:uid="{00000000-0005-0000-0000-0000FB360000}"/>
    <cellStyle name="Normal 12 3 2 2 3 8 2" xfId="9496" xr:uid="{00000000-0005-0000-0000-0000FC360000}"/>
    <cellStyle name="Normal 12 3 2 2 3 8 2 2" xfId="22307" xr:uid="{00000000-0005-0000-0000-0000FD360000}"/>
    <cellStyle name="Normal 12 3 2 2 3 8 2 2 2" xfId="47927" xr:uid="{00000000-0005-0000-0000-0000FE360000}"/>
    <cellStyle name="Normal 12 3 2 2 3 8 2 3" xfId="35117" xr:uid="{00000000-0005-0000-0000-0000FF360000}"/>
    <cellStyle name="Normal 12 3 2 2 3 8 3" xfId="16817" xr:uid="{00000000-0005-0000-0000-000000370000}"/>
    <cellStyle name="Normal 12 3 2 2 3 8 3 2" xfId="42437" xr:uid="{00000000-0005-0000-0000-000001370000}"/>
    <cellStyle name="Normal 12 3 2 2 3 8 4" xfId="29627" xr:uid="{00000000-0005-0000-0000-000002370000}"/>
    <cellStyle name="Normal 12 3 2 2 3 9" xfId="11326" xr:uid="{00000000-0005-0000-0000-000003370000}"/>
    <cellStyle name="Normal 12 3 2 2 3 9 2" xfId="24137" xr:uid="{00000000-0005-0000-0000-000004370000}"/>
    <cellStyle name="Normal 12 3 2 2 3 9 2 2" xfId="49757" xr:uid="{00000000-0005-0000-0000-000005370000}"/>
    <cellStyle name="Normal 12 3 2 2 3 9 3" xfId="36947" xr:uid="{00000000-0005-0000-0000-000006370000}"/>
    <cellStyle name="Normal 12 3 2 2 4" xfId="373" xr:uid="{00000000-0005-0000-0000-000007370000}"/>
    <cellStyle name="Normal 12 3 2 2 4 2" xfId="880" xr:uid="{00000000-0005-0000-0000-000008370000}"/>
    <cellStyle name="Normal 12 3 2 2 4 2 2" xfId="1775" xr:uid="{00000000-0005-0000-0000-000009370000}"/>
    <cellStyle name="Normal 12 3 2 2 4 2 2 2" xfId="3605" xr:uid="{00000000-0005-0000-0000-00000A370000}"/>
    <cellStyle name="Normal 12 3 2 2 4 2 2 2 2" xfId="9095" xr:uid="{00000000-0005-0000-0000-00000B370000}"/>
    <cellStyle name="Normal 12 3 2 2 4 2 2 2 2 2" xfId="21906" xr:uid="{00000000-0005-0000-0000-00000C370000}"/>
    <cellStyle name="Normal 12 3 2 2 4 2 2 2 2 2 2" xfId="47526" xr:uid="{00000000-0005-0000-0000-00000D370000}"/>
    <cellStyle name="Normal 12 3 2 2 4 2 2 2 2 3" xfId="34716" xr:uid="{00000000-0005-0000-0000-00000E370000}"/>
    <cellStyle name="Normal 12 3 2 2 4 2 2 2 3" xfId="16416" xr:uid="{00000000-0005-0000-0000-00000F370000}"/>
    <cellStyle name="Normal 12 3 2 2 4 2 2 2 3 2" xfId="42036" xr:uid="{00000000-0005-0000-0000-000010370000}"/>
    <cellStyle name="Normal 12 3 2 2 4 2 2 2 4" xfId="29226" xr:uid="{00000000-0005-0000-0000-000011370000}"/>
    <cellStyle name="Normal 12 3 2 2 4 2 2 3" xfId="5435" xr:uid="{00000000-0005-0000-0000-000012370000}"/>
    <cellStyle name="Normal 12 3 2 2 4 2 2 3 2" xfId="10925" xr:uid="{00000000-0005-0000-0000-000013370000}"/>
    <cellStyle name="Normal 12 3 2 2 4 2 2 3 2 2" xfId="23736" xr:uid="{00000000-0005-0000-0000-000014370000}"/>
    <cellStyle name="Normal 12 3 2 2 4 2 2 3 2 2 2" xfId="49356" xr:uid="{00000000-0005-0000-0000-000015370000}"/>
    <cellStyle name="Normal 12 3 2 2 4 2 2 3 2 3" xfId="36546" xr:uid="{00000000-0005-0000-0000-000016370000}"/>
    <cellStyle name="Normal 12 3 2 2 4 2 2 3 3" xfId="18246" xr:uid="{00000000-0005-0000-0000-000017370000}"/>
    <cellStyle name="Normal 12 3 2 2 4 2 2 3 3 2" xfId="43866" xr:uid="{00000000-0005-0000-0000-000018370000}"/>
    <cellStyle name="Normal 12 3 2 2 4 2 2 3 4" xfId="31056" xr:uid="{00000000-0005-0000-0000-000019370000}"/>
    <cellStyle name="Normal 12 3 2 2 4 2 2 4" xfId="12755" xr:uid="{00000000-0005-0000-0000-00001A370000}"/>
    <cellStyle name="Normal 12 3 2 2 4 2 2 4 2" xfId="25566" xr:uid="{00000000-0005-0000-0000-00001B370000}"/>
    <cellStyle name="Normal 12 3 2 2 4 2 2 4 2 2" xfId="51186" xr:uid="{00000000-0005-0000-0000-00001C370000}"/>
    <cellStyle name="Normal 12 3 2 2 4 2 2 4 3" xfId="38376" xr:uid="{00000000-0005-0000-0000-00001D370000}"/>
    <cellStyle name="Normal 12 3 2 2 4 2 2 5" xfId="7265" xr:uid="{00000000-0005-0000-0000-00001E370000}"/>
    <cellStyle name="Normal 12 3 2 2 4 2 2 5 2" xfId="20076" xr:uid="{00000000-0005-0000-0000-00001F370000}"/>
    <cellStyle name="Normal 12 3 2 2 4 2 2 5 2 2" xfId="45696" xr:uid="{00000000-0005-0000-0000-000020370000}"/>
    <cellStyle name="Normal 12 3 2 2 4 2 2 5 3" xfId="32886" xr:uid="{00000000-0005-0000-0000-000021370000}"/>
    <cellStyle name="Normal 12 3 2 2 4 2 2 6" xfId="14586" xr:uid="{00000000-0005-0000-0000-000022370000}"/>
    <cellStyle name="Normal 12 3 2 2 4 2 2 6 2" xfId="40206" xr:uid="{00000000-0005-0000-0000-000023370000}"/>
    <cellStyle name="Normal 12 3 2 2 4 2 2 7" xfId="27396" xr:uid="{00000000-0005-0000-0000-000024370000}"/>
    <cellStyle name="Normal 12 3 2 2 4 2 3" xfId="2711" xr:uid="{00000000-0005-0000-0000-000025370000}"/>
    <cellStyle name="Normal 12 3 2 2 4 2 3 2" xfId="8201" xr:uid="{00000000-0005-0000-0000-000026370000}"/>
    <cellStyle name="Normal 12 3 2 2 4 2 3 2 2" xfId="21012" xr:uid="{00000000-0005-0000-0000-000027370000}"/>
    <cellStyle name="Normal 12 3 2 2 4 2 3 2 2 2" xfId="46632" xr:uid="{00000000-0005-0000-0000-000028370000}"/>
    <cellStyle name="Normal 12 3 2 2 4 2 3 2 3" xfId="33822" xr:uid="{00000000-0005-0000-0000-000029370000}"/>
    <cellStyle name="Normal 12 3 2 2 4 2 3 3" xfId="15522" xr:uid="{00000000-0005-0000-0000-00002A370000}"/>
    <cellStyle name="Normal 12 3 2 2 4 2 3 3 2" xfId="41142" xr:uid="{00000000-0005-0000-0000-00002B370000}"/>
    <cellStyle name="Normal 12 3 2 2 4 2 3 4" xfId="28332" xr:uid="{00000000-0005-0000-0000-00002C370000}"/>
    <cellStyle name="Normal 12 3 2 2 4 2 4" xfId="4541" xr:uid="{00000000-0005-0000-0000-00002D370000}"/>
    <cellStyle name="Normal 12 3 2 2 4 2 4 2" xfId="10031" xr:uid="{00000000-0005-0000-0000-00002E370000}"/>
    <cellStyle name="Normal 12 3 2 2 4 2 4 2 2" xfId="22842" xr:uid="{00000000-0005-0000-0000-00002F370000}"/>
    <cellStyle name="Normal 12 3 2 2 4 2 4 2 2 2" xfId="48462" xr:uid="{00000000-0005-0000-0000-000030370000}"/>
    <cellStyle name="Normal 12 3 2 2 4 2 4 2 3" xfId="35652" xr:uid="{00000000-0005-0000-0000-000031370000}"/>
    <cellStyle name="Normal 12 3 2 2 4 2 4 3" xfId="17352" xr:uid="{00000000-0005-0000-0000-000032370000}"/>
    <cellStyle name="Normal 12 3 2 2 4 2 4 3 2" xfId="42972" xr:uid="{00000000-0005-0000-0000-000033370000}"/>
    <cellStyle name="Normal 12 3 2 2 4 2 4 4" xfId="30162" xr:uid="{00000000-0005-0000-0000-000034370000}"/>
    <cellStyle name="Normal 12 3 2 2 4 2 5" xfId="11861" xr:uid="{00000000-0005-0000-0000-000035370000}"/>
    <cellStyle name="Normal 12 3 2 2 4 2 5 2" xfId="24672" xr:uid="{00000000-0005-0000-0000-000036370000}"/>
    <cellStyle name="Normal 12 3 2 2 4 2 5 2 2" xfId="50292" xr:uid="{00000000-0005-0000-0000-000037370000}"/>
    <cellStyle name="Normal 12 3 2 2 4 2 5 3" xfId="37482" xr:uid="{00000000-0005-0000-0000-000038370000}"/>
    <cellStyle name="Normal 12 3 2 2 4 2 6" xfId="6371" xr:uid="{00000000-0005-0000-0000-000039370000}"/>
    <cellStyle name="Normal 12 3 2 2 4 2 6 2" xfId="19182" xr:uid="{00000000-0005-0000-0000-00003A370000}"/>
    <cellStyle name="Normal 12 3 2 2 4 2 6 2 2" xfId="44802" xr:uid="{00000000-0005-0000-0000-00003B370000}"/>
    <cellStyle name="Normal 12 3 2 2 4 2 6 3" xfId="31992" xr:uid="{00000000-0005-0000-0000-00003C370000}"/>
    <cellStyle name="Normal 12 3 2 2 4 2 7" xfId="13692" xr:uid="{00000000-0005-0000-0000-00003D370000}"/>
    <cellStyle name="Normal 12 3 2 2 4 2 7 2" xfId="39312" xr:uid="{00000000-0005-0000-0000-00003E370000}"/>
    <cellStyle name="Normal 12 3 2 2 4 2 8" xfId="26502" xr:uid="{00000000-0005-0000-0000-00003F370000}"/>
    <cellStyle name="Normal 12 3 2 2 4 3" xfId="1268" xr:uid="{00000000-0005-0000-0000-000040370000}"/>
    <cellStyle name="Normal 12 3 2 2 4 3 2" xfId="3098" xr:uid="{00000000-0005-0000-0000-000041370000}"/>
    <cellStyle name="Normal 12 3 2 2 4 3 2 2" xfId="8588" xr:uid="{00000000-0005-0000-0000-000042370000}"/>
    <cellStyle name="Normal 12 3 2 2 4 3 2 2 2" xfId="21399" xr:uid="{00000000-0005-0000-0000-000043370000}"/>
    <cellStyle name="Normal 12 3 2 2 4 3 2 2 2 2" xfId="47019" xr:uid="{00000000-0005-0000-0000-000044370000}"/>
    <cellStyle name="Normal 12 3 2 2 4 3 2 2 3" xfId="34209" xr:uid="{00000000-0005-0000-0000-000045370000}"/>
    <cellStyle name="Normal 12 3 2 2 4 3 2 3" xfId="15909" xr:uid="{00000000-0005-0000-0000-000046370000}"/>
    <cellStyle name="Normal 12 3 2 2 4 3 2 3 2" xfId="41529" xr:uid="{00000000-0005-0000-0000-000047370000}"/>
    <cellStyle name="Normal 12 3 2 2 4 3 2 4" xfId="28719" xr:uid="{00000000-0005-0000-0000-000048370000}"/>
    <cellStyle name="Normal 12 3 2 2 4 3 3" xfId="4928" xr:uid="{00000000-0005-0000-0000-000049370000}"/>
    <cellStyle name="Normal 12 3 2 2 4 3 3 2" xfId="10418" xr:uid="{00000000-0005-0000-0000-00004A370000}"/>
    <cellStyle name="Normal 12 3 2 2 4 3 3 2 2" xfId="23229" xr:uid="{00000000-0005-0000-0000-00004B370000}"/>
    <cellStyle name="Normal 12 3 2 2 4 3 3 2 2 2" xfId="48849" xr:uid="{00000000-0005-0000-0000-00004C370000}"/>
    <cellStyle name="Normal 12 3 2 2 4 3 3 2 3" xfId="36039" xr:uid="{00000000-0005-0000-0000-00004D370000}"/>
    <cellStyle name="Normal 12 3 2 2 4 3 3 3" xfId="17739" xr:uid="{00000000-0005-0000-0000-00004E370000}"/>
    <cellStyle name="Normal 12 3 2 2 4 3 3 3 2" xfId="43359" xr:uid="{00000000-0005-0000-0000-00004F370000}"/>
    <cellStyle name="Normal 12 3 2 2 4 3 3 4" xfId="30549" xr:uid="{00000000-0005-0000-0000-000050370000}"/>
    <cellStyle name="Normal 12 3 2 2 4 3 4" xfId="12248" xr:uid="{00000000-0005-0000-0000-000051370000}"/>
    <cellStyle name="Normal 12 3 2 2 4 3 4 2" xfId="25059" xr:uid="{00000000-0005-0000-0000-000052370000}"/>
    <cellStyle name="Normal 12 3 2 2 4 3 4 2 2" xfId="50679" xr:uid="{00000000-0005-0000-0000-000053370000}"/>
    <cellStyle name="Normal 12 3 2 2 4 3 4 3" xfId="37869" xr:uid="{00000000-0005-0000-0000-000054370000}"/>
    <cellStyle name="Normal 12 3 2 2 4 3 5" xfId="6758" xr:uid="{00000000-0005-0000-0000-000055370000}"/>
    <cellStyle name="Normal 12 3 2 2 4 3 5 2" xfId="19569" xr:uid="{00000000-0005-0000-0000-000056370000}"/>
    <cellStyle name="Normal 12 3 2 2 4 3 5 2 2" xfId="45189" xr:uid="{00000000-0005-0000-0000-000057370000}"/>
    <cellStyle name="Normal 12 3 2 2 4 3 5 3" xfId="32379" xr:uid="{00000000-0005-0000-0000-000058370000}"/>
    <cellStyle name="Normal 12 3 2 2 4 3 6" xfId="14079" xr:uid="{00000000-0005-0000-0000-000059370000}"/>
    <cellStyle name="Normal 12 3 2 2 4 3 6 2" xfId="39699" xr:uid="{00000000-0005-0000-0000-00005A370000}"/>
    <cellStyle name="Normal 12 3 2 2 4 3 7" xfId="26889" xr:uid="{00000000-0005-0000-0000-00005B370000}"/>
    <cellStyle name="Normal 12 3 2 2 4 4" xfId="2204" xr:uid="{00000000-0005-0000-0000-00005C370000}"/>
    <cellStyle name="Normal 12 3 2 2 4 4 2" xfId="7694" xr:uid="{00000000-0005-0000-0000-00005D370000}"/>
    <cellStyle name="Normal 12 3 2 2 4 4 2 2" xfId="20505" xr:uid="{00000000-0005-0000-0000-00005E370000}"/>
    <cellStyle name="Normal 12 3 2 2 4 4 2 2 2" xfId="46125" xr:uid="{00000000-0005-0000-0000-00005F370000}"/>
    <cellStyle name="Normal 12 3 2 2 4 4 2 3" xfId="33315" xr:uid="{00000000-0005-0000-0000-000060370000}"/>
    <cellStyle name="Normal 12 3 2 2 4 4 3" xfId="15015" xr:uid="{00000000-0005-0000-0000-000061370000}"/>
    <cellStyle name="Normal 12 3 2 2 4 4 3 2" xfId="40635" xr:uid="{00000000-0005-0000-0000-000062370000}"/>
    <cellStyle name="Normal 12 3 2 2 4 4 4" xfId="27825" xr:uid="{00000000-0005-0000-0000-000063370000}"/>
    <cellStyle name="Normal 12 3 2 2 4 5" xfId="4034" xr:uid="{00000000-0005-0000-0000-000064370000}"/>
    <cellStyle name="Normal 12 3 2 2 4 5 2" xfId="9524" xr:uid="{00000000-0005-0000-0000-000065370000}"/>
    <cellStyle name="Normal 12 3 2 2 4 5 2 2" xfId="22335" xr:uid="{00000000-0005-0000-0000-000066370000}"/>
    <cellStyle name="Normal 12 3 2 2 4 5 2 2 2" xfId="47955" xr:uid="{00000000-0005-0000-0000-000067370000}"/>
    <cellStyle name="Normal 12 3 2 2 4 5 2 3" xfId="35145" xr:uid="{00000000-0005-0000-0000-000068370000}"/>
    <cellStyle name="Normal 12 3 2 2 4 5 3" xfId="16845" xr:uid="{00000000-0005-0000-0000-000069370000}"/>
    <cellStyle name="Normal 12 3 2 2 4 5 3 2" xfId="42465" xr:uid="{00000000-0005-0000-0000-00006A370000}"/>
    <cellStyle name="Normal 12 3 2 2 4 5 4" xfId="29655" xr:uid="{00000000-0005-0000-0000-00006B370000}"/>
    <cellStyle name="Normal 12 3 2 2 4 6" xfId="11354" xr:uid="{00000000-0005-0000-0000-00006C370000}"/>
    <cellStyle name="Normal 12 3 2 2 4 6 2" xfId="24165" xr:uid="{00000000-0005-0000-0000-00006D370000}"/>
    <cellStyle name="Normal 12 3 2 2 4 6 2 2" xfId="49785" xr:uid="{00000000-0005-0000-0000-00006E370000}"/>
    <cellStyle name="Normal 12 3 2 2 4 6 3" xfId="36975" xr:uid="{00000000-0005-0000-0000-00006F370000}"/>
    <cellStyle name="Normal 12 3 2 2 4 7" xfId="5864" xr:uid="{00000000-0005-0000-0000-000070370000}"/>
    <cellStyle name="Normal 12 3 2 2 4 7 2" xfId="18675" xr:uid="{00000000-0005-0000-0000-000071370000}"/>
    <cellStyle name="Normal 12 3 2 2 4 7 2 2" xfId="44295" xr:uid="{00000000-0005-0000-0000-000072370000}"/>
    <cellStyle name="Normal 12 3 2 2 4 7 3" xfId="31485" xr:uid="{00000000-0005-0000-0000-000073370000}"/>
    <cellStyle name="Normal 12 3 2 2 4 8" xfId="13185" xr:uid="{00000000-0005-0000-0000-000074370000}"/>
    <cellStyle name="Normal 12 3 2 2 4 8 2" xfId="38805" xr:uid="{00000000-0005-0000-0000-000075370000}"/>
    <cellStyle name="Normal 12 3 2 2 4 9" xfId="25995" xr:uid="{00000000-0005-0000-0000-000076370000}"/>
    <cellStyle name="Normal 12 3 2 2 5" xfId="613" xr:uid="{00000000-0005-0000-0000-000077370000}"/>
    <cellStyle name="Normal 12 3 2 2 5 2" xfId="1013" xr:uid="{00000000-0005-0000-0000-000078370000}"/>
    <cellStyle name="Normal 12 3 2 2 5 2 2" xfId="1908" xr:uid="{00000000-0005-0000-0000-000079370000}"/>
    <cellStyle name="Normal 12 3 2 2 5 2 2 2" xfId="3738" xr:uid="{00000000-0005-0000-0000-00007A370000}"/>
    <cellStyle name="Normal 12 3 2 2 5 2 2 2 2" xfId="9228" xr:uid="{00000000-0005-0000-0000-00007B370000}"/>
    <cellStyle name="Normal 12 3 2 2 5 2 2 2 2 2" xfId="22039" xr:uid="{00000000-0005-0000-0000-00007C370000}"/>
    <cellStyle name="Normal 12 3 2 2 5 2 2 2 2 2 2" xfId="47659" xr:uid="{00000000-0005-0000-0000-00007D370000}"/>
    <cellStyle name="Normal 12 3 2 2 5 2 2 2 2 3" xfId="34849" xr:uid="{00000000-0005-0000-0000-00007E370000}"/>
    <cellStyle name="Normal 12 3 2 2 5 2 2 2 3" xfId="16549" xr:uid="{00000000-0005-0000-0000-00007F370000}"/>
    <cellStyle name="Normal 12 3 2 2 5 2 2 2 3 2" xfId="42169" xr:uid="{00000000-0005-0000-0000-000080370000}"/>
    <cellStyle name="Normal 12 3 2 2 5 2 2 2 4" xfId="29359" xr:uid="{00000000-0005-0000-0000-000081370000}"/>
    <cellStyle name="Normal 12 3 2 2 5 2 2 3" xfId="5568" xr:uid="{00000000-0005-0000-0000-000082370000}"/>
    <cellStyle name="Normal 12 3 2 2 5 2 2 3 2" xfId="11058" xr:uid="{00000000-0005-0000-0000-000083370000}"/>
    <cellStyle name="Normal 12 3 2 2 5 2 2 3 2 2" xfId="23869" xr:uid="{00000000-0005-0000-0000-000084370000}"/>
    <cellStyle name="Normal 12 3 2 2 5 2 2 3 2 2 2" xfId="49489" xr:uid="{00000000-0005-0000-0000-000085370000}"/>
    <cellStyle name="Normal 12 3 2 2 5 2 2 3 2 3" xfId="36679" xr:uid="{00000000-0005-0000-0000-000086370000}"/>
    <cellStyle name="Normal 12 3 2 2 5 2 2 3 3" xfId="18379" xr:uid="{00000000-0005-0000-0000-000087370000}"/>
    <cellStyle name="Normal 12 3 2 2 5 2 2 3 3 2" xfId="43999" xr:uid="{00000000-0005-0000-0000-000088370000}"/>
    <cellStyle name="Normal 12 3 2 2 5 2 2 3 4" xfId="31189" xr:uid="{00000000-0005-0000-0000-000089370000}"/>
    <cellStyle name="Normal 12 3 2 2 5 2 2 4" xfId="12888" xr:uid="{00000000-0005-0000-0000-00008A370000}"/>
    <cellStyle name="Normal 12 3 2 2 5 2 2 4 2" xfId="25699" xr:uid="{00000000-0005-0000-0000-00008B370000}"/>
    <cellStyle name="Normal 12 3 2 2 5 2 2 4 2 2" xfId="51319" xr:uid="{00000000-0005-0000-0000-00008C370000}"/>
    <cellStyle name="Normal 12 3 2 2 5 2 2 4 3" xfId="38509" xr:uid="{00000000-0005-0000-0000-00008D370000}"/>
    <cellStyle name="Normal 12 3 2 2 5 2 2 5" xfId="7398" xr:uid="{00000000-0005-0000-0000-00008E370000}"/>
    <cellStyle name="Normal 12 3 2 2 5 2 2 5 2" xfId="20209" xr:uid="{00000000-0005-0000-0000-00008F370000}"/>
    <cellStyle name="Normal 12 3 2 2 5 2 2 5 2 2" xfId="45829" xr:uid="{00000000-0005-0000-0000-000090370000}"/>
    <cellStyle name="Normal 12 3 2 2 5 2 2 5 3" xfId="33019" xr:uid="{00000000-0005-0000-0000-000091370000}"/>
    <cellStyle name="Normal 12 3 2 2 5 2 2 6" xfId="14719" xr:uid="{00000000-0005-0000-0000-000092370000}"/>
    <cellStyle name="Normal 12 3 2 2 5 2 2 6 2" xfId="40339" xr:uid="{00000000-0005-0000-0000-000093370000}"/>
    <cellStyle name="Normal 12 3 2 2 5 2 2 7" xfId="27529" xr:uid="{00000000-0005-0000-0000-000094370000}"/>
    <cellStyle name="Normal 12 3 2 2 5 2 3" xfId="2844" xr:uid="{00000000-0005-0000-0000-000095370000}"/>
    <cellStyle name="Normal 12 3 2 2 5 2 3 2" xfId="8334" xr:uid="{00000000-0005-0000-0000-000096370000}"/>
    <cellStyle name="Normal 12 3 2 2 5 2 3 2 2" xfId="21145" xr:uid="{00000000-0005-0000-0000-000097370000}"/>
    <cellStyle name="Normal 12 3 2 2 5 2 3 2 2 2" xfId="46765" xr:uid="{00000000-0005-0000-0000-000098370000}"/>
    <cellStyle name="Normal 12 3 2 2 5 2 3 2 3" xfId="33955" xr:uid="{00000000-0005-0000-0000-000099370000}"/>
    <cellStyle name="Normal 12 3 2 2 5 2 3 3" xfId="15655" xr:uid="{00000000-0005-0000-0000-00009A370000}"/>
    <cellStyle name="Normal 12 3 2 2 5 2 3 3 2" xfId="41275" xr:uid="{00000000-0005-0000-0000-00009B370000}"/>
    <cellStyle name="Normal 12 3 2 2 5 2 3 4" xfId="28465" xr:uid="{00000000-0005-0000-0000-00009C370000}"/>
    <cellStyle name="Normal 12 3 2 2 5 2 4" xfId="4674" xr:uid="{00000000-0005-0000-0000-00009D370000}"/>
    <cellStyle name="Normal 12 3 2 2 5 2 4 2" xfId="10164" xr:uid="{00000000-0005-0000-0000-00009E370000}"/>
    <cellStyle name="Normal 12 3 2 2 5 2 4 2 2" xfId="22975" xr:uid="{00000000-0005-0000-0000-00009F370000}"/>
    <cellStyle name="Normal 12 3 2 2 5 2 4 2 2 2" xfId="48595" xr:uid="{00000000-0005-0000-0000-0000A0370000}"/>
    <cellStyle name="Normal 12 3 2 2 5 2 4 2 3" xfId="35785" xr:uid="{00000000-0005-0000-0000-0000A1370000}"/>
    <cellStyle name="Normal 12 3 2 2 5 2 4 3" xfId="17485" xr:uid="{00000000-0005-0000-0000-0000A2370000}"/>
    <cellStyle name="Normal 12 3 2 2 5 2 4 3 2" xfId="43105" xr:uid="{00000000-0005-0000-0000-0000A3370000}"/>
    <cellStyle name="Normal 12 3 2 2 5 2 4 4" xfId="30295" xr:uid="{00000000-0005-0000-0000-0000A4370000}"/>
    <cellStyle name="Normal 12 3 2 2 5 2 5" xfId="11994" xr:uid="{00000000-0005-0000-0000-0000A5370000}"/>
    <cellStyle name="Normal 12 3 2 2 5 2 5 2" xfId="24805" xr:uid="{00000000-0005-0000-0000-0000A6370000}"/>
    <cellStyle name="Normal 12 3 2 2 5 2 5 2 2" xfId="50425" xr:uid="{00000000-0005-0000-0000-0000A7370000}"/>
    <cellStyle name="Normal 12 3 2 2 5 2 5 3" xfId="37615" xr:uid="{00000000-0005-0000-0000-0000A8370000}"/>
    <cellStyle name="Normal 12 3 2 2 5 2 6" xfId="6504" xr:uid="{00000000-0005-0000-0000-0000A9370000}"/>
    <cellStyle name="Normal 12 3 2 2 5 2 6 2" xfId="19315" xr:uid="{00000000-0005-0000-0000-0000AA370000}"/>
    <cellStyle name="Normal 12 3 2 2 5 2 6 2 2" xfId="44935" xr:uid="{00000000-0005-0000-0000-0000AB370000}"/>
    <cellStyle name="Normal 12 3 2 2 5 2 6 3" xfId="32125" xr:uid="{00000000-0005-0000-0000-0000AC370000}"/>
    <cellStyle name="Normal 12 3 2 2 5 2 7" xfId="13825" xr:uid="{00000000-0005-0000-0000-0000AD370000}"/>
    <cellStyle name="Normal 12 3 2 2 5 2 7 2" xfId="39445" xr:uid="{00000000-0005-0000-0000-0000AE370000}"/>
    <cellStyle name="Normal 12 3 2 2 5 2 8" xfId="26635" xr:uid="{00000000-0005-0000-0000-0000AF370000}"/>
    <cellStyle name="Normal 12 3 2 2 5 3" xfId="1508" xr:uid="{00000000-0005-0000-0000-0000B0370000}"/>
    <cellStyle name="Normal 12 3 2 2 5 3 2" xfId="3338" xr:uid="{00000000-0005-0000-0000-0000B1370000}"/>
    <cellStyle name="Normal 12 3 2 2 5 3 2 2" xfId="8828" xr:uid="{00000000-0005-0000-0000-0000B2370000}"/>
    <cellStyle name="Normal 12 3 2 2 5 3 2 2 2" xfId="21639" xr:uid="{00000000-0005-0000-0000-0000B3370000}"/>
    <cellStyle name="Normal 12 3 2 2 5 3 2 2 2 2" xfId="47259" xr:uid="{00000000-0005-0000-0000-0000B4370000}"/>
    <cellStyle name="Normal 12 3 2 2 5 3 2 2 3" xfId="34449" xr:uid="{00000000-0005-0000-0000-0000B5370000}"/>
    <cellStyle name="Normal 12 3 2 2 5 3 2 3" xfId="16149" xr:uid="{00000000-0005-0000-0000-0000B6370000}"/>
    <cellStyle name="Normal 12 3 2 2 5 3 2 3 2" xfId="41769" xr:uid="{00000000-0005-0000-0000-0000B7370000}"/>
    <cellStyle name="Normal 12 3 2 2 5 3 2 4" xfId="28959" xr:uid="{00000000-0005-0000-0000-0000B8370000}"/>
    <cellStyle name="Normal 12 3 2 2 5 3 3" xfId="5168" xr:uid="{00000000-0005-0000-0000-0000B9370000}"/>
    <cellStyle name="Normal 12 3 2 2 5 3 3 2" xfId="10658" xr:uid="{00000000-0005-0000-0000-0000BA370000}"/>
    <cellStyle name="Normal 12 3 2 2 5 3 3 2 2" xfId="23469" xr:uid="{00000000-0005-0000-0000-0000BB370000}"/>
    <cellStyle name="Normal 12 3 2 2 5 3 3 2 2 2" xfId="49089" xr:uid="{00000000-0005-0000-0000-0000BC370000}"/>
    <cellStyle name="Normal 12 3 2 2 5 3 3 2 3" xfId="36279" xr:uid="{00000000-0005-0000-0000-0000BD370000}"/>
    <cellStyle name="Normal 12 3 2 2 5 3 3 3" xfId="17979" xr:uid="{00000000-0005-0000-0000-0000BE370000}"/>
    <cellStyle name="Normal 12 3 2 2 5 3 3 3 2" xfId="43599" xr:uid="{00000000-0005-0000-0000-0000BF370000}"/>
    <cellStyle name="Normal 12 3 2 2 5 3 3 4" xfId="30789" xr:uid="{00000000-0005-0000-0000-0000C0370000}"/>
    <cellStyle name="Normal 12 3 2 2 5 3 4" xfId="12488" xr:uid="{00000000-0005-0000-0000-0000C1370000}"/>
    <cellStyle name="Normal 12 3 2 2 5 3 4 2" xfId="25299" xr:uid="{00000000-0005-0000-0000-0000C2370000}"/>
    <cellStyle name="Normal 12 3 2 2 5 3 4 2 2" xfId="50919" xr:uid="{00000000-0005-0000-0000-0000C3370000}"/>
    <cellStyle name="Normal 12 3 2 2 5 3 4 3" xfId="38109" xr:uid="{00000000-0005-0000-0000-0000C4370000}"/>
    <cellStyle name="Normal 12 3 2 2 5 3 5" xfId="6998" xr:uid="{00000000-0005-0000-0000-0000C5370000}"/>
    <cellStyle name="Normal 12 3 2 2 5 3 5 2" xfId="19809" xr:uid="{00000000-0005-0000-0000-0000C6370000}"/>
    <cellStyle name="Normal 12 3 2 2 5 3 5 2 2" xfId="45429" xr:uid="{00000000-0005-0000-0000-0000C7370000}"/>
    <cellStyle name="Normal 12 3 2 2 5 3 5 3" xfId="32619" xr:uid="{00000000-0005-0000-0000-0000C8370000}"/>
    <cellStyle name="Normal 12 3 2 2 5 3 6" xfId="14319" xr:uid="{00000000-0005-0000-0000-0000C9370000}"/>
    <cellStyle name="Normal 12 3 2 2 5 3 6 2" xfId="39939" xr:uid="{00000000-0005-0000-0000-0000CA370000}"/>
    <cellStyle name="Normal 12 3 2 2 5 3 7" xfId="27129" xr:uid="{00000000-0005-0000-0000-0000CB370000}"/>
    <cellStyle name="Normal 12 3 2 2 5 4" xfId="2444" xr:uid="{00000000-0005-0000-0000-0000CC370000}"/>
    <cellStyle name="Normal 12 3 2 2 5 4 2" xfId="7934" xr:uid="{00000000-0005-0000-0000-0000CD370000}"/>
    <cellStyle name="Normal 12 3 2 2 5 4 2 2" xfId="20745" xr:uid="{00000000-0005-0000-0000-0000CE370000}"/>
    <cellStyle name="Normal 12 3 2 2 5 4 2 2 2" xfId="46365" xr:uid="{00000000-0005-0000-0000-0000CF370000}"/>
    <cellStyle name="Normal 12 3 2 2 5 4 2 3" xfId="33555" xr:uid="{00000000-0005-0000-0000-0000D0370000}"/>
    <cellStyle name="Normal 12 3 2 2 5 4 3" xfId="15255" xr:uid="{00000000-0005-0000-0000-0000D1370000}"/>
    <cellStyle name="Normal 12 3 2 2 5 4 3 2" xfId="40875" xr:uid="{00000000-0005-0000-0000-0000D2370000}"/>
    <cellStyle name="Normal 12 3 2 2 5 4 4" xfId="28065" xr:uid="{00000000-0005-0000-0000-0000D3370000}"/>
    <cellStyle name="Normal 12 3 2 2 5 5" xfId="4274" xr:uid="{00000000-0005-0000-0000-0000D4370000}"/>
    <cellStyle name="Normal 12 3 2 2 5 5 2" xfId="9764" xr:uid="{00000000-0005-0000-0000-0000D5370000}"/>
    <cellStyle name="Normal 12 3 2 2 5 5 2 2" xfId="22575" xr:uid="{00000000-0005-0000-0000-0000D6370000}"/>
    <cellStyle name="Normal 12 3 2 2 5 5 2 2 2" xfId="48195" xr:uid="{00000000-0005-0000-0000-0000D7370000}"/>
    <cellStyle name="Normal 12 3 2 2 5 5 2 3" xfId="35385" xr:uid="{00000000-0005-0000-0000-0000D8370000}"/>
    <cellStyle name="Normal 12 3 2 2 5 5 3" xfId="17085" xr:uid="{00000000-0005-0000-0000-0000D9370000}"/>
    <cellStyle name="Normal 12 3 2 2 5 5 3 2" xfId="42705" xr:uid="{00000000-0005-0000-0000-0000DA370000}"/>
    <cellStyle name="Normal 12 3 2 2 5 5 4" xfId="29895" xr:uid="{00000000-0005-0000-0000-0000DB370000}"/>
    <cellStyle name="Normal 12 3 2 2 5 6" xfId="11594" xr:uid="{00000000-0005-0000-0000-0000DC370000}"/>
    <cellStyle name="Normal 12 3 2 2 5 6 2" xfId="24405" xr:uid="{00000000-0005-0000-0000-0000DD370000}"/>
    <cellStyle name="Normal 12 3 2 2 5 6 2 2" xfId="50025" xr:uid="{00000000-0005-0000-0000-0000DE370000}"/>
    <cellStyle name="Normal 12 3 2 2 5 6 3" xfId="37215" xr:uid="{00000000-0005-0000-0000-0000DF370000}"/>
    <cellStyle name="Normal 12 3 2 2 5 7" xfId="6104" xr:uid="{00000000-0005-0000-0000-0000E0370000}"/>
    <cellStyle name="Normal 12 3 2 2 5 7 2" xfId="18915" xr:uid="{00000000-0005-0000-0000-0000E1370000}"/>
    <cellStyle name="Normal 12 3 2 2 5 7 2 2" xfId="44535" xr:uid="{00000000-0005-0000-0000-0000E2370000}"/>
    <cellStyle name="Normal 12 3 2 2 5 7 3" xfId="31725" xr:uid="{00000000-0005-0000-0000-0000E3370000}"/>
    <cellStyle name="Normal 12 3 2 2 5 8" xfId="13425" xr:uid="{00000000-0005-0000-0000-0000E4370000}"/>
    <cellStyle name="Normal 12 3 2 2 5 8 2" xfId="39045" xr:uid="{00000000-0005-0000-0000-0000E5370000}"/>
    <cellStyle name="Normal 12 3 2 2 5 9" xfId="26235" xr:uid="{00000000-0005-0000-0000-0000E6370000}"/>
    <cellStyle name="Normal 12 3 2 2 6" xfId="747" xr:uid="{00000000-0005-0000-0000-0000E7370000}"/>
    <cellStyle name="Normal 12 3 2 2 6 2" xfId="1642" xr:uid="{00000000-0005-0000-0000-0000E8370000}"/>
    <cellStyle name="Normal 12 3 2 2 6 2 2" xfId="3472" xr:uid="{00000000-0005-0000-0000-0000E9370000}"/>
    <cellStyle name="Normal 12 3 2 2 6 2 2 2" xfId="8962" xr:uid="{00000000-0005-0000-0000-0000EA370000}"/>
    <cellStyle name="Normal 12 3 2 2 6 2 2 2 2" xfId="21773" xr:uid="{00000000-0005-0000-0000-0000EB370000}"/>
    <cellStyle name="Normal 12 3 2 2 6 2 2 2 2 2" xfId="47393" xr:uid="{00000000-0005-0000-0000-0000EC370000}"/>
    <cellStyle name="Normal 12 3 2 2 6 2 2 2 3" xfId="34583" xr:uid="{00000000-0005-0000-0000-0000ED370000}"/>
    <cellStyle name="Normal 12 3 2 2 6 2 2 3" xfId="16283" xr:uid="{00000000-0005-0000-0000-0000EE370000}"/>
    <cellStyle name="Normal 12 3 2 2 6 2 2 3 2" xfId="41903" xr:uid="{00000000-0005-0000-0000-0000EF370000}"/>
    <cellStyle name="Normal 12 3 2 2 6 2 2 4" xfId="29093" xr:uid="{00000000-0005-0000-0000-0000F0370000}"/>
    <cellStyle name="Normal 12 3 2 2 6 2 3" xfId="5302" xr:uid="{00000000-0005-0000-0000-0000F1370000}"/>
    <cellStyle name="Normal 12 3 2 2 6 2 3 2" xfId="10792" xr:uid="{00000000-0005-0000-0000-0000F2370000}"/>
    <cellStyle name="Normal 12 3 2 2 6 2 3 2 2" xfId="23603" xr:uid="{00000000-0005-0000-0000-0000F3370000}"/>
    <cellStyle name="Normal 12 3 2 2 6 2 3 2 2 2" xfId="49223" xr:uid="{00000000-0005-0000-0000-0000F4370000}"/>
    <cellStyle name="Normal 12 3 2 2 6 2 3 2 3" xfId="36413" xr:uid="{00000000-0005-0000-0000-0000F5370000}"/>
    <cellStyle name="Normal 12 3 2 2 6 2 3 3" xfId="18113" xr:uid="{00000000-0005-0000-0000-0000F6370000}"/>
    <cellStyle name="Normal 12 3 2 2 6 2 3 3 2" xfId="43733" xr:uid="{00000000-0005-0000-0000-0000F7370000}"/>
    <cellStyle name="Normal 12 3 2 2 6 2 3 4" xfId="30923" xr:uid="{00000000-0005-0000-0000-0000F8370000}"/>
    <cellStyle name="Normal 12 3 2 2 6 2 4" xfId="12622" xr:uid="{00000000-0005-0000-0000-0000F9370000}"/>
    <cellStyle name="Normal 12 3 2 2 6 2 4 2" xfId="25433" xr:uid="{00000000-0005-0000-0000-0000FA370000}"/>
    <cellStyle name="Normal 12 3 2 2 6 2 4 2 2" xfId="51053" xr:uid="{00000000-0005-0000-0000-0000FB370000}"/>
    <cellStyle name="Normal 12 3 2 2 6 2 4 3" xfId="38243" xr:uid="{00000000-0005-0000-0000-0000FC370000}"/>
    <cellStyle name="Normal 12 3 2 2 6 2 5" xfId="7132" xr:uid="{00000000-0005-0000-0000-0000FD370000}"/>
    <cellStyle name="Normal 12 3 2 2 6 2 5 2" xfId="19943" xr:uid="{00000000-0005-0000-0000-0000FE370000}"/>
    <cellStyle name="Normal 12 3 2 2 6 2 5 2 2" xfId="45563" xr:uid="{00000000-0005-0000-0000-0000FF370000}"/>
    <cellStyle name="Normal 12 3 2 2 6 2 5 3" xfId="32753" xr:uid="{00000000-0005-0000-0000-000000380000}"/>
    <cellStyle name="Normal 12 3 2 2 6 2 6" xfId="14453" xr:uid="{00000000-0005-0000-0000-000001380000}"/>
    <cellStyle name="Normal 12 3 2 2 6 2 6 2" xfId="40073" xr:uid="{00000000-0005-0000-0000-000002380000}"/>
    <cellStyle name="Normal 12 3 2 2 6 2 7" xfId="27263" xr:uid="{00000000-0005-0000-0000-000003380000}"/>
    <cellStyle name="Normal 12 3 2 2 6 3" xfId="2578" xr:uid="{00000000-0005-0000-0000-000004380000}"/>
    <cellStyle name="Normal 12 3 2 2 6 3 2" xfId="8068" xr:uid="{00000000-0005-0000-0000-000005380000}"/>
    <cellStyle name="Normal 12 3 2 2 6 3 2 2" xfId="20879" xr:uid="{00000000-0005-0000-0000-000006380000}"/>
    <cellStyle name="Normal 12 3 2 2 6 3 2 2 2" xfId="46499" xr:uid="{00000000-0005-0000-0000-000007380000}"/>
    <cellStyle name="Normal 12 3 2 2 6 3 2 3" xfId="33689" xr:uid="{00000000-0005-0000-0000-000008380000}"/>
    <cellStyle name="Normal 12 3 2 2 6 3 3" xfId="15389" xr:uid="{00000000-0005-0000-0000-000009380000}"/>
    <cellStyle name="Normal 12 3 2 2 6 3 3 2" xfId="41009" xr:uid="{00000000-0005-0000-0000-00000A380000}"/>
    <cellStyle name="Normal 12 3 2 2 6 3 4" xfId="28199" xr:uid="{00000000-0005-0000-0000-00000B380000}"/>
    <cellStyle name="Normal 12 3 2 2 6 4" xfId="4408" xr:uid="{00000000-0005-0000-0000-00000C380000}"/>
    <cellStyle name="Normal 12 3 2 2 6 4 2" xfId="9898" xr:uid="{00000000-0005-0000-0000-00000D380000}"/>
    <cellStyle name="Normal 12 3 2 2 6 4 2 2" xfId="22709" xr:uid="{00000000-0005-0000-0000-00000E380000}"/>
    <cellStyle name="Normal 12 3 2 2 6 4 2 2 2" xfId="48329" xr:uid="{00000000-0005-0000-0000-00000F380000}"/>
    <cellStyle name="Normal 12 3 2 2 6 4 2 3" xfId="35519" xr:uid="{00000000-0005-0000-0000-000010380000}"/>
    <cellStyle name="Normal 12 3 2 2 6 4 3" xfId="17219" xr:uid="{00000000-0005-0000-0000-000011380000}"/>
    <cellStyle name="Normal 12 3 2 2 6 4 3 2" xfId="42839" xr:uid="{00000000-0005-0000-0000-000012380000}"/>
    <cellStyle name="Normal 12 3 2 2 6 4 4" xfId="30029" xr:uid="{00000000-0005-0000-0000-000013380000}"/>
    <cellStyle name="Normal 12 3 2 2 6 5" xfId="11728" xr:uid="{00000000-0005-0000-0000-000014380000}"/>
    <cellStyle name="Normal 12 3 2 2 6 5 2" xfId="24539" xr:uid="{00000000-0005-0000-0000-000015380000}"/>
    <cellStyle name="Normal 12 3 2 2 6 5 2 2" xfId="50159" xr:uid="{00000000-0005-0000-0000-000016380000}"/>
    <cellStyle name="Normal 12 3 2 2 6 5 3" xfId="37349" xr:uid="{00000000-0005-0000-0000-000017380000}"/>
    <cellStyle name="Normal 12 3 2 2 6 6" xfId="6238" xr:uid="{00000000-0005-0000-0000-000018380000}"/>
    <cellStyle name="Normal 12 3 2 2 6 6 2" xfId="19049" xr:uid="{00000000-0005-0000-0000-000019380000}"/>
    <cellStyle name="Normal 12 3 2 2 6 6 2 2" xfId="44669" xr:uid="{00000000-0005-0000-0000-00001A380000}"/>
    <cellStyle name="Normal 12 3 2 2 6 6 3" xfId="31859" xr:uid="{00000000-0005-0000-0000-00001B380000}"/>
    <cellStyle name="Normal 12 3 2 2 6 7" xfId="13559" xr:uid="{00000000-0005-0000-0000-00001C380000}"/>
    <cellStyle name="Normal 12 3 2 2 6 7 2" xfId="39179" xr:uid="{00000000-0005-0000-0000-00001D380000}"/>
    <cellStyle name="Normal 12 3 2 2 6 8" xfId="26369" xr:uid="{00000000-0005-0000-0000-00001E380000}"/>
    <cellStyle name="Normal 12 3 2 2 7" xfId="1148" xr:uid="{00000000-0005-0000-0000-00001F380000}"/>
    <cellStyle name="Normal 12 3 2 2 7 2" xfId="2978" xr:uid="{00000000-0005-0000-0000-000020380000}"/>
    <cellStyle name="Normal 12 3 2 2 7 2 2" xfId="8468" xr:uid="{00000000-0005-0000-0000-000021380000}"/>
    <cellStyle name="Normal 12 3 2 2 7 2 2 2" xfId="21279" xr:uid="{00000000-0005-0000-0000-000022380000}"/>
    <cellStyle name="Normal 12 3 2 2 7 2 2 2 2" xfId="46899" xr:uid="{00000000-0005-0000-0000-000023380000}"/>
    <cellStyle name="Normal 12 3 2 2 7 2 2 3" xfId="34089" xr:uid="{00000000-0005-0000-0000-000024380000}"/>
    <cellStyle name="Normal 12 3 2 2 7 2 3" xfId="15789" xr:uid="{00000000-0005-0000-0000-000025380000}"/>
    <cellStyle name="Normal 12 3 2 2 7 2 3 2" xfId="41409" xr:uid="{00000000-0005-0000-0000-000026380000}"/>
    <cellStyle name="Normal 12 3 2 2 7 2 4" xfId="28599" xr:uid="{00000000-0005-0000-0000-000027380000}"/>
    <cellStyle name="Normal 12 3 2 2 7 3" xfId="4808" xr:uid="{00000000-0005-0000-0000-000028380000}"/>
    <cellStyle name="Normal 12 3 2 2 7 3 2" xfId="10298" xr:uid="{00000000-0005-0000-0000-000029380000}"/>
    <cellStyle name="Normal 12 3 2 2 7 3 2 2" xfId="23109" xr:uid="{00000000-0005-0000-0000-00002A380000}"/>
    <cellStyle name="Normal 12 3 2 2 7 3 2 2 2" xfId="48729" xr:uid="{00000000-0005-0000-0000-00002B380000}"/>
    <cellStyle name="Normal 12 3 2 2 7 3 2 3" xfId="35919" xr:uid="{00000000-0005-0000-0000-00002C380000}"/>
    <cellStyle name="Normal 12 3 2 2 7 3 3" xfId="17619" xr:uid="{00000000-0005-0000-0000-00002D380000}"/>
    <cellStyle name="Normal 12 3 2 2 7 3 3 2" xfId="43239" xr:uid="{00000000-0005-0000-0000-00002E380000}"/>
    <cellStyle name="Normal 12 3 2 2 7 3 4" xfId="30429" xr:uid="{00000000-0005-0000-0000-00002F380000}"/>
    <cellStyle name="Normal 12 3 2 2 7 4" xfId="12128" xr:uid="{00000000-0005-0000-0000-000030380000}"/>
    <cellStyle name="Normal 12 3 2 2 7 4 2" xfId="24939" xr:uid="{00000000-0005-0000-0000-000031380000}"/>
    <cellStyle name="Normal 12 3 2 2 7 4 2 2" xfId="50559" xr:uid="{00000000-0005-0000-0000-000032380000}"/>
    <cellStyle name="Normal 12 3 2 2 7 4 3" xfId="37749" xr:uid="{00000000-0005-0000-0000-000033380000}"/>
    <cellStyle name="Normal 12 3 2 2 7 5" xfId="6638" xr:uid="{00000000-0005-0000-0000-000034380000}"/>
    <cellStyle name="Normal 12 3 2 2 7 5 2" xfId="19449" xr:uid="{00000000-0005-0000-0000-000035380000}"/>
    <cellStyle name="Normal 12 3 2 2 7 5 2 2" xfId="45069" xr:uid="{00000000-0005-0000-0000-000036380000}"/>
    <cellStyle name="Normal 12 3 2 2 7 5 3" xfId="32259" xr:uid="{00000000-0005-0000-0000-000037380000}"/>
    <cellStyle name="Normal 12 3 2 2 7 6" xfId="13959" xr:uid="{00000000-0005-0000-0000-000038380000}"/>
    <cellStyle name="Normal 12 3 2 2 7 6 2" xfId="39579" xr:uid="{00000000-0005-0000-0000-000039380000}"/>
    <cellStyle name="Normal 12 3 2 2 7 7" xfId="26769" xr:uid="{00000000-0005-0000-0000-00003A380000}"/>
    <cellStyle name="Normal 12 3 2 2 8" xfId="2043" xr:uid="{00000000-0005-0000-0000-00003B380000}"/>
    <cellStyle name="Normal 12 3 2 2 8 2" xfId="3873" xr:uid="{00000000-0005-0000-0000-00003C380000}"/>
    <cellStyle name="Normal 12 3 2 2 8 2 2" xfId="9363" xr:uid="{00000000-0005-0000-0000-00003D380000}"/>
    <cellStyle name="Normal 12 3 2 2 8 2 2 2" xfId="22174" xr:uid="{00000000-0005-0000-0000-00003E380000}"/>
    <cellStyle name="Normal 12 3 2 2 8 2 2 2 2" xfId="47794" xr:uid="{00000000-0005-0000-0000-00003F380000}"/>
    <cellStyle name="Normal 12 3 2 2 8 2 2 3" xfId="34984" xr:uid="{00000000-0005-0000-0000-000040380000}"/>
    <cellStyle name="Normal 12 3 2 2 8 2 3" xfId="16684" xr:uid="{00000000-0005-0000-0000-000041380000}"/>
    <cellStyle name="Normal 12 3 2 2 8 2 3 2" xfId="42304" xr:uid="{00000000-0005-0000-0000-000042380000}"/>
    <cellStyle name="Normal 12 3 2 2 8 2 4" xfId="29494" xr:uid="{00000000-0005-0000-0000-000043380000}"/>
    <cellStyle name="Normal 12 3 2 2 8 3" xfId="5703" xr:uid="{00000000-0005-0000-0000-000044380000}"/>
    <cellStyle name="Normal 12 3 2 2 8 3 2" xfId="11193" xr:uid="{00000000-0005-0000-0000-000045380000}"/>
    <cellStyle name="Normal 12 3 2 2 8 3 2 2" xfId="24004" xr:uid="{00000000-0005-0000-0000-000046380000}"/>
    <cellStyle name="Normal 12 3 2 2 8 3 2 2 2" xfId="49624" xr:uid="{00000000-0005-0000-0000-000047380000}"/>
    <cellStyle name="Normal 12 3 2 2 8 3 2 3" xfId="36814" xr:uid="{00000000-0005-0000-0000-000048380000}"/>
    <cellStyle name="Normal 12 3 2 2 8 3 3" xfId="18514" xr:uid="{00000000-0005-0000-0000-000049380000}"/>
    <cellStyle name="Normal 12 3 2 2 8 3 3 2" xfId="44134" xr:uid="{00000000-0005-0000-0000-00004A380000}"/>
    <cellStyle name="Normal 12 3 2 2 8 3 4" xfId="31324" xr:uid="{00000000-0005-0000-0000-00004B380000}"/>
    <cellStyle name="Normal 12 3 2 2 8 4" xfId="13023" xr:uid="{00000000-0005-0000-0000-00004C380000}"/>
    <cellStyle name="Normal 12 3 2 2 8 4 2" xfId="25834" xr:uid="{00000000-0005-0000-0000-00004D380000}"/>
    <cellStyle name="Normal 12 3 2 2 8 4 2 2" xfId="51454" xr:uid="{00000000-0005-0000-0000-00004E380000}"/>
    <cellStyle name="Normal 12 3 2 2 8 4 3" xfId="38644" xr:uid="{00000000-0005-0000-0000-00004F380000}"/>
    <cellStyle name="Normal 12 3 2 2 8 5" xfId="7533" xr:uid="{00000000-0005-0000-0000-000050380000}"/>
    <cellStyle name="Normal 12 3 2 2 8 5 2" xfId="20344" xr:uid="{00000000-0005-0000-0000-000051380000}"/>
    <cellStyle name="Normal 12 3 2 2 8 5 2 2" xfId="45964" xr:uid="{00000000-0005-0000-0000-000052380000}"/>
    <cellStyle name="Normal 12 3 2 2 8 5 3" xfId="33154" xr:uid="{00000000-0005-0000-0000-000053380000}"/>
    <cellStyle name="Normal 12 3 2 2 8 6" xfId="14854" xr:uid="{00000000-0005-0000-0000-000054380000}"/>
    <cellStyle name="Normal 12 3 2 2 8 6 2" xfId="40474" xr:uid="{00000000-0005-0000-0000-000055380000}"/>
    <cellStyle name="Normal 12 3 2 2 8 7" xfId="27664" xr:uid="{00000000-0005-0000-0000-000056380000}"/>
    <cellStyle name="Normal 12 3 2 2 9" xfId="2084" xr:uid="{00000000-0005-0000-0000-000057380000}"/>
    <cellStyle name="Normal 12 3 2 2 9 2" xfId="7574" xr:uid="{00000000-0005-0000-0000-000058380000}"/>
    <cellStyle name="Normal 12 3 2 2 9 2 2" xfId="20385" xr:uid="{00000000-0005-0000-0000-000059380000}"/>
    <cellStyle name="Normal 12 3 2 2 9 2 2 2" xfId="46005" xr:uid="{00000000-0005-0000-0000-00005A380000}"/>
    <cellStyle name="Normal 12 3 2 2 9 2 3" xfId="33195" xr:uid="{00000000-0005-0000-0000-00005B380000}"/>
    <cellStyle name="Normal 12 3 2 2 9 3" xfId="14895" xr:uid="{00000000-0005-0000-0000-00005C380000}"/>
    <cellStyle name="Normal 12 3 2 2 9 3 2" xfId="40515" xr:uid="{00000000-0005-0000-0000-00005D380000}"/>
    <cellStyle name="Normal 12 3 2 2 9 4" xfId="27705" xr:uid="{00000000-0005-0000-0000-00005E380000}"/>
    <cellStyle name="Normal 12 3 2 3" xfId="314" xr:uid="{00000000-0005-0000-0000-00005F380000}"/>
    <cellStyle name="Normal 12 3 2 3 10" xfId="5806" xr:uid="{00000000-0005-0000-0000-000060380000}"/>
    <cellStyle name="Normal 12 3 2 3 10 2" xfId="18617" xr:uid="{00000000-0005-0000-0000-000061380000}"/>
    <cellStyle name="Normal 12 3 2 3 10 2 2" xfId="44237" xr:uid="{00000000-0005-0000-0000-000062380000}"/>
    <cellStyle name="Normal 12 3 2 3 10 3" xfId="31427" xr:uid="{00000000-0005-0000-0000-000063380000}"/>
    <cellStyle name="Normal 12 3 2 3 11" xfId="13127" xr:uid="{00000000-0005-0000-0000-000064380000}"/>
    <cellStyle name="Normal 12 3 2 3 11 2" xfId="38747" xr:uid="{00000000-0005-0000-0000-000065380000}"/>
    <cellStyle name="Normal 12 3 2 3 12" xfId="25937" xr:uid="{00000000-0005-0000-0000-000066380000}"/>
    <cellStyle name="Normal 12 3 2 3 2" xfId="543" xr:uid="{00000000-0005-0000-0000-000067380000}"/>
    <cellStyle name="Normal 12 3 2 3 2 2" xfId="942" xr:uid="{00000000-0005-0000-0000-000068380000}"/>
    <cellStyle name="Normal 12 3 2 3 2 2 2" xfId="1837" xr:uid="{00000000-0005-0000-0000-000069380000}"/>
    <cellStyle name="Normal 12 3 2 3 2 2 2 2" xfId="3667" xr:uid="{00000000-0005-0000-0000-00006A380000}"/>
    <cellStyle name="Normal 12 3 2 3 2 2 2 2 2" xfId="9157" xr:uid="{00000000-0005-0000-0000-00006B380000}"/>
    <cellStyle name="Normal 12 3 2 3 2 2 2 2 2 2" xfId="21968" xr:uid="{00000000-0005-0000-0000-00006C380000}"/>
    <cellStyle name="Normal 12 3 2 3 2 2 2 2 2 2 2" xfId="47588" xr:uid="{00000000-0005-0000-0000-00006D380000}"/>
    <cellStyle name="Normal 12 3 2 3 2 2 2 2 2 3" xfId="34778" xr:uid="{00000000-0005-0000-0000-00006E380000}"/>
    <cellStyle name="Normal 12 3 2 3 2 2 2 2 3" xfId="16478" xr:uid="{00000000-0005-0000-0000-00006F380000}"/>
    <cellStyle name="Normal 12 3 2 3 2 2 2 2 3 2" xfId="42098" xr:uid="{00000000-0005-0000-0000-000070380000}"/>
    <cellStyle name="Normal 12 3 2 3 2 2 2 2 4" xfId="29288" xr:uid="{00000000-0005-0000-0000-000071380000}"/>
    <cellStyle name="Normal 12 3 2 3 2 2 2 3" xfId="5497" xr:uid="{00000000-0005-0000-0000-000072380000}"/>
    <cellStyle name="Normal 12 3 2 3 2 2 2 3 2" xfId="10987" xr:uid="{00000000-0005-0000-0000-000073380000}"/>
    <cellStyle name="Normal 12 3 2 3 2 2 2 3 2 2" xfId="23798" xr:uid="{00000000-0005-0000-0000-000074380000}"/>
    <cellStyle name="Normal 12 3 2 3 2 2 2 3 2 2 2" xfId="49418" xr:uid="{00000000-0005-0000-0000-000075380000}"/>
    <cellStyle name="Normal 12 3 2 3 2 2 2 3 2 3" xfId="36608" xr:uid="{00000000-0005-0000-0000-000076380000}"/>
    <cellStyle name="Normal 12 3 2 3 2 2 2 3 3" xfId="18308" xr:uid="{00000000-0005-0000-0000-000077380000}"/>
    <cellStyle name="Normal 12 3 2 3 2 2 2 3 3 2" xfId="43928" xr:uid="{00000000-0005-0000-0000-000078380000}"/>
    <cellStyle name="Normal 12 3 2 3 2 2 2 3 4" xfId="31118" xr:uid="{00000000-0005-0000-0000-000079380000}"/>
    <cellStyle name="Normal 12 3 2 3 2 2 2 4" xfId="12817" xr:uid="{00000000-0005-0000-0000-00007A380000}"/>
    <cellStyle name="Normal 12 3 2 3 2 2 2 4 2" xfId="25628" xr:uid="{00000000-0005-0000-0000-00007B380000}"/>
    <cellStyle name="Normal 12 3 2 3 2 2 2 4 2 2" xfId="51248" xr:uid="{00000000-0005-0000-0000-00007C380000}"/>
    <cellStyle name="Normal 12 3 2 3 2 2 2 4 3" xfId="38438" xr:uid="{00000000-0005-0000-0000-00007D380000}"/>
    <cellStyle name="Normal 12 3 2 3 2 2 2 5" xfId="7327" xr:uid="{00000000-0005-0000-0000-00007E380000}"/>
    <cellStyle name="Normal 12 3 2 3 2 2 2 5 2" xfId="20138" xr:uid="{00000000-0005-0000-0000-00007F380000}"/>
    <cellStyle name="Normal 12 3 2 3 2 2 2 5 2 2" xfId="45758" xr:uid="{00000000-0005-0000-0000-000080380000}"/>
    <cellStyle name="Normal 12 3 2 3 2 2 2 5 3" xfId="32948" xr:uid="{00000000-0005-0000-0000-000081380000}"/>
    <cellStyle name="Normal 12 3 2 3 2 2 2 6" xfId="14648" xr:uid="{00000000-0005-0000-0000-000082380000}"/>
    <cellStyle name="Normal 12 3 2 3 2 2 2 6 2" xfId="40268" xr:uid="{00000000-0005-0000-0000-000083380000}"/>
    <cellStyle name="Normal 12 3 2 3 2 2 2 7" xfId="27458" xr:uid="{00000000-0005-0000-0000-000084380000}"/>
    <cellStyle name="Normal 12 3 2 3 2 2 3" xfId="2773" xr:uid="{00000000-0005-0000-0000-000085380000}"/>
    <cellStyle name="Normal 12 3 2 3 2 2 3 2" xfId="8263" xr:uid="{00000000-0005-0000-0000-000086380000}"/>
    <cellStyle name="Normal 12 3 2 3 2 2 3 2 2" xfId="21074" xr:uid="{00000000-0005-0000-0000-000087380000}"/>
    <cellStyle name="Normal 12 3 2 3 2 2 3 2 2 2" xfId="46694" xr:uid="{00000000-0005-0000-0000-000088380000}"/>
    <cellStyle name="Normal 12 3 2 3 2 2 3 2 3" xfId="33884" xr:uid="{00000000-0005-0000-0000-000089380000}"/>
    <cellStyle name="Normal 12 3 2 3 2 2 3 3" xfId="15584" xr:uid="{00000000-0005-0000-0000-00008A380000}"/>
    <cellStyle name="Normal 12 3 2 3 2 2 3 3 2" xfId="41204" xr:uid="{00000000-0005-0000-0000-00008B380000}"/>
    <cellStyle name="Normal 12 3 2 3 2 2 3 4" xfId="28394" xr:uid="{00000000-0005-0000-0000-00008C380000}"/>
    <cellStyle name="Normal 12 3 2 3 2 2 4" xfId="4603" xr:uid="{00000000-0005-0000-0000-00008D380000}"/>
    <cellStyle name="Normal 12 3 2 3 2 2 4 2" xfId="10093" xr:uid="{00000000-0005-0000-0000-00008E380000}"/>
    <cellStyle name="Normal 12 3 2 3 2 2 4 2 2" xfId="22904" xr:uid="{00000000-0005-0000-0000-00008F380000}"/>
    <cellStyle name="Normal 12 3 2 3 2 2 4 2 2 2" xfId="48524" xr:uid="{00000000-0005-0000-0000-000090380000}"/>
    <cellStyle name="Normal 12 3 2 3 2 2 4 2 3" xfId="35714" xr:uid="{00000000-0005-0000-0000-000091380000}"/>
    <cellStyle name="Normal 12 3 2 3 2 2 4 3" xfId="17414" xr:uid="{00000000-0005-0000-0000-000092380000}"/>
    <cellStyle name="Normal 12 3 2 3 2 2 4 3 2" xfId="43034" xr:uid="{00000000-0005-0000-0000-000093380000}"/>
    <cellStyle name="Normal 12 3 2 3 2 2 4 4" xfId="30224" xr:uid="{00000000-0005-0000-0000-000094380000}"/>
    <cellStyle name="Normal 12 3 2 3 2 2 5" xfId="11923" xr:uid="{00000000-0005-0000-0000-000095380000}"/>
    <cellStyle name="Normal 12 3 2 3 2 2 5 2" xfId="24734" xr:uid="{00000000-0005-0000-0000-000096380000}"/>
    <cellStyle name="Normal 12 3 2 3 2 2 5 2 2" xfId="50354" xr:uid="{00000000-0005-0000-0000-000097380000}"/>
    <cellStyle name="Normal 12 3 2 3 2 2 5 3" xfId="37544" xr:uid="{00000000-0005-0000-0000-000098380000}"/>
    <cellStyle name="Normal 12 3 2 3 2 2 6" xfId="6433" xr:uid="{00000000-0005-0000-0000-000099380000}"/>
    <cellStyle name="Normal 12 3 2 3 2 2 6 2" xfId="19244" xr:uid="{00000000-0005-0000-0000-00009A380000}"/>
    <cellStyle name="Normal 12 3 2 3 2 2 6 2 2" xfId="44864" xr:uid="{00000000-0005-0000-0000-00009B380000}"/>
    <cellStyle name="Normal 12 3 2 3 2 2 6 3" xfId="32054" xr:uid="{00000000-0005-0000-0000-00009C380000}"/>
    <cellStyle name="Normal 12 3 2 3 2 2 7" xfId="13754" xr:uid="{00000000-0005-0000-0000-00009D380000}"/>
    <cellStyle name="Normal 12 3 2 3 2 2 7 2" xfId="39374" xr:uid="{00000000-0005-0000-0000-00009E380000}"/>
    <cellStyle name="Normal 12 3 2 3 2 2 8" xfId="26564" xr:uid="{00000000-0005-0000-0000-00009F380000}"/>
    <cellStyle name="Normal 12 3 2 3 2 3" xfId="1438" xr:uid="{00000000-0005-0000-0000-0000A0380000}"/>
    <cellStyle name="Normal 12 3 2 3 2 3 2" xfId="3268" xr:uid="{00000000-0005-0000-0000-0000A1380000}"/>
    <cellStyle name="Normal 12 3 2 3 2 3 2 2" xfId="8758" xr:uid="{00000000-0005-0000-0000-0000A2380000}"/>
    <cellStyle name="Normal 12 3 2 3 2 3 2 2 2" xfId="21569" xr:uid="{00000000-0005-0000-0000-0000A3380000}"/>
    <cellStyle name="Normal 12 3 2 3 2 3 2 2 2 2" xfId="47189" xr:uid="{00000000-0005-0000-0000-0000A4380000}"/>
    <cellStyle name="Normal 12 3 2 3 2 3 2 2 3" xfId="34379" xr:uid="{00000000-0005-0000-0000-0000A5380000}"/>
    <cellStyle name="Normal 12 3 2 3 2 3 2 3" xfId="16079" xr:uid="{00000000-0005-0000-0000-0000A6380000}"/>
    <cellStyle name="Normal 12 3 2 3 2 3 2 3 2" xfId="41699" xr:uid="{00000000-0005-0000-0000-0000A7380000}"/>
    <cellStyle name="Normal 12 3 2 3 2 3 2 4" xfId="28889" xr:uid="{00000000-0005-0000-0000-0000A8380000}"/>
    <cellStyle name="Normal 12 3 2 3 2 3 3" xfId="5098" xr:uid="{00000000-0005-0000-0000-0000A9380000}"/>
    <cellStyle name="Normal 12 3 2 3 2 3 3 2" xfId="10588" xr:uid="{00000000-0005-0000-0000-0000AA380000}"/>
    <cellStyle name="Normal 12 3 2 3 2 3 3 2 2" xfId="23399" xr:uid="{00000000-0005-0000-0000-0000AB380000}"/>
    <cellStyle name="Normal 12 3 2 3 2 3 3 2 2 2" xfId="49019" xr:uid="{00000000-0005-0000-0000-0000AC380000}"/>
    <cellStyle name="Normal 12 3 2 3 2 3 3 2 3" xfId="36209" xr:uid="{00000000-0005-0000-0000-0000AD380000}"/>
    <cellStyle name="Normal 12 3 2 3 2 3 3 3" xfId="17909" xr:uid="{00000000-0005-0000-0000-0000AE380000}"/>
    <cellStyle name="Normal 12 3 2 3 2 3 3 3 2" xfId="43529" xr:uid="{00000000-0005-0000-0000-0000AF380000}"/>
    <cellStyle name="Normal 12 3 2 3 2 3 3 4" xfId="30719" xr:uid="{00000000-0005-0000-0000-0000B0380000}"/>
    <cellStyle name="Normal 12 3 2 3 2 3 4" xfId="12418" xr:uid="{00000000-0005-0000-0000-0000B1380000}"/>
    <cellStyle name="Normal 12 3 2 3 2 3 4 2" xfId="25229" xr:uid="{00000000-0005-0000-0000-0000B2380000}"/>
    <cellStyle name="Normal 12 3 2 3 2 3 4 2 2" xfId="50849" xr:uid="{00000000-0005-0000-0000-0000B3380000}"/>
    <cellStyle name="Normal 12 3 2 3 2 3 4 3" xfId="38039" xr:uid="{00000000-0005-0000-0000-0000B4380000}"/>
    <cellStyle name="Normal 12 3 2 3 2 3 5" xfId="6928" xr:uid="{00000000-0005-0000-0000-0000B5380000}"/>
    <cellStyle name="Normal 12 3 2 3 2 3 5 2" xfId="19739" xr:uid="{00000000-0005-0000-0000-0000B6380000}"/>
    <cellStyle name="Normal 12 3 2 3 2 3 5 2 2" xfId="45359" xr:uid="{00000000-0005-0000-0000-0000B7380000}"/>
    <cellStyle name="Normal 12 3 2 3 2 3 5 3" xfId="32549" xr:uid="{00000000-0005-0000-0000-0000B8380000}"/>
    <cellStyle name="Normal 12 3 2 3 2 3 6" xfId="14249" xr:uid="{00000000-0005-0000-0000-0000B9380000}"/>
    <cellStyle name="Normal 12 3 2 3 2 3 6 2" xfId="39869" xr:uid="{00000000-0005-0000-0000-0000BA380000}"/>
    <cellStyle name="Normal 12 3 2 3 2 3 7" xfId="27059" xr:uid="{00000000-0005-0000-0000-0000BB380000}"/>
    <cellStyle name="Normal 12 3 2 3 2 4" xfId="2374" xr:uid="{00000000-0005-0000-0000-0000BC380000}"/>
    <cellStyle name="Normal 12 3 2 3 2 4 2" xfId="7864" xr:uid="{00000000-0005-0000-0000-0000BD380000}"/>
    <cellStyle name="Normal 12 3 2 3 2 4 2 2" xfId="20675" xr:uid="{00000000-0005-0000-0000-0000BE380000}"/>
    <cellStyle name="Normal 12 3 2 3 2 4 2 2 2" xfId="46295" xr:uid="{00000000-0005-0000-0000-0000BF380000}"/>
    <cellStyle name="Normal 12 3 2 3 2 4 2 3" xfId="33485" xr:uid="{00000000-0005-0000-0000-0000C0380000}"/>
    <cellStyle name="Normal 12 3 2 3 2 4 3" xfId="15185" xr:uid="{00000000-0005-0000-0000-0000C1380000}"/>
    <cellStyle name="Normal 12 3 2 3 2 4 3 2" xfId="40805" xr:uid="{00000000-0005-0000-0000-0000C2380000}"/>
    <cellStyle name="Normal 12 3 2 3 2 4 4" xfId="27995" xr:uid="{00000000-0005-0000-0000-0000C3380000}"/>
    <cellStyle name="Normal 12 3 2 3 2 5" xfId="4204" xr:uid="{00000000-0005-0000-0000-0000C4380000}"/>
    <cellStyle name="Normal 12 3 2 3 2 5 2" xfId="9694" xr:uid="{00000000-0005-0000-0000-0000C5380000}"/>
    <cellStyle name="Normal 12 3 2 3 2 5 2 2" xfId="22505" xr:uid="{00000000-0005-0000-0000-0000C6380000}"/>
    <cellStyle name="Normal 12 3 2 3 2 5 2 2 2" xfId="48125" xr:uid="{00000000-0005-0000-0000-0000C7380000}"/>
    <cellStyle name="Normal 12 3 2 3 2 5 2 3" xfId="35315" xr:uid="{00000000-0005-0000-0000-0000C8380000}"/>
    <cellStyle name="Normal 12 3 2 3 2 5 3" xfId="17015" xr:uid="{00000000-0005-0000-0000-0000C9380000}"/>
    <cellStyle name="Normal 12 3 2 3 2 5 3 2" xfId="42635" xr:uid="{00000000-0005-0000-0000-0000CA380000}"/>
    <cellStyle name="Normal 12 3 2 3 2 5 4" xfId="29825" xr:uid="{00000000-0005-0000-0000-0000CB380000}"/>
    <cellStyle name="Normal 12 3 2 3 2 6" xfId="11524" xr:uid="{00000000-0005-0000-0000-0000CC380000}"/>
    <cellStyle name="Normal 12 3 2 3 2 6 2" xfId="24335" xr:uid="{00000000-0005-0000-0000-0000CD380000}"/>
    <cellStyle name="Normal 12 3 2 3 2 6 2 2" xfId="49955" xr:uid="{00000000-0005-0000-0000-0000CE380000}"/>
    <cellStyle name="Normal 12 3 2 3 2 6 3" xfId="37145" xr:uid="{00000000-0005-0000-0000-0000CF380000}"/>
    <cellStyle name="Normal 12 3 2 3 2 7" xfId="6034" xr:uid="{00000000-0005-0000-0000-0000D0380000}"/>
    <cellStyle name="Normal 12 3 2 3 2 7 2" xfId="18845" xr:uid="{00000000-0005-0000-0000-0000D1380000}"/>
    <cellStyle name="Normal 12 3 2 3 2 7 2 2" xfId="44465" xr:uid="{00000000-0005-0000-0000-0000D2380000}"/>
    <cellStyle name="Normal 12 3 2 3 2 7 3" xfId="31655" xr:uid="{00000000-0005-0000-0000-0000D3380000}"/>
    <cellStyle name="Normal 12 3 2 3 2 8" xfId="13355" xr:uid="{00000000-0005-0000-0000-0000D4380000}"/>
    <cellStyle name="Normal 12 3 2 3 2 8 2" xfId="38975" xr:uid="{00000000-0005-0000-0000-0000D5380000}"/>
    <cellStyle name="Normal 12 3 2 3 2 9" xfId="26165" xr:uid="{00000000-0005-0000-0000-0000D6380000}"/>
    <cellStyle name="Normal 12 3 2 3 3" xfId="675" xr:uid="{00000000-0005-0000-0000-0000D7380000}"/>
    <cellStyle name="Normal 12 3 2 3 3 2" xfId="1075" xr:uid="{00000000-0005-0000-0000-0000D8380000}"/>
    <cellStyle name="Normal 12 3 2 3 3 2 2" xfId="1970" xr:uid="{00000000-0005-0000-0000-0000D9380000}"/>
    <cellStyle name="Normal 12 3 2 3 3 2 2 2" xfId="3800" xr:uid="{00000000-0005-0000-0000-0000DA380000}"/>
    <cellStyle name="Normal 12 3 2 3 3 2 2 2 2" xfId="9290" xr:uid="{00000000-0005-0000-0000-0000DB380000}"/>
    <cellStyle name="Normal 12 3 2 3 3 2 2 2 2 2" xfId="22101" xr:uid="{00000000-0005-0000-0000-0000DC380000}"/>
    <cellStyle name="Normal 12 3 2 3 3 2 2 2 2 2 2" xfId="47721" xr:uid="{00000000-0005-0000-0000-0000DD380000}"/>
    <cellStyle name="Normal 12 3 2 3 3 2 2 2 2 3" xfId="34911" xr:uid="{00000000-0005-0000-0000-0000DE380000}"/>
    <cellStyle name="Normal 12 3 2 3 3 2 2 2 3" xfId="16611" xr:uid="{00000000-0005-0000-0000-0000DF380000}"/>
    <cellStyle name="Normal 12 3 2 3 3 2 2 2 3 2" xfId="42231" xr:uid="{00000000-0005-0000-0000-0000E0380000}"/>
    <cellStyle name="Normal 12 3 2 3 3 2 2 2 4" xfId="29421" xr:uid="{00000000-0005-0000-0000-0000E1380000}"/>
    <cellStyle name="Normal 12 3 2 3 3 2 2 3" xfId="5630" xr:uid="{00000000-0005-0000-0000-0000E2380000}"/>
    <cellStyle name="Normal 12 3 2 3 3 2 2 3 2" xfId="11120" xr:uid="{00000000-0005-0000-0000-0000E3380000}"/>
    <cellStyle name="Normal 12 3 2 3 3 2 2 3 2 2" xfId="23931" xr:uid="{00000000-0005-0000-0000-0000E4380000}"/>
    <cellStyle name="Normal 12 3 2 3 3 2 2 3 2 2 2" xfId="49551" xr:uid="{00000000-0005-0000-0000-0000E5380000}"/>
    <cellStyle name="Normal 12 3 2 3 3 2 2 3 2 3" xfId="36741" xr:uid="{00000000-0005-0000-0000-0000E6380000}"/>
    <cellStyle name="Normal 12 3 2 3 3 2 2 3 3" xfId="18441" xr:uid="{00000000-0005-0000-0000-0000E7380000}"/>
    <cellStyle name="Normal 12 3 2 3 3 2 2 3 3 2" xfId="44061" xr:uid="{00000000-0005-0000-0000-0000E8380000}"/>
    <cellStyle name="Normal 12 3 2 3 3 2 2 3 4" xfId="31251" xr:uid="{00000000-0005-0000-0000-0000E9380000}"/>
    <cellStyle name="Normal 12 3 2 3 3 2 2 4" xfId="12950" xr:uid="{00000000-0005-0000-0000-0000EA380000}"/>
    <cellStyle name="Normal 12 3 2 3 3 2 2 4 2" xfId="25761" xr:uid="{00000000-0005-0000-0000-0000EB380000}"/>
    <cellStyle name="Normal 12 3 2 3 3 2 2 4 2 2" xfId="51381" xr:uid="{00000000-0005-0000-0000-0000EC380000}"/>
    <cellStyle name="Normal 12 3 2 3 3 2 2 4 3" xfId="38571" xr:uid="{00000000-0005-0000-0000-0000ED380000}"/>
    <cellStyle name="Normal 12 3 2 3 3 2 2 5" xfId="7460" xr:uid="{00000000-0005-0000-0000-0000EE380000}"/>
    <cellStyle name="Normal 12 3 2 3 3 2 2 5 2" xfId="20271" xr:uid="{00000000-0005-0000-0000-0000EF380000}"/>
    <cellStyle name="Normal 12 3 2 3 3 2 2 5 2 2" xfId="45891" xr:uid="{00000000-0005-0000-0000-0000F0380000}"/>
    <cellStyle name="Normal 12 3 2 3 3 2 2 5 3" xfId="33081" xr:uid="{00000000-0005-0000-0000-0000F1380000}"/>
    <cellStyle name="Normal 12 3 2 3 3 2 2 6" xfId="14781" xr:uid="{00000000-0005-0000-0000-0000F2380000}"/>
    <cellStyle name="Normal 12 3 2 3 3 2 2 6 2" xfId="40401" xr:uid="{00000000-0005-0000-0000-0000F3380000}"/>
    <cellStyle name="Normal 12 3 2 3 3 2 2 7" xfId="27591" xr:uid="{00000000-0005-0000-0000-0000F4380000}"/>
    <cellStyle name="Normal 12 3 2 3 3 2 3" xfId="2906" xr:uid="{00000000-0005-0000-0000-0000F5380000}"/>
    <cellStyle name="Normal 12 3 2 3 3 2 3 2" xfId="8396" xr:uid="{00000000-0005-0000-0000-0000F6380000}"/>
    <cellStyle name="Normal 12 3 2 3 3 2 3 2 2" xfId="21207" xr:uid="{00000000-0005-0000-0000-0000F7380000}"/>
    <cellStyle name="Normal 12 3 2 3 3 2 3 2 2 2" xfId="46827" xr:uid="{00000000-0005-0000-0000-0000F8380000}"/>
    <cellStyle name="Normal 12 3 2 3 3 2 3 2 3" xfId="34017" xr:uid="{00000000-0005-0000-0000-0000F9380000}"/>
    <cellStyle name="Normal 12 3 2 3 3 2 3 3" xfId="15717" xr:uid="{00000000-0005-0000-0000-0000FA380000}"/>
    <cellStyle name="Normal 12 3 2 3 3 2 3 3 2" xfId="41337" xr:uid="{00000000-0005-0000-0000-0000FB380000}"/>
    <cellStyle name="Normal 12 3 2 3 3 2 3 4" xfId="28527" xr:uid="{00000000-0005-0000-0000-0000FC380000}"/>
    <cellStyle name="Normal 12 3 2 3 3 2 4" xfId="4736" xr:uid="{00000000-0005-0000-0000-0000FD380000}"/>
    <cellStyle name="Normal 12 3 2 3 3 2 4 2" xfId="10226" xr:uid="{00000000-0005-0000-0000-0000FE380000}"/>
    <cellStyle name="Normal 12 3 2 3 3 2 4 2 2" xfId="23037" xr:uid="{00000000-0005-0000-0000-0000FF380000}"/>
    <cellStyle name="Normal 12 3 2 3 3 2 4 2 2 2" xfId="48657" xr:uid="{00000000-0005-0000-0000-000000390000}"/>
    <cellStyle name="Normal 12 3 2 3 3 2 4 2 3" xfId="35847" xr:uid="{00000000-0005-0000-0000-000001390000}"/>
    <cellStyle name="Normal 12 3 2 3 3 2 4 3" xfId="17547" xr:uid="{00000000-0005-0000-0000-000002390000}"/>
    <cellStyle name="Normal 12 3 2 3 3 2 4 3 2" xfId="43167" xr:uid="{00000000-0005-0000-0000-000003390000}"/>
    <cellStyle name="Normal 12 3 2 3 3 2 4 4" xfId="30357" xr:uid="{00000000-0005-0000-0000-000004390000}"/>
    <cellStyle name="Normal 12 3 2 3 3 2 5" xfId="12056" xr:uid="{00000000-0005-0000-0000-000005390000}"/>
    <cellStyle name="Normal 12 3 2 3 3 2 5 2" xfId="24867" xr:uid="{00000000-0005-0000-0000-000006390000}"/>
    <cellStyle name="Normal 12 3 2 3 3 2 5 2 2" xfId="50487" xr:uid="{00000000-0005-0000-0000-000007390000}"/>
    <cellStyle name="Normal 12 3 2 3 3 2 5 3" xfId="37677" xr:uid="{00000000-0005-0000-0000-000008390000}"/>
    <cellStyle name="Normal 12 3 2 3 3 2 6" xfId="6566" xr:uid="{00000000-0005-0000-0000-000009390000}"/>
    <cellStyle name="Normal 12 3 2 3 3 2 6 2" xfId="19377" xr:uid="{00000000-0005-0000-0000-00000A390000}"/>
    <cellStyle name="Normal 12 3 2 3 3 2 6 2 2" xfId="44997" xr:uid="{00000000-0005-0000-0000-00000B390000}"/>
    <cellStyle name="Normal 12 3 2 3 3 2 6 3" xfId="32187" xr:uid="{00000000-0005-0000-0000-00000C390000}"/>
    <cellStyle name="Normal 12 3 2 3 3 2 7" xfId="13887" xr:uid="{00000000-0005-0000-0000-00000D390000}"/>
    <cellStyle name="Normal 12 3 2 3 3 2 7 2" xfId="39507" xr:uid="{00000000-0005-0000-0000-00000E390000}"/>
    <cellStyle name="Normal 12 3 2 3 3 2 8" xfId="26697" xr:uid="{00000000-0005-0000-0000-00000F390000}"/>
    <cellStyle name="Normal 12 3 2 3 3 3" xfId="1570" xr:uid="{00000000-0005-0000-0000-000010390000}"/>
    <cellStyle name="Normal 12 3 2 3 3 3 2" xfId="3400" xr:uid="{00000000-0005-0000-0000-000011390000}"/>
    <cellStyle name="Normal 12 3 2 3 3 3 2 2" xfId="8890" xr:uid="{00000000-0005-0000-0000-000012390000}"/>
    <cellStyle name="Normal 12 3 2 3 3 3 2 2 2" xfId="21701" xr:uid="{00000000-0005-0000-0000-000013390000}"/>
    <cellStyle name="Normal 12 3 2 3 3 3 2 2 2 2" xfId="47321" xr:uid="{00000000-0005-0000-0000-000014390000}"/>
    <cellStyle name="Normal 12 3 2 3 3 3 2 2 3" xfId="34511" xr:uid="{00000000-0005-0000-0000-000015390000}"/>
    <cellStyle name="Normal 12 3 2 3 3 3 2 3" xfId="16211" xr:uid="{00000000-0005-0000-0000-000016390000}"/>
    <cellStyle name="Normal 12 3 2 3 3 3 2 3 2" xfId="41831" xr:uid="{00000000-0005-0000-0000-000017390000}"/>
    <cellStyle name="Normal 12 3 2 3 3 3 2 4" xfId="29021" xr:uid="{00000000-0005-0000-0000-000018390000}"/>
    <cellStyle name="Normal 12 3 2 3 3 3 3" xfId="5230" xr:uid="{00000000-0005-0000-0000-000019390000}"/>
    <cellStyle name="Normal 12 3 2 3 3 3 3 2" xfId="10720" xr:uid="{00000000-0005-0000-0000-00001A390000}"/>
    <cellStyle name="Normal 12 3 2 3 3 3 3 2 2" xfId="23531" xr:uid="{00000000-0005-0000-0000-00001B390000}"/>
    <cellStyle name="Normal 12 3 2 3 3 3 3 2 2 2" xfId="49151" xr:uid="{00000000-0005-0000-0000-00001C390000}"/>
    <cellStyle name="Normal 12 3 2 3 3 3 3 2 3" xfId="36341" xr:uid="{00000000-0005-0000-0000-00001D390000}"/>
    <cellStyle name="Normal 12 3 2 3 3 3 3 3" xfId="18041" xr:uid="{00000000-0005-0000-0000-00001E390000}"/>
    <cellStyle name="Normal 12 3 2 3 3 3 3 3 2" xfId="43661" xr:uid="{00000000-0005-0000-0000-00001F390000}"/>
    <cellStyle name="Normal 12 3 2 3 3 3 3 4" xfId="30851" xr:uid="{00000000-0005-0000-0000-000020390000}"/>
    <cellStyle name="Normal 12 3 2 3 3 3 4" xfId="12550" xr:uid="{00000000-0005-0000-0000-000021390000}"/>
    <cellStyle name="Normal 12 3 2 3 3 3 4 2" xfId="25361" xr:uid="{00000000-0005-0000-0000-000022390000}"/>
    <cellStyle name="Normal 12 3 2 3 3 3 4 2 2" xfId="50981" xr:uid="{00000000-0005-0000-0000-000023390000}"/>
    <cellStyle name="Normal 12 3 2 3 3 3 4 3" xfId="38171" xr:uid="{00000000-0005-0000-0000-000024390000}"/>
    <cellStyle name="Normal 12 3 2 3 3 3 5" xfId="7060" xr:uid="{00000000-0005-0000-0000-000025390000}"/>
    <cellStyle name="Normal 12 3 2 3 3 3 5 2" xfId="19871" xr:uid="{00000000-0005-0000-0000-000026390000}"/>
    <cellStyle name="Normal 12 3 2 3 3 3 5 2 2" xfId="45491" xr:uid="{00000000-0005-0000-0000-000027390000}"/>
    <cellStyle name="Normal 12 3 2 3 3 3 5 3" xfId="32681" xr:uid="{00000000-0005-0000-0000-000028390000}"/>
    <cellStyle name="Normal 12 3 2 3 3 3 6" xfId="14381" xr:uid="{00000000-0005-0000-0000-000029390000}"/>
    <cellStyle name="Normal 12 3 2 3 3 3 6 2" xfId="40001" xr:uid="{00000000-0005-0000-0000-00002A390000}"/>
    <cellStyle name="Normal 12 3 2 3 3 3 7" xfId="27191" xr:uid="{00000000-0005-0000-0000-00002B390000}"/>
    <cellStyle name="Normal 12 3 2 3 3 4" xfId="2506" xr:uid="{00000000-0005-0000-0000-00002C390000}"/>
    <cellStyle name="Normal 12 3 2 3 3 4 2" xfId="7996" xr:uid="{00000000-0005-0000-0000-00002D390000}"/>
    <cellStyle name="Normal 12 3 2 3 3 4 2 2" xfId="20807" xr:uid="{00000000-0005-0000-0000-00002E390000}"/>
    <cellStyle name="Normal 12 3 2 3 3 4 2 2 2" xfId="46427" xr:uid="{00000000-0005-0000-0000-00002F390000}"/>
    <cellStyle name="Normal 12 3 2 3 3 4 2 3" xfId="33617" xr:uid="{00000000-0005-0000-0000-000030390000}"/>
    <cellStyle name="Normal 12 3 2 3 3 4 3" xfId="15317" xr:uid="{00000000-0005-0000-0000-000031390000}"/>
    <cellStyle name="Normal 12 3 2 3 3 4 3 2" xfId="40937" xr:uid="{00000000-0005-0000-0000-000032390000}"/>
    <cellStyle name="Normal 12 3 2 3 3 4 4" xfId="28127" xr:uid="{00000000-0005-0000-0000-000033390000}"/>
    <cellStyle name="Normal 12 3 2 3 3 5" xfId="4336" xr:uid="{00000000-0005-0000-0000-000034390000}"/>
    <cellStyle name="Normal 12 3 2 3 3 5 2" xfId="9826" xr:uid="{00000000-0005-0000-0000-000035390000}"/>
    <cellStyle name="Normal 12 3 2 3 3 5 2 2" xfId="22637" xr:uid="{00000000-0005-0000-0000-000036390000}"/>
    <cellStyle name="Normal 12 3 2 3 3 5 2 2 2" xfId="48257" xr:uid="{00000000-0005-0000-0000-000037390000}"/>
    <cellStyle name="Normal 12 3 2 3 3 5 2 3" xfId="35447" xr:uid="{00000000-0005-0000-0000-000038390000}"/>
    <cellStyle name="Normal 12 3 2 3 3 5 3" xfId="17147" xr:uid="{00000000-0005-0000-0000-000039390000}"/>
    <cellStyle name="Normal 12 3 2 3 3 5 3 2" xfId="42767" xr:uid="{00000000-0005-0000-0000-00003A390000}"/>
    <cellStyle name="Normal 12 3 2 3 3 5 4" xfId="29957" xr:uid="{00000000-0005-0000-0000-00003B390000}"/>
    <cellStyle name="Normal 12 3 2 3 3 6" xfId="11656" xr:uid="{00000000-0005-0000-0000-00003C390000}"/>
    <cellStyle name="Normal 12 3 2 3 3 6 2" xfId="24467" xr:uid="{00000000-0005-0000-0000-00003D390000}"/>
    <cellStyle name="Normal 12 3 2 3 3 6 2 2" xfId="50087" xr:uid="{00000000-0005-0000-0000-00003E390000}"/>
    <cellStyle name="Normal 12 3 2 3 3 6 3" xfId="37277" xr:uid="{00000000-0005-0000-0000-00003F390000}"/>
    <cellStyle name="Normal 12 3 2 3 3 7" xfId="6166" xr:uid="{00000000-0005-0000-0000-000040390000}"/>
    <cellStyle name="Normal 12 3 2 3 3 7 2" xfId="18977" xr:uid="{00000000-0005-0000-0000-000041390000}"/>
    <cellStyle name="Normal 12 3 2 3 3 7 2 2" xfId="44597" xr:uid="{00000000-0005-0000-0000-000042390000}"/>
    <cellStyle name="Normal 12 3 2 3 3 7 3" xfId="31787" xr:uid="{00000000-0005-0000-0000-000043390000}"/>
    <cellStyle name="Normal 12 3 2 3 3 8" xfId="13487" xr:uid="{00000000-0005-0000-0000-000044390000}"/>
    <cellStyle name="Normal 12 3 2 3 3 8 2" xfId="39107" xr:uid="{00000000-0005-0000-0000-000045390000}"/>
    <cellStyle name="Normal 12 3 2 3 3 9" xfId="26297" xr:uid="{00000000-0005-0000-0000-000046390000}"/>
    <cellStyle name="Normal 12 3 2 3 4" xfId="450" xr:uid="{00000000-0005-0000-0000-000047390000}"/>
    <cellStyle name="Normal 12 3 2 3 4 2" xfId="1345" xr:uid="{00000000-0005-0000-0000-000048390000}"/>
    <cellStyle name="Normal 12 3 2 3 4 2 2" xfId="3175" xr:uid="{00000000-0005-0000-0000-000049390000}"/>
    <cellStyle name="Normal 12 3 2 3 4 2 2 2" xfId="8665" xr:uid="{00000000-0005-0000-0000-00004A390000}"/>
    <cellStyle name="Normal 12 3 2 3 4 2 2 2 2" xfId="21476" xr:uid="{00000000-0005-0000-0000-00004B390000}"/>
    <cellStyle name="Normal 12 3 2 3 4 2 2 2 2 2" xfId="47096" xr:uid="{00000000-0005-0000-0000-00004C390000}"/>
    <cellStyle name="Normal 12 3 2 3 4 2 2 2 3" xfId="34286" xr:uid="{00000000-0005-0000-0000-00004D390000}"/>
    <cellStyle name="Normal 12 3 2 3 4 2 2 3" xfId="15986" xr:uid="{00000000-0005-0000-0000-00004E390000}"/>
    <cellStyle name="Normal 12 3 2 3 4 2 2 3 2" xfId="41606" xr:uid="{00000000-0005-0000-0000-00004F390000}"/>
    <cellStyle name="Normal 12 3 2 3 4 2 2 4" xfId="28796" xr:uid="{00000000-0005-0000-0000-000050390000}"/>
    <cellStyle name="Normal 12 3 2 3 4 2 3" xfId="5005" xr:uid="{00000000-0005-0000-0000-000051390000}"/>
    <cellStyle name="Normal 12 3 2 3 4 2 3 2" xfId="10495" xr:uid="{00000000-0005-0000-0000-000052390000}"/>
    <cellStyle name="Normal 12 3 2 3 4 2 3 2 2" xfId="23306" xr:uid="{00000000-0005-0000-0000-000053390000}"/>
    <cellStyle name="Normal 12 3 2 3 4 2 3 2 2 2" xfId="48926" xr:uid="{00000000-0005-0000-0000-000054390000}"/>
    <cellStyle name="Normal 12 3 2 3 4 2 3 2 3" xfId="36116" xr:uid="{00000000-0005-0000-0000-000055390000}"/>
    <cellStyle name="Normal 12 3 2 3 4 2 3 3" xfId="17816" xr:uid="{00000000-0005-0000-0000-000056390000}"/>
    <cellStyle name="Normal 12 3 2 3 4 2 3 3 2" xfId="43436" xr:uid="{00000000-0005-0000-0000-000057390000}"/>
    <cellStyle name="Normal 12 3 2 3 4 2 3 4" xfId="30626" xr:uid="{00000000-0005-0000-0000-000058390000}"/>
    <cellStyle name="Normal 12 3 2 3 4 2 4" xfId="12325" xr:uid="{00000000-0005-0000-0000-000059390000}"/>
    <cellStyle name="Normal 12 3 2 3 4 2 4 2" xfId="25136" xr:uid="{00000000-0005-0000-0000-00005A390000}"/>
    <cellStyle name="Normal 12 3 2 3 4 2 4 2 2" xfId="50756" xr:uid="{00000000-0005-0000-0000-00005B390000}"/>
    <cellStyle name="Normal 12 3 2 3 4 2 4 3" xfId="37946" xr:uid="{00000000-0005-0000-0000-00005C390000}"/>
    <cellStyle name="Normal 12 3 2 3 4 2 5" xfId="6835" xr:uid="{00000000-0005-0000-0000-00005D390000}"/>
    <cellStyle name="Normal 12 3 2 3 4 2 5 2" xfId="19646" xr:uid="{00000000-0005-0000-0000-00005E390000}"/>
    <cellStyle name="Normal 12 3 2 3 4 2 5 2 2" xfId="45266" xr:uid="{00000000-0005-0000-0000-00005F390000}"/>
    <cellStyle name="Normal 12 3 2 3 4 2 5 3" xfId="32456" xr:uid="{00000000-0005-0000-0000-000060390000}"/>
    <cellStyle name="Normal 12 3 2 3 4 2 6" xfId="14156" xr:uid="{00000000-0005-0000-0000-000061390000}"/>
    <cellStyle name="Normal 12 3 2 3 4 2 6 2" xfId="39776" xr:uid="{00000000-0005-0000-0000-000062390000}"/>
    <cellStyle name="Normal 12 3 2 3 4 2 7" xfId="26966" xr:uid="{00000000-0005-0000-0000-000063390000}"/>
    <cellStyle name="Normal 12 3 2 3 4 3" xfId="2281" xr:uid="{00000000-0005-0000-0000-000064390000}"/>
    <cellStyle name="Normal 12 3 2 3 4 3 2" xfId="7771" xr:uid="{00000000-0005-0000-0000-000065390000}"/>
    <cellStyle name="Normal 12 3 2 3 4 3 2 2" xfId="20582" xr:uid="{00000000-0005-0000-0000-000066390000}"/>
    <cellStyle name="Normal 12 3 2 3 4 3 2 2 2" xfId="46202" xr:uid="{00000000-0005-0000-0000-000067390000}"/>
    <cellStyle name="Normal 12 3 2 3 4 3 2 3" xfId="33392" xr:uid="{00000000-0005-0000-0000-000068390000}"/>
    <cellStyle name="Normal 12 3 2 3 4 3 3" xfId="15092" xr:uid="{00000000-0005-0000-0000-000069390000}"/>
    <cellStyle name="Normal 12 3 2 3 4 3 3 2" xfId="40712" xr:uid="{00000000-0005-0000-0000-00006A390000}"/>
    <cellStyle name="Normal 12 3 2 3 4 3 4" xfId="27902" xr:uid="{00000000-0005-0000-0000-00006B390000}"/>
    <cellStyle name="Normal 12 3 2 3 4 4" xfId="4111" xr:uid="{00000000-0005-0000-0000-00006C390000}"/>
    <cellStyle name="Normal 12 3 2 3 4 4 2" xfId="9601" xr:uid="{00000000-0005-0000-0000-00006D390000}"/>
    <cellStyle name="Normal 12 3 2 3 4 4 2 2" xfId="22412" xr:uid="{00000000-0005-0000-0000-00006E390000}"/>
    <cellStyle name="Normal 12 3 2 3 4 4 2 2 2" xfId="48032" xr:uid="{00000000-0005-0000-0000-00006F390000}"/>
    <cellStyle name="Normal 12 3 2 3 4 4 2 3" xfId="35222" xr:uid="{00000000-0005-0000-0000-000070390000}"/>
    <cellStyle name="Normal 12 3 2 3 4 4 3" xfId="16922" xr:uid="{00000000-0005-0000-0000-000071390000}"/>
    <cellStyle name="Normal 12 3 2 3 4 4 3 2" xfId="42542" xr:uid="{00000000-0005-0000-0000-000072390000}"/>
    <cellStyle name="Normal 12 3 2 3 4 4 4" xfId="29732" xr:uid="{00000000-0005-0000-0000-000073390000}"/>
    <cellStyle name="Normal 12 3 2 3 4 5" xfId="11431" xr:uid="{00000000-0005-0000-0000-000074390000}"/>
    <cellStyle name="Normal 12 3 2 3 4 5 2" xfId="24242" xr:uid="{00000000-0005-0000-0000-000075390000}"/>
    <cellStyle name="Normal 12 3 2 3 4 5 2 2" xfId="49862" xr:uid="{00000000-0005-0000-0000-000076390000}"/>
    <cellStyle name="Normal 12 3 2 3 4 5 3" xfId="37052" xr:uid="{00000000-0005-0000-0000-000077390000}"/>
    <cellStyle name="Normal 12 3 2 3 4 6" xfId="5941" xr:uid="{00000000-0005-0000-0000-000078390000}"/>
    <cellStyle name="Normal 12 3 2 3 4 6 2" xfId="18752" xr:uid="{00000000-0005-0000-0000-000079390000}"/>
    <cellStyle name="Normal 12 3 2 3 4 6 2 2" xfId="44372" xr:uid="{00000000-0005-0000-0000-00007A390000}"/>
    <cellStyle name="Normal 12 3 2 3 4 6 3" xfId="31562" xr:uid="{00000000-0005-0000-0000-00007B390000}"/>
    <cellStyle name="Normal 12 3 2 3 4 7" xfId="13262" xr:uid="{00000000-0005-0000-0000-00007C390000}"/>
    <cellStyle name="Normal 12 3 2 3 4 7 2" xfId="38882" xr:uid="{00000000-0005-0000-0000-00007D390000}"/>
    <cellStyle name="Normal 12 3 2 3 4 8" xfId="26072" xr:uid="{00000000-0005-0000-0000-00007E390000}"/>
    <cellStyle name="Normal 12 3 2 3 5" xfId="809" xr:uid="{00000000-0005-0000-0000-00007F390000}"/>
    <cellStyle name="Normal 12 3 2 3 5 2" xfId="1704" xr:uid="{00000000-0005-0000-0000-000080390000}"/>
    <cellStyle name="Normal 12 3 2 3 5 2 2" xfId="3534" xr:uid="{00000000-0005-0000-0000-000081390000}"/>
    <cellStyle name="Normal 12 3 2 3 5 2 2 2" xfId="9024" xr:uid="{00000000-0005-0000-0000-000082390000}"/>
    <cellStyle name="Normal 12 3 2 3 5 2 2 2 2" xfId="21835" xr:uid="{00000000-0005-0000-0000-000083390000}"/>
    <cellStyle name="Normal 12 3 2 3 5 2 2 2 2 2" xfId="47455" xr:uid="{00000000-0005-0000-0000-000084390000}"/>
    <cellStyle name="Normal 12 3 2 3 5 2 2 2 3" xfId="34645" xr:uid="{00000000-0005-0000-0000-000085390000}"/>
    <cellStyle name="Normal 12 3 2 3 5 2 2 3" xfId="16345" xr:uid="{00000000-0005-0000-0000-000086390000}"/>
    <cellStyle name="Normal 12 3 2 3 5 2 2 3 2" xfId="41965" xr:uid="{00000000-0005-0000-0000-000087390000}"/>
    <cellStyle name="Normal 12 3 2 3 5 2 2 4" xfId="29155" xr:uid="{00000000-0005-0000-0000-000088390000}"/>
    <cellStyle name="Normal 12 3 2 3 5 2 3" xfId="5364" xr:uid="{00000000-0005-0000-0000-000089390000}"/>
    <cellStyle name="Normal 12 3 2 3 5 2 3 2" xfId="10854" xr:uid="{00000000-0005-0000-0000-00008A390000}"/>
    <cellStyle name="Normal 12 3 2 3 5 2 3 2 2" xfId="23665" xr:uid="{00000000-0005-0000-0000-00008B390000}"/>
    <cellStyle name="Normal 12 3 2 3 5 2 3 2 2 2" xfId="49285" xr:uid="{00000000-0005-0000-0000-00008C390000}"/>
    <cellStyle name="Normal 12 3 2 3 5 2 3 2 3" xfId="36475" xr:uid="{00000000-0005-0000-0000-00008D390000}"/>
    <cellStyle name="Normal 12 3 2 3 5 2 3 3" xfId="18175" xr:uid="{00000000-0005-0000-0000-00008E390000}"/>
    <cellStyle name="Normal 12 3 2 3 5 2 3 3 2" xfId="43795" xr:uid="{00000000-0005-0000-0000-00008F390000}"/>
    <cellStyle name="Normal 12 3 2 3 5 2 3 4" xfId="30985" xr:uid="{00000000-0005-0000-0000-000090390000}"/>
    <cellStyle name="Normal 12 3 2 3 5 2 4" xfId="12684" xr:uid="{00000000-0005-0000-0000-000091390000}"/>
    <cellStyle name="Normal 12 3 2 3 5 2 4 2" xfId="25495" xr:uid="{00000000-0005-0000-0000-000092390000}"/>
    <cellStyle name="Normal 12 3 2 3 5 2 4 2 2" xfId="51115" xr:uid="{00000000-0005-0000-0000-000093390000}"/>
    <cellStyle name="Normal 12 3 2 3 5 2 4 3" xfId="38305" xr:uid="{00000000-0005-0000-0000-000094390000}"/>
    <cellStyle name="Normal 12 3 2 3 5 2 5" xfId="7194" xr:uid="{00000000-0005-0000-0000-000095390000}"/>
    <cellStyle name="Normal 12 3 2 3 5 2 5 2" xfId="20005" xr:uid="{00000000-0005-0000-0000-000096390000}"/>
    <cellStyle name="Normal 12 3 2 3 5 2 5 2 2" xfId="45625" xr:uid="{00000000-0005-0000-0000-000097390000}"/>
    <cellStyle name="Normal 12 3 2 3 5 2 5 3" xfId="32815" xr:uid="{00000000-0005-0000-0000-000098390000}"/>
    <cellStyle name="Normal 12 3 2 3 5 2 6" xfId="14515" xr:uid="{00000000-0005-0000-0000-000099390000}"/>
    <cellStyle name="Normal 12 3 2 3 5 2 6 2" xfId="40135" xr:uid="{00000000-0005-0000-0000-00009A390000}"/>
    <cellStyle name="Normal 12 3 2 3 5 2 7" xfId="27325" xr:uid="{00000000-0005-0000-0000-00009B390000}"/>
    <cellStyle name="Normal 12 3 2 3 5 3" xfId="2640" xr:uid="{00000000-0005-0000-0000-00009C390000}"/>
    <cellStyle name="Normal 12 3 2 3 5 3 2" xfId="8130" xr:uid="{00000000-0005-0000-0000-00009D390000}"/>
    <cellStyle name="Normal 12 3 2 3 5 3 2 2" xfId="20941" xr:uid="{00000000-0005-0000-0000-00009E390000}"/>
    <cellStyle name="Normal 12 3 2 3 5 3 2 2 2" xfId="46561" xr:uid="{00000000-0005-0000-0000-00009F390000}"/>
    <cellStyle name="Normal 12 3 2 3 5 3 2 3" xfId="33751" xr:uid="{00000000-0005-0000-0000-0000A0390000}"/>
    <cellStyle name="Normal 12 3 2 3 5 3 3" xfId="15451" xr:uid="{00000000-0005-0000-0000-0000A1390000}"/>
    <cellStyle name="Normal 12 3 2 3 5 3 3 2" xfId="41071" xr:uid="{00000000-0005-0000-0000-0000A2390000}"/>
    <cellStyle name="Normal 12 3 2 3 5 3 4" xfId="28261" xr:uid="{00000000-0005-0000-0000-0000A3390000}"/>
    <cellStyle name="Normal 12 3 2 3 5 4" xfId="4470" xr:uid="{00000000-0005-0000-0000-0000A4390000}"/>
    <cellStyle name="Normal 12 3 2 3 5 4 2" xfId="9960" xr:uid="{00000000-0005-0000-0000-0000A5390000}"/>
    <cellStyle name="Normal 12 3 2 3 5 4 2 2" xfId="22771" xr:uid="{00000000-0005-0000-0000-0000A6390000}"/>
    <cellStyle name="Normal 12 3 2 3 5 4 2 2 2" xfId="48391" xr:uid="{00000000-0005-0000-0000-0000A7390000}"/>
    <cellStyle name="Normal 12 3 2 3 5 4 2 3" xfId="35581" xr:uid="{00000000-0005-0000-0000-0000A8390000}"/>
    <cellStyle name="Normal 12 3 2 3 5 4 3" xfId="17281" xr:uid="{00000000-0005-0000-0000-0000A9390000}"/>
    <cellStyle name="Normal 12 3 2 3 5 4 3 2" xfId="42901" xr:uid="{00000000-0005-0000-0000-0000AA390000}"/>
    <cellStyle name="Normal 12 3 2 3 5 4 4" xfId="30091" xr:uid="{00000000-0005-0000-0000-0000AB390000}"/>
    <cellStyle name="Normal 12 3 2 3 5 5" xfId="11790" xr:uid="{00000000-0005-0000-0000-0000AC390000}"/>
    <cellStyle name="Normal 12 3 2 3 5 5 2" xfId="24601" xr:uid="{00000000-0005-0000-0000-0000AD390000}"/>
    <cellStyle name="Normal 12 3 2 3 5 5 2 2" xfId="50221" xr:uid="{00000000-0005-0000-0000-0000AE390000}"/>
    <cellStyle name="Normal 12 3 2 3 5 5 3" xfId="37411" xr:uid="{00000000-0005-0000-0000-0000AF390000}"/>
    <cellStyle name="Normal 12 3 2 3 5 6" xfId="6300" xr:uid="{00000000-0005-0000-0000-0000B0390000}"/>
    <cellStyle name="Normal 12 3 2 3 5 6 2" xfId="19111" xr:uid="{00000000-0005-0000-0000-0000B1390000}"/>
    <cellStyle name="Normal 12 3 2 3 5 6 2 2" xfId="44731" xr:uid="{00000000-0005-0000-0000-0000B2390000}"/>
    <cellStyle name="Normal 12 3 2 3 5 6 3" xfId="31921" xr:uid="{00000000-0005-0000-0000-0000B3390000}"/>
    <cellStyle name="Normal 12 3 2 3 5 7" xfId="13621" xr:uid="{00000000-0005-0000-0000-0000B4390000}"/>
    <cellStyle name="Normal 12 3 2 3 5 7 2" xfId="39241" xr:uid="{00000000-0005-0000-0000-0000B5390000}"/>
    <cellStyle name="Normal 12 3 2 3 5 8" xfId="26431" xr:uid="{00000000-0005-0000-0000-0000B6390000}"/>
    <cellStyle name="Normal 12 3 2 3 6" xfId="1210" xr:uid="{00000000-0005-0000-0000-0000B7390000}"/>
    <cellStyle name="Normal 12 3 2 3 6 2" xfId="3040" xr:uid="{00000000-0005-0000-0000-0000B8390000}"/>
    <cellStyle name="Normal 12 3 2 3 6 2 2" xfId="8530" xr:uid="{00000000-0005-0000-0000-0000B9390000}"/>
    <cellStyle name="Normal 12 3 2 3 6 2 2 2" xfId="21341" xr:uid="{00000000-0005-0000-0000-0000BA390000}"/>
    <cellStyle name="Normal 12 3 2 3 6 2 2 2 2" xfId="46961" xr:uid="{00000000-0005-0000-0000-0000BB390000}"/>
    <cellStyle name="Normal 12 3 2 3 6 2 2 3" xfId="34151" xr:uid="{00000000-0005-0000-0000-0000BC390000}"/>
    <cellStyle name="Normal 12 3 2 3 6 2 3" xfId="15851" xr:uid="{00000000-0005-0000-0000-0000BD390000}"/>
    <cellStyle name="Normal 12 3 2 3 6 2 3 2" xfId="41471" xr:uid="{00000000-0005-0000-0000-0000BE390000}"/>
    <cellStyle name="Normal 12 3 2 3 6 2 4" xfId="28661" xr:uid="{00000000-0005-0000-0000-0000BF390000}"/>
    <cellStyle name="Normal 12 3 2 3 6 3" xfId="4870" xr:uid="{00000000-0005-0000-0000-0000C0390000}"/>
    <cellStyle name="Normal 12 3 2 3 6 3 2" xfId="10360" xr:uid="{00000000-0005-0000-0000-0000C1390000}"/>
    <cellStyle name="Normal 12 3 2 3 6 3 2 2" xfId="23171" xr:uid="{00000000-0005-0000-0000-0000C2390000}"/>
    <cellStyle name="Normal 12 3 2 3 6 3 2 2 2" xfId="48791" xr:uid="{00000000-0005-0000-0000-0000C3390000}"/>
    <cellStyle name="Normal 12 3 2 3 6 3 2 3" xfId="35981" xr:uid="{00000000-0005-0000-0000-0000C4390000}"/>
    <cellStyle name="Normal 12 3 2 3 6 3 3" xfId="17681" xr:uid="{00000000-0005-0000-0000-0000C5390000}"/>
    <cellStyle name="Normal 12 3 2 3 6 3 3 2" xfId="43301" xr:uid="{00000000-0005-0000-0000-0000C6390000}"/>
    <cellStyle name="Normal 12 3 2 3 6 3 4" xfId="30491" xr:uid="{00000000-0005-0000-0000-0000C7390000}"/>
    <cellStyle name="Normal 12 3 2 3 6 4" xfId="12190" xr:uid="{00000000-0005-0000-0000-0000C8390000}"/>
    <cellStyle name="Normal 12 3 2 3 6 4 2" xfId="25001" xr:uid="{00000000-0005-0000-0000-0000C9390000}"/>
    <cellStyle name="Normal 12 3 2 3 6 4 2 2" xfId="50621" xr:uid="{00000000-0005-0000-0000-0000CA390000}"/>
    <cellStyle name="Normal 12 3 2 3 6 4 3" xfId="37811" xr:uid="{00000000-0005-0000-0000-0000CB390000}"/>
    <cellStyle name="Normal 12 3 2 3 6 5" xfId="6700" xr:uid="{00000000-0005-0000-0000-0000CC390000}"/>
    <cellStyle name="Normal 12 3 2 3 6 5 2" xfId="19511" xr:uid="{00000000-0005-0000-0000-0000CD390000}"/>
    <cellStyle name="Normal 12 3 2 3 6 5 2 2" xfId="45131" xr:uid="{00000000-0005-0000-0000-0000CE390000}"/>
    <cellStyle name="Normal 12 3 2 3 6 5 3" xfId="32321" xr:uid="{00000000-0005-0000-0000-0000CF390000}"/>
    <cellStyle name="Normal 12 3 2 3 6 6" xfId="14021" xr:uid="{00000000-0005-0000-0000-0000D0390000}"/>
    <cellStyle name="Normal 12 3 2 3 6 6 2" xfId="39641" xr:uid="{00000000-0005-0000-0000-0000D1390000}"/>
    <cellStyle name="Normal 12 3 2 3 6 7" xfId="26831" xr:uid="{00000000-0005-0000-0000-0000D2390000}"/>
    <cellStyle name="Normal 12 3 2 3 7" xfId="2146" xr:uid="{00000000-0005-0000-0000-0000D3390000}"/>
    <cellStyle name="Normal 12 3 2 3 7 2" xfId="7636" xr:uid="{00000000-0005-0000-0000-0000D4390000}"/>
    <cellStyle name="Normal 12 3 2 3 7 2 2" xfId="20447" xr:uid="{00000000-0005-0000-0000-0000D5390000}"/>
    <cellStyle name="Normal 12 3 2 3 7 2 2 2" xfId="46067" xr:uid="{00000000-0005-0000-0000-0000D6390000}"/>
    <cellStyle name="Normal 12 3 2 3 7 2 3" xfId="33257" xr:uid="{00000000-0005-0000-0000-0000D7390000}"/>
    <cellStyle name="Normal 12 3 2 3 7 3" xfId="14957" xr:uid="{00000000-0005-0000-0000-0000D8390000}"/>
    <cellStyle name="Normal 12 3 2 3 7 3 2" xfId="40577" xr:uid="{00000000-0005-0000-0000-0000D9390000}"/>
    <cellStyle name="Normal 12 3 2 3 7 4" xfId="27767" xr:uid="{00000000-0005-0000-0000-0000DA390000}"/>
    <cellStyle name="Normal 12 3 2 3 8" xfId="3976" xr:uid="{00000000-0005-0000-0000-0000DB390000}"/>
    <cellStyle name="Normal 12 3 2 3 8 2" xfId="9466" xr:uid="{00000000-0005-0000-0000-0000DC390000}"/>
    <cellStyle name="Normal 12 3 2 3 8 2 2" xfId="22277" xr:uid="{00000000-0005-0000-0000-0000DD390000}"/>
    <cellStyle name="Normal 12 3 2 3 8 2 2 2" xfId="47897" xr:uid="{00000000-0005-0000-0000-0000DE390000}"/>
    <cellStyle name="Normal 12 3 2 3 8 2 3" xfId="35087" xr:uid="{00000000-0005-0000-0000-0000DF390000}"/>
    <cellStyle name="Normal 12 3 2 3 8 3" xfId="16787" xr:uid="{00000000-0005-0000-0000-0000E0390000}"/>
    <cellStyle name="Normal 12 3 2 3 8 3 2" xfId="42407" xr:uid="{00000000-0005-0000-0000-0000E1390000}"/>
    <cellStyle name="Normal 12 3 2 3 8 4" xfId="29597" xr:uid="{00000000-0005-0000-0000-0000E2390000}"/>
    <cellStyle name="Normal 12 3 2 3 9" xfId="11296" xr:uid="{00000000-0005-0000-0000-0000E3390000}"/>
    <cellStyle name="Normal 12 3 2 3 9 2" xfId="24107" xr:uid="{00000000-0005-0000-0000-0000E4390000}"/>
    <cellStyle name="Normal 12 3 2 3 9 2 2" xfId="49727" xr:uid="{00000000-0005-0000-0000-0000E5390000}"/>
    <cellStyle name="Normal 12 3 2 3 9 3" xfId="36917" xr:uid="{00000000-0005-0000-0000-0000E6390000}"/>
    <cellStyle name="Normal 12 3 2 4" xfId="273" xr:uid="{00000000-0005-0000-0000-0000E7390000}"/>
    <cellStyle name="Normal 12 3 2 4 10" xfId="5765" xr:uid="{00000000-0005-0000-0000-0000E8390000}"/>
    <cellStyle name="Normal 12 3 2 4 10 2" xfId="18576" xr:uid="{00000000-0005-0000-0000-0000E9390000}"/>
    <cellStyle name="Normal 12 3 2 4 10 2 2" xfId="44196" xr:uid="{00000000-0005-0000-0000-0000EA390000}"/>
    <cellStyle name="Normal 12 3 2 4 10 3" xfId="31386" xr:uid="{00000000-0005-0000-0000-0000EB390000}"/>
    <cellStyle name="Normal 12 3 2 4 11" xfId="13086" xr:uid="{00000000-0005-0000-0000-0000EC390000}"/>
    <cellStyle name="Normal 12 3 2 4 11 2" xfId="38706" xr:uid="{00000000-0005-0000-0000-0000ED390000}"/>
    <cellStyle name="Normal 12 3 2 4 12" xfId="25896" xr:uid="{00000000-0005-0000-0000-0000EE390000}"/>
    <cellStyle name="Normal 12 3 2 4 2" xfId="502" xr:uid="{00000000-0005-0000-0000-0000EF390000}"/>
    <cellStyle name="Normal 12 3 2 4 2 2" xfId="901" xr:uid="{00000000-0005-0000-0000-0000F0390000}"/>
    <cellStyle name="Normal 12 3 2 4 2 2 2" xfId="1796" xr:uid="{00000000-0005-0000-0000-0000F1390000}"/>
    <cellStyle name="Normal 12 3 2 4 2 2 2 2" xfId="3626" xr:uid="{00000000-0005-0000-0000-0000F2390000}"/>
    <cellStyle name="Normal 12 3 2 4 2 2 2 2 2" xfId="9116" xr:uid="{00000000-0005-0000-0000-0000F3390000}"/>
    <cellStyle name="Normal 12 3 2 4 2 2 2 2 2 2" xfId="21927" xr:uid="{00000000-0005-0000-0000-0000F4390000}"/>
    <cellStyle name="Normal 12 3 2 4 2 2 2 2 2 2 2" xfId="47547" xr:uid="{00000000-0005-0000-0000-0000F5390000}"/>
    <cellStyle name="Normal 12 3 2 4 2 2 2 2 2 3" xfId="34737" xr:uid="{00000000-0005-0000-0000-0000F6390000}"/>
    <cellStyle name="Normal 12 3 2 4 2 2 2 2 3" xfId="16437" xr:uid="{00000000-0005-0000-0000-0000F7390000}"/>
    <cellStyle name="Normal 12 3 2 4 2 2 2 2 3 2" xfId="42057" xr:uid="{00000000-0005-0000-0000-0000F8390000}"/>
    <cellStyle name="Normal 12 3 2 4 2 2 2 2 4" xfId="29247" xr:uid="{00000000-0005-0000-0000-0000F9390000}"/>
    <cellStyle name="Normal 12 3 2 4 2 2 2 3" xfId="5456" xr:uid="{00000000-0005-0000-0000-0000FA390000}"/>
    <cellStyle name="Normal 12 3 2 4 2 2 2 3 2" xfId="10946" xr:uid="{00000000-0005-0000-0000-0000FB390000}"/>
    <cellStyle name="Normal 12 3 2 4 2 2 2 3 2 2" xfId="23757" xr:uid="{00000000-0005-0000-0000-0000FC390000}"/>
    <cellStyle name="Normal 12 3 2 4 2 2 2 3 2 2 2" xfId="49377" xr:uid="{00000000-0005-0000-0000-0000FD390000}"/>
    <cellStyle name="Normal 12 3 2 4 2 2 2 3 2 3" xfId="36567" xr:uid="{00000000-0005-0000-0000-0000FE390000}"/>
    <cellStyle name="Normal 12 3 2 4 2 2 2 3 3" xfId="18267" xr:uid="{00000000-0005-0000-0000-0000FF390000}"/>
    <cellStyle name="Normal 12 3 2 4 2 2 2 3 3 2" xfId="43887" xr:uid="{00000000-0005-0000-0000-0000003A0000}"/>
    <cellStyle name="Normal 12 3 2 4 2 2 2 3 4" xfId="31077" xr:uid="{00000000-0005-0000-0000-0000013A0000}"/>
    <cellStyle name="Normal 12 3 2 4 2 2 2 4" xfId="12776" xr:uid="{00000000-0005-0000-0000-0000023A0000}"/>
    <cellStyle name="Normal 12 3 2 4 2 2 2 4 2" xfId="25587" xr:uid="{00000000-0005-0000-0000-0000033A0000}"/>
    <cellStyle name="Normal 12 3 2 4 2 2 2 4 2 2" xfId="51207" xr:uid="{00000000-0005-0000-0000-0000043A0000}"/>
    <cellStyle name="Normal 12 3 2 4 2 2 2 4 3" xfId="38397" xr:uid="{00000000-0005-0000-0000-0000053A0000}"/>
    <cellStyle name="Normal 12 3 2 4 2 2 2 5" xfId="7286" xr:uid="{00000000-0005-0000-0000-0000063A0000}"/>
    <cellStyle name="Normal 12 3 2 4 2 2 2 5 2" xfId="20097" xr:uid="{00000000-0005-0000-0000-0000073A0000}"/>
    <cellStyle name="Normal 12 3 2 4 2 2 2 5 2 2" xfId="45717" xr:uid="{00000000-0005-0000-0000-0000083A0000}"/>
    <cellStyle name="Normal 12 3 2 4 2 2 2 5 3" xfId="32907" xr:uid="{00000000-0005-0000-0000-0000093A0000}"/>
    <cellStyle name="Normal 12 3 2 4 2 2 2 6" xfId="14607" xr:uid="{00000000-0005-0000-0000-00000A3A0000}"/>
    <cellStyle name="Normal 12 3 2 4 2 2 2 6 2" xfId="40227" xr:uid="{00000000-0005-0000-0000-00000B3A0000}"/>
    <cellStyle name="Normal 12 3 2 4 2 2 2 7" xfId="27417" xr:uid="{00000000-0005-0000-0000-00000C3A0000}"/>
    <cellStyle name="Normal 12 3 2 4 2 2 3" xfId="2732" xr:uid="{00000000-0005-0000-0000-00000D3A0000}"/>
    <cellStyle name="Normal 12 3 2 4 2 2 3 2" xfId="8222" xr:uid="{00000000-0005-0000-0000-00000E3A0000}"/>
    <cellStyle name="Normal 12 3 2 4 2 2 3 2 2" xfId="21033" xr:uid="{00000000-0005-0000-0000-00000F3A0000}"/>
    <cellStyle name="Normal 12 3 2 4 2 2 3 2 2 2" xfId="46653" xr:uid="{00000000-0005-0000-0000-0000103A0000}"/>
    <cellStyle name="Normal 12 3 2 4 2 2 3 2 3" xfId="33843" xr:uid="{00000000-0005-0000-0000-0000113A0000}"/>
    <cellStyle name="Normal 12 3 2 4 2 2 3 3" xfId="15543" xr:uid="{00000000-0005-0000-0000-0000123A0000}"/>
    <cellStyle name="Normal 12 3 2 4 2 2 3 3 2" xfId="41163" xr:uid="{00000000-0005-0000-0000-0000133A0000}"/>
    <cellStyle name="Normal 12 3 2 4 2 2 3 4" xfId="28353" xr:uid="{00000000-0005-0000-0000-0000143A0000}"/>
    <cellStyle name="Normal 12 3 2 4 2 2 4" xfId="4562" xr:uid="{00000000-0005-0000-0000-0000153A0000}"/>
    <cellStyle name="Normal 12 3 2 4 2 2 4 2" xfId="10052" xr:uid="{00000000-0005-0000-0000-0000163A0000}"/>
    <cellStyle name="Normal 12 3 2 4 2 2 4 2 2" xfId="22863" xr:uid="{00000000-0005-0000-0000-0000173A0000}"/>
    <cellStyle name="Normal 12 3 2 4 2 2 4 2 2 2" xfId="48483" xr:uid="{00000000-0005-0000-0000-0000183A0000}"/>
    <cellStyle name="Normal 12 3 2 4 2 2 4 2 3" xfId="35673" xr:uid="{00000000-0005-0000-0000-0000193A0000}"/>
    <cellStyle name="Normal 12 3 2 4 2 2 4 3" xfId="17373" xr:uid="{00000000-0005-0000-0000-00001A3A0000}"/>
    <cellStyle name="Normal 12 3 2 4 2 2 4 3 2" xfId="42993" xr:uid="{00000000-0005-0000-0000-00001B3A0000}"/>
    <cellStyle name="Normal 12 3 2 4 2 2 4 4" xfId="30183" xr:uid="{00000000-0005-0000-0000-00001C3A0000}"/>
    <cellStyle name="Normal 12 3 2 4 2 2 5" xfId="11882" xr:uid="{00000000-0005-0000-0000-00001D3A0000}"/>
    <cellStyle name="Normal 12 3 2 4 2 2 5 2" xfId="24693" xr:uid="{00000000-0005-0000-0000-00001E3A0000}"/>
    <cellStyle name="Normal 12 3 2 4 2 2 5 2 2" xfId="50313" xr:uid="{00000000-0005-0000-0000-00001F3A0000}"/>
    <cellStyle name="Normal 12 3 2 4 2 2 5 3" xfId="37503" xr:uid="{00000000-0005-0000-0000-0000203A0000}"/>
    <cellStyle name="Normal 12 3 2 4 2 2 6" xfId="6392" xr:uid="{00000000-0005-0000-0000-0000213A0000}"/>
    <cellStyle name="Normal 12 3 2 4 2 2 6 2" xfId="19203" xr:uid="{00000000-0005-0000-0000-0000223A0000}"/>
    <cellStyle name="Normal 12 3 2 4 2 2 6 2 2" xfId="44823" xr:uid="{00000000-0005-0000-0000-0000233A0000}"/>
    <cellStyle name="Normal 12 3 2 4 2 2 6 3" xfId="32013" xr:uid="{00000000-0005-0000-0000-0000243A0000}"/>
    <cellStyle name="Normal 12 3 2 4 2 2 7" xfId="13713" xr:uid="{00000000-0005-0000-0000-0000253A0000}"/>
    <cellStyle name="Normal 12 3 2 4 2 2 7 2" xfId="39333" xr:uid="{00000000-0005-0000-0000-0000263A0000}"/>
    <cellStyle name="Normal 12 3 2 4 2 2 8" xfId="26523" xr:uid="{00000000-0005-0000-0000-0000273A0000}"/>
    <cellStyle name="Normal 12 3 2 4 2 3" xfId="1397" xr:uid="{00000000-0005-0000-0000-0000283A0000}"/>
    <cellStyle name="Normal 12 3 2 4 2 3 2" xfId="3227" xr:uid="{00000000-0005-0000-0000-0000293A0000}"/>
    <cellStyle name="Normal 12 3 2 4 2 3 2 2" xfId="8717" xr:uid="{00000000-0005-0000-0000-00002A3A0000}"/>
    <cellStyle name="Normal 12 3 2 4 2 3 2 2 2" xfId="21528" xr:uid="{00000000-0005-0000-0000-00002B3A0000}"/>
    <cellStyle name="Normal 12 3 2 4 2 3 2 2 2 2" xfId="47148" xr:uid="{00000000-0005-0000-0000-00002C3A0000}"/>
    <cellStyle name="Normal 12 3 2 4 2 3 2 2 3" xfId="34338" xr:uid="{00000000-0005-0000-0000-00002D3A0000}"/>
    <cellStyle name="Normal 12 3 2 4 2 3 2 3" xfId="16038" xr:uid="{00000000-0005-0000-0000-00002E3A0000}"/>
    <cellStyle name="Normal 12 3 2 4 2 3 2 3 2" xfId="41658" xr:uid="{00000000-0005-0000-0000-00002F3A0000}"/>
    <cellStyle name="Normal 12 3 2 4 2 3 2 4" xfId="28848" xr:uid="{00000000-0005-0000-0000-0000303A0000}"/>
    <cellStyle name="Normal 12 3 2 4 2 3 3" xfId="5057" xr:uid="{00000000-0005-0000-0000-0000313A0000}"/>
    <cellStyle name="Normal 12 3 2 4 2 3 3 2" xfId="10547" xr:uid="{00000000-0005-0000-0000-0000323A0000}"/>
    <cellStyle name="Normal 12 3 2 4 2 3 3 2 2" xfId="23358" xr:uid="{00000000-0005-0000-0000-0000333A0000}"/>
    <cellStyle name="Normal 12 3 2 4 2 3 3 2 2 2" xfId="48978" xr:uid="{00000000-0005-0000-0000-0000343A0000}"/>
    <cellStyle name="Normal 12 3 2 4 2 3 3 2 3" xfId="36168" xr:uid="{00000000-0005-0000-0000-0000353A0000}"/>
    <cellStyle name="Normal 12 3 2 4 2 3 3 3" xfId="17868" xr:uid="{00000000-0005-0000-0000-0000363A0000}"/>
    <cellStyle name="Normal 12 3 2 4 2 3 3 3 2" xfId="43488" xr:uid="{00000000-0005-0000-0000-0000373A0000}"/>
    <cellStyle name="Normal 12 3 2 4 2 3 3 4" xfId="30678" xr:uid="{00000000-0005-0000-0000-0000383A0000}"/>
    <cellStyle name="Normal 12 3 2 4 2 3 4" xfId="12377" xr:uid="{00000000-0005-0000-0000-0000393A0000}"/>
    <cellStyle name="Normal 12 3 2 4 2 3 4 2" xfId="25188" xr:uid="{00000000-0005-0000-0000-00003A3A0000}"/>
    <cellStyle name="Normal 12 3 2 4 2 3 4 2 2" xfId="50808" xr:uid="{00000000-0005-0000-0000-00003B3A0000}"/>
    <cellStyle name="Normal 12 3 2 4 2 3 4 3" xfId="37998" xr:uid="{00000000-0005-0000-0000-00003C3A0000}"/>
    <cellStyle name="Normal 12 3 2 4 2 3 5" xfId="6887" xr:uid="{00000000-0005-0000-0000-00003D3A0000}"/>
    <cellStyle name="Normal 12 3 2 4 2 3 5 2" xfId="19698" xr:uid="{00000000-0005-0000-0000-00003E3A0000}"/>
    <cellStyle name="Normal 12 3 2 4 2 3 5 2 2" xfId="45318" xr:uid="{00000000-0005-0000-0000-00003F3A0000}"/>
    <cellStyle name="Normal 12 3 2 4 2 3 5 3" xfId="32508" xr:uid="{00000000-0005-0000-0000-0000403A0000}"/>
    <cellStyle name="Normal 12 3 2 4 2 3 6" xfId="14208" xr:uid="{00000000-0005-0000-0000-0000413A0000}"/>
    <cellStyle name="Normal 12 3 2 4 2 3 6 2" xfId="39828" xr:uid="{00000000-0005-0000-0000-0000423A0000}"/>
    <cellStyle name="Normal 12 3 2 4 2 3 7" xfId="27018" xr:uid="{00000000-0005-0000-0000-0000433A0000}"/>
    <cellStyle name="Normal 12 3 2 4 2 4" xfId="2333" xr:uid="{00000000-0005-0000-0000-0000443A0000}"/>
    <cellStyle name="Normal 12 3 2 4 2 4 2" xfId="7823" xr:uid="{00000000-0005-0000-0000-0000453A0000}"/>
    <cellStyle name="Normal 12 3 2 4 2 4 2 2" xfId="20634" xr:uid="{00000000-0005-0000-0000-0000463A0000}"/>
    <cellStyle name="Normal 12 3 2 4 2 4 2 2 2" xfId="46254" xr:uid="{00000000-0005-0000-0000-0000473A0000}"/>
    <cellStyle name="Normal 12 3 2 4 2 4 2 3" xfId="33444" xr:uid="{00000000-0005-0000-0000-0000483A0000}"/>
    <cellStyle name="Normal 12 3 2 4 2 4 3" xfId="15144" xr:uid="{00000000-0005-0000-0000-0000493A0000}"/>
    <cellStyle name="Normal 12 3 2 4 2 4 3 2" xfId="40764" xr:uid="{00000000-0005-0000-0000-00004A3A0000}"/>
    <cellStyle name="Normal 12 3 2 4 2 4 4" xfId="27954" xr:uid="{00000000-0005-0000-0000-00004B3A0000}"/>
    <cellStyle name="Normal 12 3 2 4 2 5" xfId="4163" xr:uid="{00000000-0005-0000-0000-00004C3A0000}"/>
    <cellStyle name="Normal 12 3 2 4 2 5 2" xfId="9653" xr:uid="{00000000-0005-0000-0000-00004D3A0000}"/>
    <cellStyle name="Normal 12 3 2 4 2 5 2 2" xfId="22464" xr:uid="{00000000-0005-0000-0000-00004E3A0000}"/>
    <cellStyle name="Normal 12 3 2 4 2 5 2 2 2" xfId="48084" xr:uid="{00000000-0005-0000-0000-00004F3A0000}"/>
    <cellStyle name="Normal 12 3 2 4 2 5 2 3" xfId="35274" xr:uid="{00000000-0005-0000-0000-0000503A0000}"/>
    <cellStyle name="Normal 12 3 2 4 2 5 3" xfId="16974" xr:uid="{00000000-0005-0000-0000-0000513A0000}"/>
    <cellStyle name="Normal 12 3 2 4 2 5 3 2" xfId="42594" xr:uid="{00000000-0005-0000-0000-0000523A0000}"/>
    <cellStyle name="Normal 12 3 2 4 2 5 4" xfId="29784" xr:uid="{00000000-0005-0000-0000-0000533A0000}"/>
    <cellStyle name="Normal 12 3 2 4 2 6" xfId="11483" xr:uid="{00000000-0005-0000-0000-0000543A0000}"/>
    <cellStyle name="Normal 12 3 2 4 2 6 2" xfId="24294" xr:uid="{00000000-0005-0000-0000-0000553A0000}"/>
    <cellStyle name="Normal 12 3 2 4 2 6 2 2" xfId="49914" xr:uid="{00000000-0005-0000-0000-0000563A0000}"/>
    <cellStyle name="Normal 12 3 2 4 2 6 3" xfId="37104" xr:uid="{00000000-0005-0000-0000-0000573A0000}"/>
    <cellStyle name="Normal 12 3 2 4 2 7" xfId="5993" xr:uid="{00000000-0005-0000-0000-0000583A0000}"/>
    <cellStyle name="Normal 12 3 2 4 2 7 2" xfId="18804" xr:uid="{00000000-0005-0000-0000-0000593A0000}"/>
    <cellStyle name="Normal 12 3 2 4 2 7 2 2" xfId="44424" xr:uid="{00000000-0005-0000-0000-00005A3A0000}"/>
    <cellStyle name="Normal 12 3 2 4 2 7 3" xfId="31614" xr:uid="{00000000-0005-0000-0000-00005B3A0000}"/>
    <cellStyle name="Normal 12 3 2 4 2 8" xfId="13314" xr:uid="{00000000-0005-0000-0000-00005C3A0000}"/>
    <cellStyle name="Normal 12 3 2 4 2 8 2" xfId="38934" xr:uid="{00000000-0005-0000-0000-00005D3A0000}"/>
    <cellStyle name="Normal 12 3 2 4 2 9" xfId="26124" xr:uid="{00000000-0005-0000-0000-00005E3A0000}"/>
    <cellStyle name="Normal 12 3 2 4 3" xfId="634" xr:uid="{00000000-0005-0000-0000-00005F3A0000}"/>
    <cellStyle name="Normal 12 3 2 4 3 2" xfId="1034" xr:uid="{00000000-0005-0000-0000-0000603A0000}"/>
    <cellStyle name="Normal 12 3 2 4 3 2 2" xfId="1929" xr:uid="{00000000-0005-0000-0000-0000613A0000}"/>
    <cellStyle name="Normal 12 3 2 4 3 2 2 2" xfId="3759" xr:uid="{00000000-0005-0000-0000-0000623A0000}"/>
    <cellStyle name="Normal 12 3 2 4 3 2 2 2 2" xfId="9249" xr:uid="{00000000-0005-0000-0000-0000633A0000}"/>
    <cellStyle name="Normal 12 3 2 4 3 2 2 2 2 2" xfId="22060" xr:uid="{00000000-0005-0000-0000-0000643A0000}"/>
    <cellStyle name="Normal 12 3 2 4 3 2 2 2 2 2 2" xfId="47680" xr:uid="{00000000-0005-0000-0000-0000653A0000}"/>
    <cellStyle name="Normal 12 3 2 4 3 2 2 2 2 3" xfId="34870" xr:uid="{00000000-0005-0000-0000-0000663A0000}"/>
    <cellStyle name="Normal 12 3 2 4 3 2 2 2 3" xfId="16570" xr:uid="{00000000-0005-0000-0000-0000673A0000}"/>
    <cellStyle name="Normal 12 3 2 4 3 2 2 2 3 2" xfId="42190" xr:uid="{00000000-0005-0000-0000-0000683A0000}"/>
    <cellStyle name="Normal 12 3 2 4 3 2 2 2 4" xfId="29380" xr:uid="{00000000-0005-0000-0000-0000693A0000}"/>
    <cellStyle name="Normal 12 3 2 4 3 2 2 3" xfId="5589" xr:uid="{00000000-0005-0000-0000-00006A3A0000}"/>
    <cellStyle name="Normal 12 3 2 4 3 2 2 3 2" xfId="11079" xr:uid="{00000000-0005-0000-0000-00006B3A0000}"/>
    <cellStyle name="Normal 12 3 2 4 3 2 2 3 2 2" xfId="23890" xr:uid="{00000000-0005-0000-0000-00006C3A0000}"/>
    <cellStyle name="Normal 12 3 2 4 3 2 2 3 2 2 2" xfId="49510" xr:uid="{00000000-0005-0000-0000-00006D3A0000}"/>
    <cellStyle name="Normal 12 3 2 4 3 2 2 3 2 3" xfId="36700" xr:uid="{00000000-0005-0000-0000-00006E3A0000}"/>
    <cellStyle name="Normal 12 3 2 4 3 2 2 3 3" xfId="18400" xr:uid="{00000000-0005-0000-0000-00006F3A0000}"/>
    <cellStyle name="Normal 12 3 2 4 3 2 2 3 3 2" xfId="44020" xr:uid="{00000000-0005-0000-0000-0000703A0000}"/>
    <cellStyle name="Normal 12 3 2 4 3 2 2 3 4" xfId="31210" xr:uid="{00000000-0005-0000-0000-0000713A0000}"/>
    <cellStyle name="Normal 12 3 2 4 3 2 2 4" xfId="12909" xr:uid="{00000000-0005-0000-0000-0000723A0000}"/>
    <cellStyle name="Normal 12 3 2 4 3 2 2 4 2" xfId="25720" xr:uid="{00000000-0005-0000-0000-0000733A0000}"/>
    <cellStyle name="Normal 12 3 2 4 3 2 2 4 2 2" xfId="51340" xr:uid="{00000000-0005-0000-0000-0000743A0000}"/>
    <cellStyle name="Normal 12 3 2 4 3 2 2 4 3" xfId="38530" xr:uid="{00000000-0005-0000-0000-0000753A0000}"/>
    <cellStyle name="Normal 12 3 2 4 3 2 2 5" xfId="7419" xr:uid="{00000000-0005-0000-0000-0000763A0000}"/>
    <cellStyle name="Normal 12 3 2 4 3 2 2 5 2" xfId="20230" xr:uid="{00000000-0005-0000-0000-0000773A0000}"/>
    <cellStyle name="Normal 12 3 2 4 3 2 2 5 2 2" xfId="45850" xr:uid="{00000000-0005-0000-0000-0000783A0000}"/>
    <cellStyle name="Normal 12 3 2 4 3 2 2 5 3" xfId="33040" xr:uid="{00000000-0005-0000-0000-0000793A0000}"/>
    <cellStyle name="Normal 12 3 2 4 3 2 2 6" xfId="14740" xr:uid="{00000000-0005-0000-0000-00007A3A0000}"/>
    <cellStyle name="Normal 12 3 2 4 3 2 2 6 2" xfId="40360" xr:uid="{00000000-0005-0000-0000-00007B3A0000}"/>
    <cellStyle name="Normal 12 3 2 4 3 2 2 7" xfId="27550" xr:uid="{00000000-0005-0000-0000-00007C3A0000}"/>
    <cellStyle name="Normal 12 3 2 4 3 2 3" xfId="2865" xr:uid="{00000000-0005-0000-0000-00007D3A0000}"/>
    <cellStyle name="Normal 12 3 2 4 3 2 3 2" xfId="8355" xr:uid="{00000000-0005-0000-0000-00007E3A0000}"/>
    <cellStyle name="Normal 12 3 2 4 3 2 3 2 2" xfId="21166" xr:uid="{00000000-0005-0000-0000-00007F3A0000}"/>
    <cellStyle name="Normal 12 3 2 4 3 2 3 2 2 2" xfId="46786" xr:uid="{00000000-0005-0000-0000-0000803A0000}"/>
    <cellStyle name="Normal 12 3 2 4 3 2 3 2 3" xfId="33976" xr:uid="{00000000-0005-0000-0000-0000813A0000}"/>
    <cellStyle name="Normal 12 3 2 4 3 2 3 3" xfId="15676" xr:uid="{00000000-0005-0000-0000-0000823A0000}"/>
    <cellStyle name="Normal 12 3 2 4 3 2 3 3 2" xfId="41296" xr:uid="{00000000-0005-0000-0000-0000833A0000}"/>
    <cellStyle name="Normal 12 3 2 4 3 2 3 4" xfId="28486" xr:uid="{00000000-0005-0000-0000-0000843A0000}"/>
    <cellStyle name="Normal 12 3 2 4 3 2 4" xfId="4695" xr:uid="{00000000-0005-0000-0000-0000853A0000}"/>
    <cellStyle name="Normal 12 3 2 4 3 2 4 2" xfId="10185" xr:uid="{00000000-0005-0000-0000-0000863A0000}"/>
    <cellStyle name="Normal 12 3 2 4 3 2 4 2 2" xfId="22996" xr:uid="{00000000-0005-0000-0000-0000873A0000}"/>
    <cellStyle name="Normal 12 3 2 4 3 2 4 2 2 2" xfId="48616" xr:uid="{00000000-0005-0000-0000-0000883A0000}"/>
    <cellStyle name="Normal 12 3 2 4 3 2 4 2 3" xfId="35806" xr:uid="{00000000-0005-0000-0000-0000893A0000}"/>
    <cellStyle name="Normal 12 3 2 4 3 2 4 3" xfId="17506" xr:uid="{00000000-0005-0000-0000-00008A3A0000}"/>
    <cellStyle name="Normal 12 3 2 4 3 2 4 3 2" xfId="43126" xr:uid="{00000000-0005-0000-0000-00008B3A0000}"/>
    <cellStyle name="Normal 12 3 2 4 3 2 4 4" xfId="30316" xr:uid="{00000000-0005-0000-0000-00008C3A0000}"/>
    <cellStyle name="Normal 12 3 2 4 3 2 5" xfId="12015" xr:uid="{00000000-0005-0000-0000-00008D3A0000}"/>
    <cellStyle name="Normal 12 3 2 4 3 2 5 2" xfId="24826" xr:uid="{00000000-0005-0000-0000-00008E3A0000}"/>
    <cellStyle name="Normal 12 3 2 4 3 2 5 2 2" xfId="50446" xr:uid="{00000000-0005-0000-0000-00008F3A0000}"/>
    <cellStyle name="Normal 12 3 2 4 3 2 5 3" xfId="37636" xr:uid="{00000000-0005-0000-0000-0000903A0000}"/>
    <cellStyle name="Normal 12 3 2 4 3 2 6" xfId="6525" xr:uid="{00000000-0005-0000-0000-0000913A0000}"/>
    <cellStyle name="Normal 12 3 2 4 3 2 6 2" xfId="19336" xr:uid="{00000000-0005-0000-0000-0000923A0000}"/>
    <cellStyle name="Normal 12 3 2 4 3 2 6 2 2" xfId="44956" xr:uid="{00000000-0005-0000-0000-0000933A0000}"/>
    <cellStyle name="Normal 12 3 2 4 3 2 6 3" xfId="32146" xr:uid="{00000000-0005-0000-0000-0000943A0000}"/>
    <cellStyle name="Normal 12 3 2 4 3 2 7" xfId="13846" xr:uid="{00000000-0005-0000-0000-0000953A0000}"/>
    <cellStyle name="Normal 12 3 2 4 3 2 7 2" xfId="39466" xr:uid="{00000000-0005-0000-0000-0000963A0000}"/>
    <cellStyle name="Normal 12 3 2 4 3 2 8" xfId="26656" xr:uid="{00000000-0005-0000-0000-0000973A0000}"/>
    <cellStyle name="Normal 12 3 2 4 3 3" xfId="1529" xr:uid="{00000000-0005-0000-0000-0000983A0000}"/>
    <cellStyle name="Normal 12 3 2 4 3 3 2" xfId="3359" xr:uid="{00000000-0005-0000-0000-0000993A0000}"/>
    <cellStyle name="Normal 12 3 2 4 3 3 2 2" xfId="8849" xr:uid="{00000000-0005-0000-0000-00009A3A0000}"/>
    <cellStyle name="Normal 12 3 2 4 3 3 2 2 2" xfId="21660" xr:uid="{00000000-0005-0000-0000-00009B3A0000}"/>
    <cellStyle name="Normal 12 3 2 4 3 3 2 2 2 2" xfId="47280" xr:uid="{00000000-0005-0000-0000-00009C3A0000}"/>
    <cellStyle name="Normal 12 3 2 4 3 3 2 2 3" xfId="34470" xr:uid="{00000000-0005-0000-0000-00009D3A0000}"/>
    <cellStyle name="Normal 12 3 2 4 3 3 2 3" xfId="16170" xr:uid="{00000000-0005-0000-0000-00009E3A0000}"/>
    <cellStyle name="Normal 12 3 2 4 3 3 2 3 2" xfId="41790" xr:uid="{00000000-0005-0000-0000-00009F3A0000}"/>
    <cellStyle name="Normal 12 3 2 4 3 3 2 4" xfId="28980" xr:uid="{00000000-0005-0000-0000-0000A03A0000}"/>
    <cellStyle name="Normal 12 3 2 4 3 3 3" xfId="5189" xr:uid="{00000000-0005-0000-0000-0000A13A0000}"/>
    <cellStyle name="Normal 12 3 2 4 3 3 3 2" xfId="10679" xr:uid="{00000000-0005-0000-0000-0000A23A0000}"/>
    <cellStyle name="Normal 12 3 2 4 3 3 3 2 2" xfId="23490" xr:uid="{00000000-0005-0000-0000-0000A33A0000}"/>
    <cellStyle name="Normal 12 3 2 4 3 3 3 2 2 2" xfId="49110" xr:uid="{00000000-0005-0000-0000-0000A43A0000}"/>
    <cellStyle name="Normal 12 3 2 4 3 3 3 2 3" xfId="36300" xr:uid="{00000000-0005-0000-0000-0000A53A0000}"/>
    <cellStyle name="Normal 12 3 2 4 3 3 3 3" xfId="18000" xr:uid="{00000000-0005-0000-0000-0000A63A0000}"/>
    <cellStyle name="Normal 12 3 2 4 3 3 3 3 2" xfId="43620" xr:uid="{00000000-0005-0000-0000-0000A73A0000}"/>
    <cellStyle name="Normal 12 3 2 4 3 3 3 4" xfId="30810" xr:uid="{00000000-0005-0000-0000-0000A83A0000}"/>
    <cellStyle name="Normal 12 3 2 4 3 3 4" xfId="12509" xr:uid="{00000000-0005-0000-0000-0000A93A0000}"/>
    <cellStyle name="Normal 12 3 2 4 3 3 4 2" xfId="25320" xr:uid="{00000000-0005-0000-0000-0000AA3A0000}"/>
    <cellStyle name="Normal 12 3 2 4 3 3 4 2 2" xfId="50940" xr:uid="{00000000-0005-0000-0000-0000AB3A0000}"/>
    <cellStyle name="Normal 12 3 2 4 3 3 4 3" xfId="38130" xr:uid="{00000000-0005-0000-0000-0000AC3A0000}"/>
    <cellStyle name="Normal 12 3 2 4 3 3 5" xfId="7019" xr:uid="{00000000-0005-0000-0000-0000AD3A0000}"/>
    <cellStyle name="Normal 12 3 2 4 3 3 5 2" xfId="19830" xr:uid="{00000000-0005-0000-0000-0000AE3A0000}"/>
    <cellStyle name="Normal 12 3 2 4 3 3 5 2 2" xfId="45450" xr:uid="{00000000-0005-0000-0000-0000AF3A0000}"/>
    <cellStyle name="Normal 12 3 2 4 3 3 5 3" xfId="32640" xr:uid="{00000000-0005-0000-0000-0000B03A0000}"/>
    <cellStyle name="Normal 12 3 2 4 3 3 6" xfId="14340" xr:uid="{00000000-0005-0000-0000-0000B13A0000}"/>
    <cellStyle name="Normal 12 3 2 4 3 3 6 2" xfId="39960" xr:uid="{00000000-0005-0000-0000-0000B23A0000}"/>
    <cellStyle name="Normal 12 3 2 4 3 3 7" xfId="27150" xr:uid="{00000000-0005-0000-0000-0000B33A0000}"/>
    <cellStyle name="Normal 12 3 2 4 3 4" xfId="2465" xr:uid="{00000000-0005-0000-0000-0000B43A0000}"/>
    <cellStyle name="Normal 12 3 2 4 3 4 2" xfId="7955" xr:uid="{00000000-0005-0000-0000-0000B53A0000}"/>
    <cellStyle name="Normal 12 3 2 4 3 4 2 2" xfId="20766" xr:uid="{00000000-0005-0000-0000-0000B63A0000}"/>
    <cellStyle name="Normal 12 3 2 4 3 4 2 2 2" xfId="46386" xr:uid="{00000000-0005-0000-0000-0000B73A0000}"/>
    <cellStyle name="Normal 12 3 2 4 3 4 2 3" xfId="33576" xr:uid="{00000000-0005-0000-0000-0000B83A0000}"/>
    <cellStyle name="Normal 12 3 2 4 3 4 3" xfId="15276" xr:uid="{00000000-0005-0000-0000-0000B93A0000}"/>
    <cellStyle name="Normal 12 3 2 4 3 4 3 2" xfId="40896" xr:uid="{00000000-0005-0000-0000-0000BA3A0000}"/>
    <cellStyle name="Normal 12 3 2 4 3 4 4" xfId="28086" xr:uid="{00000000-0005-0000-0000-0000BB3A0000}"/>
    <cellStyle name="Normal 12 3 2 4 3 5" xfId="4295" xr:uid="{00000000-0005-0000-0000-0000BC3A0000}"/>
    <cellStyle name="Normal 12 3 2 4 3 5 2" xfId="9785" xr:uid="{00000000-0005-0000-0000-0000BD3A0000}"/>
    <cellStyle name="Normal 12 3 2 4 3 5 2 2" xfId="22596" xr:uid="{00000000-0005-0000-0000-0000BE3A0000}"/>
    <cellStyle name="Normal 12 3 2 4 3 5 2 2 2" xfId="48216" xr:uid="{00000000-0005-0000-0000-0000BF3A0000}"/>
    <cellStyle name="Normal 12 3 2 4 3 5 2 3" xfId="35406" xr:uid="{00000000-0005-0000-0000-0000C03A0000}"/>
    <cellStyle name="Normal 12 3 2 4 3 5 3" xfId="17106" xr:uid="{00000000-0005-0000-0000-0000C13A0000}"/>
    <cellStyle name="Normal 12 3 2 4 3 5 3 2" xfId="42726" xr:uid="{00000000-0005-0000-0000-0000C23A0000}"/>
    <cellStyle name="Normal 12 3 2 4 3 5 4" xfId="29916" xr:uid="{00000000-0005-0000-0000-0000C33A0000}"/>
    <cellStyle name="Normal 12 3 2 4 3 6" xfId="11615" xr:uid="{00000000-0005-0000-0000-0000C43A0000}"/>
    <cellStyle name="Normal 12 3 2 4 3 6 2" xfId="24426" xr:uid="{00000000-0005-0000-0000-0000C53A0000}"/>
    <cellStyle name="Normal 12 3 2 4 3 6 2 2" xfId="50046" xr:uid="{00000000-0005-0000-0000-0000C63A0000}"/>
    <cellStyle name="Normal 12 3 2 4 3 6 3" xfId="37236" xr:uid="{00000000-0005-0000-0000-0000C73A0000}"/>
    <cellStyle name="Normal 12 3 2 4 3 7" xfId="6125" xr:uid="{00000000-0005-0000-0000-0000C83A0000}"/>
    <cellStyle name="Normal 12 3 2 4 3 7 2" xfId="18936" xr:uid="{00000000-0005-0000-0000-0000C93A0000}"/>
    <cellStyle name="Normal 12 3 2 4 3 7 2 2" xfId="44556" xr:uid="{00000000-0005-0000-0000-0000CA3A0000}"/>
    <cellStyle name="Normal 12 3 2 4 3 7 3" xfId="31746" xr:uid="{00000000-0005-0000-0000-0000CB3A0000}"/>
    <cellStyle name="Normal 12 3 2 4 3 8" xfId="13446" xr:uid="{00000000-0005-0000-0000-0000CC3A0000}"/>
    <cellStyle name="Normal 12 3 2 4 3 8 2" xfId="39066" xr:uid="{00000000-0005-0000-0000-0000CD3A0000}"/>
    <cellStyle name="Normal 12 3 2 4 3 9" xfId="26256" xr:uid="{00000000-0005-0000-0000-0000CE3A0000}"/>
    <cellStyle name="Normal 12 3 2 4 4" xfId="409" xr:uid="{00000000-0005-0000-0000-0000CF3A0000}"/>
    <cellStyle name="Normal 12 3 2 4 4 2" xfId="1304" xr:uid="{00000000-0005-0000-0000-0000D03A0000}"/>
    <cellStyle name="Normal 12 3 2 4 4 2 2" xfId="3134" xr:uid="{00000000-0005-0000-0000-0000D13A0000}"/>
    <cellStyle name="Normal 12 3 2 4 4 2 2 2" xfId="8624" xr:uid="{00000000-0005-0000-0000-0000D23A0000}"/>
    <cellStyle name="Normal 12 3 2 4 4 2 2 2 2" xfId="21435" xr:uid="{00000000-0005-0000-0000-0000D33A0000}"/>
    <cellStyle name="Normal 12 3 2 4 4 2 2 2 2 2" xfId="47055" xr:uid="{00000000-0005-0000-0000-0000D43A0000}"/>
    <cellStyle name="Normal 12 3 2 4 4 2 2 2 3" xfId="34245" xr:uid="{00000000-0005-0000-0000-0000D53A0000}"/>
    <cellStyle name="Normal 12 3 2 4 4 2 2 3" xfId="15945" xr:uid="{00000000-0005-0000-0000-0000D63A0000}"/>
    <cellStyle name="Normal 12 3 2 4 4 2 2 3 2" xfId="41565" xr:uid="{00000000-0005-0000-0000-0000D73A0000}"/>
    <cellStyle name="Normal 12 3 2 4 4 2 2 4" xfId="28755" xr:uid="{00000000-0005-0000-0000-0000D83A0000}"/>
    <cellStyle name="Normal 12 3 2 4 4 2 3" xfId="4964" xr:uid="{00000000-0005-0000-0000-0000D93A0000}"/>
    <cellStyle name="Normal 12 3 2 4 4 2 3 2" xfId="10454" xr:uid="{00000000-0005-0000-0000-0000DA3A0000}"/>
    <cellStyle name="Normal 12 3 2 4 4 2 3 2 2" xfId="23265" xr:uid="{00000000-0005-0000-0000-0000DB3A0000}"/>
    <cellStyle name="Normal 12 3 2 4 4 2 3 2 2 2" xfId="48885" xr:uid="{00000000-0005-0000-0000-0000DC3A0000}"/>
    <cellStyle name="Normal 12 3 2 4 4 2 3 2 3" xfId="36075" xr:uid="{00000000-0005-0000-0000-0000DD3A0000}"/>
    <cellStyle name="Normal 12 3 2 4 4 2 3 3" xfId="17775" xr:uid="{00000000-0005-0000-0000-0000DE3A0000}"/>
    <cellStyle name="Normal 12 3 2 4 4 2 3 3 2" xfId="43395" xr:uid="{00000000-0005-0000-0000-0000DF3A0000}"/>
    <cellStyle name="Normal 12 3 2 4 4 2 3 4" xfId="30585" xr:uid="{00000000-0005-0000-0000-0000E03A0000}"/>
    <cellStyle name="Normal 12 3 2 4 4 2 4" xfId="12284" xr:uid="{00000000-0005-0000-0000-0000E13A0000}"/>
    <cellStyle name="Normal 12 3 2 4 4 2 4 2" xfId="25095" xr:uid="{00000000-0005-0000-0000-0000E23A0000}"/>
    <cellStyle name="Normal 12 3 2 4 4 2 4 2 2" xfId="50715" xr:uid="{00000000-0005-0000-0000-0000E33A0000}"/>
    <cellStyle name="Normal 12 3 2 4 4 2 4 3" xfId="37905" xr:uid="{00000000-0005-0000-0000-0000E43A0000}"/>
    <cellStyle name="Normal 12 3 2 4 4 2 5" xfId="6794" xr:uid="{00000000-0005-0000-0000-0000E53A0000}"/>
    <cellStyle name="Normal 12 3 2 4 4 2 5 2" xfId="19605" xr:uid="{00000000-0005-0000-0000-0000E63A0000}"/>
    <cellStyle name="Normal 12 3 2 4 4 2 5 2 2" xfId="45225" xr:uid="{00000000-0005-0000-0000-0000E73A0000}"/>
    <cellStyle name="Normal 12 3 2 4 4 2 5 3" xfId="32415" xr:uid="{00000000-0005-0000-0000-0000E83A0000}"/>
    <cellStyle name="Normal 12 3 2 4 4 2 6" xfId="14115" xr:uid="{00000000-0005-0000-0000-0000E93A0000}"/>
    <cellStyle name="Normal 12 3 2 4 4 2 6 2" xfId="39735" xr:uid="{00000000-0005-0000-0000-0000EA3A0000}"/>
    <cellStyle name="Normal 12 3 2 4 4 2 7" xfId="26925" xr:uid="{00000000-0005-0000-0000-0000EB3A0000}"/>
    <cellStyle name="Normal 12 3 2 4 4 3" xfId="2240" xr:uid="{00000000-0005-0000-0000-0000EC3A0000}"/>
    <cellStyle name="Normal 12 3 2 4 4 3 2" xfId="7730" xr:uid="{00000000-0005-0000-0000-0000ED3A0000}"/>
    <cellStyle name="Normal 12 3 2 4 4 3 2 2" xfId="20541" xr:uid="{00000000-0005-0000-0000-0000EE3A0000}"/>
    <cellStyle name="Normal 12 3 2 4 4 3 2 2 2" xfId="46161" xr:uid="{00000000-0005-0000-0000-0000EF3A0000}"/>
    <cellStyle name="Normal 12 3 2 4 4 3 2 3" xfId="33351" xr:uid="{00000000-0005-0000-0000-0000F03A0000}"/>
    <cellStyle name="Normal 12 3 2 4 4 3 3" xfId="15051" xr:uid="{00000000-0005-0000-0000-0000F13A0000}"/>
    <cellStyle name="Normal 12 3 2 4 4 3 3 2" xfId="40671" xr:uid="{00000000-0005-0000-0000-0000F23A0000}"/>
    <cellStyle name="Normal 12 3 2 4 4 3 4" xfId="27861" xr:uid="{00000000-0005-0000-0000-0000F33A0000}"/>
    <cellStyle name="Normal 12 3 2 4 4 4" xfId="4070" xr:uid="{00000000-0005-0000-0000-0000F43A0000}"/>
    <cellStyle name="Normal 12 3 2 4 4 4 2" xfId="9560" xr:uid="{00000000-0005-0000-0000-0000F53A0000}"/>
    <cellStyle name="Normal 12 3 2 4 4 4 2 2" xfId="22371" xr:uid="{00000000-0005-0000-0000-0000F63A0000}"/>
    <cellStyle name="Normal 12 3 2 4 4 4 2 2 2" xfId="47991" xr:uid="{00000000-0005-0000-0000-0000F73A0000}"/>
    <cellStyle name="Normal 12 3 2 4 4 4 2 3" xfId="35181" xr:uid="{00000000-0005-0000-0000-0000F83A0000}"/>
    <cellStyle name="Normal 12 3 2 4 4 4 3" xfId="16881" xr:uid="{00000000-0005-0000-0000-0000F93A0000}"/>
    <cellStyle name="Normal 12 3 2 4 4 4 3 2" xfId="42501" xr:uid="{00000000-0005-0000-0000-0000FA3A0000}"/>
    <cellStyle name="Normal 12 3 2 4 4 4 4" xfId="29691" xr:uid="{00000000-0005-0000-0000-0000FB3A0000}"/>
    <cellStyle name="Normal 12 3 2 4 4 5" xfId="11390" xr:uid="{00000000-0005-0000-0000-0000FC3A0000}"/>
    <cellStyle name="Normal 12 3 2 4 4 5 2" xfId="24201" xr:uid="{00000000-0005-0000-0000-0000FD3A0000}"/>
    <cellStyle name="Normal 12 3 2 4 4 5 2 2" xfId="49821" xr:uid="{00000000-0005-0000-0000-0000FE3A0000}"/>
    <cellStyle name="Normal 12 3 2 4 4 5 3" xfId="37011" xr:uid="{00000000-0005-0000-0000-0000FF3A0000}"/>
    <cellStyle name="Normal 12 3 2 4 4 6" xfId="5900" xr:uid="{00000000-0005-0000-0000-0000003B0000}"/>
    <cellStyle name="Normal 12 3 2 4 4 6 2" xfId="18711" xr:uid="{00000000-0005-0000-0000-0000013B0000}"/>
    <cellStyle name="Normal 12 3 2 4 4 6 2 2" xfId="44331" xr:uid="{00000000-0005-0000-0000-0000023B0000}"/>
    <cellStyle name="Normal 12 3 2 4 4 6 3" xfId="31521" xr:uid="{00000000-0005-0000-0000-0000033B0000}"/>
    <cellStyle name="Normal 12 3 2 4 4 7" xfId="13221" xr:uid="{00000000-0005-0000-0000-0000043B0000}"/>
    <cellStyle name="Normal 12 3 2 4 4 7 2" xfId="38841" xr:uid="{00000000-0005-0000-0000-0000053B0000}"/>
    <cellStyle name="Normal 12 3 2 4 4 8" xfId="26031" xr:uid="{00000000-0005-0000-0000-0000063B0000}"/>
    <cellStyle name="Normal 12 3 2 4 5" xfId="768" xr:uid="{00000000-0005-0000-0000-0000073B0000}"/>
    <cellStyle name="Normal 12 3 2 4 5 2" xfId="1663" xr:uid="{00000000-0005-0000-0000-0000083B0000}"/>
    <cellStyle name="Normal 12 3 2 4 5 2 2" xfId="3493" xr:uid="{00000000-0005-0000-0000-0000093B0000}"/>
    <cellStyle name="Normal 12 3 2 4 5 2 2 2" xfId="8983" xr:uid="{00000000-0005-0000-0000-00000A3B0000}"/>
    <cellStyle name="Normal 12 3 2 4 5 2 2 2 2" xfId="21794" xr:uid="{00000000-0005-0000-0000-00000B3B0000}"/>
    <cellStyle name="Normal 12 3 2 4 5 2 2 2 2 2" xfId="47414" xr:uid="{00000000-0005-0000-0000-00000C3B0000}"/>
    <cellStyle name="Normal 12 3 2 4 5 2 2 2 3" xfId="34604" xr:uid="{00000000-0005-0000-0000-00000D3B0000}"/>
    <cellStyle name="Normal 12 3 2 4 5 2 2 3" xfId="16304" xr:uid="{00000000-0005-0000-0000-00000E3B0000}"/>
    <cellStyle name="Normal 12 3 2 4 5 2 2 3 2" xfId="41924" xr:uid="{00000000-0005-0000-0000-00000F3B0000}"/>
    <cellStyle name="Normal 12 3 2 4 5 2 2 4" xfId="29114" xr:uid="{00000000-0005-0000-0000-0000103B0000}"/>
    <cellStyle name="Normal 12 3 2 4 5 2 3" xfId="5323" xr:uid="{00000000-0005-0000-0000-0000113B0000}"/>
    <cellStyle name="Normal 12 3 2 4 5 2 3 2" xfId="10813" xr:uid="{00000000-0005-0000-0000-0000123B0000}"/>
    <cellStyle name="Normal 12 3 2 4 5 2 3 2 2" xfId="23624" xr:uid="{00000000-0005-0000-0000-0000133B0000}"/>
    <cellStyle name="Normal 12 3 2 4 5 2 3 2 2 2" xfId="49244" xr:uid="{00000000-0005-0000-0000-0000143B0000}"/>
    <cellStyle name="Normal 12 3 2 4 5 2 3 2 3" xfId="36434" xr:uid="{00000000-0005-0000-0000-0000153B0000}"/>
    <cellStyle name="Normal 12 3 2 4 5 2 3 3" xfId="18134" xr:uid="{00000000-0005-0000-0000-0000163B0000}"/>
    <cellStyle name="Normal 12 3 2 4 5 2 3 3 2" xfId="43754" xr:uid="{00000000-0005-0000-0000-0000173B0000}"/>
    <cellStyle name="Normal 12 3 2 4 5 2 3 4" xfId="30944" xr:uid="{00000000-0005-0000-0000-0000183B0000}"/>
    <cellStyle name="Normal 12 3 2 4 5 2 4" xfId="12643" xr:uid="{00000000-0005-0000-0000-0000193B0000}"/>
    <cellStyle name="Normal 12 3 2 4 5 2 4 2" xfId="25454" xr:uid="{00000000-0005-0000-0000-00001A3B0000}"/>
    <cellStyle name="Normal 12 3 2 4 5 2 4 2 2" xfId="51074" xr:uid="{00000000-0005-0000-0000-00001B3B0000}"/>
    <cellStyle name="Normal 12 3 2 4 5 2 4 3" xfId="38264" xr:uid="{00000000-0005-0000-0000-00001C3B0000}"/>
    <cellStyle name="Normal 12 3 2 4 5 2 5" xfId="7153" xr:uid="{00000000-0005-0000-0000-00001D3B0000}"/>
    <cellStyle name="Normal 12 3 2 4 5 2 5 2" xfId="19964" xr:uid="{00000000-0005-0000-0000-00001E3B0000}"/>
    <cellStyle name="Normal 12 3 2 4 5 2 5 2 2" xfId="45584" xr:uid="{00000000-0005-0000-0000-00001F3B0000}"/>
    <cellStyle name="Normal 12 3 2 4 5 2 5 3" xfId="32774" xr:uid="{00000000-0005-0000-0000-0000203B0000}"/>
    <cellStyle name="Normal 12 3 2 4 5 2 6" xfId="14474" xr:uid="{00000000-0005-0000-0000-0000213B0000}"/>
    <cellStyle name="Normal 12 3 2 4 5 2 6 2" xfId="40094" xr:uid="{00000000-0005-0000-0000-0000223B0000}"/>
    <cellStyle name="Normal 12 3 2 4 5 2 7" xfId="27284" xr:uid="{00000000-0005-0000-0000-0000233B0000}"/>
    <cellStyle name="Normal 12 3 2 4 5 3" xfId="2599" xr:uid="{00000000-0005-0000-0000-0000243B0000}"/>
    <cellStyle name="Normal 12 3 2 4 5 3 2" xfId="8089" xr:uid="{00000000-0005-0000-0000-0000253B0000}"/>
    <cellStyle name="Normal 12 3 2 4 5 3 2 2" xfId="20900" xr:uid="{00000000-0005-0000-0000-0000263B0000}"/>
    <cellStyle name="Normal 12 3 2 4 5 3 2 2 2" xfId="46520" xr:uid="{00000000-0005-0000-0000-0000273B0000}"/>
    <cellStyle name="Normal 12 3 2 4 5 3 2 3" xfId="33710" xr:uid="{00000000-0005-0000-0000-0000283B0000}"/>
    <cellStyle name="Normal 12 3 2 4 5 3 3" xfId="15410" xr:uid="{00000000-0005-0000-0000-0000293B0000}"/>
    <cellStyle name="Normal 12 3 2 4 5 3 3 2" xfId="41030" xr:uid="{00000000-0005-0000-0000-00002A3B0000}"/>
    <cellStyle name="Normal 12 3 2 4 5 3 4" xfId="28220" xr:uid="{00000000-0005-0000-0000-00002B3B0000}"/>
    <cellStyle name="Normal 12 3 2 4 5 4" xfId="4429" xr:uid="{00000000-0005-0000-0000-00002C3B0000}"/>
    <cellStyle name="Normal 12 3 2 4 5 4 2" xfId="9919" xr:uid="{00000000-0005-0000-0000-00002D3B0000}"/>
    <cellStyle name="Normal 12 3 2 4 5 4 2 2" xfId="22730" xr:uid="{00000000-0005-0000-0000-00002E3B0000}"/>
    <cellStyle name="Normal 12 3 2 4 5 4 2 2 2" xfId="48350" xr:uid="{00000000-0005-0000-0000-00002F3B0000}"/>
    <cellStyle name="Normal 12 3 2 4 5 4 2 3" xfId="35540" xr:uid="{00000000-0005-0000-0000-0000303B0000}"/>
    <cellStyle name="Normal 12 3 2 4 5 4 3" xfId="17240" xr:uid="{00000000-0005-0000-0000-0000313B0000}"/>
    <cellStyle name="Normal 12 3 2 4 5 4 3 2" xfId="42860" xr:uid="{00000000-0005-0000-0000-0000323B0000}"/>
    <cellStyle name="Normal 12 3 2 4 5 4 4" xfId="30050" xr:uid="{00000000-0005-0000-0000-0000333B0000}"/>
    <cellStyle name="Normal 12 3 2 4 5 5" xfId="11749" xr:uid="{00000000-0005-0000-0000-0000343B0000}"/>
    <cellStyle name="Normal 12 3 2 4 5 5 2" xfId="24560" xr:uid="{00000000-0005-0000-0000-0000353B0000}"/>
    <cellStyle name="Normal 12 3 2 4 5 5 2 2" xfId="50180" xr:uid="{00000000-0005-0000-0000-0000363B0000}"/>
    <cellStyle name="Normal 12 3 2 4 5 5 3" xfId="37370" xr:uid="{00000000-0005-0000-0000-0000373B0000}"/>
    <cellStyle name="Normal 12 3 2 4 5 6" xfId="6259" xr:uid="{00000000-0005-0000-0000-0000383B0000}"/>
    <cellStyle name="Normal 12 3 2 4 5 6 2" xfId="19070" xr:uid="{00000000-0005-0000-0000-0000393B0000}"/>
    <cellStyle name="Normal 12 3 2 4 5 6 2 2" xfId="44690" xr:uid="{00000000-0005-0000-0000-00003A3B0000}"/>
    <cellStyle name="Normal 12 3 2 4 5 6 3" xfId="31880" xr:uid="{00000000-0005-0000-0000-00003B3B0000}"/>
    <cellStyle name="Normal 12 3 2 4 5 7" xfId="13580" xr:uid="{00000000-0005-0000-0000-00003C3B0000}"/>
    <cellStyle name="Normal 12 3 2 4 5 7 2" xfId="39200" xr:uid="{00000000-0005-0000-0000-00003D3B0000}"/>
    <cellStyle name="Normal 12 3 2 4 5 8" xfId="26390" xr:uid="{00000000-0005-0000-0000-00003E3B0000}"/>
    <cellStyle name="Normal 12 3 2 4 6" xfId="1169" xr:uid="{00000000-0005-0000-0000-00003F3B0000}"/>
    <cellStyle name="Normal 12 3 2 4 6 2" xfId="2999" xr:uid="{00000000-0005-0000-0000-0000403B0000}"/>
    <cellStyle name="Normal 12 3 2 4 6 2 2" xfId="8489" xr:uid="{00000000-0005-0000-0000-0000413B0000}"/>
    <cellStyle name="Normal 12 3 2 4 6 2 2 2" xfId="21300" xr:uid="{00000000-0005-0000-0000-0000423B0000}"/>
    <cellStyle name="Normal 12 3 2 4 6 2 2 2 2" xfId="46920" xr:uid="{00000000-0005-0000-0000-0000433B0000}"/>
    <cellStyle name="Normal 12 3 2 4 6 2 2 3" xfId="34110" xr:uid="{00000000-0005-0000-0000-0000443B0000}"/>
    <cellStyle name="Normal 12 3 2 4 6 2 3" xfId="15810" xr:uid="{00000000-0005-0000-0000-0000453B0000}"/>
    <cellStyle name="Normal 12 3 2 4 6 2 3 2" xfId="41430" xr:uid="{00000000-0005-0000-0000-0000463B0000}"/>
    <cellStyle name="Normal 12 3 2 4 6 2 4" xfId="28620" xr:uid="{00000000-0005-0000-0000-0000473B0000}"/>
    <cellStyle name="Normal 12 3 2 4 6 3" xfId="4829" xr:uid="{00000000-0005-0000-0000-0000483B0000}"/>
    <cellStyle name="Normal 12 3 2 4 6 3 2" xfId="10319" xr:uid="{00000000-0005-0000-0000-0000493B0000}"/>
    <cellStyle name="Normal 12 3 2 4 6 3 2 2" xfId="23130" xr:uid="{00000000-0005-0000-0000-00004A3B0000}"/>
    <cellStyle name="Normal 12 3 2 4 6 3 2 2 2" xfId="48750" xr:uid="{00000000-0005-0000-0000-00004B3B0000}"/>
    <cellStyle name="Normal 12 3 2 4 6 3 2 3" xfId="35940" xr:uid="{00000000-0005-0000-0000-00004C3B0000}"/>
    <cellStyle name="Normal 12 3 2 4 6 3 3" xfId="17640" xr:uid="{00000000-0005-0000-0000-00004D3B0000}"/>
    <cellStyle name="Normal 12 3 2 4 6 3 3 2" xfId="43260" xr:uid="{00000000-0005-0000-0000-00004E3B0000}"/>
    <cellStyle name="Normal 12 3 2 4 6 3 4" xfId="30450" xr:uid="{00000000-0005-0000-0000-00004F3B0000}"/>
    <cellStyle name="Normal 12 3 2 4 6 4" xfId="12149" xr:uid="{00000000-0005-0000-0000-0000503B0000}"/>
    <cellStyle name="Normal 12 3 2 4 6 4 2" xfId="24960" xr:uid="{00000000-0005-0000-0000-0000513B0000}"/>
    <cellStyle name="Normal 12 3 2 4 6 4 2 2" xfId="50580" xr:uid="{00000000-0005-0000-0000-0000523B0000}"/>
    <cellStyle name="Normal 12 3 2 4 6 4 3" xfId="37770" xr:uid="{00000000-0005-0000-0000-0000533B0000}"/>
    <cellStyle name="Normal 12 3 2 4 6 5" xfId="6659" xr:uid="{00000000-0005-0000-0000-0000543B0000}"/>
    <cellStyle name="Normal 12 3 2 4 6 5 2" xfId="19470" xr:uid="{00000000-0005-0000-0000-0000553B0000}"/>
    <cellStyle name="Normal 12 3 2 4 6 5 2 2" xfId="45090" xr:uid="{00000000-0005-0000-0000-0000563B0000}"/>
    <cellStyle name="Normal 12 3 2 4 6 5 3" xfId="32280" xr:uid="{00000000-0005-0000-0000-0000573B0000}"/>
    <cellStyle name="Normal 12 3 2 4 6 6" xfId="13980" xr:uid="{00000000-0005-0000-0000-0000583B0000}"/>
    <cellStyle name="Normal 12 3 2 4 6 6 2" xfId="39600" xr:uid="{00000000-0005-0000-0000-0000593B0000}"/>
    <cellStyle name="Normal 12 3 2 4 6 7" xfId="26790" xr:uid="{00000000-0005-0000-0000-00005A3B0000}"/>
    <cellStyle name="Normal 12 3 2 4 7" xfId="2105" xr:uid="{00000000-0005-0000-0000-00005B3B0000}"/>
    <cellStyle name="Normal 12 3 2 4 7 2" xfId="7595" xr:uid="{00000000-0005-0000-0000-00005C3B0000}"/>
    <cellStyle name="Normal 12 3 2 4 7 2 2" xfId="20406" xr:uid="{00000000-0005-0000-0000-00005D3B0000}"/>
    <cellStyle name="Normal 12 3 2 4 7 2 2 2" xfId="46026" xr:uid="{00000000-0005-0000-0000-00005E3B0000}"/>
    <cellStyle name="Normal 12 3 2 4 7 2 3" xfId="33216" xr:uid="{00000000-0005-0000-0000-00005F3B0000}"/>
    <cellStyle name="Normal 12 3 2 4 7 3" xfId="14916" xr:uid="{00000000-0005-0000-0000-0000603B0000}"/>
    <cellStyle name="Normal 12 3 2 4 7 3 2" xfId="40536" xr:uid="{00000000-0005-0000-0000-0000613B0000}"/>
    <cellStyle name="Normal 12 3 2 4 7 4" xfId="27726" xr:uid="{00000000-0005-0000-0000-0000623B0000}"/>
    <cellStyle name="Normal 12 3 2 4 8" xfId="3935" xr:uid="{00000000-0005-0000-0000-0000633B0000}"/>
    <cellStyle name="Normal 12 3 2 4 8 2" xfId="9425" xr:uid="{00000000-0005-0000-0000-0000643B0000}"/>
    <cellStyle name="Normal 12 3 2 4 8 2 2" xfId="22236" xr:uid="{00000000-0005-0000-0000-0000653B0000}"/>
    <cellStyle name="Normal 12 3 2 4 8 2 2 2" xfId="47856" xr:uid="{00000000-0005-0000-0000-0000663B0000}"/>
    <cellStyle name="Normal 12 3 2 4 8 2 3" xfId="35046" xr:uid="{00000000-0005-0000-0000-0000673B0000}"/>
    <cellStyle name="Normal 12 3 2 4 8 3" xfId="16746" xr:uid="{00000000-0005-0000-0000-0000683B0000}"/>
    <cellStyle name="Normal 12 3 2 4 8 3 2" xfId="42366" xr:uid="{00000000-0005-0000-0000-0000693B0000}"/>
    <cellStyle name="Normal 12 3 2 4 8 4" xfId="29556" xr:uid="{00000000-0005-0000-0000-00006A3B0000}"/>
    <cellStyle name="Normal 12 3 2 4 9" xfId="11255" xr:uid="{00000000-0005-0000-0000-00006B3B0000}"/>
    <cellStyle name="Normal 12 3 2 4 9 2" xfId="24066" xr:uid="{00000000-0005-0000-0000-00006C3B0000}"/>
    <cellStyle name="Normal 12 3 2 4 9 2 2" xfId="49686" xr:uid="{00000000-0005-0000-0000-00006D3B0000}"/>
    <cellStyle name="Normal 12 3 2 4 9 3" xfId="36876" xr:uid="{00000000-0005-0000-0000-00006E3B0000}"/>
    <cellStyle name="Normal 12 3 2 5" xfId="324" xr:uid="{00000000-0005-0000-0000-00006F3B0000}"/>
    <cellStyle name="Normal 12 3 2 5 10" xfId="5816" xr:uid="{00000000-0005-0000-0000-0000703B0000}"/>
    <cellStyle name="Normal 12 3 2 5 10 2" xfId="18627" xr:uid="{00000000-0005-0000-0000-0000713B0000}"/>
    <cellStyle name="Normal 12 3 2 5 10 2 2" xfId="44247" xr:uid="{00000000-0005-0000-0000-0000723B0000}"/>
    <cellStyle name="Normal 12 3 2 5 10 3" xfId="31437" xr:uid="{00000000-0005-0000-0000-0000733B0000}"/>
    <cellStyle name="Normal 12 3 2 5 11" xfId="13137" xr:uid="{00000000-0005-0000-0000-0000743B0000}"/>
    <cellStyle name="Normal 12 3 2 5 11 2" xfId="38757" xr:uid="{00000000-0005-0000-0000-0000753B0000}"/>
    <cellStyle name="Normal 12 3 2 5 12" xfId="25947" xr:uid="{00000000-0005-0000-0000-0000763B0000}"/>
    <cellStyle name="Normal 12 3 2 5 2" xfId="553" xr:uid="{00000000-0005-0000-0000-0000773B0000}"/>
    <cellStyle name="Normal 12 3 2 5 2 2" xfId="952" xr:uid="{00000000-0005-0000-0000-0000783B0000}"/>
    <cellStyle name="Normal 12 3 2 5 2 2 2" xfId="1847" xr:uid="{00000000-0005-0000-0000-0000793B0000}"/>
    <cellStyle name="Normal 12 3 2 5 2 2 2 2" xfId="3677" xr:uid="{00000000-0005-0000-0000-00007A3B0000}"/>
    <cellStyle name="Normal 12 3 2 5 2 2 2 2 2" xfId="9167" xr:uid="{00000000-0005-0000-0000-00007B3B0000}"/>
    <cellStyle name="Normal 12 3 2 5 2 2 2 2 2 2" xfId="21978" xr:uid="{00000000-0005-0000-0000-00007C3B0000}"/>
    <cellStyle name="Normal 12 3 2 5 2 2 2 2 2 2 2" xfId="47598" xr:uid="{00000000-0005-0000-0000-00007D3B0000}"/>
    <cellStyle name="Normal 12 3 2 5 2 2 2 2 2 3" xfId="34788" xr:uid="{00000000-0005-0000-0000-00007E3B0000}"/>
    <cellStyle name="Normal 12 3 2 5 2 2 2 2 3" xfId="16488" xr:uid="{00000000-0005-0000-0000-00007F3B0000}"/>
    <cellStyle name="Normal 12 3 2 5 2 2 2 2 3 2" xfId="42108" xr:uid="{00000000-0005-0000-0000-0000803B0000}"/>
    <cellStyle name="Normal 12 3 2 5 2 2 2 2 4" xfId="29298" xr:uid="{00000000-0005-0000-0000-0000813B0000}"/>
    <cellStyle name="Normal 12 3 2 5 2 2 2 3" xfId="5507" xr:uid="{00000000-0005-0000-0000-0000823B0000}"/>
    <cellStyle name="Normal 12 3 2 5 2 2 2 3 2" xfId="10997" xr:uid="{00000000-0005-0000-0000-0000833B0000}"/>
    <cellStyle name="Normal 12 3 2 5 2 2 2 3 2 2" xfId="23808" xr:uid="{00000000-0005-0000-0000-0000843B0000}"/>
    <cellStyle name="Normal 12 3 2 5 2 2 2 3 2 2 2" xfId="49428" xr:uid="{00000000-0005-0000-0000-0000853B0000}"/>
    <cellStyle name="Normal 12 3 2 5 2 2 2 3 2 3" xfId="36618" xr:uid="{00000000-0005-0000-0000-0000863B0000}"/>
    <cellStyle name="Normal 12 3 2 5 2 2 2 3 3" xfId="18318" xr:uid="{00000000-0005-0000-0000-0000873B0000}"/>
    <cellStyle name="Normal 12 3 2 5 2 2 2 3 3 2" xfId="43938" xr:uid="{00000000-0005-0000-0000-0000883B0000}"/>
    <cellStyle name="Normal 12 3 2 5 2 2 2 3 4" xfId="31128" xr:uid="{00000000-0005-0000-0000-0000893B0000}"/>
    <cellStyle name="Normal 12 3 2 5 2 2 2 4" xfId="12827" xr:uid="{00000000-0005-0000-0000-00008A3B0000}"/>
    <cellStyle name="Normal 12 3 2 5 2 2 2 4 2" xfId="25638" xr:uid="{00000000-0005-0000-0000-00008B3B0000}"/>
    <cellStyle name="Normal 12 3 2 5 2 2 2 4 2 2" xfId="51258" xr:uid="{00000000-0005-0000-0000-00008C3B0000}"/>
    <cellStyle name="Normal 12 3 2 5 2 2 2 4 3" xfId="38448" xr:uid="{00000000-0005-0000-0000-00008D3B0000}"/>
    <cellStyle name="Normal 12 3 2 5 2 2 2 5" xfId="7337" xr:uid="{00000000-0005-0000-0000-00008E3B0000}"/>
    <cellStyle name="Normal 12 3 2 5 2 2 2 5 2" xfId="20148" xr:uid="{00000000-0005-0000-0000-00008F3B0000}"/>
    <cellStyle name="Normal 12 3 2 5 2 2 2 5 2 2" xfId="45768" xr:uid="{00000000-0005-0000-0000-0000903B0000}"/>
    <cellStyle name="Normal 12 3 2 5 2 2 2 5 3" xfId="32958" xr:uid="{00000000-0005-0000-0000-0000913B0000}"/>
    <cellStyle name="Normal 12 3 2 5 2 2 2 6" xfId="14658" xr:uid="{00000000-0005-0000-0000-0000923B0000}"/>
    <cellStyle name="Normal 12 3 2 5 2 2 2 6 2" xfId="40278" xr:uid="{00000000-0005-0000-0000-0000933B0000}"/>
    <cellStyle name="Normal 12 3 2 5 2 2 2 7" xfId="27468" xr:uid="{00000000-0005-0000-0000-0000943B0000}"/>
    <cellStyle name="Normal 12 3 2 5 2 2 3" xfId="2783" xr:uid="{00000000-0005-0000-0000-0000953B0000}"/>
    <cellStyle name="Normal 12 3 2 5 2 2 3 2" xfId="8273" xr:uid="{00000000-0005-0000-0000-0000963B0000}"/>
    <cellStyle name="Normal 12 3 2 5 2 2 3 2 2" xfId="21084" xr:uid="{00000000-0005-0000-0000-0000973B0000}"/>
    <cellStyle name="Normal 12 3 2 5 2 2 3 2 2 2" xfId="46704" xr:uid="{00000000-0005-0000-0000-0000983B0000}"/>
    <cellStyle name="Normal 12 3 2 5 2 2 3 2 3" xfId="33894" xr:uid="{00000000-0005-0000-0000-0000993B0000}"/>
    <cellStyle name="Normal 12 3 2 5 2 2 3 3" xfId="15594" xr:uid="{00000000-0005-0000-0000-00009A3B0000}"/>
    <cellStyle name="Normal 12 3 2 5 2 2 3 3 2" xfId="41214" xr:uid="{00000000-0005-0000-0000-00009B3B0000}"/>
    <cellStyle name="Normal 12 3 2 5 2 2 3 4" xfId="28404" xr:uid="{00000000-0005-0000-0000-00009C3B0000}"/>
    <cellStyle name="Normal 12 3 2 5 2 2 4" xfId="4613" xr:uid="{00000000-0005-0000-0000-00009D3B0000}"/>
    <cellStyle name="Normal 12 3 2 5 2 2 4 2" xfId="10103" xr:uid="{00000000-0005-0000-0000-00009E3B0000}"/>
    <cellStyle name="Normal 12 3 2 5 2 2 4 2 2" xfId="22914" xr:uid="{00000000-0005-0000-0000-00009F3B0000}"/>
    <cellStyle name="Normal 12 3 2 5 2 2 4 2 2 2" xfId="48534" xr:uid="{00000000-0005-0000-0000-0000A03B0000}"/>
    <cellStyle name="Normal 12 3 2 5 2 2 4 2 3" xfId="35724" xr:uid="{00000000-0005-0000-0000-0000A13B0000}"/>
    <cellStyle name="Normal 12 3 2 5 2 2 4 3" xfId="17424" xr:uid="{00000000-0005-0000-0000-0000A23B0000}"/>
    <cellStyle name="Normal 12 3 2 5 2 2 4 3 2" xfId="43044" xr:uid="{00000000-0005-0000-0000-0000A33B0000}"/>
    <cellStyle name="Normal 12 3 2 5 2 2 4 4" xfId="30234" xr:uid="{00000000-0005-0000-0000-0000A43B0000}"/>
    <cellStyle name="Normal 12 3 2 5 2 2 5" xfId="11933" xr:uid="{00000000-0005-0000-0000-0000A53B0000}"/>
    <cellStyle name="Normal 12 3 2 5 2 2 5 2" xfId="24744" xr:uid="{00000000-0005-0000-0000-0000A63B0000}"/>
    <cellStyle name="Normal 12 3 2 5 2 2 5 2 2" xfId="50364" xr:uid="{00000000-0005-0000-0000-0000A73B0000}"/>
    <cellStyle name="Normal 12 3 2 5 2 2 5 3" xfId="37554" xr:uid="{00000000-0005-0000-0000-0000A83B0000}"/>
    <cellStyle name="Normal 12 3 2 5 2 2 6" xfId="6443" xr:uid="{00000000-0005-0000-0000-0000A93B0000}"/>
    <cellStyle name="Normal 12 3 2 5 2 2 6 2" xfId="19254" xr:uid="{00000000-0005-0000-0000-0000AA3B0000}"/>
    <cellStyle name="Normal 12 3 2 5 2 2 6 2 2" xfId="44874" xr:uid="{00000000-0005-0000-0000-0000AB3B0000}"/>
    <cellStyle name="Normal 12 3 2 5 2 2 6 3" xfId="32064" xr:uid="{00000000-0005-0000-0000-0000AC3B0000}"/>
    <cellStyle name="Normal 12 3 2 5 2 2 7" xfId="13764" xr:uid="{00000000-0005-0000-0000-0000AD3B0000}"/>
    <cellStyle name="Normal 12 3 2 5 2 2 7 2" xfId="39384" xr:uid="{00000000-0005-0000-0000-0000AE3B0000}"/>
    <cellStyle name="Normal 12 3 2 5 2 2 8" xfId="26574" xr:uid="{00000000-0005-0000-0000-0000AF3B0000}"/>
    <cellStyle name="Normal 12 3 2 5 2 3" xfId="1448" xr:uid="{00000000-0005-0000-0000-0000B03B0000}"/>
    <cellStyle name="Normal 12 3 2 5 2 3 2" xfId="3278" xr:uid="{00000000-0005-0000-0000-0000B13B0000}"/>
    <cellStyle name="Normal 12 3 2 5 2 3 2 2" xfId="8768" xr:uid="{00000000-0005-0000-0000-0000B23B0000}"/>
    <cellStyle name="Normal 12 3 2 5 2 3 2 2 2" xfId="21579" xr:uid="{00000000-0005-0000-0000-0000B33B0000}"/>
    <cellStyle name="Normal 12 3 2 5 2 3 2 2 2 2" xfId="47199" xr:uid="{00000000-0005-0000-0000-0000B43B0000}"/>
    <cellStyle name="Normal 12 3 2 5 2 3 2 2 3" xfId="34389" xr:uid="{00000000-0005-0000-0000-0000B53B0000}"/>
    <cellStyle name="Normal 12 3 2 5 2 3 2 3" xfId="16089" xr:uid="{00000000-0005-0000-0000-0000B63B0000}"/>
    <cellStyle name="Normal 12 3 2 5 2 3 2 3 2" xfId="41709" xr:uid="{00000000-0005-0000-0000-0000B73B0000}"/>
    <cellStyle name="Normal 12 3 2 5 2 3 2 4" xfId="28899" xr:uid="{00000000-0005-0000-0000-0000B83B0000}"/>
    <cellStyle name="Normal 12 3 2 5 2 3 3" xfId="5108" xr:uid="{00000000-0005-0000-0000-0000B93B0000}"/>
    <cellStyle name="Normal 12 3 2 5 2 3 3 2" xfId="10598" xr:uid="{00000000-0005-0000-0000-0000BA3B0000}"/>
    <cellStyle name="Normal 12 3 2 5 2 3 3 2 2" xfId="23409" xr:uid="{00000000-0005-0000-0000-0000BB3B0000}"/>
    <cellStyle name="Normal 12 3 2 5 2 3 3 2 2 2" xfId="49029" xr:uid="{00000000-0005-0000-0000-0000BC3B0000}"/>
    <cellStyle name="Normal 12 3 2 5 2 3 3 2 3" xfId="36219" xr:uid="{00000000-0005-0000-0000-0000BD3B0000}"/>
    <cellStyle name="Normal 12 3 2 5 2 3 3 3" xfId="17919" xr:uid="{00000000-0005-0000-0000-0000BE3B0000}"/>
    <cellStyle name="Normal 12 3 2 5 2 3 3 3 2" xfId="43539" xr:uid="{00000000-0005-0000-0000-0000BF3B0000}"/>
    <cellStyle name="Normal 12 3 2 5 2 3 3 4" xfId="30729" xr:uid="{00000000-0005-0000-0000-0000C03B0000}"/>
    <cellStyle name="Normal 12 3 2 5 2 3 4" xfId="12428" xr:uid="{00000000-0005-0000-0000-0000C13B0000}"/>
    <cellStyle name="Normal 12 3 2 5 2 3 4 2" xfId="25239" xr:uid="{00000000-0005-0000-0000-0000C23B0000}"/>
    <cellStyle name="Normal 12 3 2 5 2 3 4 2 2" xfId="50859" xr:uid="{00000000-0005-0000-0000-0000C33B0000}"/>
    <cellStyle name="Normal 12 3 2 5 2 3 4 3" xfId="38049" xr:uid="{00000000-0005-0000-0000-0000C43B0000}"/>
    <cellStyle name="Normal 12 3 2 5 2 3 5" xfId="6938" xr:uid="{00000000-0005-0000-0000-0000C53B0000}"/>
    <cellStyle name="Normal 12 3 2 5 2 3 5 2" xfId="19749" xr:uid="{00000000-0005-0000-0000-0000C63B0000}"/>
    <cellStyle name="Normal 12 3 2 5 2 3 5 2 2" xfId="45369" xr:uid="{00000000-0005-0000-0000-0000C73B0000}"/>
    <cellStyle name="Normal 12 3 2 5 2 3 5 3" xfId="32559" xr:uid="{00000000-0005-0000-0000-0000C83B0000}"/>
    <cellStyle name="Normal 12 3 2 5 2 3 6" xfId="14259" xr:uid="{00000000-0005-0000-0000-0000C93B0000}"/>
    <cellStyle name="Normal 12 3 2 5 2 3 6 2" xfId="39879" xr:uid="{00000000-0005-0000-0000-0000CA3B0000}"/>
    <cellStyle name="Normal 12 3 2 5 2 3 7" xfId="27069" xr:uid="{00000000-0005-0000-0000-0000CB3B0000}"/>
    <cellStyle name="Normal 12 3 2 5 2 4" xfId="2384" xr:uid="{00000000-0005-0000-0000-0000CC3B0000}"/>
    <cellStyle name="Normal 12 3 2 5 2 4 2" xfId="7874" xr:uid="{00000000-0005-0000-0000-0000CD3B0000}"/>
    <cellStyle name="Normal 12 3 2 5 2 4 2 2" xfId="20685" xr:uid="{00000000-0005-0000-0000-0000CE3B0000}"/>
    <cellStyle name="Normal 12 3 2 5 2 4 2 2 2" xfId="46305" xr:uid="{00000000-0005-0000-0000-0000CF3B0000}"/>
    <cellStyle name="Normal 12 3 2 5 2 4 2 3" xfId="33495" xr:uid="{00000000-0005-0000-0000-0000D03B0000}"/>
    <cellStyle name="Normal 12 3 2 5 2 4 3" xfId="15195" xr:uid="{00000000-0005-0000-0000-0000D13B0000}"/>
    <cellStyle name="Normal 12 3 2 5 2 4 3 2" xfId="40815" xr:uid="{00000000-0005-0000-0000-0000D23B0000}"/>
    <cellStyle name="Normal 12 3 2 5 2 4 4" xfId="28005" xr:uid="{00000000-0005-0000-0000-0000D33B0000}"/>
    <cellStyle name="Normal 12 3 2 5 2 5" xfId="4214" xr:uid="{00000000-0005-0000-0000-0000D43B0000}"/>
    <cellStyle name="Normal 12 3 2 5 2 5 2" xfId="9704" xr:uid="{00000000-0005-0000-0000-0000D53B0000}"/>
    <cellStyle name="Normal 12 3 2 5 2 5 2 2" xfId="22515" xr:uid="{00000000-0005-0000-0000-0000D63B0000}"/>
    <cellStyle name="Normal 12 3 2 5 2 5 2 2 2" xfId="48135" xr:uid="{00000000-0005-0000-0000-0000D73B0000}"/>
    <cellStyle name="Normal 12 3 2 5 2 5 2 3" xfId="35325" xr:uid="{00000000-0005-0000-0000-0000D83B0000}"/>
    <cellStyle name="Normal 12 3 2 5 2 5 3" xfId="17025" xr:uid="{00000000-0005-0000-0000-0000D93B0000}"/>
    <cellStyle name="Normal 12 3 2 5 2 5 3 2" xfId="42645" xr:uid="{00000000-0005-0000-0000-0000DA3B0000}"/>
    <cellStyle name="Normal 12 3 2 5 2 5 4" xfId="29835" xr:uid="{00000000-0005-0000-0000-0000DB3B0000}"/>
    <cellStyle name="Normal 12 3 2 5 2 6" xfId="11534" xr:uid="{00000000-0005-0000-0000-0000DC3B0000}"/>
    <cellStyle name="Normal 12 3 2 5 2 6 2" xfId="24345" xr:uid="{00000000-0005-0000-0000-0000DD3B0000}"/>
    <cellStyle name="Normal 12 3 2 5 2 6 2 2" xfId="49965" xr:uid="{00000000-0005-0000-0000-0000DE3B0000}"/>
    <cellStyle name="Normal 12 3 2 5 2 6 3" xfId="37155" xr:uid="{00000000-0005-0000-0000-0000DF3B0000}"/>
    <cellStyle name="Normal 12 3 2 5 2 7" xfId="6044" xr:uid="{00000000-0005-0000-0000-0000E03B0000}"/>
    <cellStyle name="Normal 12 3 2 5 2 7 2" xfId="18855" xr:uid="{00000000-0005-0000-0000-0000E13B0000}"/>
    <cellStyle name="Normal 12 3 2 5 2 7 2 2" xfId="44475" xr:uid="{00000000-0005-0000-0000-0000E23B0000}"/>
    <cellStyle name="Normal 12 3 2 5 2 7 3" xfId="31665" xr:uid="{00000000-0005-0000-0000-0000E33B0000}"/>
    <cellStyle name="Normal 12 3 2 5 2 8" xfId="13365" xr:uid="{00000000-0005-0000-0000-0000E43B0000}"/>
    <cellStyle name="Normal 12 3 2 5 2 8 2" xfId="38985" xr:uid="{00000000-0005-0000-0000-0000E53B0000}"/>
    <cellStyle name="Normal 12 3 2 5 2 9" xfId="26175" xr:uid="{00000000-0005-0000-0000-0000E63B0000}"/>
    <cellStyle name="Normal 12 3 2 5 3" xfId="685" xr:uid="{00000000-0005-0000-0000-0000E73B0000}"/>
    <cellStyle name="Normal 12 3 2 5 3 2" xfId="1085" xr:uid="{00000000-0005-0000-0000-0000E83B0000}"/>
    <cellStyle name="Normal 12 3 2 5 3 2 2" xfId="1980" xr:uid="{00000000-0005-0000-0000-0000E93B0000}"/>
    <cellStyle name="Normal 12 3 2 5 3 2 2 2" xfId="3810" xr:uid="{00000000-0005-0000-0000-0000EA3B0000}"/>
    <cellStyle name="Normal 12 3 2 5 3 2 2 2 2" xfId="9300" xr:uid="{00000000-0005-0000-0000-0000EB3B0000}"/>
    <cellStyle name="Normal 12 3 2 5 3 2 2 2 2 2" xfId="22111" xr:uid="{00000000-0005-0000-0000-0000EC3B0000}"/>
    <cellStyle name="Normal 12 3 2 5 3 2 2 2 2 2 2" xfId="47731" xr:uid="{00000000-0005-0000-0000-0000ED3B0000}"/>
    <cellStyle name="Normal 12 3 2 5 3 2 2 2 2 3" xfId="34921" xr:uid="{00000000-0005-0000-0000-0000EE3B0000}"/>
    <cellStyle name="Normal 12 3 2 5 3 2 2 2 3" xfId="16621" xr:uid="{00000000-0005-0000-0000-0000EF3B0000}"/>
    <cellStyle name="Normal 12 3 2 5 3 2 2 2 3 2" xfId="42241" xr:uid="{00000000-0005-0000-0000-0000F03B0000}"/>
    <cellStyle name="Normal 12 3 2 5 3 2 2 2 4" xfId="29431" xr:uid="{00000000-0005-0000-0000-0000F13B0000}"/>
    <cellStyle name="Normal 12 3 2 5 3 2 2 3" xfId="5640" xr:uid="{00000000-0005-0000-0000-0000F23B0000}"/>
    <cellStyle name="Normal 12 3 2 5 3 2 2 3 2" xfId="11130" xr:uid="{00000000-0005-0000-0000-0000F33B0000}"/>
    <cellStyle name="Normal 12 3 2 5 3 2 2 3 2 2" xfId="23941" xr:uid="{00000000-0005-0000-0000-0000F43B0000}"/>
    <cellStyle name="Normal 12 3 2 5 3 2 2 3 2 2 2" xfId="49561" xr:uid="{00000000-0005-0000-0000-0000F53B0000}"/>
    <cellStyle name="Normal 12 3 2 5 3 2 2 3 2 3" xfId="36751" xr:uid="{00000000-0005-0000-0000-0000F63B0000}"/>
    <cellStyle name="Normal 12 3 2 5 3 2 2 3 3" xfId="18451" xr:uid="{00000000-0005-0000-0000-0000F73B0000}"/>
    <cellStyle name="Normal 12 3 2 5 3 2 2 3 3 2" xfId="44071" xr:uid="{00000000-0005-0000-0000-0000F83B0000}"/>
    <cellStyle name="Normal 12 3 2 5 3 2 2 3 4" xfId="31261" xr:uid="{00000000-0005-0000-0000-0000F93B0000}"/>
    <cellStyle name="Normal 12 3 2 5 3 2 2 4" xfId="12960" xr:uid="{00000000-0005-0000-0000-0000FA3B0000}"/>
    <cellStyle name="Normal 12 3 2 5 3 2 2 4 2" xfId="25771" xr:uid="{00000000-0005-0000-0000-0000FB3B0000}"/>
    <cellStyle name="Normal 12 3 2 5 3 2 2 4 2 2" xfId="51391" xr:uid="{00000000-0005-0000-0000-0000FC3B0000}"/>
    <cellStyle name="Normal 12 3 2 5 3 2 2 4 3" xfId="38581" xr:uid="{00000000-0005-0000-0000-0000FD3B0000}"/>
    <cellStyle name="Normal 12 3 2 5 3 2 2 5" xfId="7470" xr:uid="{00000000-0005-0000-0000-0000FE3B0000}"/>
    <cellStyle name="Normal 12 3 2 5 3 2 2 5 2" xfId="20281" xr:uid="{00000000-0005-0000-0000-0000FF3B0000}"/>
    <cellStyle name="Normal 12 3 2 5 3 2 2 5 2 2" xfId="45901" xr:uid="{00000000-0005-0000-0000-0000003C0000}"/>
    <cellStyle name="Normal 12 3 2 5 3 2 2 5 3" xfId="33091" xr:uid="{00000000-0005-0000-0000-0000013C0000}"/>
    <cellStyle name="Normal 12 3 2 5 3 2 2 6" xfId="14791" xr:uid="{00000000-0005-0000-0000-0000023C0000}"/>
    <cellStyle name="Normal 12 3 2 5 3 2 2 6 2" xfId="40411" xr:uid="{00000000-0005-0000-0000-0000033C0000}"/>
    <cellStyle name="Normal 12 3 2 5 3 2 2 7" xfId="27601" xr:uid="{00000000-0005-0000-0000-0000043C0000}"/>
    <cellStyle name="Normal 12 3 2 5 3 2 3" xfId="2916" xr:uid="{00000000-0005-0000-0000-0000053C0000}"/>
    <cellStyle name="Normal 12 3 2 5 3 2 3 2" xfId="8406" xr:uid="{00000000-0005-0000-0000-0000063C0000}"/>
    <cellStyle name="Normal 12 3 2 5 3 2 3 2 2" xfId="21217" xr:uid="{00000000-0005-0000-0000-0000073C0000}"/>
    <cellStyle name="Normal 12 3 2 5 3 2 3 2 2 2" xfId="46837" xr:uid="{00000000-0005-0000-0000-0000083C0000}"/>
    <cellStyle name="Normal 12 3 2 5 3 2 3 2 3" xfId="34027" xr:uid="{00000000-0005-0000-0000-0000093C0000}"/>
    <cellStyle name="Normal 12 3 2 5 3 2 3 3" xfId="15727" xr:uid="{00000000-0005-0000-0000-00000A3C0000}"/>
    <cellStyle name="Normal 12 3 2 5 3 2 3 3 2" xfId="41347" xr:uid="{00000000-0005-0000-0000-00000B3C0000}"/>
    <cellStyle name="Normal 12 3 2 5 3 2 3 4" xfId="28537" xr:uid="{00000000-0005-0000-0000-00000C3C0000}"/>
    <cellStyle name="Normal 12 3 2 5 3 2 4" xfId="4746" xr:uid="{00000000-0005-0000-0000-00000D3C0000}"/>
    <cellStyle name="Normal 12 3 2 5 3 2 4 2" xfId="10236" xr:uid="{00000000-0005-0000-0000-00000E3C0000}"/>
    <cellStyle name="Normal 12 3 2 5 3 2 4 2 2" xfId="23047" xr:uid="{00000000-0005-0000-0000-00000F3C0000}"/>
    <cellStyle name="Normal 12 3 2 5 3 2 4 2 2 2" xfId="48667" xr:uid="{00000000-0005-0000-0000-0000103C0000}"/>
    <cellStyle name="Normal 12 3 2 5 3 2 4 2 3" xfId="35857" xr:uid="{00000000-0005-0000-0000-0000113C0000}"/>
    <cellStyle name="Normal 12 3 2 5 3 2 4 3" xfId="17557" xr:uid="{00000000-0005-0000-0000-0000123C0000}"/>
    <cellStyle name="Normal 12 3 2 5 3 2 4 3 2" xfId="43177" xr:uid="{00000000-0005-0000-0000-0000133C0000}"/>
    <cellStyle name="Normal 12 3 2 5 3 2 4 4" xfId="30367" xr:uid="{00000000-0005-0000-0000-0000143C0000}"/>
    <cellStyle name="Normal 12 3 2 5 3 2 5" xfId="12066" xr:uid="{00000000-0005-0000-0000-0000153C0000}"/>
    <cellStyle name="Normal 12 3 2 5 3 2 5 2" xfId="24877" xr:uid="{00000000-0005-0000-0000-0000163C0000}"/>
    <cellStyle name="Normal 12 3 2 5 3 2 5 2 2" xfId="50497" xr:uid="{00000000-0005-0000-0000-0000173C0000}"/>
    <cellStyle name="Normal 12 3 2 5 3 2 5 3" xfId="37687" xr:uid="{00000000-0005-0000-0000-0000183C0000}"/>
    <cellStyle name="Normal 12 3 2 5 3 2 6" xfId="6576" xr:uid="{00000000-0005-0000-0000-0000193C0000}"/>
    <cellStyle name="Normal 12 3 2 5 3 2 6 2" xfId="19387" xr:uid="{00000000-0005-0000-0000-00001A3C0000}"/>
    <cellStyle name="Normal 12 3 2 5 3 2 6 2 2" xfId="45007" xr:uid="{00000000-0005-0000-0000-00001B3C0000}"/>
    <cellStyle name="Normal 12 3 2 5 3 2 6 3" xfId="32197" xr:uid="{00000000-0005-0000-0000-00001C3C0000}"/>
    <cellStyle name="Normal 12 3 2 5 3 2 7" xfId="13897" xr:uid="{00000000-0005-0000-0000-00001D3C0000}"/>
    <cellStyle name="Normal 12 3 2 5 3 2 7 2" xfId="39517" xr:uid="{00000000-0005-0000-0000-00001E3C0000}"/>
    <cellStyle name="Normal 12 3 2 5 3 2 8" xfId="26707" xr:uid="{00000000-0005-0000-0000-00001F3C0000}"/>
    <cellStyle name="Normal 12 3 2 5 3 3" xfId="1580" xr:uid="{00000000-0005-0000-0000-0000203C0000}"/>
    <cellStyle name="Normal 12 3 2 5 3 3 2" xfId="3410" xr:uid="{00000000-0005-0000-0000-0000213C0000}"/>
    <cellStyle name="Normal 12 3 2 5 3 3 2 2" xfId="8900" xr:uid="{00000000-0005-0000-0000-0000223C0000}"/>
    <cellStyle name="Normal 12 3 2 5 3 3 2 2 2" xfId="21711" xr:uid="{00000000-0005-0000-0000-0000233C0000}"/>
    <cellStyle name="Normal 12 3 2 5 3 3 2 2 2 2" xfId="47331" xr:uid="{00000000-0005-0000-0000-0000243C0000}"/>
    <cellStyle name="Normal 12 3 2 5 3 3 2 2 3" xfId="34521" xr:uid="{00000000-0005-0000-0000-0000253C0000}"/>
    <cellStyle name="Normal 12 3 2 5 3 3 2 3" xfId="16221" xr:uid="{00000000-0005-0000-0000-0000263C0000}"/>
    <cellStyle name="Normal 12 3 2 5 3 3 2 3 2" xfId="41841" xr:uid="{00000000-0005-0000-0000-0000273C0000}"/>
    <cellStyle name="Normal 12 3 2 5 3 3 2 4" xfId="29031" xr:uid="{00000000-0005-0000-0000-0000283C0000}"/>
    <cellStyle name="Normal 12 3 2 5 3 3 3" xfId="5240" xr:uid="{00000000-0005-0000-0000-0000293C0000}"/>
    <cellStyle name="Normal 12 3 2 5 3 3 3 2" xfId="10730" xr:uid="{00000000-0005-0000-0000-00002A3C0000}"/>
    <cellStyle name="Normal 12 3 2 5 3 3 3 2 2" xfId="23541" xr:uid="{00000000-0005-0000-0000-00002B3C0000}"/>
    <cellStyle name="Normal 12 3 2 5 3 3 3 2 2 2" xfId="49161" xr:uid="{00000000-0005-0000-0000-00002C3C0000}"/>
    <cellStyle name="Normal 12 3 2 5 3 3 3 2 3" xfId="36351" xr:uid="{00000000-0005-0000-0000-00002D3C0000}"/>
    <cellStyle name="Normal 12 3 2 5 3 3 3 3" xfId="18051" xr:uid="{00000000-0005-0000-0000-00002E3C0000}"/>
    <cellStyle name="Normal 12 3 2 5 3 3 3 3 2" xfId="43671" xr:uid="{00000000-0005-0000-0000-00002F3C0000}"/>
    <cellStyle name="Normal 12 3 2 5 3 3 3 4" xfId="30861" xr:uid="{00000000-0005-0000-0000-0000303C0000}"/>
    <cellStyle name="Normal 12 3 2 5 3 3 4" xfId="12560" xr:uid="{00000000-0005-0000-0000-0000313C0000}"/>
    <cellStyle name="Normal 12 3 2 5 3 3 4 2" xfId="25371" xr:uid="{00000000-0005-0000-0000-0000323C0000}"/>
    <cellStyle name="Normal 12 3 2 5 3 3 4 2 2" xfId="50991" xr:uid="{00000000-0005-0000-0000-0000333C0000}"/>
    <cellStyle name="Normal 12 3 2 5 3 3 4 3" xfId="38181" xr:uid="{00000000-0005-0000-0000-0000343C0000}"/>
    <cellStyle name="Normal 12 3 2 5 3 3 5" xfId="7070" xr:uid="{00000000-0005-0000-0000-0000353C0000}"/>
    <cellStyle name="Normal 12 3 2 5 3 3 5 2" xfId="19881" xr:uid="{00000000-0005-0000-0000-0000363C0000}"/>
    <cellStyle name="Normal 12 3 2 5 3 3 5 2 2" xfId="45501" xr:uid="{00000000-0005-0000-0000-0000373C0000}"/>
    <cellStyle name="Normal 12 3 2 5 3 3 5 3" xfId="32691" xr:uid="{00000000-0005-0000-0000-0000383C0000}"/>
    <cellStyle name="Normal 12 3 2 5 3 3 6" xfId="14391" xr:uid="{00000000-0005-0000-0000-0000393C0000}"/>
    <cellStyle name="Normal 12 3 2 5 3 3 6 2" xfId="40011" xr:uid="{00000000-0005-0000-0000-00003A3C0000}"/>
    <cellStyle name="Normal 12 3 2 5 3 3 7" xfId="27201" xr:uid="{00000000-0005-0000-0000-00003B3C0000}"/>
    <cellStyle name="Normal 12 3 2 5 3 4" xfId="2516" xr:uid="{00000000-0005-0000-0000-00003C3C0000}"/>
    <cellStyle name="Normal 12 3 2 5 3 4 2" xfId="8006" xr:uid="{00000000-0005-0000-0000-00003D3C0000}"/>
    <cellStyle name="Normal 12 3 2 5 3 4 2 2" xfId="20817" xr:uid="{00000000-0005-0000-0000-00003E3C0000}"/>
    <cellStyle name="Normal 12 3 2 5 3 4 2 2 2" xfId="46437" xr:uid="{00000000-0005-0000-0000-00003F3C0000}"/>
    <cellStyle name="Normal 12 3 2 5 3 4 2 3" xfId="33627" xr:uid="{00000000-0005-0000-0000-0000403C0000}"/>
    <cellStyle name="Normal 12 3 2 5 3 4 3" xfId="15327" xr:uid="{00000000-0005-0000-0000-0000413C0000}"/>
    <cellStyle name="Normal 12 3 2 5 3 4 3 2" xfId="40947" xr:uid="{00000000-0005-0000-0000-0000423C0000}"/>
    <cellStyle name="Normal 12 3 2 5 3 4 4" xfId="28137" xr:uid="{00000000-0005-0000-0000-0000433C0000}"/>
    <cellStyle name="Normal 12 3 2 5 3 5" xfId="4346" xr:uid="{00000000-0005-0000-0000-0000443C0000}"/>
    <cellStyle name="Normal 12 3 2 5 3 5 2" xfId="9836" xr:uid="{00000000-0005-0000-0000-0000453C0000}"/>
    <cellStyle name="Normal 12 3 2 5 3 5 2 2" xfId="22647" xr:uid="{00000000-0005-0000-0000-0000463C0000}"/>
    <cellStyle name="Normal 12 3 2 5 3 5 2 2 2" xfId="48267" xr:uid="{00000000-0005-0000-0000-0000473C0000}"/>
    <cellStyle name="Normal 12 3 2 5 3 5 2 3" xfId="35457" xr:uid="{00000000-0005-0000-0000-0000483C0000}"/>
    <cellStyle name="Normal 12 3 2 5 3 5 3" xfId="17157" xr:uid="{00000000-0005-0000-0000-0000493C0000}"/>
    <cellStyle name="Normal 12 3 2 5 3 5 3 2" xfId="42777" xr:uid="{00000000-0005-0000-0000-00004A3C0000}"/>
    <cellStyle name="Normal 12 3 2 5 3 5 4" xfId="29967" xr:uid="{00000000-0005-0000-0000-00004B3C0000}"/>
    <cellStyle name="Normal 12 3 2 5 3 6" xfId="11666" xr:uid="{00000000-0005-0000-0000-00004C3C0000}"/>
    <cellStyle name="Normal 12 3 2 5 3 6 2" xfId="24477" xr:uid="{00000000-0005-0000-0000-00004D3C0000}"/>
    <cellStyle name="Normal 12 3 2 5 3 6 2 2" xfId="50097" xr:uid="{00000000-0005-0000-0000-00004E3C0000}"/>
    <cellStyle name="Normal 12 3 2 5 3 6 3" xfId="37287" xr:uid="{00000000-0005-0000-0000-00004F3C0000}"/>
    <cellStyle name="Normal 12 3 2 5 3 7" xfId="6176" xr:uid="{00000000-0005-0000-0000-0000503C0000}"/>
    <cellStyle name="Normal 12 3 2 5 3 7 2" xfId="18987" xr:uid="{00000000-0005-0000-0000-0000513C0000}"/>
    <cellStyle name="Normal 12 3 2 5 3 7 2 2" xfId="44607" xr:uid="{00000000-0005-0000-0000-0000523C0000}"/>
    <cellStyle name="Normal 12 3 2 5 3 7 3" xfId="31797" xr:uid="{00000000-0005-0000-0000-0000533C0000}"/>
    <cellStyle name="Normal 12 3 2 5 3 8" xfId="13497" xr:uid="{00000000-0005-0000-0000-0000543C0000}"/>
    <cellStyle name="Normal 12 3 2 5 3 8 2" xfId="39117" xr:uid="{00000000-0005-0000-0000-0000553C0000}"/>
    <cellStyle name="Normal 12 3 2 5 3 9" xfId="26307" xr:uid="{00000000-0005-0000-0000-0000563C0000}"/>
    <cellStyle name="Normal 12 3 2 5 4" xfId="460" xr:uid="{00000000-0005-0000-0000-0000573C0000}"/>
    <cellStyle name="Normal 12 3 2 5 4 2" xfId="1355" xr:uid="{00000000-0005-0000-0000-0000583C0000}"/>
    <cellStyle name="Normal 12 3 2 5 4 2 2" xfId="3185" xr:uid="{00000000-0005-0000-0000-0000593C0000}"/>
    <cellStyle name="Normal 12 3 2 5 4 2 2 2" xfId="8675" xr:uid="{00000000-0005-0000-0000-00005A3C0000}"/>
    <cellStyle name="Normal 12 3 2 5 4 2 2 2 2" xfId="21486" xr:uid="{00000000-0005-0000-0000-00005B3C0000}"/>
    <cellStyle name="Normal 12 3 2 5 4 2 2 2 2 2" xfId="47106" xr:uid="{00000000-0005-0000-0000-00005C3C0000}"/>
    <cellStyle name="Normal 12 3 2 5 4 2 2 2 3" xfId="34296" xr:uid="{00000000-0005-0000-0000-00005D3C0000}"/>
    <cellStyle name="Normal 12 3 2 5 4 2 2 3" xfId="15996" xr:uid="{00000000-0005-0000-0000-00005E3C0000}"/>
    <cellStyle name="Normal 12 3 2 5 4 2 2 3 2" xfId="41616" xr:uid="{00000000-0005-0000-0000-00005F3C0000}"/>
    <cellStyle name="Normal 12 3 2 5 4 2 2 4" xfId="28806" xr:uid="{00000000-0005-0000-0000-0000603C0000}"/>
    <cellStyle name="Normal 12 3 2 5 4 2 3" xfId="5015" xr:uid="{00000000-0005-0000-0000-0000613C0000}"/>
    <cellStyle name="Normal 12 3 2 5 4 2 3 2" xfId="10505" xr:uid="{00000000-0005-0000-0000-0000623C0000}"/>
    <cellStyle name="Normal 12 3 2 5 4 2 3 2 2" xfId="23316" xr:uid="{00000000-0005-0000-0000-0000633C0000}"/>
    <cellStyle name="Normal 12 3 2 5 4 2 3 2 2 2" xfId="48936" xr:uid="{00000000-0005-0000-0000-0000643C0000}"/>
    <cellStyle name="Normal 12 3 2 5 4 2 3 2 3" xfId="36126" xr:uid="{00000000-0005-0000-0000-0000653C0000}"/>
    <cellStyle name="Normal 12 3 2 5 4 2 3 3" xfId="17826" xr:uid="{00000000-0005-0000-0000-0000663C0000}"/>
    <cellStyle name="Normal 12 3 2 5 4 2 3 3 2" xfId="43446" xr:uid="{00000000-0005-0000-0000-0000673C0000}"/>
    <cellStyle name="Normal 12 3 2 5 4 2 3 4" xfId="30636" xr:uid="{00000000-0005-0000-0000-0000683C0000}"/>
    <cellStyle name="Normal 12 3 2 5 4 2 4" xfId="12335" xr:uid="{00000000-0005-0000-0000-0000693C0000}"/>
    <cellStyle name="Normal 12 3 2 5 4 2 4 2" xfId="25146" xr:uid="{00000000-0005-0000-0000-00006A3C0000}"/>
    <cellStyle name="Normal 12 3 2 5 4 2 4 2 2" xfId="50766" xr:uid="{00000000-0005-0000-0000-00006B3C0000}"/>
    <cellStyle name="Normal 12 3 2 5 4 2 4 3" xfId="37956" xr:uid="{00000000-0005-0000-0000-00006C3C0000}"/>
    <cellStyle name="Normal 12 3 2 5 4 2 5" xfId="6845" xr:uid="{00000000-0005-0000-0000-00006D3C0000}"/>
    <cellStyle name="Normal 12 3 2 5 4 2 5 2" xfId="19656" xr:uid="{00000000-0005-0000-0000-00006E3C0000}"/>
    <cellStyle name="Normal 12 3 2 5 4 2 5 2 2" xfId="45276" xr:uid="{00000000-0005-0000-0000-00006F3C0000}"/>
    <cellStyle name="Normal 12 3 2 5 4 2 5 3" xfId="32466" xr:uid="{00000000-0005-0000-0000-0000703C0000}"/>
    <cellStyle name="Normal 12 3 2 5 4 2 6" xfId="14166" xr:uid="{00000000-0005-0000-0000-0000713C0000}"/>
    <cellStyle name="Normal 12 3 2 5 4 2 6 2" xfId="39786" xr:uid="{00000000-0005-0000-0000-0000723C0000}"/>
    <cellStyle name="Normal 12 3 2 5 4 2 7" xfId="26976" xr:uid="{00000000-0005-0000-0000-0000733C0000}"/>
    <cellStyle name="Normal 12 3 2 5 4 3" xfId="2291" xr:uid="{00000000-0005-0000-0000-0000743C0000}"/>
    <cellStyle name="Normal 12 3 2 5 4 3 2" xfId="7781" xr:uid="{00000000-0005-0000-0000-0000753C0000}"/>
    <cellStyle name="Normal 12 3 2 5 4 3 2 2" xfId="20592" xr:uid="{00000000-0005-0000-0000-0000763C0000}"/>
    <cellStyle name="Normal 12 3 2 5 4 3 2 2 2" xfId="46212" xr:uid="{00000000-0005-0000-0000-0000773C0000}"/>
    <cellStyle name="Normal 12 3 2 5 4 3 2 3" xfId="33402" xr:uid="{00000000-0005-0000-0000-0000783C0000}"/>
    <cellStyle name="Normal 12 3 2 5 4 3 3" xfId="15102" xr:uid="{00000000-0005-0000-0000-0000793C0000}"/>
    <cellStyle name="Normal 12 3 2 5 4 3 3 2" xfId="40722" xr:uid="{00000000-0005-0000-0000-00007A3C0000}"/>
    <cellStyle name="Normal 12 3 2 5 4 3 4" xfId="27912" xr:uid="{00000000-0005-0000-0000-00007B3C0000}"/>
    <cellStyle name="Normal 12 3 2 5 4 4" xfId="4121" xr:uid="{00000000-0005-0000-0000-00007C3C0000}"/>
    <cellStyle name="Normal 12 3 2 5 4 4 2" xfId="9611" xr:uid="{00000000-0005-0000-0000-00007D3C0000}"/>
    <cellStyle name="Normal 12 3 2 5 4 4 2 2" xfId="22422" xr:uid="{00000000-0005-0000-0000-00007E3C0000}"/>
    <cellStyle name="Normal 12 3 2 5 4 4 2 2 2" xfId="48042" xr:uid="{00000000-0005-0000-0000-00007F3C0000}"/>
    <cellStyle name="Normal 12 3 2 5 4 4 2 3" xfId="35232" xr:uid="{00000000-0005-0000-0000-0000803C0000}"/>
    <cellStyle name="Normal 12 3 2 5 4 4 3" xfId="16932" xr:uid="{00000000-0005-0000-0000-0000813C0000}"/>
    <cellStyle name="Normal 12 3 2 5 4 4 3 2" xfId="42552" xr:uid="{00000000-0005-0000-0000-0000823C0000}"/>
    <cellStyle name="Normal 12 3 2 5 4 4 4" xfId="29742" xr:uid="{00000000-0005-0000-0000-0000833C0000}"/>
    <cellStyle name="Normal 12 3 2 5 4 5" xfId="11441" xr:uid="{00000000-0005-0000-0000-0000843C0000}"/>
    <cellStyle name="Normal 12 3 2 5 4 5 2" xfId="24252" xr:uid="{00000000-0005-0000-0000-0000853C0000}"/>
    <cellStyle name="Normal 12 3 2 5 4 5 2 2" xfId="49872" xr:uid="{00000000-0005-0000-0000-0000863C0000}"/>
    <cellStyle name="Normal 12 3 2 5 4 5 3" xfId="37062" xr:uid="{00000000-0005-0000-0000-0000873C0000}"/>
    <cellStyle name="Normal 12 3 2 5 4 6" xfId="5951" xr:uid="{00000000-0005-0000-0000-0000883C0000}"/>
    <cellStyle name="Normal 12 3 2 5 4 6 2" xfId="18762" xr:uid="{00000000-0005-0000-0000-0000893C0000}"/>
    <cellStyle name="Normal 12 3 2 5 4 6 2 2" xfId="44382" xr:uid="{00000000-0005-0000-0000-00008A3C0000}"/>
    <cellStyle name="Normal 12 3 2 5 4 6 3" xfId="31572" xr:uid="{00000000-0005-0000-0000-00008B3C0000}"/>
    <cellStyle name="Normal 12 3 2 5 4 7" xfId="13272" xr:uid="{00000000-0005-0000-0000-00008C3C0000}"/>
    <cellStyle name="Normal 12 3 2 5 4 7 2" xfId="38892" xr:uid="{00000000-0005-0000-0000-00008D3C0000}"/>
    <cellStyle name="Normal 12 3 2 5 4 8" xfId="26082" xr:uid="{00000000-0005-0000-0000-00008E3C0000}"/>
    <cellStyle name="Normal 12 3 2 5 5" xfId="819" xr:uid="{00000000-0005-0000-0000-00008F3C0000}"/>
    <cellStyle name="Normal 12 3 2 5 5 2" xfId="1714" xr:uid="{00000000-0005-0000-0000-0000903C0000}"/>
    <cellStyle name="Normal 12 3 2 5 5 2 2" xfId="3544" xr:uid="{00000000-0005-0000-0000-0000913C0000}"/>
    <cellStyle name="Normal 12 3 2 5 5 2 2 2" xfId="9034" xr:uid="{00000000-0005-0000-0000-0000923C0000}"/>
    <cellStyle name="Normal 12 3 2 5 5 2 2 2 2" xfId="21845" xr:uid="{00000000-0005-0000-0000-0000933C0000}"/>
    <cellStyle name="Normal 12 3 2 5 5 2 2 2 2 2" xfId="47465" xr:uid="{00000000-0005-0000-0000-0000943C0000}"/>
    <cellStyle name="Normal 12 3 2 5 5 2 2 2 3" xfId="34655" xr:uid="{00000000-0005-0000-0000-0000953C0000}"/>
    <cellStyle name="Normal 12 3 2 5 5 2 2 3" xfId="16355" xr:uid="{00000000-0005-0000-0000-0000963C0000}"/>
    <cellStyle name="Normal 12 3 2 5 5 2 2 3 2" xfId="41975" xr:uid="{00000000-0005-0000-0000-0000973C0000}"/>
    <cellStyle name="Normal 12 3 2 5 5 2 2 4" xfId="29165" xr:uid="{00000000-0005-0000-0000-0000983C0000}"/>
    <cellStyle name="Normal 12 3 2 5 5 2 3" xfId="5374" xr:uid="{00000000-0005-0000-0000-0000993C0000}"/>
    <cellStyle name="Normal 12 3 2 5 5 2 3 2" xfId="10864" xr:uid="{00000000-0005-0000-0000-00009A3C0000}"/>
    <cellStyle name="Normal 12 3 2 5 5 2 3 2 2" xfId="23675" xr:uid="{00000000-0005-0000-0000-00009B3C0000}"/>
    <cellStyle name="Normal 12 3 2 5 5 2 3 2 2 2" xfId="49295" xr:uid="{00000000-0005-0000-0000-00009C3C0000}"/>
    <cellStyle name="Normal 12 3 2 5 5 2 3 2 3" xfId="36485" xr:uid="{00000000-0005-0000-0000-00009D3C0000}"/>
    <cellStyle name="Normal 12 3 2 5 5 2 3 3" xfId="18185" xr:uid="{00000000-0005-0000-0000-00009E3C0000}"/>
    <cellStyle name="Normal 12 3 2 5 5 2 3 3 2" xfId="43805" xr:uid="{00000000-0005-0000-0000-00009F3C0000}"/>
    <cellStyle name="Normal 12 3 2 5 5 2 3 4" xfId="30995" xr:uid="{00000000-0005-0000-0000-0000A03C0000}"/>
    <cellStyle name="Normal 12 3 2 5 5 2 4" xfId="12694" xr:uid="{00000000-0005-0000-0000-0000A13C0000}"/>
    <cellStyle name="Normal 12 3 2 5 5 2 4 2" xfId="25505" xr:uid="{00000000-0005-0000-0000-0000A23C0000}"/>
    <cellStyle name="Normal 12 3 2 5 5 2 4 2 2" xfId="51125" xr:uid="{00000000-0005-0000-0000-0000A33C0000}"/>
    <cellStyle name="Normal 12 3 2 5 5 2 4 3" xfId="38315" xr:uid="{00000000-0005-0000-0000-0000A43C0000}"/>
    <cellStyle name="Normal 12 3 2 5 5 2 5" xfId="7204" xr:uid="{00000000-0005-0000-0000-0000A53C0000}"/>
    <cellStyle name="Normal 12 3 2 5 5 2 5 2" xfId="20015" xr:uid="{00000000-0005-0000-0000-0000A63C0000}"/>
    <cellStyle name="Normal 12 3 2 5 5 2 5 2 2" xfId="45635" xr:uid="{00000000-0005-0000-0000-0000A73C0000}"/>
    <cellStyle name="Normal 12 3 2 5 5 2 5 3" xfId="32825" xr:uid="{00000000-0005-0000-0000-0000A83C0000}"/>
    <cellStyle name="Normal 12 3 2 5 5 2 6" xfId="14525" xr:uid="{00000000-0005-0000-0000-0000A93C0000}"/>
    <cellStyle name="Normal 12 3 2 5 5 2 6 2" xfId="40145" xr:uid="{00000000-0005-0000-0000-0000AA3C0000}"/>
    <cellStyle name="Normal 12 3 2 5 5 2 7" xfId="27335" xr:uid="{00000000-0005-0000-0000-0000AB3C0000}"/>
    <cellStyle name="Normal 12 3 2 5 5 3" xfId="2650" xr:uid="{00000000-0005-0000-0000-0000AC3C0000}"/>
    <cellStyle name="Normal 12 3 2 5 5 3 2" xfId="8140" xr:uid="{00000000-0005-0000-0000-0000AD3C0000}"/>
    <cellStyle name="Normal 12 3 2 5 5 3 2 2" xfId="20951" xr:uid="{00000000-0005-0000-0000-0000AE3C0000}"/>
    <cellStyle name="Normal 12 3 2 5 5 3 2 2 2" xfId="46571" xr:uid="{00000000-0005-0000-0000-0000AF3C0000}"/>
    <cellStyle name="Normal 12 3 2 5 5 3 2 3" xfId="33761" xr:uid="{00000000-0005-0000-0000-0000B03C0000}"/>
    <cellStyle name="Normal 12 3 2 5 5 3 3" xfId="15461" xr:uid="{00000000-0005-0000-0000-0000B13C0000}"/>
    <cellStyle name="Normal 12 3 2 5 5 3 3 2" xfId="41081" xr:uid="{00000000-0005-0000-0000-0000B23C0000}"/>
    <cellStyle name="Normal 12 3 2 5 5 3 4" xfId="28271" xr:uid="{00000000-0005-0000-0000-0000B33C0000}"/>
    <cellStyle name="Normal 12 3 2 5 5 4" xfId="4480" xr:uid="{00000000-0005-0000-0000-0000B43C0000}"/>
    <cellStyle name="Normal 12 3 2 5 5 4 2" xfId="9970" xr:uid="{00000000-0005-0000-0000-0000B53C0000}"/>
    <cellStyle name="Normal 12 3 2 5 5 4 2 2" xfId="22781" xr:uid="{00000000-0005-0000-0000-0000B63C0000}"/>
    <cellStyle name="Normal 12 3 2 5 5 4 2 2 2" xfId="48401" xr:uid="{00000000-0005-0000-0000-0000B73C0000}"/>
    <cellStyle name="Normal 12 3 2 5 5 4 2 3" xfId="35591" xr:uid="{00000000-0005-0000-0000-0000B83C0000}"/>
    <cellStyle name="Normal 12 3 2 5 5 4 3" xfId="17291" xr:uid="{00000000-0005-0000-0000-0000B93C0000}"/>
    <cellStyle name="Normal 12 3 2 5 5 4 3 2" xfId="42911" xr:uid="{00000000-0005-0000-0000-0000BA3C0000}"/>
    <cellStyle name="Normal 12 3 2 5 5 4 4" xfId="30101" xr:uid="{00000000-0005-0000-0000-0000BB3C0000}"/>
    <cellStyle name="Normal 12 3 2 5 5 5" xfId="11800" xr:uid="{00000000-0005-0000-0000-0000BC3C0000}"/>
    <cellStyle name="Normal 12 3 2 5 5 5 2" xfId="24611" xr:uid="{00000000-0005-0000-0000-0000BD3C0000}"/>
    <cellStyle name="Normal 12 3 2 5 5 5 2 2" xfId="50231" xr:uid="{00000000-0005-0000-0000-0000BE3C0000}"/>
    <cellStyle name="Normal 12 3 2 5 5 5 3" xfId="37421" xr:uid="{00000000-0005-0000-0000-0000BF3C0000}"/>
    <cellStyle name="Normal 12 3 2 5 5 6" xfId="6310" xr:uid="{00000000-0005-0000-0000-0000C03C0000}"/>
    <cellStyle name="Normal 12 3 2 5 5 6 2" xfId="19121" xr:uid="{00000000-0005-0000-0000-0000C13C0000}"/>
    <cellStyle name="Normal 12 3 2 5 5 6 2 2" xfId="44741" xr:uid="{00000000-0005-0000-0000-0000C23C0000}"/>
    <cellStyle name="Normal 12 3 2 5 5 6 3" xfId="31931" xr:uid="{00000000-0005-0000-0000-0000C33C0000}"/>
    <cellStyle name="Normal 12 3 2 5 5 7" xfId="13631" xr:uid="{00000000-0005-0000-0000-0000C43C0000}"/>
    <cellStyle name="Normal 12 3 2 5 5 7 2" xfId="39251" xr:uid="{00000000-0005-0000-0000-0000C53C0000}"/>
    <cellStyle name="Normal 12 3 2 5 5 8" xfId="26441" xr:uid="{00000000-0005-0000-0000-0000C63C0000}"/>
    <cellStyle name="Normal 12 3 2 5 6" xfId="1220" xr:uid="{00000000-0005-0000-0000-0000C73C0000}"/>
    <cellStyle name="Normal 12 3 2 5 6 2" xfId="3050" xr:uid="{00000000-0005-0000-0000-0000C83C0000}"/>
    <cellStyle name="Normal 12 3 2 5 6 2 2" xfId="8540" xr:uid="{00000000-0005-0000-0000-0000C93C0000}"/>
    <cellStyle name="Normal 12 3 2 5 6 2 2 2" xfId="21351" xr:uid="{00000000-0005-0000-0000-0000CA3C0000}"/>
    <cellStyle name="Normal 12 3 2 5 6 2 2 2 2" xfId="46971" xr:uid="{00000000-0005-0000-0000-0000CB3C0000}"/>
    <cellStyle name="Normal 12 3 2 5 6 2 2 3" xfId="34161" xr:uid="{00000000-0005-0000-0000-0000CC3C0000}"/>
    <cellStyle name="Normal 12 3 2 5 6 2 3" xfId="15861" xr:uid="{00000000-0005-0000-0000-0000CD3C0000}"/>
    <cellStyle name="Normal 12 3 2 5 6 2 3 2" xfId="41481" xr:uid="{00000000-0005-0000-0000-0000CE3C0000}"/>
    <cellStyle name="Normal 12 3 2 5 6 2 4" xfId="28671" xr:uid="{00000000-0005-0000-0000-0000CF3C0000}"/>
    <cellStyle name="Normal 12 3 2 5 6 3" xfId="4880" xr:uid="{00000000-0005-0000-0000-0000D03C0000}"/>
    <cellStyle name="Normal 12 3 2 5 6 3 2" xfId="10370" xr:uid="{00000000-0005-0000-0000-0000D13C0000}"/>
    <cellStyle name="Normal 12 3 2 5 6 3 2 2" xfId="23181" xr:uid="{00000000-0005-0000-0000-0000D23C0000}"/>
    <cellStyle name="Normal 12 3 2 5 6 3 2 2 2" xfId="48801" xr:uid="{00000000-0005-0000-0000-0000D33C0000}"/>
    <cellStyle name="Normal 12 3 2 5 6 3 2 3" xfId="35991" xr:uid="{00000000-0005-0000-0000-0000D43C0000}"/>
    <cellStyle name="Normal 12 3 2 5 6 3 3" xfId="17691" xr:uid="{00000000-0005-0000-0000-0000D53C0000}"/>
    <cellStyle name="Normal 12 3 2 5 6 3 3 2" xfId="43311" xr:uid="{00000000-0005-0000-0000-0000D63C0000}"/>
    <cellStyle name="Normal 12 3 2 5 6 3 4" xfId="30501" xr:uid="{00000000-0005-0000-0000-0000D73C0000}"/>
    <cellStyle name="Normal 12 3 2 5 6 4" xfId="12200" xr:uid="{00000000-0005-0000-0000-0000D83C0000}"/>
    <cellStyle name="Normal 12 3 2 5 6 4 2" xfId="25011" xr:uid="{00000000-0005-0000-0000-0000D93C0000}"/>
    <cellStyle name="Normal 12 3 2 5 6 4 2 2" xfId="50631" xr:uid="{00000000-0005-0000-0000-0000DA3C0000}"/>
    <cellStyle name="Normal 12 3 2 5 6 4 3" xfId="37821" xr:uid="{00000000-0005-0000-0000-0000DB3C0000}"/>
    <cellStyle name="Normal 12 3 2 5 6 5" xfId="6710" xr:uid="{00000000-0005-0000-0000-0000DC3C0000}"/>
    <cellStyle name="Normal 12 3 2 5 6 5 2" xfId="19521" xr:uid="{00000000-0005-0000-0000-0000DD3C0000}"/>
    <cellStyle name="Normal 12 3 2 5 6 5 2 2" xfId="45141" xr:uid="{00000000-0005-0000-0000-0000DE3C0000}"/>
    <cellStyle name="Normal 12 3 2 5 6 5 3" xfId="32331" xr:uid="{00000000-0005-0000-0000-0000DF3C0000}"/>
    <cellStyle name="Normal 12 3 2 5 6 6" xfId="14031" xr:uid="{00000000-0005-0000-0000-0000E03C0000}"/>
    <cellStyle name="Normal 12 3 2 5 6 6 2" xfId="39651" xr:uid="{00000000-0005-0000-0000-0000E13C0000}"/>
    <cellStyle name="Normal 12 3 2 5 6 7" xfId="26841" xr:uid="{00000000-0005-0000-0000-0000E23C0000}"/>
    <cellStyle name="Normal 12 3 2 5 7" xfId="2156" xr:uid="{00000000-0005-0000-0000-0000E33C0000}"/>
    <cellStyle name="Normal 12 3 2 5 7 2" xfId="7646" xr:uid="{00000000-0005-0000-0000-0000E43C0000}"/>
    <cellStyle name="Normal 12 3 2 5 7 2 2" xfId="20457" xr:uid="{00000000-0005-0000-0000-0000E53C0000}"/>
    <cellStyle name="Normal 12 3 2 5 7 2 2 2" xfId="46077" xr:uid="{00000000-0005-0000-0000-0000E63C0000}"/>
    <cellStyle name="Normal 12 3 2 5 7 2 3" xfId="33267" xr:uid="{00000000-0005-0000-0000-0000E73C0000}"/>
    <cellStyle name="Normal 12 3 2 5 7 3" xfId="14967" xr:uid="{00000000-0005-0000-0000-0000E83C0000}"/>
    <cellStyle name="Normal 12 3 2 5 7 3 2" xfId="40587" xr:uid="{00000000-0005-0000-0000-0000E93C0000}"/>
    <cellStyle name="Normal 12 3 2 5 7 4" xfId="27777" xr:uid="{00000000-0005-0000-0000-0000EA3C0000}"/>
    <cellStyle name="Normal 12 3 2 5 8" xfId="3986" xr:uid="{00000000-0005-0000-0000-0000EB3C0000}"/>
    <cellStyle name="Normal 12 3 2 5 8 2" xfId="9476" xr:uid="{00000000-0005-0000-0000-0000EC3C0000}"/>
    <cellStyle name="Normal 12 3 2 5 8 2 2" xfId="22287" xr:uid="{00000000-0005-0000-0000-0000ED3C0000}"/>
    <cellStyle name="Normal 12 3 2 5 8 2 2 2" xfId="47907" xr:uid="{00000000-0005-0000-0000-0000EE3C0000}"/>
    <cellStyle name="Normal 12 3 2 5 8 2 3" xfId="35097" xr:uid="{00000000-0005-0000-0000-0000EF3C0000}"/>
    <cellStyle name="Normal 12 3 2 5 8 3" xfId="16797" xr:uid="{00000000-0005-0000-0000-0000F03C0000}"/>
    <cellStyle name="Normal 12 3 2 5 8 3 2" xfId="42417" xr:uid="{00000000-0005-0000-0000-0000F13C0000}"/>
    <cellStyle name="Normal 12 3 2 5 8 4" xfId="29607" xr:uid="{00000000-0005-0000-0000-0000F23C0000}"/>
    <cellStyle name="Normal 12 3 2 5 9" xfId="11306" xr:uid="{00000000-0005-0000-0000-0000F33C0000}"/>
    <cellStyle name="Normal 12 3 2 5 9 2" xfId="24117" xr:uid="{00000000-0005-0000-0000-0000F43C0000}"/>
    <cellStyle name="Normal 12 3 2 5 9 2 2" xfId="49737" xr:uid="{00000000-0005-0000-0000-0000F53C0000}"/>
    <cellStyle name="Normal 12 3 2 5 9 3" xfId="36927" xr:uid="{00000000-0005-0000-0000-0000F63C0000}"/>
    <cellStyle name="Normal 12 3 2 6" xfId="372" xr:uid="{00000000-0005-0000-0000-0000F73C0000}"/>
    <cellStyle name="Normal 12 3 2 6 2" xfId="860" xr:uid="{00000000-0005-0000-0000-0000F83C0000}"/>
    <cellStyle name="Normal 12 3 2 6 2 2" xfId="1755" xr:uid="{00000000-0005-0000-0000-0000F93C0000}"/>
    <cellStyle name="Normal 12 3 2 6 2 2 2" xfId="3585" xr:uid="{00000000-0005-0000-0000-0000FA3C0000}"/>
    <cellStyle name="Normal 12 3 2 6 2 2 2 2" xfId="9075" xr:uid="{00000000-0005-0000-0000-0000FB3C0000}"/>
    <cellStyle name="Normal 12 3 2 6 2 2 2 2 2" xfId="21886" xr:uid="{00000000-0005-0000-0000-0000FC3C0000}"/>
    <cellStyle name="Normal 12 3 2 6 2 2 2 2 2 2" xfId="47506" xr:uid="{00000000-0005-0000-0000-0000FD3C0000}"/>
    <cellStyle name="Normal 12 3 2 6 2 2 2 2 3" xfId="34696" xr:uid="{00000000-0005-0000-0000-0000FE3C0000}"/>
    <cellStyle name="Normal 12 3 2 6 2 2 2 3" xfId="16396" xr:uid="{00000000-0005-0000-0000-0000FF3C0000}"/>
    <cellStyle name="Normal 12 3 2 6 2 2 2 3 2" xfId="42016" xr:uid="{00000000-0005-0000-0000-0000003D0000}"/>
    <cellStyle name="Normal 12 3 2 6 2 2 2 4" xfId="29206" xr:uid="{00000000-0005-0000-0000-0000013D0000}"/>
    <cellStyle name="Normal 12 3 2 6 2 2 3" xfId="5415" xr:uid="{00000000-0005-0000-0000-0000023D0000}"/>
    <cellStyle name="Normal 12 3 2 6 2 2 3 2" xfId="10905" xr:uid="{00000000-0005-0000-0000-0000033D0000}"/>
    <cellStyle name="Normal 12 3 2 6 2 2 3 2 2" xfId="23716" xr:uid="{00000000-0005-0000-0000-0000043D0000}"/>
    <cellStyle name="Normal 12 3 2 6 2 2 3 2 2 2" xfId="49336" xr:uid="{00000000-0005-0000-0000-0000053D0000}"/>
    <cellStyle name="Normal 12 3 2 6 2 2 3 2 3" xfId="36526" xr:uid="{00000000-0005-0000-0000-0000063D0000}"/>
    <cellStyle name="Normal 12 3 2 6 2 2 3 3" xfId="18226" xr:uid="{00000000-0005-0000-0000-0000073D0000}"/>
    <cellStyle name="Normal 12 3 2 6 2 2 3 3 2" xfId="43846" xr:uid="{00000000-0005-0000-0000-0000083D0000}"/>
    <cellStyle name="Normal 12 3 2 6 2 2 3 4" xfId="31036" xr:uid="{00000000-0005-0000-0000-0000093D0000}"/>
    <cellStyle name="Normal 12 3 2 6 2 2 4" xfId="12735" xr:uid="{00000000-0005-0000-0000-00000A3D0000}"/>
    <cellStyle name="Normal 12 3 2 6 2 2 4 2" xfId="25546" xr:uid="{00000000-0005-0000-0000-00000B3D0000}"/>
    <cellStyle name="Normal 12 3 2 6 2 2 4 2 2" xfId="51166" xr:uid="{00000000-0005-0000-0000-00000C3D0000}"/>
    <cellStyle name="Normal 12 3 2 6 2 2 4 3" xfId="38356" xr:uid="{00000000-0005-0000-0000-00000D3D0000}"/>
    <cellStyle name="Normal 12 3 2 6 2 2 5" xfId="7245" xr:uid="{00000000-0005-0000-0000-00000E3D0000}"/>
    <cellStyle name="Normal 12 3 2 6 2 2 5 2" xfId="20056" xr:uid="{00000000-0005-0000-0000-00000F3D0000}"/>
    <cellStyle name="Normal 12 3 2 6 2 2 5 2 2" xfId="45676" xr:uid="{00000000-0005-0000-0000-0000103D0000}"/>
    <cellStyle name="Normal 12 3 2 6 2 2 5 3" xfId="32866" xr:uid="{00000000-0005-0000-0000-0000113D0000}"/>
    <cellStyle name="Normal 12 3 2 6 2 2 6" xfId="14566" xr:uid="{00000000-0005-0000-0000-0000123D0000}"/>
    <cellStyle name="Normal 12 3 2 6 2 2 6 2" xfId="40186" xr:uid="{00000000-0005-0000-0000-0000133D0000}"/>
    <cellStyle name="Normal 12 3 2 6 2 2 7" xfId="27376" xr:uid="{00000000-0005-0000-0000-0000143D0000}"/>
    <cellStyle name="Normal 12 3 2 6 2 3" xfId="2691" xr:uid="{00000000-0005-0000-0000-0000153D0000}"/>
    <cellStyle name="Normal 12 3 2 6 2 3 2" xfId="8181" xr:uid="{00000000-0005-0000-0000-0000163D0000}"/>
    <cellStyle name="Normal 12 3 2 6 2 3 2 2" xfId="20992" xr:uid="{00000000-0005-0000-0000-0000173D0000}"/>
    <cellStyle name="Normal 12 3 2 6 2 3 2 2 2" xfId="46612" xr:uid="{00000000-0005-0000-0000-0000183D0000}"/>
    <cellStyle name="Normal 12 3 2 6 2 3 2 3" xfId="33802" xr:uid="{00000000-0005-0000-0000-0000193D0000}"/>
    <cellStyle name="Normal 12 3 2 6 2 3 3" xfId="15502" xr:uid="{00000000-0005-0000-0000-00001A3D0000}"/>
    <cellStyle name="Normal 12 3 2 6 2 3 3 2" xfId="41122" xr:uid="{00000000-0005-0000-0000-00001B3D0000}"/>
    <cellStyle name="Normal 12 3 2 6 2 3 4" xfId="28312" xr:uid="{00000000-0005-0000-0000-00001C3D0000}"/>
    <cellStyle name="Normal 12 3 2 6 2 4" xfId="4521" xr:uid="{00000000-0005-0000-0000-00001D3D0000}"/>
    <cellStyle name="Normal 12 3 2 6 2 4 2" xfId="10011" xr:uid="{00000000-0005-0000-0000-00001E3D0000}"/>
    <cellStyle name="Normal 12 3 2 6 2 4 2 2" xfId="22822" xr:uid="{00000000-0005-0000-0000-00001F3D0000}"/>
    <cellStyle name="Normal 12 3 2 6 2 4 2 2 2" xfId="48442" xr:uid="{00000000-0005-0000-0000-0000203D0000}"/>
    <cellStyle name="Normal 12 3 2 6 2 4 2 3" xfId="35632" xr:uid="{00000000-0005-0000-0000-0000213D0000}"/>
    <cellStyle name="Normal 12 3 2 6 2 4 3" xfId="17332" xr:uid="{00000000-0005-0000-0000-0000223D0000}"/>
    <cellStyle name="Normal 12 3 2 6 2 4 3 2" xfId="42952" xr:uid="{00000000-0005-0000-0000-0000233D0000}"/>
    <cellStyle name="Normal 12 3 2 6 2 4 4" xfId="30142" xr:uid="{00000000-0005-0000-0000-0000243D0000}"/>
    <cellStyle name="Normal 12 3 2 6 2 5" xfId="11841" xr:uid="{00000000-0005-0000-0000-0000253D0000}"/>
    <cellStyle name="Normal 12 3 2 6 2 5 2" xfId="24652" xr:uid="{00000000-0005-0000-0000-0000263D0000}"/>
    <cellStyle name="Normal 12 3 2 6 2 5 2 2" xfId="50272" xr:uid="{00000000-0005-0000-0000-0000273D0000}"/>
    <cellStyle name="Normal 12 3 2 6 2 5 3" xfId="37462" xr:uid="{00000000-0005-0000-0000-0000283D0000}"/>
    <cellStyle name="Normal 12 3 2 6 2 6" xfId="6351" xr:uid="{00000000-0005-0000-0000-0000293D0000}"/>
    <cellStyle name="Normal 12 3 2 6 2 6 2" xfId="19162" xr:uid="{00000000-0005-0000-0000-00002A3D0000}"/>
    <cellStyle name="Normal 12 3 2 6 2 6 2 2" xfId="44782" xr:uid="{00000000-0005-0000-0000-00002B3D0000}"/>
    <cellStyle name="Normal 12 3 2 6 2 6 3" xfId="31972" xr:uid="{00000000-0005-0000-0000-00002C3D0000}"/>
    <cellStyle name="Normal 12 3 2 6 2 7" xfId="13672" xr:uid="{00000000-0005-0000-0000-00002D3D0000}"/>
    <cellStyle name="Normal 12 3 2 6 2 7 2" xfId="39292" xr:uid="{00000000-0005-0000-0000-00002E3D0000}"/>
    <cellStyle name="Normal 12 3 2 6 2 8" xfId="26482" xr:uid="{00000000-0005-0000-0000-00002F3D0000}"/>
    <cellStyle name="Normal 12 3 2 6 3" xfId="1267" xr:uid="{00000000-0005-0000-0000-0000303D0000}"/>
    <cellStyle name="Normal 12 3 2 6 3 2" xfId="3097" xr:uid="{00000000-0005-0000-0000-0000313D0000}"/>
    <cellStyle name="Normal 12 3 2 6 3 2 2" xfId="8587" xr:uid="{00000000-0005-0000-0000-0000323D0000}"/>
    <cellStyle name="Normal 12 3 2 6 3 2 2 2" xfId="21398" xr:uid="{00000000-0005-0000-0000-0000333D0000}"/>
    <cellStyle name="Normal 12 3 2 6 3 2 2 2 2" xfId="47018" xr:uid="{00000000-0005-0000-0000-0000343D0000}"/>
    <cellStyle name="Normal 12 3 2 6 3 2 2 3" xfId="34208" xr:uid="{00000000-0005-0000-0000-0000353D0000}"/>
    <cellStyle name="Normal 12 3 2 6 3 2 3" xfId="15908" xr:uid="{00000000-0005-0000-0000-0000363D0000}"/>
    <cellStyle name="Normal 12 3 2 6 3 2 3 2" xfId="41528" xr:uid="{00000000-0005-0000-0000-0000373D0000}"/>
    <cellStyle name="Normal 12 3 2 6 3 2 4" xfId="28718" xr:uid="{00000000-0005-0000-0000-0000383D0000}"/>
    <cellStyle name="Normal 12 3 2 6 3 3" xfId="4927" xr:uid="{00000000-0005-0000-0000-0000393D0000}"/>
    <cellStyle name="Normal 12 3 2 6 3 3 2" xfId="10417" xr:uid="{00000000-0005-0000-0000-00003A3D0000}"/>
    <cellStyle name="Normal 12 3 2 6 3 3 2 2" xfId="23228" xr:uid="{00000000-0005-0000-0000-00003B3D0000}"/>
    <cellStyle name="Normal 12 3 2 6 3 3 2 2 2" xfId="48848" xr:uid="{00000000-0005-0000-0000-00003C3D0000}"/>
    <cellStyle name="Normal 12 3 2 6 3 3 2 3" xfId="36038" xr:uid="{00000000-0005-0000-0000-00003D3D0000}"/>
    <cellStyle name="Normal 12 3 2 6 3 3 3" xfId="17738" xr:uid="{00000000-0005-0000-0000-00003E3D0000}"/>
    <cellStyle name="Normal 12 3 2 6 3 3 3 2" xfId="43358" xr:uid="{00000000-0005-0000-0000-00003F3D0000}"/>
    <cellStyle name="Normal 12 3 2 6 3 3 4" xfId="30548" xr:uid="{00000000-0005-0000-0000-0000403D0000}"/>
    <cellStyle name="Normal 12 3 2 6 3 4" xfId="12247" xr:uid="{00000000-0005-0000-0000-0000413D0000}"/>
    <cellStyle name="Normal 12 3 2 6 3 4 2" xfId="25058" xr:uid="{00000000-0005-0000-0000-0000423D0000}"/>
    <cellStyle name="Normal 12 3 2 6 3 4 2 2" xfId="50678" xr:uid="{00000000-0005-0000-0000-0000433D0000}"/>
    <cellStyle name="Normal 12 3 2 6 3 4 3" xfId="37868" xr:uid="{00000000-0005-0000-0000-0000443D0000}"/>
    <cellStyle name="Normal 12 3 2 6 3 5" xfId="6757" xr:uid="{00000000-0005-0000-0000-0000453D0000}"/>
    <cellStyle name="Normal 12 3 2 6 3 5 2" xfId="19568" xr:uid="{00000000-0005-0000-0000-0000463D0000}"/>
    <cellStyle name="Normal 12 3 2 6 3 5 2 2" xfId="45188" xr:uid="{00000000-0005-0000-0000-0000473D0000}"/>
    <cellStyle name="Normal 12 3 2 6 3 5 3" xfId="32378" xr:uid="{00000000-0005-0000-0000-0000483D0000}"/>
    <cellStyle name="Normal 12 3 2 6 3 6" xfId="14078" xr:uid="{00000000-0005-0000-0000-0000493D0000}"/>
    <cellStyle name="Normal 12 3 2 6 3 6 2" xfId="39698" xr:uid="{00000000-0005-0000-0000-00004A3D0000}"/>
    <cellStyle name="Normal 12 3 2 6 3 7" xfId="26888" xr:uid="{00000000-0005-0000-0000-00004B3D0000}"/>
    <cellStyle name="Normal 12 3 2 6 4" xfId="2203" xr:uid="{00000000-0005-0000-0000-00004C3D0000}"/>
    <cellStyle name="Normal 12 3 2 6 4 2" xfId="7693" xr:uid="{00000000-0005-0000-0000-00004D3D0000}"/>
    <cellStyle name="Normal 12 3 2 6 4 2 2" xfId="20504" xr:uid="{00000000-0005-0000-0000-00004E3D0000}"/>
    <cellStyle name="Normal 12 3 2 6 4 2 2 2" xfId="46124" xr:uid="{00000000-0005-0000-0000-00004F3D0000}"/>
    <cellStyle name="Normal 12 3 2 6 4 2 3" xfId="33314" xr:uid="{00000000-0005-0000-0000-0000503D0000}"/>
    <cellStyle name="Normal 12 3 2 6 4 3" xfId="15014" xr:uid="{00000000-0005-0000-0000-0000513D0000}"/>
    <cellStyle name="Normal 12 3 2 6 4 3 2" xfId="40634" xr:uid="{00000000-0005-0000-0000-0000523D0000}"/>
    <cellStyle name="Normal 12 3 2 6 4 4" xfId="27824" xr:uid="{00000000-0005-0000-0000-0000533D0000}"/>
    <cellStyle name="Normal 12 3 2 6 5" xfId="4033" xr:uid="{00000000-0005-0000-0000-0000543D0000}"/>
    <cellStyle name="Normal 12 3 2 6 5 2" xfId="9523" xr:uid="{00000000-0005-0000-0000-0000553D0000}"/>
    <cellStyle name="Normal 12 3 2 6 5 2 2" xfId="22334" xr:uid="{00000000-0005-0000-0000-0000563D0000}"/>
    <cellStyle name="Normal 12 3 2 6 5 2 2 2" xfId="47954" xr:uid="{00000000-0005-0000-0000-0000573D0000}"/>
    <cellStyle name="Normal 12 3 2 6 5 2 3" xfId="35144" xr:uid="{00000000-0005-0000-0000-0000583D0000}"/>
    <cellStyle name="Normal 12 3 2 6 5 3" xfId="16844" xr:uid="{00000000-0005-0000-0000-0000593D0000}"/>
    <cellStyle name="Normal 12 3 2 6 5 3 2" xfId="42464" xr:uid="{00000000-0005-0000-0000-00005A3D0000}"/>
    <cellStyle name="Normal 12 3 2 6 5 4" xfId="29654" xr:uid="{00000000-0005-0000-0000-00005B3D0000}"/>
    <cellStyle name="Normal 12 3 2 6 6" xfId="11353" xr:uid="{00000000-0005-0000-0000-00005C3D0000}"/>
    <cellStyle name="Normal 12 3 2 6 6 2" xfId="24164" xr:uid="{00000000-0005-0000-0000-00005D3D0000}"/>
    <cellStyle name="Normal 12 3 2 6 6 2 2" xfId="49784" xr:uid="{00000000-0005-0000-0000-00005E3D0000}"/>
    <cellStyle name="Normal 12 3 2 6 6 3" xfId="36974" xr:uid="{00000000-0005-0000-0000-00005F3D0000}"/>
    <cellStyle name="Normal 12 3 2 6 7" xfId="5863" xr:uid="{00000000-0005-0000-0000-0000603D0000}"/>
    <cellStyle name="Normal 12 3 2 6 7 2" xfId="18674" xr:uid="{00000000-0005-0000-0000-0000613D0000}"/>
    <cellStyle name="Normal 12 3 2 6 7 2 2" xfId="44294" xr:uid="{00000000-0005-0000-0000-0000623D0000}"/>
    <cellStyle name="Normal 12 3 2 6 7 3" xfId="31484" xr:uid="{00000000-0005-0000-0000-0000633D0000}"/>
    <cellStyle name="Normal 12 3 2 6 8" xfId="13184" xr:uid="{00000000-0005-0000-0000-0000643D0000}"/>
    <cellStyle name="Normal 12 3 2 6 8 2" xfId="38804" xr:uid="{00000000-0005-0000-0000-0000653D0000}"/>
    <cellStyle name="Normal 12 3 2 6 9" xfId="25994" xr:uid="{00000000-0005-0000-0000-0000663D0000}"/>
    <cellStyle name="Normal 12 3 2 7" xfId="593" xr:uid="{00000000-0005-0000-0000-0000673D0000}"/>
    <cellStyle name="Normal 12 3 2 7 2" xfId="993" xr:uid="{00000000-0005-0000-0000-0000683D0000}"/>
    <cellStyle name="Normal 12 3 2 7 2 2" xfId="1888" xr:uid="{00000000-0005-0000-0000-0000693D0000}"/>
    <cellStyle name="Normal 12 3 2 7 2 2 2" xfId="3718" xr:uid="{00000000-0005-0000-0000-00006A3D0000}"/>
    <cellStyle name="Normal 12 3 2 7 2 2 2 2" xfId="9208" xr:uid="{00000000-0005-0000-0000-00006B3D0000}"/>
    <cellStyle name="Normal 12 3 2 7 2 2 2 2 2" xfId="22019" xr:uid="{00000000-0005-0000-0000-00006C3D0000}"/>
    <cellStyle name="Normal 12 3 2 7 2 2 2 2 2 2" xfId="47639" xr:uid="{00000000-0005-0000-0000-00006D3D0000}"/>
    <cellStyle name="Normal 12 3 2 7 2 2 2 2 3" xfId="34829" xr:uid="{00000000-0005-0000-0000-00006E3D0000}"/>
    <cellStyle name="Normal 12 3 2 7 2 2 2 3" xfId="16529" xr:uid="{00000000-0005-0000-0000-00006F3D0000}"/>
    <cellStyle name="Normal 12 3 2 7 2 2 2 3 2" xfId="42149" xr:uid="{00000000-0005-0000-0000-0000703D0000}"/>
    <cellStyle name="Normal 12 3 2 7 2 2 2 4" xfId="29339" xr:uid="{00000000-0005-0000-0000-0000713D0000}"/>
    <cellStyle name="Normal 12 3 2 7 2 2 3" xfId="5548" xr:uid="{00000000-0005-0000-0000-0000723D0000}"/>
    <cellStyle name="Normal 12 3 2 7 2 2 3 2" xfId="11038" xr:uid="{00000000-0005-0000-0000-0000733D0000}"/>
    <cellStyle name="Normal 12 3 2 7 2 2 3 2 2" xfId="23849" xr:uid="{00000000-0005-0000-0000-0000743D0000}"/>
    <cellStyle name="Normal 12 3 2 7 2 2 3 2 2 2" xfId="49469" xr:uid="{00000000-0005-0000-0000-0000753D0000}"/>
    <cellStyle name="Normal 12 3 2 7 2 2 3 2 3" xfId="36659" xr:uid="{00000000-0005-0000-0000-0000763D0000}"/>
    <cellStyle name="Normal 12 3 2 7 2 2 3 3" xfId="18359" xr:uid="{00000000-0005-0000-0000-0000773D0000}"/>
    <cellStyle name="Normal 12 3 2 7 2 2 3 3 2" xfId="43979" xr:uid="{00000000-0005-0000-0000-0000783D0000}"/>
    <cellStyle name="Normal 12 3 2 7 2 2 3 4" xfId="31169" xr:uid="{00000000-0005-0000-0000-0000793D0000}"/>
    <cellStyle name="Normal 12 3 2 7 2 2 4" xfId="12868" xr:uid="{00000000-0005-0000-0000-00007A3D0000}"/>
    <cellStyle name="Normal 12 3 2 7 2 2 4 2" xfId="25679" xr:uid="{00000000-0005-0000-0000-00007B3D0000}"/>
    <cellStyle name="Normal 12 3 2 7 2 2 4 2 2" xfId="51299" xr:uid="{00000000-0005-0000-0000-00007C3D0000}"/>
    <cellStyle name="Normal 12 3 2 7 2 2 4 3" xfId="38489" xr:uid="{00000000-0005-0000-0000-00007D3D0000}"/>
    <cellStyle name="Normal 12 3 2 7 2 2 5" xfId="7378" xr:uid="{00000000-0005-0000-0000-00007E3D0000}"/>
    <cellStyle name="Normal 12 3 2 7 2 2 5 2" xfId="20189" xr:uid="{00000000-0005-0000-0000-00007F3D0000}"/>
    <cellStyle name="Normal 12 3 2 7 2 2 5 2 2" xfId="45809" xr:uid="{00000000-0005-0000-0000-0000803D0000}"/>
    <cellStyle name="Normal 12 3 2 7 2 2 5 3" xfId="32999" xr:uid="{00000000-0005-0000-0000-0000813D0000}"/>
    <cellStyle name="Normal 12 3 2 7 2 2 6" xfId="14699" xr:uid="{00000000-0005-0000-0000-0000823D0000}"/>
    <cellStyle name="Normal 12 3 2 7 2 2 6 2" xfId="40319" xr:uid="{00000000-0005-0000-0000-0000833D0000}"/>
    <cellStyle name="Normal 12 3 2 7 2 2 7" xfId="27509" xr:uid="{00000000-0005-0000-0000-0000843D0000}"/>
    <cellStyle name="Normal 12 3 2 7 2 3" xfId="2824" xr:uid="{00000000-0005-0000-0000-0000853D0000}"/>
    <cellStyle name="Normal 12 3 2 7 2 3 2" xfId="8314" xr:uid="{00000000-0005-0000-0000-0000863D0000}"/>
    <cellStyle name="Normal 12 3 2 7 2 3 2 2" xfId="21125" xr:uid="{00000000-0005-0000-0000-0000873D0000}"/>
    <cellStyle name="Normal 12 3 2 7 2 3 2 2 2" xfId="46745" xr:uid="{00000000-0005-0000-0000-0000883D0000}"/>
    <cellStyle name="Normal 12 3 2 7 2 3 2 3" xfId="33935" xr:uid="{00000000-0005-0000-0000-0000893D0000}"/>
    <cellStyle name="Normal 12 3 2 7 2 3 3" xfId="15635" xr:uid="{00000000-0005-0000-0000-00008A3D0000}"/>
    <cellStyle name="Normal 12 3 2 7 2 3 3 2" xfId="41255" xr:uid="{00000000-0005-0000-0000-00008B3D0000}"/>
    <cellStyle name="Normal 12 3 2 7 2 3 4" xfId="28445" xr:uid="{00000000-0005-0000-0000-00008C3D0000}"/>
    <cellStyle name="Normal 12 3 2 7 2 4" xfId="4654" xr:uid="{00000000-0005-0000-0000-00008D3D0000}"/>
    <cellStyle name="Normal 12 3 2 7 2 4 2" xfId="10144" xr:uid="{00000000-0005-0000-0000-00008E3D0000}"/>
    <cellStyle name="Normal 12 3 2 7 2 4 2 2" xfId="22955" xr:uid="{00000000-0005-0000-0000-00008F3D0000}"/>
    <cellStyle name="Normal 12 3 2 7 2 4 2 2 2" xfId="48575" xr:uid="{00000000-0005-0000-0000-0000903D0000}"/>
    <cellStyle name="Normal 12 3 2 7 2 4 2 3" xfId="35765" xr:uid="{00000000-0005-0000-0000-0000913D0000}"/>
    <cellStyle name="Normal 12 3 2 7 2 4 3" xfId="17465" xr:uid="{00000000-0005-0000-0000-0000923D0000}"/>
    <cellStyle name="Normal 12 3 2 7 2 4 3 2" xfId="43085" xr:uid="{00000000-0005-0000-0000-0000933D0000}"/>
    <cellStyle name="Normal 12 3 2 7 2 4 4" xfId="30275" xr:uid="{00000000-0005-0000-0000-0000943D0000}"/>
    <cellStyle name="Normal 12 3 2 7 2 5" xfId="11974" xr:uid="{00000000-0005-0000-0000-0000953D0000}"/>
    <cellStyle name="Normal 12 3 2 7 2 5 2" xfId="24785" xr:uid="{00000000-0005-0000-0000-0000963D0000}"/>
    <cellStyle name="Normal 12 3 2 7 2 5 2 2" xfId="50405" xr:uid="{00000000-0005-0000-0000-0000973D0000}"/>
    <cellStyle name="Normal 12 3 2 7 2 5 3" xfId="37595" xr:uid="{00000000-0005-0000-0000-0000983D0000}"/>
    <cellStyle name="Normal 12 3 2 7 2 6" xfId="6484" xr:uid="{00000000-0005-0000-0000-0000993D0000}"/>
    <cellStyle name="Normal 12 3 2 7 2 6 2" xfId="19295" xr:uid="{00000000-0005-0000-0000-00009A3D0000}"/>
    <cellStyle name="Normal 12 3 2 7 2 6 2 2" xfId="44915" xr:uid="{00000000-0005-0000-0000-00009B3D0000}"/>
    <cellStyle name="Normal 12 3 2 7 2 6 3" xfId="32105" xr:uid="{00000000-0005-0000-0000-00009C3D0000}"/>
    <cellStyle name="Normal 12 3 2 7 2 7" xfId="13805" xr:uid="{00000000-0005-0000-0000-00009D3D0000}"/>
    <cellStyle name="Normal 12 3 2 7 2 7 2" xfId="39425" xr:uid="{00000000-0005-0000-0000-00009E3D0000}"/>
    <cellStyle name="Normal 12 3 2 7 2 8" xfId="26615" xr:uid="{00000000-0005-0000-0000-00009F3D0000}"/>
    <cellStyle name="Normal 12 3 2 7 3" xfId="1488" xr:uid="{00000000-0005-0000-0000-0000A03D0000}"/>
    <cellStyle name="Normal 12 3 2 7 3 2" xfId="3318" xr:uid="{00000000-0005-0000-0000-0000A13D0000}"/>
    <cellStyle name="Normal 12 3 2 7 3 2 2" xfId="8808" xr:uid="{00000000-0005-0000-0000-0000A23D0000}"/>
    <cellStyle name="Normal 12 3 2 7 3 2 2 2" xfId="21619" xr:uid="{00000000-0005-0000-0000-0000A33D0000}"/>
    <cellStyle name="Normal 12 3 2 7 3 2 2 2 2" xfId="47239" xr:uid="{00000000-0005-0000-0000-0000A43D0000}"/>
    <cellStyle name="Normal 12 3 2 7 3 2 2 3" xfId="34429" xr:uid="{00000000-0005-0000-0000-0000A53D0000}"/>
    <cellStyle name="Normal 12 3 2 7 3 2 3" xfId="16129" xr:uid="{00000000-0005-0000-0000-0000A63D0000}"/>
    <cellStyle name="Normal 12 3 2 7 3 2 3 2" xfId="41749" xr:uid="{00000000-0005-0000-0000-0000A73D0000}"/>
    <cellStyle name="Normal 12 3 2 7 3 2 4" xfId="28939" xr:uid="{00000000-0005-0000-0000-0000A83D0000}"/>
    <cellStyle name="Normal 12 3 2 7 3 3" xfId="5148" xr:uid="{00000000-0005-0000-0000-0000A93D0000}"/>
    <cellStyle name="Normal 12 3 2 7 3 3 2" xfId="10638" xr:uid="{00000000-0005-0000-0000-0000AA3D0000}"/>
    <cellStyle name="Normal 12 3 2 7 3 3 2 2" xfId="23449" xr:uid="{00000000-0005-0000-0000-0000AB3D0000}"/>
    <cellStyle name="Normal 12 3 2 7 3 3 2 2 2" xfId="49069" xr:uid="{00000000-0005-0000-0000-0000AC3D0000}"/>
    <cellStyle name="Normal 12 3 2 7 3 3 2 3" xfId="36259" xr:uid="{00000000-0005-0000-0000-0000AD3D0000}"/>
    <cellStyle name="Normal 12 3 2 7 3 3 3" xfId="17959" xr:uid="{00000000-0005-0000-0000-0000AE3D0000}"/>
    <cellStyle name="Normal 12 3 2 7 3 3 3 2" xfId="43579" xr:uid="{00000000-0005-0000-0000-0000AF3D0000}"/>
    <cellStyle name="Normal 12 3 2 7 3 3 4" xfId="30769" xr:uid="{00000000-0005-0000-0000-0000B03D0000}"/>
    <cellStyle name="Normal 12 3 2 7 3 4" xfId="12468" xr:uid="{00000000-0005-0000-0000-0000B13D0000}"/>
    <cellStyle name="Normal 12 3 2 7 3 4 2" xfId="25279" xr:uid="{00000000-0005-0000-0000-0000B23D0000}"/>
    <cellStyle name="Normal 12 3 2 7 3 4 2 2" xfId="50899" xr:uid="{00000000-0005-0000-0000-0000B33D0000}"/>
    <cellStyle name="Normal 12 3 2 7 3 4 3" xfId="38089" xr:uid="{00000000-0005-0000-0000-0000B43D0000}"/>
    <cellStyle name="Normal 12 3 2 7 3 5" xfId="6978" xr:uid="{00000000-0005-0000-0000-0000B53D0000}"/>
    <cellStyle name="Normal 12 3 2 7 3 5 2" xfId="19789" xr:uid="{00000000-0005-0000-0000-0000B63D0000}"/>
    <cellStyle name="Normal 12 3 2 7 3 5 2 2" xfId="45409" xr:uid="{00000000-0005-0000-0000-0000B73D0000}"/>
    <cellStyle name="Normal 12 3 2 7 3 5 3" xfId="32599" xr:uid="{00000000-0005-0000-0000-0000B83D0000}"/>
    <cellStyle name="Normal 12 3 2 7 3 6" xfId="14299" xr:uid="{00000000-0005-0000-0000-0000B93D0000}"/>
    <cellStyle name="Normal 12 3 2 7 3 6 2" xfId="39919" xr:uid="{00000000-0005-0000-0000-0000BA3D0000}"/>
    <cellStyle name="Normal 12 3 2 7 3 7" xfId="27109" xr:uid="{00000000-0005-0000-0000-0000BB3D0000}"/>
    <cellStyle name="Normal 12 3 2 7 4" xfId="2424" xr:uid="{00000000-0005-0000-0000-0000BC3D0000}"/>
    <cellStyle name="Normal 12 3 2 7 4 2" xfId="7914" xr:uid="{00000000-0005-0000-0000-0000BD3D0000}"/>
    <cellStyle name="Normal 12 3 2 7 4 2 2" xfId="20725" xr:uid="{00000000-0005-0000-0000-0000BE3D0000}"/>
    <cellStyle name="Normal 12 3 2 7 4 2 2 2" xfId="46345" xr:uid="{00000000-0005-0000-0000-0000BF3D0000}"/>
    <cellStyle name="Normal 12 3 2 7 4 2 3" xfId="33535" xr:uid="{00000000-0005-0000-0000-0000C03D0000}"/>
    <cellStyle name="Normal 12 3 2 7 4 3" xfId="15235" xr:uid="{00000000-0005-0000-0000-0000C13D0000}"/>
    <cellStyle name="Normal 12 3 2 7 4 3 2" xfId="40855" xr:uid="{00000000-0005-0000-0000-0000C23D0000}"/>
    <cellStyle name="Normal 12 3 2 7 4 4" xfId="28045" xr:uid="{00000000-0005-0000-0000-0000C33D0000}"/>
    <cellStyle name="Normal 12 3 2 7 5" xfId="4254" xr:uid="{00000000-0005-0000-0000-0000C43D0000}"/>
    <cellStyle name="Normal 12 3 2 7 5 2" xfId="9744" xr:uid="{00000000-0005-0000-0000-0000C53D0000}"/>
    <cellStyle name="Normal 12 3 2 7 5 2 2" xfId="22555" xr:uid="{00000000-0005-0000-0000-0000C63D0000}"/>
    <cellStyle name="Normal 12 3 2 7 5 2 2 2" xfId="48175" xr:uid="{00000000-0005-0000-0000-0000C73D0000}"/>
    <cellStyle name="Normal 12 3 2 7 5 2 3" xfId="35365" xr:uid="{00000000-0005-0000-0000-0000C83D0000}"/>
    <cellStyle name="Normal 12 3 2 7 5 3" xfId="17065" xr:uid="{00000000-0005-0000-0000-0000C93D0000}"/>
    <cellStyle name="Normal 12 3 2 7 5 3 2" xfId="42685" xr:uid="{00000000-0005-0000-0000-0000CA3D0000}"/>
    <cellStyle name="Normal 12 3 2 7 5 4" xfId="29875" xr:uid="{00000000-0005-0000-0000-0000CB3D0000}"/>
    <cellStyle name="Normal 12 3 2 7 6" xfId="11574" xr:uid="{00000000-0005-0000-0000-0000CC3D0000}"/>
    <cellStyle name="Normal 12 3 2 7 6 2" xfId="24385" xr:uid="{00000000-0005-0000-0000-0000CD3D0000}"/>
    <cellStyle name="Normal 12 3 2 7 6 2 2" xfId="50005" xr:uid="{00000000-0005-0000-0000-0000CE3D0000}"/>
    <cellStyle name="Normal 12 3 2 7 6 3" xfId="37195" xr:uid="{00000000-0005-0000-0000-0000CF3D0000}"/>
    <cellStyle name="Normal 12 3 2 7 7" xfId="6084" xr:uid="{00000000-0005-0000-0000-0000D03D0000}"/>
    <cellStyle name="Normal 12 3 2 7 7 2" xfId="18895" xr:uid="{00000000-0005-0000-0000-0000D13D0000}"/>
    <cellStyle name="Normal 12 3 2 7 7 2 2" xfId="44515" xr:uid="{00000000-0005-0000-0000-0000D23D0000}"/>
    <cellStyle name="Normal 12 3 2 7 7 3" xfId="31705" xr:uid="{00000000-0005-0000-0000-0000D33D0000}"/>
    <cellStyle name="Normal 12 3 2 7 8" xfId="13405" xr:uid="{00000000-0005-0000-0000-0000D43D0000}"/>
    <cellStyle name="Normal 12 3 2 7 8 2" xfId="39025" xr:uid="{00000000-0005-0000-0000-0000D53D0000}"/>
    <cellStyle name="Normal 12 3 2 7 9" xfId="26215" xr:uid="{00000000-0005-0000-0000-0000D63D0000}"/>
    <cellStyle name="Normal 12 3 2 8" xfId="727" xr:uid="{00000000-0005-0000-0000-0000D73D0000}"/>
    <cellStyle name="Normal 12 3 2 8 2" xfId="1622" xr:uid="{00000000-0005-0000-0000-0000D83D0000}"/>
    <cellStyle name="Normal 12 3 2 8 2 2" xfId="3452" xr:uid="{00000000-0005-0000-0000-0000D93D0000}"/>
    <cellStyle name="Normal 12 3 2 8 2 2 2" xfId="8942" xr:uid="{00000000-0005-0000-0000-0000DA3D0000}"/>
    <cellStyle name="Normal 12 3 2 8 2 2 2 2" xfId="21753" xr:uid="{00000000-0005-0000-0000-0000DB3D0000}"/>
    <cellStyle name="Normal 12 3 2 8 2 2 2 2 2" xfId="47373" xr:uid="{00000000-0005-0000-0000-0000DC3D0000}"/>
    <cellStyle name="Normal 12 3 2 8 2 2 2 3" xfId="34563" xr:uid="{00000000-0005-0000-0000-0000DD3D0000}"/>
    <cellStyle name="Normal 12 3 2 8 2 2 3" xfId="16263" xr:uid="{00000000-0005-0000-0000-0000DE3D0000}"/>
    <cellStyle name="Normal 12 3 2 8 2 2 3 2" xfId="41883" xr:uid="{00000000-0005-0000-0000-0000DF3D0000}"/>
    <cellStyle name="Normal 12 3 2 8 2 2 4" xfId="29073" xr:uid="{00000000-0005-0000-0000-0000E03D0000}"/>
    <cellStyle name="Normal 12 3 2 8 2 3" xfId="5282" xr:uid="{00000000-0005-0000-0000-0000E13D0000}"/>
    <cellStyle name="Normal 12 3 2 8 2 3 2" xfId="10772" xr:uid="{00000000-0005-0000-0000-0000E23D0000}"/>
    <cellStyle name="Normal 12 3 2 8 2 3 2 2" xfId="23583" xr:uid="{00000000-0005-0000-0000-0000E33D0000}"/>
    <cellStyle name="Normal 12 3 2 8 2 3 2 2 2" xfId="49203" xr:uid="{00000000-0005-0000-0000-0000E43D0000}"/>
    <cellStyle name="Normal 12 3 2 8 2 3 2 3" xfId="36393" xr:uid="{00000000-0005-0000-0000-0000E53D0000}"/>
    <cellStyle name="Normal 12 3 2 8 2 3 3" xfId="18093" xr:uid="{00000000-0005-0000-0000-0000E63D0000}"/>
    <cellStyle name="Normal 12 3 2 8 2 3 3 2" xfId="43713" xr:uid="{00000000-0005-0000-0000-0000E73D0000}"/>
    <cellStyle name="Normal 12 3 2 8 2 3 4" xfId="30903" xr:uid="{00000000-0005-0000-0000-0000E83D0000}"/>
    <cellStyle name="Normal 12 3 2 8 2 4" xfId="12602" xr:uid="{00000000-0005-0000-0000-0000E93D0000}"/>
    <cellStyle name="Normal 12 3 2 8 2 4 2" xfId="25413" xr:uid="{00000000-0005-0000-0000-0000EA3D0000}"/>
    <cellStyle name="Normal 12 3 2 8 2 4 2 2" xfId="51033" xr:uid="{00000000-0005-0000-0000-0000EB3D0000}"/>
    <cellStyle name="Normal 12 3 2 8 2 4 3" xfId="38223" xr:uid="{00000000-0005-0000-0000-0000EC3D0000}"/>
    <cellStyle name="Normal 12 3 2 8 2 5" xfId="7112" xr:uid="{00000000-0005-0000-0000-0000ED3D0000}"/>
    <cellStyle name="Normal 12 3 2 8 2 5 2" xfId="19923" xr:uid="{00000000-0005-0000-0000-0000EE3D0000}"/>
    <cellStyle name="Normal 12 3 2 8 2 5 2 2" xfId="45543" xr:uid="{00000000-0005-0000-0000-0000EF3D0000}"/>
    <cellStyle name="Normal 12 3 2 8 2 5 3" xfId="32733" xr:uid="{00000000-0005-0000-0000-0000F03D0000}"/>
    <cellStyle name="Normal 12 3 2 8 2 6" xfId="14433" xr:uid="{00000000-0005-0000-0000-0000F13D0000}"/>
    <cellStyle name="Normal 12 3 2 8 2 6 2" xfId="40053" xr:uid="{00000000-0005-0000-0000-0000F23D0000}"/>
    <cellStyle name="Normal 12 3 2 8 2 7" xfId="27243" xr:uid="{00000000-0005-0000-0000-0000F33D0000}"/>
    <cellStyle name="Normal 12 3 2 8 3" xfId="2558" xr:uid="{00000000-0005-0000-0000-0000F43D0000}"/>
    <cellStyle name="Normal 12 3 2 8 3 2" xfId="8048" xr:uid="{00000000-0005-0000-0000-0000F53D0000}"/>
    <cellStyle name="Normal 12 3 2 8 3 2 2" xfId="20859" xr:uid="{00000000-0005-0000-0000-0000F63D0000}"/>
    <cellStyle name="Normal 12 3 2 8 3 2 2 2" xfId="46479" xr:uid="{00000000-0005-0000-0000-0000F73D0000}"/>
    <cellStyle name="Normal 12 3 2 8 3 2 3" xfId="33669" xr:uid="{00000000-0005-0000-0000-0000F83D0000}"/>
    <cellStyle name="Normal 12 3 2 8 3 3" xfId="15369" xr:uid="{00000000-0005-0000-0000-0000F93D0000}"/>
    <cellStyle name="Normal 12 3 2 8 3 3 2" xfId="40989" xr:uid="{00000000-0005-0000-0000-0000FA3D0000}"/>
    <cellStyle name="Normal 12 3 2 8 3 4" xfId="28179" xr:uid="{00000000-0005-0000-0000-0000FB3D0000}"/>
    <cellStyle name="Normal 12 3 2 8 4" xfId="4388" xr:uid="{00000000-0005-0000-0000-0000FC3D0000}"/>
    <cellStyle name="Normal 12 3 2 8 4 2" xfId="9878" xr:uid="{00000000-0005-0000-0000-0000FD3D0000}"/>
    <cellStyle name="Normal 12 3 2 8 4 2 2" xfId="22689" xr:uid="{00000000-0005-0000-0000-0000FE3D0000}"/>
    <cellStyle name="Normal 12 3 2 8 4 2 2 2" xfId="48309" xr:uid="{00000000-0005-0000-0000-0000FF3D0000}"/>
    <cellStyle name="Normal 12 3 2 8 4 2 3" xfId="35499" xr:uid="{00000000-0005-0000-0000-0000003E0000}"/>
    <cellStyle name="Normal 12 3 2 8 4 3" xfId="17199" xr:uid="{00000000-0005-0000-0000-0000013E0000}"/>
    <cellStyle name="Normal 12 3 2 8 4 3 2" xfId="42819" xr:uid="{00000000-0005-0000-0000-0000023E0000}"/>
    <cellStyle name="Normal 12 3 2 8 4 4" xfId="30009" xr:uid="{00000000-0005-0000-0000-0000033E0000}"/>
    <cellStyle name="Normal 12 3 2 8 5" xfId="11708" xr:uid="{00000000-0005-0000-0000-0000043E0000}"/>
    <cellStyle name="Normal 12 3 2 8 5 2" xfId="24519" xr:uid="{00000000-0005-0000-0000-0000053E0000}"/>
    <cellStyle name="Normal 12 3 2 8 5 2 2" xfId="50139" xr:uid="{00000000-0005-0000-0000-0000063E0000}"/>
    <cellStyle name="Normal 12 3 2 8 5 3" xfId="37329" xr:uid="{00000000-0005-0000-0000-0000073E0000}"/>
    <cellStyle name="Normal 12 3 2 8 6" xfId="6218" xr:uid="{00000000-0005-0000-0000-0000083E0000}"/>
    <cellStyle name="Normal 12 3 2 8 6 2" xfId="19029" xr:uid="{00000000-0005-0000-0000-0000093E0000}"/>
    <cellStyle name="Normal 12 3 2 8 6 2 2" xfId="44649" xr:uid="{00000000-0005-0000-0000-00000A3E0000}"/>
    <cellStyle name="Normal 12 3 2 8 6 3" xfId="31839" xr:uid="{00000000-0005-0000-0000-00000B3E0000}"/>
    <cellStyle name="Normal 12 3 2 8 7" xfId="13539" xr:uid="{00000000-0005-0000-0000-00000C3E0000}"/>
    <cellStyle name="Normal 12 3 2 8 7 2" xfId="39159" xr:uid="{00000000-0005-0000-0000-00000D3E0000}"/>
    <cellStyle name="Normal 12 3 2 8 8" xfId="26349" xr:uid="{00000000-0005-0000-0000-00000E3E0000}"/>
    <cellStyle name="Normal 12 3 2 9" xfId="1128" xr:uid="{00000000-0005-0000-0000-00000F3E0000}"/>
    <cellStyle name="Normal 12 3 2 9 2" xfId="2958" xr:uid="{00000000-0005-0000-0000-0000103E0000}"/>
    <cellStyle name="Normal 12 3 2 9 2 2" xfId="8448" xr:uid="{00000000-0005-0000-0000-0000113E0000}"/>
    <cellStyle name="Normal 12 3 2 9 2 2 2" xfId="21259" xr:uid="{00000000-0005-0000-0000-0000123E0000}"/>
    <cellStyle name="Normal 12 3 2 9 2 2 2 2" xfId="46879" xr:uid="{00000000-0005-0000-0000-0000133E0000}"/>
    <cellStyle name="Normal 12 3 2 9 2 2 3" xfId="34069" xr:uid="{00000000-0005-0000-0000-0000143E0000}"/>
    <cellStyle name="Normal 12 3 2 9 2 3" xfId="15769" xr:uid="{00000000-0005-0000-0000-0000153E0000}"/>
    <cellStyle name="Normal 12 3 2 9 2 3 2" xfId="41389" xr:uid="{00000000-0005-0000-0000-0000163E0000}"/>
    <cellStyle name="Normal 12 3 2 9 2 4" xfId="28579" xr:uid="{00000000-0005-0000-0000-0000173E0000}"/>
    <cellStyle name="Normal 12 3 2 9 3" xfId="4788" xr:uid="{00000000-0005-0000-0000-0000183E0000}"/>
    <cellStyle name="Normal 12 3 2 9 3 2" xfId="10278" xr:uid="{00000000-0005-0000-0000-0000193E0000}"/>
    <cellStyle name="Normal 12 3 2 9 3 2 2" xfId="23089" xr:uid="{00000000-0005-0000-0000-00001A3E0000}"/>
    <cellStyle name="Normal 12 3 2 9 3 2 2 2" xfId="48709" xr:uid="{00000000-0005-0000-0000-00001B3E0000}"/>
    <cellStyle name="Normal 12 3 2 9 3 2 3" xfId="35899" xr:uid="{00000000-0005-0000-0000-00001C3E0000}"/>
    <cellStyle name="Normal 12 3 2 9 3 3" xfId="17599" xr:uid="{00000000-0005-0000-0000-00001D3E0000}"/>
    <cellStyle name="Normal 12 3 2 9 3 3 2" xfId="43219" xr:uid="{00000000-0005-0000-0000-00001E3E0000}"/>
    <cellStyle name="Normal 12 3 2 9 3 4" xfId="30409" xr:uid="{00000000-0005-0000-0000-00001F3E0000}"/>
    <cellStyle name="Normal 12 3 2 9 4" xfId="12108" xr:uid="{00000000-0005-0000-0000-0000203E0000}"/>
    <cellStyle name="Normal 12 3 2 9 4 2" xfId="24919" xr:uid="{00000000-0005-0000-0000-0000213E0000}"/>
    <cellStyle name="Normal 12 3 2 9 4 2 2" xfId="50539" xr:uid="{00000000-0005-0000-0000-0000223E0000}"/>
    <cellStyle name="Normal 12 3 2 9 4 3" xfId="37729" xr:uid="{00000000-0005-0000-0000-0000233E0000}"/>
    <cellStyle name="Normal 12 3 2 9 5" xfId="6618" xr:uid="{00000000-0005-0000-0000-0000243E0000}"/>
    <cellStyle name="Normal 12 3 2 9 5 2" xfId="19429" xr:uid="{00000000-0005-0000-0000-0000253E0000}"/>
    <cellStyle name="Normal 12 3 2 9 5 2 2" xfId="45049" xr:uid="{00000000-0005-0000-0000-0000263E0000}"/>
    <cellStyle name="Normal 12 3 2 9 5 3" xfId="32239" xr:uid="{00000000-0005-0000-0000-0000273E0000}"/>
    <cellStyle name="Normal 12 3 2 9 6" xfId="13939" xr:uid="{00000000-0005-0000-0000-0000283E0000}"/>
    <cellStyle name="Normal 12 3 2 9 6 2" xfId="39559" xr:uid="{00000000-0005-0000-0000-0000293E0000}"/>
    <cellStyle name="Normal 12 3 2 9 7" xfId="26749" xr:uid="{00000000-0005-0000-0000-00002A3E0000}"/>
    <cellStyle name="Normal 12 3 3" xfId="191" xr:uid="{00000000-0005-0000-0000-00002B3E0000}"/>
    <cellStyle name="Normal 12 3 3 10" xfId="2069" xr:uid="{00000000-0005-0000-0000-00002C3E0000}"/>
    <cellStyle name="Normal 12 3 3 10 2" xfId="7559" xr:uid="{00000000-0005-0000-0000-00002D3E0000}"/>
    <cellStyle name="Normal 12 3 3 10 2 2" xfId="20370" xr:uid="{00000000-0005-0000-0000-00002E3E0000}"/>
    <cellStyle name="Normal 12 3 3 10 2 2 2" xfId="45990" xr:uid="{00000000-0005-0000-0000-00002F3E0000}"/>
    <cellStyle name="Normal 12 3 3 10 2 3" xfId="33180" xr:uid="{00000000-0005-0000-0000-0000303E0000}"/>
    <cellStyle name="Normal 12 3 3 10 3" xfId="14880" xr:uid="{00000000-0005-0000-0000-0000313E0000}"/>
    <cellStyle name="Normal 12 3 3 10 3 2" xfId="40500" xr:uid="{00000000-0005-0000-0000-0000323E0000}"/>
    <cellStyle name="Normal 12 3 3 10 4" xfId="27690" xr:uid="{00000000-0005-0000-0000-0000333E0000}"/>
    <cellStyle name="Normal 12 3 3 11" xfId="3899" xr:uid="{00000000-0005-0000-0000-0000343E0000}"/>
    <cellStyle name="Normal 12 3 3 11 2" xfId="9389" xr:uid="{00000000-0005-0000-0000-0000353E0000}"/>
    <cellStyle name="Normal 12 3 3 11 2 2" xfId="22200" xr:uid="{00000000-0005-0000-0000-0000363E0000}"/>
    <cellStyle name="Normal 12 3 3 11 2 2 2" xfId="47820" xr:uid="{00000000-0005-0000-0000-0000373E0000}"/>
    <cellStyle name="Normal 12 3 3 11 2 3" xfId="35010" xr:uid="{00000000-0005-0000-0000-0000383E0000}"/>
    <cellStyle name="Normal 12 3 3 11 3" xfId="16710" xr:uid="{00000000-0005-0000-0000-0000393E0000}"/>
    <cellStyle name="Normal 12 3 3 11 3 2" xfId="42330" xr:uid="{00000000-0005-0000-0000-00003A3E0000}"/>
    <cellStyle name="Normal 12 3 3 11 4" xfId="29520" xr:uid="{00000000-0005-0000-0000-00003B3E0000}"/>
    <cellStyle name="Normal 12 3 3 12" xfId="11219" xr:uid="{00000000-0005-0000-0000-00003C3E0000}"/>
    <cellStyle name="Normal 12 3 3 12 2" xfId="24030" xr:uid="{00000000-0005-0000-0000-00003D3E0000}"/>
    <cellStyle name="Normal 12 3 3 12 2 2" xfId="49650" xr:uid="{00000000-0005-0000-0000-00003E3E0000}"/>
    <cellStyle name="Normal 12 3 3 12 3" xfId="36840" xr:uid="{00000000-0005-0000-0000-00003F3E0000}"/>
    <cellStyle name="Normal 12 3 3 13" xfId="5729" xr:uid="{00000000-0005-0000-0000-0000403E0000}"/>
    <cellStyle name="Normal 12 3 3 13 2" xfId="18540" xr:uid="{00000000-0005-0000-0000-0000413E0000}"/>
    <cellStyle name="Normal 12 3 3 13 2 2" xfId="44160" xr:uid="{00000000-0005-0000-0000-0000423E0000}"/>
    <cellStyle name="Normal 12 3 3 13 3" xfId="31350" xr:uid="{00000000-0005-0000-0000-0000433E0000}"/>
    <cellStyle name="Normal 12 3 3 14" xfId="13050" xr:uid="{00000000-0005-0000-0000-0000443E0000}"/>
    <cellStyle name="Normal 12 3 3 14 2" xfId="38670" xr:uid="{00000000-0005-0000-0000-0000453E0000}"/>
    <cellStyle name="Normal 12 3 3 15" xfId="25860" xr:uid="{00000000-0005-0000-0000-0000463E0000}"/>
    <cellStyle name="Normal 12 3 3 2" xfId="211" xr:uid="{00000000-0005-0000-0000-0000473E0000}"/>
    <cellStyle name="Normal 12 3 3 2 10" xfId="3919" xr:uid="{00000000-0005-0000-0000-0000483E0000}"/>
    <cellStyle name="Normal 12 3 3 2 10 2" xfId="9409" xr:uid="{00000000-0005-0000-0000-0000493E0000}"/>
    <cellStyle name="Normal 12 3 3 2 10 2 2" xfId="22220" xr:uid="{00000000-0005-0000-0000-00004A3E0000}"/>
    <cellStyle name="Normal 12 3 3 2 10 2 2 2" xfId="47840" xr:uid="{00000000-0005-0000-0000-00004B3E0000}"/>
    <cellStyle name="Normal 12 3 3 2 10 2 3" xfId="35030" xr:uid="{00000000-0005-0000-0000-00004C3E0000}"/>
    <cellStyle name="Normal 12 3 3 2 10 3" xfId="16730" xr:uid="{00000000-0005-0000-0000-00004D3E0000}"/>
    <cellStyle name="Normal 12 3 3 2 10 3 2" xfId="42350" xr:uid="{00000000-0005-0000-0000-00004E3E0000}"/>
    <cellStyle name="Normal 12 3 3 2 10 4" xfId="29540" xr:uid="{00000000-0005-0000-0000-00004F3E0000}"/>
    <cellStyle name="Normal 12 3 3 2 11" xfId="11239" xr:uid="{00000000-0005-0000-0000-0000503E0000}"/>
    <cellStyle name="Normal 12 3 3 2 11 2" xfId="24050" xr:uid="{00000000-0005-0000-0000-0000513E0000}"/>
    <cellStyle name="Normal 12 3 3 2 11 2 2" xfId="49670" xr:uid="{00000000-0005-0000-0000-0000523E0000}"/>
    <cellStyle name="Normal 12 3 3 2 11 3" xfId="36860" xr:uid="{00000000-0005-0000-0000-0000533E0000}"/>
    <cellStyle name="Normal 12 3 3 2 12" xfId="5749" xr:uid="{00000000-0005-0000-0000-0000543E0000}"/>
    <cellStyle name="Normal 12 3 3 2 12 2" xfId="18560" xr:uid="{00000000-0005-0000-0000-0000553E0000}"/>
    <cellStyle name="Normal 12 3 3 2 12 2 2" xfId="44180" xr:uid="{00000000-0005-0000-0000-0000563E0000}"/>
    <cellStyle name="Normal 12 3 3 2 12 3" xfId="31370" xr:uid="{00000000-0005-0000-0000-0000573E0000}"/>
    <cellStyle name="Normal 12 3 3 2 13" xfId="13070" xr:uid="{00000000-0005-0000-0000-0000583E0000}"/>
    <cellStyle name="Normal 12 3 3 2 13 2" xfId="38690" xr:uid="{00000000-0005-0000-0000-0000593E0000}"/>
    <cellStyle name="Normal 12 3 3 2 14" xfId="25880" xr:uid="{00000000-0005-0000-0000-00005A3E0000}"/>
    <cellStyle name="Normal 12 3 3 2 2" xfId="298" xr:uid="{00000000-0005-0000-0000-00005B3E0000}"/>
    <cellStyle name="Normal 12 3 3 2 2 10" xfId="5790" xr:uid="{00000000-0005-0000-0000-00005C3E0000}"/>
    <cellStyle name="Normal 12 3 3 2 2 10 2" xfId="18601" xr:uid="{00000000-0005-0000-0000-00005D3E0000}"/>
    <cellStyle name="Normal 12 3 3 2 2 10 2 2" xfId="44221" xr:uid="{00000000-0005-0000-0000-00005E3E0000}"/>
    <cellStyle name="Normal 12 3 3 2 2 10 3" xfId="31411" xr:uid="{00000000-0005-0000-0000-00005F3E0000}"/>
    <cellStyle name="Normal 12 3 3 2 2 11" xfId="13111" xr:uid="{00000000-0005-0000-0000-0000603E0000}"/>
    <cellStyle name="Normal 12 3 3 2 2 11 2" xfId="38731" xr:uid="{00000000-0005-0000-0000-0000613E0000}"/>
    <cellStyle name="Normal 12 3 3 2 2 12" xfId="25921" xr:uid="{00000000-0005-0000-0000-0000623E0000}"/>
    <cellStyle name="Normal 12 3 3 2 2 2" xfId="527" xr:uid="{00000000-0005-0000-0000-0000633E0000}"/>
    <cellStyle name="Normal 12 3 3 2 2 2 2" xfId="926" xr:uid="{00000000-0005-0000-0000-0000643E0000}"/>
    <cellStyle name="Normal 12 3 3 2 2 2 2 2" xfId="1821" xr:uid="{00000000-0005-0000-0000-0000653E0000}"/>
    <cellStyle name="Normal 12 3 3 2 2 2 2 2 2" xfId="3651" xr:uid="{00000000-0005-0000-0000-0000663E0000}"/>
    <cellStyle name="Normal 12 3 3 2 2 2 2 2 2 2" xfId="9141" xr:uid="{00000000-0005-0000-0000-0000673E0000}"/>
    <cellStyle name="Normal 12 3 3 2 2 2 2 2 2 2 2" xfId="21952" xr:uid="{00000000-0005-0000-0000-0000683E0000}"/>
    <cellStyle name="Normal 12 3 3 2 2 2 2 2 2 2 2 2" xfId="47572" xr:uid="{00000000-0005-0000-0000-0000693E0000}"/>
    <cellStyle name="Normal 12 3 3 2 2 2 2 2 2 2 3" xfId="34762" xr:uid="{00000000-0005-0000-0000-00006A3E0000}"/>
    <cellStyle name="Normal 12 3 3 2 2 2 2 2 2 3" xfId="16462" xr:uid="{00000000-0005-0000-0000-00006B3E0000}"/>
    <cellStyle name="Normal 12 3 3 2 2 2 2 2 2 3 2" xfId="42082" xr:uid="{00000000-0005-0000-0000-00006C3E0000}"/>
    <cellStyle name="Normal 12 3 3 2 2 2 2 2 2 4" xfId="29272" xr:uid="{00000000-0005-0000-0000-00006D3E0000}"/>
    <cellStyle name="Normal 12 3 3 2 2 2 2 2 3" xfId="5481" xr:uid="{00000000-0005-0000-0000-00006E3E0000}"/>
    <cellStyle name="Normal 12 3 3 2 2 2 2 2 3 2" xfId="10971" xr:uid="{00000000-0005-0000-0000-00006F3E0000}"/>
    <cellStyle name="Normal 12 3 3 2 2 2 2 2 3 2 2" xfId="23782" xr:uid="{00000000-0005-0000-0000-0000703E0000}"/>
    <cellStyle name="Normal 12 3 3 2 2 2 2 2 3 2 2 2" xfId="49402" xr:uid="{00000000-0005-0000-0000-0000713E0000}"/>
    <cellStyle name="Normal 12 3 3 2 2 2 2 2 3 2 3" xfId="36592" xr:uid="{00000000-0005-0000-0000-0000723E0000}"/>
    <cellStyle name="Normal 12 3 3 2 2 2 2 2 3 3" xfId="18292" xr:uid="{00000000-0005-0000-0000-0000733E0000}"/>
    <cellStyle name="Normal 12 3 3 2 2 2 2 2 3 3 2" xfId="43912" xr:uid="{00000000-0005-0000-0000-0000743E0000}"/>
    <cellStyle name="Normal 12 3 3 2 2 2 2 2 3 4" xfId="31102" xr:uid="{00000000-0005-0000-0000-0000753E0000}"/>
    <cellStyle name="Normal 12 3 3 2 2 2 2 2 4" xfId="12801" xr:uid="{00000000-0005-0000-0000-0000763E0000}"/>
    <cellStyle name="Normal 12 3 3 2 2 2 2 2 4 2" xfId="25612" xr:uid="{00000000-0005-0000-0000-0000773E0000}"/>
    <cellStyle name="Normal 12 3 3 2 2 2 2 2 4 2 2" xfId="51232" xr:uid="{00000000-0005-0000-0000-0000783E0000}"/>
    <cellStyle name="Normal 12 3 3 2 2 2 2 2 4 3" xfId="38422" xr:uid="{00000000-0005-0000-0000-0000793E0000}"/>
    <cellStyle name="Normal 12 3 3 2 2 2 2 2 5" xfId="7311" xr:uid="{00000000-0005-0000-0000-00007A3E0000}"/>
    <cellStyle name="Normal 12 3 3 2 2 2 2 2 5 2" xfId="20122" xr:uid="{00000000-0005-0000-0000-00007B3E0000}"/>
    <cellStyle name="Normal 12 3 3 2 2 2 2 2 5 2 2" xfId="45742" xr:uid="{00000000-0005-0000-0000-00007C3E0000}"/>
    <cellStyle name="Normal 12 3 3 2 2 2 2 2 5 3" xfId="32932" xr:uid="{00000000-0005-0000-0000-00007D3E0000}"/>
    <cellStyle name="Normal 12 3 3 2 2 2 2 2 6" xfId="14632" xr:uid="{00000000-0005-0000-0000-00007E3E0000}"/>
    <cellStyle name="Normal 12 3 3 2 2 2 2 2 6 2" xfId="40252" xr:uid="{00000000-0005-0000-0000-00007F3E0000}"/>
    <cellStyle name="Normal 12 3 3 2 2 2 2 2 7" xfId="27442" xr:uid="{00000000-0005-0000-0000-0000803E0000}"/>
    <cellStyle name="Normal 12 3 3 2 2 2 2 3" xfId="2757" xr:uid="{00000000-0005-0000-0000-0000813E0000}"/>
    <cellStyle name="Normal 12 3 3 2 2 2 2 3 2" xfId="8247" xr:uid="{00000000-0005-0000-0000-0000823E0000}"/>
    <cellStyle name="Normal 12 3 3 2 2 2 2 3 2 2" xfId="21058" xr:uid="{00000000-0005-0000-0000-0000833E0000}"/>
    <cellStyle name="Normal 12 3 3 2 2 2 2 3 2 2 2" xfId="46678" xr:uid="{00000000-0005-0000-0000-0000843E0000}"/>
    <cellStyle name="Normal 12 3 3 2 2 2 2 3 2 3" xfId="33868" xr:uid="{00000000-0005-0000-0000-0000853E0000}"/>
    <cellStyle name="Normal 12 3 3 2 2 2 2 3 3" xfId="15568" xr:uid="{00000000-0005-0000-0000-0000863E0000}"/>
    <cellStyle name="Normal 12 3 3 2 2 2 2 3 3 2" xfId="41188" xr:uid="{00000000-0005-0000-0000-0000873E0000}"/>
    <cellStyle name="Normal 12 3 3 2 2 2 2 3 4" xfId="28378" xr:uid="{00000000-0005-0000-0000-0000883E0000}"/>
    <cellStyle name="Normal 12 3 3 2 2 2 2 4" xfId="4587" xr:uid="{00000000-0005-0000-0000-0000893E0000}"/>
    <cellStyle name="Normal 12 3 3 2 2 2 2 4 2" xfId="10077" xr:uid="{00000000-0005-0000-0000-00008A3E0000}"/>
    <cellStyle name="Normal 12 3 3 2 2 2 2 4 2 2" xfId="22888" xr:uid="{00000000-0005-0000-0000-00008B3E0000}"/>
    <cellStyle name="Normal 12 3 3 2 2 2 2 4 2 2 2" xfId="48508" xr:uid="{00000000-0005-0000-0000-00008C3E0000}"/>
    <cellStyle name="Normal 12 3 3 2 2 2 2 4 2 3" xfId="35698" xr:uid="{00000000-0005-0000-0000-00008D3E0000}"/>
    <cellStyle name="Normal 12 3 3 2 2 2 2 4 3" xfId="17398" xr:uid="{00000000-0005-0000-0000-00008E3E0000}"/>
    <cellStyle name="Normal 12 3 3 2 2 2 2 4 3 2" xfId="43018" xr:uid="{00000000-0005-0000-0000-00008F3E0000}"/>
    <cellStyle name="Normal 12 3 3 2 2 2 2 4 4" xfId="30208" xr:uid="{00000000-0005-0000-0000-0000903E0000}"/>
    <cellStyle name="Normal 12 3 3 2 2 2 2 5" xfId="11907" xr:uid="{00000000-0005-0000-0000-0000913E0000}"/>
    <cellStyle name="Normal 12 3 3 2 2 2 2 5 2" xfId="24718" xr:uid="{00000000-0005-0000-0000-0000923E0000}"/>
    <cellStyle name="Normal 12 3 3 2 2 2 2 5 2 2" xfId="50338" xr:uid="{00000000-0005-0000-0000-0000933E0000}"/>
    <cellStyle name="Normal 12 3 3 2 2 2 2 5 3" xfId="37528" xr:uid="{00000000-0005-0000-0000-0000943E0000}"/>
    <cellStyle name="Normal 12 3 3 2 2 2 2 6" xfId="6417" xr:uid="{00000000-0005-0000-0000-0000953E0000}"/>
    <cellStyle name="Normal 12 3 3 2 2 2 2 6 2" xfId="19228" xr:uid="{00000000-0005-0000-0000-0000963E0000}"/>
    <cellStyle name="Normal 12 3 3 2 2 2 2 6 2 2" xfId="44848" xr:uid="{00000000-0005-0000-0000-0000973E0000}"/>
    <cellStyle name="Normal 12 3 3 2 2 2 2 6 3" xfId="32038" xr:uid="{00000000-0005-0000-0000-0000983E0000}"/>
    <cellStyle name="Normal 12 3 3 2 2 2 2 7" xfId="13738" xr:uid="{00000000-0005-0000-0000-0000993E0000}"/>
    <cellStyle name="Normal 12 3 3 2 2 2 2 7 2" xfId="39358" xr:uid="{00000000-0005-0000-0000-00009A3E0000}"/>
    <cellStyle name="Normal 12 3 3 2 2 2 2 8" xfId="26548" xr:uid="{00000000-0005-0000-0000-00009B3E0000}"/>
    <cellStyle name="Normal 12 3 3 2 2 2 3" xfId="1422" xr:uid="{00000000-0005-0000-0000-00009C3E0000}"/>
    <cellStyle name="Normal 12 3 3 2 2 2 3 2" xfId="3252" xr:uid="{00000000-0005-0000-0000-00009D3E0000}"/>
    <cellStyle name="Normal 12 3 3 2 2 2 3 2 2" xfId="8742" xr:uid="{00000000-0005-0000-0000-00009E3E0000}"/>
    <cellStyle name="Normal 12 3 3 2 2 2 3 2 2 2" xfId="21553" xr:uid="{00000000-0005-0000-0000-00009F3E0000}"/>
    <cellStyle name="Normal 12 3 3 2 2 2 3 2 2 2 2" xfId="47173" xr:uid="{00000000-0005-0000-0000-0000A03E0000}"/>
    <cellStyle name="Normal 12 3 3 2 2 2 3 2 2 3" xfId="34363" xr:uid="{00000000-0005-0000-0000-0000A13E0000}"/>
    <cellStyle name="Normal 12 3 3 2 2 2 3 2 3" xfId="16063" xr:uid="{00000000-0005-0000-0000-0000A23E0000}"/>
    <cellStyle name="Normal 12 3 3 2 2 2 3 2 3 2" xfId="41683" xr:uid="{00000000-0005-0000-0000-0000A33E0000}"/>
    <cellStyle name="Normal 12 3 3 2 2 2 3 2 4" xfId="28873" xr:uid="{00000000-0005-0000-0000-0000A43E0000}"/>
    <cellStyle name="Normal 12 3 3 2 2 2 3 3" xfId="5082" xr:uid="{00000000-0005-0000-0000-0000A53E0000}"/>
    <cellStyle name="Normal 12 3 3 2 2 2 3 3 2" xfId="10572" xr:uid="{00000000-0005-0000-0000-0000A63E0000}"/>
    <cellStyle name="Normal 12 3 3 2 2 2 3 3 2 2" xfId="23383" xr:uid="{00000000-0005-0000-0000-0000A73E0000}"/>
    <cellStyle name="Normal 12 3 3 2 2 2 3 3 2 2 2" xfId="49003" xr:uid="{00000000-0005-0000-0000-0000A83E0000}"/>
    <cellStyle name="Normal 12 3 3 2 2 2 3 3 2 3" xfId="36193" xr:uid="{00000000-0005-0000-0000-0000A93E0000}"/>
    <cellStyle name="Normal 12 3 3 2 2 2 3 3 3" xfId="17893" xr:uid="{00000000-0005-0000-0000-0000AA3E0000}"/>
    <cellStyle name="Normal 12 3 3 2 2 2 3 3 3 2" xfId="43513" xr:uid="{00000000-0005-0000-0000-0000AB3E0000}"/>
    <cellStyle name="Normal 12 3 3 2 2 2 3 3 4" xfId="30703" xr:uid="{00000000-0005-0000-0000-0000AC3E0000}"/>
    <cellStyle name="Normal 12 3 3 2 2 2 3 4" xfId="12402" xr:uid="{00000000-0005-0000-0000-0000AD3E0000}"/>
    <cellStyle name="Normal 12 3 3 2 2 2 3 4 2" xfId="25213" xr:uid="{00000000-0005-0000-0000-0000AE3E0000}"/>
    <cellStyle name="Normal 12 3 3 2 2 2 3 4 2 2" xfId="50833" xr:uid="{00000000-0005-0000-0000-0000AF3E0000}"/>
    <cellStyle name="Normal 12 3 3 2 2 2 3 4 3" xfId="38023" xr:uid="{00000000-0005-0000-0000-0000B03E0000}"/>
    <cellStyle name="Normal 12 3 3 2 2 2 3 5" xfId="6912" xr:uid="{00000000-0005-0000-0000-0000B13E0000}"/>
    <cellStyle name="Normal 12 3 3 2 2 2 3 5 2" xfId="19723" xr:uid="{00000000-0005-0000-0000-0000B23E0000}"/>
    <cellStyle name="Normal 12 3 3 2 2 2 3 5 2 2" xfId="45343" xr:uid="{00000000-0005-0000-0000-0000B33E0000}"/>
    <cellStyle name="Normal 12 3 3 2 2 2 3 5 3" xfId="32533" xr:uid="{00000000-0005-0000-0000-0000B43E0000}"/>
    <cellStyle name="Normal 12 3 3 2 2 2 3 6" xfId="14233" xr:uid="{00000000-0005-0000-0000-0000B53E0000}"/>
    <cellStyle name="Normal 12 3 3 2 2 2 3 6 2" xfId="39853" xr:uid="{00000000-0005-0000-0000-0000B63E0000}"/>
    <cellStyle name="Normal 12 3 3 2 2 2 3 7" xfId="27043" xr:uid="{00000000-0005-0000-0000-0000B73E0000}"/>
    <cellStyle name="Normal 12 3 3 2 2 2 4" xfId="2358" xr:uid="{00000000-0005-0000-0000-0000B83E0000}"/>
    <cellStyle name="Normal 12 3 3 2 2 2 4 2" xfId="7848" xr:uid="{00000000-0005-0000-0000-0000B93E0000}"/>
    <cellStyle name="Normal 12 3 3 2 2 2 4 2 2" xfId="20659" xr:uid="{00000000-0005-0000-0000-0000BA3E0000}"/>
    <cellStyle name="Normal 12 3 3 2 2 2 4 2 2 2" xfId="46279" xr:uid="{00000000-0005-0000-0000-0000BB3E0000}"/>
    <cellStyle name="Normal 12 3 3 2 2 2 4 2 3" xfId="33469" xr:uid="{00000000-0005-0000-0000-0000BC3E0000}"/>
    <cellStyle name="Normal 12 3 3 2 2 2 4 3" xfId="15169" xr:uid="{00000000-0005-0000-0000-0000BD3E0000}"/>
    <cellStyle name="Normal 12 3 3 2 2 2 4 3 2" xfId="40789" xr:uid="{00000000-0005-0000-0000-0000BE3E0000}"/>
    <cellStyle name="Normal 12 3 3 2 2 2 4 4" xfId="27979" xr:uid="{00000000-0005-0000-0000-0000BF3E0000}"/>
    <cellStyle name="Normal 12 3 3 2 2 2 5" xfId="4188" xr:uid="{00000000-0005-0000-0000-0000C03E0000}"/>
    <cellStyle name="Normal 12 3 3 2 2 2 5 2" xfId="9678" xr:uid="{00000000-0005-0000-0000-0000C13E0000}"/>
    <cellStyle name="Normal 12 3 3 2 2 2 5 2 2" xfId="22489" xr:uid="{00000000-0005-0000-0000-0000C23E0000}"/>
    <cellStyle name="Normal 12 3 3 2 2 2 5 2 2 2" xfId="48109" xr:uid="{00000000-0005-0000-0000-0000C33E0000}"/>
    <cellStyle name="Normal 12 3 3 2 2 2 5 2 3" xfId="35299" xr:uid="{00000000-0005-0000-0000-0000C43E0000}"/>
    <cellStyle name="Normal 12 3 3 2 2 2 5 3" xfId="16999" xr:uid="{00000000-0005-0000-0000-0000C53E0000}"/>
    <cellStyle name="Normal 12 3 3 2 2 2 5 3 2" xfId="42619" xr:uid="{00000000-0005-0000-0000-0000C63E0000}"/>
    <cellStyle name="Normal 12 3 3 2 2 2 5 4" xfId="29809" xr:uid="{00000000-0005-0000-0000-0000C73E0000}"/>
    <cellStyle name="Normal 12 3 3 2 2 2 6" xfId="11508" xr:uid="{00000000-0005-0000-0000-0000C83E0000}"/>
    <cellStyle name="Normal 12 3 3 2 2 2 6 2" xfId="24319" xr:uid="{00000000-0005-0000-0000-0000C93E0000}"/>
    <cellStyle name="Normal 12 3 3 2 2 2 6 2 2" xfId="49939" xr:uid="{00000000-0005-0000-0000-0000CA3E0000}"/>
    <cellStyle name="Normal 12 3 3 2 2 2 6 3" xfId="37129" xr:uid="{00000000-0005-0000-0000-0000CB3E0000}"/>
    <cellStyle name="Normal 12 3 3 2 2 2 7" xfId="6018" xr:uid="{00000000-0005-0000-0000-0000CC3E0000}"/>
    <cellStyle name="Normal 12 3 3 2 2 2 7 2" xfId="18829" xr:uid="{00000000-0005-0000-0000-0000CD3E0000}"/>
    <cellStyle name="Normal 12 3 3 2 2 2 7 2 2" xfId="44449" xr:uid="{00000000-0005-0000-0000-0000CE3E0000}"/>
    <cellStyle name="Normal 12 3 3 2 2 2 7 3" xfId="31639" xr:uid="{00000000-0005-0000-0000-0000CF3E0000}"/>
    <cellStyle name="Normal 12 3 3 2 2 2 8" xfId="13339" xr:uid="{00000000-0005-0000-0000-0000D03E0000}"/>
    <cellStyle name="Normal 12 3 3 2 2 2 8 2" xfId="38959" xr:uid="{00000000-0005-0000-0000-0000D13E0000}"/>
    <cellStyle name="Normal 12 3 3 2 2 2 9" xfId="26149" xr:uid="{00000000-0005-0000-0000-0000D23E0000}"/>
    <cellStyle name="Normal 12 3 3 2 2 3" xfId="659" xr:uid="{00000000-0005-0000-0000-0000D33E0000}"/>
    <cellStyle name="Normal 12 3 3 2 2 3 2" xfId="1059" xr:uid="{00000000-0005-0000-0000-0000D43E0000}"/>
    <cellStyle name="Normal 12 3 3 2 2 3 2 2" xfId="1954" xr:uid="{00000000-0005-0000-0000-0000D53E0000}"/>
    <cellStyle name="Normal 12 3 3 2 2 3 2 2 2" xfId="3784" xr:uid="{00000000-0005-0000-0000-0000D63E0000}"/>
    <cellStyle name="Normal 12 3 3 2 2 3 2 2 2 2" xfId="9274" xr:uid="{00000000-0005-0000-0000-0000D73E0000}"/>
    <cellStyle name="Normal 12 3 3 2 2 3 2 2 2 2 2" xfId="22085" xr:uid="{00000000-0005-0000-0000-0000D83E0000}"/>
    <cellStyle name="Normal 12 3 3 2 2 3 2 2 2 2 2 2" xfId="47705" xr:uid="{00000000-0005-0000-0000-0000D93E0000}"/>
    <cellStyle name="Normal 12 3 3 2 2 3 2 2 2 2 3" xfId="34895" xr:uid="{00000000-0005-0000-0000-0000DA3E0000}"/>
    <cellStyle name="Normal 12 3 3 2 2 3 2 2 2 3" xfId="16595" xr:uid="{00000000-0005-0000-0000-0000DB3E0000}"/>
    <cellStyle name="Normal 12 3 3 2 2 3 2 2 2 3 2" xfId="42215" xr:uid="{00000000-0005-0000-0000-0000DC3E0000}"/>
    <cellStyle name="Normal 12 3 3 2 2 3 2 2 2 4" xfId="29405" xr:uid="{00000000-0005-0000-0000-0000DD3E0000}"/>
    <cellStyle name="Normal 12 3 3 2 2 3 2 2 3" xfId="5614" xr:uid="{00000000-0005-0000-0000-0000DE3E0000}"/>
    <cellStyle name="Normal 12 3 3 2 2 3 2 2 3 2" xfId="11104" xr:uid="{00000000-0005-0000-0000-0000DF3E0000}"/>
    <cellStyle name="Normal 12 3 3 2 2 3 2 2 3 2 2" xfId="23915" xr:uid="{00000000-0005-0000-0000-0000E03E0000}"/>
    <cellStyle name="Normal 12 3 3 2 2 3 2 2 3 2 2 2" xfId="49535" xr:uid="{00000000-0005-0000-0000-0000E13E0000}"/>
    <cellStyle name="Normal 12 3 3 2 2 3 2 2 3 2 3" xfId="36725" xr:uid="{00000000-0005-0000-0000-0000E23E0000}"/>
    <cellStyle name="Normal 12 3 3 2 2 3 2 2 3 3" xfId="18425" xr:uid="{00000000-0005-0000-0000-0000E33E0000}"/>
    <cellStyle name="Normal 12 3 3 2 2 3 2 2 3 3 2" xfId="44045" xr:uid="{00000000-0005-0000-0000-0000E43E0000}"/>
    <cellStyle name="Normal 12 3 3 2 2 3 2 2 3 4" xfId="31235" xr:uid="{00000000-0005-0000-0000-0000E53E0000}"/>
    <cellStyle name="Normal 12 3 3 2 2 3 2 2 4" xfId="12934" xr:uid="{00000000-0005-0000-0000-0000E63E0000}"/>
    <cellStyle name="Normal 12 3 3 2 2 3 2 2 4 2" xfId="25745" xr:uid="{00000000-0005-0000-0000-0000E73E0000}"/>
    <cellStyle name="Normal 12 3 3 2 2 3 2 2 4 2 2" xfId="51365" xr:uid="{00000000-0005-0000-0000-0000E83E0000}"/>
    <cellStyle name="Normal 12 3 3 2 2 3 2 2 4 3" xfId="38555" xr:uid="{00000000-0005-0000-0000-0000E93E0000}"/>
    <cellStyle name="Normal 12 3 3 2 2 3 2 2 5" xfId="7444" xr:uid="{00000000-0005-0000-0000-0000EA3E0000}"/>
    <cellStyle name="Normal 12 3 3 2 2 3 2 2 5 2" xfId="20255" xr:uid="{00000000-0005-0000-0000-0000EB3E0000}"/>
    <cellStyle name="Normal 12 3 3 2 2 3 2 2 5 2 2" xfId="45875" xr:uid="{00000000-0005-0000-0000-0000EC3E0000}"/>
    <cellStyle name="Normal 12 3 3 2 2 3 2 2 5 3" xfId="33065" xr:uid="{00000000-0005-0000-0000-0000ED3E0000}"/>
    <cellStyle name="Normal 12 3 3 2 2 3 2 2 6" xfId="14765" xr:uid="{00000000-0005-0000-0000-0000EE3E0000}"/>
    <cellStyle name="Normal 12 3 3 2 2 3 2 2 6 2" xfId="40385" xr:uid="{00000000-0005-0000-0000-0000EF3E0000}"/>
    <cellStyle name="Normal 12 3 3 2 2 3 2 2 7" xfId="27575" xr:uid="{00000000-0005-0000-0000-0000F03E0000}"/>
    <cellStyle name="Normal 12 3 3 2 2 3 2 3" xfId="2890" xr:uid="{00000000-0005-0000-0000-0000F13E0000}"/>
    <cellStyle name="Normal 12 3 3 2 2 3 2 3 2" xfId="8380" xr:uid="{00000000-0005-0000-0000-0000F23E0000}"/>
    <cellStyle name="Normal 12 3 3 2 2 3 2 3 2 2" xfId="21191" xr:uid="{00000000-0005-0000-0000-0000F33E0000}"/>
    <cellStyle name="Normal 12 3 3 2 2 3 2 3 2 2 2" xfId="46811" xr:uid="{00000000-0005-0000-0000-0000F43E0000}"/>
    <cellStyle name="Normal 12 3 3 2 2 3 2 3 2 3" xfId="34001" xr:uid="{00000000-0005-0000-0000-0000F53E0000}"/>
    <cellStyle name="Normal 12 3 3 2 2 3 2 3 3" xfId="15701" xr:uid="{00000000-0005-0000-0000-0000F63E0000}"/>
    <cellStyle name="Normal 12 3 3 2 2 3 2 3 3 2" xfId="41321" xr:uid="{00000000-0005-0000-0000-0000F73E0000}"/>
    <cellStyle name="Normal 12 3 3 2 2 3 2 3 4" xfId="28511" xr:uid="{00000000-0005-0000-0000-0000F83E0000}"/>
    <cellStyle name="Normal 12 3 3 2 2 3 2 4" xfId="4720" xr:uid="{00000000-0005-0000-0000-0000F93E0000}"/>
    <cellStyle name="Normal 12 3 3 2 2 3 2 4 2" xfId="10210" xr:uid="{00000000-0005-0000-0000-0000FA3E0000}"/>
    <cellStyle name="Normal 12 3 3 2 2 3 2 4 2 2" xfId="23021" xr:uid="{00000000-0005-0000-0000-0000FB3E0000}"/>
    <cellStyle name="Normal 12 3 3 2 2 3 2 4 2 2 2" xfId="48641" xr:uid="{00000000-0005-0000-0000-0000FC3E0000}"/>
    <cellStyle name="Normal 12 3 3 2 2 3 2 4 2 3" xfId="35831" xr:uid="{00000000-0005-0000-0000-0000FD3E0000}"/>
    <cellStyle name="Normal 12 3 3 2 2 3 2 4 3" xfId="17531" xr:uid="{00000000-0005-0000-0000-0000FE3E0000}"/>
    <cellStyle name="Normal 12 3 3 2 2 3 2 4 3 2" xfId="43151" xr:uid="{00000000-0005-0000-0000-0000FF3E0000}"/>
    <cellStyle name="Normal 12 3 3 2 2 3 2 4 4" xfId="30341" xr:uid="{00000000-0005-0000-0000-0000003F0000}"/>
    <cellStyle name="Normal 12 3 3 2 2 3 2 5" xfId="12040" xr:uid="{00000000-0005-0000-0000-0000013F0000}"/>
    <cellStyle name="Normal 12 3 3 2 2 3 2 5 2" xfId="24851" xr:uid="{00000000-0005-0000-0000-0000023F0000}"/>
    <cellStyle name="Normal 12 3 3 2 2 3 2 5 2 2" xfId="50471" xr:uid="{00000000-0005-0000-0000-0000033F0000}"/>
    <cellStyle name="Normal 12 3 3 2 2 3 2 5 3" xfId="37661" xr:uid="{00000000-0005-0000-0000-0000043F0000}"/>
    <cellStyle name="Normal 12 3 3 2 2 3 2 6" xfId="6550" xr:uid="{00000000-0005-0000-0000-0000053F0000}"/>
    <cellStyle name="Normal 12 3 3 2 2 3 2 6 2" xfId="19361" xr:uid="{00000000-0005-0000-0000-0000063F0000}"/>
    <cellStyle name="Normal 12 3 3 2 2 3 2 6 2 2" xfId="44981" xr:uid="{00000000-0005-0000-0000-0000073F0000}"/>
    <cellStyle name="Normal 12 3 3 2 2 3 2 6 3" xfId="32171" xr:uid="{00000000-0005-0000-0000-0000083F0000}"/>
    <cellStyle name="Normal 12 3 3 2 2 3 2 7" xfId="13871" xr:uid="{00000000-0005-0000-0000-0000093F0000}"/>
    <cellStyle name="Normal 12 3 3 2 2 3 2 7 2" xfId="39491" xr:uid="{00000000-0005-0000-0000-00000A3F0000}"/>
    <cellStyle name="Normal 12 3 3 2 2 3 2 8" xfId="26681" xr:uid="{00000000-0005-0000-0000-00000B3F0000}"/>
    <cellStyle name="Normal 12 3 3 2 2 3 3" xfId="1554" xr:uid="{00000000-0005-0000-0000-00000C3F0000}"/>
    <cellStyle name="Normal 12 3 3 2 2 3 3 2" xfId="3384" xr:uid="{00000000-0005-0000-0000-00000D3F0000}"/>
    <cellStyle name="Normal 12 3 3 2 2 3 3 2 2" xfId="8874" xr:uid="{00000000-0005-0000-0000-00000E3F0000}"/>
    <cellStyle name="Normal 12 3 3 2 2 3 3 2 2 2" xfId="21685" xr:uid="{00000000-0005-0000-0000-00000F3F0000}"/>
    <cellStyle name="Normal 12 3 3 2 2 3 3 2 2 2 2" xfId="47305" xr:uid="{00000000-0005-0000-0000-0000103F0000}"/>
    <cellStyle name="Normal 12 3 3 2 2 3 3 2 2 3" xfId="34495" xr:uid="{00000000-0005-0000-0000-0000113F0000}"/>
    <cellStyle name="Normal 12 3 3 2 2 3 3 2 3" xfId="16195" xr:uid="{00000000-0005-0000-0000-0000123F0000}"/>
    <cellStyle name="Normal 12 3 3 2 2 3 3 2 3 2" xfId="41815" xr:uid="{00000000-0005-0000-0000-0000133F0000}"/>
    <cellStyle name="Normal 12 3 3 2 2 3 3 2 4" xfId="29005" xr:uid="{00000000-0005-0000-0000-0000143F0000}"/>
    <cellStyle name="Normal 12 3 3 2 2 3 3 3" xfId="5214" xr:uid="{00000000-0005-0000-0000-0000153F0000}"/>
    <cellStyle name="Normal 12 3 3 2 2 3 3 3 2" xfId="10704" xr:uid="{00000000-0005-0000-0000-0000163F0000}"/>
    <cellStyle name="Normal 12 3 3 2 2 3 3 3 2 2" xfId="23515" xr:uid="{00000000-0005-0000-0000-0000173F0000}"/>
    <cellStyle name="Normal 12 3 3 2 2 3 3 3 2 2 2" xfId="49135" xr:uid="{00000000-0005-0000-0000-0000183F0000}"/>
    <cellStyle name="Normal 12 3 3 2 2 3 3 3 2 3" xfId="36325" xr:uid="{00000000-0005-0000-0000-0000193F0000}"/>
    <cellStyle name="Normal 12 3 3 2 2 3 3 3 3" xfId="18025" xr:uid="{00000000-0005-0000-0000-00001A3F0000}"/>
    <cellStyle name="Normal 12 3 3 2 2 3 3 3 3 2" xfId="43645" xr:uid="{00000000-0005-0000-0000-00001B3F0000}"/>
    <cellStyle name="Normal 12 3 3 2 2 3 3 3 4" xfId="30835" xr:uid="{00000000-0005-0000-0000-00001C3F0000}"/>
    <cellStyle name="Normal 12 3 3 2 2 3 3 4" xfId="12534" xr:uid="{00000000-0005-0000-0000-00001D3F0000}"/>
    <cellStyle name="Normal 12 3 3 2 2 3 3 4 2" xfId="25345" xr:uid="{00000000-0005-0000-0000-00001E3F0000}"/>
    <cellStyle name="Normal 12 3 3 2 2 3 3 4 2 2" xfId="50965" xr:uid="{00000000-0005-0000-0000-00001F3F0000}"/>
    <cellStyle name="Normal 12 3 3 2 2 3 3 4 3" xfId="38155" xr:uid="{00000000-0005-0000-0000-0000203F0000}"/>
    <cellStyle name="Normal 12 3 3 2 2 3 3 5" xfId="7044" xr:uid="{00000000-0005-0000-0000-0000213F0000}"/>
    <cellStyle name="Normal 12 3 3 2 2 3 3 5 2" xfId="19855" xr:uid="{00000000-0005-0000-0000-0000223F0000}"/>
    <cellStyle name="Normal 12 3 3 2 2 3 3 5 2 2" xfId="45475" xr:uid="{00000000-0005-0000-0000-0000233F0000}"/>
    <cellStyle name="Normal 12 3 3 2 2 3 3 5 3" xfId="32665" xr:uid="{00000000-0005-0000-0000-0000243F0000}"/>
    <cellStyle name="Normal 12 3 3 2 2 3 3 6" xfId="14365" xr:uid="{00000000-0005-0000-0000-0000253F0000}"/>
    <cellStyle name="Normal 12 3 3 2 2 3 3 6 2" xfId="39985" xr:uid="{00000000-0005-0000-0000-0000263F0000}"/>
    <cellStyle name="Normal 12 3 3 2 2 3 3 7" xfId="27175" xr:uid="{00000000-0005-0000-0000-0000273F0000}"/>
    <cellStyle name="Normal 12 3 3 2 2 3 4" xfId="2490" xr:uid="{00000000-0005-0000-0000-0000283F0000}"/>
    <cellStyle name="Normal 12 3 3 2 2 3 4 2" xfId="7980" xr:uid="{00000000-0005-0000-0000-0000293F0000}"/>
    <cellStyle name="Normal 12 3 3 2 2 3 4 2 2" xfId="20791" xr:uid="{00000000-0005-0000-0000-00002A3F0000}"/>
    <cellStyle name="Normal 12 3 3 2 2 3 4 2 2 2" xfId="46411" xr:uid="{00000000-0005-0000-0000-00002B3F0000}"/>
    <cellStyle name="Normal 12 3 3 2 2 3 4 2 3" xfId="33601" xr:uid="{00000000-0005-0000-0000-00002C3F0000}"/>
    <cellStyle name="Normal 12 3 3 2 2 3 4 3" xfId="15301" xr:uid="{00000000-0005-0000-0000-00002D3F0000}"/>
    <cellStyle name="Normal 12 3 3 2 2 3 4 3 2" xfId="40921" xr:uid="{00000000-0005-0000-0000-00002E3F0000}"/>
    <cellStyle name="Normal 12 3 3 2 2 3 4 4" xfId="28111" xr:uid="{00000000-0005-0000-0000-00002F3F0000}"/>
    <cellStyle name="Normal 12 3 3 2 2 3 5" xfId="4320" xr:uid="{00000000-0005-0000-0000-0000303F0000}"/>
    <cellStyle name="Normal 12 3 3 2 2 3 5 2" xfId="9810" xr:uid="{00000000-0005-0000-0000-0000313F0000}"/>
    <cellStyle name="Normal 12 3 3 2 2 3 5 2 2" xfId="22621" xr:uid="{00000000-0005-0000-0000-0000323F0000}"/>
    <cellStyle name="Normal 12 3 3 2 2 3 5 2 2 2" xfId="48241" xr:uid="{00000000-0005-0000-0000-0000333F0000}"/>
    <cellStyle name="Normal 12 3 3 2 2 3 5 2 3" xfId="35431" xr:uid="{00000000-0005-0000-0000-0000343F0000}"/>
    <cellStyle name="Normal 12 3 3 2 2 3 5 3" xfId="17131" xr:uid="{00000000-0005-0000-0000-0000353F0000}"/>
    <cellStyle name="Normal 12 3 3 2 2 3 5 3 2" xfId="42751" xr:uid="{00000000-0005-0000-0000-0000363F0000}"/>
    <cellStyle name="Normal 12 3 3 2 2 3 5 4" xfId="29941" xr:uid="{00000000-0005-0000-0000-0000373F0000}"/>
    <cellStyle name="Normal 12 3 3 2 2 3 6" xfId="11640" xr:uid="{00000000-0005-0000-0000-0000383F0000}"/>
    <cellStyle name="Normal 12 3 3 2 2 3 6 2" xfId="24451" xr:uid="{00000000-0005-0000-0000-0000393F0000}"/>
    <cellStyle name="Normal 12 3 3 2 2 3 6 2 2" xfId="50071" xr:uid="{00000000-0005-0000-0000-00003A3F0000}"/>
    <cellStyle name="Normal 12 3 3 2 2 3 6 3" xfId="37261" xr:uid="{00000000-0005-0000-0000-00003B3F0000}"/>
    <cellStyle name="Normal 12 3 3 2 2 3 7" xfId="6150" xr:uid="{00000000-0005-0000-0000-00003C3F0000}"/>
    <cellStyle name="Normal 12 3 3 2 2 3 7 2" xfId="18961" xr:uid="{00000000-0005-0000-0000-00003D3F0000}"/>
    <cellStyle name="Normal 12 3 3 2 2 3 7 2 2" xfId="44581" xr:uid="{00000000-0005-0000-0000-00003E3F0000}"/>
    <cellStyle name="Normal 12 3 3 2 2 3 7 3" xfId="31771" xr:uid="{00000000-0005-0000-0000-00003F3F0000}"/>
    <cellStyle name="Normal 12 3 3 2 2 3 8" xfId="13471" xr:uid="{00000000-0005-0000-0000-0000403F0000}"/>
    <cellStyle name="Normal 12 3 3 2 2 3 8 2" xfId="39091" xr:uid="{00000000-0005-0000-0000-0000413F0000}"/>
    <cellStyle name="Normal 12 3 3 2 2 3 9" xfId="26281" xr:uid="{00000000-0005-0000-0000-0000423F0000}"/>
    <cellStyle name="Normal 12 3 3 2 2 4" xfId="434" xr:uid="{00000000-0005-0000-0000-0000433F0000}"/>
    <cellStyle name="Normal 12 3 3 2 2 4 2" xfId="1329" xr:uid="{00000000-0005-0000-0000-0000443F0000}"/>
    <cellStyle name="Normal 12 3 3 2 2 4 2 2" xfId="3159" xr:uid="{00000000-0005-0000-0000-0000453F0000}"/>
    <cellStyle name="Normal 12 3 3 2 2 4 2 2 2" xfId="8649" xr:uid="{00000000-0005-0000-0000-0000463F0000}"/>
    <cellStyle name="Normal 12 3 3 2 2 4 2 2 2 2" xfId="21460" xr:uid="{00000000-0005-0000-0000-0000473F0000}"/>
    <cellStyle name="Normal 12 3 3 2 2 4 2 2 2 2 2" xfId="47080" xr:uid="{00000000-0005-0000-0000-0000483F0000}"/>
    <cellStyle name="Normal 12 3 3 2 2 4 2 2 2 3" xfId="34270" xr:uid="{00000000-0005-0000-0000-0000493F0000}"/>
    <cellStyle name="Normal 12 3 3 2 2 4 2 2 3" xfId="15970" xr:uid="{00000000-0005-0000-0000-00004A3F0000}"/>
    <cellStyle name="Normal 12 3 3 2 2 4 2 2 3 2" xfId="41590" xr:uid="{00000000-0005-0000-0000-00004B3F0000}"/>
    <cellStyle name="Normal 12 3 3 2 2 4 2 2 4" xfId="28780" xr:uid="{00000000-0005-0000-0000-00004C3F0000}"/>
    <cellStyle name="Normal 12 3 3 2 2 4 2 3" xfId="4989" xr:uid="{00000000-0005-0000-0000-00004D3F0000}"/>
    <cellStyle name="Normal 12 3 3 2 2 4 2 3 2" xfId="10479" xr:uid="{00000000-0005-0000-0000-00004E3F0000}"/>
    <cellStyle name="Normal 12 3 3 2 2 4 2 3 2 2" xfId="23290" xr:uid="{00000000-0005-0000-0000-00004F3F0000}"/>
    <cellStyle name="Normal 12 3 3 2 2 4 2 3 2 2 2" xfId="48910" xr:uid="{00000000-0005-0000-0000-0000503F0000}"/>
    <cellStyle name="Normal 12 3 3 2 2 4 2 3 2 3" xfId="36100" xr:uid="{00000000-0005-0000-0000-0000513F0000}"/>
    <cellStyle name="Normal 12 3 3 2 2 4 2 3 3" xfId="17800" xr:uid="{00000000-0005-0000-0000-0000523F0000}"/>
    <cellStyle name="Normal 12 3 3 2 2 4 2 3 3 2" xfId="43420" xr:uid="{00000000-0005-0000-0000-0000533F0000}"/>
    <cellStyle name="Normal 12 3 3 2 2 4 2 3 4" xfId="30610" xr:uid="{00000000-0005-0000-0000-0000543F0000}"/>
    <cellStyle name="Normal 12 3 3 2 2 4 2 4" xfId="12309" xr:uid="{00000000-0005-0000-0000-0000553F0000}"/>
    <cellStyle name="Normal 12 3 3 2 2 4 2 4 2" xfId="25120" xr:uid="{00000000-0005-0000-0000-0000563F0000}"/>
    <cellStyle name="Normal 12 3 3 2 2 4 2 4 2 2" xfId="50740" xr:uid="{00000000-0005-0000-0000-0000573F0000}"/>
    <cellStyle name="Normal 12 3 3 2 2 4 2 4 3" xfId="37930" xr:uid="{00000000-0005-0000-0000-0000583F0000}"/>
    <cellStyle name="Normal 12 3 3 2 2 4 2 5" xfId="6819" xr:uid="{00000000-0005-0000-0000-0000593F0000}"/>
    <cellStyle name="Normal 12 3 3 2 2 4 2 5 2" xfId="19630" xr:uid="{00000000-0005-0000-0000-00005A3F0000}"/>
    <cellStyle name="Normal 12 3 3 2 2 4 2 5 2 2" xfId="45250" xr:uid="{00000000-0005-0000-0000-00005B3F0000}"/>
    <cellStyle name="Normal 12 3 3 2 2 4 2 5 3" xfId="32440" xr:uid="{00000000-0005-0000-0000-00005C3F0000}"/>
    <cellStyle name="Normal 12 3 3 2 2 4 2 6" xfId="14140" xr:uid="{00000000-0005-0000-0000-00005D3F0000}"/>
    <cellStyle name="Normal 12 3 3 2 2 4 2 6 2" xfId="39760" xr:uid="{00000000-0005-0000-0000-00005E3F0000}"/>
    <cellStyle name="Normal 12 3 3 2 2 4 2 7" xfId="26950" xr:uid="{00000000-0005-0000-0000-00005F3F0000}"/>
    <cellStyle name="Normal 12 3 3 2 2 4 3" xfId="2265" xr:uid="{00000000-0005-0000-0000-0000603F0000}"/>
    <cellStyle name="Normal 12 3 3 2 2 4 3 2" xfId="7755" xr:uid="{00000000-0005-0000-0000-0000613F0000}"/>
    <cellStyle name="Normal 12 3 3 2 2 4 3 2 2" xfId="20566" xr:uid="{00000000-0005-0000-0000-0000623F0000}"/>
    <cellStyle name="Normal 12 3 3 2 2 4 3 2 2 2" xfId="46186" xr:uid="{00000000-0005-0000-0000-0000633F0000}"/>
    <cellStyle name="Normal 12 3 3 2 2 4 3 2 3" xfId="33376" xr:uid="{00000000-0005-0000-0000-0000643F0000}"/>
    <cellStyle name="Normal 12 3 3 2 2 4 3 3" xfId="15076" xr:uid="{00000000-0005-0000-0000-0000653F0000}"/>
    <cellStyle name="Normal 12 3 3 2 2 4 3 3 2" xfId="40696" xr:uid="{00000000-0005-0000-0000-0000663F0000}"/>
    <cellStyle name="Normal 12 3 3 2 2 4 3 4" xfId="27886" xr:uid="{00000000-0005-0000-0000-0000673F0000}"/>
    <cellStyle name="Normal 12 3 3 2 2 4 4" xfId="4095" xr:uid="{00000000-0005-0000-0000-0000683F0000}"/>
    <cellStyle name="Normal 12 3 3 2 2 4 4 2" xfId="9585" xr:uid="{00000000-0005-0000-0000-0000693F0000}"/>
    <cellStyle name="Normal 12 3 3 2 2 4 4 2 2" xfId="22396" xr:uid="{00000000-0005-0000-0000-00006A3F0000}"/>
    <cellStyle name="Normal 12 3 3 2 2 4 4 2 2 2" xfId="48016" xr:uid="{00000000-0005-0000-0000-00006B3F0000}"/>
    <cellStyle name="Normal 12 3 3 2 2 4 4 2 3" xfId="35206" xr:uid="{00000000-0005-0000-0000-00006C3F0000}"/>
    <cellStyle name="Normal 12 3 3 2 2 4 4 3" xfId="16906" xr:uid="{00000000-0005-0000-0000-00006D3F0000}"/>
    <cellStyle name="Normal 12 3 3 2 2 4 4 3 2" xfId="42526" xr:uid="{00000000-0005-0000-0000-00006E3F0000}"/>
    <cellStyle name="Normal 12 3 3 2 2 4 4 4" xfId="29716" xr:uid="{00000000-0005-0000-0000-00006F3F0000}"/>
    <cellStyle name="Normal 12 3 3 2 2 4 5" xfId="11415" xr:uid="{00000000-0005-0000-0000-0000703F0000}"/>
    <cellStyle name="Normal 12 3 3 2 2 4 5 2" xfId="24226" xr:uid="{00000000-0005-0000-0000-0000713F0000}"/>
    <cellStyle name="Normal 12 3 3 2 2 4 5 2 2" xfId="49846" xr:uid="{00000000-0005-0000-0000-0000723F0000}"/>
    <cellStyle name="Normal 12 3 3 2 2 4 5 3" xfId="37036" xr:uid="{00000000-0005-0000-0000-0000733F0000}"/>
    <cellStyle name="Normal 12 3 3 2 2 4 6" xfId="5925" xr:uid="{00000000-0005-0000-0000-0000743F0000}"/>
    <cellStyle name="Normal 12 3 3 2 2 4 6 2" xfId="18736" xr:uid="{00000000-0005-0000-0000-0000753F0000}"/>
    <cellStyle name="Normal 12 3 3 2 2 4 6 2 2" xfId="44356" xr:uid="{00000000-0005-0000-0000-0000763F0000}"/>
    <cellStyle name="Normal 12 3 3 2 2 4 6 3" xfId="31546" xr:uid="{00000000-0005-0000-0000-0000773F0000}"/>
    <cellStyle name="Normal 12 3 3 2 2 4 7" xfId="13246" xr:uid="{00000000-0005-0000-0000-0000783F0000}"/>
    <cellStyle name="Normal 12 3 3 2 2 4 7 2" xfId="38866" xr:uid="{00000000-0005-0000-0000-0000793F0000}"/>
    <cellStyle name="Normal 12 3 3 2 2 4 8" xfId="26056" xr:uid="{00000000-0005-0000-0000-00007A3F0000}"/>
    <cellStyle name="Normal 12 3 3 2 2 5" xfId="793" xr:uid="{00000000-0005-0000-0000-00007B3F0000}"/>
    <cellStyle name="Normal 12 3 3 2 2 5 2" xfId="1688" xr:uid="{00000000-0005-0000-0000-00007C3F0000}"/>
    <cellStyle name="Normal 12 3 3 2 2 5 2 2" xfId="3518" xr:uid="{00000000-0005-0000-0000-00007D3F0000}"/>
    <cellStyle name="Normal 12 3 3 2 2 5 2 2 2" xfId="9008" xr:uid="{00000000-0005-0000-0000-00007E3F0000}"/>
    <cellStyle name="Normal 12 3 3 2 2 5 2 2 2 2" xfId="21819" xr:uid="{00000000-0005-0000-0000-00007F3F0000}"/>
    <cellStyle name="Normal 12 3 3 2 2 5 2 2 2 2 2" xfId="47439" xr:uid="{00000000-0005-0000-0000-0000803F0000}"/>
    <cellStyle name="Normal 12 3 3 2 2 5 2 2 2 3" xfId="34629" xr:uid="{00000000-0005-0000-0000-0000813F0000}"/>
    <cellStyle name="Normal 12 3 3 2 2 5 2 2 3" xfId="16329" xr:uid="{00000000-0005-0000-0000-0000823F0000}"/>
    <cellStyle name="Normal 12 3 3 2 2 5 2 2 3 2" xfId="41949" xr:uid="{00000000-0005-0000-0000-0000833F0000}"/>
    <cellStyle name="Normal 12 3 3 2 2 5 2 2 4" xfId="29139" xr:uid="{00000000-0005-0000-0000-0000843F0000}"/>
    <cellStyle name="Normal 12 3 3 2 2 5 2 3" xfId="5348" xr:uid="{00000000-0005-0000-0000-0000853F0000}"/>
    <cellStyle name="Normal 12 3 3 2 2 5 2 3 2" xfId="10838" xr:uid="{00000000-0005-0000-0000-0000863F0000}"/>
    <cellStyle name="Normal 12 3 3 2 2 5 2 3 2 2" xfId="23649" xr:uid="{00000000-0005-0000-0000-0000873F0000}"/>
    <cellStyle name="Normal 12 3 3 2 2 5 2 3 2 2 2" xfId="49269" xr:uid="{00000000-0005-0000-0000-0000883F0000}"/>
    <cellStyle name="Normal 12 3 3 2 2 5 2 3 2 3" xfId="36459" xr:uid="{00000000-0005-0000-0000-0000893F0000}"/>
    <cellStyle name="Normal 12 3 3 2 2 5 2 3 3" xfId="18159" xr:uid="{00000000-0005-0000-0000-00008A3F0000}"/>
    <cellStyle name="Normal 12 3 3 2 2 5 2 3 3 2" xfId="43779" xr:uid="{00000000-0005-0000-0000-00008B3F0000}"/>
    <cellStyle name="Normal 12 3 3 2 2 5 2 3 4" xfId="30969" xr:uid="{00000000-0005-0000-0000-00008C3F0000}"/>
    <cellStyle name="Normal 12 3 3 2 2 5 2 4" xfId="12668" xr:uid="{00000000-0005-0000-0000-00008D3F0000}"/>
    <cellStyle name="Normal 12 3 3 2 2 5 2 4 2" xfId="25479" xr:uid="{00000000-0005-0000-0000-00008E3F0000}"/>
    <cellStyle name="Normal 12 3 3 2 2 5 2 4 2 2" xfId="51099" xr:uid="{00000000-0005-0000-0000-00008F3F0000}"/>
    <cellStyle name="Normal 12 3 3 2 2 5 2 4 3" xfId="38289" xr:uid="{00000000-0005-0000-0000-0000903F0000}"/>
    <cellStyle name="Normal 12 3 3 2 2 5 2 5" xfId="7178" xr:uid="{00000000-0005-0000-0000-0000913F0000}"/>
    <cellStyle name="Normal 12 3 3 2 2 5 2 5 2" xfId="19989" xr:uid="{00000000-0005-0000-0000-0000923F0000}"/>
    <cellStyle name="Normal 12 3 3 2 2 5 2 5 2 2" xfId="45609" xr:uid="{00000000-0005-0000-0000-0000933F0000}"/>
    <cellStyle name="Normal 12 3 3 2 2 5 2 5 3" xfId="32799" xr:uid="{00000000-0005-0000-0000-0000943F0000}"/>
    <cellStyle name="Normal 12 3 3 2 2 5 2 6" xfId="14499" xr:uid="{00000000-0005-0000-0000-0000953F0000}"/>
    <cellStyle name="Normal 12 3 3 2 2 5 2 6 2" xfId="40119" xr:uid="{00000000-0005-0000-0000-0000963F0000}"/>
    <cellStyle name="Normal 12 3 3 2 2 5 2 7" xfId="27309" xr:uid="{00000000-0005-0000-0000-0000973F0000}"/>
    <cellStyle name="Normal 12 3 3 2 2 5 3" xfId="2624" xr:uid="{00000000-0005-0000-0000-0000983F0000}"/>
    <cellStyle name="Normal 12 3 3 2 2 5 3 2" xfId="8114" xr:uid="{00000000-0005-0000-0000-0000993F0000}"/>
    <cellStyle name="Normal 12 3 3 2 2 5 3 2 2" xfId="20925" xr:uid="{00000000-0005-0000-0000-00009A3F0000}"/>
    <cellStyle name="Normal 12 3 3 2 2 5 3 2 2 2" xfId="46545" xr:uid="{00000000-0005-0000-0000-00009B3F0000}"/>
    <cellStyle name="Normal 12 3 3 2 2 5 3 2 3" xfId="33735" xr:uid="{00000000-0005-0000-0000-00009C3F0000}"/>
    <cellStyle name="Normal 12 3 3 2 2 5 3 3" xfId="15435" xr:uid="{00000000-0005-0000-0000-00009D3F0000}"/>
    <cellStyle name="Normal 12 3 3 2 2 5 3 3 2" xfId="41055" xr:uid="{00000000-0005-0000-0000-00009E3F0000}"/>
    <cellStyle name="Normal 12 3 3 2 2 5 3 4" xfId="28245" xr:uid="{00000000-0005-0000-0000-00009F3F0000}"/>
    <cellStyle name="Normal 12 3 3 2 2 5 4" xfId="4454" xr:uid="{00000000-0005-0000-0000-0000A03F0000}"/>
    <cellStyle name="Normal 12 3 3 2 2 5 4 2" xfId="9944" xr:uid="{00000000-0005-0000-0000-0000A13F0000}"/>
    <cellStyle name="Normal 12 3 3 2 2 5 4 2 2" xfId="22755" xr:uid="{00000000-0005-0000-0000-0000A23F0000}"/>
    <cellStyle name="Normal 12 3 3 2 2 5 4 2 2 2" xfId="48375" xr:uid="{00000000-0005-0000-0000-0000A33F0000}"/>
    <cellStyle name="Normal 12 3 3 2 2 5 4 2 3" xfId="35565" xr:uid="{00000000-0005-0000-0000-0000A43F0000}"/>
    <cellStyle name="Normal 12 3 3 2 2 5 4 3" xfId="17265" xr:uid="{00000000-0005-0000-0000-0000A53F0000}"/>
    <cellStyle name="Normal 12 3 3 2 2 5 4 3 2" xfId="42885" xr:uid="{00000000-0005-0000-0000-0000A63F0000}"/>
    <cellStyle name="Normal 12 3 3 2 2 5 4 4" xfId="30075" xr:uid="{00000000-0005-0000-0000-0000A73F0000}"/>
    <cellStyle name="Normal 12 3 3 2 2 5 5" xfId="11774" xr:uid="{00000000-0005-0000-0000-0000A83F0000}"/>
    <cellStyle name="Normal 12 3 3 2 2 5 5 2" xfId="24585" xr:uid="{00000000-0005-0000-0000-0000A93F0000}"/>
    <cellStyle name="Normal 12 3 3 2 2 5 5 2 2" xfId="50205" xr:uid="{00000000-0005-0000-0000-0000AA3F0000}"/>
    <cellStyle name="Normal 12 3 3 2 2 5 5 3" xfId="37395" xr:uid="{00000000-0005-0000-0000-0000AB3F0000}"/>
    <cellStyle name="Normal 12 3 3 2 2 5 6" xfId="6284" xr:uid="{00000000-0005-0000-0000-0000AC3F0000}"/>
    <cellStyle name="Normal 12 3 3 2 2 5 6 2" xfId="19095" xr:uid="{00000000-0005-0000-0000-0000AD3F0000}"/>
    <cellStyle name="Normal 12 3 3 2 2 5 6 2 2" xfId="44715" xr:uid="{00000000-0005-0000-0000-0000AE3F0000}"/>
    <cellStyle name="Normal 12 3 3 2 2 5 6 3" xfId="31905" xr:uid="{00000000-0005-0000-0000-0000AF3F0000}"/>
    <cellStyle name="Normal 12 3 3 2 2 5 7" xfId="13605" xr:uid="{00000000-0005-0000-0000-0000B03F0000}"/>
    <cellStyle name="Normal 12 3 3 2 2 5 7 2" xfId="39225" xr:uid="{00000000-0005-0000-0000-0000B13F0000}"/>
    <cellStyle name="Normal 12 3 3 2 2 5 8" xfId="26415" xr:uid="{00000000-0005-0000-0000-0000B23F0000}"/>
    <cellStyle name="Normal 12 3 3 2 2 6" xfId="1194" xr:uid="{00000000-0005-0000-0000-0000B33F0000}"/>
    <cellStyle name="Normal 12 3 3 2 2 6 2" xfId="3024" xr:uid="{00000000-0005-0000-0000-0000B43F0000}"/>
    <cellStyle name="Normal 12 3 3 2 2 6 2 2" xfId="8514" xr:uid="{00000000-0005-0000-0000-0000B53F0000}"/>
    <cellStyle name="Normal 12 3 3 2 2 6 2 2 2" xfId="21325" xr:uid="{00000000-0005-0000-0000-0000B63F0000}"/>
    <cellStyle name="Normal 12 3 3 2 2 6 2 2 2 2" xfId="46945" xr:uid="{00000000-0005-0000-0000-0000B73F0000}"/>
    <cellStyle name="Normal 12 3 3 2 2 6 2 2 3" xfId="34135" xr:uid="{00000000-0005-0000-0000-0000B83F0000}"/>
    <cellStyle name="Normal 12 3 3 2 2 6 2 3" xfId="15835" xr:uid="{00000000-0005-0000-0000-0000B93F0000}"/>
    <cellStyle name="Normal 12 3 3 2 2 6 2 3 2" xfId="41455" xr:uid="{00000000-0005-0000-0000-0000BA3F0000}"/>
    <cellStyle name="Normal 12 3 3 2 2 6 2 4" xfId="28645" xr:uid="{00000000-0005-0000-0000-0000BB3F0000}"/>
    <cellStyle name="Normal 12 3 3 2 2 6 3" xfId="4854" xr:uid="{00000000-0005-0000-0000-0000BC3F0000}"/>
    <cellStyle name="Normal 12 3 3 2 2 6 3 2" xfId="10344" xr:uid="{00000000-0005-0000-0000-0000BD3F0000}"/>
    <cellStyle name="Normal 12 3 3 2 2 6 3 2 2" xfId="23155" xr:uid="{00000000-0005-0000-0000-0000BE3F0000}"/>
    <cellStyle name="Normal 12 3 3 2 2 6 3 2 2 2" xfId="48775" xr:uid="{00000000-0005-0000-0000-0000BF3F0000}"/>
    <cellStyle name="Normal 12 3 3 2 2 6 3 2 3" xfId="35965" xr:uid="{00000000-0005-0000-0000-0000C03F0000}"/>
    <cellStyle name="Normal 12 3 3 2 2 6 3 3" xfId="17665" xr:uid="{00000000-0005-0000-0000-0000C13F0000}"/>
    <cellStyle name="Normal 12 3 3 2 2 6 3 3 2" xfId="43285" xr:uid="{00000000-0005-0000-0000-0000C23F0000}"/>
    <cellStyle name="Normal 12 3 3 2 2 6 3 4" xfId="30475" xr:uid="{00000000-0005-0000-0000-0000C33F0000}"/>
    <cellStyle name="Normal 12 3 3 2 2 6 4" xfId="12174" xr:uid="{00000000-0005-0000-0000-0000C43F0000}"/>
    <cellStyle name="Normal 12 3 3 2 2 6 4 2" xfId="24985" xr:uid="{00000000-0005-0000-0000-0000C53F0000}"/>
    <cellStyle name="Normal 12 3 3 2 2 6 4 2 2" xfId="50605" xr:uid="{00000000-0005-0000-0000-0000C63F0000}"/>
    <cellStyle name="Normal 12 3 3 2 2 6 4 3" xfId="37795" xr:uid="{00000000-0005-0000-0000-0000C73F0000}"/>
    <cellStyle name="Normal 12 3 3 2 2 6 5" xfId="6684" xr:uid="{00000000-0005-0000-0000-0000C83F0000}"/>
    <cellStyle name="Normal 12 3 3 2 2 6 5 2" xfId="19495" xr:uid="{00000000-0005-0000-0000-0000C93F0000}"/>
    <cellStyle name="Normal 12 3 3 2 2 6 5 2 2" xfId="45115" xr:uid="{00000000-0005-0000-0000-0000CA3F0000}"/>
    <cellStyle name="Normal 12 3 3 2 2 6 5 3" xfId="32305" xr:uid="{00000000-0005-0000-0000-0000CB3F0000}"/>
    <cellStyle name="Normal 12 3 3 2 2 6 6" xfId="14005" xr:uid="{00000000-0005-0000-0000-0000CC3F0000}"/>
    <cellStyle name="Normal 12 3 3 2 2 6 6 2" xfId="39625" xr:uid="{00000000-0005-0000-0000-0000CD3F0000}"/>
    <cellStyle name="Normal 12 3 3 2 2 6 7" xfId="26815" xr:uid="{00000000-0005-0000-0000-0000CE3F0000}"/>
    <cellStyle name="Normal 12 3 3 2 2 7" xfId="2130" xr:uid="{00000000-0005-0000-0000-0000CF3F0000}"/>
    <cellStyle name="Normal 12 3 3 2 2 7 2" xfId="7620" xr:uid="{00000000-0005-0000-0000-0000D03F0000}"/>
    <cellStyle name="Normal 12 3 3 2 2 7 2 2" xfId="20431" xr:uid="{00000000-0005-0000-0000-0000D13F0000}"/>
    <cellStyle name="Normal 12 3 3 2 2 7 2 2 2" xfId="46051" xr:uid="{00000000-0005-0000-0000-0000D23F0000}"/>
    <cellStyle name="Normal 12 3 3 2 2 7 2 3" xfId="33241" xr:uid="{00000000-0005-0000-0000-0000D33F0000}"/>
    <cellStyle name="Normal 12 3 3 2 2 7 3" xfId="14941" xr:uid="{00000000-0005-0000-0000-0000D43F0000}"/>
    <cellStyle name="Normal 12 3 3 2 2 7 3 2" xfId="40561" xr:uid="{00000000-0005-0000-0000-0000D53F0000}"/>
    <cellStyle name="Normal 12 3 3 2 2 7 4" xfId="27751" xr:uid="{00000000-0005-0000-0000-0000D63F0000}"/>
    <cellStyle name="Normal 12 3 3 2 2 8" xfId="3960" xr:uid="{00000000-0005-0000-0000-0000D73F0000}"/>
    <cellStyle name="Normal 12 3 3 2 2 8 2" xfId="9450" xr:uid="{00000000-0005-0000-0000-0000D83F0000}"/>
    <cellStyle name="Normal 12 3 3 2 2 8 2 2" xfId="22261" xr:uid="{00000000-0005-0000-0000-0000D93F0000}"/>
    <cellStyle name="Normal 12 3 3 2 2 8 2 2 2" xfId="47881" xr:uid="{00000000-0005-0000-0000-0000DA3F0000}"/>
    <cellStyle name="Normal 12 3 3 2 2 8 2 3" xfId="35071" xr:uid="{00000000-0005-0000-0000-0000DB3F0000}"/>
    <cellStyle name="Normal 12 3 3 2 2 8 3" xfId="16771" xr:uid="{00000000-0005-0000-0000-0000DC3F0000}"/>
    <cellStyle name="Normal 12 3 3 2 2 8 3 2" xfId="42391" xr:uid="{00000000-0005-0000-0000-0000DD3F0000}"/>
    <cellStyle name="Normal 12 3 3 2 2 8 4" xfId="29581" xr:uid="{00000000-0005-0000-0000-0000DE3F0000}"/>
    <cellStyle name="Normal 12 3 3 2 2 9" xfId="11280" xr:uid="{00000000-0005-0000-0000-0000DF3F0000}"/>
    <cellStyle name="Normal 12 3 3 2 2 9 2" xfId="24091" xr:uid="{00000000-0005-0000-0000-0000E03F0000}"/>
    <cellStyle name="Normal 12 3 3 2 2 9 2 2" xfId="49711" xr:uid="{00000000-0005-0000-0000-0000E13F0000}"/>
    <cellStyle name="Normal 12 3 3 2 2 9 3" xfId="36901" xr:uid="{00000000-0005-0000-0000-0000E23F0000}"/>
    <cellStyle name="Normal 12 3 3 2 3" xfId="349" xr:uid="{00000000-0005-0000-0000-0000E33F0000}"/>
    <cellStyle name="Normal 12 3 3 2 3 10" xfId="5841" xr:uid="{00000000-0005-0000-0000-0000E43F0000}"/>
    <cellStyle name="Normal 12 3 3 2 3 10 2" xfId="18652" xr:uid="{00000000-0005-0000-0000-0000E53F0000}"/>
    <cellStyle name="Normal 12 3 3 2 3 10 2 2" xfId="44272" xr:uid="{00000000-0005-0000-0000-0000E63F0000}"/>
    <cellStyle name="Normal 12 3 3 2 3 10 3" xfId="31462" xr:uid="{00000000-0005-0000-0000-0000E73F0000}"/>
    <cellStyle name="Normal 12 3 3 2 3 11" xfId="13162" xr:uid="{00000000-0005-0000-0000-0000E83F0000}"/>
    <cellStyle name="Normal 12 3 3 2 3 11 2" xfId="38782" xr:uid="{00000000-0005-0000-0000-0000E93F0000}"/>
    <cellStyle name="Normal 12 3 3 2 3 12" xfId="25972" xr:uid="{00000000-0005-0000-0000-0000EA3F0000}"/>
    <cellStyle name="Normal 12 3 3 2 3 2" xfId="578" xr:uid="{00000000-0005-0000-0000-0000EB3F0000}"/>
    <cellStyle name="Normal 12 3 3 2 3 2 2" xfId="977" xr:uid="{00000000-0005-0000-0000-0000EC3F0000}"/>
    <cellStyle name="Normal 12 3 3 2 3 2 2 2" xfId="1872" xr:uid="{00000000-0005-0000-0000-0000ED3F0000}"/>
    <cellStyle name="Normal 12 3 3 2 3 2 2 2 2" xfId="3702" xr:uid="{00000000-0005-0000-0000-0000EE3F0000}"/>
    <cellStyle name="Normal 12 3 3 2 3 2 2 2 2 2" xfId="9192" xr:uid="{00000000-0005-0000-0000-0000EF3F0000}"/>
    <cellStyle name="Normal 12 3 3 2 3 2 2 2 2 2 2" xfId="22003" xr:uid="{00000000-0005-0000-0000-0000F03F0000}"/>
    <cellStyle name="Normal 12 3 3 2 3 2 2 2 2 2 2 2" xfId="47623" xr:uid="{00000000-0005-0000-0000-0000F13F0000}"/>
    <cellStyle name="Normal 12 3 3 2 3 2 2 2 2 2 3" xfId="34813" xr:uid="{00000000-0005-0000-0000-0000F23F0000}"/>
    <cellStyle name="Normal 12 3 3 2 3 2 2 2 2 3" xfId="16513" xr:uid="{00000000-0005-0000-0000-0000F33F0000}"/>
    <cellStyle name="Normal 12 3 3 2 3 2 2 2 2 3 2" xfId="42133" xr:uid="{00000000-0005-0000-0000-0000F43F0000}"/>
    <cellStyle name="Normal 12 3 3 2 3 2 2 2 2 4" xfId="29323" xr:uid="{00000000-0005-0000-0000-0000F53F0000}"/>
    <cellStyle name="Normal 12 3 3 2 3 2 2 2 3" xfId="5532" xr:uid="{00000000-0005-0000-0000-0000F63F0000}"/>
    <cellStyle name="Normal 12 3 3 2 3 2 2 2 3 2" xfId="11022" xr:uid="{00000000-0005-0000-0000-0000F73F0000}"/>
    <cellStyle name="Normal 12 3 3 2 3 2 2 2 3 2 2" xfId="23833" xr:uid="{00000000-0005-0000-0000-0000F83F0000}"/>
    <cellStyle name="Normal 12 3 3 2 3 2 2 2 3 2 2 2" xfId="49453" xr:uid="{00000000-0005-0000-0000-0000F93F0000}"/>
    <cellStyle name="Normal 12 3 3 2 3 2 2 2 3 2 3" xfId="36643" xr:uid="{00000000-0005-0000-0000-0000FA3F0000}"/>
    <cellStyle name="Normal 12 3 3 2 3 2 2 2 3 3" xfId="18343" xr:uid="{00000000-0005-0000-0000-0000FB3F0000}"/>
    <cellStyle name="Normal 12 3 3 2 3 2 2 2 3 3 2" xfId="43963" xr:uid="{00000000-0005-0000-0000-0000FC3F0000}"/>
    <cellStyle name="Normal 12 3 3 2 3 2 2 2 3 4" xfId="31153" xr:uid="{00000000-0005-0000-0000-0000FD3F0000}"/>
    <cellStyle name="Normal 12 3 3 2 3 2 2 2 4" xfId="12852" xr:uid="{00000000-0005-0000-0000-0000FE3F0000}"/>
    <cellStyle name="Normal 12 3 3 2 3 2 2 2 4 2" xfId="25663" xr:uid="{00000000-0005-0000-0000-0000FF3F0000}"/>
    <cellStyle name="Normal 12 3 3 2 3 2 2 2 4 2 2" xfId="51283" xr:uid="{00000000-0005-0000-0000-000000400000}"/>
    <cellStyle name="Normal 12 3 3 2 3 2 2 2 4 3" xfId="38473" xr:uid="{00000000-0005-0000-0000-000001400000}"/>
    <cellStyle name="Normal 12 3 3 2 3 2 2 2 5" xfId="7362" xr:uid="{00000000-0005-0000-0000-000002400000}"/>
    <cellStyle name="Normal 12 3 3 2 3 2 2 2 5 2" xfId="20173" xr:uid="{00000000-0005-0000-0000-000003400000}"/>
    <cellStyle name="Normal 12 3 3 2 3 2 2 2 5 2 2" xfId="45793" xr:uid="{00000000-0005-0000-0000-000004400000}"/>
    <cellStyle name="Normal 12 3 3 2 3 2 2 2 5 3" xfId="32983" xr:uid="{00000000-0005-0000-0000-000005400000}"/>
    <cellStyle name="Normal 12 3 3 2 3 2 2 2 6" xfId="14683" xr:uid="{00000000-0005-0000-0000-000006400000}"/>
    <cellStyle name="Normal 12 3 3 2 3 2 2 2 6 2" xfId="40303" xr:uid="{00000000-0005-0000-0000-000007400000}"/>
    <cellStyle name="Normal 12 3 3 2 3 2 2 2 7" xfId="27493" xr:uid="{00000000-0005-0000-0000-000008400000}"/>
    <cellStyle name="Normal 12 3 3 2 3 2 2 3" xfId="2808" xr:uid="{00000000-0005-0000-0000-000009400000}"/>
    <cellStyle name="Normal 12 3 3 2 3 2 2 3 2" xfId="8298" xr:uid="{00000000-0005-0000-0000-00000A400000}"/>
    <cellStyle name="Normal 12 3 3 2 3 2 2 3 2 2" xfId="21109" xr:uid="{00000000-0005-0000-0000-00000B400000}"/>
    <cellStyle name="Normal 12 3 3 2 3 2 2 3 2 2 2" xfId="46729" xr:uid="{00000000-0005-0000-0000-00000C400000}"/>
    <cellStyle name="Normal 12 3 3 2 3 2 2 3 2 3" xfId="33919" xr:uid="{00000000-0005-0000-0000-00000D400000}"/>
    <cellStyle name="Normal 12 3 3 2 3 2 2 3 3" xfId="15619" xr:uid="{00000000-0005-0000-0000-00000E400000}"/>
    <cellStyle name="Normal 12 3 3 2 3 2 2 3 3 2" xfId="41239" xr:uid="{00000000-0005-0000-0000-00000F400000}"/>
    <cellStyle name="Normal 12 3 3 2 3 2 2 3 4" xfId="28429" xr:uid="{00000000-0005-0000-0000-000010400000}"/>
    <cellStyle name="Normal 12 3 3 2 3 2 2 4" xfId="4638" xr:uid="{00000000-0005-0000-0000-000011400000}"/>
    <cellStyle name="Normal 12 3 3 2 3 2 2 4 2" xfId="10128" xr:uid="{00000000-0005-0000-0000-000012400000}"/>
    <cellStyle name="Normal 12 3 3 2 3 2 2 4 2 2" xfId="22939" xr:uid="{00000000-0005-0000-0000-000013400000}"/>
    <cellStyle name="Normal 12 3 3 2 3 2 2 4 2 2 2" xfId="48559" xr:uid="{00000000-0005-0000-0000-000014400000}"/>
    <cellStyle name="Normal 12 3 3 2 3 2 2 4 2 3" xfId="35749" xr:uid="{00000000-0005-0000-0000-000015400000}"/>
    <cellStyle name="Normal 12 3 3 2 3 2 2 4 3" xfId="17449" xr:uid="{00000000-0005-0000-0000-000016400000}"/>
    <cellStyle name="Normal 12 3 3 2 3 2 2 4 3 2" xfId="43069" xr:uid="{00000000-0005-0000-0000-000017400000}"/>
    <cellStyle name="Normal 12 3 3 2 3 2 2 4 4" xfId="30259" xr:uid="{00000000-0005-0000-0000-000018400000}"/>
    <cellStyle name="Normal 12 3 3 2 3 2 2 5" xfId="11958" xr:uid="{00000000-0005-0000-0000-000019400000}"/>
    <cellStyle name="Normal 12 3 3 2 3 2 2 5 2" xfId="24769" xr:uid="{00000000-0005-0000-0000-00001A400000}"/>
    <cellStyle name="Normal 12 3 3 2 3 2 2 5 2 2" xfId="50389" xr:uid="{00000000-0005-0000-0000-00001B400000}"/>
    <cellStyle name="Normal 12 3 3 2 3 2 2 5 3" xfId="37579" xr:uid="{00000000-0005-0000-0000-00001C400000}"/>
    <cellStyle name="Normal 12 3 3 2 3 2 2 6" xfId="6468" xr:uid="{00000000-0005-0000-0000-00001D400000}"/>
    <cellStyle name="Normal 12 3 3 2 3 2 2 6 2" xfId="19279" xr:uid="{00000000-0005-0000-0000-00001E400000}"/>
    <cellStyle name="Normal 12 3 3 2 3 2 2 6 2 2" xfId="44899" xr:uid="{00000000-0005-0000-0000-00001F400000}"/>
    <cellStyle name="Normal 12 3 3 2 3 2 2 6 3" xfId="32089" xr:uid="{00000000-0005-0000-0000-000020400000}"/>
    <cellStyle name="Normal 12 3 3 2 3 2 2 7" xfId="13789" xr:uid="{00000000-0005-0000-0000-000021400000}"/>
    <cellStyle name="Normal 12 3 3 2 3 2 2 7 2" xfId="39409" xr:uid="{00000000-0005-0000-0000-000022400000}"/>
    <cellStyle name="Normal 12 3 3 2 3 2 2 8" xfId="26599" xr:uid="{00000000-0005-0000-0000-000023400000}"/>
    <cellStyle name="Normal 12 3 3 2 3 2 3" xfId="1473" xr:uid="{00000000-0005-0000-0000-000024400000}"/>
    <cellStyle name="Normal 12 3 3 2 3 2 3 2" xfId="3303" xr:uid="{00000000-0005-0000-0000-000025400000}"/>
    <cellStyle name="Normal 12 3 3 2 3 2 3 2 2" xfId="8793" xr:uid="{00000000-0005-0000-0000-000026400000}"/>
    <cellStyle name="Normal 12 3 3 2 3 2 3 2 2 2" xfId="21604" xr:uid="{00000000-0005-0000-0000-000027400000}"/>
    <cellStyle name="Normal 12 3 3 2 3 2 3 2 2 2 2" xfId="47224" xr:uid="{00000000-0005-0000-0000-000028400000}"/>
    <cellStyle name="Normal 12 3 3 2 3 2 3 2 2 3" xfId="34414" xr:uid="{00000000-0005-0000-0000-000029400000}"/>
    <cellStyle name="Normal 12 3 3 2 3 2 3 2 3" xfId="16114" xr:uid="{00000000-0005-0000-0000-00002A400000}"/>
    <cellStyle name="Normal 12 3 3 2 3 2 3 2 3 2" xfId="41734" xr:uid="{00000000-0005-0000-0000-00002B400000}"/>
    <cellStyle name="Normal 12 3 3 2 3 2 3 2 4" xfId="28924" xr:uid="{00000000-0005-0000-0000-00002C400000}"/>
    <cellStyle name="Normal 12 3 3 2 3 2 3 3" xfId="5133" xr:uid="{00000000-0005-0000-0000-00002D400000}"/>
    <cellStyle name="Normal 12 3 3 2 3 2 3 3 2" xfId="10623" xr:uid="{00000000-0005-0000-0000-00002E400000}"/>
    <cellStyle name="Normal 12 3 3 2 3 2 3 3 2 2" xfId="23434" xr:uid="{00000000-0005-0000-0000-00002F400000}"/>
    <cellStyle name="Normal 12 3 3 2 3 2 3 3 2 2 2" xfId="49054" xr:uid="{00000000-0005-0000-0000-000030400000}"/>
    <cellStyle name="Normal 12 3 3 2 3 2 3 3 2 3" xfId="36244" xr:uid="{00000000-0005-0000-0000-000031400000}"/>
    <cellStyle name="Normal 12 3 3 2 3 2 3 3 3" xfId="17944" xr:uid="{00000000-0005-0000-0000-000032400000}"/>
    <cellStyle name="Normal 12 3 3 2 3 2 3 3 3 2" xfId="43564" xr:uid="{00000000-0005-0000-0000-000033400000}"/>
    <cellStyle name="Normal 12 3 3 2 3 2 3 3 4" xfId="30754" xr:uid="{00000000-0005-0000-0000-000034400000}"/>
    <cellStyle name="Normal 12 3 3 2 3 2 3 4" xfId="12453" xr:uid="{00000000-0005-0000-0000-000035400000}"/>
    <cellStyle name="Normal 12 3 3 2 3 2 3 4 2" xfId="25264" xr:uid="{00000000-0005-0000-0000-000036400000}"/>
    <cellStyle name="Normal 12 3 3 2 3 2 3 4 2 2" xfId="50884" xr:uid="{00000000-0005-0000-0000-000037400000}"/>
    <cellStyle name="Normal 12 3 3 2 3 2 3 4 3" xfId="38074" xr:uid="{00000000-0005-0000-0000-000038400000}"/>
    <cellStyle name="Normal 12 3 3 2 3 2 3 5" xfId="6963" xr:uid="{00000000-0005-0000-0000-000039400000}"/>
    <cellStyle name="Normal 12 3 3 2 3 2 3 5 2" xfId="19774" xr:uid="{00000000-0005-0000-0000-00003A400000}"/>
    <cellStyle name="Normal 12 3 3 2 3 2 3 5 2 2" xfId="45394" xr:uid="{00000000-0005-0000-0000-00003B400000}"/>
    <cellStyle name="Normal 12 3 3 2 3 2 3 5 3" xfId="32584" xr:uid="{00000000-0005-0000-0000-00003C400000}"/>
    <cellStyle name="Normal 12 3 3 2 3 2 3 6" xfId="14284" xr:uid="{00000000-0005-0000-0000-00003D400000}"/>
    <cellStyle name="Normal 12 3 3 2 3 2 3 6 2" xfId="39904" xr:uid="{00000000-0005-0000-0000-00003E400000}"/>
    <cellStyle name="Normal 12 3 3 2 3 2 3 7" xfId="27094" xr:uid="{00000000-0005-0000-0000-00003F400000}"/>
    <cellStyle name="Normal 12 3 3 2 3 2 4" xfId="2409" xr:uid="{00000000-0005-0000-0000-000040400000}"/>
    <cellStyle name="Normal 12 3 3 2 3 2 4 2" xfId="7899" xr:uid="{00000000-0005-0000-0000-000041400000}"/>
    <cellStyle name="Normal 12 3 3 2 3 2 4 2 2" xfId="20710" xr:uid="{00000000-0005-0000-0000-000042400000}"/>
    <cellStyle name="Normal 12 3 3 2 3 2 4 2 2 2" xfId="46330" xr:uid="{00000000-0005-0000-0000-000043400000}"/>
    <cellStyle name="Normal 12 3 3 2 3 2 4 2 3" xfId="33520" xr:uid="{00000000-0005-0000-0000-000044400000}"/>
    <cellStyle name="Normal 12 3 3 2 3 2 4 3" xfId="15220" xr:uid="{00000000-0005-0000-0000-000045400000}"/>
    <cellStyle name="Normal 12 3 3 2 3 2 4 3 2" xfId="40840" xr:uid="{00000000-0005-0000-0000-000046400000}"/>
    <cellStyle name="Normal 12 3 3 2 3 2 4 4" xfId="28030" xr:uid="{00000000-0005-0000-0000-000047400000}"/>
    <cellStyle name="Normal 12 3 3 2 3 2 5" xfId="4239" xr:uid="{00000000-0005-0000-0000-000048400000}"/>
    <cellStyle name="Normal 12 3 3 2 3 2 5 2" xfId="9729" xr:uid="{00000000-0005-0000-0000-000049400000}"/>
    <cellStyle name="Normal 12 3 3 2 3 2 5 2 2" xfId="22540" xr:uid="{00000000-0005-0000-0000-00004A400000}"/>
    <cellStyle name="Normal 12 3 3 2 3 2 5 2 2 2" xfId="48160" xr:uid="{00000000-0005-0000-0000-00004B400000}"/>
    <cellStyle name="Normal 12 3 3 2 3 2 5 2 3" xfId="35350" xr:uid="{00000000-0005-0000-0000-00004C400000}"/>
    <cellStyle name="Normal 12 3 3 2 3 2 5 3" xfId="17050" xr:uid="{00000000-0005-0000-0000-00004D400000}"/>
    <cellStyle name="Normal 12 3 3 2 3 2 5 3 2" xfId="42670" xr:uid="{00000000-0005-0000-0000-00004E400000}"/>
    <cellStyle name="Normal 12 3 3 2 3 2 5 4" xfId="29860" xr:uid="{00000000-0005-0000-0000-00004F400000}"/>
    <cellStyle name="Normal 12 3 3 2 3 2 6" xfId="11559" xr:uid="{00000000-0005-0000-0000-000050400000}"/>
    <cellStyle name="Normal 12 3 3 2 3 2 6 2" xfId="24370" xr:uid="{00000000-0005-0000-0000-000051400000}"/>
    <cellStyle name="Normal 12 3 3 2 3 2 6 2 2" xfId="49990" xr:uid="{00000000-0005-0000-0000-000052400000}"/>
    <cellStyle name="Normal 12 3 3 2 3 2 6 3" xfId="37180" xr:uid="{00000000-0005-0000-0000-000053400000}"/>
    <cellStyle name="Normal 12 3 3 2 3 2 7" xfId="6069" xr:uid="{00000000-0005-0000-0000-000054400000}"/>
    <cellStyle name="Normal 12 3 3 2 3 2 7 2" xfId="18880" xr:uid="{00000000-0005-0000-0000-000055400000}"/>
    <cellStyle name="Normal 12 3 3 2 3 2 7 2 2" xfId="44500" xr:uid="{00000000-0005-0000-0000-000056400000}"/>
    <cellStyle name="Normal 12 3 3 2 3 2 7 3" xfId="31690" xr:uid="{00000000-0005-0000-0000-000057400000}"/>
    <cellStyle name="Normal 12 3 3 2 3 2 8" xfId="13390" xr:uid="{00000000-0005-0000-0000-000058400000}"/>
    <cellStyle name="Normal 12 3 3 2 3 2 8 2" xfId="39010" xr:uid="{00000000-0005-0000-0000-000059400000}"/>
    <cellStyle name="Normal 12 3 3 2 3 2 9" xfId="26200" xr:uid="{00000000-0005-0000-0000-00005A400000}"/>
    <cellStyle name="Normal 12 3 3 2 3 3" xfId="710" xr:uid="{00000000-0005-0000-0000-00005B400000}"/>
    <cellStyle name="Normal 12 3 3 2 3 3 2" xfId="1110" xr:uid="{00000000-0005-0000-0000-00005C400000}"/>
    <cellStyle name="Normal 12 3 3 2 3 3 2 2" xfId="2005" xr:uid="{00000000-0005-0000-0000-00005D400000}"/>
    <cellStyle name="Normal 12 3 3 2 3 3 2 2 2" xfId="3835" xr:uid="{00000000-0005-0000-0000-00005E400000}"/>
    <cellStyle name="Normal 12 3 3 2 3 3 2 2 2 2" xfId="9325" xr:uid="{00000000-0005-0000-0000-00005F400000}"/>
    <cellStyle name="Normal 12 3 3 2 3 3 2 2 2 2 2" xfId="22136" xr:uid="{00000000-0005-0000-0000-000060400000}"/>
    <cellStyle name="Normal 12 3 3 2 3 3 2 2 2 2 2 2" xfId="47756" xr:uid="{00000000-0005-0000-0000-000061400000}"/>
    <cellStyle name="Normal 12 3 3 2 3 3 2 2 2 2 3" xfId="34946" xr:uid="{00000000-0005-0000-0000-000062400000}"/>
    <cellStyle name="Normal 12 3 3 2 3 3 2 2 2 3" xfId="16646" xr:uid="{00000000-0005-0000-0000-000063400000}"/>
    <cellStyle name="Normal 12 3 3 2 3 3 2 2 2 3 2" xfId="42266" xr:uid="{00000000-0005-0000-0000-000064400000}"/>
    <cellStyle name="Normal 12 3 3 2 3 3 2 2 2 4" xfId="29456" xr:uid="{00000000-0005-0000-0000-000065400000}"/>
    <cellStyle name="Normal 12 3 3 2 3 3 2 2 3" xfId="5665" xr:uid="{00000000-0005-0000-0000-000066400000}"/>
    <cellStyle name="Normal 12 3 3 2 3 3 2 2 3 2" xfId="11155" xr:uid="{00000000-0005-0000-0000-000067400000}"/>
    <cellStyle name="Normal 12 3 3 2 3 3 2 2 3 2 2" xfId="23966" xr:uid="{00000000-0005-0000-0000-000068400000}"/>
    <cellStyle name="Normal 12 3 3 2 3 3 2 2 3 2 2 2" xfId="49586" xr:uid="{00000000-0005-0000-0000-000069400000}"/>
    <cellStyle name="Normal 12 3 3 2 3 3 2 2 3 2 3" xfId="36776" xr:uid="{00000000-0005-0000-0000-00006A400000}"/>
    <cellStyle name="Normal 12 3 3 2 3 3 2 2 3 3" xfId="18476" xr:uid="{00000000-0005-0000-0000-00006B400000}"/>
    <cellStyle name="Normal 12 3 3 2 3 3 2 2 3 3 2" xfId="44096" xr:uid="{00000000-0005-0000-0000-00006C400000}"/>
    <cellStyle name="Normal 12 3 3 2 3 3 2 2 3 4" xfId="31286" xr:uid="{00000000-0005-0000-0000-00006D400000}"/>
    <cellStyle name="Normal 12 3 3 2 3 3 2 2 4" xfId="12985" xr:uid="{00000000-0005-0000-0000-00006E400000}"/>
    <cellStyle name="Normal 12 3 3 2 3 3 2 2 4 2" xfId="25796" xr:uid="{00000000-0005-0000-0000-00006F400000}"/>
    <cellStyle name="Normal 12 3 3 2 3 3 2 2 4 2 2" xfId="51416" xr:uid="{00000000-0005-0000-0000-000070400000}"/>
    <cellStyle name="Normal 12 3 3 2 3 3 2 2 4 3" xfId="38606" xr:uid="{00000000-0005-0000-0000-000071400000}"/>
    <cellStyle name="Normal 12 3 3 2 3 3 2 2 5" xfId="7495" xr:uid="{00000000-0005-0000-0000-000072400000}"/>
    <cellStyle name="Normal 12 3 3 2 3 3 2 2 5 2" xfId="20306" xr:uid="{00000000-0005-0000-0000-000073400000}"/>
    <cellStyle name="Normal 12 3 3 2 3 3 2 2 5 2 2" xfId="45926" xr:uid="{00000000-0005-0000-0000-000074400000}"/>
    <cellStyle name="Normal 12 3 3 2 3 3 2 2 5 3" xfId="33116" xr:uid="{00000000-0005-0000-0000-000075400000}"/>
    <cellStyle name="Normal 12 3 3 2 3 3 2 2 6" xfId="14816" xr:uid="{00000000-0005-0000-0000-000076400000}"/>
    <cellStyle name="Normal 12 3 3 2 3 3 2 2 6 2" xfId="40436" xr:uid="{00000000-0005-0000-0000-000077400000}"/>
    <cellStyle name="Normal 12 3 3 2 3 3 2 2 7" xfId="27626" xr:uid="{00000000-0005-0000-0000-000078400000}"/>
    <cellStyle name="Normal 12 3 3 2 3 3 2 3" xfId="2941" xr:uid="{00000000-0005-0000-0000-000079400000}"/>
    <cellStyle name="Normal 12 3 3 2 3 3 2 3 2" xfId="8431" xr:uid="{00000000-0005-0000-0000-00007A400000}"/>
    <cellStyle name="Normal 12 3 3 2 3 3 2 3 2 2" xfId="21242" xr:uid="{00000000-0005-0000-0000-00007B400000}"/>
    <cellStyle name="Normal 12 3 3 2 3 3 2 3 2 2 2" xfId="46862" xr:uid="{00000000-0005-0000-0000-00007C400000}"/>
    <cellStyle name="Normal 12 3 3 2 3 3 2 3 2 3" xfId="34052" xr:uid="{00000000-0005-0000-0000-00007D400000}"/>
    <cellStyle name="Normal 12 3 3 2 3 3 2 3 3" xfId="15752" xr:uid="{00000000-0005-0000-0000-00007E400000}"/>
    <cellStyle name="Normal 12 3 3 2 3 3 2 3 3 2" xfId="41372" xr:uid="{00000000-0005-0000-0000-00007F400000}"/>
    <cellStyle name="Normal 12 3 3 2 3 3 2 3 4" xfId="28562" xr:uid="{00000000-0005-0000-0000-000080400000}"/>
    <cellStyle name="Normal 12 3 3 2 3 3 2 4" xfId="4771" xr:uid="{00000000-0005-0000-0000-000081400000}"/>
    <cellStyle name="Normal 12 3 3 2 3 3 2 4 2" xfId="10261" xr:uid="{00000000-0005-0000-0000-000082400000}"/>
    <cellStyle name="Normal 12 3 3 2 3 3 2 4 2 2" xfId="23072" xr:uid="{00000000-0005-0000-0000-000083400000}"/>
    <cellStyle name="Normal 12 3 3 2 3 3 2 4 2 2 2" xfId="48692" xr:uid="{00000000-0005-0000-0000-000084400000}"/>
    <cellStyle name="Normal 12 3 3 2 3 3 2 4 2 3" xfId="35882" xr:uid="{00000000-0005-0000-0000-000085400000}"/>
    <cellStyle name="Normal 12 3 3 2 3 3 2 4 3" xfId="17582" xr:uid="{00000000-0005-0000-0000-000086400000}"/>
    <cellStyle name="Normal 12 3 3 2 3 3 2 4 3 2" xfId="43202" xr:uid="{00000000-0005-0000-0000-000087400000}"/>
    <cellStyle name="Normal 12 3 3 2 3 3 2 4 4" xfId="30392" xr:uid="{00000000-0005-0000-0000-000088400000}"/>
    <cellStyle name="Normal 12 3 3 2 3 3 2 5" xfId="12091" xr:uid="{00000000-0005-0000-0000-000089400000}"/>
    <cellStyle name="Normal 12 3 3 2 3 3 2 5 2" xfId="24902" xr:uid="{00000000-0005-0000-0000-00008A400000}"/>
    <cellStyle name="Normal 12 3 3 2 3 3 2 5 2 2" xfId="50522" xr:uid="{00000000-0005-0000-0000-00008B400000}"/>
    <cellStyle name="Normal 12 3 3 2 3 3 2 5 3" xfId="37712" xr:uid="{00000000-0005-0000-0000-00008C400000}"/>
    <cellStyle name="Normal 12 3 3 2 3 3 2 6" xfId="6601" xr:uid="{00000000-0005-0000-0000-00008D400000}"/>
    <cellStyle name="Normal 12 3 3 2 3 3 2 6 2" xfId="19412" xr:uid="{00000000-0005-0000-0000-00008E400000}"/>
    <cellStyle name="Normal 12 3 3 2 3 3 2 6 2 2" xfId="45032" xr:uid="{00000000-0005-0000-0000-00008F400000}"/>
    <cellStyle name="Normal 12 3 3 2 3 3 2 6 3" xfId="32222" xr:uid="{00000000-0005-0000-0000-000090400000}"/>
    <cellStyle name="Normal 12 3 3 2 3 3 2 7" xfId="13922" xr:uid="{00000000-0005-0000-0000-000091400000}"/>
    <cellStyle name="Normal 12 3 3 2 3 3 2 7 2" xfId="39542" xr:uid="{00000000-0005-0000-0000-000092400000}"/>
    <cellStyle name="Normal 12 3 3 2 3 3 2 8" xfId="26732" xr:uid="{00000000-0005-0000-0000-000093400000}"/>
    <cellStyle name="Normal 12 3 3 2 3 3 3" xfId="1605" xr:uid="{00000000-0005-0000-0000-000094400000}"/>
    <cellStyle name="Normal 12 3 3 2 3 3 3 2" xfId="3435" xr:uid="{00000000-0005-0000-0000-000095400000}"/>
    <cellStyle name="Normal 12 3 3 2 3 3 3 2 2" xfId="8925" xr:uid="{00000000-0005-0000-0000-000096400000}"/>
    <cellStyle name="Normal 12 3 3 2 3 3 3 2 2 2" xfId="21736" xr:uid="{00000000-0005-0000-0000-000097400000}"/>
    <cellStyle name="Normal 12 3 3 2 3 3 3 2 2 2 2" xfId="47356" xr:uid="{00000000-0005-0000-0000-000098400000}"/>
    <cellStyle name="Normal 12 3 3 2 3 3 3 2 2 3" xfId="34546" xr:uid="{00000000-0005-0000-0000-000099400000}"/>
    <cellStyle name="Normal 12 3 3 2 3 3 3 2 3" xfId="16246" xr:uid="{00000000-0005-0000-0000-00009A400000}"/>
    <cellStyle name="Normal 12 3 3 2 3 3 3 2 3 2" xfId="41866" xr:uid="{00000000-0005-0000-0000-00009B400000}"/>
    <cellStyle name="Normal 12 3 3 2 3 3 3 2 4" xfId="29056" xr:uid="{00000000-0005-0000-0000-00009C400000}"/>
    <cellStyle name="Normal 12 3 3 2 3 3 3 3" xfId="5265" xr:uid="{00000000-0005-0000-0000-00009D400000}"/>
    <cellStyle name="Normal 12 3 3 2 3 3 3 3 2" xfId="10755" xr:uid="{00000000-0005-0000-0000-00009E400000}"/>
    <cellStyle name="Normal 12 3 3 2 3 3 3 3 2 2" xfId="23566" xr:uid="{00000000-0005-0000-0000-00009F400000}"/>
    <cellStyle name="Normal 12 3 3 2 3 3 3 3 2 2 2" xfId="49186" xr:uid="{00000000-0005-0000-0000-0000A0400000}"/>
    <cellStyle name="Normal 12 3 3 2 3 3 3 3 2 3" xfId="36376" xr:uid="{00000000-0005-0000-0000-0000A1400000}"/>
    <cellStyle name="Normal 12 3 3 2 3 3 3 3 3" xfId="18076" xr:uid="{00000000-0005-0000-0000-0000A2400000}"/>
    <cellStyle name="Normal 12 3 3 2 3 3 3 3 3 2" xfId="43696" xr:uid="{00000000-0005-0000-0000-0000A3400000}"/>
    <cellStyle name="Normal 12 3 3 2 3 3 3 3 4" xfId="30886" xr:uid="{00000000-0005-0000-0000-0000A4400000}"/>
    <cellStyle name="Normal 12 3 3 2 3 3 3 4" xfId="12585" xr:uid="{00000000-0005-0000-0000-0000A5400000}"/>
    <cellStyle name="Normal 12 3 3 2 3 3 3 4 2" xfId="25396" xr:uid="{00000000-0005-0000-0000-0000A6400000}"/>
    <cellStyle name="Normal 12 3 3 2 3 3 3 4 2 2" xfId="51016" xr:uid="{00000000-0005-0000-0000-0000A7400000}"/>
    <cellStyle name="Normal 12 3 3 2 3 3 3 4 3" xfId="38206" xr:uid="{00000000-0005-0000-0000-0000A8400000}"/>
    <cellStyle name="Normal 12 3 3 2 3 3 3 5" xfId="7095" xr:uid="{00000000-0005-0000-0000-0000A9400000}"/>
    <cellStyle name="Normal 12 3 3 2 3 3 3 5 2" xfId="19906" xr:uid="{00000000-0005-0000-0000-0000AA400000}"/>
    <cellStyle name="Normal 12 3 3 2 3 3 3 5 2 2" xfId="45526" xr:uid="{00000000-0005-0000-0000-0000AB400000}"/>
    <cellStyle name="Normal 12 3 3 2 3 3 3 5 3" xfId="32716" xr:uid="{00000000-0005-0000-0000-0000AC400000}"/>
    <cellStyle name="Normal 12 3 3 2 3 3 3 6" xfId="14416" xr:uid="{00000000-0005-0000-0000-0000AD400000}"/>
    <cellStyle name="Normal 12 3 3 2 3 3 3 6 2" xfId="40036" xr:uid="{00000000-0005-0000-0000-0000AE400000}"/>
    <cellStyle name="Normal 12 3 3 2 3 3 3 7" xfId="27226" xr:uid="{00000000-0005-0000-0000-0000AF400000}"/>
    <cellStyle name="Normal 12 3 3 2 3 3 4" xfId="2541" xr:uid="{00000000-0005-0000-0000-0000B0400000}"/>
    <cellStyle name="Normal 12 3 3 2 3 3 4 2" xfId="8031" xr:uid="{00000000-0005-0000-0000-0000B1400000}"/>
    <cellStyle name="Normal 12 3 3 2 3 3 4 2 2" xfId="20842" xr:uid="{00000000-0005-0000-0000-0000B2400000}"/>
    <cellStyle name="Normal 12 3 3 2 3 3 4 2 2 2" xfId="46462" xr:uid="{00000000-0005-0000-0000-0000B3400000}"/>
    <cellStyle name="Normal 12 3 3 2 3 3 4 2 3" xfId="33652" xr:uid="{00000000-0005-0000-0000-0000B4400000}"/>
    <cellStyle name="Normal 12 3 3 2 3 3 4 3" xfId="15352" xr:uid="{00000000-0005-0000-0000-0000B5400000}"/>
    <cellStyle name="Normal 12 3 3 2 3 3 4 3 2" xfId="40972" xr:uid="{00000000-0005-0000-0000-0000B6400000}"/>
    <cellStyle name="Normal 12 3 3 2 3 3 4 4" xfId="28162" xr:uid="{00000000-0005-0000-0000-0000B7400000}"/>
    <cellStyle name="Normal 12 3 3 2 3 3 5" xfId="4371" xr:uid="{00000000-0005-0000-0000-0000B8400000}"/>
    <cellStyle name="Normal 12 3 3 2 3 3 5 2" xfId="9861" xr:uid="{00000000-0005-0000-0000-0000B9400000}"/>
    <cellStyle name="Normal 12 3 3 2 3 3 5 2 2" xfId="22672" xr:uid="{00000000-0005-0000-0000-0000BA400000}"/>
    <cellStyle name="Normal 12 3 3 2 3 3 5 2 2 2" xfId="48292" xr:uid="{00000000-0005-0000-0000-0000BB400000}"/>
    <cellStyle name="Normal 12 3 3 2 3 3 5 2 3" xfId="35482" xr:uid="{00000000-0005-0000-0000-0000BC400000}"/>
    <cellStyle name="Normal 12 3 3 2 3 3 5 3" xfId="17182" xr:uid="{00000000-0005-0000-0000-0000BD400000}"/>
    <cellStyle name="Normal 12 3 3 2 3 3 5 3 2" xfId="42802" xr:uid="{00000000-0005-0000-0000-0000BE400000}"/>
    <cellStyle name="Normal 12 3 3 2 3 3 5 4" xfId="29992" xr:uid="{00000000-0005-0000-0000-0000BF400000}"/>
    <cellStyle name="Normal 12 3 3 2 3 3 6" xfId="11691" xr:uid="{00000000-0005-0000-0000-0000C0400000}"/>
    <cellStyle name="Normal 12 3 3 2 3 3 6 2" xfId="24502" xr:uid="{00000000-0005-0000-0000-0000C1400000}"/>
    <cellStyle name="Normal 12 3 3 2 3 3 6 2 2" xfId="50122" xr:uid="{00000000-0005-0000-0000-0000C2400000}"/>
    <cellStyle name="Normal 12 3 3 2 3 3 6 3" xfId="37312" xr:uid="{00000000-0005-0000-0000-0000C3400000}"/>
    <cellStyle name="Normal 12 3 3 2 3 3 7" xfId="6201" xr:uid="{00000000-0005-0000-0000-0000C4400000}"/>
    <cellStyle name="Normal 12 3 3 2 3 3 7 2" xfId="19012" xr:uid="{00000000-0005-0000-0000-0000C5400000}"/>
    <cellStyle name="Normal 12 3 3 2 3 3 7 2 2" xfId="44632" xr:uid="{00000000-0005-0000-0000-0000C6400000}"/>
    <cellStyle name="Normal 12 3 3 2 3 3 7 3" xfId="31822" xr:uid="{00000000-0005-0000-0000-0000C7400000}"/>
    <cellStyle name="Normal 12 3 3 2 3 3 8" xfId="13522" xr:uid="{00000000-0005-0000-0000-0000C8400000}"/>
    <cellStyle name="Normal 12 3 3 2 3 3 8 2" xfId="39142" xr:uid="{00000000-0005-0000-0000-0000C9400000}"/>
    <cellStyle name="Normal 12 3 3 2 3 3 9" xfId="26332" xr:uid="{00000000-0005-0000-0000-0000CA400000}"/>
    <cellStyle name="Normal 12 3 3 2 3 4" xfId="485" xr:uid="{00000000-0005-0000-0000-0000CB400000}"/>
    <cellStyle name="Normal 12 3 3 2 3 4 2" xfId="1380" xr:uid="{00000000-0005-0000-0000-0000CC400000}"/>
    <cellStyle name="Normal 12 3 3 2 3 4 2 2" xfId="3210" xr:uid="{00000000-0005-0000-0000-0000CD400000}"/>
    <cellStyle name="Normal 12 3 3 2 3 4 2 2 2" xfId="8700" xr:uid="{00000000-0005-0000-0000-0000CE400000}"/>
    <cellStyle name="Normal 12 3 3 2 3 4 2 2 2 2" xfId="21511" xr:uid="{00000000-0005-0000-0000-0000CF400000}"/>
    <cellStyle name="Normal 12 3 3 2 3 4 2 2 2 2 2" xfId="47131" xr:uid="{00000000-0005-0000-0000-0000D0400000}"/>
    <cellStyle name="Normal 12 3 3 2 3 4 2 2 2 3" xfId="34321" xr:uid="{00000000-0005-0000-0000-0000D1400000}"/>
    <cellStyle name="Normal 12 3 3 2 3 4 2 2 3" xfId="16021" xr:uid="{00000000-0005-0000-0000-0000D2400000}"/>
    <cellStyle name="Normal 12 3 3 2 3 4 2 2 3 2" xfId="41641" xr:uid="{00000000-0005-0000-0000-0000D3400000}"/>
    <cellStyle name="Normal 12 3 3 2 3 4 2 2 4" xfId="28831" xr:uid="{00000000-0005-0000-0000-0000D4400000}"/>
    <cellStyle name="Normal 12 3 3 2 3 4 2 3" xfId="5040" xr:uid="{00000000-0005-0000-0000-0000D5400000}"/>
    <cellStyle name="Normal 12 3 3 2 3 4 2 3 2" xfId="10530" xr:uid="{00000000-0005-0000-0000-0000D6400000}"/>
    <cellStyle name="Normal 12 3 3 2 3 4 2 3 2 2" xfId="23341" xr:uid="{00000000-0005-0000-0000-0000D7400000}"/>
    <cellStyle name="Normal 12 3 3 2 3 4 2 3 2 2 2" xfId="48961" xr:uid="{00000000-0005-0000-0000-0000D8400000}"/>
    <cellStyle name="Normal 12 3 3 2 3 4 2 3 2 3" xfId="36151" xr:uid="{00000000-0005-0000-0000-0000D9400000}"/>
    <cellStyle name="Normal 12 3 3 2 3 4 2 3 3" xfId="17851" xr:uid="{00000000-0005-0000-0000-0000DA400000}"/>
    <cellStyle name="Normal 12 3 3 2 3 4 2 3 3 2" xfId="43471" xr:uid="{00000000-0005-0000-0000-0000DB400000}"/>
    <cellStyle name="Normal 12 3 3 2 3 4 2 3 4" xfId="30661" xr:uid="{00000000-0005-0000-0000-0000DC400000}"/>
    <cellStyle name="Normal 12 3 3 2 3 4 2 4" xfId="12360" xr:uid="{00000000-0005-0000-0000-0000DD400000}"/>
    <cellStyle name="Normal 12 3 3 2 3 4 2 4 2" xfId="25171" xr:uid="{00000000-0005-0000-0000-0000DE400000}"/>
    <cellStyle name="Normal 12 3 3 2 3 4 2 4 2 2" xfId="50791" xr:uid="{00000000-0005-0000-0000-0000DF400000}"/>
    <cellStyle name="Normal 12 3 3 2 3 4 2 4 3" xfId="37981" xr:uid="{00000000-0005-0000-0000-0000E0400000}"/>
    <cellStyle name="Normal 12 3 3 2 3 4 2 5" xfId="6870" xr:uid="{00000000-0005-0000-0000-0000E1400000}"/>
    <cellStyle name="Normal 12 3 3 2 3 4 2 5 2" xfId="19681" xr:uid="{00000000-0005-0000-0000-0000E2400000}"/>
    <cellStyle name="Normal 12 3 3 2 3 4 2 5 2 2" xfId="45301" xr:uid="{00000000-0005-0000-0000-0000E3400000}"/>
    <cellStyle name="Normal 12 3 3 2 3 4 2 5 3" xfId="32491" xr:uid="{00000000-0005-0000-0000-0000E4400000}"/>
    <cellStyle name="Normal 12 3 3 2 3 4 2 6" xfId="14191" xr:uid="{00000000-0005-0000-0000-0000E5400000}"/>
    <cellStyle name="Normal 12 3 3 2 3 4 2 6 2" xfId="39811" xr:uid="{00000000-0005-0000-0000-0000E6400000}"/>
    <cellStyle name="Normal 12 3 3 2 3 4 2 7" xfId="27001" xr:uid="{00000000-0005-0000-0000-0000E7400000}"/>
    <cellStyle name="Normal 12 3 3 2 3 4 3" xfId="2316" xr:uid="{00000000-0005-0000-0000-0000E8400000}"/>
    <cellStyle name="Normal 12 3 3 2 3 4 3 2" xfId="7806" xr:uid="{00000000-0005-0000-0000-0000E9400000}"/>
    <cellStyle name="Normal 12 3 3 2 3 4 3 2 2" xfId="20617" xr:uid="{00000000-0005-0000-0000-0000EA400000}"/>
    <cellStyle name="Normal 12 3 3 2 3 4 3 2 2 2" xfId="46237" xr:uid="{00000000-0005-0000-0000-0000EB400000}"/>
    <cellStyle name="Normal 12 3 3 2 3 4 3 2 3" xfId="33427" xr:uid="{00000000-0005-0000-0000-0000EC400000}"/>
    <cellStyle name="Normal 12 3 3 2 3 4 3 3" xfId="15127" xr:uid="{00000000-0005-0000-0000-0000ED400000}"/>
    <cellStyle name="Normal 12 3 3 2 3 4 3 3 2" xfId="40747" xr:uid="{00000000-0005-0000-0000-0000EE400000}"/>
    <cellStyle name="Normal 12 3 3 2 3 4 3 4" xfId="27937" xr:uid="{00000000-0005-0000-0000-0000EF400000}"/>
    <cellStyle name="Normal 12 3 3 2 3 4 4" xfId="4146" xr:uid="{00000000-0005-0000-0000-0000F0400000}"/>
    <cellStyle name="Normal 12 3 3 2 3 4 4 2" xfId="9636" xr:uid="{00000000-0005-0000-0000-0000F1400000}"/>
    <cellStyle name="Normal 12 3 3 2 3 4 4 2 2" xfId="22447" xr:uid="{00000000-0005-0000-0000-0000F2400000}"/>
    <cellStyle name="Normal 12 3 3 2 3 4 4 2 2 2" xfId="48067" xr:uid="{00000000-0005-0000-0000-0000F3400000}"/>
    <cellStyle name="Normal 12 3 3 2 3 4 4 2 3" xfId="35257" xr:uid="{00000000-0005-0000-0000-0000F4400000}"/>
    <cellStyle name="Normal 12 3 3 2 3 4 4 3" xfId="16957" xr:uid="{00000000-0005-0000-0000-0000F5400000}"/>
    <cellStyle name="Normal 12 3 3 2 3 4 4 3 2" xfId="42577" xr:uid="{00000000-0005-0000-0000-0000F6400000}"/>
    <cellStyle name="Normal 12 3 3 2 3 4 4 4" xfId="29767" xr:uid="{00000000-0005-0000-0000-0000F7400000}"/>
    <cellStyle name="Normal 12 3 3 2 3 4 5" xfId="11466" xr:uid="{00000000-0005-0000-0000-0000F8400000}"/>
    <cellStyle name="Normal 12 3 3 2 3 4 5 2" xfId="24277" xr:uid="{00000000-0005-0000-0000-0000F9400000}"/>
    <cellStyle name="Normal 12 3 3 2 3 4 5 2 2" xfId="49897" xr:uid="{00000000-0005-0000-0000-0000FA400000}"/>
    <cellStyle name="Normal 12 3 3 2 3 4 5 3" xfId="37087" xr:uid="{00000000-0005-0000-0000-0000FB400000}"/>
    <cellStyle name="Normal 12 3 3 2 3 4 6" xfId="5976" xr:uid="{00000000-0005-0000-0000-0000FC400000}"/>
    <cellStyle name="Normal 12 3 3 2 3 4 6 2" xfId="18787" xr:uid="{00000000-0005-0000-0000-0000FD400000}"/>
    <cellStyle name="Normal 12 3 3 2 3 4 6 2 2" xfId="44407" xr:uid="{00000000-0005-0000-0000-0000FE400000}"/>
    <cellStyle name="Normal 12 3 3 2 3 4 6 3" xfId="31597" xr:uid="{00000000-0005-0000-0000-0000FF400000}"/>
    <cellStyle name="Normal 12 3 3 2 3 4 7" xfId="13297" xr:uid="{00000000-0005-0000-0000-000000410000}"/>
    <cellStyle name="Normal 12 3 3 2 3 4 7 2" xfId="38917" xr:uid="{00000000-0005-0000-0000-000001410000}"/>
    <cellStyle name="Normal 12 3 3 2 3 4 8" xfId="26107" xr:uid="{00000000-0005-0000-0000-000002410000}"/>
    <cellStyle name="Normal 12 3 3 2 3 5" xfId="844" xr:uid="{00000000-0005-0000-0000-000003410000}"/>
    <cellStyle name="Normal 12 3 3 2 3 5 2" xfId="1739" xr:uid="{00000000-0005-0000-0000-000004410000}"/>
    <cellStyle name="Normal 12 3 3 2 3 5 2 2" xfId="3569" xr:uid="{00000000-0005-0000-0000-000005410000}"/>
    <cellStyle name="Normal 12 3 3 2 3 5 2 2 2" xfId="9059" xr:uid="{00000000-0005-0000-0000-000006410000}"/>
    <cellStyle name="Normal 12 3 3 2 3 5 2 2 2 2" xfId="21870" xr:uid="{00000000-0005-0000-0000-000007410000}"/>
    <cellStyle name="Normal 12 3 3 2 3 5 2 2 2 2 2" xfId="47490" xr:uid="{00000000-0005-0000-0000-000008410000}"/>
    <cellStyle name="Normal 12 3 3 2 3 5 2 2 2 3" xfId="34680" xr:uid="{00000000-0005-0000-0000-000009410000}"/>
    <cellStyle name="Normal 12 3 3 2 3 5 2 2 3" xfId="16380" xr:uid="{00000000-0005-0000-0000-00000A410000}"/>
    <cellStyle name="Normal 12 3 3 2 3 5 2 2 3 2" xfId="42000" xr:uid="{00000000-0005-0000-0000-00000B410000}"/>
    <cellStyle name="Normal 12 3 3 2 3 5 2 2 4" xfId="29190" xr:uid="{00000000-0005-0000-0000-00000C410000}"/>
    <cellStyle name="Normal 12 3 3 2 3 5 2 3" xfId="5399" xr:uid="{00000000-0005-0000-0000-00000D410000}"/>
    <cellStyle name="Normal 12 3 3 2 3 5 2 3 2" xfId="10889" xr:uid="{00000000-0005-0000-0000-00000E410000}"/>
    <cellStyle name="Normal 12 3 3 2 3 5 2 3 2 2" xfId="23700" xr:uid="{00000000-0005-0000-0000-00000F410000}"/>
    <cellStyle name="Normal 12 3 3 2 3 5 2 3 2 2 2" xfId="49320" xr:uid="{00000000-0005-0000-0000-000010410000}"/>
    <cellStyle name="Normal 12 3 3 2 3 5 2 3 2 3" xfId="36510" xr:uid="{00000000-0005-0000-0000-000011410000}"/>
    <cellStyle name="Normal 12 3 3 2 3 5 2 3 3" xfId="18210" xr:uid="{00000000-0005-0000-0000-000012410000}"/>
    <cellStyle name="Normal 12 3 3 2 3 5 2 3 3 2" xfId="43830" xr:uid="{00000000-0005-0000-0000-000013410000}"/>
    <cellStyle name="Normal 12 3 3 2 3 5 2 3 4" xfId="31020" xr:uid="{00000000-0005-0000-0000-000014410000}"/>
    <cellStyle name="Normal 12 3 3 2 3 5 2 4" xfId="12719" xr:uid="{00000000-0005-0000-0000-000015410000}"/>
    <cellStyle name="Normal 12 3 3 2 3 5 2 4 2" xfId="25530" xr:uid="{00000000-0005-0000-0000-000016410000}"/>
    <cellStyle name="Normal 12 3 3 2 3 5 2 4 2 2" xfId="51150" xr:uid="{00000000-0005-0000-0000-000017410000}"/>
    <cellStyle name="Normal 12 3 3 2 3 5 2 4 3" xfId="38340" xr:uid="{00000000-0005-0000-0000-000018410000}"/>
    <cellStyle name="Normal 12 3 3 2 3 5 2 5" xfId="7229" xr:uid="{00000000-0005-0000-0000-000019410000}"/>
    <cellStyle name="Normal 12 3 3 2 3 5 2 5 2" xfId="20040" xr:uid="{00000000-0005-0000-0000-00001A410000}"/>
    <cellStyle name="Normal 12 3 3 2 3 5 2 5 2 2" xfId="45660" xr:uid="{00000000-0005-0000-0000-00001B410000}"/>
    <cellStyle name="Normal 12 3 3 2 3 5 2 5 3" xfId="32850" xr:uid="{00000000-0005-0000-0000-00001C410000}"/>
    <cellStyle name="Normal 12 3 3 2 3 5 2 6" xfId="14550" xr:uid="{00000000-0005-0000-0000-00001D410000}"/>
    <cellStyle name="Normal 12 3 3 2 3 5 2 6 2" xfId="40170" xr:uid="{00000000-0005-0000-0000-00001E410000}"/>
    <cellStyle name="Normal 12 3 3 2 3 5 2 7" xfId="27360" xr:uid="{00000000-0005-0000-0000-00001F410000}"/>
    <cellStyle name="Normal 12 3 3 2 3 5 3" xfId="2675" xr:uid="{00000000-0005-0000-0000-000020410000}"/>
    <cellStyle name="Normal 12 3 3 2 3 5 3 2" xfId="8165" xr:uid="{00000000-0005-0000-0000-000021410000}"/>
    <cellStyle name="Normal 12 3 3 2 3 5 3 2 2" xfId="20976" xr:uid="{00000000-0005-0000-0000-000022410000}"/>
    <cellStyle name="Normal 12 3 3 2 3 5 3 2 2 2" xfId="46596" xr:uid="{00000000-0005-0000-0000-000023410000}"/>
    <cellStyle name="Normal 12 3 3 2 3 5 3 2 3" xfId="33786" xr:uid="{00000000-0005-0000-0000-000024410000}"/>
    <cellStyle name="Normal 12 3 3 2 3 5 3 3" xfId="15486" xr:uid="{00000000-0005-0000-0000-000025410000}"/>
    <cellStyle name="Normal 12 3 3 2 3 5 3 3 2" xfId="41106" xr:uid="{00000000-0005-0000-0000-000026410000}"/>
    <cellStyle name="Normal 12 3 3 2 3 5 3 4" xfId="28296" xr:uid="{00000000-0005-0000-0000-000027410000}"/>
    <cellStyle name="Normal 12 3 3 2 3 5 4" xfId="4505" xr:uid="{00000000-0005-0000-0000-000028410000}"/>
    <cellStyle name="Normal 12 3 3 2 3 5 4 2" xfId="9995" xr:uid="{00000000-0005-0000-0000-000029410000}"/>
    <cellStyle name="Normal 12 3 3 2 3 5 4 2 2" xfId="22806" xr:uid="{00000000-0005-0000-0000-00002A410000}"/>
    <cellStyle name="Normal 12 3 3 2 3 5 4 2 2 2" xfId="48426" xr:uid="{00000000-0005-0000-0000-00002B410000}"/>
    <cellStyle name="Normal 12 3 3 2 3 5 4 2 3" xfId="35616" xr:uid="{00000000-0005-0000-0000-00002C410000}"/>
    <cellStyle name="Normal 12 3 3 2 3 5 4 3" xfId="17316" xr:uid="{00000000-0005-0000-0000-00002D410000}"/>
    <cellStyle name="Normal 12 3 3 2 3 5 4 3 2" xfId="42936" xr:uid="{00000000-0005-0000-0000-00002E410000}"/>
    <cellStyle name="Normal 12 3 3 2 3 5 4 4" xfId="30126" xr:uid="{00000000-0005-0000-0000-00002F410000}"/>
    <cellStyle name="Normal 12 3 3 2 3 5 5" xfId="11825" xr:uid="{00000000-0005-0000-0000-000030410000}"/>
    <cellStyle name="Normal 12 3 3 2 3 5 5 2" xfId="24636" xr:uid="{00000000-0005-0000-0000-000031410000}"/>
    <cellStyle name="Normal 12 3 3 2 3 5 5 2 2" xfId="50256" xr:uid="{00000000-0005-0000-0000-000032410000}"/>
    <cellStyle name="Normal 12 3 3 2 3 5 5 3" xfId="37446" xr:uid="{00000000-0005-0000-0000-000033410000}"/>
    <cellStyle name="Normal 12 3 3 2 3 5 6" xfId="6335" xr:uid="{00000000-0005-0000-0000-000034410000}"/>
    <cellStyle name="Normal 12 3 3 2 3 5 6 2" xfId="19146" xr:uid="{00000000-0005-0000-0000-000035410000}"/>
    <cellStyle name="Normal 12 3 3 2 3 5 6 2 2" xfId="44766" xr:uid="{00000000-0005-0000-0000-000036410000}"/>
    <cellStyle name="Normal 12 3 3 2 3 5 6 3" xfId="31956" xr:uid="{00000000-0005-0000-0000-000037410000}"/>
    <cellStyle name="Normal 12 3 3 2 3 5 7" xfId="13656" xr:uid="{00000000-0005-0000-0000-000038410000}"/>
    <cellStyle name="Normal 12 3 3 2 3 5 7 2" xfId="39276" xr:uid="{00000000-0005-0000-0000-000039410000}"/>
    <cellStyle name="Normal 12 3 3 2 3 5 8" xfId="26466" xr:uid="{00000000-0005-0000-0000-00003A410000}"/>
    <cellStyle name="Normal 12 3 3 2 3 6" xfId="1245" xr:uid="{00000000-0005-0000-0000-00003B410000}"/>
    <cellStyle name="Normal 12 3 3 2 3 6 2" xfId="3075" xr:uid="{00000000-0005-0000-0000-00003C410000}"/>
    <cellStyle name="Normal 12 3 3 2 3 6 2 2" xfId="8565" xr:uid="{00000000-0005-0000-0000-00003D410000}"/>
    <cellStyle name="Normal 12 3 3 2 3 6 2 2 2" xfId="21376" xr:uid="{00000000-0005-0000-0000-00003E410000}"/>
    <cellStyle name="Normal 12 3 3 2 3 6 2 2 2 2" xfId="46996" xr:uid="{00000000-0005-0000-0000-00003F410000}"/>
    <cellStyle name="Normal 12 3 3 2 3 6 2 2 3" xfId="34186" xr:uid="{00000000-0005-0000-0000-000040410000}"/>
    <cellStyle name="Normal 12 3 3 2 3 6 2 3" xfId="15886" xr:uid="{00000000-0005-0000-0000-000041410000}"/>
    <cellStyle name="Normal 12 3 3 2 3 6 2 3 2" xfId="41506" xr:uid="{00000000-0005-0000-0000-000042410000}"/>
    <cellStyle name="Normal 12 3 3 2 3 6 2 4" xfId="28696" xr:uid="{00000000-0005-0000-0000-000043410000}"/>
    <cellStyle name="Normal 12 3 3 2 3 6 3" xfId="4905" xr:uid="{00000000-0005-0000-0000-000044410000}"/>
    <cellStyle name="Normal 12 3 3 2 3 6 3 2" xfId="10395" xr:uid="{00000000-0005-0000-0000-000045410000}"/>
    <cellStyle name="Normal 12 3 3 2 3 6 3 2 2" xfId="23206" xr:uid="{00000000-0005-0000-0000-000046410000}"/>
    <cellStyle name="Normal 12 3 3 2 3 6 3 2 2 2" xfId="48826" xr:uid="{00000000-0005-0000-0000-000047410000}"/>
    <cellStyle name="Normal 12 3 3 2 3 6 3 2 3" xfId="36016" xr:uid="{00000000-0005-0000-0000-000048410000}"/>
    <cellStyle name="Normal 12 3 3 2 3 6 3 3" xfId="17716" xr:uid="{00000000-0005-0000-0000-000049410000}"/>
    <cellStyle name="Normal 12 3 3 2 3 6 3 3 2" xfId="43336" xr:uid="{00000000-0005-0000-0000-00004A410000}"/>
    <cellStyle name="Normal 12 3 3 2 3 6 3 4" xfId="30526" xr:uid="{00000000-0005-0000-0000-00004B410000}"/>
    <cellStyle name="Normal 12 3 3 2 3 6 4" xfId="12225" xr:uid="{00000000-0005-0000-0000-00004C410000}"/>
    <cellStyle name="Normal 12 3 3 2 3 6 4 2" xfId="25036" xr:uid="{00000000-0005-0000-0000-00004D410000}"/>
    <cellStyle name="Normal 12 3 3 2 3 6 4 2 2" xfId="50656" xr:uid="{00000000-0005-0000-0000-00004E410000}"/>
    <cellStyle name="Normal 12 3 3 2 3 6 4 3" xfId="37846" xr:uid="{00000000-0005-0000-0000-00004F410000}"/>
    <cellStyle name="Normal 12 3 3 2 3 6 5" xfId="6735" xr:uid="{00000000-0005-0000-0000-000050410000}"/>
    <cellStyle name="Normal 12 3 3 2 3 6 5 2" xfId="19546" xr:uid="{00000000-0005-0000-0000-000051410000}"/>
    <cellStyle name="Normal 12 3 3 2 3 6 5 2 2" xfId="45166" xr:uid="{00000000-0005-0000-0000-000052410000}"/>
    <cellStyle name="Normal 12 3 3 2 3 6 5 3" xfId="32356" xr:uid="{00000000-0005-0000-0000-000053410000}"/>
    <cellStyle name="Normal 12 3 3 2 3 6 6" xfId="14056" xr:uid="{00000000-0005-0000-0000-000054410000}"/>
    <cellStyle name="Normal 12 3 3 2 3 6 6 2" xfId="39676" xr:uid="{00000000-0005-0000-0000-000055410000}"/>
    <cellStyle name="Normal 12 3 3 2 3 6 7" xfId="26866" xr:uid="{00000000-0005-0000-0000-000056410000}"/>
    <cellStyle name="Normal 12 3 3 2 3 7" xfId="2181" xr:uid="{00000000-0005-0000-0000-000057410000}"/>
    <cellStyle name="Normal 12 3 3 2 3 7 2" xfId="7671" xr:uid="{00000000-0005-0000-0000-000058410000}"/>
    <cellStyle name="Normal 12 3 3 2 3 7 2 2" xfId="20482" xr:uid="{00000000-0005-0000-0000-000059410000}"/>
    <cellStyle name="Normal 12 3 3 2 3 7 2 2 2" xfId="46102" xr:uid="{00000000-0005-0000-0000-00005A410000}"/>
    <cellStyle name="Normal 12 3 3 2 3 7 2 3" xfId="33292" xr:uid="{00000000-0005-0000-0000-00005B410000}"/>
    <cellStyle name="Normal 12 3 3 2 3 7 3" xfId="14992" xr:uid="{00000000-0005-0000-0000-00005C410000}"/>
    <cellStyle name="Normal 12 3 3 2 3 7 3 2" xfId="40612" xr:uid="{00000000-0005-0000-0000-00005D410000}"/>
    <cellStyle name="Normal 12 3 3 2 3 7 4" xfId="27802" xr:uid="{00000000-0005-0000-0000-00005E410000}"/>
    <cellStyle name="Normal 12 3 3 2 3 8" xfId="4011" xr:uid="{00000000-0005-0000-0000-00005F410000}"/>
    <cellStyle name="Normal 12 3 3 2 3 8 2" xfId="9501" xr:uid="{00000000-0005-0000-0000-000060410000}"/>
    <cellStyle name="Normal 12 3 3 2 3 8 2 2" xfId="22312" xr:uid="{00000000-0005-0000-0000-000061410000}"/>
    <cellStyle name="Normal 12 3 3 2 3 8 2 2 2" xfId="47932" xr:uid="{00000000-0005-0000-0000-000062410000}"/>
    <cellStyle name="Normal 12 3 3 2 3 8 2 3" xfId="35122" xr:uid="{00000000-0005-0000-0000-000063410000}"/>
    <cellStyle name="Normal 12 3 3 2 3 8 3" xfId="16822" xr:uid="{00000000-0005-0000-0000-000064410000}"/>
    <cellStyle name="Normal 12 3 3 2 3 8 3 2" xfId="42442" xr:uid="{00000000-0005-0000-0000-000065410000}"/>
    <cellStyle name="Normal 12 3 3 2 3 8 4" xfId="29632" xr:uid="{00000000-0005-0000-0000-000066410000}"/>
    <cellStyle name="Normal 12 3 3 2 3 9" xfId="11331" xr:uid="{00000000-0005-0000-0000-000067410000}"/>
    <cellStyle name="Normal 12 3 3 2 3 9 2" xfId="24142" xr:uid="{00000000-0005-0000-0000-000068410000}"/>
    <cellStyle name="Normal 12 3 3 2 3 9 2 2" xfId="49762" xr:uid="{00000000-0005-0000-0000-000069410000}"/>
    <cellStyle name="Normal 12 3 3 2 3 9 3" xfId="36952" xr:uid="{00000000-0005-0000-0000-00006A410000}"/>
    <cellStyle name="Normal 12 3 3 2 4" xfId="375" xr:uid="{00000000-0005-0000-0000-00006B410000}"/>
    <cellStyle name="Normal 12 3 3 2 4 2" xfId="885" xr:uid="{00000000-0005-0000-0000-00006C410000}"/>
    <cellStyle name="Normal 12 3 3 2 4 2 2" xfId="1780" xr:uid="{00000000-0005-0000-0000-00006D410000}"/>
    <cellStyle name="Normal 12 3 3 2 4 2 2 2" xfId="3610" xr:uid="{00000000-0005-0000-0000-00006E410000}"/>
    <cellStyle name="Normal 12 3 3 2 4 2 2 2 2" xfId="9100" xr:uid="{00000000-0005-0000-0000-00006F410000}"/>
    <cellStyle name="Normal 12 3 3 2 4 2 2 2 2 2" xfId="21911" xr:uid="{00000000-0005-0000-0000-000070410000}"/>
    <cellStyle name="Normal 12 3 3 2 4 2 2 2 2 2 2" xfId="47531" xr:uid="{00000000-0005-0000-0000-000071410000}"/>
    <cellStyle name="Normal 12 3 3 2 4 2 2 2 2 3" xfId="34721" xr:uid="{00000000-0005-0000-0000-000072410000}"/>
    <cellStyle name="Normal 12 3 3 2 4 2 2 2 3" xfId="16421" xr:uid="{00000000-0005-0000-0000-000073410000}"/>
    <cellStyle name="Normal 12 3 3 2 4 2 2 2 3 2" xfId="42041" xr:uid="{00000000-0005-0000-0000-000074410000}"/>
    <cellStyle name="Normal 12 3 3 2 4 2 2 2 4" xfId="29231" xr:uid="{00000000-0005-0000-0000-000075410000}"/>
    <cellStyle name="Normal 12 3 3 2 4 2 2 3" xfId="5440" xr:uid="{00000000-0005-0000-0000-000076410000}"/>
    <cellStyle name="Normal 12 3 3 2 4 2 2 3 2" xfId="10930" xr:uid="{00000000-0005-0000-0000-000077410000}"/>
    <cellStyle name="Normal 12 3 3 2 4 2 2 3 2 2" xfId="23741" xr:uid="{00000000-0005-0000-0000-000078410000}"/>
    <cellStyle name="Normal 12 3 3 2 4 2 2 3 2 2 2" xfId="49361" xr:uid="{00000000-0005-0000-0000-000079410000}"/>
    <cellStyle name="Normal 12 3 3 2 4 2 2 3 2 3" xfId="36551" xr:uid="{00000000-0005-0000-0000-00007A410000}"/>
    <cellStyle name="Normal 12 3 3 2 4 2 2 3 3" xfId="18251" xr:uid="{00000000-0005-0000-0000-00007B410000}"/>
    <cellStyle name="Normal 12 3 3 2 4 2 2 3 3 2" xfId="43871" xr:uid="{00000000-0005-0000-0000-00007C410000}"/>
    <cellStyle name="Normal 12 3 3 2 4 2 2 3 4" xfId="31061" xr:uid="{00000000-0005-0000-0000-00007D410000}"/>
    <cellStyle name="Normal 12 3 3 2 4 2 2 4" xfId="12760" xr:uid="{00000000-0005-0000-0000-00007E410000}"/>
    <cellStyle name="Normal 12 3 3 2 4 2 2 4 2" xfId="25571" xr:uid="{00000000-0005-0000-0000-00007F410000}"/>
    <cellStyle name="Normal 12 3 3 2 4 2 2 4 2 2" xfId="51191" xr:uid="{00000000-0005-0000-0000-000080410000}"/>
    <cellStyle name="Normal 12 3 3 2 4 2 2 4 3" xfId="38381" xr:uid="{00000000-0005-0000-0000-000081410000}"/>
    <cellStyle name="Normal 12 3 3 2 4 2 2 5" xfId="7270" xr:uid="{00000000-0005-0000-0000-000082410000}"/>
    <cellStyle name="Normal 12 3 3 2 4 2 2 5 2" xfId="20081" xr:uid="{00000000-0005-0000-0000-000083410000}"/>
    <cellStyle name="Normal 12 3 3 2 4 2 2 5 2 2" xfId="45701" xr:uid="{00000000-0005-0000-0000-000084410000}"/>
    <cellStyle name="Normal 12 3 3 2 4 2 2 5 3" xfId="32891" xr:uid="{00000000-0005-0000-0000-000085410000}"/>
    <cellStyle name="Normal 12 3 3 2 4 2 2 6" xfId="14591" xr:uid="{00000000-0005-0000-0000-000086410000}"/>
    <cellStyle name="Normal 12 3 3 2 4 2 2 6 2" xfId="40211" xr:uid="{00000000-0005-0000-0000-000087410000}"/>
    <cellStyle name="Normal 12 3 3 2 4 2 2 7" xfId="27401" xr:uid="{00000000-0005-0000-0000-000088410000}"/>
    <cellStyle name="Normal 12 3 3 2 4 2 3" xfId="2716" xr:uid="{00000000-0005-0000-0000-000089410000}"/>
    <cellStyle name="Normal 12 3 3 2 4 2 3 2" xfId="8206" xr:uid="{00000000-0005-0000-0000-00008A410000}"/>
    <cellStyle name="Normal 12 3 3 2 4 2 3 2 2" xfId="21017" xr:uid="{00000000-0005-0000-0000-00008B410000}"/>
    <cellStyle name="Normal 12 3 3 2 4 2 3 2 2 2" xfId="46637" xr:uid="{00000000-0005-0000-0000-00008C410000}"/>
    <cellStyle name="Normal 12 3 3 2 4 2 3 2 3" xfId="33827" xr:uid="{00000000-0005-0000-0000-00008D410000}"/>
    <cellStyle name="Normal 12 3 3 2 4 2 3 3" xfId="15527" xr:uid="{00000000-0005-0000-0000-00008E410000}"/>
    <cellStyle name="Normal 12 3 3 2 4 2 3 3 2" xfId="41147" xr:uid="{00000000-0005-0000-0000-00008F410000}"/>
    <cellStyle name="Normal 12 3 3 2 4 2 3 4" xfId="28337" xr:uid="{00000000-0005-0000-0000-000090410000}"/>
    <cellStyle name="Normal 12 3 3 2 4 2 4" xfId="4546" xr:uid="{00000000-0005-0000-0000-000091410000}"/>
    <cellStyle name="Normal 12 3 3 2 4 2 4 2" xfId="10036" xr:uid="{00000000-0005-0000-0000-000092410000}"/>
    <cellStyle name="Normal 12 3 3 2 4 2 4 2 2" xfId="22847" xr:uid="{00000000-0005-0000-0000-000093410000}"/>
    <cellStyle name="Normal 12 3 3 2 4 2 4 2 2 2" xfId="48467" xr:uid="{00000000-0005-0000-0000-000094410000}"/>
    <cellStyle name="Normal 12 3 3 2 4 2 4 2 3" xfId="35657" xr:uid="{00000000-0005-0000-0000-000095410000}"/>
    <cellStyle name="Normal 12 3 3 2 4 2 4 3" xfId="17357" xr:uid="{00000000-0005-0000-0000-000096410000}"/>
    <cellStyle name="Normal 12 3 3 2 4 2 4 3 2" xfId="42977" xr:uid="{00000000-0005-0000-0000-000097410000}"/>
    <cellStyle name="Normal 12 3 3 2 4 2 4 4" xfId="30167" xr:uid="{00000000-0005-0000-0000-000098410000}"/>
    <cellStyle name="Normal 12 3 3 2 4 2 5" xfId="11866" xr:uid="{00000000-0005-0000-0000-000099410000}"/>
    <cellStyle name="Normal 12 3 3 2 4 2 5 2" xfId="24677" xr:uid="{00000000-0005-0000-0000-00009A410000}"/>
    <cellStyle name="Normal 12 3 3 2 4 2 5 2 2" xfId="50297" xr:uid="{00000000-0005-0000-0000-00009B410000}"/>
    <cellStyle name="Normal 12 3 3 2 4 2 5 3" xfId="37487" xr:uid="{00000000-0005-0000-0000-00009C410000}"/>
    <cellStyle name="Normal 12 3 3 2 4 2 6" xfId="6376" xr:uid="{00000000-0005-0000-0000-00009D410000}"/>
    <cellStyle name="Normal 12 3 3 2 4 2 6 2" xfId="19187" xr:uid="{00000000-0005-0000-0000-00009E410000}"/>
    <cellStyle name="Normal 12 3 3 2 4 2 6 2 2" xfId="44807" xr:uid="{00000000-0005-0000-0000-00009F410000}"/>
    <cellStyle name="Normal 12 3 3 2 4 2 6 3" xfId="31997" xr:uid="{00000000-0005-0000-0000-0000A0410000}"/>
    <cellStyle name="Normal 12 3 3 2 4 2 7" xfId="13697" xr:uid="{00000000-0005-0000-0000-0000A1410000}"/>
    <cellStyle name="Normal 12 3 3 2 4 2 7 2" xfId="39317" xr:uid="{00000000-0005-0000-0000-0000A2410000}"/>
    <cellStyle name="Normal 12 3 3 2 4 2 8" xfId="26507" xr:uid="{00000000-0005-0000-0000-0000A3410000}"/>
    <cellStyle name="Normal 12 3 3 2 4 3" xfId="1270" xr:uid="{00000000-0005-0000-0000-0000A4410000}"/>
    <cellStyle name="Normal 12 3 3 2 4 3 2" xfId="3100" xr:uid="{00000000-0005-0000-0000-0000A5410000}"/>
    <cellStyle name="Normal 12 3 3 2 4 3 2 2" xfId="8590" xr:uid="{00000000-0005-0000-0000-0000A6410000}"/>
    <cellStyle name="Normal 12 3 3 2 4 3 2 2 2" xfId="21401" xr:uid="{00000000-0005-0000-0000-0000A7410000}"/>
    <cellStyle name="Normal 12 3 3 2 4 3 2 2 2 2" xfId="47021" xr:uid="{00000000-0005-0000-0000-0000A8410000}"/>
    <cellStyle name="Normal 12 3 3 2 4 3 2 2 3" xfId="34211" xr:uid="{00000000-0005-0000-0000-0000A9410000}"/>
    <cellStyle name="Normal 12 3 3 2 4 3 2 3" xfId="15911" xr:uid="{00000000-0005-0000-0000-0000AA410000}"/>
    <cellStyle name="Normal 12 3 3 2 4 3 2 3 2" xfId="41531" xr:uid="{00000000-0005-0000-0000-0000AB410000}"/>
    <cellStyle name="Normal 12 3 3 2 4 3 2 4" xfId="28721" xr:uid="{00000000-0005-0000-0000-0000AC410000}"/>
    <cellStyle name="Normal 12 3 3 2 4 3 3" xfId="4930" xr:uid="{00000000-0005-0000-0000-0000AD410000}"/>
    <cellStyle name="Normal 12 3 3 2 4 3 3 2" xfId="10420" xr:uid="{00000000-0005-0000-0000-0000AE410000}"/>
    <cellStyle name="Normal 12 3 3 2 4 3 3 2 2" xfId="23231" xr:uid="{00000000-0005-0000-0000-0000AF410000}"/>
    <cellStyle name="Normal 12 3 3 2 4 3 3 2 2 2" xfId="48851" xr:uid="{00000000-0005-0000-0000-0000B0410000}"/>
    <cellStyle name="Normal 12 3 3 2 4 3 3 2 3" xfId="36041" xr:uid="{00000000-0005-0000-0000-0000B1410000}"/>
    <cellStyle name="Normal 12 3 3 2 4 3 3 3" xfId="17741" xr:uid="{00000000-0005-0000-0000-0000B2410000}"/>
    <cellStyle name="Normal 12 3 3 2 4 3 3 3 2" xfId="43361" xr:uid="{00000000-0005-0000-0000-0000B3410000}"/>
    <cellStyle name="Normal 12 3 3 2 4 3 3 4" xfId="30551" xr:uid="{00000000-0005-0000-0000-0000B4410000}"/>
    <cellStyle name="Normal 12 3 3 2 4 3 4" xfId="12250" xr:uid="{00000000-0005-0000-0000-0000B5410000}"/>
    <cellStyle name="Normal 12 3 3 2 4 3 4 2" xfId="25061" xr:uid="{00000000-0005-0000-0000-0000B6410000}"/>
    <cellStyle name="Normal 12 3 3 2 4 3 4 2 2" xfId="50681" xr:uid="{00000000-0005-0000-0000-0000B7410000}"/>
    <cellStyle name="Normal 12 3 3 2 4 3 4 3" xfId="37871" xr:uid="{00000000-0005-0000-0000-0000B8410000}"/>
    <cellStyle name="Normal 12 3 3 2 4 3 5" xfId="6760" xr:uid="{00000000-0005-0000-0000-0000B9410000}"/>
    <cellStyle name="Normal 12 3 3 2 4 3 5 2" xfId="19571" xr:uid="{00000000-0005-0000-0000-0000BA410000}"/>
    <cellStyle name="Normal 12 3 3 2 4 3 5 2 2" xfId="45191" xr:uid="{00000000-0005-0000-0000-0000BB410000}"/>
    <cellStyle name="Normal 12 3 3 2 4 3 5 3" xfId="32381" xr:uid="{00000000-0005-0000-0000-0000BC410000}"/>
    <cellStyle name="Normal 12 3 3 2 4 3 6" xfId="14081" xr:uid="{00000000-0005-0000-0000-0000BD410000}"/>
    <cellStyle name="Normal 12 3 3 2 4 3 6 2" xfId="39701" xr:uid="{00000000-0005-0000-0000-0000BE410000}"/>
    <cellStyle name="Normal 12 3 3 2 4 3 7" xfId="26891" xr:uid="{00000000-0005-0000-0000-0000BF410000}"/>
    <cellStyle name="Normal 12 3 3 2 4 4" xfId="2206" xr:uid="{00000000-0005-0000-0000-0000C0410000}"/>
    <cellStyle name="Normal 12 3 3 2 4 4 2" xfId="7696" xr:uid="{00000000-0005-0000-0000-0000C1410000}"/>
    <cellStyle name="Normal 12 3 3 2 4 4 2 2" xfId="20507" xr:uid="{00000000-0005-0000-0000-0000C2410000}"/>
    <cellStyle name="Normal 12 3 3 2 4 4 2 2 2" xfId="46127" xr:uid="{00000000-0005-0000-0000-0000C3410000}"/>
    <cellStyle name="Normal 12 3 3 2 4 4 2 3" xfId="33317" xr:uid="{00000000-0005-0000-0000-0000C4410000}"/>
    <cellStyle name="Normal 12 3 3 2 4 4 3" xfId="15017" xr:uid="{00000000-0005-0000-0000-0000C5410000}"/>
    <cellStyle name="Normal 12 3 3 2 4 4 3 2" xfId="40637" xr:uid="{00000000-0005-0000-0000-0000C6410000}"/>
    <cellStyle name="Normal 12 3 3 2 4 4 4" xfId="27827" xr:uid="{00000000-0005-0000-0000-0000C7410000}"/>
    <cellStyle name="Normal 12 3 3 2 4 5" xfId="4036" xr:uid="{00000000-0005-0000-0000-0000C8410000}"/>
    <cellStyle name="Normal 12 3 3 2 4 5 2" xfId="9526" xr:uid="{00000000-0005-0000-0000-0000C9410000}"/>
    <cellStyle name="Normal 12 3 3 2 4 5 2 2" xfId="22337" xr:uid="{00000000-0005-0000-0000-0000CA410000}"/>
    <cellStyle name="Normal 12 3 3 2 4 5 2 2 2" xfId="47957" xr:uid="{00000000-0005-0000-0000-0000CB410000}"/>
    <cellStyle name="Normal 12 3 3 2 4 5 2 3" xfId="35147" xr:uid="{00000000-0005-0000-0000-0000CC410000}"/>
    <cellStyle name="Normal 12 3 3 2 4 5 3" xfId="16847" xr:uid="{00000000-0005-0000-0000-0000CD410000}"/>
    <cellStyle name="Normal 12 3 3 2 4 5 3 2" xfId="42467" xr:uid="{00000000-0005-0000-0000-0000CE410000}"/>
    <cellStyle name="Normal 12 3 3 2 4 5 4" xfId="29657" xr:uid="{00000000-0005-0000-0000-0000CF410000}"/>
    <cellStyle name="Normal 12 3 3 2 4 6" xfId="11356" xr:uid="{00000000-0005-0000-0000-0000D0410000}"/>
    <cellStyle name="Normal 12 3 3 2 4 6 2" xfId="24167" xr:uid="{00000000-0005-0000-0000-0000D1410000}"/>
    <cellStyle name="Normal 12 3 3 2 4 6 2 2" xfId="49787" xr:uid="{00000000-0005-0000-0000-0000D2410000}"/>
    <cellStyle name="Normal 12 3 3 2 4 6 3" xfId="36977" xr:uid="{00000000-0005-0000-0000-0000D3410000}"/>
    <cellStyle name="Normal 12 3 3 2 4 7" xfId="5866" xr:uid="{00000000-0005-0000-0000-0000D4410000}"/>
    <cellStyle name="Normal 12 3 3 2 4 7 2" xfId="18677" xr:uid="{00000000-0005-0000-0000-0000D5410000}"/>
    <cellStyle name="Normal 12 3 3 2 4 7 2 2" xfId="44297" xr:uid="{00000000-0005-0000-0000-0000D6410000}"/>
    <cellStyle name="Normal 12 3 3 2 4 7 3" xfId="31487" xr:uid="{00000000-0005-0000-0000-0000D7410000}"/>
    <cellStyle name="Normal 12 3 3 2 4 8" xfId="13187" xr:uid="{00000000-0005-0000-0000-0000D8410000}"/>
    <cellStyle name="Normal 12 3 3 2 4 8 2" xfId="38807" xr:uid="{00000000-0005-0000-0000-0000D9410000}"/>
    <cellStyle name="Normal 12 3 3 2 4 9" xfId="25997" xr:uid="{00000000-0005-0000-0000-0000DA410000}"/>
    <cellStyle name="Normal 12 3 3 2 5" xfId="618" xr:uid="{00000000-0005-0000-0000-0000DB410000}"/>
    <cellStyle name="Normal 12 3 3 2 5 2" xfId="1018" xr:uid="{00000000-0005-0000-0000-0000DC410000}"/>
    <cellStyle name="Normal 12 3 3 2 5 2 2" xfId="1913" xr:uid="{00000000-0005-0000-0000-0000DD410000}"/>
    <cellStyle name="Normal 12 3 3 2 5 2 2 2" xfId="3743" xr:uid="{00000000-0005-0000-0000-0000DE410000}"/>
    <cellStyle name="Normal 12 3 3 2 5 2 2 2 2" xfId="9233" xr:uid="{00000000-0005-0000-0000-0000DF410000}"/>
    <cellStyle name="Normal 12 3 3 2 5 2 2 2 2 2" xfId="22044" xr:uid="{00000000-0005-0000-0000-0000E0410000}"/>
    <cellStyle name="Normal 12 3 3 2 5 2 2 2 2 2 2" xfId="47664" xr:uid="{00000000-0005-0000-0000-0000E1410000}"/>
    <cellStyle name="Normal 12 3 3 2 5 2 2 2 2 3" xfId="34854" xr:uid="{00000000-0005-0000-0000-0000E2410000}"/>
    <cellStyle name="Normal 12 3 3 2 5 2 2 2 3" xfId="16554" xr:uid="{00000000-0005-0000-0000-0000E3410000}"/>
    <cellStyle name="Normal 12 3 3 2 5 2 2 2 3 2" xfId="42174" xr:uid="{00000000-0005-0000-0000-0000E4410000}"/>
    <cellStyle name="Normal 12 3 3 2 5 2 2 2 4" xfId="29364" xr:uid="{00000000-0005-0000-0000-0000E5410000}"/>
    <cellStyle name="Normal 12 3 3 2 5 2 2 3" xfId="5573" xr:uid="{00000000-0005-0000-0000-0000E6410000}"/>
    <cellStyle name="Normal 12 3 3 2 5 2 2 3 2" xfId="11063" xr:uid="{00000000-0005-0000-0000-0000E7410000}"/>
    <cellStyle name="Normal 12 3 3 2 5 2 2 3 2 2" xfId="23874" xr:uid="{00000000-0005-0000-0000-0000E8410000}"/>
    <cellStyle name="Normal 12 3 3 2 5 2 2 3 2 2 2" xfId="49494" xr:uid="{00000000-0005-0000-0000-0000E9410000}"/>
    <cellStyle name="Normal 12 3 3 2 5 2 2 3 2 3" xfId="36684" xr:uid="{00000000-0005-0000-0000-0000EA410000}"/>
    <cellStyle name="Normal 12 3 3 2 5 2 2 3 3" xfId="18384" xr:uid="{00000000-0005-0000-0000-0000EB410000}"/>
    <cellStyle name="Normal 12 3 3 2 5 2 2 3 3 2" xfId="44004" xr:uid="{00000000-0005-0000-0000-0000EC410000}"/>
    <cellStyle name="Normal 12 3 3 2 5 2 2 3 4" xfId="31194" xr:uid="{00000000-0005-0000-0000-0000ED410000}"/>
    <cellStyle name="Normal 12 3 3 2 5 2 2 4" xfId="12893" xr:uid="{00000000-0005-0000-0000-0000EE410000}"/>
    <cellStyle name="Normal 12 3 3 2 5 2 2 4 2" xfId="25704" xr:uid="{00000000-0005-0000-0000-0000EF410000}"/>
    <cellStyle name="Normal 12 3 3 2 5 2 2 4 2 2" xfId="51324" xr:uid="{00000000-0005-0000-0000-0000F0410000}"/>
    <cellStyle name="Normal 12 3 3 2 5 2 2 4 3" xfId="38514" xr:uid="{00000000-0005-0000-0000-0000F1410000}"/>
    <cellStyle name="Normal 12 3 3 2 5 2 2 5" xfId="7403" xr:uid="{00000000-0005-0000-0000-0000F2410000}"/>
    <cellStyle name="Normal 12 3 3 2 5 2 2 5 2" xfId="20214" xr:uid="{00000000-0005-0000-0000-0000F3410000}"/>
    <cellStyle name="Normal 12 3 3 2 5 2 2 5 2 2" xfId="45834" xr:uid="{00000000-0005-0000-0000-0000F4410000}"/>
    <cellStyle name="Normal 12 3 3 2 5 2 2 5 3" xfId="33024" xr:uid="{00000000-0005-0000-0000-0000F5410000}"/>
    <cellStyle name="Normal 12 3 3 2 5 2 2 6" xfId="14724" xr:uid="{00000000-0005-0000-0000-0000F6410000}"/>
    <cellStyle name="Normal 12 3 3 2 5 2 2 6 2" xfId="40344" xr:uid="{00000000-0005-0000-0000-0000F7410000}"/>
    <cellStyle name="Normal 12 3 3 2 5 2 2 7" xfId="27534" xr:uid="{00000000-0005-0000-0000-0000F8410000}"/>
    <cellStyle name="Normal 12 3 3 2 5 2 3" xfId="2849" xr:uid="{00000000-0005-0000-0000-0000F9410000}"/>
    <cellStyle name="Normal 12 3 3 2 5 2 3 2" xfId="8339" xr:uid="{00000000-0005-0000-0000-0000FA410000}"/>
    <cellStyle name="Normal 12 3 3 2 5 2 3 2 2" xfId="21150" xr:uid="{00000000-0005-0000-0000-0000FB410000}"/>
    <cellStyle name="Normal 12 3 3 2 5 2 3 2 2 2" xfId="46770" xr:uid="{00000000-0005-0000-0000-0000FC410000}"/>
    <cellStyle name="Normal 12 3 3 2 5 2 3 2 3" xfId="33960" xr:uid="{00000000-0005-0000-0000-0000FD410000}"/>
    <cellStyle name="Normal 12 3 3 2 5 2 3 3" xfId="15660" xr:uid="{00000000-0005-0000-0000-0000FE410000}"/>
    <cellStyle name="Normal 12 3 3 2 5 2 3 3 2" xfId="41280" xr:uid="{00000000-0005-0000-0000-0000FF410000}"/>
    <cellStyle name="Normal 12 3 3 2 5 2 3 4" xfId="28470" xr:uid="{00000000-0005-0000-0000-000000420000}"/>
    <cellStyle name="Normal 12 3 3 2 5 2 4" xfId="4679" xr:uid="{00000000-0005-0000-0000-000001420000}"/>
    <cellStyle name="Normal 12 3 3 2 5 2 4 2" xfId="10169" xr:uid="{00000000-0005-0000-0000-000002420000}"/>
    <cellStyle name="Normal 12 3 3 2 5 2 4 2 2" xfId="22980" xr:uid="{00000000-0005-0000-0000-000003420000}"/>
    <cellStyle name="Normal 12 3 3 2 5 2 4 2 2 2" xfId="48600" xr:uid="{00000000-0005-0000-0000-000004420000}"/>
    <cellStyle name="Normal 12 3 3 2 5 2 4 2 3" xfId="35790" xr:uid="{00000000-0005-0000-0000-000005420000}"/>
    <cellStyle name="Normal 12 3 3 2 5 2 4 3" xfId="17490" xr:uid="{00000000-0005-0000-0000-000006420000}"/>
    <cellStyle name="Normal 12 3 3 2 5 2 4 3 2" xfId="43110" xr:uid="{00000000-0005-0000-0000-000007420000}"/>
    <cellStyle name="Normal 12 3 3 2 5 2 4 4" xfId="30300" xr:uid="{00000000-0005-0000-0000-000008420000}"/>
    <cellStyle name="Normal 12 3 3 2 5 2 5" xfId="11999" xr:uid="{00000000-0005-0000-0000-000009420000}"/>
    <cellStyle name="Normal 12 3 3 2 5 2 5 2" xfId="24810" xr:uid="{00000000-0005-0000-0000-00000A420000}"/>
    <cellStyle name="Normal 12 3 3 2 5 2 5 2 2" xfId="50430" xr:uid="{00000000-0005-0000-0000-00000B420000}"/>
    <cellStyle name="Normal 12 3 3 2 5 2 5 3" xfId="37620" xr:uid="{00000000-0005-0000-0000-00000C420000}"/>
    <cellStyle name="Normal 12 3 3 2 5 2 6" xfId="6509" xr:uid="{00000000-0005-0000-0000-00000D420000}"/>
    <cellStyle name="Normal 12 3 3 2 5 2 6 2" xfId="19320" xr:uid="{00000000-0005-0000-0000-00000E420000}"/>
    <cellStyle name="Normal 12 3 3 2 5 2 6 2 2" xfId="44940" xr:uid="{00000000-0005-0000-0000-00000F420000}"/>
    <cellStyle name="Normal 12 3 3 2 5 2 6 3" xfId="32130" xr:uid="{00000000-0005-0000-0000-000010420000}"/>
    <cellStyle name="Normal 12 3 3 2 5 2 7" xfId="13830" xr:uid="{00000000-0005-0000-0000-000011420000}"/>
    <cellStyle name="Normal 12 3 3 2 5 2 7 2" xfId="39450" xr:uid="{00000000-0005-0000-0000-000012420000}"/>
    <cellStyle name="Normal 12 3 3 2 5 2 8" xfId="26640" xr:uid="{00000000-0005-0000-0000-000013420000}"/>
    <cellStyle name="Normal 12 3 3 2 5 3" xfId="1513" xr:uid="{00000000-0005-0000-0000-000014420000}"/>
    <cellStyle name="Normal 12 3 3 2 5 3 2" xfId="3343" xr:uid="{00000000-0005-0000-0000-000015420000}"/>
    <cellStyle name="Normal 12 3 3 2 5 3 2 2" xfId="8833" xr:uid="{00000000-0005-0000-0000-000016420000}"/>
    <cellStyle name="Normal 12 3 3 2 5 3 2 2 2" xfId="21644" xr:uid="{00000000-0005-0000-0000-000017420000}"/>
    <cellStyle name="Normal 12 3 3 2 5 3 2 2 2 2" xfId="47264" xr:uid="{00000000-0005-0000-0000-000018420000}"/>
    <cellStyle name="Normal 12 3 3 2 5 3 2 2 3" xfId="34454" xr:uid="{00000000-0005-0000-0000-000019420000}"/>
    <cellStyle name="Normal 12 3 3 2 5 3 2 3" xfId="16154" xr:uid="{00000000-0005-0000-0000-00001A420000}"/>
    <cellStyle name="Normal 12 3 3 2 5 3 2 3 2" xfId="41774" xr:uid="{00000000-0005-0000-0000-00001B420000}"/>
    <cellStyle name="Normal 12 3 3 2 5 3 2 4" xfId="28964" xr:uid="{00000000-0005-0000-0000-00001C420000}"/>
    <cellStyle name="Normal 12 3 3 2 5 3 3" xfId="5173" xr:uid="{00000000-0005-0000-0000-00001D420000}"/>
    <cellStyle name="Normal 12 3 3 2 5 3 3 2" xfId="10663" xr:uid="{00000000-0005-0000-0000-00001E420000}"/>
    <cellStyle name="Normal 12 3 3 2 5 3 3 2 2" xfId="23474" xr:uid="{00000000-0005-0000-0000-00001F420000}"/>
    <cellStyle name="Normal 12 3 3 2 5 3 3 2 2 2" xfId="49094" xr:uid="{00000000-0005-0000-0000-000020420000}"/>
    <cellStyle name="Normal 12 3 3 2 5 3 3 2 3" xfId="36284" xr:uid="{00000000-0005-0000-0000-000021420000}"/>
    <cellStyle name="Normal 12 3 3 2 5 3 3 3" xfId="17984" xr:uid="{00000000-0005-0000-0000-000022420000}"/>
    <cellStyle name="Normal 12 3 3 2 5 3 3 3 2" xfId="43604" xr:uid="{00000000-0005-0000-0000-000023420000}"/>
    <cellStyle name="Normal 12 3 3 2 5 3 3 4" xfId="30794" xr:uid="{00000000-0005-0000-0000-000024420000}"/>
    <cellStyle name="Normal 12 3 3 2 5 3 4" xfId="12493" xr:uid="{00000000-0005-0000-0000-000025420000}"/>
    <cellStyle name="Normal 12 3 3 2 5 3 4 2" xfId="25304" xr:uid="{00000000-0005-0000-0000-000026420000}"/>
    <cellStyle name="Normal 12 3 3 2 5 3 4 2 2" xfId="50924" xr:uid="{00000000-0005-0000-0000-000027420000}"/>
    <cellStyle name="Normal 12 3 3 2 5 3 4 3" xfId="38114" xr:uid="{00000000-0005-0000-0000-000028420000}"/>
    <cellStyle name="Normal 12 3 3 2 5 3 5" xfId="7003" xr:uid="{00000000-0005-0000-0000-000029420000}"/>
    <cellStyle name="Normal 12 3 3 2 5 3 5 2" xfId="19814" xr:uid="{00000000-0005-0000-0000-00002A420000}"/>
    <cellStyle name="Normal 12 3 3 2 5 3 5 2 2" xfId="45434" xr:uid="{00000000-0005-0000-0000-00002B420000}"/>
    <cellStyle name="Normal 12 3 3 2 5 3 5 3" xfId="32624" xr:uid="{00000000-0005-0000-0000-00002C420000}"/>
    <cellStyle name="Normal 12 3 3 2 5 3 6" xfId="14324" xr:uid="{00000000-0005-0000-0000-00002D420000}"/>
    <cellStyle name="Normal 12 3 3 2 5 3 6 2" xfId="39944" xr:uid="{00000000-0005-0000-0000-00002E420000}"/>
    <cellStyle name="Normal 12 3 3 2 5 3 7" xfId="27134" xr:uid="{00000000-0005-0000-0000-00002F420000}"/>
    <cellStyle name="Normal 12 3 3 2 5 4" xfId="2449" xr:uid="{00000000-0005-0000-0000-000030420000}"/>
    <cellStyle name="Normal 12 3 3 2 5 4 2" xfId="7939" xr:uid="{00000000-0005-0000-0000-000031420000}"/>
    <cellStyle name="Normal 12 3 3 2 5 4 2 2" xfId="20750" xr:uid="{00000000-0005-0000-0000-000032420000}"/>
    <cellStyle name="Normal 12 3 3 2 5 4 2 2 2" xfId="46370" xr:uid="{00000000-0005-0000-0000-000033420000}"/>
    <cellStyle name="Normal 12 3 3 2 5 4 2 3" xfId="33560" xr:uid="{00000000-0005-0000-0000-000034420000}"/>
    <cellStyle name="Normal 12 3 3 2 5 4 3" xfId="15260" xr:uid="{00000000-0005-0000-0000-000035420000}"/>
    <cellStyle name="Normal 12 3 3 2 5 4 3 2" xfId="40880" xr:uid="{00000000-0005-0000-0000-000036420000}"/>
    <cellStyle name="Normal 12 3 3 2 5 4 4" xfId="28070" xr:uid="{00000000-0005-0000-0000-000037420000}"/>
    <cellStyle name="Normal 12 3 3 2 5 5" xfId="4279" xr:uid="{00000000-0005-0000-0000-000038420000}"/>
    <cellStyle name="Normal 12 3 3 2 5 5 2" xfId="9769" xr:uid="{00000000-0005-0000-0000-000039420000}"/>
    <cellStyle name="Normal 12 3 3 2 5 5 2 2" xfId="22580" xr:uid="{00000000-0005-0000-0000-00003A420000}"/>
    <cellStyle name="Normal 12 3 3 2 5 5 2 2 2" xfId="48200" xr:uid="{00000000-0005-0000-0000-00003B420000}"/>
    <cellStyle name="Normal 12 3 3 2 5 5 2 3" xfId="35390" xr:uid="{00000000-0005-0000-0000-00003C420000}"/>
    <cellStyle name="Normal 12 3 3 2 5 5 3" xfId="17090" xr:uid="{00000000-0005-0000-0000-00003D420000}"/>
    <cellStyle name="Normal 12 3 3 2 5 5 3 2" xfId="42710" xr:uid="{00000000-0005-0000-0000-00003E420000}"/>
    <cellStyle name="Normal 12 3 3 2 5 5 4" xfId="29900" xr:uid="{00000000-0005-0000-0000-00003F420000}"/>
    <cellStyle name="Normal 12 3 3 2 5 6" xfId="11599" xr:uid="{00000000-0005-0000-0000-000040420000}"/>
    <cellStyle name="Normal 12 3 3 2 5 6 2" xfId="24410" xr:uid="{00000000-0005-0000-0000-000041420000}"/>
    <cellStyle name="Normal 12 3 3 2 5 6 2 2" xfId="50030" xr:uid="{00000000-0005-0000-0000-000042420000}"/>
    <cellStyle name="Normal 12 3 3 2 5 6 3" xfId="37220" xr:uid="{00000000-0005-0000-0000-000043420000}"/>
    <cellStyle name="Normal 12 3 3 2 5 7" xfId="6109" xr:uid="{00000000-0005-0000-0000-000044420000}"/>
    <cellStyle name="Normal 12 3 3 2 5 7 2" xfId="18920" xr:uid="{00000000-0005-0000-0000-000045420000}"/>
    <cellStyle name="Normal 12 3 3 2 5 7 2 2" xfId="44540" xr:uid="{00000000-0005-0000-0000-000046420000}"/>
    <cellStyle name="Normal 12 3 3 2 5 7 3" xfId="31730" xr:uid="{00000000-0005-0000-0000-000047420000}"/>
    <cellStyle name="Normal 12 3 3 2 5 8" xfId="13430" xr:uid="{00000000-0005-0000-0000-000048420000}"/>
    <cellStyle name="Normal 12 3 3 2 5 8 2" xfId="39050" xr:uid="{00000000-0005-0000-0000-000049420000}"/>
    <cellStyle name="Normal 12 3 3 2 5 9" xfId="26240" xr:uid="{00000000-0005-0000-0000-00004A420000}"/>
    <cellStyle name="Normal 12 3 3 2 6" xfId="752" xr:uid="{00000000-0005-0000-0000-00004B420000}"/>
    <cellStyle name="Normal 12 3 3 2 6 2" xfId="1647" xr:uid="{00000000-0005-0000-0000-00004C420000}"/>
    <cellStyle name="Normal 12 3 3 2 6 2 2" xfId="3477" xr:uid="{00000000-0005-0000-0000-00004D420000}"/>
    <cellStyle name="Normal 12 3 3 2 6 2 2 2" xfId="8967" xr:uid="{00000000-0005-0000-0000-00004E420000}"/>
    <cellStyle name="Normal 12 3 3 2 6 2 2 2 2" xfId="21778" xr:uid="{00000000-0005-0000-0000-00004F420000}"/>
    <cellStyle name="Normal 12 3 3 2 6 2 2 2 2 2" xfId="47398" xr:uid="{00000000-0005-0000-0000-000050420000}"/>
    <cellStyle name="Normal 12 3 3 2 6 2 2 2 3" xfId="34588" xr:uid="{00000000-0005-0000-0000-000051420000}"/>
    <cellStyle name="Normal 12 3 3 2 6 2 2 3" xfId="16288" xr:uid="{00000000-0005-0000-0000-000052420000}"/>
    <cellStyle name="Normal 12 3 3 2 6 2 2 3 2" xfId="41908" xr:uid="{00000000-0005-0000-0000-000053420000}"/>
    <cellStyle name="Normal 12 3 3 2 6 2 2 4" xfId="29098" xr:uid="{00000000-0005-0000-0000-000054420000}"/>
    <cellStyle name="Normal 12 3 3 2 6 2 3" xfId="5307" xr:uid="{00000000-0005-0000-0000-000055420000}"/>
    <cellStyle name="Normal 12 3 3 2 6 2 3 2" xfId="10797" xr:uid="{00000000-0005-0000-0000-000056420000}"/>
    <cellStyle name="Normal 12 3 3 2 6 2 3 2 2" xfId="23608" xr:uid="{00000000-0005-0000-0000-000057420000}"/>
    <cellStyle name="Normal 12 3 3 2 6 2 3 2 2 2" xfId="49228" xr:uid="{00000000-0005-0000-0000-000058420000}"/>
    <cellStyle name="Normal 12 3 3 2 6 2 3 2 3" xfId="36418" xr:uid="{00000000-0005-0000-0000-000059420000}"/>
    <cellStyle name="Normal 12 3 3 2 6 2 3 3" xfId="18118" xr:uid="{00000000-0005-0000-0000-00005A420000}"/>
    <cellStyle name="Normal 12 3 3 2 6 2 3 3 2" xfId="43738" xr:uid="{00000000-0005-0000-0000-00005B420000}"/>
    <cellStyle name="Normal 12 3 3 2 6 2 3 4" xfId="30928" xr:uid="{00000000-0005-0000-0000-00005C420000}"/>
    <cellStyle name="Normal 12 3 3 2 6 2 4" xfId="12627" xr:uid="{00000000-0005-0000-0000-00005D420000}"/>
    <cellStyle name="Normal 12 3 3 2 6 2 4 2" xfId="25438" xr:uid="{00000000-0005-0000-0000-00005E420000}"/>
    <cellStyle name="Normal 12 3 3 2 6 2 4 2 2" xfId="51058" xr:uid="{00000000-0005-0000-0000-00005F420000}"/>
    <cellStyle name="Normal 12 3 3 2 6 2 4 3" xfId="38248" xr:uid="{00000000-0005-0000-0000-000060420000}"/>
    <cellStyle name="Normal 12 3 3 2 6 2 5" xfId="7137" xr:uid="{00000000-0005-0000-0000-000061420000}"/>
    <cellStyle name="Normal 12 3 3 2 6 2 5 2" xfId="19948" xr:uid="{00000000-0005-0000-0000-000062420000}"/>
    <cellStyle name="Normal 12 3 3 2 6 2 5 2 2" xfId="45568" xr:uid="{00000000-0005-0000-0000-000063420000}"/>
    <cellStyle name="Normal 12 3 3 2 6 2 5 3" xfId="32758" xr:uid="{00000000-0005-0000-0000-000064420000}"/>
    <cellStyle name="Normal 12 3 3 2 6 2 6" xfId="14458" xr:uid="{00000000-0005-0000-0000-000065420000}"/>
    <cellStyle name="Normal 12 3 3 2 6 2 6 2" xfId="40078" xr:uid="{00000000-0005-0000-0000-000066420000}"/>
    <cellStyle name="Normal 12 3 3 2 6 2 7" xfId="27268" xr:uid="{00000000-0005-0000-0000-000067420000}"/>
    <cellStyle name="Normal 12 3 3 2 6 3" xfId="2583" xr:uid="{00000000-0005-0000-0000-000068420000}"/>
    <cellStyle name="Normal 12 3 3 2 6 3 2" xfId="8073" xr:uid="{00000000-0005-0000-0000-000069420000}"/>
    <cellStyle name="Normal 12 3 3 2 6 3 2 2" xfId="20884" xr:uid="{00000000-0005-0000-0000-00006A420000}"/>
    <cellStyle name="Normal 12 3 3 2 6 3 2 2 2" xfId="46504" xr:uid="{00000000-0005-0000-0000-00006B420000}"/>
    <cellStyle name="Normal 12 3 3 2 6 3 2 3" xfId="33694" xr:uid="{00000000-0005-0000-0000-00006C420000}"/>
    <cellStyle name="Normal 12 3 3 2 6 3 3" xfId="15394" xr:uid="{00000000-0005-0000-0000-00006D420000}"/>
    <cellStyle name="Normal 12 3 3 2 6 3 3 2" xfId="41014" xr:uid="{00000000-0005-0000-0000-00006E420000}"/>
    <cellStyle name="Normal 12 3 3 2 6 3 4" xfId="28204" xr:uid="{00000000-0005-0000-0000-00006F420000}"/>
    <cellStyle name="Normal 12 3 3 2 6 4" xfId="4413" xr:uid="{00000000-0005-0000-0000-000070420000}"/>
    <cellStyle name="Normal 12 3 3 2 6 4 2" xfId="9903" xr:uid="{00000000-0005-0000-0000-000071420000}"/>
    <cellStyle name="Normal 12 3 3 2 6 4 2 2" xfId="22714" xr:uid="{00000000-0005-0000-0000-000072420000}"/>
    <cellStyle name="Normal 12 3 3 2 6 4 2 2 2" xfId="48334" xr:uid="{00000000-0005-0000-0000-000073420000}"/>
    <cellStyle name="Normal 12 3 3 2 6 4 2 3" xfId="35524" xr:uid="{00000000-0005-0000-0000-000074420000}"/>
    <cellStyle name="Normal 12 3 3 2 6 4 3" xfId="17224" xr:uid="{00000000-0005-0000-0000-000075420000}"/>
    <cellStyle name="Normal 12 3 3 2 6 4 3 2" xfId="42844" xr:uid="{00000000-0005-0000-0000-000076420000}"/>
    <cellStyle name="Normal 12 3 3 2 6 4 4" xfId="30034" xr:uid="{00000000-0005-0000-0000-000077420000}"/>
    <cellStyle name="Normal 12 3 3 2 6 5" xfId="11733" xr:uid="{00000000-0005-0000-0000-000078420000}"/>
    <cellStyle name="Normal 12 3 3 2 6 5 2" xfId="24544" xr:uid="{00000000-0005-0000-0000-000079420000}"/>
    <cellStyle name="Normal 12 3 3 2 6 5 2 2" xfId="50164" xr:uid="{00000000-0005-0000-0000-00007A420000}"/>
    <cellStyle name="Normal 12 3 3 2 6 5 3" xfId="37354" xr:uid="{00000000-0005-0000-0000-00007B420000}"/>
    <cellStyle name="Normal 12 3 3 2 6 6" xfId="6243" xr:uid="{00000000-0005-0000-0000-00007C420000}"/>
    <cellStyle name="Normal 12 3 3 2 6 6 2" xfId="19054" xr:uid="{00000000-0005-0000-0000-00007D420000}"/>
    <cellStyle name="Normal 12 3 3 2 6 6 2 2" xfId="44674" xr:uid="{00000000-0005-0000-0000-00007E420000}"/>
    <cellStyle name="Normal 12 3 3 2 6 6 3" xfId="31864" xr:uid="{00000000-0005-0000-0000-00007F420000}"/>
    <cellStyle name="Normal 12 3 3 2 6 7" xfId="13564" xr:uid="{00000000-0005-0000-0000-000080420000}"/>
    <cellStyle name="Normal 12 3 3 2 6 7 2" xfId="39184" xr:uid="{00000000-0005-0000-0000-000081420000}"/>
    <cellStyle name="Normal 12 3 3 2 6 8" xfId="26374" xr:uid="{00000000-0005-0000-0000-000082420000}"/>
    <cellStyle name="Normal 12 3 3 2 7" xfId="1153" xr:uid="{00000000-0005-0000-0000-000083420000}"/>
    <cellStyle name="Normal 12 3 3 2 7 2" xfId="2983" xr:uid="{00000000-0005-0000-0000-000084420000}"/>
    <cellStyle name="Normal 12 3 3 2 7 2 2" xfId="8473" xr:uid="{00000000-0005-0000-0000-000085420000}"/>
    <cellStyle name="Normal 12 3 3 2 7 2 2 2" xfId="21284" xr:uid="{00000000-0005-0000-0000-000086420000}"/>
    <cellStyle name="Normal 12 3 3 2 7 2 2 2 2" xfId="46904" xr:uid="{00000000-0005-0000-0000-000087420000}"/>
    <cellStyle name="Normal 12 3 3 2 7 2 2 3" xfId="34094" xr:uid="{00000000-0005-0000-0000-000088420000}"/>
    <cellStyle name="Normal 12 3 3 2 7 2 3" xfId="15794" xr:uid="{00000000-0005-0000-0000-000089420000}"/>
    <cellStyle name="Normal 12 3 3 2 7 2 3 2" xfId="41414" xr:uid="{00000000-0005-0000-0000-00008A420000}"/>
    <cellStyle name="Normal 12 3 3 2 7 2 4" xfId="28604" xr:uid="{00000000-0005-0000-0000-00008B420000}"/>
    <cellStyle name="Normal 12 3 3 2 7 3" xfId="4813" xr:uid="{00000000-0005-0000-0000-00008C420000}"/>
    <cellStyle name="Normal 12 3 3 2 7 3 2" xfId="10303" xr:uid="{00000000-0005-0000-0000-00008D420000}"/>
    <cellStyle name="Normal 12 3 3 2 7 3 2 2" xfId="23114" xr:uid="{00000000-0005-0000-0000-00008E420000}"/>
    <cellStyle name="Normal 12 3 3 2 7 3 2 2 2" xfId="48734" xr:uid="{00000000-0005-0000-0000-00008F420000}"/>
    <cellStyle name="Normal 12 3 3 2 7 3 2 3" xfId="35924" xr:uid="{00000000-0005-0000-0000-000090420000}"/>
    <cellStyle name="Normal 12 3 3 2 7 3 3" xfId="17624" xr:uid="{00000000-0005-0000-0000-000091420000}"/>
    <cellStyle name="Normal 12 3 3 2 7 3 3 2" xfId="43244" xr:uid="{00000000-0005-0000-0000-000092420000}"/>
    <cellStyle name="Normal 12 3 3 2 7 3 4" xfId="30434" xr:uid="{00000000-0005-0000-0000-000093420000}"/>
    <cellStyle name="Normal 12 3 3 2 7 4" xfId="12133" xr:uid="{00000000-0005-0000-0000-000094420000}"/>
    <cellStyle name="Normal 12 3 3 2 7 4 2" xfId="24944" xr:uid="{00000000-0005-0000-0000-000095420000}"/>
    <cellStyle name="Normal 12 3 3 2 7 4 2 2" xfId="50564" xr:uid="{00000000-0005-0000-0000-000096420000}"/>
    <cellStyle name="Normal 12 3 3 2 7 4 3" xfId="37754" xr:uid="{00000000-0005-0000-0000-000097420000}"/>
    <cellStyle name="Normal 12 3 3 2 7 5" xfId="6643" xr:uid="{00000000-0005-0000-0000-000098420000}"/>
    <cellStyle name="Normal 12 3 3 2 7 5 2" xfId="19454" xr:uid="{00000000-0005-0000-0000-000099420000}"/>
    <cellStyle name="Normal 12 3 3 2 7 5 2 2" xfId="45074" xr:uid="{00000000-0005-0000-0000-00009A420000}"/>
    <cellStyle name="Normal 12 3 3 2 7 5 3" xfId="32264" xr:uid="{00000000-0005-0000-0000-00009B420000}"/>
    <cellStyle name="Normal 12 3 3 2 7 6" xfId="13964" xr:uid="{00000000-0005-0000-0000-00009C420000}"/>
    <cellStyle name="Normal 12 3 3 2 7 6 2" xfId="39584" xr:uid="{00000000-0005-0000-0000-00009D420000}"/>
    <cellStyle name="Normal 12 3 3 2 7 7" xfId="26774" xr:uid="{00000000-0005-0000-0000-00009E420000}"/>
    <cellStyle name="Normal 12 3 3 2 8" xfId="2048" xr:uid="{00000000-0005-0000-0000-00009F420000}"/>
    <cellStyle name="Normal 12 3 3 2 8 2" xfId="3878" xr:uid="{00000000-0005-0000-0000-0000A0420000}"/>
    <cellStyle name="Normal 12 3 3 2 8 2 2" xfId="9368" xr:uid="{00000000-0005-0000-0000-0000A1420000}"/>
    <cellStyle name="Normal 12 3 3 2 8 2 2 2" xfId="22179" xr:uid="{00000000-0005-0000-0000-0000A2420000}"/>
    <cellStyle name="Normal 12 3 3 2 8 2 2 2 2" xfId="47799" xr:uid="{00000000-0005-0000-0000-0000A3420000}"/>
    <cellStyle name="Normal 12 3 3 2 8 2 2 3" xfId="34989" xr:uid="{00000000-0005-0000-0000-0000A4420000}"/>
    <cellStyle name="Normal 12 3 3 2 8 2 3" xfId="16689" xr:uid="{00000000-0005-0000-0000-0000A5420000}"/>
    <cellStyle name="Normal 12 3 3 2 8 2 3 2" xfId="42309" xr:uid="{00000000-0005-0000-0000-0000A6420000}"/>
    <cellStyle name="Normal 12 3 3 2 8 2 4" xfId="29499" xr:uid="{00000000-0005-0000-0000-0000A7420000}"/>
    <cellStyle name="Normal 12 3 3 2 8 3" xfId="5708" xr:uid="{00000000-0005-0000-0000-0000A8420000}"/>
    <cellStyle name="Normal 12 3 3 2 8 3 2" xfId="11198" xr:uid="{00000000-0005-0000-0000-0000A9420000}"/>
    <cellStyle name="Normal 12 3 3 2 8 3 2 2" xfId="24009" xr:uid="{00000000-0005-0000-0000-0000AA420000}"/>
    <cellStyle name="Normal 12 3 3 2 8 3 2 2 2" xfId="49629" xr:uid="{00000000-0005-0000-0000-0000AB420000}"/>
    <cellStyle name="Normal 12 3 3 2 8 3 2 3" xfId="36819" xr:uid="{00000000-0005-0000-0000-0000AC420000}"/>
    <cellStyle name="Normal 12 3 3 2 8 3 3" xfId="18519" xr:uid="{00000000-0005-0000-0000-0000AD420000}"/>
    <cellStyle name="Normal 12 3 3 2 8 3 3 2" xfId="44139" xr:uid="{00000000-0005-0000-0000-0000AE420000}"/>
    <cellStyle name="Normal 12 3 3 2 8 3 4" xfId="31329" xr:uid="{00000000-0005-0000-0000-0000AF420000}"/>
    <cellStyle name="Normal 12 3 3 2 8 4" xfId="13028" xr:uid="{00000000-0005-0000-0000-0000B0420000}"/>
    <cellStyle name="Normal 12 3 3 2 8 4 2" xfId="25839" xr:uid="{00000000-0005-0000-0000-0000B1420000}"/>
    <cellStyle name="Normal 12 3 3 2 8 4 2 2" xfId="51459" xr:uid="{00000000-0005-0000-0000-0000B2420000}"/>
    <cellStyle name="Normal 12 3 3 2 8 4 3" xfId="38649" xr:uid="{00000000-0005-0000-0000-0000B3420000}"/>
    <cellStyle name="Normal 12 3 3 2 8 5" xfId="7538" xr:uid="{00000000-0005-0000-0000-0000B4420000}"/>
    <cellStyle name="Normal 12 3 3 2 8 5 2" xfId="20349" xr:uid="{00000000-0005-0000-0000-0000B5420000}"/>
    <cellStyle name="Normal 12 3 3 2 8 5 2 2" xfId="45969" xr:uid="{00000000-0005-0000-0000-0000B6420000}"/>
    <cellStyle name="Normal 12 3 3 2 8 5 3" xfId="33159" xr:uid="{00000000-0005-0000-0000-0000B7420000}"/>
    <cellStyle name="Normal 12 3 3 2 8 6" xfId="14859" xr:uid="{00000000-0005-0000-0000-0000B8420000}"/>
    <cellStyle name="Normal 12 3 3 2 8 6 2" xfId="40479" xr:uid="{00000000-0005-0000-0000-0000B9420000}"/>
    <cellStyle name="Normal 12 3 3 2 8 7" xfId="27669" xr:uid="{00000000-0005-0000-0000-0000BA420000}"/>
    <cellStyle name="Normal 12 3 3 2 9" xfId="2089" xr:uid="{00000000-0005-0000-0000-0000BB420000}"/>
    <cellStyle name="Normal 12 3 3 2 9 2" xfId="7579" xr:uid="{00000000-0005-0000-0000-0000BC420000}"/>
    <cellStyle name="Normal 12 3 3 2 9 2 2" xfId="20390" xr:uid="{00000000-0005-0000-0000-0000BD420000}"/>
    <cellStyle name="Normal 12 3 3 2 9 2 2 2" xfId="46010" xr:uid="{00000000-0005-0000-0000-0000BE420000}"/>
    <cellStyle name="Normal 12 3 3 2 9 2 3" xfId="33200" xr:uid="{00000000-0005-0000-0000-0000BF420000}"/>
    <cellStyle name="Normal 12 3 3 2 9 3" xfId="14900" xr:uid="{00000000-0005-0000-0000-0000C0420000}"/>
    <cellStyle name="Normal 12 3 3 2 9 3 2" xfId="40520" xr:uid="{00000000-0005-0000-0000-0000C1420000}"/>
    <cellStyle name="Normal 12 3 3 2 9 4" xfId="27710" xr:uid="{00000000-0005-0000-0000-0000C2420000}"/>
    <cellStyle name="Normal 12 3 3 3" xfId="278" xr:uid="{00000000-0005-0000-0000-0000C3420000}"/>
    <cellStyle name="Normal 12 3 3 3 10" xfId="5770" xr:uid="{00000000-0005-0000-0000-0000C4420000}"/>
    <cellStyle name="Normal 12 3 3 3 10 2" xfId="18581" xr:uid="{00000000-0005-0000-0000-0000C5420000}"/>
    <cellStyle name="Normal 12 3 3 3 10 2 2" xfId="44201" xr:uid="{00000000-0005-0000-0000-0000C6420000}"/>
    <cellStyle name="Normal 12 3 3 3 10 3" xfId="31391" xr:uid="{00000000-0005-0000-0000-0000C7420000}"/>
    <cellStyle name="Normal 12 3 3 3 11" xfId="13091" xr:uid="{00000000-0005-0000-0000-0000C8420000}"/>
    <cellStyle name="Normal 12 3 3 3 11 2" xfId="38711" xr:uid="{00000000-0005-0000-0000-0000C9420000}"/>
    <cellStyle name="Normal 12 3 3 3 12" xfId="25901" xr:uid="{00000000-0005-0000-0000-0000CA420000}"/>
    <cellStyle name="Normal 12 3 3 3 2" xfId="507" xr:uid="{00000000-0005-0000-0000-0000CB420000}"/>
    <cellStyle name="Normal 12 3 3 3 2 2" xfId="906" xr:uid="{00000000-0005-0000-0000-0000CC420000}"/>
    <cellStyle name="Normal 12 3 3 3 2 2 2" xfId="1801" xr:uid="{00000000-0005-0000-0000-0000CD420000}"/>
    <cellStyle name="Normal 12 3 3 3 2 2 2 2" xfId="3631" xr:uid="{00000000-0005-0000-0000-0000CE420000}"/>
    <cellStyle name="Normal 12 3 3 3 2 2 2 2 2" xfId="9121" xr:uid="{00000000-0005-0000-0000-0000CF420000}"/>
    <cellStyle name="Normal 12 3 3 3 2 2 2 2 2 2" xfId="21932" xr:uid="{00000000-0005-0000-0000-0000D0420000}"/>
    <cellStyle name="Normal 12 3 3 3 2 2 2 2 2 2 2" xfId="47552" xr:uid="{00000000-0005-0000-0000-0000D1420000}"/>
    <cellStyle name="Normal 12 3 3 3 2 2 2 2 2 3" xfId="34742" xr:uid="{00000000-0005-0000-0000-0000D2420000}"/>
    <cellStyle name="Normal 12 3 3 3 2 2 2 2 3" xfId="16442" xr:uid="{00000000-0005-0000-0000-0000D3420000}"/>
    <cellStyle name="Normal 12 3 3 3 2 2 2 2 3 2" xfId="42062" xr:uid="{00000000-0005-0000-0000-0000D4420000}"/>
    <cellStyle name="Normal 12 3 3 3 2 2 2 2 4" xfId="29252" xr:uid="{00000000-0005-0000-0000-0000D5420000}"/>
    <cellStyle name="Normal 12 3 3 3 2 2 2 3" xfId="5461" xr:uid="{00000000-0005-0000-0000-0000D6420000}"/>
    <cellStyle name="Normal 12 3 3 3 2 2 2 3 2" xfId="10951" xr:uid="{00000000-0005-0000-0000-0000D7420000}"/>
    <cellStyle name="Normal 12 3 3 3 2 2 2 3 2 2" xfId="23762" xr:uid="{00000000-0005-0000-0000-0000D8420000}"/>
    <cellStyle name="Normal 12 3 3 3 2 2 2 3 2 2 2" xfId="49382" xr:uid="{00000000-0005-0000-0000-0000D9420000}"/>
    <cellStyle name="Normal 12 3 3 3 2 2 2 3 2 3" xfId="36572" xr:uid="{00000000-0005-0000-0000-0000DA420000}"/>
    <cellStyle name="Normal 12 3 3 3 2 2 2 3 3" xfId="18272" xr:uid="{00000000-0005-0000-0000-0000DB420000}"/>
    <cellStyle name="Normal 12 3 3 3 2 2 2 3 3 2" xfId="43892" xr:uid="{00000000-0005-0000-0000-0000DC420000}"/>
    <cellStyle name="Normal 12 3 3 3 2 2 2 3 4" xfId="31082" xr:uid="{00000000-0005-0000-0000-0000DD420000}"/>
    <cellStyle name="Normal 12 3 3 3 2 2 2 4" xfId="12781" xr:uid="{00000000-0005-0000-0000-0000DE420000}"/>
    <cellStyle name="Normal 12 3 3 3 2 2 2 4 2" xfId="25592" xr:uid="{00000000-0005-0000-0000-0000DF420000}"/>
    <cellStyle name="Normal 12 3 3 3 2 2 2 4 2 2" xfId="51212" xr:uid="{00000000-0005-0000-0000-0000E0420000}"/>
    <cellStyle name="Normal 12 3 3 3 2 2 2 4 3" xfId="38402" xr:uid="{00000000-0005-0000-0000-0000E1420000}"/>
    <cellStyle name="Normal 12 3 3 3 2 2 2 5" xfId="7291" xr:uid="{00000000-0005-0000-0000-0000E2420000}"/>
    <cellStyle name="Normal 12 3 3 3 2 2 2 5 2" xfId="20102" xr:uid="{00000000-0005-0000-0000-0000E3420000}"/>
    <cellStyle name="Normal 12 3 3 3 2 2 2 5 2 2" xfId="45722" xr:uid="{00000000-0005-0000-0000-0000E4420000}"/>
    <cellStyle name="Normal 12 3 3 3 2 2 2 5 3" xfId="32912" xr:uid="{00000000-0005-0000-0000-0000E5420000}"/>
    <cellStyle name="Normal 12 3 3 3 2 2 2 6" xfId="14612" xr:uid="{00000000-0005-0000-0000-0000E6420000}"/>
    <cellStyle name="Normal 12 3 3 3 2 2 2 6 2" xfId="40232" xr:uid="{00000000-0005-0000-0000-0000E7420000}"/>
    <cellStyle name="Normal 12 3 3 3 2 2 2 7" xfId="27422" xr:uid="{00000000-0005-0000-0000-0000E8420000}"/>
    <cellStyle name="Normal 12 3 3 3 2 2 3" xfId="2737" xr:uid="{00000000-0005-0000-0000-0000E9420000}"/>
    <cellStyle name="Normal 12 3 3 3 2 2 3 2" xfId="8227" xr:uid="{00000000-0005-0000-0000-0000EA420000}"/>
    <cellStyle name="Normal 12 3 3 3 2 2 3 2 2" xfId="21038" xr:uid="{00000000-0005-0000-0000-0000EB420000}"/>
    <cellStyle name="Normal 12 3 3 3 2 2 3 2 2 2" xfId="46658" xr:uid="{00000000-0005-0000-0000-0000EC420000}"/>
    <cellStyle name="Normal 12 3 3 3 2 2 3 2 3" xfId="33848" xr:uid="{00000000-0005-0000-0000-0000ED420000}"/>
    <cellStyle name="Normal 12 3 3 3 2 2 3 3" xfId="15548" xr:uid="{00000000-0005-0000-0000-0000EE420000}"/>
    <cellStyle name="Normal 12 3 3 3 2 2 3 3 2" xfId="41168" xr:uid="{00000000-0005-0000-0000-0000EF420000}"/>
    <cellStyle name="Normal 12 3 3 3 2 2 3 4" xfId="28358" xr:uid="{00000000-0005-0000-0000-0000F0420000}"/>
    <cellStyle name="Normal 12 3 3 3 2 2 4" xfId="4567" xr:uid="{00000000-0005-0000-0000-0000F1420000}"/>
    <cellStyle name="Normal 12 3 3 3 2 2 4 2" xfId="10057" xr:uid="{00000000-0005-0000-0000-0000F2420000}"/>
    <cellStyle name="Normal 12 3 3 3 2 2 4 2 2" xfId="22868" xr:uid="{00000000-0005-0000-0000-0000F3420000}"/>
    <cellStyle name="Normal 12 3 3 3 2 2 4 2 2 2" xfId="48488" xr:uid="{00000000-0005-0000-0000-0000F4420000}"/>
    <cellStyle name="Normal 12 3 3 3 2 2 4 2 3" xfId="35678" xr:uid="{00000000-0005-0000-0000-0000F5420000}"/>
    <cellStyle name="Normal 12 3 3 3 2 2 4 3" xfId="17378" xr:uid="{00000000-0005-0000-0000-0000F6420000}"/>
    <cellStyle name="Normal 12 3 3 3 2 2 4 3 2" xfId="42998" xr:uid="{00000000-0005-0000-0000-0000F7420000}"/>
    <cellStyle name="Normal 12 3 3 3 2 2 4 4" xfId="30188" xr:uid="{00000000-0005-0000-0000-0000F8420000}"/>
    <cellStyle name="Normal 12 3 3 3 2 2 5" xfId="11887" xr:uid="{00000000-0005-0000-0000-0000F9420000}"/>
    <cellStyle name="Normal 12 3 3 3 2 2 5 2" xfId="24698" xr:uid="{00000000-0005-0000-0000-0000FA420000}"/>
    <cellStyle name="Normal 12 3 3 3 2 2 5 2 2" xfId="50318" xr:uid="{00000000-0005-0000-0000-0000FB420000}"/>
    <cellStyle name="Normal 12 3 3 3 2 2 5 3" xfId="37508" xr:uid="{00000000-0005-0000-0000-0000FC420000}"/>
    <cellStyle name="Normal 12 3 3 3 2 2 6" xfId="6397" xr:uid="{00000000-0005-0000-0000-0000FD420000}"/>
    <cellStyle name="Normal 12 3 3 3 2 2 6 2" xfId="19208" xr:uid="{00000000-0005-0000-0000-0000FE420000}"/>
    <cellStyle name="Normal 12 3 3 3 2 2 6 2 2" xfId="44828" xr:uid="{00000000-0005-0000-0000-0000FF420000}"/>
    <cellStyle name="Normal 12 3 3 3 2 2 6 3" xfId="32018" xr:uid="{00000000-0005-0000-0000-000000430000}"/>
    <cellStyle name="Normal 12 3 3 3 2 2 7" xfId="13718" xr:uid="{00000000-0005-0000-0000-000001430000}"/>
    <cellStyle name="Normal 12 3 3 3 2 2 7 2" xfId="39338" xr:uid="{00000000-0005-0000-0000-000002430000}"/>
    <cellStyle name="Normal 12 3 3 3 2 2 8" xfId="26528" xr:uid="{00000000-0005-0000-0000-000003430000}"/>
    <cellStyle name="Normal 12 3 3 3 2 3" xfId="1402" xr:uid="{00000000-0005-0000-0000-000004430000}"/>
    <cellStyle name="Normal 12 3 3 3 2 3 2" xfId="3232" xr:uid="{00000000-0005-0000-0000-000005430000}"/>
    <cellStyle name="Normal 12 3 3 3 2 3 2 2" xfId="8722" xr:uid="{00000000-0005-0000-0000-000006430000}"/>
    <cellStyle name="Normal 12 3 3 3 2 3 2 2 2" xfId="21533" xr:uid="{00000000-0005-0000-0000-000007430000}"/>
    <cellStyle name="Normal 12 3 3 3 2 3 2 2 2 2" xfId="47153" xr:uid="{00000000-0005-0000-0000-000008430000}"/>
    <cellStyle name="Normal 12 3 3 3 2 3 2 2 3" xfId="34343" xr:uid="{00000000-0005-0000-0000-000009430000}"/>
    <cellStyle name="Normal 12 3 3 3 2 3 2 3" xfId="16043" xr:uid="{00000000-0005-0000-0000-00000A430000}"/>
    <cellStyle name="Normal 12 3 3 3 2 3 2 3 2" xfId="41663" xr:uid="{00000000-0005-0000-0000-00000B430000}"/>
    <cellStyle name="Normal 12 3 3 3 2 3 2 4" xfId="28853" xr:uid="{00000000-0005-0000-0000-00000C430000}"/>
    <cellStyle name="Normal 12 3 3 3 2 3 3" xfId="5062" xr:uid="{00000000-0005-0000-0000-00000D430000}"/>
    <cellStyle name="Normal 12 3 3 3 2 3 3 2" xfId="10552" xr:uid="{00000000-0005-0000-0000-00000E430000}"/>
    <cellStyle name="Normal 12 3 3 3 2 3 3 2 2" xfId="23363" xr:uid="{00000000-0005-0000-0000-00000F430000}"/>
    <cellStyle name="Normal 12 3 3 3 2 3 3 2 2 2" xfId="48983" xr:uid="{00000000-0005-0000-0000-000010430000}"/>
    <cellStyle name="Normal 12 3 3 3 2 3 3 2 3" xfId="36173" xr:uid="{00000000-0005-0000-0000-000011430000}"/>
    <cellStyle name="Normal 12 3 3 3 2 3 3 3" xfId="17873" xr:uid="{00000000-0005-0000-0000-000012430000}"/>
    <cellStyle name="Normal 12 3 3 3 2 3 3 3 2" xfId="43493" xr:uid="{00000000-0005-0000-0000-000013430000}"/>
    <cellStyle name="Normal 12 3 3 3 2 3 3 4" xfId="30683" xr:uid="{00000000-0005-0000-0000-000014430000}"/>
    <cellStyle name="Normal 12 3 3 3 2 3 4" xfId="12382" xr:uid="{00000000-0005-0000-0000-000015430000}"/>
    <cellStyle name="Normal 12 3 3 3 2 3 4 2" xfId="25193" xr:uid="{00000000-0005-0000-0000-000016430000}"/>
    <cellStyle name="Normal 12 3 3 3 2 3 4 2 2" xfId="50813" xr:uid="{00000000-0005-0000-0000-000017430000}"/>
    <cellStyle name="Normal 12 3 3 3 2 3 4 3" xfId="38003" xr:uid="{00000000-0005-0000-0000-000018430000}"/>
    <cellStyle name="Normal 12 3 3 3 2 3 5" xfId="6892" xr:uid="{00000000-0005-0000-0000-000019430000}"/>
    <cellStyle name="Normal 12 3 3 3 2 3 5 2" xfId="19703" xr:uid="{00000000-0005-0000-0000-00001A430000}"/>
    <cellStyle name="Normal 12 3 3 3 2 3 5 2 2" xfId="45323" xr:uid="{00000000-0005-0000-0000-00001B430000}"/>
    <cellStyle name="Normal 12 3 3 3 2 3 5 3" xfId="32513" xr:uid="{00000000-0005-0000-0000-00001C430000}"/>
    <cellStyle name="Normal 12 3 3 3 2 3 6" xfId="14213" xr:uid="{00000000-0005-0000-0000-00001D430000}"/>
    <cellStyle name="Normal 12 3 3 3 2 3 6 2" xfId="39833" xr:uid="{00000000-0005-0000-0000-00001E430000}"/>
    <cellStyle name="Normal 12 3 3 3 2 3 7" xfId="27023" xr:uid="{00000000-0005-0000-0000-00001F430000}"/>
    <cellStyle name="Normal 12 3 3 3 2 4" xfId="2338" xr:uid="{00000000-0005-0000-0000-000020430000}"/>
    <cellStyle name="Normal 12 3 3 3 2 4 2" xfId="7828" xr:uid="{00000000-0005-0000-0000-000021430000}"/>
    <cellStyle name="Normal 12 3 3 3 2 4 2 2" xfId="20639" xr:uid="{00000000-0005-0000-0000-000022430000}"/>
    <cellStyle name="Normal 12 3 3 3 2 4 2 2 2" xfId="46259" xr:uid="{00000000-0005-0000-0000-000023430000}"/>
    <cellStyle name="Normal 12 3 3 3 2 4 2 3" xfId="33449" xr:uid="{00000000-0005-0000-0000-000024430000}"/>
    <cellStyle name="Normal 12 3 3 3 2 4 3" xfId="15149" xr:uid="{00000000-0005-0000-0000-000025430000}"/>
    <cellStyle name="Normal 12 3 3 3 2 4 3 2" xfId="40769" xr:uid="{00000000-0005-0000-0000-000026430000}"/>
    <cellStyle name="Normal 12 3 3 3 2 4 4" xfId="27959" xr:uid="{00000000-0005-0000-0000-000027430000}"/>
    <cellStyle name="Normal 12 3 3 3 2 5" xfId="4168" xr:uid="{00000000-0005-0000-0000-000028430000}"/>
    <cellStyle name="Normal 12 3 3 3 2 5 2" xfId="9658" xr:uid="{00000000-0005-0000-0000-000029430000}"/>
    <cellStyle name="Normal 12 3 3 3 2 5 2 2" xfId="22469" xr:uid="{00000000-0005-0000-0000-00002A430000}"/>
    <cellStyle name="Normal 12 3 3 3 2 5 2 2 2" xfId="48089" xr:uid="{00000000-0005-0000-0000-00002B430000}"/>
    <cellStyle name="Normal 12 3 3 3 2 5 2 3" xfId="35279" xr:uid="{00000000-0005-0000-0000-00002C430000}"/>
    <cellStyle name="Normal 12 3 3 3 2 5 3" xfId="16979" xr:uid="{00000000-0005-0000-0000-00002D430000}"/>
    <cellStyle name="Normal 12 3 3 3 2 5 3 2" xfId="42599" xr:uid="{00000000-0005-0000-0000-00002E430000}"/>
    <cellStyle name="Normal 12 3 3 3 2 5 4" xfId="29789" xr:uid="{00000000-0005-0000-0000-00002F430000}"/>
    <cellStyle name="Normal 12 3 3 3 2 6" xfId="11488" xr:uid="{00000000-0005-0000-0000-000030430000}"/>
    <cellStyle name="Normal 12 3 3 3 2 6 2" xfId="24299" xr:uid="{00000000-0005-0000-0000-000031430000}"/>
    <cellStyle name="Normal 12 3 3 3 2 6 2 2" xfId="49919" xr:uid="{00000000-0005-0000-0000-000032430000}"/>
    <cellStyle name="Normal 12 3 3 3 2 6 3" xfId="37109" xr:uid="{00000000-0005-0000-0000-000033430000}"/>
    <cellStyle name="Normal 12 3 3 3 2 7" xfId="5998" xr:uid="{00000000-0005-0000-0000-000034430000}"/>
    <cellStyle name="Normal 12 3 3 3 2 7 2" xfId="18809" xr:uid="{00000000-0005-0000-0000-000035430000}"/>
    <cellStyle name="Normal 12 3 3 3 2 7 2 2" xfId="44429" xr:uid="{00000000-0005-0000-0000-000036430000}"/>
    <cellStyle name="Normal 12 3 3 3 2 7 3" xfId="31619" xr:uid="{00000000-0005-0000-0000-000037430000}"/>
    <cellStyle name="Normal 12 3 3 3 2 8" xfId="13319" xr:uid="{00000000-0005-0000-0000-000038430000}"/>
    <cellStyle name="Normal 12 3 3 3 2 8 2" xfId="38939" xr:uid="{00000000-0005-0000-0000-000039430000}"/>
    <cellStyle name="Normal 12 3 3 3 2 9" xfId="26129" xr:uid="{00000000-0005-0000-0000-00003A430000}"/>
    <cellStyle name="Normal 12 3 3 3 3" xfId="639" xr:uid="{00000000-0005-0000-0000-00003B430000}"/>
    <cellStyle name="Normal 12 3 3 3 3 2" xfId="1039" xr:uid="{00000000-0005-0000-0000-00003C430000}"/>
    <cellStyle name="Normal 12 3 3 3 3 2 2" xfId="1934" xr:uid="{00000000-0005-0000-0000-00003D430000}"/>
    <cellStyle name="Normal 12 3 3 3 3 2 2 2" xfId="3764" xr:uid="{00000000-0005-0000-0000-00003E430000}"/>
    <cellStyle name="Normal 12 3 3 3 3 2 2 2 2" xfId="9254" xr:uid="{00000000-0005-0000-0000-00003F430000}"/>
    <cellStyle name="Normal 12 3 3 3 3 2 2 2 2 2" xfId="22065" xr:uid="{00000000-0005-0000-0000-000040430000}"/>
    <cellStyle name="Normal 12 3 3 3 3 2 2 2 2 2 2" xfId="47685" xr:uid="{00000000-0005-0000-0000-000041430000}"/>
    <cellStyle name="Normal 12 3 3 3 3 2 2 2 2 3" xfId="34875" xr:uid="{00000000-0005-0000-0000-000042430000}"/>
    <cellStyle name="Normal 12 3 3 3 3 2 2 2 3" xfId="16575" xr:uid="{00000000-0005-0000-0000-000043430000}"/>
    <cellStyle name="Normal 12 3 3 3 3 2 2 2 3 2" xfId="42195" xr:uid="{00000000-0005-0000-0000-000044430000}"/>
    <cellStyle name="Normal 12 3 3 3 3 2 2 2 4" xfId="29385" xr:uid="{00000000-0005-0000-0000-000045430000}"/>
    <cellStyle name="Normal 12 3 3 3 3 2 2 3" xfId="5594" xr:uid="{00000000-0005-0000-0000-000046430000}"/>
    <cellStyle name="Normal 12 3 3 3 3 2 2 3 2" xfId="11084" xr:uid="{00000000-0005-0000-0000-000047430000}"/>
    <cellStyle name="Normal 12 3 3 3 3 2 2 3 2 2" xfId="23895" xr:uid="{00000000-0005-0000-0000-000048430000}"/>
    <cellStyle name="Normal 12 3 3 3 3 2 2 3 2 2 2" xfId="49515" xr:uid="{00000000-0005-0000-0000-000049430000}"/>
    <cellStyle name="Normal 12 3 3 3 3 2 2 3 2 3" xfId="36705" xr:uid="{00000000-0005-0000-0000-00004A430000}"/>
    <cellStyle name="Normal 12 3 3 3 3 2 2 3 3" xfId="18405" xr:uid="{00000000-0005-0000-0000-00004B430000}"/>
    <cellStyle name="Normal 12 3 3 3 3 2 2 3 3 2" xfId="44025" xr:uid="{00000000-0005-0000-0000-00004C430000}"/>
    <cellStyle name="Normal 12 3 3 3 3 2 2 3 4" xfId="31215" xr:uid="{00000000-0005-0000-0000-00004D430000}"/>
    <cellStyle name="Normal 12 3 3 3 3 2 2 4" xfId="12914" xr:uid="{00000000-0005-0000-0000-00004E430000}"/>
    <cellStyle name="Normal 12 3 3 3 3 2 2 4 2" xfId="25725" xr:uid="{00000000-0005-0000-0000-00004F430000}"/>
    <cellStyle name="Normal 12 3 3 3 3 2 2 4 2 2" xfId="51345" xr:uid="{00000000-0005-0000-0000-000050430000}"/>
    <cellStyle name="Normal 12 3 3 3 3 2 2 4 3" xfId="38535" xr:uid="{00000000-0005-0000-0000-000051430000}"/>
    <cellStyle name="Normal 12 3 3 3 3 2 2 5" xfId="7424" xr:uid="{00000000-0005-0000-0000-000052430000}"/>
    <cellStyle name="Normal 12 3 3 3 3 2 2 5 2" xfId="20235" xr:uid="{00000000-0005-0000-0000-000053430000}"/>
    <cellStyle name="Normal 12 3 3 3 3 2 2 5 2 2" xfId="45855" xr:uid="{00000000-0005-0000-0000-000054430000}"/>
    <cellStyle name="Normal 12 3 3 3 3 2 2 5 3" xfId="33045" xr:uid="{00000000-0005-0000-0000-000055430000}"/>
    <cellStyle name="Normal 12 3 3 3 3 2 2 6" xfId="14745" xr:uid="{00000000-0005-0000-0000-000056430000}"/>
    <cellStyle name="Normal 12 3 3 3 3 2 2 6 2" xfId="40365" xr:uid="{00000000-0005-0000-0000-000057430000}"/>
    <cellStyle name="Normal 12 3 3 3 3 2 2 7" xfId="27555" xr:uid="{00000000-0005-0000-0000-000058430000}"/>
    <cellStyle name="Normal 12 3 3 3 3 2 3" xfId="2870" xr:uid="{00000000-0005-0000-0000-000059430000}"/>
    <cellStyle name="Normal 12 3 3 3 3 2 3 2" xfId="8360" xr:uid="{00000000-0005-0000-0000-00005A430000}"/>
    <cellStyle name="Normal 12 3 3 3 3 2 3 2 2" xfId="21171" xr:uid="{00000000-0005-0000-0000-00005B430000}"/>
    <cellStyle name="Normal 12 3 3 3 3 2 3 2 2 2" xfId="46791" xr:uid="{00000000-0005-0000-0000-00005C430000}"/>
    <cellStyle name="Normal 12 3 3 3 3 2 3 2 3" xfId="33981" xr:uid="{00000000-0005-0000-0000-00005D430000}"/>
    <cellStyle name="Normal 12 3 3 3 3 2 3 3" xfId="15681" xr:uid="{00000000-0005-0000-0000-00005E430000}"/>
    <cellStyle name="Normal 12 3 3 3 3 2 3 3 2" xfId="41301" xr:uid="{00000000-0005-0000-0000-00005F430000}"/>
    <cellStyle name="Normal 12 3 3 3 3 2 3 4" xfId="28491" xr:uid="{00000000-0005-0000-0000-000060430000}"/>
    <cellStyle name="Normal 12 3 3 3 3 2 4" xfId="4700" xr:uid="{00000000-0005-0000-0000-000061430000}"/>
    <cellStyle name="Normal 12 3 3 3 3 2 4 2" xfId="10190" xr:uid="{00000000-0005-0000-0000-000062430000}"/>
    <cellStyle name="Normal 12 3 3 3 3 2 4 2 2" xfId="23001" xr:uid="{00000000-0005-0000-0000-000063430000}"/>
    <cellStyle name="Normal 12 3 3 3 3 2 4 2 2 2" xfId="48621" xr:uid="{00000000-0005-0000-0000-000064430000}"/>
    <cellStyle name="Normal 12 3 3 3 3 2 4 2 3" xfId="35811" xr:uid="{00000000-0005-0000-0000-000065430000}"/>
    <cellStyle name="Normal 12 3 3 3 3 2 4 3" xfId="17511" xr:uid="{00000000-0005-0000-0000-000066430000}"/>
    <cellStyle name="Normal 12 3 3 3 3 2 4 3 2" xfId="43131" xr:uid="{00000000-0005-0000-0000-000067430000}"/>
    <cellStyle name="Normal 12 3 3 3 3 2 4 4" xfId="30321" xr:uid="{00000000-0005-0000-0000-000068430000}"/>
    <cellStyle name="Normal 12 3 3 3 3 2 5" xfId="12020" xr:uid="{00000000-0005-0000-0000-000069430000}"/>
    <cellStyle name="Normal 12 3 3 3 3 2 5 2" xfId="24831" xr:uid="{00000000-0005-0000-0000-00006A430000}"/>
    <cellStyle name="Normal 12 3 3 3 3 2 5 2 2" xfId="50451" xr:uid="{00000000-0005-0000-0000-00006B430000}"/>
    <cellStyle name="Normal 12 3 3 3 3 2 5 3" xfId="37641" xr:uid="{00000000-0005-0000-0000-00006C430000}"/>
    <cellStyle name="Normal 12 3 3 3 3 2 6" xfId="6530" xr:uid="{00000000-0005-0000-0000-00006D430000}"/>
    <cellStyle name="Normal 12 3 3 3 3 2 6 2" xfId="19341" xr:uid="{00000000-0005-0000-0000-00006E430000}"/>
    <cellStyle name="Normal 12 3 3 3 3 2 6 2 2" xfId="44961" xr:uid="{00000000-0005-0000-0000-00006F430000}"/>
    <cellStyle name="Normal 12 3 3 3 3 2 6 3" xfId="32151" xr:uid="{00000000-0005-0000-0000-000070430000}"/>
    <cellStyle name="Normal 12 3 3 3 3 2 7" xfId="13851" xr:uid="{00000000-0005-0000-0000-000071430000}"/>
    <cellStyle name="Normal 12 3 3 3 3 2 7 2" xfId="39471" xr:uid="{00000000-0005-0000-0000-000072430000}"/>
    <cellStyle name="Normal 12 3 3 3 3 2 8" xfId="26661" xr:uid="{00000000-0005-0000-0000-000073430000}"/>
    <cellStyle name="Normal 12 3 3 3 3 3" xfId="1534" xr:uid="{00000000-0005-0000-0000-000074430000}"/>
    <cellStyle name="Normal 12 3 3 3 3 3 2" xfId="3364" xr:uid="{00000000-0005-0000-0000-000075430000}"/>
    <cellStyle name="Normal 12 3 3 3 3 3 2 2" xfId="8854" xr:uid="{00000000-0005-0000-0000-000076430000}"/>
    <cellStyle name="Normal 12 3 3 3 3 3 2 2 2" xfId="21665" xr:uid="{00000000-0005-0000-0000-000077430000}"/>
    <cellStyle name="Normal 12 3 3 3 3 3 2 2 2 2" xfId="47285" xr:uid="{00000000-0005-0000-0000-000078430000}"/>
    <cellStyle name="Normal 12 3 3 3 3 3 2 2 3" xfId="34475" xr:uid="{00000000-0005-0000-0000-000079430000}"/>
    <cellStyle name="Normal 12 3 3 3 3 3 2 3" xfId="16175" xr:uid="{00000000-0005-0000-0000-00007A430000}"/>
    <cellStyle name="Normal 12 3 3 3 3 3 2 3 2" xfId="41795" xr:uid="{00000000-0005-0000-0000-00007B430000}"/>
    <cellStyle name="Normal 12 3 3 3 3 3 2 4" xfId="28985" xr:uid="{00000000-0005-0000-0000-00007C430000}"/>
    <cellStyle name="Normal 12 3 3 3 3 3 3" xfId="5194" xr:uid="{00000000-0005-0000-0000-00007D430000}"/>
    <cellStyle name="Normal 12 3 3 3 3 3 3 2" xfId="10684" xr:uid="{00000000-0005-0000-0000-00007E430000}"/>
    <cellStyle name="Normal 12 3 3 3 3 3 3 2 2" xfId="23495" xr:uid="{00000000-0005-0000-0000-00007F430000}"/>
    <cellStyle name="Normal 12 3 3 3 3 3 3 2 2 2" xfId="49115" xr:uid="{00000000-0005-0000-0000-000080430000}"/>
    <cellStyle name="Normal 12 3 3 3 3 3 3 2 3" xfId="36305" xr:uid="{00000000-0005-0000-0000-000081430000}"/>
    <cellStyle name="Normal 12 3 3 3 3 3 3 3" xfId="18005" xr:uid="{00000000-0005-0000-0000-000082430000}"/>
    <cellStyle name="Normal 12 3 3 3 3 3 3 3 2" xfId="43625" xr:uid="{00000000-0005-0000-0000-000083430000}"/>
    <cellStyle name="Normal 12 3 3 3 3 3 3 4" xfId="30815" xr:uid="{00000000-0005-0000-0000-000084430000}"/>
    <cellStyle name="Normal 12 3 3 3 3 3 4" xfId="12514" xr:uid="{00000000-0005-0000-0000-000085430000}"/>
    <cellStyle name="Normal 12 3 3 3 3 3 4 2" xfId="25325" xr:uid="{00000000-0005-0000-0000-000086430000}"/>
    <cellStyle name="Normal 12 3 3 3 3 3 4 2 2" xfId="50945" xr:uid="{00000000-0005-0000-0000-000087430000}"/>
    <cellStyle name="Normal 12 3 3 3 3 3 4 3" xfId="38135" xr:uid="{00000000-0005-0000-0000-000088430000}"/>
    <cellStyle name="Normal 12 3 3 3 3 3 5" xfId="7024" xr:uid="{00000000-0005-0000-0000-000089430000}"/>
    <cellStyle name="Normal 12 3 3 3 3 3 5 2" xfId="19835" xr:uid="{00000000-0005-0000-0000-00008A430000}"/>
    <cellStyle name="Normal 12 3 3 3 3 3 5 2 2" xfId="45455" xr:uid="{00000000-0005-0000-0000-00008B430000}"/>
    <cellStyle name="Normal 12 3 3 3 3 3 5 3" xfId="32645" xr:uid="{00000000-0005-0000-0000-00008C430000}"/>
    <cellStyle name="Normal 12 3 3 3 3 3 6" xfId="14345" xr:uid="{00000000-0005-0000-0000-00008D430000}"/>
    <cellStyle name="Normal 12 3 3 3 3 3 6 2" xfId="39965" xr:uid="{00000000-0005-0000-0000-00008E430000}"/>
    <cellStyle name="Normal 12 3 3 3 3 3 7" xfId="27155" xr:uid="{00000000-0005-0000-0000-00008F430000}"/>
    <cellStyle name="Normal 12 3 3 3 3 4" xfId="2470" xr:uid="{00000000-0005-0000-0000-000090430000}"/>
    <cellStyle name="Normal 12 3 3 3 3 4 2" xfId="7960" xr:uid="{00000000-0005-0000-0000-000091430000}"/>
    <cellStyle name="Normal 12 3 3 3 3 4 2 2" xfId="20771" xr:uid="{00000000-0005-0000-0000-000092430000}"/>
    <cellStyle name="Normal 12 3 3 3 3 4 2 2 2" xfId="46391" xr:uid="{00000000-0005-0000-0000-000093430000}"/>
    <cellStyle name="Normal 12 3 3 3 3 4 2 3" xfId="33581" xr:uid="{00000000-0005-0000-0000-000094430000}"/>
    <cellStyle name="Normal 12 3 3 3 3 4 3" xfId="15281" xr:uid="{00000000-0005-0000-0000-000095430000}"/>
    <cellStyle name="Normal 12 3 3 3 3 4 3 2" xfId="40901" xr:uid="{00000000-0005-0000-0000-000096430000}"/>
    <cellStyle name="Normal 12 3 3 3 3 4 4" xfId="28091" xr:uid="{00000000-0005-0000-0000-000097430000}"/>
    <cellStyle name="Normal 12 3 3 3 3 5" xfId="4300" xr:uid="{00000000-0005-0000-0000-000098430000}"/>
    <cellStyle name="Normal 12 3 3 3 3 5 2" xfId="9790" xr:uid="{00000000-0005-0000-0000-000099430000}"/>
    <cellStyle name="Normal 12 3 3 3 3 5 2 2" xfId="22601" xr:uid="{00000000-0005-0000-0000-00009A430000}"/>
    <cellStyle name="Normal 12 3 3 3 3 5 2 2 2" xfId="48221" xr:uid="{00000000-0005-0000-0000-00009B430000}"/>
    <cellStyle name="Normal 12 3 3 3 3 5 2 3" xfId="35411" xr:uid="{00000000-0005-0000-0000-00009C430000}"/>
    <cellStyle name="Normal 12 3 3 3 3 5 3" xfId="17111" xr:uid="{00000000-0005-0000-0000-00009D430000}"/>
    <cellStyle name="Normal 12 3 3 3 3 5 3 2" xfId="42731" xr:uid="{00000000-0005-0000-0000-00009E430000}"/>
    <cellStyle name="Normal 12 3 3 3 3 5 4" xfId="29921" xr:uid="{00000000-0005-0000-0000-00009F430000}"/>
    <cellStyle name="Normal 12 3 3 3 3 6" xfId="11620" xr:uid="{00000000-0005-0000-0000-0000A0430000}"/>
    <cellStyle name="Normal 12 3 3 3 3 6 2" xfId="24431" xr:uid="{00000000-0005-0000-0000-0000A1430000}"/>
    <cellStyle name="Normal 12 3 3 3 3 6 2 2" xfId="50051" xr:uid="{00000000-0005-0000-0000-0000A2430000}"/>
    <cellStyle name="Normal 12 3 3 3 3 6 3" xfId="37241" xr:uid="{00000000-0005-0000-0000-0000A3430000}"/>
    <cellStyle name="Normal 12 3 3 3 3 7" xfId="6130" xr:uid="{00000000-0005-0000-0000-0000A4430000}"/>
    <cellStyle name="Normal 12 3 3 3 3 7 2" xfId="18941" xr:uid="{00000000-0005-0000-0000-0000A5430000}"/>
    <cellStyle name="Normal 12 3 3 3 3 7 2 2" xfId="44561" xr:uid="{00000000-0005-0000-0000-0000A6430000}"/>
    <cellStyle name="Normal 12 3 3 3 3 7 3" xfId="31751" xr:uid="{00000000-0005-0000-0000-0000A7430000}"/>
    <cellStyle name="Normal 12 3 3 3 3 8" xfId="13451" xr:uid="{00000000-0005-0000-0000-0000A8430000}"/>
    <cellStyle name="Normal 12 3 3 3 3 8 2" xfId="39071" xr:uid="{00000000-0005-0000-0000-0000A9430000}"/>
    <cellStyle name="Normal 12 3 3 3 3 9" xfId="26261" xr:uid="{00000000-0005-0000-0000-0000AA430000}"/>
    <cellStyle name="Normal 12 3 3 3 4" xfId="414" xr:uid="{00000000-0005-0000-0000-0000AB430000}"/>
    <cellStyle name="Normal 12 3 3 3 4 2" xfId="1309" xr:uid="{00000000-0005-0000-0000-0000AC430000}"/>
    <cellStyle name="Normal 12 3 3 3 4 2 2" xfId="3139" xr:uid="{00000000-0005-0000-0000-0000AD430000}"/>
    <cellStyle name="Normal 12 3 3 3 4 2 2 2" xfId="8629" xr:uid="{00000000-0005-0000-0000-0000AE430000}"/>
    <cellStyle name="Normal 12 3 3 3 4 2 2 2 2" xfId="21440" xr:uid="{00000000-0005-0000-0000-0000AF430000}"/>
    <cellStyle name="Normal 12 3 3 3 4 2 2 2 2 2" xfId="47060" xr:uid="{00000000-0005-0000-0000-0000B0430000}"/>
    <cellStyle name="Normal 12 3 3 3 4 2 2 2 3" xfId="34250" xr:uid="{00000000-0005-0000-0000-0000B1430000}"/>
    <cellStyle name="Normal 12 3 3 3 4 2 2 3" xfId="15950" xr:uid="{00000000-0005-0000-0000-0000B2430000}"/>
    <cellStyle name="Normal 12 3 3 3 4 2 2 3 2" xfId="41570" xr:uid="{00000000-0005-0000-0000-0000B3430000}"/>
    <cellStyle name="Normal 12 3 3 3 4 2 2 4" xfId="28760" xr:uid="{00000000-0005-0000-0000-0000B4430000}"/>
    <cellStyle name="Normal 12 3 3 3 4 2 3" xfId="4969" xr:uid="{00000000-0005-0000-0000-0000B5430000}"/>
    <cellStyle name="Normal 12 3 3 3 4 2 3 2" xfId="10459" xr:uid="{00000000-0005-0000-0000-0000B6430000}"/>
    <cellStyle name="Normal 12 3 3 3 4 2 3 2 2" xfId="23270" xr:uid="{00000000-0005-0000-0000-0000B7430000}"/>
    <cellStyle name="Normal 12 3 3 3 4 2 3 2 2 2" xfId="48890" xr:uid="{00000000-0005-0000-0000-0000B8430000}"/>
    <cellStyle name="Normal 12 3 3 3 4 2 3 2 3" xfId="36080" xr:uid="{00000000-0005-0000-0000-0000B9430000}"/>
    <cellStyle name="Normal 12 3 3 3 4 2 3 3" xfId="17780" xr:uid="{00000000-0005-0000-0000-0000BA430000}"/>
    <cellStyle name="Normal 12 3 3 3 4 2 3 3 2" xfId="43400" xr:uid="{00000000-0005-0000-0000-0000BB430000}"/>
    <cellStyle name="Normal 12 3 3 3 4 2 3 4" xfId="30590" xr:uid="{00000000-0005-0000-0000-0000BC430000}"/>
    <cellStyle name="Normal 12 3 3 3 4 2 4" xfId="12289" xr:uid="{00000000-0005-0000-0000-0000BD430000}"/>
    <cellStyle name="Normal 12 3 3 3 4 2 4 2" xfId="25100" xr:uid="{00000000-0005-0000-0000-0000BE430000}"/>
    <cellStyle name="Normal 12 3 3 3 4 2 4 2 2" xfId="50720" xr:uid="{00000000-0005-0000-0000-0000BF430000}"/>
    <cellStyle name="Normal 12 3 3 3 4 2 4 3" xfId="37910" xr:uid="{00000000-0005-0000-0000-0000C0430000}"/>
    <cellStyle name="Normal 12 3 3 3 4 2 5" xfId="6799" xr:uid="{00000000-0005-0000-0000-0000C1430000}"/>
    <cellStyle name="Normal 12 3 3 3 4 2 5 2" xfId="19610" xr:uid="{00000000-0005-0000-0000-0000C2430000}"/>
    <cellStyle name="Normal 12 3 3 3 4 2 5 2 2" xfId="45230" xr:uid="{00000000-0005-0000-0000-0000C3430000}"/>
    <cellStyle name="Normal 12 3 3 3 4 2 5 3" xfId="32420" xr:uid="{00000000-0005-0000-0000-0000C4430000}"/>
    <cellStyle name="Normal 12 3 3 3 4 2 6" xfId="14120" xr:uid="{00000000-0005-0000-0000-0000C5430000}"/>
    <cellStyle name="Normal 12 3 3 3 4 2 6 2" xfId="39740" xr:uid="{00000000-0005-0000-0000-0000C6430000}"/>
    <cellStyle name="Normal 12 3 3 3 4 2 7" xfId="26930" xr:uid="{00000000-0005-0000-0000-0000C7430000}"/>
    <cellStyle name="Normal 12 3 3 3 4 3" xfId="2245" xr:uid="{00000000-0005-0000-0000-0000C8430000}"/>
    <cellStyle name="Normal 12 3 3 3 4 3 2" xfId="7735" xr:uid="{00000000-0005-0000-0000-0000C9430000}"/>
    <cellStyle name="Normal 12 3 3 3 4 3 2 2" xfId="20546" xr:uid="{00000000-0005-0000-0000-0000CA430000}"/>
    <cellStyle name="Normal 12 3 3 3 4 3 2 2 2" xfId="46166" xr:uid="{00000000-0005-0000-0000-0000CB430000}"/>
    <cellStyle name="Normal 12 3 3 3 4 3 2 3" xfId="33356" xr:uid="{00000000-0005-0000-0000-0000CC430000}"/>
    <cellStyle name="Normal 12 3 3 3 4 3 3" xfId="15056" xr:uid="{00000000-0005-0000-0000-0000CD430000}"/>
    <cellStyle name="Normal 12 3 3 3 4 3 3 2" xfId="40676" xr:uid="{00000000-0005-0000-0000-0000CE430000}"/>
    <cellStyle name="Normal 12 3 3 3 4 3 4" xfId="27866" xr:uid="{00000000-0005-0000-0000-0000CF430000}"/>
    <cellStyle name="Normal 12 3 3 3 4 4" xfId="4075" xr:uid="{00000000-0005-0000-0000-0000D0430000}"/>
    <cellStyle name="Normal 12 3 3 3 4 4 2" xfId="9565" xr:uid="{00000000-0005-0000-0000-0000D1430000}"/>
    <cellStyle name="Normal 12 3 3 3 4 4 2 2" xfId="22376" xr:uid="{00000000-0005-0000-0000-0000D2430000}"/>
    <cellStyle name="Normal 12 3 3 3 4 4 2 2 2" xfId="47996" xr:uid="{00000000-0005-0000-0000-0000D3430000}"/>
    <cellStyle name="Normal 12 3 3 3 4 4 2 3" xfId="35186" xr:uid="{00000000-0005-0000-0000-0000D4430000}"/>
    <cellStyle name="Normal 12 3 3 3 4 4 3" xfId="16886" xr:uid="{00000000-0005-0000-0000-0000D5430000}"/>
    <cellStyle name="Normal 12 3 3 3 4 4 3 2" xfId="42506" xr:uid="{00000000-0005-0000-0000-0000D6430000}"/>
    <cellStyle name="Normal 12 3 3 3 4 4 4" xfId="29696" xr:uid="{00000000-0005-0000-0000-0000D7430000}"/>
    <cellStyle name="Normal 12 3 3 3 4 5" xfId="11395" xr:uid="{00000000-0005-0000-0000-0000D8430000}"/>
    <cellStyle name="Normal 12 3 3 3 4 5 2" xfId="24206" xr:uid="{00000000-0005-0000-0000-0000D9430000}"/>
    <cellStyle name="Normal 12 3 3 3 4 5 2 2" xfId="49826" xr:uid="{00000000-0005-0000-0000-0000DA430000}"/>
    <cellStyle name="Normal 12 3 3 3 4 5 3" xfId="37016" xr:uid="{00000000-0005-0000-0000-0000DB430000}"/>
    <cellStyle name="Normal 12 3 3 3 4 6" xfId="5905" xr:uid="{00000000-0005-0000-0000-0000DC430000}"/>
    <cellStyle name="Normal 12 3 3 3 4 6 2" xfId="18716" xr:uid="{00000000-0005-0000-0000-0000DD430000}"/>
    <cellStyle name="Normal 12 3 3 3 4 6 2 2" xfId="44336" xr:uid="{00000000-0005-0000-0000-0000DE430000}"/>
    <cellStyle name="Normal 12 3 3 3 4 6 3" xfId="31526" xr:uid="{00000000-0005-0000-0000-0000DF430000}"/>
    <cellStyle name="Normal 12 3 3 3 4 7" xfId="13226" xr:uid="{00000000-0005-0000-0000-0000E0430000}"/>
    <cellStyle name="Normal 12 3 3 3 4 7 2" xfId="38846" xr:uid="{00000000-0005-0000-0000-0000E1430000}"/>
    <cellStyle name="Normal 12 3 3 3 4 8" xfId="26036" xr:uid="{00000000-0005-0000-0000-0000E2430000}"/>
    <cellStyle name="Normal 12 3 3 3 5" xfId="773" xr:uid="{00000000-0005-0000-0000-0000E3430000}"/>
    <cellStyle name="Normal 12 3 3 3 5 2" xfId="1668" xr:uid="{00000000-0005-0000-0000-0000E4430000}"/>
    <cellStyle name="Normal 12 3 3 3 5 2 2" xfId="3498" xr:uid="{00000000-0005-0000-0000-0000E5430000}"/>
    <cellStyle name="Normal 12 3 3 3 5 2 2 2" xfId="8988" xr:uid="{00000000-0005-0000-0000-0000E6430000}"/>
    <cellStyle name="Normal 12 3 3 3 5 2 2 2 2" xfId="21799" xr:uid="{00000000-0005-0000-0000-0000E7430000}"/>
    <cellStyle name="Normal 12 3 3 3 5 2 2 2 2 2" xfId="47419" xr:uid="{00000000-0005-0000-0000-0000E8430000}"/>
    <cellStyle name="Normal 12 3 3 3 5 2 2 2 3" xfId="34609" xr:uid="{00000000-0005-0000-0000-0000E9430000}"/>
    <cellStyle name="Normal 12 3 3 3 5 2 2 3" xfId="16309" xr:uid="{00000000-0005-0000-0000-0000EA430000}"/>
    <cellStyle name="Normal 12 3 3 3 5 2 2 3 2" xfId="41929" xr:uid="{00000000-0005-0000-0000-0000EB430000}"/>
    <cellStyle name="Normal 12 3 3 3 5 2 2 4" xfId="29119" xr:uid="{00000000-0005-0000-0000-0000EC430000}"/>
    <cellStyle name="Normal 12 3 3 3 5 2 3" xfId="5328" xr:uid="{00000000-0005-0000-0000-0000ED430000}"/>
    <cellStyle name="Normal 12 3 3 3 5 2 3 2" xfId="10818" xr:uid="{00000000-0005-0000-0000-0000EE430000}"/>
    <cellStyle name="Normal 12 3 3 3 5 2 3 2 2" xfId="23629" xr:uid="{00000000-0005-0000-0000-0000EF430000}"/>
    <cellStyle name="Normal 12 3 3 3 5 2 3 2 2 2" xfId="49249" xr:uid="{00000000-0005-0000-0000-0000F0430000}"/>
    <cellStyle name="Normal 12 3 3 3 5 2 3 2 3" xfId="36439" xr:uid="{00000000-0005-0000-0000-0000F1430000}"/>
    <cellStyle name="Normal 12 3 3 3 5 2 3 3" xfId="18139" xr:uid="{00000000-0005-0000-0000-0000F2430000}"/>
    <cellStyle name="Normal 12 3 3 3 5 2 3 3 2" xfId="43759" xr:uid="{00000000-0005-0000-0000-0000F3430000}"/>
    <cellStyle name="Normal 12 3 3 3 5 2 3 4" xfId="30949" xr:uid="{00000000-0005-0000-0000-0000F4430000}"/>
    <cellStyle name="Normal 12 3 3 3 5 2 4" xfId="12648" xr:uid="{00000000-0005-0000-0000-0000F5430000}"/>
    <cellStyle name="Normal 12 3 3 3 5 2 4 2" xfId="25459" xr:uid="{00000000-0005-0000-0000-0000F6430000}"/>
    <cellStyle name="Normal 12 3 3 3 5 2 4 2 2" xfId="51079" xr:uid="{00000000-0005-0000-0000-0000F7430000}"/>
    <cellStyle name="Normal 12 3 3 3 5 2 4 3" xfId="38269" xr:uid="{00000000-0005-0000-0000-0000F8430000}"/>
    <cellStyle name="Normal 12 3 3 3 5 2 5" xfId="7158" xr:uid="{00000000-0005-0000-0000-0000F9430000}"/>
    <cellStyle name="Normal 12 3 3 3 5 2 5 2" xfId="19969" xr:uid="{00000000-0005-0000-0000-0000FA430000}"/>
    <cellStyle name="Normal 12 3 3 3 5 2 5 2 2" xfId="45589" xr:uid="{00000000-0005-0000-0000-0000FB430000}"/>
    <cellStyle name="Normal 12 3 3 3 5 2 5 3" xfId="32779" xr:uid="{00000000-0005-0000-0000-0000FC430000}"/>
    <cellStyle name="Normal 12 3 3 3 5 2 6" xfId="14479" xr:uid="{00000000-0005-0000-0000-0000FD430000}"/>
    <cellStyle name="Normal 12 3 3 3 5 2 6 2" xfId="40099" xr:uid="{00000000-0005-0000-0000-0000FE430000}"/>
    <cellStyle name="Normal 12 3 3 3 5 2 7" xfId="27289" xr:uid="{00000000-0005-0000-0000-0000FF430000}"/>
    <cellStyle name="Normal 12 3 3 3 5 3" xfId="2604" xr:uid="{00000000-0005-0000-0000-000000440000}"/>
    <cellStyle name="Normal 12 3 3 3 5 3 2" xfId="8094" xr:uid="{00000000-0005-0000-0000-000001440000}"/>
    <cellStyle name="Normal 12 3 3 3 5 3 2 2" xfId="20905" xr:uid="{00000000-0005-0000-0000-000002440000}"/>
    <cellStyle name="Normal 12 3 3 3 5 3 2 2 2" xfId="46525" xr:uid="{00000000-0005-0000-0000-000003440000}"/>
    <cellStyle name="Normal 12 3 3 3 5 3 2 3" xfId="33715" xr:uid="{00000000-0005-0000-0000-000004440000}"/>
    <cellStyle name="Normal 12 3 3 3 5 3 3" xfId="15415" xr:uid="{00000000-0005-0000-0000-000005440000}"/>
    <cellStyle name="Normal 12 3 3 3 5 3 3 2" xfId="41035" xr:uid="{00000000-0005-0000-0000-000006440000}"/>
    <cellStyle name="Normal 12 3 3 3 5 3 4" xfId="28225" xr:uid="{00000000-0005-0000-0000-000007440000}"/>
    <cellStyle name="Normal 12 3 3 3 5 4" xfId="4434" xr:uid="{00000000-0005-0000-0000-000008440000}"/>
    <cellStyle name="Normal 12 3 3 3 5 4 2" xfId="9924" xr:uid="{00000000-0005-0000-0000-000009440000}"/>
    <cellStyle name="Normal 12 3 3 3 5 4 2 2" xfId="22735" xr:uid="{00000000-0005-0000-0000-00000A440000}"/>
    <cellStyle name="Normal 12 3 3 3 5 4 2 2 2" xfId="48355" xr:uid="{00000000-0005-0000-0000-00000B440000}"/>
    <cellStyle name="Normal 12 3 3 3 5 4 2 3" xfId="35545" xr:uid="{00000000-0005-0000-0000-00000C440000}"/>
    <cellStyle name="Normal 12 3 3 3 5 4 3" xfId="17245" xr:uid="{00000000-0005-0000-0000-00000D440000}"/>
    <cellStyle name="Normal 12 3 3 3 5 4 3 2" xfId="42865" xr:uid="{00000000-0005-0000-0000-00000E440000}"/>
    <cellStyle name="Normal 12 3 3 3 5 4 4" xfId="30055" xr:uid="{00000000-0005-0000-0000-00000F440000}"/>
    <cellStyle name="Normal 12 3 3 3 5 5" xfId="11754" xr:uid="{00000000-0005-0000-0000-000010440000}"/>
    <cellStyle name="Normal 12 3 3 3 5 5 2" xfId="24565" xr:uid="{00000000-0005-0000-0000-000011440000}"/>
    <cellStyle name="Normal 12 3 3 3 5 5 2 2" xfId="50185" xr:uid="{00000000-0005-0000-0000-000012440000}"/>
    <cellStyle name="Normal 12 3 3 3 5 5 3" xfId="37375" xr:uid="{00000000-0005-0000-0000-000013440000}"/>
    <cellStyle name="Normal 12 3 3 3 5 6" xfId="6264" xr:uid="{00000000-0005-0000-0000-000014440000}"/>
    <cellStyle name="Normal 12 3 3 3 5 6 2" xfId="19075" xr:uid="{00000000-0005-0000-0000-000015440000}"/>
    <cellStyle name="Normal 12 3 3 3 5 6 2 2" xfId="44695" xr:uid="{00000000-0005-0000-0000-000016440000}"/>
    <cellStyle name="Normal 12 3 3 3 5 6 3" xfId="31885" xr:uid="{00000000-0005-0000-0000-000017440000}"/>
    <cellStyle name="Normal 12 3 3 3 5 7" xfId="13585" xr:uid="{00000000-0005-0000-0000-000018440000}"/>
    <cellStyle name="Normal 12 3 3 3 5 7 2" xfId="39205" xr:uid="{00000000-0005-0000-0000-000019440000}"/>
    <cellStyle name="Normal 12 3 3 3 5 8" xfId="26395" xr:uid="{00000000-0005-0000-0000-00001A440000}"/>
    <cellStyle name="Normal 12 3 3 3 6" xfId="1174" xr:uid="{00000000-0005-0000-0000-00001B440000}"/>
    <cellStyle name="Normal 12 3 3 3 6 2" xfId="3004" xr:uid="{00000000-0005-0000-0000-00001C440000}"/>
    <cellStyle name="Normal 12 3 3 3 6 2 2" xfId="8494" xr:uid="{00000000-0005-0000-0000-00001D440000}"/>
    <cellStyle name="Normal 12 3 3 3 6 2 2 2" xfId="21305" xr:uid="{00000000-0005-0000-0000-00001E440000}"/>
    <cellStyle name="Normal 12 3 3 3 6 2 2 2 2" xfId="46925" xr:uid="{00000000-0005-0000-0000-00001F440000}"/>
    <cellStyle name="Normal 12 3 3 3 6 2 2 3" xfId="34115" xr:uid="{00000000-0005-0000-0000-000020440000}"/>
    <cellStyle name="Normal 12 3 3 3 6 2 3" xfId="15815" xr:uid="{00000000-0005-0000-0000-000021440000}"/>
    <cellStyle name="Normal 12 3 3 3 6 2 3 2" xfId="41435" xr:uid="{00000000-0005-0000-0000-000022440000}"/>
    <cellStyle name="Normal 12 3 3 3 6 2 4" xfId="28625" xr:uid="{00000000-0005-0000-0000-000023440000}"/>
    <cellStyle name="Normal 12 3 3 3 6 3" xfId="4834" xr:uid="{00000000-0005-0000-0000-000024440000}"/>
    <cellStyle name="Normal 12 3 3 3 6 3 2" xfId="10324" xr:uid="{00000000-0005-0000-0000-000025440000}"/>
    <cellStyle name="Normal 12 3 3 3 6 3 2 2" xfId="23135" xr:uid="{00000000-0005-0000-0000-000026440000}"/>
    <cellStyle name="Normal 12 3 3 3 6 3 2 2 2" xfId="48755" xr:uid="{00000000-0005-0000-0000-000027440000}"/>
    <cellStyle name="Normal 12 3 3 3 6 3 2 3" xfId="35945" xr:uid="{00000000-0005-0000-0000-000028440000}"/>
    <cellStyle name="Normal 12 3 3 3 6 3 3" xfId="17645" xr:uid="{00000000-0005-0000-0000-000029440000}"/>
    <cellStyle name="Normal 12 3 3 3 6 3 3 2" xfId="43265" xr:uid="{00000000-0005-0000-0000-00002A440000}"/>
    <cellStyle name="Normal 12 3 3 3 6 3 4" xfId="30455" xr:uid="{00000000-0005-0000-0000-00002B440000}"/>
    <cellStyle name="Normal 12 3 3 3 6 4" xfId="12154" xr:uid="{00000000-0005-0000-0000-00002C440000}"/>
    <cellStyle name="Normal 12 3 3 3 6 4 2" xfId="24965" xr:uid="{00000000-0005-0000-0000-00002D440000}"/>
    <cellStyle name="Normal 12 3 3 3 6 4 2 2" xfId="50585" xr:uid="{00000000-0005-0000-0000-00002E440000}"/>
    <cellStyle name="Normal 12 3 3 3 6 4 3" xfId="37775" xr:uid="{00000000-0005-0000-0000-00002F440000}"/>
    <cellStyle name="Normal 12 3 3 3 6 5" xfId="6664" xr:uid="{00000000-0005-0000-0000-000030440000}"/>
    <cellStyle name="Normal 12 3 3 3 6 5 2" xfId="19475" xr:uid="{00000000-0005-0000-0000-000031440000}"/>
    <cellStyle name="Normal 12 3 3 3 6 5 2 2" xfId="45095" xr:uid="{00000000-0005-0000-0000-000032440000}"/>
    <cellStyle name="Normal 12 3 3 3 6 5 3" xfId="32285" xr:uid="{00000000-0005-0000-0000-000033440000}"/>
    <cellStyle name="Normal 12 3 3 3 6 6" xfId="13985" xr:uid="{00000000-0005-0000-0000-000034440000}"/>
    <cellStyle name="Normal 12 3 3 3 6 6 2" xfId="39605" xr:uid="{00000000-0005-0000-0000-000035440000}"/>
    <cellStyle name="Normal 12 3 3 3 6 7" xfId="26795" xr:uid="{00000000-0005-0000-0000-000036440000}"/>
    <cellStyle name="Normal 12 3 3 3 7" xfId="2110" xr:uid="{00000000-0005-0000-0000-000037440000}"/>
    <cellStyle name="Normal 12 3 3 3 7 2" xfId="7600" xr:uid="{00000000-0005-0000-0000-000038440000}"/>
    <cellStyle name="Normal 12 3 3 3 7 2 2" xfId="20411" xr:uid="{00000000-0005-0000-0000-000039440000}"/>
    <cellStyle name="Normal 12 3 3 3 7 2 2 2" xfId="46031" xr:uid="{00000000-0005-0000-0000-00003A440000}"/>
    <cellStyle name="Normal 12 3 3 3 7 2 3" xfId="33221" xr:uid="{00000000-0005-0000-0000-00003B440000}"/>
    <cellStyle name="Normal 12 3 3 3 7 3" xfId="14921" xr:uid="{00000000-0005-0000-0000-00003C440000}"/>
    <cellStyle name="Normal 12 3 3 3 7 3 2" xfId="40541" xr:uid="{00000000-0005-0000-0000-00003D440000}"/>
    <cellStyle name="Normal 12 3 3 3 7 4" xfId="27731" xr:uid="{00000000-0005-0000-0000-00003E440000}"/>
    <cellStyle name="Normal 12 3 3 3 8" xfId="3940" xr:uid="{00000000-0005-0000-0000-00003F440000}"/>
    <cellStyle name="Normal 12 3 3 3 8 2" xfId="9430" xr:uid="{00000000-0005-0000-0000-000040440000}"/>
    <cellStyle name="Normal 12 3 3 3 8 2 2" xfId="22241" xr:uid="{00000000-0005-0000-0000-000041440000}"/>
    <cellStyle name="Normal 12 3 3 3 8 2 2 2" xfId="47861" xr:uid="{00000000-0005-0000-0000-000042440000}"/>
    <cellStyle name="Normal 12 3 3 3 8 2 3" xfId="35051" xr:uid="{00000000-0005-0000-0000-000043440000}"/>
    <cellStyle name="Normal 12 3 3 3 8 3" xfId="16751" xr:uid="{00000000-0005-0000-0000-000044440000}"/>
    <cellStyle name="Normal 12 3 3 3 8 3 2" xfId="42371" xr:uid="{00000000-0005-0000-0000-000045440000}"/>
    <cellStyle name="Normal 12 3 3 3 8 4" xfId="29561" xr:uid="{00000000-0005-0000-0000-000046440000}"/>
    <cellStyle name="Normal 12 3 3 3 9" xfId="11260" xr:uid="{00000000-0005-0000-0000-000047440000}"/>
    <cellStyle name="Normal 12 3 3 3 9 2" xfId="24071" xr:uid="{00000000-0005-0000-0000-000048440000}"/>
    <cellStyle name="Normal 12 3 3 3 9 2 2" xfId="49691" xr:uid="{00000000-0005-0000-0000-000049440000}"/>
    <cellStyle name="Normal 12 3 3 3 9 3" xfId="36881" xr:uid="{00000000-0005-0000-0000-00004A440000}"/>
    <cellStyle name="Normal 12 3 3 4" xfId="329" xr:uid="{00000000-0005-0000-0000-00004B440000}"/>
    <cellStyle name="Normal 12 3 3 4 10" xfId="5821" xr:uid="{00000000-0005-0000-0000-00004C440000}"/>
    <cellStyle name="Normal 12 3 3 4 10 2" xfId="18632" xr:uid="{00000000-0005-0000-0000-00004D440000}"/>
    <cellStyle name="Normal 12 3 3 4 10 2 2" xfId="44252" xr:uid="{00000000-0005-0000-0000-00004E440000}"/>
    <cellStyle name="Normal 12 3 3 4 10 3" xfId="31442" xr:uid="{00000000-0005-0000-0000-00004F440000}"/>
    <cellStyle name="Normal 12 3 3 4 11" xfId="13142" xr:uid="{00000000-0005-0000-0000-000050440000}"/>
    <cellStyle name="Normal 12 3 3 4 11 2" xfId="38762" xr:uid="{00000000-0005-0000-0000-000051440000}"/>
    <cellStyle name="Normal 12 3 3 4 12" xfId="25952" xr:uid="{00000000-0005-0000-0000-000052440000}"/>
    <cellStyle name="Normal 12 3 3 4 2" xfId="558" xr:uid="{00000000-0005-0000-0000-000053440000}"/>
    <cellStyle name="Normal 12 3 3 4 2 2" xfId="957" xr:uid="{00000000-0005-0000-0000-000054440000}"/>
    <cellStyle name="Normal 12 3 3 4 2 2 2" xfId="1852" xr:uid="{00000000-0005-0000-0000-000055440000}"/>
    <cellStyle name="Normal 12 3 3 4 2 2 2 2" xfId="3682" xr:uid="{00000000-0005-0000-0000-000056440000}"/>
    <cellStyle name="Normal 12 3 3 4 2 2 2 2 2" xfId="9172" xr:uid="{00000000-0005-0000-0000-000057440000}"/>
    <cellStyle name="Normal 12 3 3 4 2 2 2 2 2 2" xfId="21983" xr:uid="{00000000-0005-0000-0000-000058440000}"/>
    <cellStyle name="Normal 12 3 3 4 2 2 2 2 2 2 2" xfId="47603" xr:uid="{00000000-0005-0000-0000-000059440000}"/>
    <cellStyle name="Normal 12 3 3 4 2 2 2 2 2 3" xfId="34793" xr:uid="{00000000-0005-0000-0000-00005A440000}"/>
    <cellStyle name="Normal 12 3 3 4 2 2 2 2 3" xfId="16493" xr:uid="{00000000-0005-0000-0000-00005B440000}"/>
    <cellStyle name="Normal 12 3 3 4 2 2 2 2 3 2" xfId="42113" xr:uid="{00000000-0005-0000-0000-00005C440000}"/>
    <cellStyle name="Normal 12 3 3 4 2 2 2 2 4" xfId="29303" xr:uid="{00000000-0005-0000-0000-00005D440000}"/>
    <cellStyle name="Normal 12 3 3 4 2 2 2 3" xfId="5512" xr:uid="{00000000-0005-0000-0000-00005E440000}"/>
    <cellStyle name="Normal 12 3 3 4 2 2 2 3 2" xfId="11002" xr:uid="{00000000-0005-0000-0000-00005F440000}"/>
    <cellStyle name="Normal 12 3 3 4 2 2 2 3 2 2" xfId="23813" xr:uid="{00000000-0005-0000-0000-000060440000}"/>
    <cellStyle name="Normal 12 3 3 4 2 2 2 3 2 2 2" xfId="49433" xr:uid="{00000000-0005-0000-0000-000061440000}"/>
    <cellStyle name="Normal 12 3 3 4 2 2 2 3 2 3" xfId="36623" xr:uid="{00000000-0005-0000-0000-000062440000}"/>
    <cellStyle name="Normal 12 3 3 4 2 2 2 3 3" xfId="18323" xr:uid="{00000000-0005-0000-0000-000063440000}"/>
    <cellStyle name="Normal 12 3 3 4 2 2 2 3 3 2" xfId="43943" xr:uid="{00000000-0005-0000-0000-000064440000}"/>
    <cellStyle name="Normal 12 3 3 4 2 2 2 3 4" xfId="31133" xr:uid="{00000000-0005-0000-0000-000065440000}"/>
    <cellStyle name="Normal 12 3 3 4 2 2 2 4" xfId="12832" xr:uid="{00000000-0005-0000-0000-000066440000}"/>
    <cellStyle name="Normal 12 3 3 4 2 2 2 4 2" xfId="25643" xr:uid="{00000000-0005-0000-0000-000067440000}"/>
    <cellStyle name="Normal 12 3 3 4 2 2 2 4 2 2" xfId="51263" xr:uid="{00000000-0005-0000-0000-000068440000}"/>
    <cellStyle name="Normal 12 3 3 4 2 2 2 4 3" xfId="38453" xr:uid="{00000000-0005-0000-0000-000069440000}"/>
    <cellStyle name="Normal 12 3 3 4 2 2 2 5" xfId="7342" xr:uid="{00000000-0005-0000-0000-00006A440000}"/>
    <cellStyle name="Normal 12 3 3 4 2 2 2 5 2" xfId="20153" xr:uid="{00000000-0005-0000-0000-00006B440000}"/>
    <cellStyle name="Normal 12 3 3 4 2 2 2 5 2 2" xfId="45773" xr:uid="{00000000-0005-0000-0000-00006C440000}"/>
    <cellStyle name="Normal 12 3 3 4 2 2 2 5 3" xfId="32963" xr:uid="{00000000-0005-0000-0000-00006D440000}"/>
    <cellStyle name="Normal 12 3 3 4 2 2 2 6" xfId="14663" xr:uid="{00000000-0005-0000-0000-00006E440000}"/>
    <cellStyle name="Normal 12 3 3 4 2 2 2 6 2" xfId="40283" xr:uid="{00000000-0005-0000-0000-00006F440000}"/>
    <cellStyle name="Normal 12 3 3 4 2 2 2 7" xfId="27473" xr:uid="{00000000-0005-0000-0000-000070440000}"/>
    <cellStyle name="Normal 12 3 3 4 2 2 3" xfId="2788" xr:uid="{00000000-0005-0000-0000-000071440000}"/>
    <cellStyle name="Normal 12 3 3 4 2 2 3 2" xfId="8278" xr:uid="{00000000-0005-0000-0000-000072440000}"/>
    <cellStyle name="Normal 12 3 3 4 2 2 3 2 2" xfId="21089" xr:uid="{00000000-0005-0000-0000-000073440000}"/>
    <cellStyle name="Normal 12 3 3 4 2 2 3 2 2 2" xfId="46709" xr:uid="{00000000-0005-0000-0000-000074440000}"/>
    <cellStyle name="Normal 12 3 3 4 2 2 3 2 3" xfId="33899" xr:uid="{00000000-0005-0000-0000-000075440000}"/>
    <cellStyle name="Normal 12 3 3 4 2 2 3 3" xfId="15599" xr:uid="{00000000-0005-0000-0000-000076440000}"/>
    <cellStyle name="Normal 12 3 3 4 2 2 3 3 2" xfId="41219" xr:uid="{00000000-0005-0000-0000-000077440000}"/>
    <cellStyle name="Normal 12 3 3 4 2 2 3 4" xfId="28409" xr:uid="{00000000-0005-0000-0000-000078440000}"/>
    <cellStyle name="Normal 12 3 3 4 2 2 4" xfId="4618" xr:uid="{00000000-0005-0000-0000-000079440000}"/>
    <cellStyle name="Normal 12 3 3 4 2 2 4 2" xfId="10108" xr:uid="{00000000-0005-0000-0000-00007A440000}"/>
    <cellStyle name="Normal 12 3 3 4 2 2 4 2 2" xfId="22919" xr:uid="{00000000-0005-0000-0000-00007B440000}"/>
    <cellStyle name="Normal 12 3 3 4 2 2 4 2 2 2" xfId="48539" xr:uid="{00000000-0005-0000-0000-00007C440000}"/>
    <cellStyle name="Normal 12 3 3 4 2 2 4 2 3" xfId="35729" xr:uid="{00000000-0005-0000-0000-00007D440000}"/>
    <cellStyle name="Normal 12 3 3 4 2 2 4 3" xfId="17429" xr:uid="{00000000-0005-0000-0000-00007E440000}"/>
    <cellStyle name="Normal 12 3 3 4 2 2 4 3 2" xfId="43049" xr:uid="{00000000-0005-0000-0000-00007F440000}"/>
    <cellStyle name="Normal 12 3 3 4 2 2 4 4" xfId="30239" xr:uid="{00000000-0005-0000-0000-000080440000}"/>
    <cellStyle name="Normal 12 3 3 4 2 2 5" xfId="11938" xr:uid="{00000000-0005-0000-0000-000081440000}"/>
    <cellStyle name="Normal 12 3 3 4 2 2 5 2" xfId="24749" xr:uid="{00000000-0005-0000-0000-000082440000}"/>
    <cellStyle name="Normal 12 3 3 4 2 2 5 2 2" xfId="50369" xr:uid="{00000000-0005-0000-0000-000083440000}"/>
    <cellStyle name="Normal 12 3 3 4 2 2 5 3" xfId="37559" xr:uid="{00000000-0005-0000-0000-000084440000}"/>
    <cellStyle name="Normal 12 3 3 4 2 2 6" xfId="6448" xr:uid="{00000000-0005-0000-0000-000085440000}"/>
    <cellStyle name="Normal 12 3 3 4 2 2 6 2" xfId="19259" xr:uid="{00000000-0005-0000-0000-000086440000}"/>
    <cellStyle name="Normal 12 3 3 4 2 2 6 2 2" xfId="44879" xr:uid="{00000000-0005-0000-0000-000087440000}"/>
    <cellStyle name="Normal 12 3 3 4 2 2 6 3" xfId="32069" xr:uid="{00000000-0005-0000-0000-000088440000}"/>
    <cellStyle name="Normal 12 3 3 4 2 2 7" xfId="13769" xr:uid="{00000000-0005-0000-0000-000089440000}"/>
    <cellStyle name="Normal 12 3 3 4 2 2 7 2" xfId="39389" xr:uid="{00000000-0005-0000-0000-00008A440000}"/>
    <cellStyle name="Normal 12 3 3 4 2 2 8" xfId="26579" xr:uid="{00000000-0005-0000-0000-00008B440000}"/>
    <cellStyle name="Normal 12 3 3 4 2 3" xfId="1453" xr:uid="{00000000-0005-0000-0000-00008C440000}"/>
    <cellStyle name="Normal 12 3 3 4 2 3 2" xfId="3283" xr:uid="{00000000-0005-0000-0000-00008D440000}"/>
    <cellStyle name="Normal 12 3 3 4 2 3 2 2" xfId="8773" xr:uid="{00000000-0005-0000-0000-00008E440000}"/>
    <cellStyle name="Normal 12 3 3 4 2 3 2 2 2" xfId="21584" xr:uid="{00000000-0005-0000-0000-00008F440000}"/>
    <cellStyle name="Normal 12 3 3 4 2 3 2 2 2 2" xfId="47204" xr:uid="{00000000-0005-0000-0000-000090440000}"/>
    <cellStyle name="Normal 12 3 3 4 2 3 2 2 3" xfId="34394" xr:uid="{00000000-0005-0000-0000-000091440000}"/>
    <cellStyle name="Normal 12 3 3 4 2 3 2 3" xfId="16094" xr:uid="{00000000-0005-0000-0000-000092440000}"/>
    <cellStyle name="Normal 12 3 3 4 2 3 2 3 2" xfId="41714" xr:uid="{00000000-0005-0000-0000-000093440000}"/>
    <cellStyle name="Normal 12 3 3 4 2 3 2 4" xfId="28904" xr:uid="{00000000-0005-0000-0000-000094440000}"/>
    <cellStyle name="Normal 12 3 3 4 2 3 3" xfId="5113" xr:uid="{00000000-0005-0000-0000-000095440000}"/>
    <cellStyle name="Normal 12 3 3 4 2 3 3 2" xfId="10603" xr:uid="{00000000-0005-0000-0000-000096440000}"/>
    <cellStyle name="Normal 12 3 3 4 2 3 3 2 2" xfId="23414" xr:uid="{00000000-0005-0000-0000-000097440000}"/>
    <cellStyle name="Normal 12 3 3 4 2 3 3 2 2 2" xfId="49034" xr:uid="{00000000-0005-0000-0000-000098440000}"/>
    <cellStyle name="Normal 12 3 3 4 2 3 3 2 3" xfId="36224" xr:uid="{00000000-0005-0000-0000-000099440000}"/>
    <cellStyle name="Normal 12 3 3 4 2 3 3 3" xfId="17924" xr:uid="{00000000-0005-0000-0000-00009A440000}"/>
    <cellStyle name="Normal 12 3 3 4 2 3 3 3 2" xfId="43544" xr:uid="{00000000-0005-0000-0000-00009B440000}"/>
    <cellStyle name="Normal 12 3 3 4 2 3 3 4" xfId="30734" xr:uid="{00000000-0005-0000-0000-00009C440000}"/>
    <cellStyle name="Normal 12 3 3 4 2 3 4" xfId="12433" xr:uid="{00000000-0005-0000-0000-00009D440000}"/>
    <cellStyle name="Normal 12 3 3 4 2 3 4 2" xfId="25244" xr:uid="{00000000-0005-0000-0000-00009E440000}"/>
    <cellStyle name="Normal 12 3 3 4 2 3 4 2 2" xfId="50864" xr:uid="{00000000-0005-0000-0000-00009F440000}"/>
    <cellStyle name="Normal 12 3 3 4 2 3 4 3" xfId="38054" xr:uid="{00000000-0005-0000-0000-0000A0440000}"/>
    <cellStyle name="Normal 12 3 3 4 2 3 5" xfId="6943" xr:uid="{00000000-0005-0000-0000-0000A1440000}"/>
    <cellStyle name="Normal 12 3 3 4 2 3 5 2" xfId="19754" xr:uid="{00000000-0005-0000-0000-0000A2440000}"/>
    <cellStyle name="Normal 12 3 3 4 2 3 5 2 2" xfId="45374" xr:uid="{00000000-0005-0000-0000-0000A3440000}"/>
    <cellStyle name="Normal 12 3 3 4 2 3 5 3" xfId="32564" xr:uid="{00000000-0005-0000-0000-0000A4440000}"/>
    <cellStyle name="Normal 12 3 3 4 2 3 6" xfId="14264" xr:uid="{00000000-0005-0000-0000-0000A5440000}"/>
    <cellStyle name="Normal 12 3 3 4 2 3 6 2" xfId="39884" xr:uid="{00000000-0005-0000-0000-0000A6440000}"/>
    <cellStyle name="Normal 12 3 3 4 2 3 7" xfId="27074" xr:uid="{00000000-0005-0000-0000-0000A7440000}"/>
    <cellStyle name="Normal 12 3 3 4 2 4" xfId="2389" xr:uid="{00000000-0005-0000-0000-0000A8440000}"/>
    <cellStyle name="Normal 12 3 3 4 2 4 2" xfId="7879" xr:uid="{00000000-0005-0000-0000-0000A9440000}"/>
    <cellStyle name="Normal 12 3 3 4 2 4 2 2" xfId="20690" xr:uid="{00000000-0005-0000-0000-0000AA440000}"/>
    <cellStyle name="Normal 12 3 3 4 2 4 2 2 2" xfId="46310" xr:uid="{00000000-0005-0000-0000-0000AB440000}"/>
    <cellStyle name="Normal 12 3 3 4 2 4 2 3" xfId="33500" xr:uid="{00000000-0005-0000-0000-0000AC440000}"/>
    <cellStyle name="Normal 12 3 3 4 2 4 3" xfId="15200" xr:uid="{00000000-0005-0000-0000-0000AD440000}"/>
    <cellStyle name="Normal 12 3 3 4 2 4 3 2" xfId="40820" xr:uid="{00000000-0005-0000-0000-0000AE440000}"/>
    <cellStyle name="Normal 12 3 3 4 2 4 4" xfId="28010" xr:uid="{00000000-0005-0000-0000-0000AF440000}"/>
    <cellStyle name="Normal 12 3 3 4 2 5" xfId="4219" xr:uid="{00000000-0005-0000-0000-0000B0440000}"/>
    <cellStyle name="Normal 12 3 3 4 2 5 2" xfId="9709" xr:uid="{00000000-0005-0000-0000-0000B1440000}"/>
    <cellStyle name="Normal 12 3 3 4 2 5 2 2" xfId="22520" xr:uid="{00000000-0005-0000-0000-0000B2440000}"/>
    <cellStyle name="Normal 12 3 3 4 2 5 2 2 2" xfId="48140" xr:uid="{00000000-0005-0000-0000-0000B3440000}"/>
    <cellStyle name="Normal 12 3 3 4 2 5 2 3" xfId="35330" xr:uid="{00000000-0005-0000-0000-0000B4440000}"/>
    <cellStyle name="Normal 12 3 3 4 2 5 3" xfId="17030" xr:uid="{00000000-0005-0000-0000-0000B5440000}"/>
    <cellStyle name="Normal 12 3 3 4 2 5 3 2" xfId="42650" xr:uid="{00000000-0005-0000-0000-0000B6440000}"/>
    <cellStyle name="Normal 12 3 3 4 2 5 4" xfId="29840" xr:uid="{00000000-0005-0000-0000-0000B7440000}"/>
    <cellStyle name="Normal 12 3 3 4 2 6" xfId="11539" xr:uid="{00000000-0005-0000-0000-0000B8440000}"/>
    <cellStyle name="Normal 12 3 3 4 2 6 2" xfId="24350" xr:uid="{00000000-0005-0000-0000-0000B9440000}"/>
    <cellStyle name="Normal 12 3 3 4 2 6 2 2" xfId="49970" xr:uid="{00000000-0005-0000-0000-0000BA440000}"/>
    <cellStyle name="Normal 12 3 3 4 2 6 3" xfId="37160" xr:uid="{00000000-0005-0000-0000-0000BB440000}"/>
    <cellStyle name="Normal 12 3 3 4 2 7" xfId="6049" xr:uid="{00000000-0005-0000-0000-0000BC440000}"/>
    <cellStyle name="Normal 12 3 3 4 2 7 2" xfId="18860" xr:uid="{00000000-0005-0000-0000-0000BD440000}"/>
    <cellStyle name="Normal 12 3 3 4 2 7 2 2" xfId="44480" xr:uid="{00000000-0005-0000-0000-0000BE440000}"/>
    <cellStyle name="Normal 12 3 3 4 2 7 3" xfId="31670" xr:uid="{00000000-0005-0000-0000-0000BF440000}"/>
    <cellStyle name="Normal 12 3 3 4 2 8" xfId="13370" xr:uid="{00000000-0005-0000-0000-0000C0440000}"/>
    <cellStyle name="Normal 12 3 3 4 2 8 2" xfId="38990" xr:uid="{00000000-0005-0000-0000-0000C1440000}"/>
    <cellStyle name="Normal 12 3 3 4 2 9" xfId="26180" xr:uid="{00000000-0005-0000-0000-0000C2440000}"/>
    <cellStyle name="Normal 12 3 3 4 3" xfId="690" xr:uid="{00000000-0005-0000-0000-0000C3440000}"/>
    <cellStyle name="Normal 12 3 3 4 3 2" xfId="1090" xr:uid="{00000000-0005-0000-0000-0000C4440000}"/>
    <cellStyle name="Normal 12 3 3 4 3 2 2" xfId="1985" xr:uid="{00000000-0005-0000-0000-0000C5440000}"/>
    <cellStyle name="Normal 12 3 3 4 3 2 2 2" xfId="3815" xr:uid="{00000000-0005-0000-0000-0000C6440000}"/>
    <cellStyle name="Normal 12 3 3 4 3 2 2 2 2" xfId="9305" xr:uid="{00000000-0005-0000-0000-0000C7440000}"/>
    <cellStyle name="Normal 12 3 3 4 3 2 2 2 2 2" xfId="22116" xr:uid="{00000000-0005-0000-0000-0000C8440000}"/>
    <cellStyle name="Normal 12 3 3 4 3 2 2 2 2 2 2" xfId="47736" xr:uid="{00000000-0005-0000-0000-0000C9440000}"/>
    <cellStyle name="Normal 12 3 3 4 3 2 2 2 2 3" xfId="34926" xr:uid="{00000000-0005-0000-0000-0000CA440000}"/>
    <cellStyle name="Normal 12 3 3 4 3 2 2 2 3" xfId="16626" xr:uid="{00000000-0005-0000-0000-0000CB440000}"/>
    <cellStyle name="Normal 12 3 3 4 3 2 2 2 3 2" xfId="42246" xr:uid="{00000000-0005-0000-0000-0000CC440000}"/>
    <cellStyle name="Normal 12 3 3 4 3 2 2 2 4" xfId="29436" xr:uid="{00000000-0005-0000-0000-0000CD440000}"/>
    <cellStyle name="Normal 12 3 3 4 3 2 2 3" xfId="5645" xr:uid="{00000000-0005-0000-0000-0000CE440000}"/>
    <cellStyle name="Normal 12 3 3 4 3 2 2 3 2" xfId="11135" xr:uid="{00000000-0005-0000-0000-0000CF440000}"/>
    <cellStyle name="Normal 12 3 3 4 3 2 2 3 2 2" xfId="23946" xr:uid="{00000000-0005-0000-0000-0000D0440000}"/>
    <cellStyle name="Normal 12 3 3 4 3 2 2 3 2 2 2" xfId="49566" xr:uid="{00000000-0005-0000-0000-0000D1440000}"/>
    <cellStyle name="Normal 12 3 3 4 3 2 2 3 2 3" xfId="36756" xr:uid="{00000000-0005-0000-0000-0000D2440000}"/>
    <cellStyle name="Normal 12 3 3 4 3 2 2 3 3" xfId="18456" xr:uid="{00000000-0005-0000-0000-0000D3440000}"/>
    <cellStyle name="Normal 12 3 3 4 3 2 2 3 3 2" xfId="44076" xr:uid="{00000000-0005-0000-0000-0000D4440000}"/>
    <cellStyle name="Normal 12 3 3 4 3 2 2 3 4" xfId="31266" xr:uid="{00000000-0005-0000-0000-0000D5440000}"/>
    <cellStyle name="Normal 12 3 3 4 3 2 2 4" xfId="12965" xr:uid="{00000000-0005-0000-0000-0000D6440000}"/>
    <cellStyle name="Normal 12 3 3 4 3 2 2 4 2" xfId="25776" xr:uid="{00000000-0005-0000-0000-0000D7440000}"/>
    <cellStyle name="Normal 12 3 3 4 3 2 2 4 2 2" xfId="51396" xr:uid="{00000000-0005-0000-0000-0000D8440000}"/>
    <cellStyle name="Normal 12 3 3 4 3 2 2 4 3" xfId="38586" xr:uid="{00000000-0005-0000-0000-0000D9440000}"/>
    <cellStyle name="Normal 12 3 3 4 3 2 2 5" xfId="7475" xr:uid="{00000000-0005-0000-0000-0000DA440000}"/>
    <cellStyle name="Normal 12 3 3 4 3 2 2 5 2" xfId="20286" xr:uid="{00000000-0005-0000-0000-0000DB440000}"/>
    <cellStyle name="Normal 12 3 3 4 3 2 2 5 2 2" xfId="45906" xr:uid="{00000000-0005-0000-0000-0000DC440000}"/>
    <cellStyle name="Normal 12 3 3 4 3 2 2 5 3" xfId="33096" xr:uid="{00000000-0005-0000-0000-0000DD440000}"/>
    <cellStyle name="Normal 12 3 3 4 3 2 2 6" xfId="14796" xr:uid="{00000000-0005-0000-0000-0000DE440000}"/>
    <cellStyle name="Normal 12 3 3 4 3 2 2 6 2" xfId="40416" xr:uid="{00000000-0005-0000-0000-0000DF440000}"/>
    <cellStyle name="Normal 12 3 3 4 3 2 2 7" xfId="27606" xr:uid="{00000000-0005-0000-0000-0000E0440000}"/>
    <cellStyle name="Normal 12 3 3 4 3 2 3" xfId="2921" xr:uid="{00000000-0005-0000-0000-0000E1440000}"/>
    <cellStyle name="Normal 12 3 3 4 3 2 3 2" xfId="8411" xr:uid="{00000000-0005-0000-0000-0000E2440000}"/>
    <cellStyle name="Normal 12 3 3 4 3 2 3 2 2" xfId="21222" xr:uid="{00000000-0005-0000-0000-0000E3440000}"/>
    <cellStyle name="Normal 12 3 3 4 3 2 3 2 2 2" xfId="46842" xr:uid="{00000000-0005-0000-0000-0000E4440000}"/>
    <cellStyle name="Normal 12 3 3 4 3 2 3 2 3" xfId="34032" xr:uid="{00000000-0005-0000-0000-0000E5440000}"/>
    <cellStyle name="Normal 12 3 3 4 3 2 3 3" xfId="15732" xr:uid="{00000000-0005-0000-0000-0000E6440000}"/>
    <cellStyle name="Normal 12 3 3 4 3 2 3 3 2" xfId="41352" xr:uid="{00000000-0005-0000-0000-0000E7440000}"/>
    <cellStyle name="Normal 12 3 3 4 3 2 3 4" xfId="28542" xr:uid="{00000000-0005-0000-0000-0000E8440000}"/>
    <cellStyle name="Normal 12 3 3 4 3 2 4" xfId="4751" xr:uid="{00000000-0005-0000-0000-0000E9440000}"/>
    <cellStyle name="Normal 12 3 3 4 3 2 4 2" xfId="10241" xr:uid="{00000000-0005-0000-0000-0000EA440000}"/>
    <cellStyle name="Normal 12 3 3 4 3 2 4 2 2" xfId="23052" xr:uid="{00000000-0005-0000-0000-0000EB440000}"/>
    <cellStyle name="Normal 12 3 3 4 3 2 4 2 2 2" xfId="48672" xr:uid="{00000000-0005-0000-0000-0000EC440000}"/>
    <cellStyle name="Normal 12 3 3 4 3 2 4 2 3" xfId="35862" xr:uid="{00000000-0005-0000-0000-0000ED440000}"/>
    <cellStyle name="Normal 12 3 3 4 3 2 4 3" xfId="17562" xr:uid="{00000000-0005-0000-0000-0000EE440000}"/>
    <cellStyle name="Normal 12 3 3 4 3 2 4 3 2" xfId="43182" xr:uid="{00000000-0005-0000-0000-0000EF440000}"/>
    <cellStyle name="Normal 12 3 3 4 3 2 4 4" xfId="30372" xr:uid="{00000000-0005-0000-0000-0000F0440000}"/>
    <cellStyle name="Normal 12 3 3 4 3 2 5" xfId="12071" xr:uid="{00000000-0005-0000-0000-0000F1440000}"/>
    <cellStyle name="Normal 12 3 3 4 3 2 5 2" xfId="24882" xr:uid="{00000000-0005-0000-0000-0000F2440000}"/>
    <cellStyle name="Normal 12 3 3 4 3 2 5 2 2" xfId="50502" xr:uid="{00000000-0005-0000-0000-0000F3440000}"/>
    <cellStyle name="Normal 12 3 3 4 3 2 5 3" xfId="37692" xr:uid="{00000000-0005-0000-0000-0000F4440000}"/>
    <cellStyle name="Normal 12 3 3 4 3 2 6" xfId="6581" xr:uid="{00000000-0005-0000-0000-0000F5440000}"/>
    <cellStyle name="Normal 12 3 3 4 3 2 6 2" xfId="19392" xr:uid="{00000000-0005-0000-0000-0000F6440000}"/>
    <cellStyle name="Normal 12 3 3 4 3 2 6 2 2" xfId="45012" xr:uid="{00000000-0005-0000-0000-0000F7440000}"/>
    <cellStyle name="Normal 12 3 3 4 3 2 6 3" xfId="32202" xr:uid="{00000000-0005-0000-0000-0000F8440000}"/>
    <cellStyle name="Normal 12 3 3 4 3 2 7" xfId="13902" xr:uid="{00000000-0005-0000-0000-0000F9440000}"/>
    <cellStyle name="Normal 12 3 3 4 3 2 7 2" xfId="39522" xr:uid="{00000000-0005-0000-0000-0000FA440000}"/>
    <cellStyle name="Normal 12 3 3 4 3 2 8" xfId="26712" xr:uid="{00000000-0005-0000-0000-0000FB440000}"/>
    <cellStyle name="Normal 12 3 3 4 3 3" xfId="1585" xr:uid="{00000000-0005-0000-0000-0000FC440000}"/>
    <cellStyle name="Normal 12 3 3 4 3 3 2" xfId="3415" xr:uid="{00000000-0005-0000-0000-0000FD440000}"/>
    <cellStyle name="Normal 12 3 3 4 3 3 2 2" xfId="8905" xr:uid="{00000000-0005-0000-0000-0000FE440000}"/>
    <cellStyle name="Normal 12 3 3 4 3 3 2 2 2" xfId="21716" xr:uid="{00000000-0005-0000-0000-0000FF440000}"/>
    <cellStyle name="Normal 12 3 3 4 3 3 2 2 2 2" xfId="47336" xr:uid="{00000000-0005-0000-0000-000000450000}"/>
    <cellStyle name="Normal 12 3 3 4 3 3 2 2 3" xfId="34526" xr:uid="{00000000-0005-0000-0000-000001450000}"/>
    <cellStyle name="Normal 12 3 3 4 3 3 2 3" xfId="16226" xr:uid="{00000000-0005-0000-0000-000002450000}"/>
    <cellStyle name="Normal 12 3 3 4 3 3 2 3 2" xfId="41846" xr:uid="{00000000-0005-0000-0000-000003450000}"/>
    <cellStyle name="Normal 12 3 3 4 3 3 2 4" xfId="29036" xr:uid="{00000000-0005-0000-0000-000004450000}"/>
    <cellStyle name="Normal 12 3 3 4 3 3 3" xfId="5245" xr:uid="{00000000-0005-0000-0000-000005450000}"/>
    <cellStyle name="Normal 12 3 3 4 3 3 3 2" xfId="10735" xr:uid="{00000000-0005-0000-0000-000006450000}"/>
    <cellStyle name="Normal 12 3 3 4 3 3 3 2 2" xfId="23546" xr:uid="{00000000-0005-0000-0000-000007450000}"/>
    <cellStyle name="Normal 12 3 3 4 3 3 3 2 2 2" xfId="49166" xr:uid="{00000000-0005-0000-0000-000008450000}"/>
    <cellStyle name="Normal 12 3 3 4 3 3 3 2 3" xfId="36356" xr:uid="{00000000-0005-0000-0000-000009450000}"/>
    <cellStyle name="Normal 12 3 3 4 3 3 3 3" xfId="18056" xr:uid="{00000000-0005-0000-0000-00000A450000}"/>
    <cellStyle name="Normal 12 3 3 4 3 3 3 3 2" xfId="43676" xr:uid="{00000000-0005-0000-0000-00000B450000}"/>
    <cellStyle name="Normal 12 3 3 4 3 3 3 4" xfId="30866" xr:uid="{00000000-0005-0000-0000-00000C450000}"/>
    <cellStyle name="Normal 12 3 3 4 3 3 4" xfId="12565" xr:uid="{00000000-0005-0000-0000-00000D450000}"/>
    <cellStyle name="Normal 12 3 3 4 3 3 4 2" xfId="25376" xr:uid="{00000000-0005-0000-0000-00000E450000}"/>
    <cellStyle name="Normal 12 3 3 4 3 3 4 2 2" xfId="50996" xr:uid="{00000000-0005-0000-0000-00000F450000}"/>
    <cellStyle name="Normal 12 3 3 4 3 3 4 3" xfId="38186" xr:uid="{00000000-0005-0000-0000-000010450000}"/>
    <cellStyle name="Normal 12 3 3 4 3 3 5" xfId="7075" xr:uid="{00000000-0005-0000-0000-000011450000}"/>
    <cellStyle name="Normal 12 3 3 4 3 3 5 2" xfId="19886" xr:uid="{00000000-0005-0000-0000-000012450000}"/>
    <cellStyle name="Normal 12 3 3 4 3 3 5 2 2" xfId="45506" xr:uid="{00000000-0005-0000-0000-000013450000}"/>
    <cellStyle name="Normal 12 3 3 4 3 3 5 3" xfId="32696" xr:uid="{00000000-0005-0000-0000-000014450000}"/>
    <cellStyle name="Normal 12 3 3 4 3 3 6" xfId="14396" xr:uid="{00000000-0005-0000-0000-000015450000}"/>
    <cellStyle name="Normal 12 3 3 4 3 3 6 2" xfId="40016" xr:uid="{00000000-0005-0000-0000-000016450000}"/>
    <cellStyle name="Normal 12 3 3 4 3 3 7" xfId="27206" xr:uid="{00000000-0005-0000-0000-000017450000}"/>
    <cellStyle name="Normal 12 3 3 4 3 4" xfId="2521" xr:uid="{00000000-0005-0000-0000-000018450000}"/>
    <cellStyle name="Normal 12 3 3 4 3 4 2" xfId="8011" xr:uid="{00000000-0005-0000-0000-000019450000}"/>
    <cellStyle name="Normal 12 3 3 4 3 4 2 2" xfId="20822" xr:uid="{00000000-0005-0000-0000-00001A450000}"/>
    <cellStyle name="Normal 12 3 3 4 3 4 2 2 2" xfId="46442" xr:uid="{00000000-0005-0000-0000-00001B450000}"/>
    <cellStyle name="Normal 12 3 3 4 3 4 2 3" xfId="33632" xr:uid="{00000000-0005-0000-0000-00001C450000}"/>
    <cellStyle name="Normal 12 3 3 4 3 4 3" xfId="15332" xr:uid="{00000000-0005-0000-0000-00001D450000}"/>
    <cellStyle name="Normal 12 3 3 4 3 4 3 2" xfId="40952" xr:uid="{00000000-0005-0000-0000-00001E450000}"/>
    <cellStyle name="Normal 12 3 3 4 3 4 4" xfId="28142" xr:uid="{00000000-0005-0000-0000-00001F450000}"/>
    <cellStyle name="Normal 12 3 3 4 3 5" xfId="4351" xr:uid="{00000000-0005-0000-0000-000020450000}"/>
    <cellStyle name="Normal 12 3 3 4 3 5 2" xfId="9841" xr:uid="{00000000-0005-0000-0000-000021450000}"/>
    <cellStyle name="Normal 12 3 3 4 3 5 2 2" xfId="22652" xr:uid="{00000000-0005-0000-0000-000022450000}"/>
    <cellStyle name="Normal 12 3 3 4 3 5 2 2 2" xfId="48272" xr:uid="{00000000-0005-0000-0000-000023450000}"/>
    <cellStyle name="Normal 12 3 3 4 3 5 2 3" xfId="35462" xr:uid="{00000000-0005-0000-0000-000024450000}"/>
    <cellStyle name="Normal 12 3 3 4 3 5 3" xfId="17162" xr:uid="{00000000-0005-0000-0000-000025450000}"/>
    <cellStyle name="Normal 12 3 3 4 3 5 3 2" xfId="42782" xr:uid="{00000000-0005-0000-0000-000026450000}"/>
    <cellStyle name="Normal 12 3 3 4 3 5 4" xfId="29972" xr:uid="{00000000-0005-0000-0000-000027450000}"/>
    <cellStyle name="Normal 12 3 3 4 3 6" xfId="11671" xr:uid="{00000000-0005-0000-0000-000028450000}"/>
    <cellStyle name="Normal 12 3 3 4 3 6 2" xfId="24482" xr:uid="{00000000-0005-0000-0000-000029450000}"/>
    <cellStyle name="Normal 12 3 3 4 3 6 2 2" xfId="50102" xr:uid="{00000000-0005-0000-0000-00002A450000}"/>
    <cellStyle name="Normal 12 3 3 4 3 6 3" xfId="37292" xr:uid="{00000000-0005-0000-0000-00002B450000}"/>
    <cellStyle name="Normal 12 3 3 4 3 7" xfId="6181" xr:uid="{00000000-0005-0000-0000-00002C450000}"/>
    <cellStyle name="Normal 12 3 3 4 3 7 2" xfId="18992" xr:uid="{00000000-0005-0000-0000-00002D450000}"/>
    <cellStyle name="Normal 12 3 3 4 3 7 2 2" xfId="44612" xr:uid="{00000000-0005-0000-0000-00002E450000}"/>
    <cellStyle name="Normal 12 3 3 4 3 7 3" xfId="31802" xr:uid="{00000000-0005-0000-0000-00002F450000}"/>
    <cellStyle name="Normal 12 3 3 4 3 8" xfId="13502" xr:uid="{00000000-0005-0000-0000-000030450000}"/>
    <cellStyle name="Normal 12 3 3 4 3 8 2" xfId="39122" xr:uid="{00000000-0005-0000-0000-000031450000}"/>
    <cellStyle name="Normal 12 3 3 4 3 9" xfId="26312" xr:uid="{00000000-0005-0000-0000-000032450000}"/>
    <cellStyle name="Normal 12 3 3 4 4" xfId="465" xr:uid="{00000000-0005-0000-0000-000033450000}"/>
    <cellStyle name="Normal 12 3 3 4 4 2" xfId="1360" xr:uid="{00000000-0005-0000-0000-000034450000}"/>
    <cellStyle name="Normal 12 3 3 4 4 2 2" xfId="3190" xr:uid="{00000000-0005-0000-0000-000035450000}"/>
    <cellStyle name="Normal 12 3 3 4 4 2 2 2" xfId="8680" xr:uid="{00000000-0005-0000-0000-000036450000}"/>
    <cellStyle name="Normal 12 3 3 4 4 2 2 2 2" xfId="21491" xr:uid="{00000000-0005-0000-0000-000037450000}"/>
    <cellStyle name="Normal 12 3 3 4 4 2 2 2 2 2" xfId="47111" xr:uid="{00000000-0005-0000-0000-000038450000}"/>
    <cellStyle name="Normal 12 3 3 4 4 2 2 2 3" xfId="34301" xr:uid="{00000000-0005-0000-0000-000039450000}"/>
    <cellStyle name="Normal 12 3 3 4 4 2 2 3" xfId="16001" xr:uid="{00000000-0005-0000-0000-00003A450000}"/>
    <cellStyle name="Normal 12 3 3 4 4 2 2 3 2" xfId="41621" xr:uid="{00000000-0005-0000-0000-00003B450000}"/>
    <cellStyle name="Normal 12 3 3 4 4 2 2 4" xfId="28811" xr:uid="{00000000-0005-0000-0000-00003C450000}"/>
    <cellStyle name="Normal 12 3 3 4 4 2 3" xfId="5020" xr:uid="{00000000-0005-0000-0000-00003D450000}"/>
    <cellStyle name="Normal 12 3 3 4 4 2 3 2" xfId="10510" xr:uid="{00000000-0005-0000-0000-00003E450000}"/>
    <cellStyle name="Normal 12 3 3 4 4 2 3 2 2" xfId="23321" xr:uid="{00000000-0005-0000-0000-00003F450000}"/>
    <cellStyle name="Normal 12 3 3 4 4 2 3 2 2 2" xfId="48941" xr:uid="{00000000-0005-0000-0000-000040450000}"/>
    <cellStyle name="Normal 12 3 3 4 4 2 3 2 3" xfId="36131" xr:uid="{00000000-0005-0000-0000-000041450000}"/>
    <cellStyle name="Normal 12 3 3 4 4 2 3 3" xfId="17831" xr:uid="{00000000-0005-0000-0000-000042450000}"/>
    <cellStyle name="Normal 12 3 3 4 4 2 3 3 2" xfId="43451" xr:uid="{00000000-0005-0000-0000-000043450000}"/>
    <cellStyle name="Normal 12 3 3 4 4 2 3 4" xfId="30641" xr:uid="{00000000-0005-0000-0000-000044450000}"/>
    <cellStyle name="Normal 12 3 3 4 4 2 4" xfId="12340" xr:uid="{00000000-0005-0000-0000-000045450000}"/>
    <cellStyle name="Normal 12 3 3 4 4 2 4 2" xfId="25151" xr:uid="{00000000-0005-0000-0000-000046450000}"/>
    <cellStyle name="Normal 12 3 3 4 4 2 4 2 2" xfId="50771" xr:uid="{00000000-0005-0000-0000-000047450000}"/>
    <cellStyle name="Normal 12 3 3 4 4 2 4 3" xfId="37961" xr:uid="{00000000-0005-0000-0000-000048450000}"/>
    <cellStyle name="Normal 12 3 3 4 4 2 5" xfId="6850" xr:uid="{00000000-0005-0000-0000-000049450000}"/>
    <cellStyle name="Normal 12 3 3 4 4 2 5 2" xfId="19661" xr:uid="{00000000-0005-0000-0000-00004A450000}"/>
    <cellStyle name="Normal 12 3 3 4 4 2 5 2 2" xfId="45281" xr:uid="{00000000-0005-0000-0000-00004B450000}"/>
    <cellStyle name="Normal 12 3 3 4 4 2 5 3" xfId="32471" xr:uid="{00000000-0005-0000-0000-00004C450000}"/>
    <cellStyle name="Normal 12 3 3 4 4 2 6" xfId="14171" xr:uid="{00000000-0005-0000-0000-00004D450000}"/>
    <cellStyle name="Normal 12 3 3 4 4 2 6 2" xfId="39791" xr:uid="{00000000-0005-0000-0000-00004E450000}"/>
    <cellStyle name="Normal 12 3 3 4 4 2 7" xfId="26981" xr:uid="{00000000-0005-0000-0000-00004F450000}"/>
    <cellStyle name="Normal 12 3 3 4 4 3" xfId="2296" xr:uid="{00000000-0005-0000-0000-000050450000}"/>
    <cellStyle name="Normal 12 3 3 4 4 3 2" xfId="7786" xr:uid="{00000000-0005-0000-0000-000051450000}"/>
    <cellStyle name="Normal 12 3 3 4 4 3 2 2" xfId="20597" xr:uid="{00000000-0005-0000-0000-000052450000}"/>
    <cellStyle name="Normal 12 3 3 4 4 3 2 2 2" xfId="46217" xr:uid="{00000000-0005-0000-0000-000053450000}"/>
    <cellStyle name="Normal 12 3 3 4 4 3 2 3" xfId="33407" xr:uid="{00000000-0005-0000-0000-000054450000}"/>
    <cellStyle name="Normal 12 3 3 4 4 3 3" xfId="15107" xr:uid="{00000000-0005-0000-0000-000055450000}"/>
    <cellStyle name="Normal 12 3 3 4 4 3 3 2" xfId="40727" xr:uid="{00000000-0005-0000-0000-000056450000}"/>
    <cellStyle name="Normal 12 3 3 4 4 3 4" xfId="27917" xr:uid="{00000000-0005-0000-0000-000057450000}"/>
    <cellStyle name="Normal 12 3 3 4 4 4" xfId="4126" xr:uid="{00000000-0005-0000-0000-000058450000}"/>
    <cellStyle name="Normal 12 3 3 4 4 4 2" xfId="9616" xr:uid="{00000000-0005-0000-0000-000059450000}"/>
    <cellStyle name="Normal 12 3 3 4 4 4 2 2" xfId="22427" xr:uid="{00000000-0005-0000-0000-00005A450000}"/>
    <cellStyle name="Normal 12 3 3 4 4 4 2 2 2" xfId="48047" xr:uid="{00000000-0005-0000-0000-00005B450000}"/>
    <cellStyle name="Normal 12 3 3 4 4 4 2 3" xfId="35237" xr:uid="{00000000-0005-0000-0000-00005C450000}"/>
    <cellStyle name="Normal 12 3 3 4 4 4 3" xfId="16937" xr:uid="{00000000-0005-0000-0000-00005D450000}"/>
    <cellStyle name="Normal 12 3 3 4 4 4 3 2" xfId="42557" xr:uid="{00000000-0005-0000-0000-00005E450000}"/>
    <cellStyle name="Normal 12 3 3 4 4 4 4" xfId="29747" xr:uid="{00000000-0005-0000-0000-00005F450000}"/>
    <cellStyle name="Normal 12 3 3 4 4 5" xfId="11446" xr:uid="{00000000-0005-0000-0000-000060450000}"/>
    <cellStyle name="Normal 12 3 3 4 4 5 2" xfId="24257" xr:uid="{00000000-0005-0000-0000-000061450000}"/>
    <cellStyle name="Normal 12 3 3 4 4 5 2 2" xfId="49877" xr:uid="{00000000-0005-0000-0000-000062450000}"/>
    <cellStyle name="Normal 12 3 3 4 4 5 3" xfId="37067" xr:uid="{00000000-0005-0000-0000-000063450000}"/>
    <cellStyle name="Normal 12 3 3 4 4 6" xfId="5956" xr:uid="{00000000-0005-0000-0000-000064450000}"/>
    <cellStyle name="Normal 12 3 3 4 4 6 2" xfId="18767" xr:uid="{00000000-0005-0000-0000-000065450000}"/>
    <cellStyle name="Normal 12 3 3 4 4 6 2 2" xfId="44387" xr:uid="{00000000-0005-0000-0000-000066450000}"/>
    <cellStyle name="Normal 12 3 3 4 4 6 3" xfId="31577" xr:uid="{00000000-0005-0000-0000-000067450000}"/>
    <cellStyle name="Normal 12 3 3 4 4 7" xfId="13277" xr:uid="{00000000-0005-0000-0000-000068450000}"/>
    <cellStyle name="Normal 12 3 3 4 4 7 2" xfId="38897" xr:uid="{00000000-0005-0000-0000-000069450000}"/>
    <cellStyle name="Normal 12 3 3 4 4 8" xfId="26087" xr:uid="{00000000-0005-0000-0000-00006A450000}"/>
    <cellStyle name="Normal 12 3 3 4 5" xfId="824" xr:uid="{00000000-0005-0000-0000-00006B450000}"/>
    <cellStyle name="Normal 12 3 3 4 5 2" xfId="1719" xr:uid="{00000000-0005-0000-0000-00006C450000}"/>
    <cellStyle name="Normal 12 3 3 4 5 2 2" xfId="3549" xr:uid="{00000000-0005-0000-0000-00006D450000}"/>
    <cellStyle name="Normal 12 3 3 4 5 2 2 2" xfId="9039" xr:uid="{00000000-0005-0000-0000-00006E450000}"/>
    <cellStyle name="Normal 12 3 3 4 5 2 2 2 2" xfId="21850" xr:uid="{00000000-0005-0000-0000-00006F450000}"/>
    <cellStyle name="Normal 12 3 3 4 5 2 2 2 2 2" xfId="47470" xr:uid="{00000000-0005-0000-0000-000070450000}"/>
    <cellStyle name="Normal 12 3 3 4 5 2 2 2 3" xfId="34660" xr:uid="{00000000-0005-0000-0000-000071450000}"/>
    <cellStyle name="Normal 12 3 3 4 5 2 2 3" xfId="16360" xr:uid="{00000000-0005-0000-0000-000072450000}"/>
    <cellStyle name="Normal 12 3 3 4 5 2 2 3 2" xfId="41980" xr:uid="{00000000-0005-0000-0000-000073450000}"/>
    <cellStyle name="Normal 12 3 3 4 5 2 2 4" xfId="29170" xr:uid="{00000000-0005-0000-0000-000074450000}"/>
    <cellStyle name="Normal 12 3 3 4 5 2 3" xfId="5379" xr:uid="{00000000-0005-0000-0000-000075450000}"/>
    <cellStyle name="Normal 12 3 3 4 5 2 3 2" xfId="10869" xr:uid="{00000000-0005-0000-0000-000076450000}"/>
    <cellStyle name="Normal 12 3 3 4 5 2 3 2 2" xfId="23680" xr:uid="{00000000-0005-0000-0000-000077450000}"/>
    <cellStyle name="Normal 12 3 3 4 5 2 3 2 2 2" xfId="49300" xr:uid="{00000000-0005-0000-0000-000078450000}"/>
    <cellStyle name="Normal 12 3 3 4 5 2 3 2 3" xfId="36490" xr:uid="{00000000-0005-0000-0000-000079450000}"/>
    <cellStyle name="Normal 12 3 3 4 5 2 3 3" xfId="18190" xr:uid="{00000000-0005-0000-0000-00007A450000}"/>
    <cellStyle name="Normal 12 3 3 4 5 2 3 3 2" xfId="43810" xr:uid="{00000000-0005-0000-0000-00007B450000}"/>
    <cellStyle name="Normal 12 3 3 4 5 2 3 4" xfId="31000" xr:uid="{00000000-0005-0000-0000-00007C450000}"/>
    <cellStyle name="Normal 12 3 3 4 5 2 4" xfId="12699" xr:uid="{00000000-0005-0000-0000-00007D450000}"/>
    <cellStyle name="Normal 12 3 3 4 5 2 4 2" xfId="25510" xr:uid="{00000000-0005-0000-0000-00007E450000}"/>
    <cellStyle name="Normal 12 3 3 4 5 2 4 2 2" xfId="51130" xr:uid="{00000000-0005-0000-0000-00007F450000}"/>
    <cellStyle name="Normal 12 3 3 4 5 2 4 3" xfId="38320" xr:uid="{00000000-0005-0000-0000-000080450000}"/>
    <cellStyle name="Normal 12 3 3 4 5 2 5" xfId="7209" xr:uid="{00000000-0005-0000-0000-000081450000}"/>
    <cellStyle name="Normal 12 3 3 4 5 2 5 2" xfId="20020" xr:uid="{00000000-0005-0000-0000-000082450000}"/>
    <cellStyle name="Normal 12 3 3 4 5 2 5 2 2" xfId="45640" xr:uid="{00000000-0005-0000-0000-000083450000}"/>
    <cellStyle name="Normal 12 3 3 4 5 2 5 3" xfId="32830" xr:uid="{00000000-0005-0000-0000-000084450000}"/>
    <cellStyle name="Normal 12 3 3 4 5 2 6" xfId="14530" xr:uid="{00000000-0005-0000-0000-000085450000}"/>
    <cellStyle name="Normal 12 3 3 4 5 2 6 2" xfId="40150" xr:uid="{00000000-0005-0000-0000-000086450000}"/>
    <cellStyle name="Normal 12 3 3 4 5 2 7" xfId="27340" xr:uid="{00000000-0005-0000-0000-000087450000}"/>
    <cellStyle name="Normal 12 3 3 4 5 3" xfId="2655" xr:uid="{00000000-0005-0000-0000-000088450000}"/>
    <cellStyle name="Normal 12 3 3 4 5 3 2" xfId="8145" xr:uid="{00000000-0005-0000-0000-000089450000}"/>
    <cellStyle name="Normal 12 3 3 4 5 3 2 2" xfId="20956" xr:uid="{00000000-0005-0000-0000-00008A450000}"/>
    <cellStyle name="Normal 12 3 3 4 5 3 2 2 2" xfId="46576" xr:uid="{00000000-0005-0000-0000-00008B450000}"/>
    <cellStyle name="Normal 12 3 3 4 5 3 2 3" xfId="33766" xr:uid="{00000000-0005-0000-0000-00008C450000}"/>
    <cellStyle name="Normal 12 3 3 4 5 3 3" xfId="15466" xr:uid="{00000000-0005-0000-0000-00008D450000}"/>
    <cellStyle name="Normal 12 3 3 4 5 3 3 2" xfId="41086" xr:uid="{00000000-0005-0000-0000-00008E450000}"/>
    <cellStyle name="Normal 12 3 3 4 5 3 4" xfId="28276" xr:uid="{00000000-0005-0000-0000-00008F450000}"/>
    <cellStyle name="Normal 12 3 3 4 5 4" xfId="4485" xr:uid="{00000000-0005-0000-0000-000090450000}"/>
    <cellStyle name="Normal 12 3 3 4 5 4 2" xfId="9975" xr:uid="{00000000-0005-0000-0000-000091450000}"/>
    <cellStyle name="Normal 12 3 3 4 5 4 2 2" xfId="22786" xr:uid="{00000000-0005-0000-0000-000092450000}"/>
    <cellStyle name="Normal 12 3 3 4 5 4 2 2 2" xfId="48406" xr:uid="{00000000-0005-0000-0000-000093450000}"/>
    <cellStyle name="Normal 12 3 3 4 5 4 2 3" xfId="35596" xr:uid="{00000000-0005-0000-0000-000094450000}"/>
    <cellStyle name="Normal 12 3 3 4 5 4 3" xfId="17296" xr:uid="{00000000-0005-0000-0000-000095450000}"/>
    <cellStyle name="Normal 12 3 3 4 5 4 3 2" xfId="42916" xr:uid="{00000000-0005-0000-0000-000096450000}"/>
    <cellStyle name="Normal 12 3 3 4 5 4 4" xfId="30106" xr:uid="{00000000-0005-0000-0000-000097450000}"/>
    <cellStyle name="Normal 12 3 3 4 5 5" xfId="11805" xr:uid="{00000000-0005-0000-0000-000098450000}"/>
    <cellStyle name="Normal 12 3 3 4 5 5 2" xfId="24616" xr:uid="{00000000-0005-0000-0000-000099450000}"/>
    <cellStyle name="Normal 12 3 3 4 5 5 2 2" xfId="50236" xr:uid="{00000000-0005-0000-0000-00009A450000}"/>
    <cellStyle name="Normal 12 3 3 4 5 5 3" xfId="37426" xr:uid="{00000000-0005-0000-0000-00009B450000}"/>
    <cellStyle name="Normal 12 3 3 4 5 6" xfId="6315" xr:uid="{00000000-0005-0000-0000-00009C450000}"/>
    <cellStyle name="Normal 12 3 3 4 5 6 2" xfId="19126" xr:uid="{00000000-0005-0000-0000-00009D450000}"/>
    <cellStyle name="Normal 12 3 3 4 5 6 2 2" xfId="44746" xr:uid="{00000000-0005-0000-0000-00009E450000}"/>
    <cellStyle name="Normal 12 3 3 4 5 6 3" xfId="31936" xr:uid="{00000000-0005-0000-0000-00009F450000}"/>
    <cellStyle name="Normal 12 3 3 4 5 7" xfId="13636" xr:uid="{00000000-0005-0000-0000-0000A0450000}"/>
    <cellStyle name="Normal 12 3 3 4 5 7 2" xfId="39256" xr:uid="{00000000-0005-0000-0000-0000A1450000}"/>
    <cellStyle name="Normal 12 3 3 4 5 8" xfId="26446" xr:uid="{00000000-0005-0000-0000-0000A2450000}"/>
    <cellStyle name="Normal 12 3 3 4 6" xfId="1225" xr:uid="{00000000-0005-0000-0000-0000A3450000}"/>
    <cellStyle name="Normal 12 3 3 4 6 2" xfId="3055" xr:uid="{00000000-0005-0000-0000-0000A4450000}"/>
    <cellStyle name="Normal 12 3 3 4 6 2 2" xfId="8545" xr:uid="{00000000-0005-0000-0000-0000A5450000}"/>
    <cellStyle name="Normal 12 3 3 4 6 2 2 2" xfId="21356" xr:uid="{00000000-0005-0000-0000-0000A6450000}"/>
    <cellStyle name="Normal 12 3 3 4 6 2 2 2 2" xfId="46976" xr:uid="{00000000-0005-0000-0000-0000A7450000}"/>
    <cellStyle name="Normal 12 3 3 4 6 2 2 3" xfId="34166" xr:uid="{00000000-0005-0000-0000-0000A8450000}"/>
    <cellStyle name="Normal 12 3 3 4 6 2 3" xfId="15866" xr:uid="{00000000-0005-0000-0000-0000A9450000}"/>
    <cellStyle name="Normal 12 3 3 4 6 2 3 2" xfId="41486" xr:uid="{00000000-0005-0000-0000-0000AA450000}"/>
    <cellStyle name="Normal 12 3 3 4 6 2 4" xfId="28676" xr:uid="{00000000-0005-0000-0000-0000AB450000}"/>
    <cellStyle name="Normal 12 3 3 4 6 3" xfId="4885" xr:uid="{00000000-0005-0000-0000-0000AC450000}"/>
    <cellStyle name="Normal 12 3 3 4 6 3 2" xfId="10375" xr:uid="{00000000-0005-0000-0000-0000AD450000}"/>
    <cellStyle name="Normal 12 3 3 4 6 3 2 2" xfId="23186" xr:uid="{00000000-0005-0000-0000-0000AE450000}"/>
    <cellStyle name="Normal 12 3 3 4 6 3 2 2 2" xfId="48806" xr:uid="{00000000-0005-0000-0000-0000AF450000}"/>
    <cellStyle name="Normal 12 3 3 4 6 3 2 3" xfId="35996" xr:uid="{00000000-0005-0000-0000-0000B0450000}"/>
    <cellStyle name="Normal 12 3 3 4 6 3 3" xfId="17696" xr:uid="{00000000-0005-0000-0000-0000B1450000}"/>
    <cellStyle name="Normal 12 3 3 4 6 3 3 2" xfId="43316" xr:uid="{00000000-0005-0000-0000-0000B2450000}"/>
    <cellStyle name="Normal 12 3 3 4 6 3 4" xfId="30506" xr:uid="{00000000-0005-0000-0000-0000B3450000}"/>
    <cellStyle name="Normal 12 3 3 4 6 4" xfId="12205" xr:uid="{00000000-0005-0000-0000-0000B4450000}"/>
    <cellStyle name="Normal 12 3 3 4 6 4 2" xfId="25016" xr:uid="{00000000-0005-0000-0000-0000B5450000}"/>
    <cellStyle name="Normal 12 3 3 4 6 4 2 2" xfId="50636" xr:uid="{00000000-0005-0000-0000-0000B6450000}"/>
    <cellStyle name="Normal 12 3 3 4 6 4 3" xfId="37826" xr:uid="{00000000-0005-0000-0000-0000B7450000}"/>
    <cellStyle name="Normal 12 3 3 4 6 5" xfId="6715" xr:uid="{00000000-0005-0000-0000-0000B8450000}"/>
    <cellStyle name="Normal 12 3 3 4 6 5 2" xfId="19526" xr:uid="{00000000-0005-0000-0000-0000B9450000}"/>
    <cellStyle name="Normal 12 3 3 4 6 5 2 2" xfId="45146" xr:uid="{00000000-0005-0000-0000-0000BA450000}"/>
    <cellStyle name="Normal 12 3 3 4 6 5 3" xfId="32336" xr:uid="{00000000-0005-0000-0000-0000BB450000}"/>
    <cellStyle name="Normal 12 3 3 4 6 6" xfId="14036" xr:uid="{00000000-0005-0000-0000-0000BC450000}"/>
    <cellStyle name="Normal 12 3 3 4 6 6 2" xfId="39656" xr:uid="{00000000-0005-0000-0000-0000BD450000}"/>
    <cellStyle name="Normal 12 3 3 4 6 7" xfId="26846" xr:uid="{00000000-0005-0000-0000-0000BE450000}"/>
    <cellStyle name="Normal 12 3 3 4 7" xfId="2161" xr:uid="{00000000-0005-0000-0000-0000BF450000}"/>
    <cellStyle name="Normal 12 3 3 4 7 2" xfId="7651" xr:uid="{00000000-0005-0000-0000-0000C0450000}"/>
    <cellStyle name="Normal 12 3 3 4 7 2 2" xfId="20462" xr:uid="{00000000-0005-0000-0000-0000C1450000}"/>
    <cellStyle name="Normal 12 3 3 4 7 2 2 2" xfId="46082" xr:uid="{00000000-0005-0000-0000-0000C2450000}"/>
    <cellStyle name="Normal 12 3 3 4 7 2 3" xfId="33272" xr:uid="{00000000-0005-0000-0000-0000C3450000}"/>
    <cellStyle name="Normal 12 3 3 4 7 3" xfId="14972" xr:uid="{00000000-0005-0000-0000-0000C4450000}"/>
    <cellStyle name="Normal 12 3 3 4 7 3 2" xfId="40592" xr:uid="{00000000-0005-0000-0000-0000C5450000}"/>
    <cellStyle name="Normal 12 3 3 4 7 4" xfId="27782" xr:uid="{00000000-0005-0000-0000-0000C6450000}"/>
    <cellStyle name="Normal 12 3 3 4 8" xfId="3991" xr:uid="{00000000-0005-0000-0000-0000C7450000}"/>
    <cellStyle name="Normal 12 3 3 4 8 2" xfId="9481" xr:uid="{00000000-0005-0000-0000-0000C8450000}"/>
    <cellStyle name="Normal 12 3 3 4 8 2 2" xfId="22292" xr:uid="{00000000-0005-0000-0000-0000C9450000}"/>
    <cellStyle name="Normal 12 3 3 4 8 2 2 2" xfId="47912" xr:uid="{00000000-0005-0000-0000-0000CA450000}"/>
    <cellStyle name="Normal 12 3 3 4 8 2 3" xfId="35102" xr:uid="{00000000-0005-0000-0000-0000CB450000}"/>
    <cellStyle name="Normal 12 3 3 4 8 3" xfId="16802" xr:uid="{00000000-0005-0000-0000-0000CC450000}"/>
    <cellStyle name="Normal 12 3 3 4 8 3 2" xfId="42422" xr:uid="{00000000-0005-0000-0000-0000CD450000}"/>
    <cellStyle name="Normal 12 3 3 4 8 4" xfId="29612" xr:uid="{00000000-0005-0000-0000-0000CE450000}"/>
    <cellStyle name="Normal 12 3 3 4 9" xfId="11311" xr:uid="{00000000-0005-0000-0000-0000CF450000}"/>
    <cellStyle name="Normal 12 3 3 4 9 2" xfId="24122" xr:uid="{00000000-0005-0000-0000-0000D0450000}"/>
    <cellStyle name="Normal 12 3 3 4 9 2 2" xfId="49742" xr:uid="{00000000-0005-0000-0000-0000D1450000}"/>
    <cellStyle name="Normal 12 3 3 4 9 3" xfId="36932" xr:uid="{00000000-0005-0000-0000-0000D2450000}"/>
    <cellStyle name="Normal 12 3 3 5" xfId="374" xr:uid="{00000000-0005-0000-0000-0000D3450000}"/>
    <cellStyle name="Normal 12 3 3 5 2" xfId="865" xr:uid="{00000000-0005-0000-0000-0000D4450000}"/>
    <cellStyle name="Normal 12 3 3 5 2 2" xfId="1760" xr:uid="{00000000-0005-0000-0000-0000D5450000}"/>
    <cellStyle name="Normal 12 3 3 5 2 2 2" xfId="3590" xr:uid="{00000000-0005-0000-0000-0000D6450000}"/>
    <cellStyle name="Normal 12 3 3 5 2 2 2 2" xfId="9080" xr:uid="{00000000-0005-0000-0000-0000D7450000}"/>
    <cellStyle name="Normal 12 3 3 5 2 2 2 2 2" xfId="21891" xr:uid="{00000000-0005-0000-0000-0000D8450000}"/>
    <cellStyle name="Normal 12 3 3 5 2 2 2 2 2 2" xfId="47511" xr:uid="{00000000-0005-0000-0000-0000D9450000}"/>
    <cellStyle name="Normal 12 3 3 5 2 2 2 2 3" xfId="34701" xr:uid="{00000000-0005-0000-0000-0000DA450000}"/>
    <cellStyle name="Normal 12 3 3 5 2 2 2 3" xfId="16401" xr:uid="{00000000-0005-0000-0000-0000DB450000}"/>
    <cellStyle name="Normal 12 3 3 5 2 2 2 3 2" xfId="42021" xr:uid="{00000000-0005-0000-0000-0000DC450000}"/>
    <cellStyle name="Normal 12 3 3 5 2 2 2 4" xfId="29211" xr:uid="{00000000-0005-0000-0000-0000DD450000}"/>
    <cellStyle name="Normal 12 3 3 5 2 2 3" xfId="5420" xr:uid="{00000000-0005-0000-0000-0000DE450000}"/>
    <cellStyle name="Normal 12 3 3 5 2 2 3 2" xfId="10910" xr:uid="{00000000-0005-0000-0000-0000DF450000}"/>
    <cellStyle name="Normal 12 3 3 5 2 2 3 2 2" xfId="23721" xr:uid="{00000000-0005-0000-0000-0000E0450000}"/>
    <cellStyle name="Normal 12 3 3 5 2 2 3 2 2 2" xfId="49341" xr:uid="{00000000-0005-0000-0000-0000E1450000}"/>
    <cellStyle name="Normal 12 3 3 5 2 2 3 2 3" xfId="36531" xr:uid="{00000000-0005-0000-0000-0000E2450000}"/>
    <cellStyle name="Normal 12 3 3 5 2 2 3 3" xfId="18231" xr:uid="{00000000-0005-0000-0000-0000E3450000}"/>
    <cellStyle name="Normal 12 3 3 5 2 2 3 3 2" xfId="43851" xr:uid="{00000000-0005-0000-0000-0000E4450000}"/>
    <cellStyle name="Normal 12 3 3 5 2 2 3 4" xfId="31041" xr:uid="{00000000-0005-0000-0000-0000E5450000}"/>
    <cellStyle name="Normal 12 3 3 5 2 2 4" xfId="12740" xr:uid="{00000000-0005-0000-0000-0000E6450000}"/>
    <cellStyle name="Normal 12 3 3 5 2 2 4 2" xfId="25551" xr:uid="{00000000-0005-0000-0000-0000E7450000}"/>
    <cellStyle name="Normal 12 3 3 5 2 2 4 2 2" xfId="51171" xr:uid="{00000000-0005-0000-0000-0000E8450000}"/>
    <cellStyle name="Normal 12 3 3 5 2 2 4 3" xfId="38361" xr:uid="{00000000-0005-0000-0000-0000E9450000}"/>
    <cellStyle name="Normal 12 3 3 5 2 2 5" xfId="7250" xr:uid="{00000000-0005-0000-0000-0000EA450000}"/>
    <cellStyle name="Normal 12 3 3 5 2 2 5 2" xfId="20061" xr:uid="{00000000-0005-0000-0000-0000EB450000}"/>
    <cellStyle name="Normal 12 3 3 5 2 2 5 2 2" xfId="45681" xr:uid="{00000000-0005-0000-0000-0000EC450000}"/>
    <cellStyle name="Normal 12 3 3 5 2 2 5 3" xfId="32871" xr:uid="{00000000-0005-0000-0000-0000ED450000}"/>
    <cellStyle name="Normal 12 3 3 5 2 2 6" xfId="14571" xr:uid="{00000000-0005-0000-0000-0000EE450000}"/>
    <cellStyle name="Normal 12 3 3 5 2 2 6 2" xfId="40191" xr:uid="{00000000-0005-0000-0000-0000EF450000}"/>
    <cellStyle name="Normal 12 3 3 5 2 2 7" xfId="27381" xr:uid="{00000000-0005-0000-0000-0000F0450000}"/>
    <cellStyle name="Normal 12 3 3 5 2 3" xfId="2696" xr:uid="{00000000-0005-0000-0000-0000F1450000}"/>
    <cellStyle name="Normal 12 3 3 5 2 3 2" xfId="8186" xr:uid="{00000000-0005-0000-0000-0000F2450000}"/>
    <cellStyle name="Normal 12 3 3 5 2 3 2 2" xfId="20997" xr:uid="{00000000-0005-0000-0000-0000F3450000}"/>
    <cellStyle name="Normal 12 3 3 5 2 3 2 2 2" xfId="46617" xr:uid="{00000000-0005-0000-0000-0000F4450000}"/>
    <cellStyle name="Normal 12 3 3 5 2 3 2 3" xfId="33807" xr:uid="{00000000-0005-0000-0000-0000F5450000}"/>
    <cellStyle name="Normal 12 3 3 5 2 3 3" xfId="15507" xr:uid="{00000000-0005-0000-0000-0000F6450000}"/>
    <cellStyle name="Normal 12 3 3 5 2 3 3 2" xfId="41127" xr:uid="{00000000-0005-0000-0000-0000F7450000}"/>
    <cellStyle name="Normal 12 3 3 5 2 3 4" xfId="28317" xr:uid="{00000000-0005-0000-0000-0000F8450000}"/>
    <cellStyle name="Normal 12 3 3 5 2 4" xfId="4526" xr:uid="{00000000-0005-0000-0000-0000F9450000}"/>
    <cellStyle name="Normal 12 3 3 5 2 4 2" xfId="10016" xr:uid="{00000000-0005-0000-0000-0000FA450000}"/>
    <cellStyle name="Normal 12 3 3 5 2 4 2 2" xfId="22827" xr:uid="{00000000-0005-0000-0000-0000FB450000}"/>
    <cellStyle name="Normal 12 3 3 5 2 4 2 2 2" xfId="48447" xr:uid="{00000000-0005-0000-0000-0000FC450000}"/>
    <cellStyle name="Normal 12 3 3 5 2 4 2 3" xfId="35637" xr:uid="{00000000-0005-0000-0000-0000FD450000}"/>
    <cellStyle name="Normal 12 3 3 5 2 4 3" xfId="17337" xr:uid="{00000000-0005-0000-0000-0000FE450000}"/>
    <cellStyle name="Normal 12 3 3 5 2 4 3 2" xfId="42957" xr:uid="{00000000-0005-0000-0000-0000FF450000}"/>
    <cellStyle name="Normal 12 3 3 5 2 4 4" xfId="30147" xr:uid="{00000000-0005-0000-0000-000000460000}"/>
    <cellStyle name="Normal 12 3 3 5 2 5" xfId="11846" xr:uid="{00000000-0005-0000-0000-000001460000}"/>
    <cellStyle name="Normal 12 3 3 5 2 5 2" xfId="24657" xr:uid="{00000000-0005-0000-0000-000002460000}"/>
    <cellStyle name="Normal 12 3 3 5 2 5 2 2" xfId="50277" xr:uid="{00000000-0005-0000-0000-000003460000}"/>
    <cellStyle name="Normal 12 3 3 5 2 5 3" xfId="37467" xr:uid="{00000000-0005-0000-0000-000004460000}"/>
    <cellStyle name="Normal 12 3 3 5 2 6" xfId="6356" xr:uid="{00000000-0005-0000-0000-000005460000}"/>
    <cellStyle name="Normal 12 3 3 5 2 6 2" xfId="19167" xr:uid="{00000000-0005-0000-0000-000006460000}"/>
    <cellStyle name="Normal 12 3 3 5 2 6 2 2" xfId="44787" xr:uid="{00000000-0005-0000-0000-000007460000}"/>
    <cellStyle name="Normal 12 3 3 5 2 6 3" xfId="31977" xr:uid="{00000000-0005-0000-0000-000008460000}"/>
    <cellStyle name="Normal 12 3 3 5 2 7" xfId="13677" xr:uid="{00000000-0005-0000-0000-000009460000}"/>
    <cellStyle name="Normal 12 3 3 5 2 7 2" xfId="39297" xr:uid="{00000000-0005-0000-0000-00000A460000}"/>
    <cellStyle name="Normal 12 3 3 5 2 8" xfId="26487" xr:uid="{00000000-0005-0000-0000-00000B460000}"/>
    <cellStyle name="Normal 12 3 3 5 3" xfId="1269" xr:uid="{00000000-0005-0000-0000-00000C460000}"/>
    <cellStyle name="Normal 12 3 3 5 3 2" xfId="3099" xr:uid="{00000000-0005-0000-0000-00000D460000}"/>
    <cellStyle name="Normal 12 3 3 5 3 2 2" xfId="8589" xr:uid="{00000000-0005-0000-0000-00000E460000}"/>
    <cellStyle name="Normal 12 3 3 5 3 2 2 2" xfId="21400" xr:uid="{00000000-0005-0000-0000-00000F460000}"/>
    <cellStyle name="Normal 12 3 3 5 3 2 2 2 2" xfId="47020" xr:uid="{00000000-0005-0000-0000-000010460000}"/>
    <cellStyle name="Normal 12 3 3 5 3 2 2 3" xfId="34210" xr:uid="{00000000-0005-0000-0000-000011460000}"/>
    <cellStyle name="Normal 12 3 3 5 3 2 3" xfId="15910" xr:uid="{00000000-0005-0000-0000-000012460000}"/>
    <cellStyle name="Normal 12 3 3 5 3 2 3 2" xfId="41530" xr:uid="{00000000-0005-0000-0000-000013460000}"/>
    <cellStyle name="Normal 12 3 3 5 3 2 4" xfId="28720" xr:uid="{00000000-0005-0000-0000-000014460000}"/>
    <cellStyle name="Normal 12 3 3 5 3 3" xfId="4929" xr:uid="{00000000-0005-0000-0000-000015460000}"/>
    <cellStyle name="Normal 12 3 3 5 3 3 2" xfId="10419" xr:uid="{00000000-0005-0000-0000-000016460000}"/>
    <cellStyle name="Normal 12 3 3 5 3 3 2 2" xfId="23230" xr:uid="{00000000-0005-0000-0000-000017460000}"/>
    <cellStyle name="Normal 12 3 3 5 3 3 2 2 2" xfId="48850" xr:uid="{00000000-0005-0000-0000-000018460000}"/>
    <cellStyle name="Normal 12 3 3 5 3 3 2 3" xfId="36040" xr:uid="{00000000-0005-0000-0000-000019460000}"/>
    <cellStyle name="Normal 12 3 3 5 3 3 3" xfId="17740" xr:uid="{00000000-0005-0000-0000-00001A460000}"/>
    <cellStyle name="Normal 12 3 3 5 3 3 3 2" xfId="43360" xr:uid="{00000000-0005-0000-0000-00001B460000}"/>
    <cellStyle name="Normal 12 3 3 5 3 3 4" xfId="30550" xr:uid="{00000000-0005-0000-0000-00001C460000}"/>
    <cellStyle name="Normal 12 3 3 5 3 4" xfId="12249" xr:uid="{00000000-0005-0000-0000-00001D460000}"/>
    <cellStyle name="Normal 12 3 3 5 3 4 2" xfId="25060" xr:uid="{00000000-0005-0000-0000-00001E460000}"/>
    <cellStyle name="Normal 12 3 3 5 3 4 2 2" xfId="50680" xr:uid="{00000000-0005-0000-0000-00001F460000}"/>
    <cellStyle name="Normal 12 3 3 5 3 4 3" xfId="37870" xr:uid="{00000000-0005-0000-0000-000020460000}"/>
    <cellStyle name="Normal 12 3 3 5 3 5" xfId="6759" xr:uid="{00000000-0005-0000-0000-000021460000}"/>
    <cellStyle name="Normal 12 3 3 5 3 5 2" xfId="19570" xr:uid="{00000000-0005-0000-0000-000022460000}"/>
    <cellStyle name="Normal 12 3 3 5 3 5 2 2" xfId="45190" xr:uid="{00000000-0005-0000-0000-000023460000}"/>
    <cellStyle name="Normal 12 3 3 5 3 5 3" xfId="32380" xr:uid="{00000000-0005-0000-0000-000024460000}"/>
    <cellStyle name="Normal 12 3 3 5 3 6" xfId="14080" xr:uid="{00000000-0005-0000-0000-000025460000}"/>
    <cellStyle name="Normal 12 3 3 5 3 6 2" xfId="39700" xr:uid="{00000000-0005-0000-0000-000026460000}"/>
    <cellStyle name="Normal 12 3 3 5 3 7" xfId="26890" xr:uid="{00000000-0005-0000-0000-000027460000}"/>
    <cellStyle name="Normal 12 3 3 5 4" xfId="2205" xr:uid="{00000000-0005-0000-0000-000028460000}"/>
    <cellStyle name="Normal 12 3 3 5 4 2" xfId="7695" xr:uid="{00000000-0005-0000-0000-000029460000}"/>
    <cellStyle name="Normal 12 3 3 5 4 2 2" xfId="20506" xr:uid="{00000000-0005-0000-0000-00002A460000}"/>
    <cellStyle name="Normal 12 3 3 5 4 2 2 2" xfId="46126" xr:uid="{00000000-0005-0000-0000-00002B460000}"/>
    <cellStyle name="Normal 12 3 3 5 4 2 3" xfId="33316" xr:uid="{00000000-0005-0000-0000-00002C460000}"/>
    <cellStyle name="Normal 12 3 3 5 4 3" xfId="15016" xr:uid="{00000000-0005-0000-0000-00002D460000}"/>
    <cellStyle name="Normal 12 3 3 5 4 3 2" xfId="40636" xr:uid="{00000000-0005-0000-0000-00002E460000}"/>
    <cellStyle name="Normal 12 3 3 5 4 4" xfId="27826" xr:uid="{00000000-0005-0000-0000-00002F460000}"/>
    <cellStyle name="Normal 12 3 3 5 5" xfId="4035" xr:uid="{00000000-0005-0000-0000-000030460000}"/>
    <cellStyle name="Normal 12 3 3 5 5 2" xfId="9525" xr:uid="{00000000-0005-0000-0000-000031460000}"/>
    <cellStyle name="Normal 12 3 3 5 5 2 2" xfId="22336" xr:uid="{00000000-0005-0000-0000-000032460000}"/>
    <cellStyle name="Normal 12 3 3 5 5 2 2 2" xfId="47956" xr:uid="{00000000-0005-0000-0000-000033460000}"/>
    <cellStyle name="Normal 12 3 3 5 5 2 3" xfId="35146" xr:uid="{00000000-0005-0000-0000-000034460000}"/>
    <cellStyle name="Normal 12 3 3 5 5 3" xfId="16846" xr:uid="{00000000-0005-0000-0000-000035460000}"/>
    <cellStyle name="Normal 12 3 3 5 5 3 2" xfId="42466" xr:uid="{00000000-0005-0000-0000-000036460000}"/>
    <cellStyle name="Normal 12 3 3 5 5 4" xfId="29656" xr:uid="{00000000-0005-0000-0000-000037460000}"/>
    <cellStyle name="Normal 12 3 3 5 6" xfId="11355" xr:uid="{00000000-0005-0000-0000-000038460000}"/>
    <cellStyle name="Normal 12 3 3 5 6 2" xfId="24166" xr:uid="{00000000-0005-0000-0000-000039460000}"/>
    <cellStyle name="Normal 12 3 3 5 6 2 2" xfId="49786" xr:uid="{00000000-0005-0000-0000-00003A460000}"/>
    <cellStyle name="Normal 12 3 3 5 6 3" xfId="36976" xr:uid="{00000000-0005-0000-0000-00003B460000}"/>
    <cellStyle name="Normal 12 3 3 5 7" xfId="5865" xr:uid="{00000000-0005-0000-0000-00003C460000}"/>
    <cellStyle name="Normal 12 3 3 5 7 2" xfId="18676" xr:uid="{00000000-0005-0000-0000-00003D460000}"/>
    <cellStyle name="Normal 12 3 3 5 7 2 2" xfId="44296" xr:uid="{00000000-0005-0000-0000-00003E460000}"/>
    <cellStyle name="Normal 12 3 3 5 7 3" xfId="31486" xr:uid="{00000000-0005-0000-0000-00003F460000}"/>
    <cellStyle name="Normal 12 3 3 5 8" xfId="13186" xr:uid="{00000000-0005-0000-0000-000040460000}"/>
    <cellStyle name="Normal 12 3 3 5 8 2" xfId="38806" xr:uid="{00000000-0005-0000-0000-000041460000}"/>
    <cellStyle name="Normal 12 3 3 5 9" xfId="25996" xr:uid="{00000000-0005-0000-0000-000042460000}"/>
    <cellStyle name="Normal 12 3 3 6" xfId="598" xr:uid="{00000000-0005-0000-0000-000043460000}"/>
    <cellStyle name="Normal 12 3 3 6 2" xfId="998" xr:uid="{00000000-0005-0000-0000-000044460000}"/>
    <cellStyle name="Normal 12 3 3 6 2 2" xfId="1893" xr:uid="{00000000-0005-0000-0000-000045460000}"/>
    <cellStyle name="Normal 12 3 3 6 2 2 2" xfId="3723" xr:uid="{00000000-0005-0000-0000-000046460000}"/>
    <cellStyle name="Normal 12 3 3 6 2 2 2 2" xfId="9213" xr:uid="{00000000-0005-0000-0000-000047460000}"/>
    <cellStyle name="Normal 12 3 3 6 2 2 2 2 2" xfId="22024" xr:uid="{00000000-0005-0000-0000-000048460000}"/>
    <cellStyle name="Normal 12 3 3 6 2 2 2 2 2 2" xfId="47644" xr:uid="{00000000-0005-0000-0000-000049460000}"/>
    <cellStyle name="Normal 12 3 3 6 2 2 2 2 3" xfId="34834" xr:uid="{00000000-0005-0000-0000-00004A460000}"/>
    <cellStyle name="Normal 12 3 3 6 2 2 2 3" xfId="16534" xr:uid="{00000000-0005-0000-0000-00004B460000}"/>
    <cellStyle name="Normal 12 3 3 6 2 2 2 3 2" xfId="42154" xr:uid="{00000000-0005-0000-0000-00004C460000}"/>
    <cellStyle name="Normal 12 3 3 6 2 2 2 4" xfId="29344" xr:uid="{00000000-0005-0000-0000-00004D460000}"/>
    <cellStyle name="Normal 12 3 3 6 2 2 3" xfId="5553" xr:uid="{00000000-0005-0000-0000-00004E460000}"/>
    <cellStyle name="Normal 12 3 3 6 2 2 3 2" xfId="11043" xr:uid="{00000000-0005-0000-0000-00004F460000}"/>
    <cellStyle name="Normal 12 3 3 6 2 2 3 2 2" xfId="23854" xr:uid="{00000000-0005-0000-0000-000050460000}"/>
    <cellStyle name="Normal 12 3 3 6 2 2 3 2 2 2" xfId="49474" xr:uid="{00000000-0005-0000-0000-000051460000}"/>
    <cellStyle name="Normal 12 3 3 6 2 2 3 2 3" xfId="36664" xr:uid="{00000000-0005-0000-0000-000052460000}"/>
    <cellStyle name="Normal 12 3 3 6 2 2 3 3" xfId="18364" xr:uid="{00000000-0005-0000-0000-000053460000}"/>
    <cellStyle name="Normal 12 3 3 6 2 2 3 3 2" xfId="43984" xr:uid="{00000000-0005-0000-0000-000054460000}"/>
    <cellStyle name="Normal 12 3 3 6 2 2 3 4" xfId="31174" xr:uid="{00000000-0005-0000-0000-000055460000}"/>
    <cellStyle name="Normal 12 3 3 6 2 2 4" xfId="12873" xr:uid="{00000000-0005-0000-0000-000056460000}"/>
    <cellStyle name="Normal 12 3 3 6 2 2 4 2" xfId="25684" xr:uid="{00000000-0005-0000-0000-000057460000}"/>
    <cellStyle name="Normal 12 3 3 6 2 2 4 2 2" xfId="51304" xr:uid="{00000000-0005-0000-0000-000058460000}"/>
    <cellStyle name="Normal 12 3 3 6 2 2 4 3" xfId="38494" xr:uid="{00000000-0005-0000-0000-000059460000}"/>
    <cellStyle name="Normal 12 3 3 6 2 2 5" xfId="7383" xr:uid="{00000000-0005-0000-0000-00005A460000}"/>
    <cellStyle name="Normal 12 3 3 6 2 2 5 2" xfId="20194" xr:uid="{00000000-0005-0000-0000-00005B460000}"/>
    <cellStyle name="Normal 12 3 3 6 2 2 5 2 2" xfId="45814" xr:uid="{00000000-0005-0000-0000-00005C460000}"/>
    <cellStyle name="Normal 12 3 3 6 2 2 5 3" xfId="33004" xr:uid="{00000000-0005-0000-0000-00005D460000}"/>
    <cellStyle name="Normal 12 3 3 6 2 2 6" xfId="14704" xr:uid="{00000000-0005-0000-0000-00005E460000}"/>
    <cellStyle name="Normal 12 3 3 6 2 2 6 2" xfId="40324" xr:uid="{00000000-0005-0000-0000-00005F460000}"/>
    <cellStyle name="Normal 12 3 3 6 2 2 7" xfId="27514" xr:uid="{00000000-0005-0000-0000-000060460000}"/>
    <cellStyle name="Normal 12 3 3 6 2 3" xfId="2829" xr:uid="{00000000-0005-0000-0000-000061460000}"/>
    <cellStyle name="Normal 12 3 3 6 2 3 2" xfId="8319" xr:uid="{00000000-0005-0000-0000-000062460000}"/>
    <cellStyle name="Normal 12 3 3 6 2 3 2 2" xfId="21130" xr:uid="{00000000-0005-0000-0000-000063460000}"/>
    <cellStyle name="Normal 12 3 3 6 2 3 2 2 2" xfId="46750" xr:uid="{00000000-0005-0000-0000-000064460000}"/>
    <cellStyle name="Normal 12 3 3 6 2 3 2 3" xfId="33940" xr:uid="{00000000-0005-0000-0000-000065460000}"/>
    <cellStyle name="Normal 12 3 3 6 2 3 3" xfId="15640" xr:uid="{00000000-0005-0000-0000-000066460000}"/>
    <cellStyle name="Normal 12 3 3 6 2 3 3 2" xfId="41260" xr:uid="{00000000-0005-0000-0000-000067460000}"/>
    <cellStyle name="Normal 12 3 3 6 2 3 4" xfId="28450" xr:uid="{00000000-0005-0000-0000-000068460000}"/>
    <cellStyle name="Normal 12 3 3 6 2 4" xfId="4659" xr:uid="{00000000-0005-0000-0000-000069460000}"/>
    <cellStyle name="Normal 12 3 3 6 2 4 2" xfId="10149" xr:uid="{00000000-0005-0000-0000-00006A460000}"/>
    <cellStyle name="Normal 12 3 3 6 2 4 2 2" xfId="22960" xr:uid="{00000000-0005-0000-0000-00006B460000}"/>
    <cellStyle name="Normal 12 3 3 6 2 4 2 2 2" xfId="48580" xr:uid="{00000000-0005-0000-0000-00006C460000}"/>
    <cellStyle name="Normal 12 3 3 6 2 4 2 3" xfId="35770" xr:uid="{00000000-0005-0000-0000-00006D460000}"/>
    <cellStyle name="Normal 12 3 3 6 2 4 3" xfId="17470" xr:uid="{00000000-0005-0000-0000-00006E460000}"/>
    <cellStyle name="Normal 12 3 3 6 2 4 3 2" xfId="43090" xr:uid="{00000000-0005-0000-0000-00006F460000}"/>
    <cellStyle name="Normal 12 3 3 6 2 4 4" xfId="30280" xr:uid="{00000000-0005-0000-0000-000070460000}"/>
    <cellStyle name="Normal 12 3 3 6 2 5" xfId="11979" xr:uid="{00000000-0005-0000-0000-000071460000}"/>
    <cellStyle name="Normal 12 3 3 6 2 5 2" xfId="24790" xr:uid="{00000000-0005-0000-0000-000072460000}"/>
    <cellStyle name="Normal 12 3 3 6 2 5 2 2" xfId="50410" xr:uid="{00000000-0005-0000-0000-000073460000}"/>
    <cellStyle name="Normal 12 3 3 6 2 5 3" xfId="37600" xr:uid="{00000000-0005-0000-0000-000074460000}"/>
    <cellStyle name="Normal 12 3 3 6 2 6" xfId="6489" xr:uid="{00000000-0005-0000-0000-000075460000}"/>
    <cellStyle name="Normal 12 3 3 6 2 6 2" xfId="19300" xr:uid="{00000000-0005-0000-0000-000076460000}"/>
    <cellStyle name="Normal 12 3 3 6 2 6 2 2" xfId="44920" xr:uid="{00000000-0005-0000-0000-000077460000}"/>
    <cellStyle name="Normal 12 3 3 6 2 6 3" xfId="32110" xr:uid="{00000000-0005-0000-0000-000078460000}"/>
    <cellStyle name="Normal 12 3 3 6 2 7" xfId="13810" xr:uid="{00000000-0005-0000-0000-000079460000}"/>
    <cellStyle name="Normal 12 3 3 6 2 7 2" xfId="39430" xr:uid="{00000000-0005-0000-0000-00007A460000}"/>
    <cellStyle name="Normal 12 3 3 6 2 8" xfId="26620" xr:uid="{00000000-0005-0000-0000-00007B460000}"/>
    <cellStyle name="Normal 12 3 3 6 3" xfId="1493" xr:uid="{00000000-0005-0000-0000-00007C460000}"/>
    <cellStyle name="Normal 12 3 3 6 3 2" xfId="3323" xr:uid="{00000000-0005-0000-0000-00007D460000}"/>
    <cellStyle name="Normal 12 3 3 6 3 2 2" xfId="8813" xr:uid="{00000000-0005-0000-0000-00007E460000}"/>
    <cellStyle name="Normal 12 3 3 6 3 2 2 2" xfId="21624" xr:uid="{00000000-0005-0000-0000-00007F460000}"/>
    <cellStyle name="Normal 12 3 3 6 3 2 2 2 2" xfId="47244" xr:uid="{00000000-0005-0000-0000-000080460000}"/>
    <cellStyle name="Normal 12 3 3 6 3 2 2 3" xfId="34434" xr:uid="{00000000-0005-0000-0000-000081460000}"/>
    <cellStyle name="Normal 12 3 3 6 3 2 3" xfId="16134" xr:uid="{00000000-0005-0000-0000-000082460000}"/>
    <cellStyle name="Normal 12 3 3 6 3 2 3 2" xfId="41754" xr:uid="{00000000-0005-0000-0000-000083460000}"/>
    <cellStyle name="Normal 12 3 3 6 3 2 4" xfId="28944" xr:uid="{00000000-0005-0000-0000-000084460000}"/>
    <cellStyle name="Normal 12 3 3 6 3 3" xfId="5153" xr:uid="{00000000-0005-0000-0000-000085460000}"/>
    <cellStyle name="Normal 12 3 3 6 3 3 2" xfId="10643" xr:uid="{00000000-0005-0000-0000-000086460000}"/>
    <cellStyle name="Normal 12 3 3 6 3 3 2 2" xfId="23454" xr:uid="{00000000-0005-0000-0000-000087460000}"/>
    <cellStyle name="Normal 12 3 3 6 3 3 2 2 2" xfId="49074" xr:uid="{00000000-0005-0000-0000-000088460000}"/>
    <cellStyle name="Normal 12 3 3 6 3 3 2 3" xfId="36264" xr:uid="{00000000-0005-0000-0000-000089460000}"/>
    <cellStyle name="Normal 12 3 3 6 3 3 3" xfId="17964" xr:uid="{00000000-0005-0000-0000-00008A460000}"/>
    <cellStyle name="Normal 12 3 3 6 3 3 3 2" xfId="43584" xr:uid="{00000000-0005-0000-0000-00008B460000}"/>
    <cellStyle name="Normal 12 3 3 6 3 3 4" xfId="30774" xr:uid="{00000000-0005-0000-0000-00008C460000}"/>
    <cellStyle name="Normal 12 3 3 6 3 4" xfId="12473" xr:uid="{00000000-0005-0000-0000-00008D460000}"/>
    <cellStyle name="Normal 12 3 3 6 3 4 2" xfId="25284" xr:uid="{00000000-0005-0000-0000-00008E460000}"/>
    <cellStyle name="Normal 12 3 3 6 3 4 2 2" xfId="50904" xr:uid="{00000000-0005-0000-0000-00008F460000}"/>
    <cellStyle name="Normal 12 3 3 6 3 4 3" xfId="38094" xr:uid="{00000000-0005-0000-0000-000090460000}"/>
    <cellStyle name="Normal 12 3 3 6 3 5" xfId="6983" xr:uid="{00000000-0005-0000-0000-000091460000}"/>
    <cellStyle name="Normal 12 3 3 6 3 5 2" xfId="19794" xr:uid="{00000000-0005-0000-0000-000092460000}"/>
    <cellStyle name="Normal 12 3 3 6 3 5 2 2" xfId="45414" xr:uid="{00000000-0005-0000-0000-000093460000}"/>
    <cellStyle name="Normal 12 3 3 6 3 5 3" xfId="32604" xr:uid="{00000000-0005-0000-0000-000094460000}"/>
    <cellStyle name="Normal 12 3 3 6 3 6" xfId="14304" xr:uid="{00000000-0005-0000-0000-000095460000}"/>
    <cellStyle name="Normal 12 3 3 6 3 6 2" xfId="39924" xr:uid="{00000000-0005-0000-0000-000096460000}"/>
    <cellStyle name="Normal 12 3 3 6 3 7" xfId="27114" xr:uid="{00000000-0005-0000-0000-000097460000}"/>
    <cellStyle name="Normal 12 3 3 6 4" xfId="2429" xr:uid="{00000000-0005-0000-0000-000098460000}"/>
    <cellStyle name="Normal 12 3 3 6 4 2" xfId="7919" xr:uid="{00000000-0005-0000-0000-000099460000}"/>
    <cellStyle name="Normal 12 3 3 6 4 2 2" xfId="20730" xr:uid="{00000000-0005-0000-0000-00009A460000}"/>
    <cellStyle name="Normal 12 3 3 6 4 2 2 2" xfId="46350" xr:uid="{00000000-0005-0000-0000-00009B460000}"/>
    <cellStyle name="Normal 12 3 3 6 4 2 3" xfId="33540" xr:uid="{00000000-0005-0000-0000-00009C460000}"/>
    <cellStyle name="Normal 12 3 3 6 4 3" xfId="15240" xr:uid="{00000000-0005-0000-0000-00009D460000}"/>
    <cellStyle name="Normal 12 3 3 6 4 3 2" xfId="40860" xr:uid="{00000000-0005-0000-0000-00009E460000}"/>
    <cellStyle name="Normal 12 3 3 6 4 4" xfId="28050" xr:uid="{00000000-0005-0000-0000-00009F460000}"/>
    <cellStyle name="Normal 12 3 3 6 5" xfId="4259" xr:uid="{00000000-0005-0000-0000-0000A0460000}"/>
    <cellStyle name="Normal 12 3 3 6 5 2" xfId="9749" xr:uid="{00000000-0005-0000-0000-0000A1460000}"/>
    <cellStyle name="Normal 12 3 3 6 5 2 2" xfId="22560" xr:uid="{00000000-0005-0000-0000-0000A2460000}"/>
    <cellStyle name="Normal 12 3 3 6 5 2 2 2" xfId="48180" xr:uid="{00000000-0005-0000-0000-0000A3460000}"/>
    <cellStyle name="Normal 12 3 3 6 5 2 3" xfId="35370" xr:uid="{00000000-0005-0000-0000-0000A4460000}"/>
    <cellStyle name="Normal 12 3 3 6 5 3" xfId="17070" xr:uid="{00000000-0005-0000-0000-0000A5460000}"/>
    <cellStyle name="Normal 12 3 3 6 5 3 2" xfId="42690" xr:uid="{00000000-0005-0000-0000-0000A6460000}"/>
    <cellStyle name="Normal 12 3 3 6 5 4" xfId="29880" xr:uid="{00000000-0005-0000-0000-0000A7460000}"/>
    <cellStyle name="Normal 12 3 3 6 6" xfId="11579" xr:uid="{00000000-0005-0000-0000-0000A8460000}"/>
    <cellStyle name="Normal 12 3 3 6 6 2" xfId="24390" xr:uid="{00000000-0005-0000-0000-0000A9460000}"/>
    <cellStyle name="Normal 12 3 3 6 6 2 2" xfId="50010" xr:uid="{00000000-0005-0000-0000-0000AA460000}"/>
    <cellStyle name="Normal 12 3 3 6 6 3" xfId="37200" xr:uid="{00000000-0005-0000-0000-0000AB460000}"/>
    <cellStyle name="Normal 12 3 3 6 7" xfId="6089" xr:uid="{00000000-0005-0000-0000-0000AC460000}"/>
    <cellStyle name="Normal 12 3 3 6 7 2" xfId="18900" xr:uid="{00000000-0005-0000-0000-0000AD460000}"/>
    <cellStyle name="Normal 12 3 3 6 7 2 2" xfId="44520" xr:uid="{00000000-0005-0000-0000-0000AE460000}"/>
    <cellStyle name="Normal 12 3 3 6 7 3" xfId="31710" xr:uid="{00000000-0005-0000-0000-0000AF460000}"/>
    <cellStyle name="Normal 12 3 3 6 8" xfId="13410" xr:uid="{00000000-0005-0000-0000-0000B0460000}"/>
    <cellStyle name="Normal 12 3 3 6 8 2" xfId="39030" xr:uid="{00000000-0005-0000-0000-0000B1460000}"/>
    <cellStyle name="Normal 12 3 3 6 9" xfId="26220" xr:uid="{00000000-0005-0000-0000-0000B2460000}"/>
    <cellStyle name="Normal 12 3 3 7" xfId="732" xr:uid="{00000000-0005-0000-0000-0000B3460000}"/>
    <cellStyle name="Normal 12 3 3 7 2" xfId="1627" xr:uid="{00000000-0005-0000-0000-0000B4460000}"/>
    <cellStyle name="Normal 12 3 3 7 2 2" xfId="3457" xr:uid="{00000000-0005-0000-0000-0000B5460000}"/>
    <cellStyle name="Normal 12 3 3 7 2 2 2" xfId="8947" xr:uid="{00000000-0005-0000-0000-0000B6460000}"/>
    <cellStyle name="Normal 12 3 3 7 2 2 2 2" xfId="21758" xr:uid="{00000000-0005-0000-0000-0000B7460000}"/>
    <cellStyle name="Normal 12 3 3 7 2 2 2 2 2" xfId="47378" xr:uid="{00000000-0005-0000-0000-0000B8460000}"/>
    <cellStyle name="Normal 12 3 3 7 2 2 2 3" xfId="34568" xr:uid="{00000000-0005-0000-0000-0000B9460000}"/>
    <cellStyle name="Normal 12 3 3 7 2 2 3" xfId="16268" xr:uid="{00000000-0005-0000-0000-0000BA460000}"/>
    <cellStyle name="Normal 12 3 3 7 2 2 3 2" xfId="41888" xr:uid="{00000000-0005-0000-0000-0000BB460000}"/>
    <cellStyle name="Normal 12 3 3 7 2 2 4" xfId="29078" xr:uid="{00000000-0005-0000-0000-0000BC460000}"/>
    <cellStyle name="Normal 12 3 3 7 2 3" xfId="5287" xr:uid="{00000000-0005-0000-0000-0000BD460000}"/>
    <cellStyle name="Normal 12 3 3 7 2 3 2" xfId="10777" xr:uid="{00000000-0005-0000-0000-0000BE460000}"/>
    <cellStyle name="Normal 12 3 3 7 2 3 2 2" xfId="23588" xr:uid="{00000000-0005-0000-0000-0000BF460000}"/>
    <cellStyle name="Normal 12 3 3 7 2 3 2 2 2" xfId="49208" xr:uid="{00000000-0005-0000-0000-0000C0460000}"/>
    <cellStyle name="Normal 12 3 3 7 2 3 2 3" xfId="36398" xr:uid="{00000000-0005-0000-0000-0000C1460000}"/>
    <cellStyle name="Normal 12 3 3 7 2 3 3" xfId="18098" xr:uid="{00000000-0005-0000-0000-0000C2460000}"/>
    <cellStyle name="Normal 12 3 3 7 2 3 3 2" xfId="43718" xr:uid="{00000000-0005-0000-0000-0000C3460000}"/>
    <cellStyle name="Normal 12 3 3 7 2 3 4" xfId="30908" xr:uid="{00000000-0005-0000-0000-0000C4460000}"/>
    <cellStyle name="Normal 12 3 3 7 2 4" xfId="12607" xr:uid="{00000000-0005-0000-0000-0000C5460000}"/>
    <cellStyle name="Normal 12 3 3 7 2 4 2" xfId="25418" xr:uid="{00000000-0005-0000-0000-0000C6460000}"/>
    <cellStyle name="Normal 12 3 3 7 2 4 2 2" xfId="51038" xr:uid="{00000000-0005-0000-0000-0000C7460000}"/>
    <cellStyle name="Normal 12 3 3 7 2 4 3" xfId="38228" xr:uid="{00000000-0005-0000-0000-0000C8460000}"/>
    <cellStyle name="Normal 12 3 3 7 2 5" xfId="7117" xr:uid="{00000000-0005-0000-0000-0000C9460000}"/>
    <cellStyle name="Normal 12 3 3 7 2 5 2" xfId="19928" xr:uid="{00000000-0005-0000-0000-0000CA460000}"/>
    <cellStyle name="Normal 12 3 3 7 2 5 2 2" xfId="45548" xr:uid="{00000000-0005-0000-0000-0000CB460000}"/>
    <cellStyle name="Normal 12 3 3 7 2 5 3" xfId="32738" xr:uid="{00000000-0005-0000-0000-0000CC460000}"/>
    <cellStyle name="Normal 12 3 3 7 2 6" xfId="14438" xr:uid="{00000000-0005-0000-0000-0000CD460000}"/>
    <cellStyle name="Normal 12 3 3 7 2 6 2" xfId="40058" xr:uid="{00000000-0005-0000-0000-0000CE460000}"/>
    <cellStyle name="Normal 12 3 3 7 2 7" xfId="27248" xr:uid="{00000000-0005-0000-0000-0000CF460000}"/>
    <cellStyle name="Normal 12 3 3 7 3" xfId="2563" xr:uid="{00000000-0005-0000-0000-0000D0460000}"/>
    <cellStyle name="Normal 12 3 3 7 3 2" xfId="8053" xr:uid="{00000000-0005-0000-0000-0000D1460000}"/>
    <cellStyle name="Normal 12 3 3 7 3 2 2" xfId="20864" xr:uid="{00000000-0005-0000-0000-0000D2460000}"/>
    <cellStyle name="Normal 12 3 3 7 3 2 2 2" xfId="46484" xr:uid="{00000000-0005-0000-0000-0000D3460000}"/>
    <cellStyle name="Normal 12 3 3 7 3 2 3" xfId="33674" xr:uid="{00000000-0005-0000-0000-0000D4460000}"/>
    <cellStyle name="Normal 12 3 3 7 3 3" xfId="15374" xr:uid="{00000000-0005-0000-0000-0000D5460000}"/>
    <cellStyle name="Normal 12 3 3 7 3 3 2" xfId="40994" xr:uid="{00000000-0005-0000-0000-0000D6460000}"/>
    <cellStyle name="Normal 12 3 3 7 3 4" xfId="28184" xr:uid="{00000000-0005-0000-0000-0000D7460000}"/>
    <cellStyle name="Normal 12 3 3 7 4" xfId="4393" xr:uid="{00000000-0005-0000-0000-0000D8460000}"/>
    <cellStyle name="Normal 12 3 3 7 4 2" xfId="9883" xr:uid="{00000000-0005-0000-0000-0000D9460000}"/>
    <cellStyle name="Normal 12 3 3 7 4 2 2" xfId="22694" xr:uid="{00000000-0005-0000-0000-0000DA460000}"/>
    <cellStyle name="Normal 12 3 3 7 4 2 2 2" xfId="48314" xr:uid="{00000000-0005-0000-0000-0000DB460000}"/>
    <cellStyle name="Normal 12 3 3 7 4 2 3" xfId="35504" xr:uid="{00000000-0005-0000-0000-0000DC460000}"/>
    <cellStyle name="Normal 12 3 3 7 4 3" xfId="17204" xr:uid="{00000000-0005-0000-0000-0000DD460000}"/>
    <cellStyle name="Normal 12 3 3 7 4 3 2" xfId="42824" xr:uid="{00000000-0005-0000-0000-0000DE460000}"/>
    <cellStyle name="Normal 12 3 3 7 4 4" xfId="30014" xr:uid="{00000000-0005-0000-0000-0000DF460000}"/>
    <cellStyle name="Normal 12 3 3 7 5" xfId="11713" xr:uid="{00000000-0005-0000-0000-0000E0460000}"/>
    <cellStyle name="Normal 12 3 3 7 5 2" xfId="24524" xr:uid="{00000000-0005-0000-0000-0000E1460000}"/>
    <cellStyle name="Normal 12 3 3 7 5 2 2" xfId="50144" xr:uid="{00000000-0005-0000-0000-0000E2460000}"/>
    <cellStyle name="Normal 12 3 3 7 5 3" xfId="37334" xr:uid="{00000000-0005-0000-0000-0000E3460000}"/>
    <cellStyle name="Normal 12 3 3 7 6" xfId="6223" xr:uid="{00000000-0005-0000-0000-0000E4460000}"/>
    <cellStyle name="Normal 12 3 3 7 6 2" xfId="19034" xr:uid="{00000000-0005-0000-0000-0000E5460000}"/>
    <cellStyle name="Normal 12 3 3 7 6 2 2" xfId="44654" xr:uid="{00000000-0005-0000-0000-0000E6460000}"/>
    <cellStyle name="Normal 12 3 3 7 6 3" xfId="31844" xr:uid="{00000000-0005-0000-0000-0000E7460000}"/>
    <cellStyle name="Normal 12 3 3 7 7" xfId="13544" xr:uid="{00000000-0005-0000-0000-0000E8460000}"/>
    <cellStyle name="Normal 12 3 3 7 7 2" xfId="39164" xr:uid="{00000000-0005-0000-0000-0000E9460000}"/>
    <cellStyle name="Normal 12 3 3 7 8" xfId="26354" xr:uid="{00000000-0005-0000-0000-0000EA460000}"/>
    <cellStyle name="Normal 12 3 3 8" xfId="1133" xr:uid="{00000000-0005-0000-0000-0000EB460000}"/>
    <cellStyle name="Normal 12 3 3 8 2" xfId="2963" xr:uid="{00000000-0005-0000-0000-0000EC460000}"/>
    <cellStyle name="Normal 12 3 3 8 2 2" xfId="8453" xr:uid="{00000000-0005-0000-0000-0000ED460000}"/>
    <cellStyle name="Normal 12 3 3 8 2 2 2" xfId="21264" xr:uid="{00000000-0005-0000-0000-0000EE460000}"/>
    <cellStyle name="Normal 12 3 3 8 2 2 2 2" xfId="46884" xr:uid="{00000000-0005-0000-0000-0000EF460000}"/>
    <cellStyle name="Normal 12 3 3 8 2 2 3" xfId="34074" xr:uid="{00000000-0005-0000-0000-0000F0460000}"/>
    <cellStyle name="Normal 12 3 3 8 2 3" xfId="15774" xr:uid="{00000000-0005-0000-0000-0000F1460000}"/>
    <cellStyle name="Normal 12 3 3 8 2 3 2" xfId="41394" xr:uid="{00000000-0005-0000-0000-0000F2460000}"/>
    <cellStyle name="Normal 12 3 3 8 2 4" xfId="28584" xr:uid="{00000000-0005-0000-0000-0000F3460000}"/>
    <cellStyle name="Normal 12 3 3 8 3" xfId="4793" xr:uid="{00000000-0005-0000-0000-0000F4460000}"/>
    <cellStyle name="Normal 12 3 3 8 3 2" xfId="10283" xr:uid="{00000000-0005-0000-0000-0000F5460000}"/>
    <cellStyle name="Normal 12 3 3 8 3 2 2" xfId="23094" xr:uid="{00000000-0005-0000-0000-0000F6460000}"/>
    <cellStyle name="Normal 12 3 3 8 3 2 2 2" xfId="48714" xr:uid="{00000000-0005-0000-0000-0000F7460000}"/>
    <cellStyle name="Normal 12 3 3 8 3 2 3" xfId="35904" xr:uid="{00000000-0005-0000-0000-0000F8460000}"/>
    <cellStyle name="Normal 12 3 3 8 3 3" xfId="17604" xr:uid="{00000000-0005-0000-0000-0000F9460000}"/>
    <cellStyle name="Normal 12 3 3 8 3 3 2" xfId="43224" xr:uid="{00000000-0005-0000-0000-0000FA460000}"/>
    <cellStyle name="Normal 12 3 3 8 3 4" xfId="30414" xr:uid="{00000000-0005-0000-0000-0000FB460000}"/>
    <cellStyle name="Normal 12 3 3 8 4" xfId="12113" xr:uid="{00000000-0005-0000-0000-0000FC460000}"/>
    <cellStyle name="Normal 12 3 3 8 4 2" xfId="24924" xr:uid="{00000000-0005-0000-0000-0000FD460000}"/>
    <cellStyle name="Normal 12 3 3 8 4 2 2" xfId="50544" xr:uid="{00000000-0005-0000-0000-0000FE460000}"/>
    <cellStyle name="Normal 12 3 3 8 4 3" xfId="37734" xr:uid="{00000000-0005-0000-0000-0000FF460000}"/>
    <cellStyle name="Normal 12 3 3 8 5" xfId="6623" xr:uid="{00000000-0005-0000-0000-000000470000}"/>
    <cellStyle name="Normal 12 3 3 8 5 2" xfId="19434" xr:uid="{00000000-0005-0000-0000-000001470000}"/>
    <cellStyle name="Normal 12 3 3 8 5 2 2" xfId="45054" xr:uid="{00000000-0005-0000-0000-000002470000}"/>
    <cellStyle name="Normal 12 3 3 8 5 3" xfId="32244" xr:uid="{00000000-0005-0000-0000-000003470000}"/>
    <cellStyle name="Normal 12 3 3 8 6" xfId="13944" xr:uid="{00000000-0005-0000-0000-000004470000}"/>
    <cellStyle name="Normal 12 3 3 8 6 2" xfId="39564" xr:uid="{00000000-0005-0000-0000-000005470000}"/>
    <cellStyle name="Normal 12 3 3 8 7" xfId="26754" xr:uid="{00000000-0005-0000-0000-000006470000}"/>
    <cellStyle name="Normal 12 3 3 9" xfId="2028" xr:uid="{00000000-0005-0000-0000-000007470000}"/>
    <cellStyle name="Normal 12 3 3 9 2" xfId="3858" xr:uid="{00000000-0005-0000-0000-000008470000}"/>
    <cellStyle name="Normal 12 3 3 9 2 2" xfId="9348" xr:uid="{00000000-0005-0000-0000-000009470000}"/>
    <cellStyle name="Normal 12 3 3 9 2 2 2" xfId="22159" xr:uid="{00000000-0005-0000-0000-00000A470000}"/>
    <cellStyle name="Normal 12 3 3 9 2 2 2 2" xfId="47779" xr:uid="{00000000-0005-0000-0000-00000B470000}"/>
    <cellStyle name="Normal 12 3 3 9 2 2 3" xfId="34969" xr:uid="{00000000-0005-0000-0000-00000C470000}"/>
    <cellStyle name="Normal 12 3 3 9 2 3" xfId="16669" xr:uid="{00000000-0005-0000-0000-00000D470000}"/>
    <cellStyle name="Normal 12 3 3 9 2 3 2" xfId="42289" xr:uid="{00000000-0005-0000-0000-00000E470000}"/>
    <cellStyle name="Normal 12 3 3 9 2 4" xfId="29479" xr:uid="{00000000-0005-0000-0000-00000F470000}"/>
    <cellStyle name="Normal 12 3 3 9 3" xfId="5688" xr:uid="{00000000-0005-0000-0000-000010470000}"/>
    <cellStyle name="Normal 12 3 3 9 3 2" xfId="11178" xr:uid="{00000000-0005-0000-0000-000011470000}"/>
    <cellStyle name="Normal 12 3 3 9 3 2 2" xfId="23989" xr:uid="{00000000-0005-0000-0000-000012470000}"/>
    <cellStyle name="Normal 12 3 3 9 3 2 2 2" xfId="49609" xr:uid="{00000000-0005-0000-0000-000013470000}"/>
    <cellStyle name="Normal 12 3 3 9 3 2 3" xfId="36799" xr:uid="{00000000-0005-0000-0000-000014470000}"/>
    <cellStyle name="Normal 12 3 3 9 3 3" xfId="18499" xr:uid="{00000000-0005-0000-0000-000015470000}"/>
    <cellStyle name="Normal 12 3 3 9 3 3 2" xfId="44119" xr:uid="{00000000-0005-0000-0000-000016470000}"/>
    <cellStyle name="Normal 12 3 3 9 3 4" xfId="31309" xr:uid="{00000000-0005-0000-0000-000017470000}"/>
    <cellStyle name="Normal 12 3 3 9 4" xfId="13008" xr:uid="{00000000-0005-0000-0000-000018470000}"/>
    <cellStyle name="Normal 12 3 3 9 4 2" xfId="25819" xr:uid="{00000000-0005-0000-0000-000019470000}"/>
    <cellStyle name="Normal 12 3 3 9 4 2 2" xfId="51439" xr:uid="{00000000-0005-0000-0000-00001A470000}"/>
    <cellStyle name="Normal 12 3 3 9 4 3" xfId="38629" xr:uid="{00000000-0005-0000-0000-00001B470000}"/>
    <cellStyle name="Normal 12 3 3 9 5" xfId="7518" xr:uid="{00000000-0005-0000-0000-00001C470000}"/>
    <cellStyle name="Normal 12 3 3 9 5 2" xfId="20329" xr:uid="{00000000-0005-0000-0000-00001D470000}"/>
    <cellStyle name="Normal 12 3 3 9 5 2 2" xfId="45949" xr:uid="{00000000-0005-0000-0000-00001E470000}"/>
    <cellStyle name="Normal 12 3 3 9 5 3" xfId="33139" xr:uid="{00000000-0005-0000-0000-00001F470000}"/>
    <cellStyle name="Normal 12 3 3 9 6" xfId="14839" xr:uid="{00000000-0005-0000-0000-000020470000}"/>
    <cellStyle name="Normal 12 3 3 9 6 2" xfId="40459" xr:uid="{00000000-0005-0000-0000-000021470000}"/>
    <cellStyle name="Normal 12 3 3 9 7" xfId="27649" xr:uid="{00000000-0005-0000-0000-000022470000}"/>
    <cellStyle name="Normal 12 3 4" xfId="196" xr:uid="{00000000-0005-0000-0000-000023470000}"/>
    <cellStyle name="Normal 12 3 4 10" xfId="2074" xr:uid="{00000000-0005-0000-0000-000024470000}"/>
    <cellStyle name="Normal 12 3 4 10 2" xfId="7564" xr:uid="{00000000-0005-0000-0000-000025470000}"/>
    <cellStyle name="Normal 12 3 4 10 2 2" xfId="20375" xr:uid="{00000000-0005-0000-0000-000026470000}"/>
    <cellStyle name="Normal 12 3 4 10 2 2 2" xfId="45995" xr:uid="{00000000-0005-0000-0000-000027470000}"/>
    <cellStyle name="Normal 12 3 4 10 2 3" xfId="33185" xr:uid="{00000000-0005-0000-0000-000028470000}"/>
    <cellStyle name="Normal 12 3 4 10 3" xfId="14885" xr:uid="{00000000-0005-0000-0000-000029470000}"/>
    <cellStyle name="Normal 12 3 4 10 3 2" xfId="40505" xr:uid="{00000000-0005-0000-0000-00002A470000}"/>
    <cellStyle name="Normal 12 3 4 10 4" xfId="27695" xr:uid="{00000000-0005-0000-0000-00002B470000}"/>
    <cellStyle name="Normal 12 3 4 11" xfId="3904" xr:uid="{00000000-0005-0000-0000-00002C470000}"/>
    <cellStyle name="Normal 12 3 4 11 2" xfId="9394" xr:uid="{00000000-0005-0000-0000-00002D470000}"/>
    <cellStyle name="Normal 12 3 4 11 2 2" xfId="22205" xr:uid="{00000000-0005-0000-0000-00002E470000}"/>
    <cellStyle name="Normal 12 3 4 11 2 2 2" xfId="47825" xr:uid="{00000000-0005-0000-0000-00002F470000}"/>
    <cellStyle name="Normal 12 3 4 11 2 3" xfId="35015" xr:uid="{00000000-0005-0000-0000-000030470000}"/>
    <cellStyle name="Normal 12 3 4 11 3" xfId="16715" xr:uid="{00000000-0005-0000-0000-000031470000}"/>
    <cellStyle name="Normal 12 3 4 11 3 2" xfId="42335" xr:uid="{00000000-0005-0000-0000-000032470000}"/>
    <cellStyle name="Normal 12 3 4 11 4" xfId="29525" xr:uid="{00000000-0005-0000-0000-000033470000}"/>
    <cellStyle name="Normal 12 3 4 12" xfId="11224" xr:uid="{00000000-0005-0000-0000-000034470000}"/>
    <cellStyle name="Normal 12 3 4 12 2" xfId="24035" xr:uid="{00000000-0005-0000-0000-000035470000}"/>
    <cellStyle name="Normal 12 3 4 12 2 2" xfId="49655" xr:uid="{00000000-0005-0000-0000-000036470000}"/>
    <cellStyle name="Normal 12 3 4 12 3" xfId="36845" xr:uid="{00000000-0005-0000-0000-000037470000}"/>
    <cellStyle name="Normal 12 3 4 13" xfId="5734" xr:uid="{00000000-0005-0000-0000-000038470000}"/>
    <cellStyle name="Normal 12 3 4 13 2" xfId="18545" xr:uid="{00000000-0005-0000-0000-000039470000}"/>
    <cellStyle name="Normal 12 3 4 13 2 2" xfId="44165" xr:uid="{00000000-0005-0000-0000-00003A470000}"/>
    <cellStyle name="Normal 12 3 4 13 3" xfId="31355" xr:uid="{00000000-0005-0000-0000-00003B470000}"/>
    <cellStyle name="Normal 12 3 4 14" xfId="13055" xr:uid="{00000000-0005-0000-0000-00003C470000}"/>
    <cellStyle name="Normal 12 3 4 14 2" xfId="38675" xr:uid="{00000000-0005-0000-0000-00003D470000}"/>
    <cellStyle name="Normal 12 3 4 15" xfId="25865" xr:uid="{00000000-0005-0000-0000-00003E470000}"/>
    <cellStyle name="Normal 12 3 4 2" xfId="216" xr:uid="{00000000-0005-0000-0000-00003F470000}"/>
    <cellStyle name="Normal 12 3 4 2 10" xfId="3924" xr:uid="{00000000-0005-0000-0000-000040470000}"/>
    <cellStyle name="Normal 12 3 4 2 10 2" xfId="9414" xr:uid="{00000000-0005-0000-0000-000041470000}"/>
    <cellStyle name="Normal 12 3 4 2 10 2 2" xfId="22225" xr:uid="{00000000-0005-0000-0000-000042470000}"/>
    <cellStyle name="Normal 12 3 4 2 10 2 2 2" xfId="47845" xr:uid="{00000000-0005-0000-0000-000043470000}"/>
    <cellStyle name="Normal 12 3 4 2 10 2 3" xfId="35035" xr:uid="{00000000-0005-0000-0000-000044470000}"/>
    <cellStyle name="Normal 12 3 4 2 10 3" xfId="16735" xr:uid="{00000000-0005-0000-0000-000045470000}"/>
    <cellStyle name="Normal 12 3 4 2 10 3 2" xfId="42355" xr:uid="{00000000-0005-0000-0000-000046470000}"/>
    <cellStyle name="Normal 12 3 4 2 10 4" xfId="29545" xr:uid="{00000000-0005-0000-0000-000047470000}"/>
    <cellStyle name="Normal 12 3 4 2 11" xfId="11244" xr:uid="{00000000-0005-0000-0000-000048470000}"/>
    <cellStyle name="Normal 12 3 4 2 11 2" xfId="24055" xr:uid="{00000000-0005-0000-0000-000049470000}"/>
    <cellStyle name="Normal 12 3 4 2 11 2 2" xfId="49675" xr:uid="{00000000-0005-0000-0000-00004A470000}"/>
    <cellStyle name="Normal 12 3 4 2 11 3" xfId="36865" xr:uid="{00000000-0005-0000-0000-00004B470000}"/>
    <cellStyle name="Normal 12 3 4 2 12" xfId="5754" xr:uid="{00000000-0005-0000-0000-00004C470000}"/>
    <cellStyle name="Normal 12 3 4 2 12 2" xfId="18565" xr:uid="{00000000-0005-0000-0000-00004D470000}"/>
    <cellStyle name="Normal 12 3 4 2 12 2 2" xfId="44185" xr:uid="{00000000-0005-0000-0000-00004E470000}"/>
    <cellStyle name="Normal 12 3 4 2 12 3" xfId="31375" xr:uid="{00000000-0005-0000-0000-00004F470000}"/>
    <cellStyle name="Normal 12 3 4 2 13" xfId="13075" xr:uid="{00000000-0005-0000-0000-000050470000}"/>
    <cellStyle name="Normal 12 3 4 2 13 2" xfId="38695" xr:uid="{00000000-0005-0000-0000-000051470000}"/>
    <cellStyle name="Normal 12 3 4 2 14" xfId="25885" xr:uid="{00000000-0005-0000-0000-000052470000}"/>
    <cellStyle name="Normal 12 3 4 2 2" xfId="303" xr:uid="{00000000-0005-0000-0000-000053470000}"/>
    <cellStyle name="Normal 12 3 4 2 2 10" xfId="5795" xr:uid="{00000000-0005-0000-0000-000054470000}"/>
    <cellStyle name="Normal 12 3 4 2 2 10 2" xfId="18606" xr:uid="{00000000-0005-0000-0000-000055470000}"/>
    <cellStyle name="Normal 12 3 4 2 2 10 2 2" xfId="44226" xr:uid="{00000000-0005-0000-0000-000056470000}"/>
    <cellStyle name="Normal 12 3 4 2 2 10 3" xfId="31416" xr:uid="{00000000-0005-0000-0000-000057470000}"/>
    <cellStyle name="Normal 12 3 4 2 2 11" xfId="13116" xr:uid="{00000000-0005-0000-0000-000058470000}"/>
    <cellStyle name="Normal 12 3 4 2 2 11 2" xfId="38736" xr:uid="{00000000-0005-0000-0000-000059470000}"/>
    <cellStyle name="Normal 12 3 4 2 2 12" xfId="25926" xr:uid="{00000000-0005-0000-0000-00005A470000}"/>
    <cellStyle name="Normal 12 3 4 2 2 2" xfId="532" xr:uid="{00000000-0005-0000-0000-00005B470000}"/>
    <cellStyle name="Normal 12 3 4 2 2 2 2" xfId="931" xr:uid="{00000000-0005-0000-0000-00005C470000}"/>
    <cellStyle name="Normal 12 3 4 2 2 2 2 2" xfId="1826" xr:uid="{00000000-0005-0000-0000-00005D470000}"/>
    <cellStyle name="Normal 12 3 4 2 2 2 2 2 2" xfId="3656" xr:uid="{00000000-0005-0000-0000-00005E470000}"/>
    <cellStyle name="Normal 12 3 4 2 2 2 2 2 2 2" xfId="9146" xr:uid="{00000000-0005-0000-0000-00005F470000}"/>
    <cellStyle name="Normal 12 3 4 2 2 2 2 2 2 2 2" xfId="21957" xr:uid="{00000000-0005-0000-0000-000060470000}"/>
    <cellStyle name="Normal 12 3 4 2 2 2 2 2 2 2 2 2" xfId="47577" xr:uid="{00000000-0005-0000-0000-000061470000}"/>
    <cellStyle name="Normal 12 3 4 2 2 2 2 2 2 2 3" xfId="34767" xr:uid="{00000000-0005-0000-0000-000062470000}"/>
    <cellStyle name="Normal 12 3 4 2 2 2 2 2 2 3" xfId="16467" xr:uid="{00000000-0005-0000-0000-000063470000}"/>
    <cellStyle name="Normal 12 3 4 2 2 2 2 2 2 3 2" xfId="42087" xr:uid="{00000000-0005-0000-0000-000064470000}"/>
    <cellStyle name="Normal 12 3 4 2 2 2 2 2 2 4" xfId="29277" xr:uid="{00000000-0005-0000-0000-000065470000}"/>
    <cellStyle name="Normal 12 3 4 2 2 2 2 2 3" xfId="5486" xr:uid="{00000000-0005-0000-0000-000066470000}"/>
    <cellStyle name="Normal 12 3 4 2 2 2 2 2 3 2" xfId="10976" xr:uid="{00000000-0005-0000-0000-000067470000}"/>
    <cellStyle name="Normal 12 3 4 2 2 2 2 2 3 2 2" xfId="23787" xr:uid="{00000000-0005-0000-0000-000068470000}"/>
    <cellStyle name="Normal 12 3 4 2 2 2 2 2 3 2 2 2" xfId="49407" xr:uid="{00000000-0005-0000-0000-000069470000}"/>
    <cellStyle name="Normal 12 3 4 2 2 2 2 2 3 2 3" xfId="36597" xr:uid="{00000000-0005-0000-0000-00006A470000}"/>
    <cellStyle name="Normal 12 3 4 2 2 2 2 2 3 3" xfId="18297" xr:uid="{00000000-0005-0000-0000-00006B470000}"/>
    <cellStyle name="Normal 12 3 4 2 2 2 2 2 3 3 2" xfId="43917" xr:uid="{00000000-0005-0000-0000-00006C470000}"/>
    <cellStyle name="Normal 12 3 4 2 2 2 2 2 3 4" xfId="31107" xr:uid="{00000000-0005-0000-0000-00006D470000}"/>
    <cellStyle name="Normal 12 3 4 2 2 2 2 2 4" xfId="12806" xr:uid="{00000000-0005-0000-0000-00006E470000}"/>
    <cellStyle name="Normal 12 3 4 2 2 2 2 2 4 2" xfId="25617" xr:uid="{00000000-0005-0000-0000-00006F470000}"/>
    <cellStyle name="Normal 12 3 4 2 2 2 2 2 4 2 2" xfId="51237" xr:uid="{00000000-0005-0000-0000-000070470000}"/>
    <cellStyle name="Normal 12 3 4 2 2 2 2 2 4 3" xfId="38427" xr:uid="{00000000-0005-0000-0000-000071470000}"/>
    <cellStyle name="Normal 12 3 4 2 2 2 2 2 5" xfId="7316" xr:uid="{00000000-0005-0000-0000-000072470000}"/>
    <cellStyle name="Normal 12 3 4 2 2 2 2 2 5 2" xfId="20127" xr:uid="{00000000-0005-0000-0000-000073470000}"/>
    <cellStyle name="Normal 12 3 4 2 2 2 2 2 5 2 2" xfId="45747" xr:uid="{00000000-0005-0000-0000-000074470000}"/>
    <cellStyle name="Normal 12 3 4 2 2 2 2 2 5 3" xfId="32937" xr:uid="{00000000-0005-0000-0000-000075470000}"/>
    <cellStyle name="Normal 12 3 4 2 2 2 2 2 6" xfId="14637" xr:uid="{00000000-0005-0000-0000-000076470000}"/>
    <cellStyle name="Normal 12 3 4 2 2 2 2 2 6 2" xfId="40257" xr:uid="{00000000-0005-0000-0000-000077470000}"/>
    <cellStyle name="Normal 12 3 4 2 2 2 2 2 7" xfId="27447" xr:uid="{00000000-0005-0000-0000-000078470000}"/>
    <cellStyle name="Normal 12 3 4 2 2 2 2 3" xfId="2762" xr:uid="{00000000-0005-0000-0000-000079470000}"/>
    <cellStyle name="Normal 12 3 4 2 2 2 2 3 2" xfId="8252" xr:uid="{00000000-0005-0000-0000-00007A470000}"/>
    <cellStyle name="Normal 12 3 4 2 2 2 2 3 2 2" xfId="21063" xr:uid="{00000000-0005-0000-0000-00007B470000}"/>
    <cellStyle name="Normal 12 3 4 2 2 2 2 3 2 2 2" xfId="46683" xr:uid="{00000000-0005-0000-0000-00007C470000}"/>
    <cellStyle name="Normal 12 3 4 2 2 2 2 3 2 3" xfId="33873" xr:uid="{00000000-0005-0000-0000-00007D470000}"/>
    <cellStyle name="Normal 12 3 4 2 2 2 2 3 3" xfId="15573" xr:uid="{00000000-0005-0000-0000-00007E470000}"/>
    <cellStyle name="Normal 12 3 4 2 2 2 2 3 3 2" xfId="41193" xr:uid="{00000000-0005-0000-0000-00007F470000}"/>
    <cellStyle name="Normal 12 3 4 2 2 2 2 3 4" xfId="28383" xr:uid="{00000000-0005-0000-0000-000080470000}"/>
    <cellStyle name="Normal 12 3 4 2 2 2 2 4" xfId="4592" xr:uid="{00000000-0005-0000-0000-000081470000}"/>
    <cellStyle name="Normal 12 3 4 2 2 2 2 4 2" xfId="10082" xr:uid="{00000000-0005-0000-0000-000082470000}"/>
    <cellStyle name="Normal 12 3 4 2 2 2 2 4 2 2" xfId="22893" xr:uid="{00000000-0005-0000-0000-000083470000}"/>
    <cellStyle name="Normal 12 3 4 2 2 2 2 4 2 2 2" xfId="48513" xr:uid="{00000000-0005-0000-0000-000084470000}"/>
    <cellStyle name="Normal 12 3 4 2 2 2 2 4 2 3" xfId="35703" xr:uid="{00000000-0005-0000-0000-000085470000}"/>
    <cellStyle name="Normal 12 3 4 2 2 2 2 4 3" xfId="17403" xr:uid="{00000000-0005-0000-0000-000086470000}"/>
    <cellStyle name="Normal 12 3 4 2 2 2 2 4 3 2" xfId="43023" xr:uid="{00000000-0005-0000-0000-000087470000}"/>
    <cellStyle name="Normal 12 3 4 2 2 2 2 4 4" xfId="30213" xr:uid="{00000000-0005-0000-0000-000088470000}"/>
    <cellStyle name="Normal 12 3 4 2 2 2 2 5" xfId="11912" xr:uid="{00000000-0005-0000-0000-000089470000}"/>
    <cellStyle name="Normal 12 3 4 2 2 2 2 5 2" xfId="24723" xr:uid="{00000000-0005-0000-0000-00008A470000}"/>
    <cellStyle name="Normal 12 3 4 2 2 2 2 5 2 2" xfId="50343" xr:uid="{00000000-0005-0000-0000-00008B470000}"/>
    <cellStyle name="Normal 12 3 4 2 2 2 2 5 3" xfId="37533" xr:uid="{00000000-0005-0000-0000-00008C470000}"/>
    <cellStyle name="Normal 12 3 4 2 2 2 2 6" xfId="6422" xr:uid="{00000000-0005-0000-0000-00008D470000}"/>
    <cellStyle name="Normal 12 3 4 2 2 2 2 6 2" xfId="19233" xr:uid="{00000000-0005-0000-0000-00008E470000}"/>
    <cellStyle name="Normal 12 3 4 2 2 2 2 6 2 2" xfId="44853" xr:uid="{00000000-0005-0000-0000-00008F470000}"/>
    <cellStyle name="Normal 12 3 4 2 2 2 2 6 3" xfId="32043" xr:uid="{00000000-0005-0000-0000-000090470000}"/>
    <cellStyle name="Normal 12 3 4 2 2 2 2 7" xfId="13743" xr:uid="{00000000-0005-0000-0000-000091470000}"/>
    <cellStyle name="Normal 12 3 4 2 2 2 2 7 2" xfId="39363" xr:uid="{00000000-0005-0000-0000-000092470000}"/>
    <cellStyle name="Normal 12 3 4 2 2 2 2 8" xfId="26553" xr:uid="{00000000-0005-0000-0000-000093470000}"/>
    <cellStyle name="Normal 12 3 4 2 2 2 3" xfId="1427" xr:uid="{00000000-0005-0000-0000-000094470000}"/>
    <cellStyle name="Normal 12 3 4 2 2 2 3 2" xfId="3257" xr:uid="{00000000-0005-0000-0000-000095470000}"/>
    <cellStyle name="Normal 12 3 4 2 2 2 3 2 2" xfId="8747" xr:uid="{00000000-0005-0000-0000-000096470000}"/>
    <cellStyle name="Normal 12 3 4 2 2 2 3 2 2 2" xfId="21558" xr:uid="{00000000-0005-0000-0000-000097470000}"/>
    <cellStyle name="Normal 12 3 4 2 2 2 3 2 2 2 2" xfId="47178" xr:uid="{00000000-0005-0000-0000-000098470000}"/>
    <cellStyle name="Normal 12 3 4 2 2 2 3 2 2 3" xfId="34368" xr:uid="{00000000-0005-0000-0000-000099470000}"/>
    <cellStyle name="Normal 12 3 4 2 2 2 3 2 3" xfId="16068" xr:uid="{00000000-0005-0000-0000-00009A470000}"/>
    <cellStyle name="Normal 12 3 4 2 2 2 3 2 3 2" xfId="41688" xr:uid="{00000000-0005-0000-0000-00009B470000}"/>
    <cellStyle name="Normal 12 3 4 2 2 2 3 2 4" xfId="28878" xr:uid="{00000000-0005-0000-0000-00009C470000}"/>
    <cellStyle name="Normal 12 3 4 2 2 2 3 3" xfId="5087" xr:uid="{00000000-0005-0000-0000-00009D470000}"/>
    <cellStyle name="Normal 12 3 4 2 2 2 3 3 2" xfId="10577" xr:uid="{00000000-0005-0000-0000-00009E470000}"/>
    <cellStyle name="Normal 12 3 4 2 2 2 3 3 2 2" xfId="23388" xr:uid="{00000000-0005-0000-0000-00009F470000}"/>
    <cellStyle name="Normal 12 3 4 2 2 2 3 3 2 2 2" xfId="49008" xr:uid="{00000000-0005-0000-0000-0000A0470000}"/>
    <cellStyle name="Normal 12 3 4 2 2 2 3 3 2 3" xfId="36198" xr:uid="{00000000-0005-0000-0000-0000A1470000}"/>
    <cellStyle name="Normal 12 3 4 2 2 2 3 3 3" xfId="17898" xr:uid="{00000000-0005-0000-0000-0000A2470000}"/>
    <cellStyle name="Normal 12 3 4 2 2 2 3 3 3 2" xfId="43518" xr:uid="{00000000-0005-0000-0000-0000A3470000}"/>
    <cellStyle name="Normal 12 3 4 2 2 2 3 3 4" xfId="30708" xr:uid="{00000000-0005-0000-0000-0000A4470000}"/>
    <cellStyle name="Normal 12 3 4 2 2 2 3 4" xfId="12407" xr:uid="{00000000-0005-0000-0000-0000A5470000}"/>
    <cellStyle name="Normal 12 3 4 2 2 2 3 4 2" xfId="25218" xr:uid="{00000000-0005-0000-0000-0000A6470000}"/>
    <cellStyle name="Normal 12 3 4 2 2 2 3 4 2 2" xfId="50838" xr:uid="{00000000-0005-0000-0000-0000A7470000}"/>
    <cellStyle name="Normal 12 3 4 2 2 2 3 4 3" xfId="38028" xr:uid="{00000000-0005-0000-0000-0000A8470000}"/>
    <cellStyle name="Normal 12 3 4 2 2 2 3 5" xfId="6917" xr:uid="{00000000-0005-0000-0000-0000A9470000}"/>
    <cellStyle name="Normal 12 3 4 2 2 2 3 5 2" xfId="19728" xr:uid="{00000000-0005-0000-0000-0000AA470000}"/>
    <cellStyle name="Normal 12 3 4 2 2 2 3 5 2 2" xfId="45348" xr:uid="{00000000-0005-0000-0000-0000AB470000}"/>
    <cellStyle name="Normal 12 3 4 2 2 2 3 5 3" xfId="32538" xr:uid="{00000000-0005-0000-0000-0000AC470000}"/>
    <cellStyle name="Normal 12 3 4 2 2 2 3 6" xfId="14238" xr:uid="{00000000-0005-0000-0000-0000AD470000}"/>
    <cellStyle name="Normal 12 3 4 2 2 2 3 6 2" xfId="39858" xr:uid="{00000000-0005-0000-0000-0000AE470000}"/>
    <cellStyle name="Normal 12 3 4 2 2 2 3 7" xfId="27048" xr:uid="{00000000-0005-0000-0000-0000AF470000}"/>
    <cellStyle name="Normal 12 3 4 2 2 2 4" xfId="2363" xr:uid="{00000000-0005-0000-0000-0000B0470000}"/>
    <cellStyle name="Normal 12 3 4 2 2 2 4 2" xfId="7853" xr:uid="{00000000-0005-0000-0000-0000B1470000}"/>
    <cellStyle name="Normal 12 3 4 2 2 2 4 2 2" xfId="20664" xr:uid="{00000000-0005-0000-0000-0000B2470000}"/>
    <cellStyle name="Normal 12 3 4 2 2 2 4 2 2 2" xfId="46284" xr:uid="{00000000-0005-0000-0000-0000B3470000}"/>
    <cellStyle name="Normal 12 3 4 2 2 2 4 2 3" xfId="33474" xr:uid="{00000000-0005-0000-0000-0000B4470000}"/>
    <cellStyle name="Normal 12 3 4 2 2 2 4 3" xfId="15174" xr:uid="{00000000-0005-0000-0000-0000B5470000}"/>
    <cellStyle name="Normal 12 3 4 2 2 2 4 3 2" xfId="40794" xr:uid="{00000000-0005-0000-0000-0000B6470000}"/>
    <cellStyle name="Normal 12 3 4 2 2 2 4 4" xfId="27984" xr:uid="{00000000-0005-0000-0000-0000B7470000}"/>
    <cellStyle name="Normal 12 3 4 2 2 2 5" xfId="4193" xr:uid="{00000000-0005-0000-0000-0000B8470000}"/>
    <cellStyle name="Normal 12 3 4 2 2 2 5 2" xfId="9683" xr:uid="{00000000-0005-0000-0000-0000B9470000}"/>
    <cellStyle name="Normal 12 3 4 2 2 2 5 2 2" xfId="22494" xr:uid="{00000000-0005-0000-0000-0000BA470000}"/>
    <cellStyle name="Normal 12 3 4 2 2 2 5 2 2 2" xfId="48114" xr:uid="{00000000-0005-0000-0000-0000BB470000}"/>
    <cellStyle name="Normal 12 3 4 2 2 2 5 2 3" xfId="35304" xr:uid="{00000000-0005-0000-0000-0000BC470000}"/>
    <cellStyle name="Normal 12 3 4 2 2 2 5 3" xfId="17004" xr:uid="{00000000-0005-0000-0000-0000BD470000}"/>
    <cellStyle name="Normal 12 3 4 2 2 2 5 3 2" xfId="42624" xr:uid="{00000000-0005-0000-0000-0000BE470000}"/>
    <cellStyle name="Normal 12 3 4 2 2 2 5 4" xfId="29814" xr:uid="{00000000-0005-0000-0000-0000BF470000}"/>
    <cellStyle name="Normal 12 3 4 2 2 2 6" xfId="11513" xr:uid="{00000000-0005-0000-0000-0000C0470000}"/>
    <cellStyle name="Normal 12 3 4 2 2 2 6 2" xfId="24324" xr:uid="{00000000-0005-0000-0000-0000C1470000}"/>
    <cellStyle name="Normal 12 3 4 2 2 2 6 2 2" xfId="49944" xr:uid="{00000000-0005-0000-0000-0000C2470000}"/>
    <cellStyle name="Normal 12 3 4 2 2 2 6 3" xfId="37134" xr:uid="{00000000-0005-0000-0000-0000C3470000}"/>
    <cellStyle name="Normal 12 3 4 2 2 2 7" xfId="6023" xr:uid="{00000000-0005-0000-0000-0000C4470000}"/>
    <cellStyle name="Normal 12 3 4 2 2 2 7 2" xfId="18834" xr:uid="{00000000-0005-0000-0000-0000C5470000}"/>
    <cellStyle name="Normal 12 3 4 2 2 2 7 2 2" xfId="44454" xr:uid="{00000000-0005-0000-0000-0000C6470000}"/>
    <cellStyle name="Normal 12 3 4 2 2 2 7 3" xfId="31644" xr:uid="{00000000-0005-0000-0000-0000C7470000}"/>
    <cellStyle name="Normal 12 3 4 2 2 2 8" xfId="13344" xr:uid="{00000000-0005-0000-0000-0000C8470000}"/>
    <cellStyle name="Normal 12 3 4 2 2 2 8 2" xfId="38964" xr:uid="{00000000-0005-0000-0000-0000C9470000}"/>
    <cellStyle name="Normal 12 3 4 2 2 2 9" xfId="26154" xr:uid="{00000000-0005-0000-0000-0000CA470000}"/>
    <cellStyle name="Normal 12 3 4 2 2 3" xfId="664" xr:uid="{00000000-0005-0000-0000-0000CB470000}"/>
    <cellStyle name="Normal 12 3 4 2 2 3 2" xfId="1064" xr:uid="{00000000-0005-0000-0000-0000CC470000}"/>
    <cellStyle name="Normal 12 3 4 2 2 3 2 2" xfId="1959" xr:uid="{00000000-0005-0000-0000-0000CD470000}"/>
    <cellStyle name="Normal 12 3 4 2 2 3 2 2 2" xfId="3789" xr:uid="{00000000-0005-0000-0000-0000CE470000}"/>
    <cellStyle name="Normal 12 3 4 2 2 3 2 2 2 2" xfId="9279" xr:uid="{00000000-0005-0000-0000-0000CF470000}"/>
    <cellStyle name="Normal 12 3 4 2 2 3 2 2 2 2 2" xfId="22090" xr:uid="{00000000-0005-0000-0000-0000D0470000}"/>
    <cellStyle name="Normal 12 3 4 2 2 3 2 2 2 2 2 2" xfId="47710" xr:uid="{00000000-0005-0000-0000-0000D1470000}"/>
    <cellStyle name="Normal 12 3 4 2 2 3 2 2 2 2 3" xfId="34900" xr:uid="{00000000-0005-0000-0000-0000D2470000}"/>
    <cellStyle name="Normal 12 3 4 2 2 3 2 2 2 3" xfId="16600" xr:uid="{00000000-0005-0000-0000-0000D3470000}"/>
    <cellStyle name="Normal 12 3 4 2 2 3 2 2 2 3 2" xfId="42220" xr:uid="{00000000-0005-0000-0000-0000D4470000}"/>
    <cellStyle name="Normal 12 3 4 2 2 3 2 2 2 4" xfId="29410" xr:uid="{00000000-0005-0000-0000-0000D5470000}"/>
    <cellStyle name="Normal 12 3 4 2 2 3 2 2 3" xfId="5619" xr:uid="{00000000-0005-0000-0000-0000D6470000}"/>
    <cellStyle name="Normal 12 3 4 2 2 3 2 2 3 2" xfId="11109" xr:uid="{00000000-0005-0000-0000-0000D7470000}"/>
    <cellStyle name="Normal 12 3 4 2 2 3 2 2 3 2 2" xfId="23920" xr:uid="{00000000-0005-0000-0000-0000D8470000}"/>
    <cellStyle name="Normal 12 3 4 2 2 3 2 2 3 2 2 2" xfId="49540" xr:uid="{00000000-0005-0000-0000-0000D9470000}"/>
    <cellStyle name="Normal 12 3 4 2 2 3 2 2 3 2 3" xfId="36730" xr:uid="{00000000-0005-0000-0000-0000DA470000}"/>
    <cellStyle name="Normal 12 3 4 2 2 3 2 2 3 3" xfId="18430" xr:uid="{00000000-0005-0000-0000-0000DB470000}"/>
    <cellStyle name="Normal 12 3 4 2 2 3 2 2 3 3 2" xfId="44050" xr:uid="{00000000-0005-0000-0000-0000DC470000}"/>
    <cellStyle name="Normal 12 3 4 2 2 3 2 2 3 4" xfId="31240" xr:uid="{00000000-0005-0000-0000-0000DD470000}"/>
    <cellStyle name="Normal 12 3 4 2 2 3 2 2 4" xfId="12939" xr:uid="{00000000-0005-0000-0000-0000DE470000}"/>
    <cellStyle name="Normal 12 3 4 2 2 3 2 2 4 2" xfId="25750" xr:uid="{00000000-0005-0000-0000-0000DF470000}"/>
    <cellStyle name="Normal 12 3 4 2 2 3 2 2 4 2 2" xfId="51370" xr:uid="{00000000-0005-0000-0000-0000E0470000}"/>
    <cellStyle name="Normal 12 3 4 2 2 3 2 2 4 3" xfId="38560" xr:uid="{00000000-0005-0000-0000-0000E1470000}"/>
    <cellStyle name="Normal 12 3 4 2 2 3 2 2 5" xfId="7449" xr:uid="{00000000-0005-0000-0000-0000E2470000}"/>
    <cellStyle name="Normal 12 3 4 2 2 3 2 2 5 2" xfId="20260" xr:uid="{00000000-0005-0000-0000-0000E3470000}"/>
    <cellStyle name="Normal 12 3 4 2 2 3 2 2 5 2 2" xfId="45880" xr:uid="{00000000-0005-0000-0000-0000E4470000}"/>
    <cellStyle name="Normal 12 3 4 2 2 3 2 2 5 3" xfId="33070" xr:uid="{00000000-0005-0000-0000-0000E5470000}"/>
    <cellStyle name="Normal 12 3 4 2 2 3 2 2 6" xfId="14770" xr:uid="{00000000-0005-0000-0000-0000E6470000}"/>
    <cellStyle name="Normal 12 3 4 2 2 3 2 2 6 2" xfId="40390" xr:uid="{00000000-0005-0000-0000-0000E7470000}"/>
    <cellStyle name="Normal 12 3 4 2 2 3 2 2 7" xfId="27580" xr:uid="{00000000-0005-0000-0000-0000E8470000}"/>
    <cellStyle name="Normal 12 3 4 2 2 3 2 3" xfId="2895" xr:uid="{00000000-0005-0000-0000-0000E9470000}"/>
    <cellStyle name="Normal 12 3 4 2 2 3 2 3 2" xfId="8385" xr:uid="{00000000-0005-0000-0000-0000EA470000}"/>
    <cellStyle name="Normal 12 3 4 2 2 3 2 3 2 2" xfId="21196" xr:uid="{00000000-0005-0000-0000-0000EB470000}"/>
    <cellStyle name="Normal 12 3 4 2 2 3 2 3 2 2 2" xfId="46816" xr:uid="{00000000-0005-0000-0000-0000EC470000}"/>
    <cellStyle name="Normal 12 3 4 2 2 3 2 3 2 3" xfId="34006" xr:uid="{00000000-0005-0000-0000-0000ED470000}"/>
    <cellStyle name="Normal 12 3 4 2 2 3 2 3 3" xfId="15706" xr:uid="{00000000-0005-0000-0000-0000EE470000}"/>
    <cellStyle name="Normal 12 3 4 2 2 3 2 3 3 2" xfId="41326" xr:uid="{00000000-0005-0000-0000-0000EF470000}"/>
    <cellStyle name="Normal 12 3 4 2 2 3 2 3 4" xfId="28516" xr:uid="{00000000-0005-0000-0000-0000F0470000}"/>
    <cellStyle name="Normal 12 3 4 2 2 3 2 4" xfId="4725" xr:uid="{00000000-0005-0000-0000-0000F1470000}"/>
    <cellStyle name="Normal 12 3 4 2 2 3 2 4 2" xfId="10215" xr:uid="{00000000-0005-0000-0000-0000F2470000}"/>
    <cellStyle name="Normal 12 3 4 2 2 3 2 4 2 2" xfId="23026" xr:uid="{00000000-0005-0000-0000-0000F3470000}"/>
    <cellStyle name="Normal 12 3 4 2 2 3 2 4 2 2 2" xfId="48646" xr:uid="{00000000-0005-0000-0000-0000F4470000}"/>
    <cellStyle name="Normal 12 3 4 2 2 3 2 4 2 3" xfId="35836" xr:uid="{00000000-0005-0000-0000-0000F5470000}"/>
    <cellStyle name="Normal 12 3 4 2 2 3 2 4 3" xfId="17536" xr:uid="{00000000-0005-0000-0000-0000F6470000}"/>
    <cellStyle name="Normal 12 3 4 2 2 3 2 4 3 2" xfId="43156" xr:uid="{00000000-0005-0000-0000-0000F7470000}"/>
    <cellStyle name="Normal 12 3 4 2 2 3 2 4 4" xfId="30346" xr:uid="{00000000-0005-0000-0000-0000F8470000}"/>
    <cellStyle name="Normal 12 3 4 2 2 3 2 5" xfId="12045" xr:uid="{00000000-0005-0000-0000-0000F9470000}"/>
    <cellStyle name="Normal 12 3 4 2 2 3 2 5 2" xfId="24856" xr:uid="{00000000-0005-0000-0000-0000FA470000}"/>
    <cellStyle name="Normal 12 3 4 2 2 3 2 5 2 2" xfId="50476" xr:uid="{00000000-0005-0000-0000-0000FB470000}"/>
    <cellStyle name="Normal 12 3 4 2 2 3 2 5 3" xfId="37666" xr:uid="{00000000-0005-0000-0000-0000FC470000}"/>
    <cellStyle name="Normal 12 3 4 2 2 3 2 6" xfId="6555" xr:uid="{00000000-0005-0000-0000-0000FD470000}"/>
    <cellStyle name="Normal 12 3 4 2 2 3 2 6 2" xfId="19366" xr:uid="{00000000-0005-0000-0000-0000FE470000}"/>
    <cellStyle name="Normal 12 3 4 2 2 3 2 6 2 2" xfId="44986" xr:uid="{00000000-0005-0000-0000-0000FF470000}"/>
    <cellStyle name="Normal 12 3 4 2 2 3 2 6 3" xfId="32176" xr:uid="{00000000-0005-0000-0000-000000480000}"/>
    <cellStyle name="Normal 12 3 4 2 2 3 2 7" xfId="13876" xr:uid="{00000000-0005-0000-0000-000001480000}"/>
    <cellStyle name="Normal 12 3 4 2 2 3 2 7 2" xfId="39496" xr:uid="{00000000-0005-0000-0000-000002480000}"/>
    <cellStyle name="Normal 12 3 4 2 2 3 2 8" xfId="26686" xr:uid="{00000000-0005-0000-0000-000003480000}"/>
    <cellStyle name="Normal 12 3 4 2 2 3 3" xfId="1559" xr:uid="{00000000-0005-0000-0000-000004480000}"/>
    <cellStyle name="Normal 12 3 4 2 2 3 3 2" xfId="3389" xr:uid="{00000000-0005-0000-0000-000005480000}"/>
    <cellStyle name="Normal 12 3 4 2 2 3 3 2 2" xfId="8879" xr:uid="{00000000-0005-0000-0000-000006480000}"/>
    <cellStyle name="Normal 12 3 4 2 2 3 3 2 2 2" xfId="21690" xr:uid="{00000000-0005-0000-0000-000007480000}"/>
    <cellStyle name="Normal 12 3 4 2 2 3 3 2 2 2 2" xfId="47310" xr:uid="{00000000-0005-0000-0000-000008480000}"/>
    <cellStyle name="Normal 12 3 4 2 2 3 3 2 2 3" xfId="34500" xr:uid="{00000000-0005-0000-0000-000009480000}"/>
    <cellStyle name="Normal 12 3 4 2 2 3 3 2 3" xfId="16200" xr:uid="{00000000-0005-0000-0000-00000A480000}"/>
    <cellStyle name="Normal 12 3 4 2 2 3 3 2 3 2" xfId="41820" xr:uid="{00000000-0005-0000-0000-00000B480000}"/>
    <cellStyle name="Normal 12 3 4 2 2 3 3 2 4" xfId="29010" xr:uid="{00000000-0005-0000-0000-00000C480000}"/>
    <cellStyle name="Normal 12 3 4 2 2 3 3 3" xfId="5219" xr:uid="{00000000-0005-0000-0000-00000D480000}"/>
    <cellStyle name="Normal 12 3 4 2 2 3 3 3 2" xfId="10709" xr:uid="{00000000-0005-0000-0000-00000E480000}"/>
    <cellStyle name="Normal 12 3 4 2 2 3 3 3 2 2" xfId="23520" xr:uid="{00000000-0005-0000-0000-00000F480000}"/>
    <cellStyle name="Normal 12 3 4 2 2 3 3 3 2 2 2" xfId="49140" xr:uid="{00000000-0005-0000-0000-000010480000}"/>
    <cellStyle name="Normal 12 3 4 2 2 3 3 3 2 3" xfId="36330" xr:uid="{00000000-0005-0000-0000-000011480000}"/>
    <cellStyle name="Normal 12 3 4 2 2 3 3 3 3" xfId="18030" xr:uid="{00000000-0005-0000-0000-000012480000}"/>
    <cellStyle name="Normal 12 3 4 2 2 3 3 3 3 2" xfId="43650" xr:uid="{00000000-0005-0000-0000-000013480000}"/>
    <cellStyle name="Normal 12 3 4 2 2 3 3 3 4" xfId="30840" xr:uid="{00000000-0005-0000-0000-000014480000}"/>
    <cellStyle name="Normal 12 3 4 2 2 3 3 4" xfId="12539" xr:uid="{00000000-0005-0000-0000-000015480000}"/>
    <cellStyle name="Normal 12 3 4 2 2 3 3 4 2" xfId="25350" xr:uid="{00000000-0005-0000-0000-000016480000}"/>
    <cellStyle name="Normal 12 3 4 2 2 3 3 4 2 2" xfId="50970" xr:uid="{00000000-0005-0000-0000-000017480000}"/>
    <cellStyle name="Normal 12 3 4 2 2 3 3 4 3" xfId="38160" xr:uid="{00000000-0005-0000-0000-000018480000}"/>
    <cellStyle name="Normal 12 3 4 2 2 3 3 5" xfId="7049" xr:uid="{00000000-0005-0000-0000-000019480000}"/>
    <cellStyle name="Normal 12 3 4 2 2 3 3 5 2" xfId="19860" xr:uid="{00000000-0005-0000-0000-00001A480000}"/>
    <cellStyle name="Normal 12 3 4 2 2 3 3 5 2 2" xfId="45480" xr:uid="{00000000-0005-0000-0000-00001B480000}"/>
    <cellStyle name="Normal 12 3 4 2 2 3 3 5 3" xfId="32670" xr:uid="{00000000-0005-0000-0000-00001C480000}"/>
    <cellStyle name="Normal 12 3 4 2 2 3 3 6" xfId="14370" xr:uid="{00000000-0005-0000-0000-00001D480000}"/>
    <cellStyle name="Normal 12 3 4 2 2 3 3 6 2" xfId="39990" xr:uid="{00000000-0005-0000-0000-00001E480000}"/>
    <cellStyle name="Normal 12 3 4 2 2 3 3 7" xfId="27180" xr:uid="{00000000-0005-0000-0000-00001F480000}"/>
    <cellStyle name="Normal 12 3 4 2 2 3 4" xfId="2495" xr:uid="{00000000-0005-0000-0000-000020480000}"/>
    <cellStyle name="Normal 12 3 4 2 2 3 4 2" xfId="7985" xr:uid="{00000000-0005-0000-0000-000021480000}"/>
    <cellStyle name="Normal 12 3 4 2 2 3 4 2 2" xfId="20796" xr:uid="{00000000-0005-0000-0000-000022480000}"/>
    <cellStyle name="Normal 12 3 4 2 2 3 4 2 2 2" xfId="46416" xr:uid="{00000000-0005-0000-0000-000023480000}"/>
    <cellStyle name="Normal 12 3 4 2 2 3 4 2 3" xfId="33606" xr:uid="{00000000-0005-0000-0000-000024480000}"/>
    <cellStyle name="Normal 12 3 4 2 2 3 4 3" xfId="15306" xr:uid="{00000000-0005-0000-0000-000025480000}"/>
    <cellStyle name="Normal 12 3 4 2 2 3 4 3 2" xfId="40926" xr:uid="{00000000-0005-0000-0000-000026480000}"/>
    <cellStyle name="Normal 12 3 4 2 2 3 4 4" xfId="28116" xr:uid="{00000000-0005-0000-0000-000027480000}"/>
    <cellStyle name="Normal 12 3 4 2 2 3 5" xfId="4325" xr:uid="{00000000-0005-0000-0000-000028480000}"/>
    <cellStyle name="Normal 12 3 4 2 2 3 5 2" xfId="9815" xr:uid="{00000000-0005-0000-0000-000029480000}"/>
    <cellStyle name="Normal 12 3 4 2 2 3 5 2 2" xfId="22626" xr:uid="{00000000-0005-0000-0000-00002A480000}"/>
    <cellStyle name="Normal 12 3 4 2 2 3 5 2 2 2" xfId="48246" xr:uid="{00000000-0005-0000-0000-00002B480000}"/>
    <cellStyle name="Normal 12 3 4 2 2 3 5 2 3" xfId="35436" xr:uid="{00000000-0005-0000-0000-00002C480000}"/>
    <cellStyle name="Normal 12 3 4 2 2 3 5 3" xfId="17136" xr:uid="{00000000-0005-0000-0000-00002D480000}"/>
    <cellStyle name="Normal 12 3 4 2 2 3 5 3 2" xfId="42756" xr:uid="{00000000-0005-0000-0000-00002E480000}"/>
    <cellStyle name="Normal 12 3 4 2 2 3 5 4" xfId="29946" xr:uid="{00000000-0005-0000-0000-00002F480000}"/>
    <cellStyle name="Normal 12 3 4 2 2 3 6" xfId="11645" xr:uid="{00000000-0005-0000-0000-000030480000}"/>
    <cellStyle name="Normal 12 3 4 2 2 3 6 2" xfId="24456" xr:uid="{00000000-0005-0000-0000-000031480000}"/>
    <cellStyle name="Normal 12 3 4 2 2 3 6 2 2" xfId="50076" xr:uid="{00000000-0005-0000-0000-000032480000}"/>
    <cellStyle name="Normal 12 3 4 2 2 3 6 3" xfId="37266" xr:uid="{00000000-0005-0000-0000-000033480000}"/>
    <cellStyle name="Normal 12 3 4 2 2 3 7" xfId="6155" xr:uid="{00000000-0005-0000-0000-000034480000}"/>
    <cellStyle name="Normal 12 3 4 2 2 3 7 2" xfId="18966" xr:uid="{00000000-0005-0000-0000-000035480000}"/>
    <cellStyle name="Normal 12 3 4 2 2 3 7 2 2" xfId="44586" xr:uid="{00000000-0005-0000-0000-000036480000}"/>
    <cellStyle name="Normal 12 3 4 2 2 3 7 3" xfId="31776" xr:uid="{00000000-0005-0000-0000-000037480000}"/>
    <cellStyle name="Normal 12 3 4 2 2 3 8" xfId="13476" xr:uid="{00000000-0005-0000-0000-000038480000}"/>
    <cellStyle name="Normal 12 3 4 2 2 3 8 2" xfId="39096" xr:uid="{00000000-0005-0000-0000-000039480000}"/>
    <cellStyle name="Normal 12 3 4 2 2 3 9" xfId="26286" xr:uid="{00000000-0005-0000-0000-00003A480000}"/>
    <cellStyle name="Normal 12 3 4 2 2 4" xfId="439" xr:uid="{00000000-0005-0000-0000-00003B480000}"/>
    <cellStyle name="Normal 12 3 4 2 2 4 2" xfId="1334" xr:uid="{00000000-0005-0000-0000-00003C480000}"/>
    <cellStyle name="Normal 12 3 4 2 2 4 2 2" xfId="3164" xr:uid="{00000000-0005-0000-0000-00003D480000}"/>
    <cellStyle name="Normal 12 3 4 2 2 4 2 2 2" xfId="8654" xr:uid="{00000000-0005-0000-0000-00003E480000}"/>
    <cellStyle name="Normal 12 3 4 2 2 4 2 2 2 2" xfId="21465" xr:uid="{00000000-0005-0000-0000-00003F480000}"/>
    <cellStyle name="Normal 12 3 4 2 2 4 2 2 2 2 2" xfId="47085" xr:uid="{00000000-0005-0000-0000-000040480000}"/>
    <cellStyle name="Normal 12 3 4 2 2 4 2 2 2 3" xfId="34275" xr:uid="{00000000-0005-0000-0000-000041480000}"/>
    <cellStyle name="Normal 12 3 4 2 2 4 2 2 3" xfId="15975" xr:uid="{00000000-0005-0000-0000-000042480000}"/>
    <cellStyle name="Normal 12 3 4 2 2 4 2 2 3 2" xfId="41595" xr:uid="{00000000-0005-0000-0000-000043480000}"/>
    <cellStyle name="Normal 12 3 4 2 2 4 2 2 4" xfId="28785" xr:uid="{00000000-0005-0000-0000-000044480000}"/>
    <cellStyle name="Normal 12 3 4 2 2 4 2 3" xfId="4994" xr:uid="{00000000-0005-0000-0000-000045480000}"/>
    <cellStyle name="Normal 12 3 4 2 2 4 2 3 2" xfId="10484" xr:uid="{00000000-0005-0000-0000-000046480000}"/>
    <cellStyle name="Normal 12 3 4 2 2 4 2 3 2 2" xfId="23295" xr:uid="{00000000-0005-0000-0000-000047480000}"/>
    <cellStyle name="Normal 12 3 4 2 2 4 2 3 2 2 2" xfId="48915" xr:uid="{00000000-0005-0000-0000-000048480000}"/>
    <cellStyle name="Normal 12 3 4 2 2 4 2 3 2 3" xfId="36105" xr:uid="{00000000-0005-0000-0000-000049480000}"/>
    <cellStyle name="Normal 12 3 4 2 2 4 2 3 3" xfId="17805" xr:uid="{00000000-0005-0000-0000-00004A480000}"/>
    <cellStyle name="Normal 12 3 4 2 2 4 2 3 3 2" xfId="43425" xr:uid="{00000000-0005-0000-0000-00004B480000}"/>
    <cellStyle name="Normal 12 3 4 2 2 4 2 3 4" xfId="30615" xr:uid="{00000000-0005-0000-0000-00004C480000}"/>
    <cellStyle name="Normal 12 3 4 2 2 4 2 4" xfId="12314" xr:uid="{00000000-0005-0000-0000-00004D480000}"/>
    <cellStyle name="Normal 12 3 4 2 2 4 2 4 2" xfId="25125" xr:uid="{00000000-0005-0000-0000-00004E480000}"/>
    <cellStyle name="Normal 12 3 4 2 2 4 2 4 2 2" xfId="50745" xr:uid="{00000000-0005-0000-0000-00004F480000}"/>
    <cellStyle name="Normal 12 3 4 2 2 4 2 4 3" xfId="37935" xr:uid="{00000000-0005-0000-0000-000050480000}"/>
    <cellStyle name="Normal 12 3 4 2 2 4 2 5" xfId="6824" xr:uid="{00000000-0005-0000-0000-000051480000}"/>
    <cellStyle name="Normal 12 3 4 2 2 4 2 5 2" xfId="19635" xr:uid="{00000000-0005-0000-0000-000052480000}"/>
    <cellStyle name="Normal 12 3 4 2 2 4 2 5 2 2" xfId="45255" xr:uid="{00000000-0005-0000-0000-000053480000}"/>
    <cellStyle name="Normal 12 3 4 2 2 4 2 5 3" xfId="32445" xr:uid="{00000000-0005-0000-0000-000054480000}"/>
    <cellStyle name="Normal 12 3 4 2 2 4 2 6" xfId="14145" xr:uid="{00000000-0005-0000-0000-000055480000}"/>
    <cellStyle name="Normal 12 3 4 2 2 4 2 6 2" xfId="39765" xr:uid="{00000000-0005-0000-0000-000056480000}"/>
    <cellStyle name="Normal 12 3 4 2 2 4 2 7" xfId="26955" xr:uid="{00000000-0005-0000-0000-000057480000}"/>
    <cellStyle name="Normal 12 3 4 2 2 4 3" xfId="2270" xr:uid="{00000000-0005-0000-0000-000058480000}"/>
    <cellStyle name="Normal 12 3 4 2 2 4 3 2" xfId="7760" xr:uid="{00000000-0005-0000-0000-000059480000}"/>
    <cellStyle name="Normal 12 3 4 2 2 4 3 2 2" xfId="20571" xr:uid="{00000000-0005-0000-0000-00005A480000}"/>
    <cellStyle name="Normal 12 3 4 2 2 4 3 2 2 2" xfId="46191" xr:uid="{00000000-0005-0000-0000-00005B480000}"/>
    <cellStyle name="Normal 12 3 4 2 2 4 3 2 3" xfId="33381" xr:uid="{00000000-0005-0000-0000-00005C480000}"/>
    <cellStyle name="Normal 12 3 4 2 2 4 3 3" xfId="15081" xr:uid="{00000000-0005-0000-0000-00005D480000}"/>
    <cellStyle name="Normal 12 3 4 2 2 4 3 3 2" xfId="40701" xr:uid="{00000000-0005-0000-0000-00005E480000}"/>
    <cellStyle name="Normal 12 3 4 2 2 4 3 4" xfId="27891" xr:uid="{00000000-0005-0000-0000-00005F480000}"/>
    <cellStyle name="Normal 12 3 4 2 2 4 4" xfId="4100" xr:uid="{00000000-0005-0000-0000-000060480000}"/>
    <cellStyle name="Normal 12 3 4 2 2 4 4 2" xfId="9590" xr:uid="{00000000-0005-0000-0000-000061480000}"/>
    <cellStyle name="Normal 12 3 4 2 2 4 4 2 2" xfId="22401" xr:uid="{00000000-0005-0000-0000-000062480000}"/>
    <cellStyle name="Normal 12 3 4 2 2 4 4 2 2 2" xfId="48021" xr:uid="{00000000-0005-0000-0000-000063480000}"/>
    <cellStyle name="Normal 12 3 4 2 2 4 4 2 3" xfId="35211" xr:uid="{00000000-0005-0000-0000-000064480000}"/>
    <cellStyle name="Normal 12 3 4 2 2 4 4 3" xfId="16911" xr:uid="{00000000-0005-0000-0000-000065480000}"/>
    <cellStyle name="Normal 12 3 4 2 2 4 4 3 2" xfId="42531" xr:uid="{00000000-0005-0000-0000-000066480000}"/>
    <cellStyle name="Normal 12 3 4 2 2 4 4 4" xfId="29721" xr:uid="{00000000-0005-0000-0000-000067480000}"/>
    <cellStyle name="Normal 12 3 4 2 2 4 5" xfId="11420" xr:uid="{00000000-0005-0000-0000-000068480000}"/>
    <cellStyle name="Normal 12 3 4 2 2 4 5 2" xfId="24231" xr:uid="{00000000-0005-0000-0000-000069480000}"/>
    <cellStyle name="Normal 12 3 4 2 2 4 5 2 2" xfId="49851" xr:uid="{00000000-0005-0000-0000-00006A480000}"/>
    <cellStyle name="Normal 12 3 4 2 2 4 5 3" xfId="37041" xr:uid="{00000000-0005-0000-0000-00006B480000}"/>
    <cellStyle name="Normal 12 3 4 2 2 4 6" xfId="5930" xr:uid="{00000000-0005-0000-0000-00006C480000}"/>
    <cellStyle name="Normal 12 3 4 2 2 4 6 2" xfId="18741" xr:uid="{00000000-0005-0000-0000-00006D480000}"/>
    <cellStyle name="Normal 12 3 4 2 2 4 6 2 2" xfId="44361" xr:uid="{00000000-0005-0000-0000-00006E480000}"/>
    <cellStyle name="Normal 12 3 4 2 2 4 6 3" xfId="31551" xr:uid="{00000000-0005-0000-0000-00006F480000}"/>
    <cellStyle name="Normal 12 3 4 2 2 4 7" xfId="13251" xr:uid="{00000000-0005-0000-0000-000070480000}"/>
    <cellStyle name="Normal 12 3 4 2 2 4 7 2" xfId="38871" xr:uid="{00000000-0005-0000-0000-000071480000}"/>
    <cellStyle name="Normal 12 3 4 2 2 4 8" xfId="26061" xr:uid="{00000000-0005-0000-0000-000072480000}"/>
    <cellStyle name="Normal 12 3 4 2 2 5" xfId="798" xr:uid="{00000000-0005-0000-0000-000073480000}"/>
    <cellStyle name="Normal 12 3 4 2 2 5 2" xfId="1693" xr:uid="{00000000-0005-0000-0000-000074480000}"/>
    <cellStyle name="Normal 12 3 4 2 2 5 2 2" xfId="3523" xr:uid="{00000000-0005-0000-0000-000075480000}"/>
    <cellStyle name="Normal 12 3 4 2 2 5 2 2 2" xfId="9013" xr:uid="{00000000-0005-0000-0000-000076480000}"/>
    <cellStyle name="Normal 12 3 4 2 2 5 2 2 2 2" xfId="21824" xr:uid="{00000000-0005-0000-0000-000077480000}"/>
    <cellStyle name="Normal 12 3 4 2 2 5 2 2 2 2 2" xfId="47444" xr:uid="{00000000-0005-0000-0000-000078480000}"/>
    <cellStyle name="Normal 12 3 4 2 2 5 2 2 2 3" xfId="34634" xr:uid="{00000000-0005-0000-0000-000079480000}"/>
    <cellStyle name="Normal 12 3 4 2 2 5 2 2 3" xfId="16334" xr:uid="{00000000-0005-0000-0000-00007A480000}"/>
    <cellStyle name="Normal 12 3 4 2 2 5 2 2 3 2" xfId="41954" xr:uid="{00000000-0005-0000-0000-00007B480000}"/>
    <cellStyle name="Normal 12 3 4 2 2 5 2 2 4" xfId="29144" xr:uid="{00000000-0005-0000-0000-00007C480000}"/>
    <cellStyle name="Normal 12 3 4 2 2 5 2 3" xfId="5353" xr:uid="{00000000-0005-0000-0000-00007D480000}"/>
    <cellStyle name="Normal 12 3 4 2 2 5 2 3 2" xfId="10843" xr:uid="{00000000-0005-0000-0000-00007E480000}"/>
    <cellStyle name="Normal 12 3 4 2 2 5 2 3 2 2" xfId="23654" xr:uid="{00000000-0005-0000-0000-00007F480000}"/>
    <cellStyle name="Normal 12 3 4 2 2 5 2 3 2 2 2" xfId="49274" xr:uid="{00000000-0005-0000-0000-000080480000}"/>
    <cellStyle name="Normal 12 3 4 2 2 5 2 3 2 3" xfId="36464" xr:uid="{00000000-0005-0000-0000-000081480000}"/>
    <cellStyle name="Normal 12 3 4 2 2 5 2 3 3" xfId="18164" xr:uid="{00000000-0005-0000-0000-000082480000}"/>
    <cellStyle name="Normal 12 3 4 2 2 5 2 3 3 2" xfId="43784" xr:uid="{00000000-0005-0000-0000-000083480000}"/>
    <cellStyle name="Normal 12 3 4 2 2 5 2 3 4" xfId="30974" xr:uid="{00000000-0005-0000-0000-000084480000}"/>
    <cellStyle name="Normal 12 3 4 2 2 5 2 4" xfId="12673" xr:uid="{00000000-0005-0000-0000-000085480000}"/>
    <cellStyle name="Normal 12 3 4 2 2 5 2 4 2" xfId="25484" xr:uid="{00000000-0005-0000-0000-000086480000}"/>
    <cellStyle name="Normal 12 3 4 2 2 5 2 4 2 2" xfId="51104" xr:uid="{00000000-0005-0000-0000-000087480000}"/>
    <cellStyle name="Normal 12 3 4 2 2 5 2 4 3" xfId="38294" xr:uid="{00000000-0005-0000-0000-000088480000}"/>
    <cellStyle name="Normal 12 3 4 2 2 5 2 5" xfId="7183" xr:uid="{00000000-0005-0000-0000-000089480000}"/>
    <cellStyle name="Normal 12 3 4 2 2 5 2 5 2" xfId="19994" xr:uid="{00000000-0005-0000-0000-00008A480000}"/>
    <cellStyle name="Normal 12 3 4 2 2 5 2 5 2 2" xfId="45614" xr:uid="{00000000-0005-0000-0000-00008B480000}"/>
    <cellStyle name="Normal 12 3 4 2 2 5 2 5 3" xfId="32804" xr:uid="{00000000-0005-0000-0000-00008C480000}"/>
    <cellStyle name="Normal 12 3 4 2 2 5 2 6" xfId="14504" xr:uid="{00000000-0005-0000-0000-00008D480000}"/>
    <cellStyle name="Normal 12 3 4 2 2 5 2 6 2" xfId="40124" xr:uid="{00000000-0005-0000-0000-00008E480000}"/>
    <cellStyle name="Normal 12 3 4 2 2 5 2 7" xfId="27314" xr:uid="{00000000-0005-0000-0000-00008F480000}"/>
    <cellStyle name="Normal 12 3 4 2 2 5 3" xfId="2629" xr:uid="{00000000-0005-0000-0000-000090480000}"/>
    <cellStyle name="Normal 12 3 4 2 2 5 3 2" xfId="8119" xr:uid="{00000000-0005-0000-0000-000091480000}"/>
    <cellStyle name="Normal 12 3 4 2 2 5 3 2 2" xfId="20930" xr:uid="{00000000-0005-0000-0000-000092480000}"/>
    <cellStyle name="Normal 12 3 4 2 2 5 3 2 2 2" xfId="46550" xr:uid="{00000000-0005-0000-0000-000093480000}"/>
    <cellStyle name="Normal 12 3 4 2 2 5 3 2 3" xfId="33740" xr:uid="{00000000-0005-0000-0000-000094480000}"/>
    <cellStyle name="Normal 12 3 4 2 2 5 3 3" xfId="15440" xr:uid="{00000000-0005-0000-0000-000095480000}"/>
    <cellStyle name="Normal 12 3 4 2 2 5 3 3 2" xfId="41060" xr:uid="{00000000-0005-0000-0000-000096480000}"/>
    <cellStyle name="Normal 12 3 4 2 2 5 3 4" xfId="28250" xr:uid="{00000000-0005-0000-0000-000097480000}"/>
    <cellStyle name="Normal 12 3 4 2 2 5 4" xfId="4459" xr:uid="{00000000-0005-0000-0000-000098480000}"/>
    <cellStyle name="Normal 12 3 4 2 2 5 4 2" xfId="9949" xr:uid="{00000000-0005-0000-0000-000099480000}"/>
    <cellStyle name="Normal 12 3 4 2 2 5 4 2 2" xfId="22760" xr:uid="{00000000-0005-0000-0000-00009A480000}"/>
    <cellStyle name="Normal 12 3 4 2 2 5 4 2 2 2" xfId="48380" xr:uid="{00000000-0005-0000-0000-00009B480000}"/>
    <cellStyle name="Normal 12 3 4 2 2 5 4 2 3" xfId="35570" xr:uid="{00000000-0005-0000-0000-00009C480000}"/>
    <cellStyle name="Normal 12 3 4 2 2 5 4 3" xfId="17270" xr:uid="{00000000-0005-0000-0000-00009D480000}"/>
    <cellStyle name="Normal 12 3 4 2 2 5 4 3 2" xfId="42890" xr:uid="{00000000-0005-0000-0000-00009E480000}"/>
    <cellStyle name="Normal 12 3 4 2 2 5 4 4" xfId="30080" xr:uid="{00000000-0005-0000-0000-00009F480000}"/>
    <cellStyle name="Normal 12 3 4 2 2 5 5" xfId="11779" xr:uid="{00000000-0005-0000-0000-0000A0480000}"/>
    <cellStyle name="Normal 12 3 4 2 2 5 5 2" xfId="24590" xr:uid="{00000000-0005-0000-0000-0000A1480000}"/>
    <cellStyle name="Normal 12 3 4 2 2 5 5 2 2" xfId="50210" xr:uid="{00000000-0005-0000-0000-0000A2480000}"/>
    <cellStyle name="Normal 12 3 4 2 2 5 5 3" xfId="37400" xr:uid="{00000000-0005-0000-0000-0000A3480000}"/>
    <cellStyle name="Normal 12 3 4 2 2 5 6" xfId="6289" xr:uid="{00000000-0005-0000-0000-0000A4480000}"/>
    <cellStyle name="Normal 12 3 4 2 2 5 6 2" xfId="19100" xr:uid="{00000000-0005-0000-0000-0000A5480000}"/>
    <cellStyle name="Normal 12 3 4 2 2 5 6 2 2" xfId="44720" xr:uid="{00000000-0005-0000-0000-0000A6480000}"/>
    <cellStyle name="Normal 12 3 4 2 2 5 6 3" xfId="31910" xr:uid="{00000000-0005-0000-0000-0000A7480000}"/>
    <cellStyle name="Normal 12 3 4 2 2 5 7" xfId="13610" xr:uid="{00000000-0005-0000-0000-0000A8480000}"/>
    <cellStyle name="Normal 12 3 4 2 2 5 7 2" xfId="39230" xr:uid="{00000000-0005-0000-0000-0000A9480000}"/>
    <cellStyle name="Normal 12 3 4 2 2 5 8" xfId="26420" xr:uid="{00000000-0005-0000-0000-0000AA480000}"/>
    <cellStyle name="Normal 12 3 4 2 2 6" xfId="1199" xr:uid="{00000000-0005-0000-0000-0000AB480000}"/>
    <cellStyle name="Normal 12 3 4 2 2 6 2" xfId="3029" xr:uid="{00000000-0005-0000-0000-0000AC480000}"/>
    <cellStyle name="Normal 12 3 4 2 2 6 2 2" xfId="8519" xr:uid="{00000000-0005-0000-0000-0000AD480000}"/>
    <cellStyle name="Normal 12 3 4 2 2 6 2 2 2" xfId="21330" xr:uid="{00000000-0005-0000-0000-0000AE480000}"/>
    <cellStyle name="Normal 12 3 4 2 2 6 2 2 2 2" xfId="46950" xr:uid="{00000000-0005-0000-0000-0000AF480000}"/>
    <cellStyle name="Normal 12 3 4 2 2 6 2 2 3" xfId="34140" xr:uid="{00000000-0005-0000-0000-0000B0480000}"/>
    <cellStyle name="Normal 12 3 4 2 2 6 2 3" xfId="15840" xr:uid="{00000000-0005-0000-0000-0000B1480000}"/>
    <cellStyle name="Normal 12 3 4 2 2 6 2 3 2" xfId="41460" xr:uid="{00000000-0005-0000-0000-0000B2480000}"/>
    <cellStyle name="Normal 12 3 4 2 2 6 2 4" xfId="28650" xr:uid="{00000000-0005-0000-0000-0000B3480000}"/>
    <cellStyle name="Normal 12 3 4 2 2 6 3" xfId="4859" xr:uid="{00000000-0005-0000-0000-0000B4480000}"/>
    <cellStyle name="Normal 12 3 4 2 2 6 3 2" xfId="10349" xr:uid="{00000000-0005-0000-0000-0000B5480000}"/>
    <cellStyle name="Normal 12 3 4 2 2 6 3 2 2" xfId="23160" xr:uid="{00000000-0005-0000-0000-0000B6480000}"/>
    <cellStyle name="Normal 12 3 4 2 2 6 3 2 2 2" xfId="48780" xr:uid="{00000000-0005-0000-0000-0000B7480000}"/>
    <cellStyle name="Normal 12 3 4 2 2 6 3 2 3" xfId="35970" xr:uid="{00000000-0005-0000-0000-0000B8480000}"/>
    <cellStyle name="Normal 12 3 4 2 2 6 3 3" xfId="17670" xr:uid="{00000000-0005-0000-0000-0000B9480000}"/>
    <cellStyle name="Normal 12 3 4 2 2 6 3 3 2" xfId="43290" xr:uid="{00000000-0005-0000-0000-0000BA480000}"/>
    <cellStyle name="Normal 12 3 4 2 2 6 3 4" xfId="30480" xr:uid="{00000000-0005-0000-0000-0000BB480000}"/>
    <cellStyle name="Normal 12 3 4 2 2 6 4" xfId="12179" xr:uid="{00000000-0005-0000-0000-0000BC480000}"/>
    <cellStyle name="Normal 12 3 4 2 2 6 4 2" xfId="24990" xr:uid="{00000000-0005-0000-0000-0000BD480000}"/>
    <cellStyle name="Normal 12 3 4 2 2 6 4 2 2" xfId="50610" xr:uid="{00000000-0005-0000-0000-0000BE480000}"/>
    <cellStyle name="Normal 12 3 4 2 2 6 4 3" xfId="37800" xr:uid="{00000000-0005-0000-0000-0000BF480000}"/>
    <cellStyle name="Normal 12 3 4 2 2 6 5" xfId="6689" xr:uid="{00000000-0005-0000-0000-0000C0480000}"/>
    <cellStyle name="Normal 12 3 4 2 2 6 5 2" xfId="19500" xr:uid="{00000000-0005-0000-0000-0000C1480000}"/>
    <cellStyle name="Normal 12 3 4 2 2 6 5 2 2" xfId="45120" xr:uid="{00000000-0005-0000-0000-0000C2480000}"/>
    <cellStyle name="Normal 12 3 4 2 2 6 5 3" xfId="32310" xr:uid="{00000000-0005-0000-0000-0000C3480000}"/>
    <cellStyle name="Normal 12 3 4 2 2 6 6" xfId="14010" xr:uid="{00000000-0005-0000-0000-0000C4480000}"/>
    <cellStyle name="Normal 12 3 4 2 2 6 6 2" xfId="39630" xr:uid="{00000000-0005-0000-0000-0000C5480000}"/>
    <cellStyle name="Normal 12 3 4 2 2 6 7" xfId="26820" xr:uid="{00000000-0005-0000-0000-0000C6480000}"/>
    <cellStyle name="Normal 12 3 4 2 2 7" xfId="2135" xr:uid="{00000000-0005-0000-0000-0000C7480000}"/>
    <cellStyle name="Normal 12 3 4 2 2 7 2" xfId="7625" xr:uid="{00000000-0005-0000-0000-0000C8480000}"/>
    <cellStyle name="Normal 12 3 4 2 2 7 2 2" xfId="20436" xr:uid="{00000000-0005-0000-0000-0000C9480000}"/>
    <cellStyle name="Normal 12 3 4 2 2 7 2 2 2" xfId="46056" xr:uid="{00000000-0005-0000-0000-0000CA480000}"/>
    <cellStyle name="Normal 12 3 4 2 2 7 2 3" xfId="33246" xr:uid="{00000000-0005-0000-0000-0000CB480000}"/>
    <cellStyle name="Normal 12 3 4 2 2 7 3" xfId="14946" xr:uid="{00000000-0005-0000-0000-0000CC480000}"/>
    <cellStyle name="Normal 12 3 4 2 2 7 3 2" xfId="40566" xr:uid="{00000000-0005-0000-0000-0000CD480000}"/>
    <cellStyle name="Normal 12 3 4 2 2 7 4" xfId="27756" xr:uid="{00000000-0005-0000-0000-0000CE480000}"/>
    <cellStyle name="Normal 12 3 4 2 2 8" xfId="3965" xr:uid="{00000000-0005-0000-0000-0000CF480000}"/>
    <cellStyle name="Normal 12 3 4 2 2 8 2" xfId="9455" xr:uid="{00000000-0005-0000-0000-0000D0480000}"/>
    <cellStyle name="Normal 12 3 4 2 2 8 2 2" xfId="22266" xr:uid="{00000000-0005-0000-0000-0000D1480000}"/>
    <cellStyle name="Normal 12 3 4 2 2 8 2 2 2" xfId="47886" xr:uid="{00000000-0005-0000-0000-0000D2480000}"/>
    <cellStyle name="Normal 12 3 4 2 2 8 2 3" xfId="35076" xr:uid="{00000000-0005-0000-0000-0000D3480000}"/>
    <cellStyle name="Normal 12 3 4 2 2 8 3" xfId="16776" xr:uid="{00000000-0005-0000-0000-0000D4480000}"/>
    <cellStyle name="Normal 12 3 4 2 2 8 3 2" xfId="42396" xr:uid="{00000000-0005-0000-0000-0000D5480000}"/>
    <cellStyle name="Normal 12 3 4 2 2 8 4" xfId="29586" xr:uid="{00000000-0005-0000-0000-0000D6480000}"/>
    <cellStyle name="Normal 12 3 4 2 2 9" xfId="11285" xr:uid="{00000000-0005-0000-0000-0000D7480000}"/>
    <cellStyle name="Normal 12 3 4 2 2 9 2" xfId="24096" xr:uid="{00000000-0005-0000-0000-0000D8480000}"/>
    <cellStyle name="Normal 12 3 4 2 2 9 2 2" xfId="49716" xr:uid="{00000000-0005-0000-0000-0000D9480000}"/>
    <cellStyle name="Normal 12 3 4 2 2 9 3" xfId="36906" xr:uid="{00000000-0005-0000-0000-0000DA480000}"/>
    <cellStyle name="Normal 12 3 4 2 3" xfId="354" xr:uid="{00000000-0005-0000-0000-0000DB480000}"/>
    <cellStyle name="Normal 12 3 4 2 3 10" xfId="5846" xr:uid="{00000000-0005-0000-0000-0000DC480000}"/>
    <cellStyle name="Normal 12 3 4 2 3 10 2" xfId="18657" xr:uid="{00000000-0005-0000-0000-0000DD480000}"/>
    <cellStyle name="Normal 12 3 4 2 3 10 2 2" xfId="44277" xr:uid="{00000000-0005-0000-0000-0000DE480000}"/>
    <cellStyle name="Normal 12 3 4 2 3 10 3" xfId="31467" xr:uid="{00000000-0005-0000-0000-0000DF480000}"/>
    <cellStyle name="Normal 12 3 4 2 3 11" xfId="13167" xr:uid="{00000000-0005-0000-0000-0000E0480000}"/>
    <cellStyle name="Normal 12 3 4 2 3 11 2" xfId="38787" xr:uid="{00000000-0005-0000-0000-0000E1480000}"/>
    <cellStyle name="Normal 12 3 4 2 3 12" xfId="25977" xr:uid="{00000000-0005-0000-0000-0000E2480000}"/>
    <cellStyle name="Normal 12 3 4 2 3 2" xfId="583" xr:uid="{00000000-0005-0000-0000-0000E3480000}"/>
    <cellStyle name="Normal 12 3 4 2 3 2 2" xfId="982" xr:uid="{00000000-0005-0000-0000-0000E4480000}"/>
    <cellStyle name="Normal 12 3 4 2 3 2 2 2" xfId="1877" xr:uid="{00000000-0005-0000-0000-0000E5480000}"/>
    <cellStyle name="Normal 12 3 4 2 3 2 2 2 2" xfId="3707" xr:uid="{00000000-0005-0000-0000-0000E6480000}"/>
    <cellStyle name="Normal 12 3 4 2 3 2 2 2 2 2" xfId="9197" xr:uid="{00000000-0005-0000-0000-0000E7480000}"/>
    <cellStyle name="Normal 12 3 4 2 3 2 2 2 2 2 2" xfId="22008" xr:uid="{00000000-0005-0000-0000-0000E8480000}"/>
    <cellStyle name="Normal 12 3 4 2 3 2 2 2 2 2 2 2" xfId="47628" xr:uid="{00000000-0005-0000-0000-0000E9480000}"/>
    <cellStyle name="Normal 12 3 4 2 3 2 2 2 2 2 3" xfId="34818" xr:uid="{00000000-0005-0000-0000-0000EA480000}"/>
    <cellStyle name="Normal 12 3 4 2 3 2 2 2 2 3" xfId="16518" xr:uid="{00000000-0005-0000-0000-0000EB480000}"/>
    <cellStyle name="Normal 12 3 4 2 3 2 2 2 2 3 2" xfId="42138" xr:uid="{00000000-0005-0000-0000-0000EC480000}"/>
    <cellStyle name="Normal 12 3 4 2 3 2 2 2 2 4" xfId="29328" xr:uid="{00000000-0005-0000-0000-0000ED480000}"/>
    <cellStyle name="Normal 12 3 4 2 3 2 2 2 3" xfId="5537" xr:uid="{00000000-0005-0000-0000-0000EE480000}"/>
    <cellStyle name="Normal 12 3 4 2 3 2 2 2 3 2" xfId="11027" xr:uid="{00000000-0005-0000-0000-0000EF480000}"/>
    <cellStyle name="Normal 12 3 4 2 3 2 2 2 3 2 2" xfId="23838" xr:uid="{00000000-0005-0000-0000-0000F0480000}"/>
    <cellStyle name="Normal 12 3 4 2 3 2 2 2 3 2 2 2" xfId="49458" xr:uid="{00000000-0005-0000-0000-0000F1480000}"/>
    <cellStyle name="Normal 12 3 4 2 3 2 2 2 3 2 3" xfId="36648" xr:uid="{00000000-0005-0000-0000-0000F2480000}"/>
    <cellStyle name="Normal 12 3 4 2 3 2 2 2 3 3" xfId="18348" xr:uid="{00000000-0005-0000-0000-0000F3480000}"/>
    <cellStyle name="Normal 12 3 4 2 3 2 2 2 3 3 2" xfId="43968" xr:uid="{00000000-0005-0000-0000-0000F4480000}"/>
    <cellStyle name="Normal 12 3 4 2 3 2 2 2 3 4" xfId="31158" xr:uid="{00000000-0005-0000-0000-0000F5480000}"/>
    <cellStyle name="Normal 12 3 4 2 3 2 2 2 4" xfId="12857" xr:uid="{00000000-0005-0000-0000-0000F6480000}"/>
    <cellStyle name="Normal 12 3 4 2 3 2 2 2 4 2" xfId="25668" xr:uid="{00000000-0005-0000-0000-0000F7480000}"/>
    <cellStyle name="Normal 12 3 4 2 3 2 2 2 4 2 2" xfId="51288" xr:uid="{00000000-0005-0000-0000-0000F8480000}"/>
    <cellStyle name="Normal 12 3 4 2 3 2 2 2 4 3" xfId="38478" xr:uid="{00000000-0005-0000-0000-0000F9480000}"/>
    <cellStyle name="Normal 12 3 4 2 3 2 2 2 5" xfId="7367" xr:uid="{00000000-0005-0000-0000-0000FA480000}"/>
    <cellStyle name="Normal 12 3 4 2 3 2 2 2 5 2" xfId="20178" xr:uid="{00000000-0005-0000-0000-0000FB480000}"/>
    <cellStyle name="Normal 12 3 4 2 3 2 2 2 5 2 2" xfId="45798" xr:uid="{00000000-0005-0000-0000-0000FC480000}"/>
    <cellStyle name="Normal 12 3 4 2 3 2 2 2 5 3" xfId="32988" xr:uid="{00000000-0005-0000-0000-0000FD480000}"/>
    <cellStyle name="Normal 12 3 4 2 3 2 2 2 6" xfId="14688" xr:uid="{00000000-0005-0000-0000-0000FE480000}"/>
    <cellStyle name="Normal 12 3 4 2 3 2 2 2 6 2" xfId="40308" xr:uid="{00000000-0005-0000-0000-0000FF480000}"/>
    <cellStyle name="Normal 12 3 4 2 3 2 2 2 7" xfId="27498" xr:uid="{00000000-0005-0000-0000-000000490000}"/>
    <cellStyle name="Normal 12 3 4 2 3 2 2 3" xfId="2813" xr:uid="{00000000-0005-0000-0000-000001490000}"/>
    <cellStyle name="Normal 12 3 4 2 3 2 2 3 2" xfId="8303" xr:uid="{00000000-0005-0000-0000-000002490000}"/>
    <cellStyle name="Normal 12 3 4 2 3 2 2 3 2 2" xfId="21114" xr:uid="{00000000-0005-0000-0000-000003490000}"/>
    <cellStyle name="Normal 12 3 4 2 3 2 2 3 2 2 2" xfId="46734" xr:uid="{00000000-0005-0000-0000-000004490000}"/>
    <cellStyle name="Normal 12 3 4 2 3 2 2 3 2 3" xfId="33924" xr:uid="{00000000-0005-0000-0000-000005490000}"/>
    <cellStyle name="Normal 12 3 4 2 3 2 2 3 3" xfId="15624" xr:uid="{00000000-0005-0000-0000-000006490000}"/>
    <cellStyle name="Normal 12 3 4 2 3 2 2 3 3 2" xfId="41244" xr:uid="{00000000-0005-0000-0000-000007490000}"/>
    <cellStyle name="Normal 12 3 4 2 3 2 2 3 4" xfId="28434" xr:uid="{00000000-0005-0000-0000-000008490000}"/>
    <cellStyle name="Normal 12 3 4 2 3 2 2 4" xfId="4643" xr:uid="{00000000-0005-0000-0000-000009490000}"/>
    <cellStyle name="Normal 12 3 4 2 3 2 2 4 2" xfId="10133" xr:uid="{00000000-0005-0000-0000-00000A490000}"/>
    <cellStyle name="Normal 12 3 4 2 3 2 2 4 2 2" xfId="22944" xr:uid="{00000000-0005-0000-0000-00000B490000}"/>
    <cellStyle name="Normal 12 3 4 2 3 2 2 4 2 2 2" xfId="48564" xr:uid="{00000000-0005-0000-0000-00000C490000}"/>
    <cellStyle name="Normal 12 3 4 2 3 2 2 4 2 3" xfId="35754" xr:uid="{00000000-0005-0000-0000-00000D490000}"/>
    <cellStyle name="Normal 12 3 4 2 3 2 2 4 3" xfId="17454" xr:uid="{00000000-0005-0000-0000-00000E490000}"/>
    <cellStyle name="Normal 12 3 4 2 3 2 2 4 3 2" xfId="43074" xr:uid="{00000000-0005-0000-0000-00000F490000}"/>
    <cellStyle name="Normal 12 3 4 2 3 2 2 4 4" xfId="30264" xr:uid="{00000000-0005-0000-0000-000010490000}"/>
    <cellStyle name="Normal 12 3 4 2 3 2 2 5" xfId="11963" xr:uid="{00000000-0005-0000-0000-000011490000}"/>
    <cellStyle name="Normal 12 3 4 2 3 2 2 5 2" xfId="24774" xr:uid="{00000000-0005-0000-0000-000012490000}"/>
    <cellStyle name="Normal 12 3 4 2 3 2 2 5 2 2" xfId="50394" xr:uid="{00000000-0005-0000-0000-000013490000}"/>
    <cellStyle name="Normal 12 3 4 2 3 2 2 5 3" xfId="37584" xr:uid="{00000000-0005-0000-0000-000014490000}"/>
    <cellStyle name="Normal 12 3 4 2 3 2 2 6" xfId="6473" xr:uid="{00000000-0005-0000-0000-000015490000}"/>
    <cellStyle name="Normal 12 3 4 2 3 2 2 6 2" xfId="19284" xr:uid="{00000000-0005-0000-0000-000016490000}"/>
    <cellStyle name="Normal 12 3 4 2 3 2 2 6 2 2" xfId="44904" xr:uid="{00000000-0005-0000-0000-000017490000}"/>
    <cellStyle name="Normal 12 3 4 2 3 2 2 6 3" xfId="32094" xr:uid="{00000000-0005-0000-0000-000018490000}"/>
    <cellStyle name="Normal 12 3 4 2 3 2 2 7" xfId="13794" xr:uid="{00000000-0005-0000-0000-000019490000}"/>
    <cellStyle name="Normal 12 3 4 2 3 2 2 7 2" xfId="39414" xr:uid="{00000000-0005-0000-0000-00001A490000}"/>
    <cellStyle name="Normal 12 3 4 2 3 2 2 8" xfId="26604" xr:uid="{00000000-0005-0000-0000-00001B490000}"/>
    <cellStyle name="Normal 12 3 4 2 3 2 3" xfId="1478" xr:uid="{00000000-0005-0000-0000-00001C490000}"/>
    <cellStyle name="Normal 12 3 4 2 3 2 3 2" xfId="3308" xr:uid="{00000000-0005-0000-0000-00001D490000}"/>
    <cellStyle name="Normal 12 3 4 2 3 2 3 2 2" xfId="8798" xr:uid="{00000000-0005-0000-0000-00001E490000}"/>
    <cellStyle name="Normal 12 3 4 2 3 2 3 2 2 2" xfId="21609" xr:uid="{00000000-0005-0000-0000-00001F490000}"/>
    <cellStyle name="Normal 12 3 4 2 3 2 3 2 2 2 2" xfId="47229" xr:uid="{00000000-0005-0000-0000-000020490000}"/>
    <cellStyle name="Normal 12 3 4 2 3 2 3 2 2 3" xfId="34419" xr:uid="{00000000-0005-0000-0000-000021490000}"/>
    <cellStyle name="Normal 12 3 4 2 3 2 3 2 3" xfId="16119" xr:uid="{00000000-0005-0000-0000-000022490000}"/>
    <cellStyle name="Normal 12 3 4 2 3 2 3 2 3 2" xfId="41739" xr:uid="{00000000-0005-0000-0000-000023490000}"/>
    <cellStyle name="Normal 12 3 4 2 3 2 3 2 4" xfId="28929" xr:uid="{00000000-0005-0000-0000-000024490000}"/>
    <cellStyle name="Normal 12 3 4 2 3 2 3 3" xfId="5138" xr:uid="{00000000-0005-0000-0000-000025490000}"/>
    <cellStyle name="Normal 12 3 4 2 3 2 3 3 2" xfId="10628" xr:uid="{00000000-0005-0000-0000-000026490000}"/>
    <cellStyle name="Normal 12 3 4 2 3 2 3 3 2 2" xfId="23439" xr:uid="{00000000-0005-0000-0000-000027490000}"/>
    <cellStyle name="Normal 12 3 4 2 3 2 3 3 2 2 2" xfId="49059" xr:uid="{00000000-0005-0000-0000-000028490000}"/>
    <cellStyle name="Normal 12 3 4 2 3 2 3 3 2 3" xfId="36249" xr:uid="{00000000-0005-0000-0000-000029490000}"/>
    <cellStyle name="Normal 12 3 4 2 3 2 3 3 3" xfId="17949" xr:uid="{00000000-0005-0000-0000-00002A490000}"/>
    <cellStyle name="Normal 12 3 4 2 3 2 3 3 3 2" xfId="43569" xr:uid="{00000000-0005-0000-0000-00002B490000}"/>
    <cellStyle name="Normal 12 3 4 2 3 2 3 3 4" xfId="30759" xr:uid="{00000000-0005-0000-0000-00002C490000}"/>
    <cellStyle name="Normal 12 3 4 2 3 2 3 4" xfId="12458" xr:uid="{00000000-0005-0000-0000-00002D490000}"/>
    <cellStyle name="Normal 12 3 4 2 3 2 3 4 2" xfId="25269" xr:uid="{00000000-0005-0000-0000-00002E490000}"/>
    <cellStyle name="Normal 12 3 4 2 3 2 3 4 2 2" xfId="50889" xr:uid="{00000000-0005-0000-0000-00002F490000}"/>
    <cellStyle name="Normal 12 3 4 2 3 2 3 4 3" xfId="38079" xr:uid="{00000000-0005-0000-0000-000030490000}"/>
    <cellStyle name="Normal 12 3 4 2 3 2 3 5" xfId="6968" xr:uid="{00000000-0005-0000-0000-000031490000}"/>
    <cellStyle name="Normal 12 3 4 2 3 2 3 5 2" xfId="19779" xr:uid="{00000000-0005-0000-0000-000032490000}"/>
    <cellStyle name="Normal 12 3 4 2 3 2 3 5 2 2" xfId="45399" xr:uid="{00000000-0005-0000-0000-000033490000}"/>
    <cellStyle name="Normal 12 3 4 2 3 2 3 5 3" xfId="32589" xr:uid="{00000000-0005-0000-0000-000034490000}"/>
    <cellStyle name="Normal 12 3 4 2 3 2 3 6" xfId="14289" xr:uid="{00000000-0005-0000-0000-000035490000}"/>
    <cellStyle name="Normal 12 3 4 2 3 2 3 6 2" xfId="39909" xr:uid="{00000000-0005-0000-0000-000036490000}"/>
    <cellStyle name="Normal 12 3 4 2 3 2 3 7" xfId="27099" xr:uid="{00000000-0005-0000-0000-000037490000}"/>
    <cellStyle name="Normal 12 3 4 2 3 2 4" xfId="2414" xr:uid="{00000000-0005-0000-0000-000038490000}"/>
    <cellStyle name="Normal 12 3 4 2 3 2 4 2" xfId="7904" xr:uid="{00000000-0005-0000-0000-000039490000}"/>
    <cellStyle name="Normal 12 3 4 2 3 2 4 2 2" xfId="20715" xr:uid="{00000000-0005-0000-0000-00003A490000}"/>
    <cellStyle name="Normal 12 3 4 2 3 2 4 2 2 2" xfId="46335" xr:uid="{00000000-0005-0000-0000-00003B490000}"/>
    <cellStyle name="Normal 12 3 4 2 3 2 4 2 3" xfId="33525" xr:uid="{00000000-0005-0000-0000-00003C490000}"/>
    <cellStyle name="Normal 12 3 4 2 3 2 4 3" xfId="15225" xr:uid="{00000000-0005-0000-0000-00003D490000}"/>
    <cellStyle name="Normal 12 3 4 2 3 2 4 3 2" xfId="40845" xr:uid="{00000000-0005-0000-0000-00003E490000}"/>
    <cellStyle name="Normal 12 3 4 2 3 2 4 4" xfId="28035" xr:uid="{00000000-0005-0000-0000-00003F490000}"/>
    <cellStyle name="Normal 12 3 4 2 3 2 5" xfId="4244" xr:uid="{00000000-0005-0000-0000-000040490000}"/>
    <cellStyle name="Normal 12 3 4 2 3 2 5 2" xfId="9734" xr:uid="{00000000-0005-0000-0000-000041490000}"/>
    <cellStyle name="Normal 12 3 4 2 3 2 5 2 2" xfId="22545" xr:uid="{00000000-0005-0000-0000-000042490000}"/>
    <cellStyle name="Normal 12 3 4 2 3 2 5 2 2 2" xfId="48165" xr:uid="{00000000-0005-0000-0000-000043490000}"/>
    <cellStyle name="Normal 12 3 4 2 3 2 5 2 3" xfId="35355" xr:uid="{00000000-0005-0000-0000-000044490000}"/>
    <cellStyle name="Normal 12 3 4 2 3 2 5 3" xfId="17055" xr:uid="{00000000-0005-0000-0000-000045490000}"/>
    <cellStyle name="Normal 12 3 4 2 3 2 5 3 2" xfId="42675" xr:uid="{00000000-0005-0000-0000-000046490000}"/>
    <cellStyle name="Normal 12 3 4 2 3 2 5 4" xfId="29865" xr:uid="{00000000-0005-0000-0000-000047490000}"/>
    <cellStyle name="Normal 12 3 4 2 3 2 6" xfId="11564" xr:uid="{00000000-0005-0000-0000-000048490000}"/>
    <cellStyle name="Normal 12 3 4 2 3 2 6 2" xfId="24375" xr:uid="{00000000-0005-0000-0000-000049490000}"/>
    <cellStyle name="Normal 12 3 4 2 3 2 6 2 2" xfId="49995" xr:uid="{00000000-0005-0000-0000-00004A490000}"/>
    <cellStyle name="Normal 12 3 4 2 3 2 6 3" xfId="37185" xr:uid="{00000000-0005-0000-0000-00004B490000}"/>
    <cellStyle name="Normal 12 3 4 2 3 2 7" xfId="6074" xr:uid="{00000000-0005-0000-0000-00004C490000}"/>
    <cellStyle name="Normal 12 3 4 2 3 2 7 2" xfId="18885" xr:uid="{00000000-0005-0000-0000-00004D490000}"/>
    <cellStyle name="Normal 12 3 4 2 3 2 7 2 2" xfId="44505" xr:uid="{00000000-0005-0000-0000-00004E490000}"/>
    <cellStyle name="Normal 12 3 4 2 3 2 7 3" xfId="31695" xr:uid="{00000000-0005-0000-0000-00004F490000}"/>
    <cellStyle name="Normal 12 3 4 2 3 2 8" xfId="13395" xr:uid="{00000000-0005-0000-0000-000050490000}"/>
    <cellStyle name="Normal 12 3 4 2 3 2 8 2" xfId="39015" xr:uid="{00000000-0005-0000-0000-000051490000}"/>
    <cellStyle name="Normal 12 3 4 2 3 2 9" xfId="26205" xr:uid="{00000000-0005-0000-0000-000052490000}"/>
    <cellStyle name="Normal 12 3 4 2 3 3" xfId="715" xr:uid="{00000000-0005-0000-0000-000053490000}"/>
    <cellStyle name="Normal 12 3 4 2 3 3 2" xfId="1115" xr:uid="{00000000-0005-0000-0000-000054490000}"/>
    <cellStyle name="Normal 12 3 4 2 3 3 2 2" xfId="2010" xr:uid="{00000000-0005-0000-0000-000055490000}"/>
    <cellStyle name="Normal 12 3 4 2 3 3 2 2 2" xfId="3840" xr:uid="{00000000-0005-0000-0000-000056490000}"/>
    <cellStyle name="Normal 12 3 4 2 3 3 2 2 2 2" xfId="9330" xr:uid="{00000000-0005-0000-0000-000057490000}"/>
    <cellStyle name="Normal 12 3 4 2 3 3 2 2 2 2 2" xfId="22141" xr:uid="{00000000-0005-0000-0000-000058490000}"/>
    <cellStyle name="Normal 12 3 4 2 3 3 2 2 2 2 2 2" xfId="47761" xr:uid="{00000000-0005-0000-0000-000059490000}"/>
    <cellStyle name="Normal 12 3 4 2 3 3 2 2 2 2 3" xfId="34951" xr:uid="{00000000-0005-0000-0000-00005A490000}"/>
    <cellStyle name="Normal 12 3 4 2 3 3 2 2 2 3" xfId="16651" xr:uid="{00000000-0005-0000-0000-00005B490000}"/>
    <cellStyle name="Normal 12 3 4 2 3 3 2 2 2 3 2" xfId="42271" xr:uid="{00000000-0005-0000-0000-00005C490000}"/>
    <cellStyle name="Normal 12 3 4 2 3 3 2 2 2 4" xfId="29461" xr:uid="{00000000-0005-0000-0000-00005D490000}"/>
    <cellStyle name="Normal 12 3 4 2 3 3 2 2 3" xfId="5670" xr:uid="{00000000-0005-0000-0000-00005E490000}"/>
    <cellStyle name="Normal 12 3 4 2 3 3 2 2 3 2" xfId="11160" xr:uid="{00000000-0005-0000-0000-00005F490000}"/>
    <cellStyle name="Normal 12 3 4 2 3 3 2 2 3 2 2" xfId="23971" xr:uid="{00000000-0005-0000-0000-000060490000}"/>
    <cellStyle name="Normal 12 3 4 2 3 3 2 2 3 2 2 2" xfId="49591" xr:uid="{00000000-0005-0000-0000-000061490000}"/>
    <cellStyle name="Normal 12 3 4 2 3 3 2 2 3 2 3" xfId="36781" xr:uid="{00000000-0005-0000-0000-000062490000}"/>
    <cellStyle name="Normal 12 3 4 2 3 3 2 2 3 3" xfId="18481" xr:uid="{00000000-0005-0000-0000-000063490000}"/>
    <cellStyle name="Normal 12 3 4 2 3 3 2 2 3 3 2" xfId="44101" xr:uid="{00000000-0005-0000-0000-000064490000}"/>
    <cellStyle name="Normal 12 3 4 2 3 3 2 2 3 4" xfId="31291" xr:uid="{00000000-0005-0000-0000-000065490000}"/>
    <cellStyle name="Normal 12 3 4 2 3 3 2 2 4" xfId="12990" xr:uid="{00000000-0005-0000-0000-000066490000}"/>
    <cellStyle name="Normal 12 3 4 2 3 3 2 2 4 2" xfId="25801" xr:uid="{00000000-0005-0000-0000-000067490000}"/>
    <cellStyle name="Normal 12 3 4 2 3 3 2 2 4 2 2" xfId="51421" xr:uid="{00000000-0005-0000-0000-000068490000}"/>
    <cellStyle name="Normal 12 3 4 2 3 3 2 2 4 3" xfId="38611" xr:uid="{00000000-0005-0000-0000-000069490000}"/>
    <cellStyle name="Normal 12 3 4 2 3 3 2 2 5" xfId="7500" xr:uid="{00000000-0005-0000-0000-00006A490000}"/>
    <cellStyle name="Normal 12 3 4 2 3 3 2 2 5 2" xfId="20311" xr:uid="{00000000-0005-0000-0000-00006B490000}"/>
    <cellStyle name="Normal 12 3 4 2 3 3 2 2 5 2 2" xfId="45931" xr:uid="{00000000-0005-0000-0000-00006C490000}"/>
    <cellStyle name="Normal 12 3 4 2 3 3 2 2 5 3" xfId="33121" xr:uid="{00000000-0005-0000-0000-00006D490000}"/>
    <cellStyle name="Normal 12 3 4 2 3 3 2 2 6" xfId="14821" xr:uid="{00000000-0005-0000-0000-00006E490000}"/>
    <cellStyle name="Normal 12 3 4 2 3 3 2 2 6 2" xfId="40441" xr:uid="{00000000-0005-0000-0000-00006F490000}"/>
    <cellStyle name="Normal 12 3 4 2 3 3 2 2 7" xfId="27631" xr:uid="{00000000-0005-0000-0000-000070490000}"/>
    <cellStyle name="Normal 12 3 4 2 3 3 2 3" xfId="2946" xr:uid="{00000000-0005-0000-0000-000071490000}"/>
    <cellStyle name="Normal 12 3 4 2 3 3 2 3 2" xfId="8436" xr:uid="{00000000-0005-0000-0000-000072490000}"/>
    <cellStyle name="Normal 12 3 4 2 3 3 2 3 2 2" xfId="21247" xr:uid="{00000000-0005-0000-0000-000073490000}"/>
    <cellStyle name="Normal 12 3 4 2 3 3 2 3 2 2 2" xfId="46867" xr:uid="{00000000-0005-0000-0000-000074490000}"/>
    <cellStyle name="Normal 12 3 4 2 3 3 2 3 2 3" xfId="34057" xr:uid="{00000000-0005-0000-0000-000075490000}"/>
    <cellStyle name="Normal 12 3 4 2 3 3 2 3 3" xfId="15757" xr:uid="{00000000-0005-0000-0000-000076490000}"/>
    <cellStyle name="Normal 12 3 4 2 3 3 2 3 3 2" xfId="41377" xr:uid="{00000000-0005-0000-0000-000077490000}"/>
    <cellStyle name="Normal 12 3 4 2 3 3 2 3 4" xfId="28567" xr:uid="{00000000-0005-0000-0000-000078490000}"/>
    <cellStyle name="Normal 12 3 4 2 3 3 2 4" xfId="4776" xr:uid="{00000000-0005-0000-0000-000079490000}"/>
    <cellStyle name="Normal 12 3 4 2 3 3 2 4 2" xfId="10266" xr:uid="{00000000-0005-0000-0000-00007A490000}"/>
    <cellStyle name="Normal 12 3 4 2 3 3 2 4 2 2" xfId="23077" xr:uid="{00000000-0005-0000-0000-00007B490000}"/>
    <cellStyle name="Normal 12 3 4 2 3 3 2 4 2 2 2" xfId="48697" xr:uid="{00000000-0005-0000-0000-00007C490000}"/>
    <cellStyle name="Normal 12 3 4 2 3 3 2 4 2 3" xfId="35887" xr:uid="{00000000-0005-0000-0000-00007D490000}"/>
    <cellStyle name="Normal 12 3 4 2 3 3 2 4 3" xfId="17587" xr:uid="{00000000-0005-0000-0000-00007E490000}"/>
    <cellStyle name="Normal 12 3 4 2 3 3 2 4 3 2" xfId="43207" xr:uid="{00000000-0005-0000-0000-00007F490000}"/>
    <cellStyle name="Normal 12 3 4 2 3 3 2 4 4" xfId="30397" xr:uid="{00000000-0005-0000-0000-000080490000}"/>
    <cellStyle name="Normal 12 3 4 2 3 3 2 5" xfId="12096" xr:uid="{00000000-0005-0000-0000-000081490000}"/>
    <cellStyle name="Normal 12 3 4 2 3 3 2 5 2" xfId="24907" xr:uid="{00000000-0005-0000-0000-000082490000}"/>
    <cellStyle name="Normal 12 3 4 2 3 3 2 5 2 2" xfId="50527" xr:uid="{00000000-0005-0000-0000-000083490000}"/>
    <cellStyle name="Normal 12 3 4 2 3 3 2 5 3" xfId="37717" xr:uid="{00000000-0005-0000-0000-000084490000}"/>
    <cellStyle name="Normal 12 3 4 2 3 3 2 6" xfId="6606" xr:uid="{00000000-0005-0000-0000-000085490000}"/>
    <cellStyle name="Normal 12 3 4 2 3 3 2 6 2" xfId="19417" xr:uid="{00000000-0005-0000-0000-000086490000}"/>
    <cellStyle name="Normal 12 3 4 2 3 3 2 6 2 2" xfId="45037" xr:uid="{00000000-0005-0000-0000-000087490000}"/>
    <cellStyle name="Normal 12 3 4 2 3 3 2 6 3" xfId="32227" xr:uid="{00000000-0005-0000-0000-000088490000}"/>
    <cellStyle name="Normal 12 3 4 2 3 3 2 7" xfId="13927" xr:uid="{00000000-0005-0000-0000-000089490000}"/>
    <cellStyle name="Normal 12 3 4 2 3 3 2 7 2" xfId="39547" xr:uid="{00000000-0005-0000-0000-00008A490000}"/>
    <cellStyle name="Normal 12 3 4 2 3 3 2 8" xfId="26737" xr:uid="{00000000-0005-0000-0000-00008B490000}"/>
    <cellStyle name="Normal 12 3 4 2 3 3 3" xfId="1610" xr:uid="{00000000-0005-0000-0000-00008C490000}"/>
    <cellStyle name="Normal 12 3 4 2 3 3 3 2" xfId="3440" xr:uid="{00000000-0005-0000-0000-00008D490000}"/>
    <cellStyle name="Normal 12 3 4 2 3 3 3 2 2" xfId="8930" xr:uid="{00000000-0005-0000-0000-00008E490000}"/>
    <cellStyle name="Normal 12 3 4 2 3 3 3 2 2 2" xfId="21741" xr:uid="{00000000-0005-0000-0000-00008F490000}"/>
    <cellStyle name="Normal 12 3 4 2 3 3 3 2 2 2 2" xfId="47361" xr:uid="{00000000-0005-0000-0000-000090490000}"/>
    <cellStyle name="Normal 12 3 4 2 3 3 3 2 2 3" xfId="34551" xr:uid="{00000000-0005-0000-0000-000091490000}"/>
    <cellStyle name="Normal 12 3 4 2 3 3 3 2 3" xfId="16251" xr:uid="{00000000-0005-0000-0000-000092490000}"/>
    <cellStyle name="Normal 12 3 4 2 3 3 3 2 3 2" xfId="41871" xr:uid="{00000000-0005-0000-0000-000093490000}"/>
    <cellStyle name="Normal 12 3 4 2 3 3 3 2 4" xfId="29061" xr:uid="{00000000-0005-0000-0000-000094490000}"/>
    <cellStyle name="Normal 12 3 4 2 3 3 3 3" xfId="5270" xr:uid="{00000000-0005-0000-0000-000095490000}"/>
    <cellStyle name="Normal 12 3 4 2 3 3 3 3 2" xfId="10760" xr:uid="{00000000-0005-0000-0000-000096490000}"/>
    <cellStyle name="Normal 12 3 4 2 3 3 3 3 2 2" xfId="23571" xr:uid="{00000000-0005-0000-0000-000097490000}"/>
    <cellStyle name="Normal 12 3 4 2 3 3 3 3 2 2 2" xfId="49191" xr:uid="{00000000-0005-0000-0000-000098490000}"/>
    <cellStyle name="Normal 12 3 4 2 3 3 3 3 2 3" xfId="36381" xr:uid="{00000000-0005-0000-0000-000099490000}"/>
    <cellStyle name="Normal 12 3 4 2 3 3 3 3 3" xfId="18081" xr:uid="{00000000-0005-0000-0000-00009A490000}"/>
    <cellStyle name="Normal 12 3 4 2 3 3 3 3 3 2" xfId="43701" xr:uid="{00000000-0005-0000-0000-00009B490000}"/>
    <cellStyle name="Normal 12 3 4 2 3 3 3 3 4" xfId="30891" xr:uid="{00000000-0005-0000-0000-00009C490000}"/>
    <cellStyle name="Normal 12 3 4 2 3 3 3 4" xfId="12590" xr:uid="{00000000-0005-0000-0000-00009D490000}"/>
    <cellStyle name="Normal 12 3 4 2 3 3 3 4 2" xfId="25401" xr:uid="{00000000-0005-0000-0000-00009E490000}"/>
    <cellStyle name="Normal 12 3 4 2 3 3 3 4 2 2" xfId="51021" xr:uid="{00000000-0005-0000-0000-00009F490000}"/>
    <cellStyle name="Normal 12 3 4 2 3 3 3 4 3" xfId="38211" xr:uid="{00000000-0005-0000-0000-0000A0490000}"/>
    <cellStyle name="Normal 12 3 4 2 3 3 3 5" xfId="7100" xr:uid="{00000000-0005-0000-0000-0000A1490000}"/>
    <cellStyle name="Normal 12 3 4 2 3 3 3 5 2" xfId="19911" xr:uid="{00000000-0005-0000-0000-0000A2490000}"/>
    <cellStyle name="Normal 12 3 4 2 3 3 3 5 2 2" xfId="45531" xr:uid="{00000000-0005-0000-0000-0000A3490000}"/>
    <cellStyle name="Normal 12 3 4 2 3 3 3 5 3" xfId="32721" xr:uid="{00000000-0005-0000-0000-0000A4490000}"/>
    <cellStyle name="Normal 12 3 4 2 3 3 3 6" xfId="14421" xr:uid="{00000000-0005-0000-0000-0000A5490000}"/>
    <cellStyle name="Normal 12 3 4 2 3 3 3 6 2" xfId="40041" xr:uid="{00000000-0005-0000-0000-0000A6490000}"/>
    <cellStyle name="Normal 12 3 4 2 3 3 3 7" xfId="27231" xr:uid="{00000000-0005-0000-0000-0000A7490000}"/>
    <cellStyle name="Normal 12 3 4 2 3 3 4" xfId="2546" xr:uid="{00000000-0005-0000-0000-0000A8490000}"/>
    <cellStyle name="Normal 12 3 4 2 3 3 4 2" xfId="8036" xr:uid="{00000000-0005-0000-0000-0000A9490000}"/>
    <cellStyle name="Normal 12 3 4 2 3 3 4 2 2" xfId="20847" xr:uid="{00000000-0005-0000-0000-0000AA490000}"/>
    <cellStyle name="Normal 12 3 4 2 3 3 4 2 2 2" xfId="46467" xr:uid="{00000000-0005-0000-0000-0000AB490000}"/>
    <cellStyle name="Normal 12 3 4 2 3 3 4 2 3" xfId="33657" xr:uid="{00000000-0005-0000-0000-0000AC490000}"/>
    <cellStyle name="Normal 12 3 4 2 3 3 4 3" xfId="15357" xr:uid="{00000000-0005-0000-0000-0000AD490000}"/>
    <cellStyle name="Normal 12 3 4 2 3 3 4 3 2" xfId="40977" xr:uid="{00000000-0005-0000-0000-0000AE490000}"/>
    <cellStyle name="Normal 12 3 4 2 3 3 4 4" xfId="28167" xr:uid="{00000000-0005-0000-0000-0000AF490000}"/>
    <cellStyle name="Normal 12 3 4 2 3 3 5" xfId="4376" xr:uid="{00000000-0005-0000-0000-0000B0490000}"/>
    <cellStyle name="Normal 12 3 4 2 3 3 5 2" xfId="9866" xr:uid="{00000000-0005-0000-0000-0000B1490000}"/>
    <cellStyle name="Normal 12 3 4 2 3 3 5 2 2" xfId="22677" xr:uid="{00000000-0005-0000-0000-0000B2490000}"/>
    <cellStyle name="Normal 12 3 4 2 3 3 5 2 2 2" xfId="48297" xr:uid="{00000000-0005-0000-0000-0000B3490000}"/>
    <cellStyle name="Normal 12 3 4 2 3 3 5 2 3" xfId="35487" xr:uid="{00000000-0005-0000-0000-0000B4490000}"/>
    <cellStyle name="Normal 12 3 4 2 3 3 5 3" xfId="17187" xr:uid="{00000000-0005-0000-0000-0000B5490000}"/>
    <cellStyle name="Normal 12 3 4 2 3 3 5 3 2" xfId="42807" xr:uid="{00000000-0005-0000-0000-0000B6490000}"/>
    <cellStyle name="Normal 12 3 4 2 3 3 5 4" xfId="29997" xr:uid="{00000000-0005-0000-0000-0000B7490000}"/>
    <cellStyle name="Normal 12 3 4 2 3 3 6" xfId="11696" xr:uid="{00000000-0005-0000-0000-0000B8490000}"/>
    <cellStyle name="Normal 12 3 4 2 3 3 6 2" xfId="24507" xr:uid="{00000000-0005-0000-0000-0000B9490000}"/>
    <cellStyle name="Normal 12 3 4 2 3 3 6 2 2" xfId="50127" xr:uid="{00000000-0005-0000-0000-0000BA490000}"/>
    <cellStyle name="Normal 12 3 4 2 3 3 6 3" xfId="37317" xr:uid="{00000000-0005-0000-0000-0000BB490000}"/>
    <cellStyle name="Normal 12 3 4 2 3 3 7" xfId="6206" xr:uid="{00000000-0005-0000-0000-0000BC490000}"/>
    <cellStyle name="Normal 12 3 4 2 3 3 7 2" xfId="19017" xr:uid="{00000000-0005-0000-0000-0000BD490000}"/>
    <cellStyle name="Normal 12 3 4 2 3 3 7 2 2" xfId="44637" xr:uid="{00000000-0005-0000-0000-0000BE490000}"/>
    <cellStyle name="Normal 12 3 4 2 3 3 7 3" xfId="31827" xr:uid="{00000000-0005-0000-0000-0000BF490000}"/>
    <cellStyle name="Normal 12 3 4 2 3 3 8" xfId="13527" xr:uid="{00000000-0005-0000-0000-0000C0490000}"/>
    <cellStyle name="Normal 12 3 4 2 3 3 8 2" xfId="39147" xr:uid="{00000000-0005-0000-0000-0000C1490000}"/>
    <cellStyle name="Normal 12 3 4 2 3 3 9" xfId="26337" xr:uid="{00000000-0005-0000-0000-0000C2490000}"/>
    <cellStyle name="Normal 12 3 4 2 3 4" xfId="490" xr:uid="{00000000-0005-0000-0000-0000C3490000}"/>
    <cellStyle name="Normal 12 3 4 2 3 4 2" xfId="1385" xr:uid="{00000000-0005-0000-0000-0000C4490000}"/>
    <cellStyle name="Normal 12 3 4 2 3 4 2 2" xfId="3215" xr:uid="{00000000-0005-0000-0000-0000C5490000}"/>
    <cellStyle name="Normal 12 3 4 2 3 4 2 2 2" xfId="8705" xr:uid="{00000000-0005-0000-0000-0000C6490000}"/>
    <cellStyle name="Normal 12 3 4 2 3 4 2 2 2 2" xfId="21516" xr:uid="{00000000-0005-0000-0000-0000C7490000}"/>
    <cellStyle name="Normal 12 3 4 2 3 4 2 2 2 2 2" xfId="47136" xr:uid="{00000000-0005-0000-0000-0000C8490000}"/>
    <cellStyle name="Normal 12 3 4 2 3 4 2 2 2 3" xfId="34326" xr:uid="{00000000-0005-0000-0000-0000C9490000}"/>
    <cellStyle name="Normal 12 3 4 2 3 4 2 2 3" xfId="16026" xr:uid="{00000000-0005-0000-0000-0000CA490000}"/>
    <cellStyle name="Normal 12 3 4 2 3 4 2 2 3 2" xfId="41646" xr:uid="{00000000-0005-0000-0000-0000CB490000}"/>
    <cellStyle name="Normal 12 3 4 2 3 4 2 2 4" xfId="28836" xr:uid="{00000000-0005-0000-0000-0000CC490000}"/>
    <cellStyle name="Normal 12 3 4 2 3 4 2 3" xfId="5045" xr:uid="{00000000-0005-0000-0000-0000CD490000}"/>
    <cellStyle name="Normal 12 3 4 2 3 4 2 3 2" xfId="10535" xr:uid="{00000000-0005-0000-0000-0000CE490000}"/>
    <cellStyle name="Normal 12 3 4 2 3 4 2 3 2 2" xfId="23346" xr:uid="{00000000-0005-0000-0000-0000CF490000}"/>
    <cellStyle name="Normal 12 3 4 2 3 4 2 3 2 2 2" xfId="48966" xr:uid="{00000000-0005-0000-0000-0000D0490000}"/>
    <cellStyle name="Normal 12 3 4 2 3 4 2 3 2 3" xfId="36156" xr:uid="{00000000-0005-0000-0000-0000D1490000}"/>
    <cellStyle name="Normal 12 3 4 2 3 4 2 3 3" xfId="17856" xr:uid="{00000000-0005-0000-0000-0000D2490000}"/>
    <cellStyle name="Normal 12 3 4 2 3 4 2 3 3 2" xfId="43476" xr:uid="{00000000-0005-0000-0000-0000D3490000}"/>
    <cellStyle name="Normal 12 3 4 2 3 4 2 3 4" xfId="30666" xr:uid="{00000000-0005-0000-0000-0000D4490000}"/>
    <cellStyle name="Normal 12 3 4 2 3 4 2 4" xfId="12365" xr:uid="{00000000-0005-0000-0000-0000D5490000}"/>
    <cellStyle name="Normal 12 3 4 2 3 4 2 4 2" xfId="25176" xr:uid="{00000000-0005-0000-0000-0000D6490000}"/>
    <cellStyle name="Normal 12 3 4 2 3 4 2 4 2 2" xfId="50796" xr:uid="{00000000-0005-0000-0000-0000D7490000}"/>
    <cellStyle name="Normal 12 3 4 2 3 4 2 4 3" xfId="37986" xr:uid="{00000000-0005-0000-0000-0000D8490000}"/>
    <cellStyle name="Normal 12 3 4 2 3 4 2 5" xfId="6875" xr:uid="{00000000-0005-0000-0000-0000D9490000}"/>
    <cellStyle name="Normal 12 3 4 2 3 4 2 5 2" xfId="19686" xr:uid="{00000000-0005-0000-0000-0000DA490000}"/>
    <cellStyle name="Normal 12 3 4 2 3 4 2 5 2 2" xfId="45306" xr:uid="{00000000-0005-0000-0000-0000DB490000}"/>
    <cellStyle name="Normal 12 3 4 2 3 4 2 5 3" xfId="32496" xr:uid="{00000000-0005-0000-0000-0000DC490000}"/>
    <cellStyle name="Normal 12 3 4 2 3 4 2 6" xfId="14196" xr:uid="{00000000-0005-0000-0000-0000DD490000}"/>
    <cellStyle name="Normal 12 3 4 2 3 4 2 6 2" xfId="39816" xr:uid="{00000000-0005-0000-0000-0000DE490000}"/>
    <cellStyle name="Normal 12 3 4 2 3 4 2 7" xfId="27006" xr:uid="{00000000-0005-0000-0000-0000DF490000}"/>
    <cellStyle name="Normal 12 3 4 2 3 4 3" xfId="2321" xr:uid="{00000000-0005-0000-0000-0000E0490000}"/>
    <cellStyle name="Normal 12 3 4 2 3 4 3 2" xfId="7811" xr:uid="{00000000-0005-0000-0000-0000E1490000}"/>
    <cellStyle name="Normal 12 3 4 2 3 4 3 2 2" xfId="20622" xr:uid="{00000000-0005-0000-0000-0000E2490000}"/>
    <cellStyle name="Normal 12 3 4 2 3 4 3 2 2 2" xfId="46242" xr:uid="{00000000-0005-0000-0000-0000E3490000}"/>
    <cellStyle name="Normal 12 3 4 2 3 4 3 2 3" xfId="33432" xr:uid="{00000000-0005-0000-0000-0000E4490000}"/>
    <cellStyle name="Normal 12 3 4 2 3 4 3 3" xfId="15132" xr:uid="{00000000-0005-0000-0000-0000E5490000}"/>
    <cellStyle name="Normal 12 3 4 2 3 4 3 3 2" xfId="40752" xr:uid="{00000000-0005-0000-0000-0000E6490000}"/>
    <cellStyle name="Normal 12 3 4 2 3 4 3 4" xfId="27942" xr:uid="{00000000-0005-0000-0000-0000E7490000}"/>
    <cellStyle name="Normal 12 3 4 2 3 4 4" xfId="4151" xr:uid="{00000000-0005-0000-0000-0000E8490000}"/>
    <cellStyle name="Normal 12 3 4 2 3 4 4 2" xfId="9641" xr:uid="{00000000-0005-0000-0000-0000E9490000}"/>
    <cellStyle name="Normal 12 3 4 2 3 4 4 2 2" xfId="22452" xr:uid="{00000000-0005-0000-0000-0000EA490000}"/>
    <cellStyle name="Normal 12 3 4 2 3 4 4 2 2 2" xfId="48072" xr:uid="{00000000-0005-0000-0000-0000EB490000}"/>
    <cellStyle name="Normal 12 3 4 2 3 4 4 2 3" xfId="35262" xr:uid="{00000000-0005-0000-0000-0000EC490000}"/>
    <cellStyle name="Normal 12 3 4 2 3 4 4 3" xfId="16962" xr:uid="{00000000-0005-0000-0000-0000ED490000}"/>
    <cellStyle name="Normal 12 3 4 2 3 4 4 3 2" xfId="42582" xr:uid="{00000000-0005-0000-0000-0000EE490000}"/>
    <cellStyle name="Normal 12 3 4 2 3 4 4 4" xfId="29772" xr:uid="{00000000-0005-0000-0000-0000EF490000}"/>
    <cellStyle name="Normal 12 3 4 2 3 4 5" xfId="11471" xr:uid="{00000000-0005-0000-0000-0000F0490000}"/>
    <cellStyle name="Normal 12 3 4 2 3 4 5 2" xfId="24282" xr:uid="{00000000-0005-0000-0000-0000F1490000}"/>
    <cellStyle name="Normal 12 3 4 2 3 4 5 2 2" xfId="49902" xr:uid="{00000000-0005-0000-0000-0000F2490000}"/>
    <cellStyle name="Normal 12 3 4 2 3 4 5 3" xfId="37092" xr:uid="{00000000-0005-0000-0000-0000F3490000}"/>
    <cellStyle name="Normal 12 3 4 2 3 4 6" xfId="5981" xr:uid="{00000000-0005-0000-0000-0000F4490000}"/>
    <cellStyle name="Normal 12 3 4 2 3 4 6 2" xfId="18792" xr:uid="{00000000-0005-0000-0000-0000F5490000}"/>
    <cellStyle name="Normal 12 3 4 2 3 4 6 2 2" xfId="44412" xr:uid="{00000000-0005-0000-0000-0000F6490000}"/>
    <cellStyle name="Normal 12 3 4 2 3 4 6 3" xfId="31602" xr:uid="{00000000-0005-0000-0000-0000F7490000}"/>
    <cellStyle name="Normal 12 3 4 2 3 4 7" xfId="13302" xr:uid="{00000000-0005-0000-0000-0000F8490000}"/>
    <cellStyle name="Normal 12 3 4 2 3 4 7 2" xfId="38922" xr:uid="{00000000-0005-0000-0000-0000F9490000}"/>
    <cellStyle name="Normal 12 3 4 2 3 4 8" xfId="26112" xr:uid="{00000000-0005-0000-0000-0000FA490000}"/>
    <cellStyle name="Normal 12 3 4 2 3 5" xfId="849" xr:uid="{00000000-0005-0000-0000-0000FB490000}"/>
    <cellStyle name="Normal 12 3 4 2 3 5 2" xfId="1744" xr:uid="{00000000-0005-0000-0000-0000FC490000}"/>
    <cellStyle name="Normal 12 3 4 2 3 5 2 2" xfId="3574" xr:uid="{00000000-0005-0000-0000-0000FD490000}"/>
    <cellStyle name="Normal 12 3 4 2 3 5 2 2 2" xfId="9064" xr:uid="{00000000-0005-0000-0000-0000FE490000}"/>
    <cellStyle name="Normal 12 3 4 2 3 5 2 2 2 2" xfId="21875" xr:uid="{00000000-0005-0000-0000-0000FF490000}"/>
    <cellStyle name="Normal 12 3 4 2 3 5 2 2 2 2 2" xfId="47495" xr:uid="{00000000-0005-0000-0000-0000004A0000}"/>
    <cellStyle name="Normal 12 3 4 2 3 5 2 2 2 3" xfId="34685" xr:uid="{00000000-0005-0000-0000-0000014A0000}"/>
    <cellStyle name="Normal 12 3 4 2 3 5 2 2 3" xfId="16385" xr:uid="{00000000-0005-0000-0000-0000024A0000}"/>
    <cellStyle name="Normal 12 3 4 2 3 5 2 2 3 2" xfId="42005" xr:uid="{00000000-0005-0000-0000-0000034A0000}"/>
    <cellStyle name="Normal 12 3 4 2 3 5 2 2 4" xfId="29195" xr:uid="{00000000-0005-0000-0000-0000044A0000}"/>
    <cellStyle name="Normal 12 3 4 2 3 5 2 3" xfId="5404" xr:uid="{00000000-0005-0000-0000-0000054A0000}"/>
    <cellStyle name="Normal 12 3 4 2 3 5 2 3 2" xfId="10894" xr:uid="{00000000-0005-0000-0000-0000064A0000}"/>
    <cellStyle name="Normal 12 3 4 2 3 5 2 3 2 2" xfId="23705" xr:uid="{00000000-0005-0000-0000-0000074A0000}"/>
    <cellStyle name="Normal 12 3 4 2 3 5 2 3 2 2 2" xfId="49325" xr:uid="{00000000-0005-0000-0000-0000084A0000}"/>
    <cellStyle name="Normal 12 3 4 2 3 5 2 3 2 3" xfId="36515" xr:uid="{00000000-0005-0000-0000-0000094A0000}"/>
    <cellStyle name="Normal 12 3 4 2 3 5 2 3 3" xfId="18215" xr:uid="{00000000-0005-0000-0000-00000A4A0000}"/>
    <cellStyle name="Normal 12 3 4 2 3 5 2 3 3 2" xfId="43835" xr:uid="{00000000-0005-0000-0000-00000B4A0000}"/>
    <cellStyle name="Normal 12 3 4 2 3 5 2 3 4" xfId="31025" xr:uid="{00000000-0005-0000-0000-00000C4A0000}"/>
    <cellStyle name="Normal 12 3 4 2 3 5 2 4" xfId="12724" xr:uid="{00000000-0005-0000-0000-00000D4A0000}"/>
    <cellStyle name="Normal 12 3 4 2 3 5 2 4 2" xfId="25535" xr:uid="{00000000-0005-0000-0000-00000E4A0000}"/>
    <cellStyle name="Normal 12 3 4 2 3 5 2 4 2 2" xfId="51155" xr:uid="{00000000-0005-0000-0000-00000F4A0000}"/>
    <cellStyle name="Normal 12 3 4 2 3 5 2 4 3" xfId="38345" xr:uid="{00000000-0005-0000-0000-0000104A0000}"/>
    <cellStyle name="Normal 12 3 4 2 3 5 2 5" xfId="7234" xr:uid="{00000000-0005-0000-0000-0000114A0000}"/>
    <cellStyle name="Normal 12 3 4 2 3 5 2 5 2" xfId="20045" xr:uid="{00000000-0005-0000-0000-0000124A0000}"/>
    <cellStyle name="Normal 12 3 4 2 3 5 2 5 2 2" xfId="45665" xr:uid="{00000000-0005-0000-0000-0000134A0000}"/>
    <cellStyle name="Normal 12 3 4 2 3 5 2 5 3" xfId="32855" xr:uid="{00000000-0005-0000-0000-0000144A0000}"/>
    <cellStyle name="Normal 12 3 4 2 3 5 2 6" xfId="14555" xr:uid="{00000000-0005-0000-0000-0000154A0000}"/>
    <cellStyle name="Normal 12 3 4 2 3 5 2 6 2" xfId="40175" xr:uid="{00000000-0005-0000-0000-0000164A0000}"/>
    <cellStyle name="Normal 12 3 4 2 3 5 2 7" xfId="27365" xr:uid="{00000000-0005-0000-0000-0000174A0000}"/>
    <cellStyle name="Normal 12 3 4 2 3 5 3" xfId="2680" xr:uid="{00000000-0005-0000-0000-0000184A0000}"/>
    <cellStyle name="Normal 12 3 4 2 3 5 3 2" xfId="8170" xr:uid="{00000000-0005-0000-0000-0000194A0000}"/>
    <cellStyle name="Normal 12 3 4 2 3 5 3 2 2" xfId="20981" xr:uid="{00000000-0005-0000-0000-00001A4A0000}"/>
    <cellStyle name="Normal 12 3 4 2 3 5 3 2 2 2" xfId="46601" xr:uid="{00000000-0005-0000-0000-00001B4A0000}"/>
    <cellStyle name="Normal 12 3 4 2 3 5 3 2 3" xfId="33791" xr:uid="{00000000-0005-0000-0000-00001C4A0000}"/>
    <cellStyle name="Normal 12 3 4 2 3 5 3 3" xfId="15491" xr:uid="{00000000-0005-0000-0000-00001D4A0000}"/>
    <cellStyle name="Normal 12 3 4 2 3 5 3 3 2" xfId="41111" xr:uid="{00000000-0005-0000-0000-00001E4A0000}"/>
    <cellStyle name="Normal 12 3 4 2 3 5 3 4" xfId="28301" xr:uid="{00000000-0005-0000-0000-00001F4A0000}"/>
    <cellStyle name="Normal 12 3 4 2 3 5 4" xfId="4510" xr:uid="{00000000-0005-0000-0000-0000204A0000}"/>
    <cellStyle name="Normal 12 3 4 2 3 5 4 2" xfId="10000" xr:uid="{00000000-0005-0000-0000-0000214A0000}"/>
    <cellStyle name="Normal 12 3 4 2 3 5 4 2 2" xfId="22811" xr:uid="{00000000-0005-0000-0000-0000224A0000}"/>
    <cellStyle name="Normal 12 3 4 2 3 5 4 2 2 2" xfId="48431" xr:uid="{00000000-0005-0000-0000-0000234A0000}"/>
    <cellStyle name="Normal 12 3 4 2 3 5 4 2 3" xfId="35621" xr:uid="{00000000-0005-0000-0000-0000244A0000}"/>
    <cellStyle name="Normal 12 3 4 2 3 5 4 3" xfId="17321" xr:uid="{00000000-0005-0000-0000-0000254A0000}"/>
    <cellStyle name="Normal 12 3 4 2 3 5 4 3 2" xfId="42941" xr:uid="{00000000-0005-0000-0000-0000264A0000}"/>
    <cellStyle name="Normal 12 3 4 2 3 5 4 4" xfId="30131" xr:uid="{00000000-0005-0000-0000-0000274A0000}"/>
    <cellStyle name="Normal 12 3 4 2 3 5 5" xfId="11830" xr:uid="{00000000-0005-0000-0000-0000284A0000}"/>
    <cellStyle name="Normal 12 3 4 2 3 5 5 2" xfId="24641" xr:uid="{00000000-0005-0000-0000-0000294A0000}"/>
    <cellStyle name="Normal 12 3 4 2 3 5 5 2 2" xfId="50261" xr:uid="{00000000-0005-0000-0000-00002A4A0000}"/>
    <cellStyle name="Normal 12 3 4 2 3 5 5 3" xfId="37451" xr:uid="{00000000-0005-0000-0000-00002B4A0000}"/>
    <cellStyle name="Normal 12 3 4 2 3 5 6" xfId="6340" xr:uid="{00000000-0005-0000-0000-00002C4A0000}"/>
    <cellStyle name="Normal 12 3 4 2 3 5 6 2" xfId="19151" xr:uid="{00000000-0005-0000-0000-00002D4A0000}"/>
    <cellStyle name="Normal 12 3 4 2 3 5 6 2 2" xfId="44771" xr:uid="{00000000-0005-0000-0000-00002E4A0000}"/>
    <cellStyle name="Normal 12 3 4 2 3 5 6 3" xfId="31961" xr:uid="{00000000-0005-0000-0000-00002F4A0000}"/>
    <cellStyle name="Normal 12 3 4 2 3 5 7" xfId="13661" xr:uid="{00000000-0005-0000-0000-0000304A0000}"/>
    <cellStyle name="Normal 12 3 4 2 3 5 7 2" xfId="39281" xr:uid="{00000000-0005-0000-0000-0000314A0000}"/>
    <cellStyle name="Normal 12 3 4 2 3 5 8" xfId="26471" xr:uid="{00000000-0005-0000-0000-0000324A0000}"/>
    <cellStyle name="Normal 12 3 4 2 3 6" xfId="1250" xr:uid="{00000000-0005-0000-0000-0000334A0000}"/>
    <cellStyle name="Normal 12 3 4 2 3 6 2" xfId="3080" xr:uid="{00000000-0005-0000-0000-0000344A0000}"/>
    <cellStyle name="Normal 12 3 4 2 3 6 2 2" xfId="8570" xr:uid="{00000000-0005-0000-0000-0000354A0000}"/>
    <cellStyle name="Normal 12 3 4 2 3 6 2 2 2" xfId="21381" xr:uid="{00000000-0005-0000-0000-0000364A0000}"/>
    <cellStyle name="Normal 12 3 4 2 3 6 2 2 2 2" xfId="47001" xr:uid="{00000000-0005-0000-0000-0000374A0000}"/>
    <cellStyle name="Normal 12 3 4 2 3 6 2 2 3" xfId="34191" xr:uid="{00000000-0005-0000-0000-0000384A0000}"/>
    <cellStyle name="Normal 12 3 4 2 3 6 2 3" xfId="15891" xr:uid="{00000000-0005-0000-0000-0000394A0000}"/>
    <cellStyle name="Normal 12 3 4 2 3 6 2 3 2" xfId="41511" xr:uid="{00000000-0005-0000-0000-00003A4A0000}"/>
    <cellStyle name="Normal 12 3 4 2 3 6 2 4" xfId="28701" xr:uid="{00000000-0005-0000-0000-00003B4A0000}"/>
    <cellStyle name="Normal 12 3 4 2 3 6 3" xfId="4910" xr:uid="{00000000-0005-0000-0000-00003C4A0000}"/>
    <cellStyle name="Normal 12 3 4 2 3 6 3 2" xfId="10400" xr:uid="{00000000-0005-0000-0000-00003D4A0000}"/>
    <cellStyle name="Normal 12 3 4 2 3 6 3 2 2" xfId="23211" xr:uid="{00000000-0005-0000-0000-00003E4A0000}"/>
    <cellStyle name="Normal 12 3 4 2 3 6 3 2 2 2" xfId="48831" xr:uid="{00000000-0005-0000-0000-00003F4A0000}"/>
    <cellStyle name="Normal 12 3 4 2 3 6 3 2 3" xfId="36021" xr:uid="{00000000-0005-0000-0000-0000404A0000}"/>
    <cellStyle name="Normal 12 3 4 2 3 6 3 3" xfId="17721" xr:uid="{00000000-0005-0000-0000-0000414A0000}"/>
    <cellStyle name="Normal 12 3 4 2 3 6 3 3 2" xfId="43341" xr:uid="{00000000-0005-0000-0000-0000424A0000}"/>
    <cellStyle name="Normal 12 3 4 2 3 6 3 4" xfId="30531" xr:uid="{00000000-0005-0000-0000-0000434A0000}"/>
    <cellStyle name="Normal 12 3 4 2 3 6 4" xfId="12230" xr:uid="{00000000-0005-0000-0000-0000444A0000}"/>
    <cellStyle name="Normal 12 3 4 2 3 6 4 2" xfId="25041" xr:uid="{00000000-0005-0000-0000-0000454A0000}"/>
    <cellStyle name="Normal 12 3 4 2 3 6 4 2 2" xfId="50661" xr:uid="{00000000-0005-0000-0000-0000464A0000}"/>
    <cellStyle name="Normal 12 3 4 2 3 6 4 3" xfId="37851" xr:uid="{00000000-0005-0000-0000-0000474A0000}"/>
    <cellStyle name="Normal 12 3 4 2 3 6 5" xfId="6740" xr:uid="{00000000-0005-0000-0000-0000484A0000}"/>
    <cellStyle name="Normal 12 3 4 2 3 6 5 2" xfId="19551" xr:uid="{00000000-0005-0000-0000-0000494A0000}"/>
    <cellStyle name="Normal 12 3 4 2 3 6 5 2 2" xfId="45171" xr:uid="{00000000-0005-0000-0000-00004A4A0000}"/>
    <cellStyle name="Normal 12 3 4 2 3 6 5 3" xfId="32361" xr:uid="{00000000-0005-0000-0000-00004B4A0000}"/>
    <cellStyle name="Normal 12 3 4 2 3 6 6" xfId="14061" xr:uid="{00000000-0005-0000-0000-00004C4A0000}"/>
    <cellStyle name="Normal 12 3 4 2 3 6 6 2" xfId="39681" xr:uid="{00000000-0005-0000-0000-00004D4A0000}"/>
    <cellStyle name="Normal 12 3 4 2 3 6 7" xfId="26871" xr:uid="{00000000-0005-0000-0000-00004E4A0000}"/>
    <cellStyle name="Normal 12 3 4 2 3 7" xfId="2186" xr:uid="{00000000-0005-0000-0000-00004F4A0000}"/>
    <cellStyle name="Normal 12 3 4 2 3 7 2" xfId="7676" xr:uid="{00000000-0005-0000-0000-0000504A0000}"/>
    <cellStyle name="Normal 12 3 4 2 3 7 2 2" xfId="20487" xr:uid="{00000000-0005-0000-0000-0000514A0000}"/>
    <cellStyle name="Normal 12 3 4 2 3 7 2 2 2" xfId="46107" xr:uid="{00000000-0005-0000-0000-0000524A0000}"/>
    <cellStyle name="Normal 12 3 4 2 3 7 2 3" xfId="33297" xr:uid="{00000000-0005-0000-0000-0000534A0000}"/>
    <cellStyle name="Normal 12 3 4 2 3 7 3" xfId="14997" xr:uid="{00000000-0005-0000-0000-0000544A0000}"/>
    <cellStyle name="Normal 12 3 4 2 3 7 3 2" xfId="40617" xr:uid="{00000000-0005-0000-0000-0000554A0000}"/>
    <cellStyle name="Normal 12 3 4 2 3 7 4" xfId="27807" xr:uid="{00000000-0005-0000-0000-0000564A0000}"/>
    <cellStyle name="Normal 12 3 4 2 3 8" xfId="4016" xr:uid="{00000000-0005-0000-0000-0000574A0000}"/>
    <cellStyle name="Normal 12 3 4 2 3 8 2" xfId="9506" xr:uid="{00000000-0005-0000-0000-0000584A0000}"/>
    <cellStyle name="Normal 12 3 4 2 3 8 2 2" xfId="22317" xr:uid="{00000000-0005-0000-0000-0000594A0000}"/>
    <cellStyle name="Normal 12 3 4 2 3 8 2 2 2" xfId="47937" xr:uid="{00000000-0005-0000-0000-00005A4A0000}"/>
    <cellStyle name="Normal 12 3 4 2 3 8 2 3" xfId="35127" xr:uid="{00000000-0005-0000-0000-00005B4A0000}"/>
    <cellStyle name="Normal 12 3 4 2 3 8 3" xfId="16827" xr:uid="{00000000-0005-0000-0000-00005C4A0000}"/>
    <cellStyle name="Normal 12 3 4 2 3 8 3 2" xfId="42447" xr:uid="{00000000-0005-0000-0000-00005D4A0000}"/>
    <cellStyle name="Normal 12 3 4 2 3 8 4" xfId="29637" xr:uid="{00000000-0005-0000-0000-00005E4A0000}"/>
    <cellStyle name="Normal 12 3 4 2 3 9" xfId="11336" xr:uid="{00000000-0005-0000-0000-00005F4A0000}"/>
    <cellStyle name="Normal 12 3 4 2 3 9 2" xfId="24147" xr:uid="{00000000-0005-0000-0000-0000604A0000}"/>
    <cellStyle name="Normal 12 3 4 2 3 9 2 2" xfId="49767" xr:uid="{00000000-0005-0000-0000-0000614A0000}"/>
    <cellStyle name="Normal 12 3 4 2 3 9 3" xfId="36957" xr:uid="{00000000-0005-0000-0000-0000624A0000}"/>
    <cellStyle name="Normal 12 3 4 2 4" xfId="377" xr:uid="{00000000-0005-0000-0000-0000634A0000}"/>
    <cellStyle name="Normal 12 3 4 2 4 2" xfId="890" xr:uid="{00000000-0005-0000-0000-0000644A0000}"/>
    <cellStyle name="Normal 12 3 4 2 4 2 2" xfId="1785" xr:uid="{00000000-0005-0000-0000-0000654A0000}"/>
    <cellStyle name="Normal 12 3 4 2 4 2 2 2" xfId="3615" xr:uid="{00000000-0005-0000-0000-0000664A0000}"/>
    <cellStyle name="Normal 12 3 4 2 4 2 2 2 2" xfId="9105" xr:uid="{00000000-0005-0000-0000-0000674A0000}"/>
    <cellStyle name="Normal 12 3 4 2 4 2 2 2 2 2" xfId="21916" xr:uid="{00000000-0005-0000-0000-0000684A0000}"/>
    <cellStyle name="Normal 12 3 4 2 4 2 2 2 2 2 2" xfId="47536" xr:uid="{00000000-0005-0000-0000-0000694A0000}"/>
    <cellStyle name="Normal 12 3 4 2 4 2 2 2 2 3" xfId="34726" xr:uid="{00000000-0005-0000-0000-00006A4A0000}"/>
    <cellStyle name="Normal 12 3 4 2 4 2 2 2 3" xfId="16426" xr:uid="{00000000-0005-0000-0000-00006B4A0000}"/>
    <cellStyle name="Normal 12 3 4 2 4 2 2 2 3 2" xfId="42046" xr:uid="{00000000-0005-0000-0000-00006C4A0000}"/>
    <cellStyle name="Normal 12 3 4 2 4 2 2 2 4" xfId="29236" xr:uid="{00000000-0005-0000-0000-00006D4A0000}"/>
    <cellStyle name="Normal 12 3 4 2 4 2 2 3" xfId="5445" xr:uid="{00000000-0005-0000-0000-00006E4A0000}"/>
    <cellStyle name="Normal 12 3 4 2 4 2 2 3 2" xfId="10935" xr:uid="{00000000-0005-0000-0000-00006F4A0000}"/>
    <cellStyle name="Normal 12 3 4 2 4 2 2 3 2 2" xfId="23746" xr:uid="{00000000-0005-0000-0000-0000704A0000}"/>
    <cellStyle name="Normal 12 3 4 2 4 2 2 3 2 2 2" xfId="49366" xr:uid="{00000000-0005-0000-0000-0000714A0000}"/>
    <cellStyle name="Normal 12 3 4 2 4 2 2 3 2 3" xfId="36556" xr:uid="{00000000-0005-0000-0000-0000724A0000}"/>
    <cellStyle name="Normal 12 3 4 2 4 2 2 3 3" xfId="18256" xr:uid="{00000000-0005-0000-0000-0000734A0000}"/>
    <cellStyle name="Normal 12 3 4 2 4 2 2 3 3 2" xfId="43876" xr:uid="{00000000-0005-0000-0000-0000744A0000}"/>
    <cellStyle name="Normal 12 3 4 2 4 2 2 3 4" xfId="31066" xr:uid="{00000000-0005-0000-0000-0000754A0000}"/>
    <cellStyle name="Normal 12 3 4 2 4 2 2 4" xfId="12765" xr:uid="{00000000-0005-0000-0000-0000764A0000}"/>
    <cellStyle name="Normal 12 3 4 2 4 2 2 4 2" xfId="25576" xr:uid="{00000000-0005-0000-0000-0000774A0000}"/>
    <cellStyle name="Normal 12 3 4 2 4 2 2 4 2 2" xfId="51196" xr:uid="{00000000-0005-0000-0000-0000784A0000}"/>
    <cellStyle name="Normal 12 3 4 2 4 2 2 4 3" xfId="38386" xr:uid="{00000000-0005-0000-0000-0000794A0000}"/>
    <cellStyle name="Normal 12 3 4 2 4 2 2 5" xfId="7275" xr:uid="{00000000-0005-0000-0000-00007A4A0000}"/>
    <cellStyle name="Normal 12 3 4 2 4 2 2 5 2" xfId="20086" xr:uid="{00000000-0005-0000-0000-00007B4A0000}"/>
    <cellStyle name="Normal 12 3 4 2 4 2 2 5 2 2" xfId="45706" xr:uid="{00000000-0005-0000-0000-00007C4A0000}"/>
    <cellStyle name="Normal 12 3 4 2 4 2 2 5 3" xfId="32896" xr:uid="{00000000-0005-0000-0000-00007D4A0000}"/>
    <cellStyle name="Normal 12 3 4 2 4 2 2 6" xfId="14596" xr:uid="{00000000-0005-0000-0000-00007E4A0000}"/>
    <cellStyle name="Normal 12 3 4 2 4 2 2 6 2" xfId="40216" xr:uid="{00000000-0005-0000-0000-00007F4A0000}"/>
    <cellStyle name="Normal 12 3 4 2 4 2 2 7" xfId="27406" xr:uid="{00000000-0005-0000-0000-0000804A0000}"/>
    <cellStyle name="Normal 12 3 4 2 4 2 3" xfId="2721" xr:uid="{00000000-0005-0000-0000-0000814A0000}"/>
    <cellStyle name="Normal 12 3 4 2 4 2 3 2" xfId="8211" xr:uid="{00000000-0005-0000-0000-0000824A0000}"/>
    <cellStyle name="Normal 12 3 4 2 4 2 3 2 2" xfId="21022" xr:uid="{00000000-0005-0000-0000-0000834A0000}"/>
    <cellStyle name="Normal 12 3 4 2 4 2 3 2 2 2" xfId="46642" xr:uid="{00000000-0005-0000-0000-0000844A0000}"/>
    <cellStyle name="Normal 12 3 4 2 4 2 3 2 3" xfId="33832" xr:uid="{00000000-0005-0000-0000-0000854A0000}"/>
    <cellStyle name="Normal 12 3 4 2 4 2 3 3" xfId="15532" xr:uid="{00000000-0005-0000-0000-0000864A0000}"/>
    <cellStyle name="Normal 12 3 4 2 4 2 3 3 2" xfId="41152" xr:uid="{00000000-0005-0000-0000-0000874A0000}"/>
    <cellStyle name="Normal 12 3 4 2 4 2 3 4" xfId="28342" xr:uid="{00000000-0005-0000-0000-0000884A0000}"/>
    <cellStyle name="Normal 12 3 4 2 4 2 4" xfId="4551" xr:uid="{00000000-0005-0000-0000-0000894A0000}"/>
    <cellStyle name="Normal 12 3 4 2 4 2 4 2" xfId="10041" xr:uid="{00000000-0005-0000-0000-00008A4A0000}"/>
    <cellStyle name="Normal 12 3 4 2 4 2 4 2 2" xfId="22852" xr:uid="{00000000-0005-0000-0000-00008B4A0000}"/>
    <cellStyle name="Normal 12 3 4 2 4 2 4 2 2 2" xfId="48472" xr:uid="{00000000-0005-0000-0000-00008C4A0000}"/>
    <cellStyle name="Normal 12 3 4 2 4 2 4 2 3" xfId="35662" xr:uid="{00000000-0005-0000-0000-00008D4A0000}"/>
    <cellStyle name="Normal 12 3 4 2 4 2 4 3" xfId="17362" xr:uid="{00000000-0005-0000-0000-00008E4A0000}"/>
    <cellStyle name="Normal 12 3 4 2 4 2 4 3 2" xfId="42982" xr:uid="{00000000-0005-0000-0000-00008F4A0000}"/>
    <cellStyle name="Normal 12 3 4 2 4 2 4 4" xfId="30172" xr:uid="{00000000-0005-0000-0000-0000904A0000}"/>
    <cellStyle name="Normal 12 3 4 2 4 2 5" xfId="11871" xr:uid="{00000000-0005-0000-0000-0000914A0000}"/>
    <cellStyle name="Normal 12 3 4 2 4 2 5 2" xfId="24682" xr:uid="{00000000-0005-0000-0000-0000924A0000}"/>
    <cellStyle name="Normal 12 3 4 2 4 2 5 2 2" xfId="50302" xr:uid="{00000000-0005-0000-0000-0000934A0000}"/>
    <cellStyle name="Normal 12 3 4 2 4 2 5 3" xfId="37492" xr:uid="{00000000-0005-0000-0000-0000944A0000}"/>
    <cellStyle name="Normal 12 3 4 2 4 2 6" xfId="6381" xr:uid="{00000000-0005-0000-0000-0000954A0000}"/>
    <cellStyle name="Normal 12 3 4 2 4 2 6 2" xfId="19192" xr:uid="{00000000-0005-0000-0000-0000964A0000}"/>
    <cellStyle name="Normal 12 3 4 2 4 2 6 2 2" xfId="44812" xr:uid="{00000000-0005-0000-0000-0000974A0000}"/>
    <cellStyle name="Normal 12 3 4 2 4 2 6 3" xfId="32002" xr:uid="{00000000-0005-0000-0000-0000984A0000}"/>
    <cellStyle name="Normal 12 3 4 2 4 2 7" xfId="13702" xr:uid="{00000000-0005-0000-0000-0000994A0000}"/>
    <cellStyle name="Normal 12 3 4 2 4 2 7 2" xfId="39322" xr:uid="{00000000-0005-0000-0000-00009A4A0000}"/>
    <cellStyle name="Normal 12 3 4 2 4 2 8" xfId="26512" xr:uid="{00000000-0005-0000-0000-00009B4A0000}"/>
    <cellStyle name="Normal 12 3 4 2 4 3" xfId="1272" xr:uid="{00000000-0005-0000-0000-00009C4A0000}"/>
    <cellStyle name="Normal 12 3 4 2 4 3 2" xfId="3102" xr:uid="{00000000-0005-0000-0000-00009D4A0000}"/>
    <cellStyle name="Normal 12 3 4 2 4 3 2 2" xfId="8592" xr:uid="{00000000-0005-0000-0000-00009E4A0000}"/>
    <cellStyle name="Normal 12 3 4 2 4 3 2 2 2" xfId="21403" xr:uid="{00000000-0005-0000-0000-00009F4A0000}"/>
    <cellStyle name="Normal 12 3 4 2 4 3 2 2 2 2" xfId="47023" xr:uid="{00000000-0005-0000-0000-0000A04A0000}"/>
    <cellStyle name="Normal 12 3 4 2 4 3 2 2 3" xfId="34213" xr:uid="{00000000-0005-0000-0000-0000A14A0000}"/>
    <cellStyle name="Normal 12 3 4 2 4 3 2 3" xfId="15913" xr:uid="{00000000-0005-0000-0000-0000A24A0000}"/>
    <cellStyle name="Normal 12 3 4 2 4 3 2 3 2" xfId="41533" xr:uid="{00000000-0005-0000-0000-0000A34A0000}"/>
    <cellStyle name="Normal 12 3 4 2 4 3 2 4" xfId="28723" xr:uid="{00000000-0005-0000-0000-0000A44A0000}"/>
    <cellStyle name="Normal 12 3 4 2 4 3 3" xfId="4932" xr:uid="{00000000-0005-0000-0000-0000A54A0000}"/>
    <cellStyle name="Normal 12 3 4 2 4 3 3 2" xfId="10422" xr:uid="{00000000-0005-0000-0000-0000A64A0000}"/>
    <cellStyle name="Normal 12 3 4 2 4 3 3 2 2" xfId="23233" xr:uid="{00000000-0005-0000-0000-0000A74A0000}"/>
    <cellStyle name="Normal 12 3 4 2 4 3 3 2 2 2" xfId="48853" xr:uid="{00000000-0005-0000-0000-0000A84A0000}"/>
    <cellStyle name="Normal 12 3 4 2 4 3 3 2 3" xfId="36043" xr:uid="{00000000-0005-0000-0000-0000A94A0000}"/>
    <cellStyle name="Normal 12 3 4 2 4 3 3 3" xfId="17743" xr:uid="{00000000-0005-0000-0000-0000AA4A0000}"/>
    <cellStyle name="Normal 12 3 4 2 4 3 3 3 2" xfId="43363" xr:uid="{00000000-0005-0000-0000-0000AB4A0000}"/>
    <cellStyle name="Normal 12 3 4 2 4 3 3 4" xfId="30553" xr:uid="{00000000-0005-0000-0000-0000AC4A0000}"/>
    <cellStyle name="Normal 12 3 4 2 4 3 4" xfId="12252" xr:uid="{00000000-0005-0000-0000-0000AD4A0000}"/>
    <cellStyle name="Normal 12 3 4 2 4 3 4 2" xfId="25063" xr:uid="{00000000-0005-0000-0000-0000AE4A0000}"/>
    <cellStyle name="Normal 12 3 4 2 4 3 4 2 2" xfId="50683" xr:uid="{00000000-0005-0000-0000-0000AF4A0000}"/>
    <cellStyle name="Normal 12 3 4 2 4 3 4 3" xfId="37873" xr:uid="{00000000-0005-0000-0000-0000B04A0000}"/>
    <cellStyle name="Normal 12 3 4 2 4 3 5" xfId="6762" xr:uid="{00000000-0005-0000-0000-0000B14A0000}"/>
    <cellStyle name="Normal 12 3 4 2 4 3 5 2" xfId="19573" xr:uid="{00000000-0005-0000-0000-0000B24A0000}"/>
    <cellStyle name="Normal 12 3 4 2 4 3 5 2 2" xfId="45193" xr:uid="{00000000-0005-0000-0000-0000B34A0000}"/>
    <cellStyle name="Normal 12 3 4 2 4 3 5 3" xfId="32383" xr:uid="{00000000-0005-0000-0000-0000B44A0000}"/>
    <cellStyle name="Normal 12 3 4 2 4 3 6" xfId="14083" xr:uid="{00000000-0005-0000-0000-0000B54A0000}"/>
    <cellStyle name="Normal 12 3 4 2 4 3 6 2" xfId="39703" xr:uid="{00000000-0005-0000-0000-0000B64A0000}"/>
    <cellStyle name="Normal 12 3 4 2 4 3 7" xfId="26893" xr:uid="{00000000-0005-0000-0000-0000B74A0000}"/>
    <cellStyle name="Normal 12 3 4 2 4 4" xfId="2208" xr:uid="{00000000-0005-0000-0000-0000B84A0000}"/>
    <cellStyle name="Normal 12 3 4 2 4 4 2" xfId="7698" xr:uid="{00000000-0005-0000-0000-0000B94A0000}"/>
    <cellStyle name="Normal 12 3 4 2 4 4 2 2" xfId="20509" xr:uid="{00000000-0005-0000-0000-0000BA4A0000}"/>
    <cellStyle name="Normal 12 3 4 2 4 4 2 2 2" xfId="46129" xr:uid="{00000000-0005-0000-0000-0000BB4A0000}"/>
    <cellStyle name="Normal 12 3 4 2 4 4 2 3" xfId="33319" xr:uid="{00000000-0005-0000-0000-0000BC4A0000}"/>
    <cellStyle name="Normal 12 3 4 2 4 4 3" xfId="15019" xr:uid="{00000000-0005-0000-0000-0000BD4A0000}"/>
    <cellStyle name="Normal 12 3 4 2 4 4 3 2" xfId="40639" xr:uid="{00000000-0005-0000-0000-0000BE4A0000}"/>
    <cellStyle name="Normal 12 3 4 2 4 4 4" xfId="27829" xr:uid="{00000000-0005-0000-0000-0000BF4A0000}"/>
    <cellStyle name="Normal 12 3 4 2 4 5" xfId="4038" xr:uid="{00000000-0005-0000-0000-0000C04A0000}"/>
    <cellStyle name="Normal 12 3 4 2 4 5 2" xfId="9528" xr:uid="{00000000-0005-0000-0000-0000C14A0000}"/>
    <cellStyle name="Normal 12 3 4 2 4 5 2 2" xfId="22339" xr:uid="{00000000-0005-0000-0000-0000C24A0000}"/>
    <cellStyle name="Normal 12 3 4 2 4 5 2 2 2" xfId="47959" xr:uid="{00000000-0005-0000-0000-0000C34A0000}"/>
    <cellStyle name="Normal 12 3 4 2 4 5 2 3" xfId="35149" xr:uid="{00000000-0005-0000-0000-0000C44A0000}"/>
    <cellStyle name="Normal 12 3 4 2 4 5 3" xfId="16849" xr:uid="{00000000-0005-0000-0000-0000C54A0000}"/>
    <cellStyle name="Normal 12 3 4 2 4 5 3 2" xfId="42469" xr:uid="{00000000-0005-0000-0000-0000C64A0000}"/>
    <cellStyle name="Normal 12 3 4 2 4 5 4" xfId="29659" xr:uid="{00000000-0005-0000-0000-0000C74A0000}"/>
    <cellStyle name="Normal 12 3 4 2 4 6" xfId="11358" xr:uid="{00000000-0005-0000-0000-0000C84A0000}"/>
    <cellStyle name="Normal 12 3 4 2 4 6 2" xfId="24169" xr:uid="{00000000-0005-0000-0000-0000C94A0000}"/>
    <cellStyle name="Normal 12 3 4 2 4 6 2 2" xfId="49789" xr:uid="{00000000-0005-0000-0000-0000CA4A0000}"/>
    <cellStyle name="Normal 12 3 4 2 4 6 3" xfId="36979" xr:uid="{00000000-0005-0000-0000-0000CB4A0000}"/>
    <cellStyle name="Normal 12 3 4 2 4 7" xfId="5868" xr:uid="{00000000-0005-0000-0000-0000CC4A0000}"/>
    <cellStyle name="Normal 12 3 4 2 4 7 2" xfId="18679" xr:uid="{00000000-0005-0000-0000-0000CD4A0000}"/>
    <cellStyle name="Normal 12 3 4 2 4 7 2 2" xfId="44299" xr:uid="{00000000-0005-0000-0000-0000CE4A0000}"/>
    <cellStyle name="Normal 12 3 4 2 4 7 3" xfId="31489" xr:uid="{00000000-0005-0000-0000-0000CF4A0000}"/>
    <cellStyle name="Normal 12 3 4 2 4 8" xfId="13189" xr:uid="{00000000-0005-0000-0000-0000D04A0000}"/>
    <cellStyle name="Normal 12 3 4 2 4 8 2" xfId="38809" xr:uid="{00000000-0005-0000-0000-0000D14A0000}"/>
    <cellStyle name="Normal 12 3 4 2 4 9" xfId="25999" xr:uid="{00000000-0005-0000-0000-0000D24A0000}"/>
    <cellStyle name="Normal 12 3 4 2 5" xfId="623" xr:uid="{00000000-0005-0000-0000-0000D34A0000}"/>
    <cellStyle name="Normal 12 3 4 2 5 2" xfId="1023" xr:uid="{00000000-0005-0000-0000-0000D44A0000}"/>
    <cellStyle name="Normal 12 3 4 2 5 2 2" xfId="1918" xr:uid="{00000000-0005-0000-0000-0000D54A0000}"/>
    <cellStyle name="Normal 12 3 4 2 5 2 2 2" xfId="3748" xr:uid="{00000000-0005-0000-0000-0000D64A0000}"/>
    <cellStyle name="Normal 12 3 4 2 5 2 2 2 2" xfId="9238" xr:uid="{00000000-0005-0000-0000-0000D74A0000}"/>
    <cellStyle name="Normal 12 3 4 2 5 2 2 2 2 2" xfId="22049" xr:uid="{00000000-0005-0000-0000-0000D84A0000}"/>
    <cellStyle name="Normal 12 3 4 2 5 2 2 2 2 2 2" xfId="47669" xr:uid="{00000000-0005-0000-0000-0000D94A0000}"/>
    <cellStyle name="Normal 12 3 4 2 5 2 2 2 2 3" xfId="34859" xr:uid="{00000000-0005-0000-0000-0000DA4A0000}"/>
    <cellStyle name="Normal 12 3 4 2 5 2 2 2 3" xfId="16559" xr:uid="{00000000-0005-0000-0000-0000DB4A0000}"/>
    <cellStyle name="Normal 12 3 4 2 5 2 2 2 3 2" xfId="42179" xr:uid="{00000000-0005-0000-0000-0000DC4A0000}"/>
    <cellStyle name="Normal 12 3 4 2 5 2 2 2 4" xfId="29369" xr:uid="{00000000-0005-0000-0000-0000DD4A0000}"/>
    <cellStyle name="Normal 12 3 4 2 5 2 2 3" xfId="5578" xr:uid="{00000000-0005-0000-0000-0000DE4A0000}"/>
    <cellStyle name="Normal 12 3 4 2 5 2 2 3 2" xfId="11068" xr:uid="{00000000-0005-0000-0000-0000DF4A0000}"/>
    <cellStyle name="Normal 12 3 4 2 5 2 2 3 2 2" xfId="23879" xr:uid="{00000000-0005-0000-0000-0000E04A0000}"/>
    <cellStyle name="Normal 12 3 4 2 5 2 2 3 2 2 2" xfId="49499" xr:uid="{00000000-0005-0000-0000-0000E14A0000}"/>
    <cellStyle name="Normal 12 3 4 2 5 2 2 3 2 3" xfId="36689" xr:uid="{00000000-0005-0000-0000-0000E24A0000}"/>
    <cellStyle name="Normal 12 3 4 2 5 2 2 3 3" xfId="18389" xr:uid="{00000000-0005-0000-0000-0000E34A0000}"/>
    <cellStyle name="Normal 12 3 4 2 5 2 2 3 3 2" xfId="44009" xr:uid="{00000000-0005-0000-0000-0000E44A0000}"/>
    <cellStyle name="Normal 12 3 4 2 5 2 2 3 4" xfId="31199" xr:uid="{00000000-0005-0000-0000-0000E54A0000}"/>
    <cellStyle name="Normal 12 3 4 2 5 2 2 4" xfId="12898" xr:uid="{00000000-0005-0000-0000-0000E64A0000}"/>
    <cellStyle name="Normal 12 3 4 2 5 2 2 4 2" xfId="25709" xr:uid="{00000000-0005-0000-0000-0000E74A0000}"/>
    <cellStyle name="Normal 12 3 4 2 5 2 2 4 2 2" xfId="51329" xr:uid="{00000000-0005-0000-0000-0000E84A0000}"/>
    <cellStyle name="Normal 12 3 4 2 5 2 2 4 3" xfId="38519" xr:uid="{00000000-0005-0000-0000-0000E94A0000}"/>
    <cellStyle name="Normal 12 3 4 2 5 2 2 5" xfId="7408" xr:uid="{00000000-0005-0000-0000-0000EA4A0000}"/>
    <cellStyle name="Normal 12 3 4 2 5 2 2 5 2" xfId="20219" xr:uid="{00000000-0005-0000-0000-0000EB4A0000}"/>
    <cellStyle name="Normal 12 3 4 2 5 2 2 5 2 2" xfId="45839" xr:uid="{00000000-0005-0000-0000-0000EC4A0000}"/>
    <cellStyle name="Normal 12 3 4 2 5 2 2 5 3" xfId="33029" xr:uid="{00000000-0005-0000-0000-0000ED4A0000}"/>
    <cellStyle name="Normal 12 3 4 2 5 2 2 6" xfId="14729" xr:uid="{00000000-0005-0000-0000-0000EE4A0000}"/>
    <cellStyle name="Normal 12 3 4 2 5 2 2 6 2" xfId="40349" xr:uid="{00000000-0005-0000-0000-0000EF4A0000}"/>
    <cellStyle name="Normal 12 3 4 2 5 2 2 7" xfId="27539" xr:uid="{00000000-0005-0000-0000-0000F04A0000}"/>
    <cellStyle name="Normal 12 3 4 2 5 2 3" xfId="2854" xr:uid="{00000000-0005-0000-0000-0000F14A0000}"/>
    <cellStyle name="Normal 12 3 4 2 5 2 3 2" xfId="8344" xr:uid="{00000000-0005-0000-0000-0000F24A0000}"/>
    <cellStyle name="Normal 12 3 4 2 5 2 3 2 2" xfId="21155" xr:uid="{00000000-0005-0000-0000-0000F34A0000}"/>
    <cellStyle name="Normal 12 3 4 2 5 2 3 2 2 2" xfId="46775" xr:uid="{00000000-0005-0000-0000-0000F44A0000}"/>
    <cellStyle name="Normal 12 3 4 2 5 2 3 2 3" xfId="33965" xr:uid="{00000000-0005-0000-0000-0000F54A0000}"/>
    <cellStyle name="Normal 12 3 4 2 5 2 3 3" xfId="15665" xr:uid="{00000000-0005-0000-0000-0000F64A0000}"/>
    <cellStyle name="Normal 12 3 4 2 5 2 3 3 2" xfId="41285" xr:uid="{00000000-0005-0000-0000-0000F74A0000}"/>
    <cellStyle name="Normal 12 3 4 2 5 2 3 4" xfId="28475" xr:uid="{00000000-0005-0000-0000-0000F84A0000}"/>
    <cellStyle name="Normal 12 3 4 2 5 2 4" xfId="4684" xr:uid="{00000000-0005-0000-0000-0000F94A0000}"/>
    <cellStyle name="Normal 12 3 4 2 5 2 4 2" xfId="10174" xr:uid="{00000000-0005-0000-0000-0000FA4A0000}"/>
    <cellStyle name="Normal 12 3 4 2 5 2 4 2 2" xfId="22985" xr:uid="{00000000-0005-0000-0000-0000FB4A0000}"/>
    <cellStyle name="Normal 12 3 4 2 5 2 4 2 2 2" xfId="48605" xr:uid="{00000000-0005-0000-0000-0000FC4A0000}"/>
    <cellStyle name="Normal 12 3 4 2 5 2 4 2 3" xfId="35795" xr:uid="{00000000-0005-0000-0000-0000FD4A0000}"/>
    <cellStyle name="Normal 12 3 4 2 5 2 4 3" xfId="17495" xr:uid="{00000000-0005-0000-0000-0000FE4A0000}"/>
    <cellStyle name="Normal 12 3 4 2 5 2 4 3 2" xfId="43115" xr:uid="{00000000-0005-0000-0000-0000FF4A0000}"/>
    <cellStyle name="Normal 12 3 4 2 5 2 4 4" xfId="30305" xr:uid="{00000000-0005-0000-0000-0000004B0000}"/>
    <cellStyle name="Normal 12 3 4 2 5 2 5" xfId="12004" xr:uid="{00000000-0005-0000-0000-0000014B0000}"/>
    <cellStyle name="Normal 12 3 4 2 5 2 5 2" xfId="24815" xr:uid="{00000000-0005-0000-0000-0000024B0000}"/>
    <cellStyle name="Normal 12 3 4 2 5 2 5 2 2" xfId="50435" xr:uid="{00000000-0005-0000-0000-0000034B0000}"/>
    <cellStyle name="Normal 12 3 4 2 5 2 5 3" xfId="37625" xr:uid="{00000000-0005-0000-0000-0000044B0000}"/>
    <cellStyle name="Normal 12 3 4 2 5 2 6" xfId="6514" xr:uid="{00000000-0005-0000-0000-0000054B0000}"/>
    <cellStyle name="Normal 12 3 4 2 5 2 6 2" xfId="19325" xr:uid="{00000000-0005-0000-0000-0000064B0000}"/>
    <cellStyle name="Normal 12 3 4 2 5 2 6 2 2" xfId="44945" xr:uid="{00000000-0005-0000-0000-0000074B0000}"/>
    <cellStyle name="Normal 12 3 4 2 5 2 6 3" xfId="32135" xr:uid="{00000000-0005-0000-0000-0000084B0000}"/>
    <cellStyle name="Normal 12 3 4 2 5 2 7" xfId="13835" xr:uid="{00000000-0005-0000-0000-0000094B0000}"/>
    <cellStyle name="Normal 12 3 4 2 5 2 7 2" xfId="39455" xr:uid="{00000000-0005-0000-0000-00000A4B0000}"/>
    <cellStyle name="Normal 12 3 4 2 5 2 8" xfId="26645" xr:uid="{00000000-0005-0000-0000-00000B4B0000}"/>
    <cellStyle name="Normal 12 3 4 2 5 3" xfId="1518" xr:uid="{00000000-0005-0000-0000-00000C4B0000}"/>
    <cellStyle name="Normal 12 3 4 2 5 3 2" xfId="3348" xr:uid="{00000000-0005-0000-0000-00000D4B0000}"/>
    <cellStyle name="Normal 12 3 4 2 5 3 2 2" xfId="8838" xr:uid="{00000000-0005-0000-0000-00000E4B0000}"/>
    <cellStyle name="Normal 12 3 4 2 5 3 2 2 2" xfId="21649" xr:uid="{00000000-0005-0000-0000-00000F4B0000}"/>
    <cellStyle name="Normal 12 3 4 2 5 3 2 2 2 2" xfId="47269" xr:uid="{00000000-0005-0000-0000-0000104B0000}"/>
    <cellStyle name="Normal 12 3 4 2 5 3 2 2 3" xfId="34459" xr:uid="{00000000-0005-0000-0000-0000114B0000}"/>
    <cellStyle name="Normal 12 3 4 2 5 3 2 3" xfId="16159" xr:uid="{00000000-0005-0000-0000-0000124B0000}"/>
    <cellStyle name="Normal 12 3 4 2 5 3 2 3 2" xfId="41779" xr:uid="{00000000-0005-0000-0000-0000134B0000}"/>
    <cellStyle name="Normal 12 3 4 2 5 3 2 4" xfId="28969" xr:uid="{00000000-0005-0000-0000-0000144B0000}"/>
    <cellStyle name="Normal 12 3 4 2 5 3 3" xfId="5178" xr:uid="{00000000-0005-0000-0000-0000154B0000}"/>
    <cellStyle name="Normal 12 3 4 2 5 3 3 2" xfId="10668" xr:uid="{00000000-0005-0000-0000-0000164B0000}"/>
    <cellStyle name="Normal 12 3 4 2 5 3 3 2 2" xfId="23479" xr:uid="{00000000-0005-0000-0000-0000174B0000}"/>
    <cellStyle name="Normal 12 3 4 2 5 3 3 2 2 2" xfId="49099" xr:uid="{00000000-0005-0000-0000-0000184B0000}"/>
    <cellStyle name="Normal 12 3 4 2 5 3 3 2 3" xfId="36289" xr:uid="{00000000-0005-0000-0000-0000194B0000}"/>
    <cellStyle name="Normal 12 3 4 2 5 3 3 3" xfId="17989" xr:uid="{00000000-0005-0000-0000-00001A4B0000}"/>
    <cellStyle name="Normal 12 3 4 2 5 3 3 3 2" xfId="43609" xr:uid="{00000000-0005-0000-0000-00001B4B0000}"/>
    <cellStyle name="Normal 12 3 4 2 5 3 3 4" xfId="30799" xr:uid="{00000000-0005-0000-0000-00001C4B0000}"/>
    <cellStyle name="Normal 12 3 4 2 5 3 4" xfId="12498" xr:uid="{00000000-0005-0000-0000-00001D4B0000}"/>
    <cellStyle name="Normal 12 3 4 2 5 3 4 2" xfId="25309" xr:uid="{00000000-0005-0000-0000-00001E4B0000}"/>
    <cellStyle name="Normal 12 3 4 2 5 3 4 2 2" xfId="50929" xr:uid="{00000000-0005-0000-0000-00001F4B0000}"/>
    <cellStyle name="Normal 12 3 4 2 5 3 4 3" xfId="38119" xr:uid="{00000000-0005-0000-0000-0000204B0000}"/>
    <cellStyle name="Normal 12 3 4 2 5 3 5" xfId="7008" xr:uid="{00000000-0005-0000-0000-0000214B0000}"/>
    <cellStyle name="Normal 12 3 4 2 5 3 5 2" xfId="19819" xr:uid="{00000000-0005-0000-0000-0000224B0000}"/>
    <cellStyle name="Normal 12 3 4 2 5 3 5 2 2" xfId="45439" xr:uid="{00000000-0005-0000-0000-0000234B0000}"/>
    <cellStyle name="Normal 12 3 4 2 5 3 5 3" xfId="32629" xr:uid="{00000000-0005-0000-0000-0000244B0000}"/>
    <cellStyle name="Normal 12 3 4 2 5 3 6" xfId="14329" xr:uid="{00000000-0005-0000-0000-0000254B0000}"/>
    <cellStyle name="Normal 12 3 4 2 5 3 6 2" xfId="39949" xr:uid="{00000000-0005-0000-0000-0000264B0000}"/>
    <cellStyle name="Normal 12 3 4 2 5 3 7" xfId="27139" xr:uid="{00000000-0005-0000-0000-0000274B0000}"/>
    <cellStyle name="Normal 12 3 4 2 5 4" xfId="2454" xr:uid="{00000000-0005-0000-0000-0000284B0000}"/>
    <cellStyle name="Normal 12 3 4 2 5 4 2" xfId="7944" xr:uid="{00000000-0005-0000-0000-0000294B0000}"/>
    <cellStyle name="Normal 12 3 4 2 5 4 2 2" xfId="20755" xr:uid="{00000000-0005-0000-0000-00002A4B0000}"/>
    <cellStyle name="Normal 12 3 4 2 5 4 2 2 2" xfId="46375" xr:uid="{00000000-0005-0000-0000-00002B4B0000}"/>
    <cellStyle name="Normal 12 3 4 2 5 4 2 3" xfId="33565" xr:uid="{00000000-0005-0000-0000-00002C4B0000}"/>
    <cellStyle name="Normal 12 3 4 2 5 4 3" xfId="15265" xr:uid="{00000000-0005-0000-0000-00002D4B0000}"/>
    <cellStyle name="Normal 12 3 4 2 5 4 3 2" xfId="40885" xr:uid="{00000000-0005-0000-0000-00002E4B0000}"/>
    <cellStyle name="Normal 12 3 4 2 5 4 4" xfId="28075" xr:uid="{00000000-0005-0000-0000-00002F4B0000}"/>
    <cellStyle name="Normal 12 3 4 2 5 5" xfId="4284" xr:uid="{00000000-0005-0000-0000-0000304B0000}"/>
    <cellStyle name="Normal 12 3 4 2 5 5 2" xfId="9774" xr:uid="{00000000-0005-0000-0000-0000314B0000}"/>
    <cellStyle name="Normal 12 3 4 2 5 5 2 2" xfId="22585" xr:uid="{00000000-0005-0000-0000-0000324B0000}"/>
    <cellStyle name="Normal 12 3 4 2 5 5 2 2 2" xfId="48205" xr:uid="{00000000-0005-0000-0000-0000334B0000}"/>
    <cellStyle name="Normal 12 3 4 2 5 5 2 3" xfId="35395" xr:uid="{00000000-0005-0000-0000-0000344B0000}"/>
    <cellStyle name="Normal 12 3 4 2 5 5 3" xfId="17095" xr:uid="{00000000-0005-0000-0000-0000354B0000}"/>
    <cellStyle name="Normal 12 3 4 2 5 5 3 2" xfId="42715" xr:uid="{00000000-0005-0000-0000-0000364B0000}"/>
    <cellStyle name="Normal 12 3 4 2 5 5 4" xfId="29905" xr:uid="{00000000-0005-0000-0000-0000374B0000}"/>
    <cellStyle name="Normal 12 3 4 2 5 6" xfId="11604" xr:uid="{00000000-0005-0000-0000-0000384B0000}"/>
    <cellStyle name="Normal 12 3 4 2 5 6 2" xfId="24415" xr:uid="{00000000-0005-0000-0000-0000394B0000}"/>
    <cellStyle name="Normal 12 3 4 2 5 6 2 2" xfId="50035" xr:uid="{00000000-0005-0000-0000-00003A4B0000}"/>
    <cellStyle name="Normal 12 3 4 2 5 6 3" xfId="37225" xr:uid="{00000000-0005-0000-0000-00003B4B0000}"/>
    <cellStyle name="Normal 12 3 4 2 5 7" xfId="6114" xr:uid="{00000000-0005-0000-0000-00003C4B0000}"/>
    <cellStyle name="Normal 12 3 4 2 5 7 2" xfId="18925" xr:uid="{00000000-0005-0000-0000-00003D4B0000}"/>
    <cellStyle name="Normal 12 3 4 2 5 7 2 2" xfId="44545" xr:uid="{00000000-0005-0000-0000-00003E4B0000}"/>
    <cellStyle name="Normal 12 3 4 2 5 7 3" xfId="31735" xr:uid="{00000000-0005-0000-0000-00003F4B0000}"/>
    <cellStyle name="Normal 12 3 4 2 5 8" xfId="13435" xr:uid="{00000000-0005-0000-0000-0000404B0000}"/>
    <cellStyle name="Normal 12 3 4 2 5 8 2" xfId="39055" xr:uid="{00000000-0005-0000-0000-0000414B0000}"/>
    <cellStyle name="Normal 12 3 4 2 5 9" xfId="26245" xr:uid="{00000000-0005-0000-0000-0000424B0000}"/>
    <cellStyle name="Normal 12 3 4 2 6" xfId="757" xr:uid="{00000000-0005-0000-0000-0000434B0000}"/>
    <cellStyle name="Normal 12 3 4 2 6 2" xfId="1652" xr:uid="{00000000-0005-0000-0000-0000444B0000}"/>
    <cellStyle name="Normal 12 3 4 2 6 2 2" xfId="3482" xr:uid="{00000000-0005-0000-0000-0000454B0000}"/>
    <cellStyle name="Normal 12 3 4 2 6 2 2 2" xfId="8972" xr:uid="{00000000-0005-0000-0000-0000464B0000}"/>
    <cellStyle name="Normal 12 3 4 2 6 2 2 2 2" xfId="21783" xr:uid="{00000000-0005-0000-0000-0000474B0000}"/>
    <cellStyle name="Normal 12 3 4 2 6 2 2 2 2 2" xfId="47403" xr:uid="{00000000-0005-0000-0000-0000484B0000}"/>
    <cellStyle name="Normal 12 3 4 2 6 2 2 2 3" xfId="34593" xr:uid="{00000000-0005-0000-0000-0000494B0000}"/>
    <cellStyle name="Normal 12 3 4 2 6 2 2 3" xfId="16293" xr:uid="{00000000-0005-0000-0000-00004A4B0000}"/>
    <cellStyle name="Normal 12 3 4 2 6 2 2 3 2" xfId="41913" xr:uid="{00000000-0005-0000-0000-00004B4B0000}"/>
    <cellStyle name="Normal 12 3 4 2 6 2 2 4" xfId="29103" xr:uid="{00000000-0005-0000-0000-00004C4B0000}"/>
    <cellStyle name="Normal 12 3 4 2 6 2 3" xfId="5312" xr:uid="{00000000-0005-0000-0000-00004D4B0000}"/>
    <cellStyle name="Normal 12 3 4 2 6 2 3 2" xfId="10802" xr:uid="{00000000-0005-0000-0000-00004E4B0000}"/>
    <cellStyle name="Normal 12 3 4 2 6 2 3 2 2" xfId="23613" xr:uid="{00000000-0005-0000-0000-00004F4B0000}"/>
    <cellStyle name="Normal 12 3 4 2 6 2 3 2 2 2" xfId="49233" xr:uid="{00000000-0005-0000-0000-0000504B0000}"/>
    <cellStyle name="Normal 12 3 4 2 6 2 3 2 3" xfId="36423" xr:uid="{00000000-0005-0000-0000-0000514B0000}"/>
    <cellStyle name="Normal 12 3 4 2 6 2 3 3" xfId="18123" xr:uid="{00000000-0005-0000-0000-0000524B0000}"/>
    <cellStyle name="Normal 12 3 4 2 6 2 3 3 2" xfId="43743" xr:uid="{00000000-0005-0000-0000-0000534B0000}"/>
    <cellStyle name="Normal 12 3 4 2 6 2 3 4" xfId="30933" xr:uid="{00000000-0005-0000-0000-0000544B0000}"/>
    <cellStyle name="Normal 12 3 4 2 6 2 4" xfId="12632" xr:uid="{00000000-0005-0000-0000-0000554B0000}"/>
    <cellStyle name="Normal 12 3 4 2 6 2 4 2" xfId="25443" xr:uid="{00000000-0005-0000-0000-0000564B0000}"/>
    <cellStyle name="Normal 12 3 4 2 6 2 4 2 2" xfId="51063" xr:uid="{00000000-0005-0000-0000-0000574B0000}"/>
    <cellStyle name="Normal 12 3 4 2 6 2 4 3" xfId="38253" xr:uid="{00000000-0005-0000-0000-0000584B0000}"/>
    <cellStyle name="Normal 12 3 4 2 6 2 5" xfId="7142" xr:uid="{00000000-0005-0000-0000-0000594B0000}"/>
    <cellStyle name="Normal 12 3 4 2 6 2 5 2" xfId="19953" xr:uid="{00000000-0005-0000-0000-00005A4B0000}"/>
    <cellStyle name="Normal 12 3 4 2 6 2 5 2 2" xfId="45573" xr:uid="{00000000-0005-0000-0000-00005B4B0000}"/>
    <cellStyle name="Normal 12 3 4 2 6 2 5 3" xfId="32763" xr:uid="{00000000-0005-0000-0000-00005C4B0000}"/>
    <cellStyle name="Normal 12 3 4 2 6 2 6" xfId="14463" xr:uid="{00000000-0005-0000-0000-00005D4B0000}"/>
    <cellStyle name="Normal 12 3 4 2 6 2 6 2" xfId="40083" xr:uid="{00000000-0005-0000-0000-00005E4B0000}"/>
    <cellStyle name="Normal 12 3 4 2 6 2 7" xfId="27273" xr:uid="{00000000-0005-0000-0000-00005F4B0000}"/>
    <cellStyle name="Normal 12 3 4 2 6 3" xfId="2588" xr:uid="{00000000-0005-0000-0000-0000604B0000}"/>
    <cellStyle name="Normal 12 3 4 2 6 3 2" xfId="8078" xr:uid="{00000000-0005-0000-0000-0000614B0000}"/>
    <cellStyle name="Normal 12 3 4 2 6 3 2 2" xfId="20889" xr:uid="{00000000-0005-0000-0000-0000624B0000}"/>
    <cellStyle name="Normal 12 3 4 2 6 3 2 2 2" xfId="46509" xr:uid="{00000000-0005-0000-0000-0000634B0000}"/>
    <cellStyle name="Normal 12 3 4 2 6 3 2 3" xfId="33699" xr:uid="{00000000-0005-0000-0000-0000644B0000}"/>
    <cellStyle name="Normal 12 3 4 2 6 3 3" xfId="15399" xr:uid="{00000000-0005-0000-0000-0000654B0000}"/>
    <cellStyle name="Normal 12 3 4 2 6 3 3 2" xfId="41019" xr:uid="{00000000-0005-0000-0000-0000664B0000}"/>
    <cellStyle name="Normal 12 3 4 2 6 3 4" xfId="28209" xr:uid="{00000000-0005-0000-0000-0000674B0000}"/>
    <cellStyle name="Normal 12 3 4 2 6 4" xfId="4418" xr:uid="{00000000-0005-0000-0000-0000684B0000}"/>
    <cellStyle name="Normal 12 3 4 2 6 4 2" xfId="9908" xr:uid="{00000000-0005-0000-0000-0000694B0000}"/>
    <cellStyle name="Normal 12 3 4 2 6 4 2 2" xfId="22719" xr:uid="{00000000-0005-0000-0000-00006A4B0000}"/>
    <cellStyle name="Normal 12 3 4 2 6 4 2 2 2" xfId="48339" xr:uid="{00000000-0005-0000-0000-00006B4B0000}"/>
    <cellStyle name="Normal 12 3 4 2 6 4 2 3" xfId="35529" xr:uid="{00000000-0005-0000-0000-00006C4B0000}"/>
    <cellStyle name="Normal 12 3 4 2 6 4 3" xfId="17229" xr:uid="{00000000-0005-0000-0000-00006D4B0000}"/>
    <cellStyle name="Normal 12 3 4 2 6 4 3 2" xfId="42849" xr:uid="{00000000-0005-0000-0000-00006E4B0000}"/>
    <cellStyle name="Normal 12 3 4 2 6 4 4" xfId="30039" xr:uid="{00000000-0005-0000-0000-00006F4B0000}"/>
    <cellStyle name="Normal 12 3 4 2 6 5" xfId="11738" xr:uid="{00000000-0005-0000-0000-0000704B0000}"/>
    <cellStyle name="Normal 12 3 4 2 6 5 2" xfId="24549" xr:uid="{00000000-0005-0000-0000-0000714B0000}"/>
    <cellStyle name="Normal 12 3 4 2 6 5 2 2" xfId="50169" xr:uid="{00000000-0005-0000-0000-0000724B0000}"/>
    <cellStyle name="Normal 12 3 4 2 6 5 3" xfId="37359" xr:uid="{00000000-0005-0000-0000-0000734B0000}"/>
    <cellStyle name="Normal 12 3 4 2 6 6" xfId="6248" xr:uid="{00000000-0005-0000-0000-0000744B0000}"/>
    <cellStyle name="Normal 12 3 4 2 6 6 2" xfId="19059" xr:uid="{00000000-0005-0000-0000-0000754B0000}"/>
    <cellStyle name="Normal 12 3 4 2 6 6 2 2" xfId="44679" xr:uid="{00000000-0005-0000-0000-0000764B0000}"/>
    <cellStyle name="Normal 12 3 4 2 6 6 3" xfId="31869" xr:uid="{00000000-0005-0000-0000-0000774B0000}"/>
    <cellStyle name="Normal 12 3 4 2 6 7" xfId="13569" xr:uid="{00000000-0005-0000-0000-0000784B0000}"/>
    <cellStyle name="Normal 12 3 4 2 6 7 2" xfId="39189" xr:uid="{00000000-0005-0000-0000-0000794B0000}"/>
    <cellStyle name="Normal 12 3 4 2 6 8" xfId="26379" xr:uid="{00000000-0005-0000-0000-00007A4B0000}"/>
    <cellStyle name="Normal 12 3 4 2 7" xfId="1158" xr:uid="{00000000-0005-0000-0000-00007B4B0000}"/>
    <cellStyle name="Normal 12 3 4 2 7 2" xfId="2988" xr:uid="{00000000-0005-0000-0000-00007C4B0000}"/>
    <cellStyle name="Normal 12 3 4 2 7 2 2" xfId="8478" xr:uid="{00000000-0005-0000-0000-00007D4B0000}"/>
    <cellStyle name="Normal 12 3 4 2 7 2 2 2" xfId="21289" xr:uid="{00000000-0005-0000-0000-00007E4B0000}"/>
    <cellStyle name="Normal 12 3 4 2 7 2 2 2 2" xfId="46909" xr:uid="{00000000-0005-0000-0000-00007F4B0000}"/>
    <cellStyle name="Normal 12 3 4 2 7 2 2 3" xfId="34099" xr:uid="{00000000-0005-0000-0000-0000804B0000}"/>
    <cellStyle name="Normal 12 3 4 2 7 2 3" xfId="15799" xr:uid="{00000000-0005-0000-0000-0000814B0000}"/>
    <cellStyle name="Normal 12 3 4 2 7 2 3 2" xfId="41419" xr:uid="{00000000-0005-0000-0000-0000824B0000}"/>
    <cellStyle name="Normal 12 3 4 2 7 2 4" xfId="28609" xr:uid="{00000000-0005-0000-0000-0000834B0000}"/>
    <cellStyle name="Normal 12 3 4 2 7 3" xfId="4818" xr:uid="{00000000-0005-0000-0000-0000844B0000}"/>
    <cellStyle name="Normal 12 3 4 2 7 3 2" xfId="10308" xr:uid="{00000000-0005-0000-0000-0000854B0000}"/>
    <cellStyle name="Normal 12 3 4 2 7 3 2 2" xfId="23119" xr:uid="{00000000-0005-0000-0000-0000864B0000}"/>
    <cellStyle name="Normal 12 3 4 2 7 3 2 2 2" xfId="48739" xr:uid="{00000000-0005-0000-0000-0000874B0000}"/>
    <cellStyle name="Normal 12 3 4 2 7 3 2 3" xfId="35929" xr:uid="{00000000-0005-0000-0000-0000884B0000}"/>
    <cellStyle name="Normal 12 3 4 2 7 3 3" xfId="17629" xr:uid="{00000000-0005-0000-0000-0000894B0000}"/>
    <cellStyle name="Normal 12 3 4 2 7 3 3 2" xfId="43249" xr:uid="{00000000-0005-0000-0000-00008A4B0000}"/>
    <cellStyle name="Normal 12 3 4 2 7 3 4" xfId="30439" xr:uid="{00000000-0005-0000-0000-00008B4B0000}"/>
    <cellStyle name="Normal 12 3 4 2 7 4" xfId="12138" xr:uid="{00000000-0005-0000-0000-00008C4B0000}"/>
    <cellStyle name="Normal 12 3 4 2 7 4 2" xfId="24949" xr:uid="{00000000-0005-0000-0000-00008D4B0000}"/>
    <cellStyle name="Normal 12 3 4 2 7 4 2 2" xfId="50569" xr:uid="{00000000-0005-0000-0000-00008E4B0000}"/>
    <cellStyle name="Normal 12 3 4 2 7 4 3" xfId="37759" xr:uid="{00000000-0005-0000-0000-00008F4B0000}"/>
    <cellStyle name="Normal 12 3 4 2 7 5" xfId="6648" xr:uid="{00000000-0005-0000-0000-0000904B0000}"/>
    <cellStyle name="Normal 12 3 4 2 7 5 2" xfId="19459" xr:uid="{00000000-0005-0000-0000-0000914B0000}"/>
    <cellStyle name="Normal 12 3 4 2 7 5 2 2" xfId="45079" xr:uid="{00000000-0005-0000-0000-0000924B0000}"/>
    <cellStyle name="Normal 12 3 4 2 7 5 3" xfId="32269" xr:uid="{00000000-0005-0000-0000-0000934B0000}"/>
    <cellStyle name="Normal 12 3 4 2 7 6" xfId="13969" xr:uid="{00000000-0005-0000-0000-0000944B0000}"/>
    <cellStyle name="Normal 12 3 4 2 7 6 2" xfId="39589" xr:uid="{00000000-0005-0000-0000-0000954B0000}"/>
    <cellStyle name="Normal 12 3 4 2 7 7" xfId="26779" xr:uid="{00000000-0005-0000-0000-0000964B0000}"/>
    <cellStyle name="Normal 12 3 4 2 8" xfId="2053" xr:uid="{00000000-0005-0000-0000-0000974B0000}"/>
    <cellStyle name="Normal 12 3 4 2 8 2" xfId="3883" xr:uid="{00000000-0005-0000-0000-0000984B0000}"/>
    <cellStyle name="Normal 12 3 4 2 8 2 2" xfId="9373" xr:uid="{00000000-0005-0000-0000-0000994B0000}"/>
    <cellStyle name="Normal 12 3 4 2 8 2 2 2" xfId="22184" xr:uid="{00000000-0005-0000-0000-00009A4B0000}"/>
    <cellStyle name="Normal 12 3 4 2 8 2 2 2 2" xfId="47804" xr:uid="{00000000-0005-0000-0000-00009B4B0000}"/>
    <cellStyle name="Normal 12 3 4 2 8 2 2 3" xfId="34994" xr:uid="{00000000-0005-0000-0000-00009C4B0000}"/>
    <cellStyle name="Normal 12 3 4 2 8 2 3" xfId="16694" xr:uid="{00000000-0005-0000-0000-00009D4B0000}"/>
    <cellStyle name="Normal 12 3 4 2 8 2 3 2" xfId="42314" xr:uid="{00000000-0005-0000-0000-00009E4B0000}"/>
    <cellStyle name="Normal 12 3 4 2 8 2 4" xfId="29504" xr:uid="{00000000-0005-0000-0000-00009F4B0000}"/>
    <cellStyle name="Normal 12 3 4 2 8 3" xfId="5713" xr:uid="{00000000-0005-0000-0000-0000A04B0000}"/>
    <cellStyle name="Normal 12 3 4 2 8 3 2" xfId="11203" xr:uid="{00000000-0005-0000-0000-0000A14B0000}"/>
    <cellStyle name="Normal 12 3 4 2 8 3 2 2" xfId="24014" xr:uid="{00000000-0005-0000-0000-0000A24B0000}"/>
    <cellStyle name="Normal 12 3 4 2 8 3 2 2 2" xfId="49634" xr:uid="{00000000-0005-0000-0000-0000A34B0000}"/>
    <cellStyle name="Normal 12 3 4 2 8 3 2 3" xfId="36824" xr:uid="{00000000-0005-0000-0000-0000A44B0000}"/>
    <cellStyle name="Normal 12 3 4 2 8 3 3" xfId="18524" xr:uid="{00000000-0005-0000-0000-0000A54B0000}"/>
    <cellStyle name="Normal 12 3 4 2 8 3 3 2" xfId="44144" xr:uid="{00000000-0005-0000-0000-0000A64B0000}"/>
    <cellStyle name="Normal 12 3 4 2 8 3 4" xfId="31334" xr:uid="{00000000-0005-0000-0000-0000A74B0000}"/>
    <cellStyle name="Normal 12 3 4 2 8 4" xfId="13033" xr:uid="{00000000-0005-0000-0000-0000A84B0000}"/>
    <cellStyle name="Normal 12 3 4 2 8 4 2" xfId="25844" xr:uid="{00000000-0005-0000-0000-0000A94B0000}"/>
    <cellStyle name="Normal 12 3 4 2 8 4 2 2" xfId="51464" xr:uid="{00000000-0005-0000-0000-0000AA4B0000}"/>
    <cellStyle name="Normal 12 3 4 2 8 4 3" xfId="38654" xr:uid="{00000000-0005-0000-0000-0000AB4B0000}"/>
    <cellStyle name="Normal 12 3 4 2 8 5" xfId="7543" xr:uid="{00000000-0005-0000-0000-0000AC4B0000}"/>
    <cellStyle name="Normal 12 3 4 2 8 5 2" xfId="20354" xr:uid="{00000000-0005-0000-0000-0000AD4B0000}"/>
    <cellStyle name="Normal 12 3 4 2 8 5 2 2" xfId="45974" xr:uid="{00000000-0005-0000-0000-0000AE4B0000}"/>
    <cellStyle name="Normal 12 3 4 2 8 5 3" xfId="33164" xr:uid="{00000000-0005-0000-0000-0000AF4B0000}"/>
    <cellStyle name="Normal 12 3 4 2 8 6" xfId="14864" xr:uid="{00000000-0005-0000-0000-0000B04B0000}"/>
    <cellStyle name="Normal 12 3 4 2 8 6 2" xfId="40484" xr:uid="{00000000-0005-0000-0000-0000B14B0000}"/>
    <cellStyle name="Normal 12 3 4 2 8 7" xfId="27674" xr:uid="{00000000-0005-0000-0000-0000B24B0000}"/>
    <cellStyle name="Normal 12 3 4 2 9" xfId="2094" xr:uid="{00000000-0005-0000-0000-0000B34B0000}"/>
    <cellStyle name="Normal 12 3 4 2 9 2" xfId="7584" xr:uid="{00000000-0005-0000-0000-0000B44B0000}"/>
    <cellStyle name="Normal 12 3 4 2 9 2 2" xfId="20395" xr:uid="{00000000-0005-0000-0000-0000B54B0000}"/>
    <cellStyle name="Normal 12 3 4 2 9 2 2 2" xfId="46015" xr:uid="{00000000-0005-0000-0000-0000B64B0000}"/>
    <cellStyle name="Normal 12 3 4 2 9 2 3" xfId="33205" xr:uid="{00000000-0005-0000-0000-0000B74B0000}"/>
    <cellStyle name="Normal 12 3 4 2 9 3" xfId="14905" xr:uid="{00000000-0005-0000-0000-0000B84B0000}"/>
    <cellStyle name="Normal 12 3 4 2 9 3 2" xfId="40525" xr:uid="{00000000-0005-0000-0000-0000B94B0000}"/>
    <cellStyle name="Normal 12 3 4 2 9 4" xfId="27715" xr:uid="{00000000-0005-0000-0000-0000BA4B0000}"/>
    <cellStyle name="Normal 12 3 4 3" xfId="283" xr:uid="{00000000-0005-0000-0000-0000BB4B0000}"/>
    <cellStyle name="Normal 12 3 4 3 10" xfId="5775" xr:uid="{00000000-0005-0000-0000-0000BC4B0000}"/>
    <cellStyle name="Normal 12 3 4 3 10 2" xfId="18586" xr:uid="{00000000-0005-0000-0000-0000BD4B0000}"/>
    <cellStyle name="Normal 12 3 4 3 10 2 2" xfId="44206" xr:uid="{00000000-0005-0000-0000-0000BE4B0000}"/>
    <cellStyle name="Normal 12 3 4 3 10 3" xfId="31396" xr:uid="{00000000-0005-0000-0000-0000BF4B0000}"/>
    <cellStyle name="Normal 12 3 4 3 11" xfId="13096" xr:uid="{00000000-0005-0000-0000-0000C04B0000}"/>
    <cellStyle name="Normal 12 3 4 3 11 2" xfId="38716" xr:uid="{00000000-0005-0000-0000-0000C14B0000}"/>
    <cellStyle name="Normal 12 3 4 3 12" xfId="25906" xr:uid="{00000000-0005-0000-0000-0000C24B0000}"/>
    <cellStyle name="Normal 12 3 4 3 2" xfId="512" xr:uid="{00000000-0005-0000-0000-0000C34B0000}"/>
    <cellStyle name="Normal 12 3 4 3 2 2" xfId="911" xr:uid="{00000000-0005-0000-0000-0000C44B0000}"/>
    <cellStyle name="Normal 12 3 4 3 2 2 2" xfId="1806" xr:uid="{00000000-0005-0000-0000-0000C54B0000}"/>
    <cellStyle name="Normal 12 3 4 3 2 2 2 2" xfId="3636" xr:uid="{00000000-0005-0000-0000-0000C64B0000}"/>
    <cellStyle name="Normal 12 3 4 3 2 2 2 2 2" xfId="9126" xr:uid="{00000000-0005-0000-0000-0000C74B0000}"/>
    <cellStyle name="Normal 12 3 4 3 2 2 2 2 2 2" xfId="21937" xr:uid="{00000000-0005-0000-0000-0000C84B0000}"/>
    <cellStyle name="Normal 12 3 4 3 2 2 2 2 2 2 2" xfId="47557" xr:uid="{00000000-0005-0000-0000-0000C94B0000}"/>
    <cellStyle name="Normal 12 3 4 3 2 2 2 2 2 3" xfId="34747" xr:uid="{00000000-0005-0000-0000-0000CA4B0000}"/>
    <cellStyle name="Normal 12 3 4 3 2 2 2 2 3" xfId="16447" xr:uid="{00000000-0005-0000-0000-0000CB4B0000}"/>
    <cellStyle name="Normal 12 3 4 3 2 2 2 2 3 2" xfId="42067" xr:uid="{00000000-0005-0000-0000-0000CC4B0000}"/>
    <cellStyle name="Normal 12 3 4 3 2 2 2 2 4" xfId="29257" xr:uid="{00000000-0005-0000-0000-0000CD4B0000}"/>
    <cellStyle name="Normal 12 3 4 3 2 2 2 3" xfId="5466" xr:uid="{00000000-0005-0000-0000-0000CE4B0000}"/>
    <cellStyle name="Normal 12 3 4 3 2 2 2 3 2" xfId="10956" xr:uid="{00000000-0005-0000-0000-0000CF4B0000}"/>
    <cellStyle name="Normal 12 3 4 3 2 2 2 3 2 2" xfId="23767" xr:uid="{00000000-0005-0000-0000-0000D04B0000}"/>
    <cellStyle name="Normal 12 3 4 3 2 2 2 3 2 2 2" xfId="49387" xr:uid="{00000000-0005-0000-0000-0000D14B0000}"/>
    <cellStyle name="Normal 12 3 4 3 2 2 2 3 2 3" xfId="36577" xr:uid="{00000000-0005-0000-0000-0000D24B0000}"/>
    <cellStyle name="Normal 12 3 4 3 2 2 2 3 3" xfId="18277" xr:uid="{00000000-0005-0000-0000-0000D34B0000}"/>
    <cellStyle name="Normal 12 3 4 3 2 2 2 3 3 2" xfId="43897" xr:uid="{00000000-0005-0000-0000-0000D44B0000}"/>
    <cellStyle name="Normal 12 3 4 3 2 2 2 3 4" xfId="31087" xr:uid="{00000000-0005-0000-0000-0000D54B0000}"/>
    <cellStyle name="Normal 12 3 4 3 2 2 2 4" xfId="12786" xr:uid="{00000000-0005-0000-0000-0000D64B0000}"/>
    <cellStyle name="Normal 12 3 4 3 2 2 2 4 2" xfId="25597" xr:uid="{00000000-0005-0000-0000-0000D74B0000}"/>
    <cellStyle name="Normal 12 3 4 3 2 2 2 4 2 2" xfId="51217" xr:uid="{00000000-0005-0000-0000-0000D84B0000}"/>
    <cellStyle name="Normal 12 3 4 3 2 2 2 4 3" xfId="38407" xr:uid="{00000000-0005-0000-0000-0000D94B0000}"/>
    <cellStyle name="Normal 12 3 4 3 2 2 2 5" xfId="7296" xr:uid="{00000000-0005-0000-0000-0000DA4B0000}"/>
    <cellStyle name="Normal 12 3 4 3 2 2 2 5 2" xfId="20107" xr:uid="{00000000-0005-0000-0000-0000DB4B0000}"/>
    <cellStyle name="Normal 12 3 4 3 2 2 2 5 2 2" xfId="45727" xr:uid="{00000000-0005-0000-0000-0000DC4B0000}"/>
    <cellStyle name="Normal 12 3 4 3 2 2 2 5 3" xfId="32917" xr:uid="{00000000-0005-0000-0000-0000DD4B0000}"/>
    <cellStyle name="Normal 12 3 4 3 2 2 2 6" xfId="14617" xr:uid="{00000000-0005-0000-0000-0000DE4B0000}"/>
    <cellStyle name="Normal 12 3 4 3 2 2 2 6 2" xfId="40237" xr:uid="{00000000-0005-0000-0000-0000DF4B0000}"/>
    <cellStyle name="Normal 12 3 4 3 2 2 2 7" xfId="27427" xr:uid="{00000000-0005-0000-0000-0000E04B0000}"/>
    <cellStyle name="Normal 12 3 4 3 2 2 3" xfId="2742" xr:uid="{00000000-0005-0000-0000-0000E14B0000}"/>
    <cellStyle name="Normal 12 3 4 3 2 2 3 2" xfId="8232" xr:uid="{00000000-0005-0000-0000-0000E24B0000}"/>
    <cellStyle name="Normal 12 3 4 3 2 2 3 2 2" xfId="21043" xr:uid="{00000000-0005-0000-0000-0000E34B0000}"/>
    <cellStyle name="Normal 12 3 4 3 2 2 3 2 2 2" xfId="46663" xr:uid="{00000000-0005-0000-0000-0000E44B0000}"/>
    <cellStyle name="Normal 12 3 4 3 2 2 3 2 3" xfId="33853" xr:uid="{00000000-0005-0000-0000-0000E54B0000}"/>
    <cellStyle name="Normal 12 3 4 3 2 2 3 3" xfId="15553" xr:uid="{00000000-0005-0000-0000-0000E64B0000}"/>
    <cellStyle name="Normal 12 3 4 3 2 2 3 3 2" xfId="41173" xr:uid="{00000000-0005-0000-0000-0000E74B0000}"/>
    <cellStyle name="Normal 12 3 4 3 2 2 3 4" xfId="28363" xr:uid="{00000000-0005-0000-0000-0000E84B0000}"/>
    <cellStyle name="Normal 12 3 4 3 2 2 4" xfId="4572" xr:uid="{00000000-0005-0000-0000-0000E94B0000}"/>
    <cellStyle name="Normal 12 3 4 3 2 2 4 2" xfId="10062" xr:uid="{00000000-0005-0000-0000-0000EA4B0000}"/>
    <cellStyle name="Normal 12 3 4 3 2 2 4 2 2" xfId="22873" xr:uid="{00000000-0005-0000-0000-0000EB4B0000}"/>
    <cellStyle name="Normal 12 3 4 3 2 2 4 2 2 2" xfId="48493" xr:uid="{00000000-0005-0000-0000-0000EC4B0000}"/>
    <cellStyle name="Normal 12 3 4 3 2 2 4 2 3" xfId="35683" xr:uid="{00000000-0005-0000-0000-0000ED4B0000}"/>
    <cellStyle name="Normal 12 3 4 3 2 2 4 3" xfId="17383" xr:uid="{00000000-0005-0000-0000-0000EE4B0000}"/>
    <cellStyle name="Normal 12 3 4 3 2 2 4 3 2" xfId="43003" xr:uid="{00000000-0005-0000-0000-0000EF4B0000}"/>
    <cellStyle name="Normal 12 3 4 3 2 2 4 4" xfId="30193" xr:uid="{00000000-0005-0000-0000-0000F04B0000}"/>
    <cellStyle name="Normal 12 3 4 3 2 2 5" xfId="11892" xr:uid="{00000000-0005-0000-0000-0000F14B0000}"/>
    <cellStyle name="Normal 12 3 4 3 2 2 5 2" xfId="24703" xr:uid="{00000000-0005-0000-0000-0000F24B0000}"/>
    <cellStyle name="Normal 12 3 4 3 2 2 5 2 2" xfId="50323" xr:uid="{00000000-0005-0000-0000-0000F34B0000}"/>
    <cellStyle name="Normal 12 3 4 3 2 2 5 3" xfId="37513" xr:uid="{00000000-0005-0000-0000-0000F44B0000}"/>
    <cellStyle name="Normal 12 3 4 3 2 2 6" xfId="6402" xr:uid="{00000000-0005-0000-0000-0000F54B0000}"/>
    <cellStyle name="Normal 12 3 4 3 2 2 6 2" xfId="19213" xr:uid="{00000000-0005-0000-0000-0000F64B0000}"/>
    <cellStyle name="Normal 12 3 4 3 2 2 6 2 2" xfId="44833" xr:uid="{00000000-0005-0000-0000-0000F74B0000}"/>
    <cellStyle name="Normal 12 3 4 3 2 2 6 3" xfId="32023" xr:uid="{00000000-0005-0000-0000-0000F84B0000}"/>
    <cellStyle name="Normal 12 3 4 3 2 2 7" xfId="13723" xr:uid="{00000000-0005-0000-0000-0000F94B0000}"/>
    <cellStyle name="Normal 12 3 4 3 2 2 7 2" xfId="39343" xr:uid="{00000000-0005-0000-0000-0000FA4B0000}"/>
    <cellStyle name="Normal 12 3 4 3 2 2 8" xfId="26533" xr:uid="{00000000-0005-0000-0000-0000FB4B0000}"/>
    <cellStyle name="Normal 12 3 4 3 2 3" xfId="1407" xr:uid="{00000000-0005-0000-0000-0000FC4B0000}"/>
    <cellStyle name="Normal 12 3 4 3 2 3 2" xfId="3237" xr:uid="{00000000-0005-0000-0000-0000FD4B0000}"/>
    <cellStyle name="Normal 12 3 4 3 2 3 2 2" xfId="8727" xr:uid="{00000000-0005-0000-0000-0000FE4B0000}"/>
    <cellStyle name="Normal 12 3 4 3 2 3 2 2 2" xfId="21538" xr:uid="{00000000-0005-0000-0000-0000FF4B0000}"/>
    <cellStyle name="Normal 12 3 4 3 2 3 2 2 2 2" xfId="47158" xr:uid="{00000000-0005-0000-0000-0000004C0000}"/>
    <cellStyle name="Normal 12 3 4 3 2 3 2 2 3" xfId="34348" xr:uid="{00000000-0005-0000-0000-0000014C0000}"/>
    <cellStyle name="Normal 12 3 4 3 2 3 2 3" xfId="16048" xr:uid="{00000000-0005-0000-0000-0000024C0000}"/>
    <cellStyle name="Normal 12 3 4 3 2 3 2 3 2" xfId="41668" xr:uid="{00000000-0005-0000-0000-0000034C0000}"/>
    <cellStyle name="Normal 12 3 4 3 2 3 2 4" xfId="28858" xr:uid="{00000000-0005-0000-0000-0000044C0000}"/>
    <cellStyle name="Normal 12 3 4 3 2 3 3" xfId="5067" xr:uid="{00000000-0005-0000-0000-0000054C0000}"/>
    <cellStyle name="Normal 12 3 4 3 2 3 3 2" xfId="10557" xr:uid="{00000000-0005-0000-0000-0000064C0000}"/>
    <cellStyle name="Normal 12 3 4 3 2 3 3 2 2" xfId="23368" xr:uid="{00000000-0005-0000-0000-0000074C0000}"/>
    <cellStyle name="Normal 12 3 4 3 2 3 3 2 2 2" xfId="48988" xr:uid="{00000000-0005-0000-0000-0000084C0000}"/>
    <cellStyle name="Normal 12 3 4 3 2 3 3 2 3" xfId="36178" xr:uid="{00000000-0005-0000-0000-0000094C0000}"/>
    <cellStyle name="Normal 12 3 4 3 2 3 3 3" xfId="17878" xr:uid="{00000000-0005-0000-0000-00000A4C0000}"/>
    <cellStyle name="Normal 12 3 4 3 2 3 3 3 2" xfId="43498" xr:uid="{00000000-0005-0000-0000-00000B4C0000}"/>
    <cellStyle name="Normal 12 3 4 3 2 3 3 4" xfId="30688" xr:uid="{00000000-0005-0000-0000-00000C4C0000}"/>
    <cellStyle name="Normal 12 3 4 3 2 3 4" xfId="12387" xr:uid="{00000000-0005-0000-0000-00000D4C0000}"/>
    <cellStyle name="Normal 12 3 4 3 2 3 4 2" xfId="25198" xr:uid="{00000000-0005-0000-0000-00000E4C0000}"/>
    <cellStyle name="Normal 12 3 4 3 2 3 4 2 2" xfId="50818" xr:uid="{00000000-0005-0000-0000-00000F4C0000}"/>
    <cellStyle name="Normal 12 3 4 3 2 3 4 3" xfId="38008" xr:uid="{00000000-0005-0000-0000-0000104C0000}"/>
    <cellStyle name="Normal 12 3 4 3 2 3 5" xfId="6897" xr:uid="{00000000-0005-0000-0000-0000114C0000}"/>
    <cellStyle name="Normal 12 3 4 3 2 3 5 2" xfId="19708" xr:uid="{00000000-0005-0000-0000-0000124C0000}"/>
    <cellStyle name="Normal 12 3 4 3 2 3 5 2 2" xfId="45328" xr:uid="{00000000-0005-0000-0000-0000134C0000}"/>
    <cellStyle name="Normal 12 3 4 3 2 3 5 3" xfId="32518" xr:uid="{00000000-0005-0000-0000-0000144C0000}"/>
    <cellStyle name="Normal 12 3 4 3 2 3 6" xfId="14218" xr:uid="{00000000-0005-0000-0000-0000154C0000}"/>
    <cellStyle name="Normal 12 3 4 3 2 3 6 2" xfId="39838" xr:uid="{00000000-0005-0000-0000-0000164C0000}"/>
    <cellStyle name="Normal 12 3 4 3 2 3 7" xfId="27028" xr:uid="{00000000-0005-0000-0000-0000174C0000}"/>
    <cellStyle name="Normal 12 3 4 3 2 4" xfId="2343" xr:uid="{00000000-0005-0000-0000-0000184C0000}"/>
    <cellStyle name="Normal 12 3 4 3 2 4 2" xfId="7833" xr:uid="{00000000-0005-0000-0000-0000194C0000}"/>
    <cellStyle name="Normal 12 3 4 3 2 4 2 2" xfId="20644" xr:uid="{00000000-0005-0000-0000-00001A4C0000}"/>
    <cellStyle name="Normal 12 3 4 3 2 4 2 2 2" xfId="46264" xr:uid="{00000000-0005-0000-0000-00001B4C0000}"/>
    <cellStyle name="Normal 12 3 4 3 2 4 2 3" xfId="33454" xr:uid="{00000000-0005-0000-0000-00001C4C0000}"/>
    <cellStyle name="Normal 12 3 4 3 2 4 3" xfId="15154" xr:uid="{00000000-0005-0000-0000-00001D4C0000}"/>
    <cellStyle name="Normal 12 3 4 3 2 4 3 2" xfId="40774" xr:uid="{00000000-0005-0000-0000-00001E4C0000}"/>
    <cellStyle name="Normal 12 3 4 3 2 4 4" xfId="27964" xr:uid="{00000000-0005-0000-0000-00001F4C0000}"/>
    <cellStyle name="Normal 12 3 4 3 2 5" xfId="4173" xr:uid="{00000000-0005-0000-0000-0000204C0000}"/>
    <cellStyle name="Normal 12 3 4 3 2 5 2" xfId="9663" xr:uid="{00000000-0005-0000-0000-0000214C0000}"/>
    <cellStyle name="Normal 12 3 4 3 2 5 2 2" xfId="22474" xr:uid="{00000000-0005-0000-0000-0000224C0000}"/>
    <cellStyle name="Normal 12 3 4 3 2 5 2 2 2" xfId="48094" xr:uid="{00000000-0005-0000-0000-0000234C0000}"/>
    <cellStyle name="Normal 12 3 4 3 2 5 2 3" xfId="35284" xr:uid="{00000000-0005-0000-0000-0000244C0000}"/>
    <cellStyle name="Normal 12 3 4 3 2 5 3" xfId="16984" xr:uid="{00000000-0005-0000-0000-0000254C0000}"/>
    <cellStyle name="Normal 12 3 4 3 2 5 3 2" xfId="42604" xr:uid="{00000000-0005-0000-0000-0000264C0000}"/>
    <cellStyle name="Normal 12 3 4 3 2 5 4" xfId="29794" xr:uid="{00000000-0005-0000-0000-0000274C0000}"/>
    <cellStyle name="Normal 12 3 4 3 2 6" xfId="11493" xr:uid="{00000000-0005-0000-0000-0000284C0000}"/>
    <cellStyle name="Normal 12 3 4 3 2 6 2" xfId="24304" xr:uid="{00000000-0005-0000-0000-0000294C0000}"/>
    <cellStyle name="Normal 12 3 4 3 2 6 2 2" xfId="49924" xr:uid="{00000000-0005-0000-0000-00002A4C0000}"/>
    <cellStyle name="Normal 12 3 4 3 2 6 3" xfId="37114" xr:uid="{00000000-0005-0000-0000-00002B4C0000}"/>
    <cellStyle name="Normal 12 3 4 3 2 7" xfId="6003" xr:uid="{00000000-0005-0000-0000-00002C4C0000}"/>
    <cellStyle name="Normal 12 3 4 3 2 7 2" xfId="18814" xr:uid="{00000000-0005-0000-0000-00002D4C0000}"/>
    <cellStyle name="Normal 12 3 4 3 2 7 2 2" xfId="44434" xr:uid="{00000000-0005-0000-0000-00002E4C0000}"/>
    <cellStyle name="Normal 12 3 4 3 2 7 3" xfId="31624" xr:uid="{00000000-0005-0000-0000-00002F4C0000}"/>
    <cellStyle name="Normal 12 3 4 3 2 8" xfId="13324" xr:uid="{00000000-0005-0000-0000-0000304C0000}"/>
    <cellStyle name="Normal 12 3 4 3 2 8 2" xfId="38944" xr:uid="{00000000-0005-0000-0000-0000314C0000}"/>
    <cellStyle name="Normal 12 3 4 3 2 9" xfId="26134" xr:uid="{00000000-0005-0000-0000-0000324C0000}"/>
    <cellStyle name="Normal 12 3 4 3 3" xfId="644" xr:uid="{00000000-0005-0000-0000-0000334C0000}"/>
    <cellStyle name="Normal 12 3 4 3 3 2" xfId="1044" xr:uid="{00000000-0005-0000-0000-0000344C0000}"/>
    <cellStyle name="Normal 12 3 4 3 3 2 2" xfId="1939" xr:uid="{00000000-0005-0000-0000-0000354C0000}"/>
    <cellStyle name="Normal 12 3 4 3 3 2 2 2" xfId="3769" xr:uid="{00000000-0005-0000-0000-0000364C0000}"/>
    <cellStyle name="Normal 12 3 4 3 3 2 2 2 2" xfId="9259" xr:uid="{00000000-0005-0000-0000-0000374C0000}"/>
    <cellStyle name="Normal 12 3 4 3 3 2 2 2 2 2" xfId="22070" xr:uid="{00000000-0005-0000-0000-0000384C0000}"/>
    <cellStyle name="Normal 12 3 4 3 3 2 2 2 2 2 2" xfId="47690" xr:uid="{00000000-0005-0000-0000-0000394C0000}"/>
    <cellStyle name="Normal 12 3 4 3 3 2 2 2 2 3" xfId="34880" xr:uid="{00000000-0005-0000-0000-00003A4C0000}"/>
    <cellStyle name="Normal 12 3 4 3 3 2 2 2 3" xfId="16580" xr:uid="{00000000-0005-0000-0000-00003B4C0000}"/>
    <cellStyle name="Normal 12 3 4 3 3 2 2 2 3 2" xfId="42200" xr:uid="{00000000-0005-0000-0000-00003C4C0000}"/>
    <cellStyle name="Normal 12 3 4 3 3 2 2 2 4" xfId="29390" xr:uid="{00000000-0005-0000-0000-00003D4C0000}"/>
    <cellStyle name="Normal 12 3 4 3 3 2 2 3" xfId="5599" xr:uid="{00000000-0005-0000-0000-00003E4C0000}"/>
    <cellStyle name="Normal 12 3 4 3 3 2 2 3 2" xfId="11089" xr:uid="{00000000-0005-0000-0000-00003F4C0000}"/>
    <cellStyle name="Normal 12 3 4 3 3 2 2 3 2 2" xfId="23900" xr:uid="{00000000-0005-0000-0000-0000404C0000}"/>
    <cellStyle name="Normal 12 3 4 3 3 2 2 3 2 2 2" xfId="49520" xr:uid="{00000000-0005-0000-0000-0000414C0000}"/>
    <cellStyle name="Normal 12 3 4 3 3 2 2 3 2 3" xfId="36710" xr:uid="{00000000-0005-0000-0000-0000424C0000}"/>
    <cellStyle name="Normal 12 3 4 3 3 2 2 3 3" xfId="18410" xr:uid="{00000000-0005-0000-0000-0000434C0000}"/>
    <cellStyle name="Normal 12 3 4 3 3 2 2 3 3 2" xfId="44030" xr:uid="{00000000-0005-0000-0000-0000444C0000}"/>
    <cellStyle name="Normal 12 3 4 3 3 2 2 3 4" xfId="31220" xr:uid="{00000000-0005-0000-0000-0000454C0000}"/>
    <cellStyle name="Normal 12 3 4 3 3 2 2 4" xfId="12919" xr:uid="{00000000-0005-0000-0000-0000464C0000}"/>
    <cellStyle name="Normal 12 3 4 3 3 2 2 4 2" xfId="25730" xr:uid="{00000000-0005-0000-0000-0000474C0000}"/>
    <cellStyle name="Normal 12 3 4 3 3 2 2 4 2 2" xfId="51350" xr:uid="{00000000-0005-0000-0000-0000484C0000}"/>
    <cellStyle name="Normal 12 3 4 3 3 2 2 4 3" xfId="38540" xr:uid="{00000000-0005-0000-0000-0000494C0000}"/>
    <cellStyle name="Normal 12 3 4 3 3 2 2 5" xfId="7429" xr:uid="{00000000-0005-0000-0000-00004A4C0000}"/>
    <cellStyle name="Normal 12 3 4 3 3 2 2 5 2" xfId="20240" xr:uid="{00000000-0005-0000-0000-00004B4C0000}"/>
    <cellStyle name="Normal 12 3 4 3 3 2 2 5 2 2" xfId="45860" xr:uid="{00000000-0005-0000-0000-00004C4C0000}"/>
    <cellStyle name="Normal 12 3 4 3 3 2 2 5 3" xfId="33050" xr:uid="{00000000-0005-0000-0000-00004D4C0000}"/>
    <cellStyle name="Normal 12 3 4 3 3 2 2 6" xfId="14750" xr:uid="{00000000-0005-0000-0000-00004E4C0000}"/>
    <cellStyle name="Normal 12 3 4 3 3 2 2 6 2" xfId="40370" xr:uid="{00000000-0005-0000-0000-00004F4C0000}"/>
    <cellStyle name="Normal 12 3 4 3 3 2 2 7" xfId="27560" xr:uid="{00000000-0005-0000-0000-0000504C0000}"/>
    <cellStyle name="Normal 12 3 4 3 3 2 3" xfId="2875" xr:uid="{00000000-0005-0000-0000-0000514C0000}"/>
    <cellStyle name="Normal 12 3 4 3 3 2 3 2" xfId="8365" xr:uid="{00000000-0005-0000-0000-0000524C0000}"/>
    <cellStyle name="Normal 12 3 4 3 3 2 3 2 2" xfId="21176" xr:uid="{00000000-0005-0000-0000-0000534C0000}"/>
    <cellStyle name="Normal 12 3 4 3 3 2 3 2 2 2" xfId="46796" xr:uid="{00000000-0005-0000-0000-0000544C0000}"/>
    <cellStyle name="Normal 12 3 4 3 3 2 3 2 3" xfId="33986" xr:uid="{00000000-0005-0000-0000-0000554C0000}"/>
    <cellStyle name="Normal 12 3 4 3 3 2 3 3" xfId="15686" xr:uid="{00000000-0005-0000-0000-0000564C0000}"/>
    <cellStyle name="Normal 12 3 4 3 3 2 3 3 2" xfId="41306" xr:uid="{00000000-0005-0000-0000-0000574C0000}"/>
    <cellStyle name="Normal 12 3 4 3 3 2 3 4" xfId="28496" xr:uid="{00000000-0005-0000-0000-0000584C0000}"/>
    <cellStyle name="Normal 12 3 4 3 3 2 4" xfId="4705" xr:uid="{00000000-0005-0000-0000-0000594C0000}"/>
    <cellStyle name="Normal 12 3 4 3 3 2 4 2" xfId="10195" xr:uid="{00000000-0005-0000-0000-00005A4C0000}"/>
    <cellStyle name="Normal 12 3 4 3 3 2 4 2 2" xfId="23006" xr:uid="{00000000-0005-0000-0000-00005B4C0000}"/>
    <cellStyle name="Normal 12 3 4 3 3 2 4 2 2 2" xfId="48626" xr:uid="{00000000-0005-0000-0000-00005C4C0000}"/>
    <cellStyle name="Normal 12 3 4 3 3 2 4 2 3" xfId="35816" xr:uid="{00000000-0005-0000-0000-00005D4C0000}"/>
    <cellStyle name="Normal 12 3 4 3 3 2 4 3" xfId="17516" xr:uid="{00000000-0005-0000-0000-00005E4C0000}"/>
    <cellStyle name="Normal 12 3 4 3 3 2 4 3 2" xfId="43136" xr:uid="{00000000-0005-0000-0000-00005F4C0000}"/>
    <cellStyle name="Normal 12 3 4 3 3 2 4 4" xfId="30326" xr:uid="{00000000-0005-0000-0000-0000604C0000}"/>
    <cellStyle name="Normal 12 3 4 3 3 2 5" xfId="12025" xr:uid="{00000000-0005-0000-0000-0000614C0000}"/>
    <cellStyle name="Normal 12 3 4 3 3 2 5 2" xfId="24836" xr:uid="{00000000-0005-0000-0000-0000624C0000}"/>
    <cellStyle name="Normal 12 3 4 3 3 2 5 2 2" xfId="50456" xr:uid="{00000000-0005-0000-0000-0000634C0000}"/>
    <cellStyle name="Normal 12 3 4 3 3 2 5 3" xfId="37646" xr:uid="{00000000-0005-0000-0000-0000644C0000}"/>
    <cellStyle name="Normal 12 3 4 3 3 2 6" xfId="6535" xr:uid="{00000000-0005-0000-0000-0000654C0000}"/>
    <cellStyle name="Normal 12 3 4 3 3 2 6 2" xfId="19346" xr:uid="{00000000-0005-0000-0000-0000664C0000}"/>
    <cellStyle name="Normal 12 3 4 3 3 2 6 2 2" xfId="44966" xr:uid="{00000000-0005-0000-0000-0000674C0000}"/>
    <cellStyle name="Normal 12 3 4 3 3 2 6 3" xfId="32156" xr:uid="{00000000-0005-0000-0000-0000684C0000}"/>
    <cellStyle name="Normal 12 3 4 3 3 2 7" xfId="13856" xr:uid="{00000000-0005-0000-0000-0000694C0000}"/>
    <cellStyle name="Normal 12 3 4 3 3 2 7 2" xfId="39476" xr:uid="{00000000-0005-0000-0000-00006A4C0000}"/>
    <cellStyle name="Normal 12 3 4 3 3 2 8" xfId="26666" xr:uid="{00000000-0005-0000-0000-00006B4C0000}"/>
    <cellStyle name="Normal 12 3 4 3 3 3" xfId="1539" xr:uid="{00000000-0005-0000-0000-00006C4C0000}"/>
    <cellStyle name="Normal 12 3 4 3 3 3 2" xfId="3369" xr:uid="{00000000-0005-0000-0000-00006D4C0000}"/>
    <cellStyle name="Normal 12 3 4 3 3 3 2 2" xfId="8859" xr:uid="{00000000-0005-0000-0000-00006E4C0000}"/>
    <cellStyle name="Normal 12 3 4 3 3 3 2 2 2" xfId="21670" xr:uid="{00000000-0005-0000-0000-00006F4C0000}"/>
    <cellStyle name="Normal 12 3 4 3 3 3 2 2 2 2" xfId="47290" xr:uid="{00000000-0005-0000-0000-0000704C0000}"/>
    <cellStyle name="Normal 12 3 4 3 3 3 2 2 3" xfId="34480" xr:uid="{00000000-0005-0000-0000-0000714C0000}"/>
    <cellStyle name="Normal 12 3 4 3 3 3 2 3" xfId="16180" xr:uid="{00000000-0005-0000-0000-0000724C0000}"/>
    <cellStyle name="Normal 12 3 4 3 3 3 2 3 2" xfId="41800" xr:uid="{00000000-0005-0000-0000-0000734C0000}"/>
    <cellStyle name="Normal 12 3 4 3 3 3 2 4" xfId="28990" xr:uid="{00000000-0005-0000-0000-0000744C0000}"/>
    <cellStyle name="Normal 12 3 4 3 3 3 3" xfId="5199" xr:uid="{00000000-0005-0000-0000-0000754C0000}"/>
    <cellStyle name="Normal 12 3 4 3 3 3 3 2" xfId="10689" xr:uid="{00000000-0005-0000-0000-0000764C0000}"/>
    <cellStyle name="Normal 12 3 4 3 3 3 3 2 2" xfId="23500" xr:uid="{00000000-0005-0000-0000-0000774C0000}"/>
    <cellStyle name="Normal 12 3 4 3 3 3 3 2 2 2" xfId="49120" xr:uid="{00000000-0005-0000-0000-0000784C0000}"/>
    <cellStyle name="Normal 12 3 4 3 3 3 3 2 3" xfId="36310" xr:uid="{00000000-0005-0000-0000-0000794C0000}"/>
    <cellStyle name="Normal 12 3 4 3 3 3 3 3" xfId="18010" xr:uid="{00000000-0005-0000-0000-00007A4C0000}"/>
    <cellStyle name="Normal 12 3 4 3 3 3 3 3 2" xfId="43630" xr:uid="{00000000-0005-0000-0000-00007B4C0000}"/>
    <cellStyle name="Normal 12 3 4 3 3 3 3 4" xfId="30820" xr:uid="{00000000-0005-0000-0000-00007C4C0000}"/>
    <cellStyle name="Normal 12 3 4 3 3 3 4" xfId="12519" xr:uid="{00000000-0005-0000-0000-00007D4C0000}"/>
    <cellStyle name="Normal 12 3 4 3 3 3 4 2" xfId="25330" xr:uid="{00000000-0005-0000-0000-00007E4C0000}"/>
    <cellStyle name="Normal 12 3 4 3 3 3 4 2 2" xfId="50950" xr:uid="{00000000-0005-0000-0000-00007F4C0000}"/>
    <cellStyle name="Normal 12 3 4 3 3 3 4 3" xfId="38140" xr:uid="{00000000-0005-0000-0000-0000804C0000}"/>
    <cellStyle name="Normal 12 3 4 3 3 3 5" xfId="7029" xr:uid="{00000000-0005-0000-0000-0000814C0000}"/>
    <cellStyle name="Normal 12 3 4 3 3 3 5 2" xfId="19840" xr:uid="{00000000-0005-0000-0000-0000824C0000}"/>
    <cellStyle name="Normal 12 3 4 3 3 3 5 2 2" xfId="45460" xr:uid="{00000000-0005-0000-0000-0000834C0000}"/>
    <cellStyle name="Normal 12 3 4 3 3 3 5 3" xfId="32650" xr:uid="{00000000-0005-0000-0000-0000844C0000}"/>
    <cellStyle name="Normal 12 3 4 3 3 3 6" xfId="14350" xr:uid="{00000000-0005-0000-0000-0000854C0000}"/>
    <cellStyle name="Normal 12 3 4 3 3 3 6 2" xfId="39970" xr:uid="{00000000-0005-0000-0000-0000864C0000}"/>
    <cellStyle name="Normal 12 3 4 3 3 3 7" xfId="27160" xr:uid="{00000000-0005-0000-0000-0000874C0000}"/>
    <cellStyle name="Normal 12 3 4 3 3 4" xfId="2475" xr:uid="{00000000-0005-0000-0000-0000884C0000}"/>
    <cellStyle name="Normal 12 3 4 3 3 4 2" xfId="7965" xr:uid="{00000000-0005-0000-0000-0000894C0000}"/>
    <cellStyle name="Normal 12 3 4 3 3 4 2 2" xfId="20776" xr:uid="{00000000-0005-0000-0000-00008A4C0000}"/>
    <cellStyle name="Normal 12 3 4 3 3 4 2 2 2" xfId="46396" xr:uid="{00000000-0005-0000-0000-00008B4C0000}"/>
    <cellStyle name="Normal 12 3 4 3 3 4 2 3" xfId="33586" xr:uid="{00000000-0005-0000-0000-00008C4C0000}"/>
    <cellStyle name="Normal 12 3 4 3 3 4 3" xfId="15286" xr:uid="{00000000-0005-0000-0000-00008D4C0000}"/>
    <cellStyle name="Normal 12 3 4 3 3 4 3 2" xfId="40906" xr:uid="{00000000-0005-0000-0000-00008E4C0000}"/>
    <cellStyle name="Normal 12 3 4 3 3 4 4" xfId="28096" xr:uid="{00000000-0005-0000-0000-00008F4C0000}"/>
    <cellStyle name="Normal 12 3 4 3 3 5" xfId="4305" xr:uid="{00000000-0005-0000-0000-0000904C0000}"/>
    <cellStyle name="Normal 12 3 4 3 3 5 2" xfId="9795" xr:uid="{00000000-0005-0000-0000-0000914C0000}"/>
    <cellStyle name="Normal 12 3 4 3 3 5 2 2" xfId="22606" xr:uid="{00000000-0005-0000-0000-0000924C0000}"/>
    <cellStyle name="Normal 12 3 4 3 3 5 2 2 2" xfId="48226" xr:uid="{00000000-0005-0000-0000-0000934C0000}"/>
    <cellStyle name="Normal 12 3 4 3 3 5 2 3" xfId="35416" xr:uid="{00000000-0005-0000-0000-0000944C0000}"/>
    <cellStyle name="Normal 12 3 4 3 3 5 3" xfId="17116" xr:uid="{00000000-0005-0000-0000-0000954C0000}"/>
    <cellStyle name="Normal 12 3 4 3 3 5 3 2" xfId="42736" xr:uid="{00000000-0005-0000-0000-0000964C0000}"/>
    <cellStyle name="Normal 12 3 4 3 3 5 4" xfId="29926" xr:uid="{00000000-0005-0000-0000-0000974C0000}"/>
    <cellStyle name="Normal 12 3 4 3 3 6" xfId="11625" xr:uid="{00000000-0005-0000-0000-0000984C0000}"/>
    <cellStyle name="Normal 12 3 4 3 3 6 2" xfId="24436" xr:uid="{00000000-0005-0000-0000-0000994C0000}"/>
    <cellStyle name="Normal 12 3 4 3 3 6 2 2" xfId="50056" xr:uid="{00000000-0005-0000-0000-00009A4C0000}"/>
    <cellStyle name="Normal 12 3 4 3 3 6 3" xfId="37246" xr:uid="{00000000-0005-0000-0000-00009B4C0000}"/>
    <cellStyle name="Normal 12 3 4 3 3 7" xfId="6135" xr:uid="{00000000-0005-0000-0000-00009C4C0000}"/>
    <cellStyle name="Normal 12 3 4 3 3 7 2" xfId="18946" xr:uid="{00000000-0005-0000-0000-00009D4C0000}"/>
    <cellStyle name="Normal 12 3 4 3 3 7 2 2" xfId="44566" xr:uid="{00000000-0005-0000-0000-00009E4C0000}"/>
    <cellStyle name="Normal 12 3 4 3 3 7 3" xfId="31756" xr:uid="{00000000-0005-0000-0000-00009F4C0000}"/>
    <cellStyle name="Normal 12 3 4 3 3 8" xfId="13456" xr:uid="{00000000-0005-0000-0000-0000A04C0000}"/>
    <cellStyle name="Normal 12 3 4 3 3 8 2" xfId="39076" xr:uid="{00000000-0005-0000-0000-0000A14C0000}"/>
    <cellStyle name="Normal 12 3 4 3 3 9" xfId="26266" xr:uid="{00000000-0005-0000-0000-0000A24C0000}"/>
    <cellStyle name="Normal 12 3 4 3 4" xfId="419" xr:uid="{00000000-0005-0000-0000-0000A34C0000}"/>
    <cellStyle name="Normal 12 3 4 3 4 2" xfId="1314" xr:uid="{00000000-0005-0000-0000-0000A44C0000}"/>
    <cellStyle name="Normal 12 3 4 3 4 2 2" xfId="3144" xr:uid="{00000000-0005-0000-0000-0000A54C0000}"/>
    <cellStyle name="Normal 12 3 4 3 4 2 2 2" xfId="8634" xr:uid="{00000000-0005-0000-0000-0000A64C0000}"/>
    <cellStyle name="Normal 12 3 4 3 4 2 2 2 2" xfId="21445" xr:uid="{00000000-0005-0000-0000-0000A74C0000}"/>
    <cellStyle name="Normal 12 3 4 3 4 2 2 2 2 2" xfId="47065" xr:uid="{00000000-0005-0000-0000-0000A84C0000}"/>
    <cellStyle name="Normal 12 3 4 3 4 2 2 2 3" xfId="34255" xr:uid="{00000000-0005-0000-0000-0000A94C0000}"/>
    <cellStyle name="Normal 12 3 4 3 4 2 2 3" xfId="15955" xr:uid="{00000000-0005-0000-0000-0000AA4C0000}"/>
    <cellStyle name="Normal 12 3 4 3 4 2 2 3 2" xfId="41575" xr:uid="{00000000-0005-0000-0000-0000AB4C0000}"/>
    <cellStyle name="Normal 12 3 4 3 4 2 2 4" xfId="28765" xr:uid="{00000000-0005-0000-0000-0000AC4C0000}"/>
    <cellStyle name="Normal 12 3 4 3 4 2 3" xfId="4974" xr:uid="{00000000-0005-0000-0000-0000AD4C0000}"/>
    <cellStyle name="Normal 12 3 4 3 4 2 3 2" xfId="10464" xr:uid="{00000000-0005-0000-0000-0000AE4C0000}"/>
    <cellStyle name="Normal 12 3 4 3 4 2 3 2 2" xfId="23275" xr:uid="{00000000-0005-0000-0000-0000AF4C0000}"/>
    <cellStyle name="Normal 12 3 4 3 4 2 3 2 2 2" xfId="48895" xr:uid="{00000000-0005-0000-0000-0000B04C0000}"/>
    <cellStyle name="Normal 12 3 4 3 4 2 3 2 3" xfId="36085" xr:uid="{00000000-0005-0000-0000-0000B14C0000}"/>
    <cellStyle name="Normal 12 3 4 3 4 2 3 3" xfId="17785" xr:uid="{00000000-0005-0000-0000-0000B24C0000}"/>
    <cellStyle name="Normal 12 3 4 3 4 2 3 3 2" xfId="43405" xr:uid="{00000000-0005-0000-0000-0000B34C0000}"/>
    <cellStyle name="Normal 12 3 4 3 4 2 3 4" xfId="30595" xr:uid="{00000000-0005-0000-0000-0000B44C0000}"/>
    <cellStyle name="Normal 12 3 4 3 4 2 4" xfId="12294" xr:uid="{00000000-0005-0000-0000-0000B54C0000}"/>
    <cellStyle name="Normal 12 3 4 3 4 2 4 2" xfId="25105" xr:uid="{00000000-0005-0000-0000-0000B64C0000}"/>
    <cellStyle name="Normal 12 3 4 3 4 2 4 2 2" xfId="50725" xr:uid="{00000000-0005-0000-0000-0000B74C0000}"/>
    <cellStyle name="Normal 12 3 4 3 4 2 4 3" xfId="37915" xr:uid="{00000000-0005-0000-0000-0000B84C0000}"/>
    <cellStyle name="Normal 12 3 4 3 4 2 5" xfId="6804" xr:uid="{00000000-0005-0000-0000-0000B94C0000}"/>
    <cellStyle name="Normal 12 3 4 3 4 2 5 2" xfId="19615" xr:uid="{00000000-0005-0000-0000-0000BA4C0000}"/>
    <cellStyle name="Normal 12 3 4 3 4 2 5 2 2" xfId="45235" xr:uid="{00000000-0005-0000-0000-0000BB4C0000}"/>
    <cellStyle name="Normal 12 3 4 3 4 2 5 3" xfId="32425" xr:uid="{00000000-0005-0000-0000-0000BC4C0000}"/>
    <cellStyle name="Normal 12 3 4 3 4 2 6" xfId="14125" xr:uid="{00000000-0005-0000-0000-0000BD4C0000}"/>
    <cellStyle name="Normal 12 3 4 3 4 2 6 2" xfId="39745" xr:uid="{00000000-0005-0000-0000-0000BE4C0000}"/>
    <cellStyle name="Normal 12 3 4 3 4 2 7" xfId="26935" xr:uid="{00000000-0005-0000-0000-0000BF4C0000}"/>
    <cellStyle name="Normal 12 3 4 3 4 3" xfId="2250" xr:uid="{00000000-0005-0000-0000-0000C04C0000}"/>
    <cellStyle name="Normal 12 3 4 3 4 3 2" xfId="7740" xr:uid="{00000000-0005-0000-0000-0000C14C0000}"/>
    <cellStyle name="Normal 12 3 4 3 4 3 2 2" xfId="20551" xr:uid="{00000000-0005-0000-0000-0000C24C0000}"/>
    <cellStyle name="Normal 12 3 4 3 4 3 2 2 2" xfId="46171" xr:uid="{00000000-0005-0000-0000-0000C34C0000}"/>
    <cellStyle name="Normal 12 3 4 3 4 3 2 3" xfId="33361" xr:uid="{00000000-0005-0000-0000-0000C44C0000}"/>
    <cellStyle name="Normal 12 3 4 3 4 3 3" xfId="15061" xr:uid="{00000000-0005-0000-0000-0000C54C0000}"/>
    <cellStyle name="Normal 12 3 4 3 4 3 3 2" xfId="40681" xr:uid="{00000000-0005-0000-0000-0000C64C0000}"/>
    <cellStyle name="Normal 12 3 4 3 4 3 4" xfId="27871" xr:uid="{00000000-0005-0000-0000-0000C74C0000}"/>
    <cellStyle name="Normal 12 3 4 3 4 4" xfId="4080" xr:uid="{00000000-0005-0000-0000-0000C84C0000}"/>
    <cellStyle name="Normal 12 3 4 3 4 4 2" xfId="9570" xr:uid="{00000000-0005-0000-0000-0000C94C0000}"/>
    <cellStyle name="Normal 12 3 4 3 4 4 2 2" xfId="22381" xr:uid="{00000000-0005-0000-0000-0000CA4C0000}"/>
    <cellStyle name="Normal 12 3 4 3 4 4 2 2 2" xfId="48001" xr:uid="{00000000-0005-0000-0000-0000CB4C0000}"/>
    <cellStyle name="Normal 12 3 4 3 4 4 2 3" xfId="35191" xr:uid="{00000000-0005-0000-0000-0000CC4C0000}"/>
    <cellStyle name="Normal 12 3 4 3 4 4 3" xfId="16891" xr:uid="{00000000-0005-0000-0000-0000CD4C0000}"/>
    <cellStyle name="Normal 12 3 4 3 4 4 3 2" xfId="42511" xr:uid="{00000000-0005-0000-0000-0000CE4C0000}"/>
    <cellStyle name="Normal 12 3 4 3 4 4 4" xfId="29701" xr:uid="{00000000-0005-0000-0000-0000CF4C0000}"/>
    <cellStyle name="Normal 12 3 4 3 4 5" xfId="11400" xr:uid="{00000000-0005-0000-0000-0000D04C0000}"/>
    <cellStyle name="Normal 12 3 4 3 4 5 2" xfId="24211" xr:uid="{00000000-0005-0000-0000-0000D14C0000}"/>
    <cellStyle name="Normal 12 3 4 3 4 5 2 2" xfId="49831" xr:uid="{00000000-0005-0000-0000-0000D24C0000}"/>
    <cellStyle name="Normal 12 3 4 3 4 5 3" xfId="37021" xr:uid="{00000000-0005-0000-0000-0000D34C0000}"/>
    <cellStyle name="Normal 12 3 4 3 4 6" xfId="5910" xr:uid="{00000000-0005-0000-0000-0000D44C0000}"/>
    <cellStyle name="Normal 12 3 4 3 4 6 2" xfId="18721" xr:uid="{00000000-0005-0000-0000-0000D54C0000}"/>
    <cellStyle name="Normal 12 3 4 3 4 6 2 2" xfId="44341" xr:uid="{00000000-0005-0000-0000-0000D64C0000}"/>
    <cellStyle name="Normal 12 3 4 3 4 6 3" xfId="31531" xr:uid="{00000000-0005-0000-0000-0000D74C0000}"/>
    <cellStyle name="Normal 12 3 4 3 4 7" xfId="13231" xr:uid="{00000000-0005-0000-0000-0000D84C0000}"/>
    <cellStyle name="Normal 12 3 4 3 4 7 2" xfId="38851" xr:uid="{00000000-0005-0000-0000-0000D94C0000}"/>
    <cellStyle name="Normal 12 3 4 3 4 8" xfId="26041" xr:uid="{00000000-0005-0000-0000-0000DA4C0000}"/>
    <cellStyle name="Normal 12 3 4 3 5" xfId="778" xr:uid="{00000000-0005-0000-0000-0000DB4C0000}"/>
    <cellStyle name="Normal 12 3 4 3 5 2" xfId="1673" xr:uid="{00000000-0005-0000-0000-0000DC4C0000}"/>
    <cellStyle name="Normal 12 3 4 3 5 2 2" xfId="3503" xr:uid="{00000000-0005-0000-0000-0000DD4C0000}"/>
    <cellStyle name="Normal 12 3 4 3 5 2 2 2" xfId="8993" xr:uid="{00000000-0005-0000-0000-0000DE4C0000}"/>
    <cellStyle name="Normal 12 3 4 3 5 2 2 2 2" xfId="21804" xr:uid="{00000000-0005-0000-0000-0000DF4C0000}"/>
    <cellStyle name="Normal 12 3 4 3 5 2 2 2 2 2" xfId="47424" xr:uid="{00000000-0005-0000-0000-0000E04C0000}"/>
    <cellStyle name="Normal 12 3 4 3 5 2 2 2 3" xfId="34614" xr:uid="{00000000-0005-0000-0000-0000E14C0000}"/>
    <cellStyle name="Normal 12 3 4 3 5 2 2 3" xfId="16314" xr:uid="{00000000-0005-0000-0000-0000E24C0000}"/>
    <cellStyle name="Normal 12 3 4 3 5 2 2 3 2" xfId="41934" xr:uid="{00000000-0005-0000-0000-0000E34C0000}"/>
    <cellStyle name="Normal 12 3 4 3 5 2 2 4" xfId="29124" xr:uid="{00000000-0005-0000-0000-0000E44C0000}"/>
    <cellStyle name="Normal 12 3 4 3 5 2 3" xfId="5333" xr:uid="{00000000-0005-0000-0000-0000E54C0000}"/>
    <cellStyle name="Normal 12 3 4 3 5 2 3 2" xfId="10823" xr:uid="{00000000-0005-0000-0000-0000E64C0000}"/>
    <cellStyle name="Normal 12 3 4 3 5 2 3 2 2" xfId="23634" xr:uid="{00000000-0005-0000-0000-0000E74C0000}"/>
    <cellStyle name="Normal 12 3 4 3 5 2 3 2 2 2" xfId="49254" xr:uid="{00000000-0005-0000-0000-0000E84C0000}"/>
    <cellStyle name="Normal 12 3 4 3 5 2 3 2 3" xfId="36444" xr:uid="{00000000-0005-0000-0000-0000E94C0000}"/>
    <cellStyle name="Normal 12 3 4 3 5 2 3 3" xfId="18144" xr:uid="{00000000-0005-0000-0000-0000EA4C0000}"/>
    <cellStyle name="Normal 12 3 4 3 5 2 3 3 2" xfId="43764" xr:uid="{00000000-0005-0000-0000-0000EB4C0000}"/>
    <cellStyle name="Normal 12 3 4 3 5 2 3 4" xfId="30954" xr:uid="{00000000-0005-0000-0000-0000EC4C0000}"/>
    <cellStyle name="Normal 12 3 4 3 5 2 4" xfId="12653" xr:uid="{00000000-0005-0000-0000-0000ED4C0000}"/>
    <cellStyle name="Normal 12 3 4 3 5 2 4 2" xfId="25464" xr:uid="{00000000-0005-0000-0000-0000EE4C0000}"/>
    <cellStyle name="Normal 12 3 4 3 5 2 4 2 2" xfId="51084" xr:uid="{00000000-0005-0000-0000-0000EF4C0000}"/>
    <cellStyle name="Normal 12 3 4 3 5 2 4 3" xfId="38274" xr:uid="{00000000-0005-0000-0000-0000F04C0000}"/>
    <cellStyle name="Normal 12 3 4 3 5 2 5" xfId="7163" xr:uid="{00000000-0005-0000-0000-0000F14C0000}"/>
    <cellStyle name="Normal 12 3 4 3 5 2 5 2" xfId="19974" xr:uid="{00000000-0005-0000-0000-0000F24C0000}"/>
    <cellStyle name="Normal 12 3 4 3 5 2 5 2 2" xfId="45594" xr:uid="{00000000-0005-0000-0000-0000F34C0000}"/>
    <cellStyle name="Normal 12 3 4 3 5 2 5 3" xfId="32784" xr:uid="{00000000-0005-0000-0000-0000F44C0000}"/>
    <cellStyle name="Normal 12 3 4 3 5 2 6" xfId="14484" xr:uid="{00000000-0005-0000-0000-0000F54C0000}"/>
    <cellStyle name="Normal 12 3 4 3 5 2 6 2" xfId="40104" xr:uid="{00000000-0005-0000-0000-0000F64C0000}"/>
    <cellStyle name="Normal 12 3 4 3 5 2 7" xfId="27294" xr:uid="{00000000-0005-0000-0000-0000F74C0000}"/>
    <cellStyle name="Normal 12 3 4 3 5 3" xfId="2609" xr:uid="{00000000-0005-0000-0000-0000F84C0000}"/>
    <cellStyle name="Normal 12 3 4 3 5 3 2" xfId="8099" xr:uid="{00000000-0005-0000-0000-0000F94C0000}"/>
    <cellStyle name="Normal 12 3 4 3 5 3 2 2" xfId="20910" xr:uid="{00000000-0005-0000-0000-0000FA4C0000}"/>
    <cellStyle name="Normal 12 3 4 3 5 3 2 2 2" xfId="46530" xr:uid="{00000000-0005-0000-0000-0000FB4C0000}"/>
    <cellStyle name="Normal 12 3 4 3 5 3 2 3" xfId="33720" xr:uid="{00000000-0005-0000-0000-0000FC4C0000}"/>
    <cellStyle name="Normal 12 3 4 3 5 3 3" xfId="15420" xr:uid="{00000000-0005-0000-0000-0000FD4C0000}"/>
    <cellStyle name="Normal 12 3 4 3 5 3 3 2" xfId="41040" xr:uid="{00000000-0005-0000-0000-0000FE4C0000}"/>
    <cellStyle name="Normal 12 3 4 3 5 3 4" xfId="28230" xr:uid="{00000000-0005-0000-0000-0000FF4C0000}"/>
    <cellStyle name="Normal 12 3 4 3 5 4" xfId="4439" xr:uid="{00000000-0005-0000-0000-0000004D0000}"/>
    <cellStyle name="Normal 12 3 4 3 5 4 2" xfId="9929" xr:uid="{00000000-0005-0000-0000-0000014D0000}"/>
    <cellStyle name="Normal 12 3 4 3 5 4 2 2" xfId="22740" xr:uid="{00000000-0005-0000-0000-0000024D0000}"/>
    <cellStyle name="Normal 12 3 4 3 5 4 2 2 2" xfId="48360" xr:uid="{00000000-0005-0000-0000-0000034D0000}"/>
    <cellStyle name="Normal 12 3 4 3 5 4 2 3" xfId="35550" xr:uid="{00000000-0005-0000-0000-0000044D0000}"/>
    <cellStyle name="Normal 12 3 4 3 5 4 3" xfId="17250" xr:uid="{00000000-0005-0000-0000-0000054D0000}"/>
    <cellStyle name="Normal 12 3 4 3 5 4 3 2" xfId="42870" xr:uid="{00000000-0005-0000-0000-0000064D0000}"/>
    <cellStyle name="Normal 12 3 4 3 5 4 4" xfId="30060" xr:uid="{00000000-0005-0000-0000-0000074D0000}"/>
    <cellStyle name="Normal 12 3 4 3 5 5" xfId="11759" xr:uid="{00000000-0005-0000-0000-0000084D0000}"/>
    <cellStyle name="Normal 12 3 4 3 5 5 2" xfId="24570" xr:uid="{00000000-0005-0000-0000-0000094D0000}"/>
    <cellStyle name="Normal 12 3 4 3 5 5 2 2" xfId="50190" xr:uid="{00000000-0005-0000-0000-00000A4D0000}"/>
    <cellStyle name="Normal 12 3 4 3 5 5 3" xfId="37380" xr:uid="{00000000-0005-0000-0000-00000B4D0000}"/>
    <cellStyle name="Normal 12 3 4 3 5 6" xfId="6269" xr:uid="{00000000-0005-0000-0000-00000C4D0000}"/>
    <cellStyle name="Normal 12 3 4 3 5 6 2" xfId="19080" xr:uid="{00000000-0005-0000-0000-00000D4D0000}"/>
    <cellStyle name="Normal 12 3 4 3 5 6 2 2" xfId="44700" xr:uid="{00000000-0005-0000-0000-00000E4D0000}"/>
    <cellStyle name="Normal 12 3 4 3 5 6 3" xfId="31890" xr:uid="{00000000-0005-0000-0000-00000F4D0000}"/>
    <cellStyle name="Normal 12 3 4 3 5 7" xfId="13590" xr:uid="{00000000-0005-0000-0000-0000104D0000}"/>
    <cellStyle name="Normal 12 3 4 3 5 7 2" xfId="39210" xr:uid="{00000000-0005-0000-0000-0000114D0000}"/>
    <cellStyle name="Normal 12 3 4 3 5 8" xfId="26400" xr:uid="{00000000-0005-0000-0000-0000124D0000}"/>
    <cellStyle name="Normal 12 3 4 3 6" xfId="1179" xr:uid="{00000000-0005-0000-0000-0000134D0000}"/>
    <cellStyle name="Normal 12 3 4 3 6 2" xfId="3009" xr:uid="{00000000-0005-0000-0000-0000144D0000}"/>
    <cellStyle name="Normal 12 3 4 3 6 2 2" xfId="8499" xr:uid="{00000000-0005-0000-0000-0000154D0000}"/>
    <cellStyle name="Normal 12 3 4 3 6 2 2 2" xfId="21310" xr:uid="{00000000-0005-0000-0000-0000164D0000}"/>
    <cellStyle name="Normal 12 3 4 3 6 2 2 2 2" xfId="46930" xr:uid="{00000000-0005-0000-0000-0000174D0000}"/>
    <cellStyle name="Normal 12 3 4 3 6 2 2 3" xfId="34120" xr:uid="{00000000-0005-0000-0000-0000184D0000}"/>
    <cellStyle name="Normal 12 3 4 3 6 2 3" xfId="15820" xr:uid="{00000000-0005-0000-0000-0000194D0000}"/>
    <cellStyle name="Normal 12 3 4 3 6 2 3 2" xfId="41440" xr:uid="{00000000-0005-0000-0000-00001A4D0000}"/>
    <cellStyle name="Normal 12 3 4 3 6 2 4" xfId="28630" xr:uid="{00000000-0005-0000-0000-00001B4D0000}"/>
    <cellStyle name="Normal 12 3 4 3 6 3" xfId="4839" xr:uid="{00000000-0005-0000-0000-00001C4D0000}"/>
    <cellStyle name="Normal 12 3 4 3 6 3 2" xfId="10329" xr:uid="{00000000-0005-0000-0000-00001D4D0000}"/>
    <cellStyle name="Normal 12 3 4 3 6 3 2 2" xfId="23140" xr:uid="{00000000-0005-0000-0000-00001E4D0000}"/>
    <cellStyle name="Normal 12 3 4 3 6 3 2 2 2" xfId="48760" xr:uid="{00000000-0005-0000-0000-00001F4D0000}"/>
    <cellStyle name="Normal 12 3 4 3 6 3 2 3" xfId="35950" xr:uid="{00000000-0005-0000-0000-0000204D0000}"/>
    <cellStyle name="Normal 12 3 4 3 6 3 3" xfId="17650" xr:uid="{00000000-0005-0000-0000-0000214D0000}"/>
    <cellStyle name="Normal 12 3 4 3 6 3 3 2" xfId="43270" xr:uid="{00000000-0005-0000-0000-0000224D0000}"/>
    <cellStyle name="Normal 12 3 4 3 6 3 4" xfId="30460" xr:uid="{00000000-0005-0000-0000-0000234D0000}"/>
    <cellStyle name="Normal 12 3 4 3 6 4" xfId="12159" xr:uid="{00000000-0005-0000-0000-0000244D0000}"/>
    <cellStyle name="Normal 12 3 4 3 6 4 2" xfId="24970" xr:uid="{00000000-0005-0000-0000-0000254D0000}"/>
    <cellStyle name="Normal 12 3 4 3 6 4 2 2" xfId="50590" xr:uid="{00000000-0005-0000-0000-0000264D0000}"/>
    <cellStyle name="Normal 12 3 4 3 6 4 3" xfId="37780" xr:uid="{00000000-0005-0000-0000-0000274D0000}"/>
    <cellStyle name="Normal 12 3 4 3 6 5" xfId="6669" xr:uid="{00000000-0005-0000-0000-0000284D0000}"/>
    <cellStyle name="Normal 12 3 4 3 6 5 2" xfId="19480" xr:uid="{00000000-0005-0000-0000-0000294D0000}"/>
    <cellStyle name="Normal 12 3 4 3 6 5 2 2" xfId="45100" xr:uid="{00000000-0005-0000-0000-00002A4D0000}"/>
    <cellStyle name="Normal 12 3 4 3 6 5 3" xfId="32290" xr:uid="{00000000-0005-0000-0000-00002B4D0000}"/>
    <cellStyle name="Normal 12 3 4 3 6 6" xfId="13990" xr:uid="{00000000-0005-0000-0000-00002C4D0000}"/>
    <cellStyle name="Normal 12 3 4 3 6 6 2" xfId="39610" xr:uid="{00000000-0005-0000-0000-00002D4D0000}"/>
    <cellStyle name="Normal 12 3 4 3 6 7" xfId="26800" xr:uid="{00000000-0005-0000-0000-00002E4D0000}"/>
    <cellStyle name="Normal 12 3 4 3 7" xfId="2115" xr:uid="{00000000-0005-0000-0000-00002F4D0000}"/>
    <cellStyle name="Normal 12 3 4 3 7 2" xfId="7605" xr:uid="{00000000-0005-0000-0000-0000304D0000}"/>
    <cellStyle name="Normal 12 3 4 3 7 2 2" xfId="20416" xr:uid="{00000000-0005-0000-0000-0000314D0000}"/>
    <cellStyle name="Normal 12 3 4 3 7 2 2 2" xfId="46036" xr:uid="{00000000-0005-0000-0000-0000324D0000}"/>
    <cellStyle name="Normal 12 3 4 3 7 2 3" xfId="33226" xr:uid="{00000000-0005-0000-0000-0000334D0000}"/>
    <cellStyle name="Normal 12 3 4 3 7 3" xfId="14926" xr:uid="{00000000-0005-0000-0000-0000344D0000}"/>
    <cellStyle name="Normal 12 3 4 3 7 3 2" xfId="40546" xr:uid="{00000000-0005-0000-0000-0000354D0000}"/>
    <cellStyle name="Normal 12 3 4 3 7 4" xfId="27736" xr:uid="{00000000-0005-0000-0000-0000364D0000}"/>
    <cellStyle name="Normal 12 3 4 3 8" xfId="3945" xr:uid="{00000000-0005-0000-0000-0000374D0000}"/>
    <cellStyle name="Normal 12 3 4 3 8 2" xfId="9435" xr:uid="{00000000-0005-0000-0000-0000384D0000}"/>
    <cellStyle name="Normal 12 3 4 3 8 2 2" xfId="22246" xr:uid="{00000000-0005-0000-0000-0000394D0000}"/>
    <cellStyle name="Normal 12 3 4 3 8 2 2 2" xfId="47866" xr:uid="{00000000-0005-0000-0000-00003A4D0000}"/>
    <cellStyle name="Normal 12 3 4 3 8 2 3" xfId="35056" xr:uid="{00000000-0005-0000-0000-00003B4D0000}"/>
    <cellStyle name="Normal 12 3 4 3 8 3" xfId="16756" xr:uid="{00000000-0005-0000-0000-00003C4D0000}"/>
    <cellStyle name="Normal 12 3 4 3 8 3 2" xfId="42376" xr:uid="{00000000-0005-0000-0000-00003D4D0000}"/>
    <cellStyle name="Normal 12 3 4 3 8 4" xfId="29566" xr:uid="{00000000-0005-0000-0000-00003E4D0000}"/>
    <cellStyle name="Normal 12 3 4 3 9" xfId="11265" xr:uid="{00000000-0005-0000-0000-00003F4D0000}"/>
    <cellStyle name="Normal 12 3 4 3 9 2" xfId="24076" xr:uid="{00000000-0005-0000-0000-0000404D0000}"/>
    <cellStyle name="Normal 12 3 4 3 9 2 2" xfId="49696" xr:uid="{00000000-0005-0000-0000-0000414D0000}"/>
    <cellStyle name="Normal 12 3 4 3 9 3" xfId="36886" xr:uid="{00000000-0005-0000-0000-0000424D0000}"/>
    <cellStyle name="Normal 12 3 4 4" xfId="334" xr:uid="{00000000-0005-0000-0000-0000434D0000}"/>
    <cellStyle name="Normal 12 3 4 4 10" xfId="5826" xr:uid="{00000000-0005-0000-0000-0000444D0000}"/>
    <cellStyle name="Normal 12 3 4 4 10 2" xfId="18637" xr:uid="{00000000-0005-0000-0000-0000454D0000}"/>
    <cellStyle name="Normal 12 3 4 4 10 2 2" xfId="44257" xr:uid="{00000000-0005-0000-0000-0000464D0000}"/>
    <cellStyle name="Normal 12 3 4 4 10 3" xfId="31447" xr:uid="{00000000-0005-0000-0000-0000474D0000}"/>
    <cellStyle name="Normal 12 3 4 4 11" xfId="13147" xr:uid="{00000000-0005-0000-0000-0000484D0000}"/>
    <cellStyle name="Normal 12 3 4 4 11 2" xfId="38767" xr:uid="{00000000-0005-0000-0000-0000494D0000}"/>
    <cellStyle name="Normal 12 3 4 4 12" xfId="25957" xr:uid="{00000000-0005-0000-0000-00004A4D0000}"/>
    <cellStyle name="Normal 12 3 4 4 2" xfId="563" xr:uid="{00000000-0005-0000-0000-00004B4D0000}"/>
    <cellStyle name="Normal 12 3 4 4 2 2" xfId="962" xr:uid="{00000000-0005-0000-0000-00004C4D0000}"/>
    <cellStyle name="Normal 12 3 4 4 2 2 2" xfId="1857" xr:uid="{00000000-0005-0000-0000-00004D4D0000}"/>
    <cellStyle name="Normal 12 3 4 4 2 2 2 2" xfId="3687" xr:uid="{00000000-0005-0000-0000-00004E4D0000}"/>
    <cellStyle name="Normal 12 3 4 4 2 2 2 2 2" xfId="9177" xr:uid="{00000000-0005-0000-0000-00004F4D0000}"/>
    <cellStyle name="Normal 12 3 4 4 2 2 2 2 2 2" xfId="21988" xr:uid="{00000000-0005-0000-0000-0000504D0000}"/>
    <cellStyle name="Normal 12 3 4 4 2 2 2 2 2 2 2" xfId="47608" xr:uid="{00000000-0005-0000-0000-0000514D0000}"/>
    <cellStyle name="Normal 12 3 4 4 2 2 2 2 2 3" xfId="34798" xr:uid="{00000000-0005-0000-0000-0000524D0000}"/>
    <cellStyle name="Normal 12 3 4 4 2 2 2 2 3" xfId="16498" xr:uid="{00000000-0005-0000-0000-0000534D0000}"/>
    <cellStyle name="Normal 12 3 4 4 2 2 2 2 3 2" xfId="42118" xr:uid="{00000000-0005-0000-0000-0000544D0000}"/>
    <cellStyle name="Normal 12 3 4 4 2 2 2 2 4" xfId="29308" xr:uid="{00000000-0005-0000-0000-0000554D0000}"/>
    <cellStyle name="Normal 12 3 4 4 2 2 2 3" xfId="5517" xr:uid="{00000000-0005-0000-0000-0000564D0000}"/>
    <cellStyle name="Normal 12 3 4 4 2 2 2 3 2" xfId="11007" xr:uid="{00000000-0005-0000-0000-0000574D0000}"/>
    <cellStyle name="Normal 12 3 4 4 2 2 2 3 2 2" xfId="23818" xr:uid="{00000000-0005-0000-0000-0000584D0000}"/>
    <cellStyle name="Normal 12 3 4 4 2 2 2 3 2 2 2" xfId="49438" xr:uid="{00000000-0005-0000-0000-0000594D0000}"/>
    <cellStyle name="Normal 12 3 4 4 2 2 2 3 2 3" xfId="36628" xr:uid="{00000000-0005-0000-0000-00005A4D0000}"/>
    <cellStyle name="Normal 12 3 4 4 2 2 2 3 3" xfId="18328" xr:uid="{00000000-0005-0000-0000-00005B4D0000}"/>
    <cellStyle name="Normal 12 3 4 4 2 2 2 3 3 2" xfId="43948" xr:uid="{00000000-0005-0000-0000-00005C4D0000}"/>
    <cellStyle name="Normal 12 3 4 4 2 2 2 3 4" xfId="31138" xr:uid="{00000000-0005-0000-0000-00005D4D0000}"/>
    <cellStyle name="Normal 12 3 4 4 2 2 2 4" xfId="12837" xr:uid="{00000000-0005-0000-0000-00005E4D0000}"/>
    <cellStyle name="Normal 12 3 4 4 2 2 2 4 2" xfId="25648" xr:uid="{00000000-0005-0000-0000-00005F4D0000}"/>
    <cellStyle name="Normal 12 3 4 4 2 2 2 4 2 2" xfId="51268" xr:uid="{00000000-0005-0000-0000-0000604D0000}"/>
    <cellStyle name="Normal 12 3 4 4 2 2 2 4 3" xfId="38458" xr:uid="{00000000-0005-0000-0000-0000614D0000}"/>
    <cellStyle name="Normal 12 3 4 4 2 2 2 5" xfId="7347" xr:uid="{00000000-0005-0000-0000-0000624D0000}"/>
    <cellStyle name="Normal 12 3 4 4 2 2 2 5 2" xfId="20158" xr:uid="{00000000-0005-0000-0000-0000634D0000}"/>
    <cellStyle name="Normal 12 3 4 4 2 2 2 5 2 2" xfId="45778" xr:uid="{00000000-0005-0000-0000-0000644D0000}"/>
    <cellStyle name="Normal 12 3 4 4 2 2 2 5 3" xfId="32968" xr:uid="{00000000-0005-0000-0000-0000654D0000}"/>
    <cellStyle name="Normal 12 3 4 4 2 2 2 6" xfId="14668" xr:uid="{00000000-0005-0000-0000-0000664D0000}"/>
    <cellStyle name="Normal 12 3 4 4 2 2 2 6 2" xfId="40288" xr:uid="{00000000-0005-0000-0000-0000674D0000}"/>
    <cellStyle name="Normal 12 3 4 4 2 2 2 7" xfId="27478" xr:uid="{00000000-0005-0000-0000-0000684D0000}"/>
    <cellStyle name="Normal 12 3 4 4 2 2 3" xfId="2793" xr:uid="{00000000-0005-0000-0000-0000694D0000}"/>
    <cellStyle name="Normal 12 3 4 4 2 2 3 2" xfId="8283" xr:uid="{00000000-0005-0000-0000-00006A4D0000}"/>
    <cellStyle name="Normal 12 3 4 4 2 2 3 2 2" xfId="21094" xr:uid="{00000000-0005-0000-0000-00006B4D0000}"/>
    <cellStyle name="Normal 12 3 4 4 2 2 3 2 2 2" xfId="46714" xr:uid="{00000000-0005-0000-0000-00006C4D0000}"/>
    <cellStyle name="Normal 12 3 4 4 2 2 3 2 3" xfId="33904" xr:uid="{00000000-0005-0000-0000-00006D4D0000}"/>
    <cellStyle name="Normal 12 3 4 4 2 2 3 3" xfId="15604" xr:uid="{00000000-0005-0000-0000-00006E4D0000}"/>
    <cellStyle name="Normal 12 3 4 4 2 2 3 3 2" xfId="41224" xr:uid="{00000000-0005-0000-0000-00006F4D0000}"/>
    <cellStyle name="Normal 12 3 4 4 2 2 3 4" xfId="28414" xr:uid="{00000000-0005-0000-0000-0000704D0000}"/>
    <cellStyle name="Normal 12 3 4 4 2 2 4" xfId="4623" xr:uid="{00000000-0005-0000-0000-0000714D0000}"/>
    <cellStyle name="Normal 12 3 4 4 2 2 4 2" xfId="10113" xr:uid="{00000000-0005-0000-0000-0000724D0000}"/>
    <cellStyle name="Normal 12 3 4 4 2 2 4 2 2" xfId="22924" xr:uid="{00000000-0005-0000-0000-0000734D0000}"/>
    <cellStyle name="Normal 12 3 4 4 2 2 4 2 2 2" xfId="48544" xr:uid="{00000000-0005-0000-0000-0000744D0000}"/>
    <cellStyle name="Normal 12 3 4 4 2 2 4 2 3" xfId="35734" xr:uid="{00000000-0005-0000-0000-0000754D0000}"/>
    <cellStyle name="Normal 12 3 4 4 2 2 4 3" xfId="17434" xr:uid="{00000000-0005-0000-0000-0000764D0000}"/>
    <cellStyle name="Normal 12 3 4 4 2 2 4 3 2" xfId="43054" xr:uid="{00000000-0005-0000-0000-0000774D0000}"/>
    <cellStyle name="Normal 12 3 4 4 2 2 4 4" xfId="30244" xr:uid="{00000000-0005-0000-0000-0000784D0000}"/>
    <cellStyle name="Normal 12 3 4 4 2 2 5" xfId="11943" xr:uid="{00000000-0005-0000-0000-0000794D0000}"/>
    <cellStyle name="Normal 12 3 4 4 2 2 5 2" xfId="24754" xr:uid="{00000000-0005-0000-0000-00007A4D0000}"/>
    <cellStyle name="Normal 12 3 4 4 2 2 5 2 2" xfId="50374" xr:uid="{00000000-0005-0000-0000-00007B4D0000}"/>
    <cellStyle name="Normal 12 3 4 4 2 2 5 3" xfId="37564" xr:uid="{00000000-0005-0000-0000-00007C4D0000}"/>
    <cellStyle name="Normal 12 3 4 4 2 2 6" xfId="6453" xr:uid="{00000000-0005-0000-0000-00007D4D0000}"/>
    <cellStyle name="Normal 12 3 4 4 2 2 6 2" xfId="19264" xr:uid="{00000000-0005-0000-0000-00007E4D0000}"/>
    <cellStyle name="Normal 12 3 4 4 2 2 6 2 2" xfId="44884" xr:uid="{00000000-0005-0000-0000-00007F4D0000}"/>
    <cellStyle name="Normal 12 3 4 4 2 2 6 3" xfId="32074" xr:uid="{00000000-0005-0000-0000-0000804D0000}"/>
    <cellStyle name="Normal 12 3 4 4 2 2 7" xfId="13774" xr:uid="{00000000-0005-0000-0000-0000814D0000}"/>
    <cellStyle name="Normal 12 3 4 4 2 2 7 2" xfId="39394" xr:uid="{00000000-0005-0000-0000-0000824D0000}"/>
    <cellStyle name="Normal 12 3 4 4 2 2 8" xfId="26584" xr:uid="{00000000-0005-0000-0000-0000834D0000}"/>
    <cellStyle name="Normal 12 3 4 4 2 3" xfId="1458" xr:uid="{00000000-0005-0000-0000-0000844D0000}"/>
    <cellStyle name="Normal 12 3 4 4 2 3 2" xfId="3288" xr:uid="{00000000-0005-0000-0000-0000854D0000}"/>
    <cellStyle name="Normal 12 3 4 4 2 3 2 2" xfId="8778" xr:uid="{00000000-0005-0000-0000-0000864D0000}"/>
    <cellStyle name="Normal 12 3 4 4 2 3 2 2 2" xfId="21589" xr:uid="{00000000-0005-0000-0000-0000874D0000}"/>
    <cellStyle name="Normal 12 3 4 4 2 3 2 2 2 2" xfId="47209" xr:uid="{00000000-0005-0000-0000-0000884D0000}"/>
    <cellStyle name="Normal 12 3 4 4 2 3 2 2 3" xfId="34399" xr:uid="{00000000-0005-0000-0000-0000894D0000}"/>
    <cellStyle name="Normal 12 3 4 4 2 3 2 3" xfId="16099" xr:uid="{00000000-0005-0000-0000-00008A4D0000}"/>
    <cellStyle name="Normal 12 3 4 4 2 3 2 3 2" xfId="41719" xr:uid="{00000000-0005-0000-0000-00008B4D0000}"/>
    <cellStyle name="Normal 12 3 4 4 2 3 2 4" xfId="28909" xr:uid="{00000000-0005-0000-0000-00008C4D0000}"/>
    <cellStyle name="Normal 12 3 4 4 2 3 3" xfId="5118" xr:uid="{00000000-0005-0000-0000-00008D4D0000}"/>
    <cellStyle name="Normal 12 3 4 4 2 3 3 2" xfId="10608" xr:uid="{00000000-0005-0000-0000-00008E4D0000}"/>
    <cellStyle name="Normal 12 3 4 4 2 3 3 2 2" xfId="23419" xr:uid="{00000000-0005-0000-0000-00008F4D0000}"/>
    <cellStyle name="Normal 12 3 4 4 2 3 3 2 2 2" xfId="49039" xr:uid="{00000000-0005-0000-0000-0000904D0000}"/>
    <cellStyle name="Normal 12 3 4 4 2 3 3 2 3" xfId="36229" xr:uid="{00000000-0005-0000-0000-0000914D0000}"/>
    <cellStyle name="Normal 12 3 4 4 2 3 3 3" xfId="17929" xr:uid="{00000000-0005-0000-0000-0000924D0000}"/>
    <cellStyle name="Normal 12 3 4 4 2 3 3 3 2" xfId="43549" xr:uid="{00000000-0005-0000-0000-0000934D0000}"/>
    <cellStyle name="Normal 12 3 4 4 2 3 3 4" xfId="30739" xr:uid="{00000000-0005-0000-0000-0000944D0000}"/>
    <cellStyle name="Normal 12 3 4 4 2 3 4" xfId="12438" xr:uid="{00000000-0005-0000-0000-0000954D0000}"/>
    <cellStyle name="Normal 12 3 4 4 2 3 4 2" xfId="25249" xr:uid="{00000000-0005-0000-0000-0000964D0000}"/>
    <cellStyle name="Normal 12 3 4 4 2 3 4 2 2" xfId="50869" xr:uid="{00000000-0005-0000-0000-0000974D0000}"/>
    <cellStyle name="Normal 12 3 4 4 2 3 4 3" xfId="38059" xr:uid="{00000000-0005-0000-0000-0000984D0000}"/>
    <cellStyle name="Normal 12 3 4 4 2 3 5" xfId="6948" xr:uid="{00000000-0005-0000-0000-0000994D0000}"/>
    <cellStyle name="Normal 12 3 4 4 2 3 5 2" xfId="19759" xr:uid="{00000000-0005-0000-0000-00009A4D0000}"/>
    <cellStyle name="Normal 12 3 4 4 2 3 5 2 2" xfId="45379" xr:uid="{00000000-0005-0000-0000-00009B4D0000}"/>
    <cellStyle name="Normal 12 3 4 4 2 3 5 3" xfId="32569" xr:uid="{00000000-0005-0000-0000-00009C4D0000}"/>
    <cellStyle name="Normal 12 3 4 4 2 3 6" xfId="14269" xr:uid="{00000000-0005-0000-0000-00009D4D0000}"/>
    <cellStyle name="Normal 12 3 4 4 2 3 6 2" xfId="39889" xr:uid="{00000000-0005-0000-0000-00009E4D0000}"/>
    <cellStyle name="Normal 12 3 4 4 2 3 7" xfId="27079" xr:uid="{00000000-0005-0000-0000-00009F4D0000}"/>
    <cellStyle name="Normal 12 3 4 4 2 4" xfId="2394" xr:uid="{00000000-0005-0000-0000-0000A04D0000}"/>
    <cellStyle name="Normal 12 3 4 4 2 4 2" xfId="7884" xr:uid="{00000000-0005-0000-0000-0000A14D0000}"/>
    <cellStyle name="Normal 12 3 4 4 2 4 2 2" xfId="20695" xr:uid="{00000000-0005-0000-0000-0000A24D0000}"/>
    <cellStyle name="Normal 12 3 4 4 2 4 2 2 2" xfId="46315" xr:uid="{00000000-0005-0000-0000-0000A34D0000}"/>
    <cellStyle name="Normal 12 3 4 4 2 4 2 3" xfId="33505" xr:uid="{00000000-0005-0000-0000-0000A44D0000}"/>
    <cellStyle name="Normal 12 3 4 4 2 4 3" xfId="15205" xr:uid="{00000000-0005-0000-0000-0000A54D0000}"/>
    <cellStyle name="Normal 12 3 4 4 2 4 3 2" xfId="40825" xr:uid="{00000000-0005-0000-0000-0000A64D0000}"/>
    <cellStyle name="Normal 12 3 4 4 2 4 4" xfId="28015" xr:uid="{00000000-0005-0000-0000-0000A74D0000}"/>
    <cellStyle name="Normal 12 3 4 4 2 5" xfId="4224" xr:uid="{00000000-0005-0000-0000-0000A84D0000}"/>
    <cellStyle name="Normal 12 3 4 4 2 5 2" xfId="9714" xr:uid="{00000000-0005-0000-0000-0000A94D0000}"/>
    <cellStyle name="Normal 12 3 4 4 2 5 2 2" xfId="22525" xr:uid="{00000000-0005-0000-0000-0000AA4D0000}"/>
    <cellStyle name="Normal 12 3 4 4 2 5 2 2 2" xfId="48145" xr:uid="{00000000-0005-0000-0000-0000AB4D0000}"/>
    <cellStyle name="Normal 12 3 4 4 2 5 2 3" xfId="35335" xr:uid="{00000000-0005-0000-0000-0000AC4D0000}"/>
    <cellStyle name="Normal 12 3 4 4 2 5 3" xfId="17035" xr:uid="{00000000-0005-0000-0000-0000AD4D0000}"/>
    <cellStyle name="Normal 12 3 4 4 2 5 3 2" xfId="42655" xr:uid="{00000000-0005-0000-0000-0000AE4D0000}"/>
    <cellStyle name="Normal 12 3 4 4 2 5 4" xfId="29845" xr:uid="{00000000-0005-0000-0000-0000AF4D0000}"/>
    <cellStyle name="Normal 12 3 4 4 2 6" xfId="11544" xr:uid="{00000000-0005-0000-0000-0000B04D0000}"/>
    <cellStyle name="Normal 12 3 4 4 2 6 2" xfId="24355" xr:uid="{00000000-0005-0000-0000-0000B14D0000}"/>
    <cellStyle name="Normal 12 3 4 4 2 6 2 2" xfId="49975" xr:uid="{00000000-0005-0000-0000-0000B24D0000}"/>
    <cellStyle name="Normal 12 3 4 4 2 6 3" xfId="37165" xr:uid="{00000000-0005-0000-0000-0000B34D0000}"/>
    <cellStyle name="Normal 12 3 4 4 2 7" xfId="6054" xr:uid="{00000000-0005-0000-0000-0000B44D0000}"/>
    <cellStyle name="Normal 12 3 4 4 2 7 2" xfId="18865" xr:uid="{00000000-0005-0000-0000-0000B54D0000}"/>
    <cellStyle name="Normal 12 3 4 4 2 7 2 2" xfId="44485" xr:uid="{00000000-0005-0000-0000-0000B64D0000}"/>
    <cellStyle name="Normal 12 3 4 4 2 7 3" xfId="31675" xr:uid="{00000000-0005-0000-0000-0000B74D0000}"/>
    <cellStyle name="Normal 12 3 4 4 2 8" xfId="13375" xr:uid="{00000000-0005-0000-0000-0000B84D0000}"/>
    <cellStyle name="Normal 12 3 4 4 2 8 2" xfId="38995" xr:uid="{00000000-0005-0000-0000-0000B94D0000}"/>
    <cellStyle name="Normal 12 3 4 4 2 9" xfId="26185" xr:uid="{00000000-0005-0000-0000-0000BA4D0000}"/>
    <cellStyle name="Normal 12 3 4 4 3" xfId="695" xr:uid="{00000000-0005-0000-0000-0000BB4D0000}"/>
    <cellStyle name="Normal 12 3 4 4 3 2" xfId="1095" xr:uid="{00000000-0005-0000-0000-0000BC4D0000}"/>
    <cellStyle name="Normal 12 3 4 4 3 2 2" xfId="1990" xr:uid="{00000000-0005-0000-0000-0000BD4D0000}"/>
    <cellStyle name="Normal 12 3 4 4 3 2 2 2" xfId="3820" xr:uid="{00000000-0005-0000-0000-0000BE4D0000}"/>
    <cellStyle name="Normal 12 3 4 4 3 2 2 2 2" xfId="9310" xr:uid="{00000000-0005-0000-0000-0000BF4D0000}"/>
    <cellStyle name="Normal 12 3 4 4 3 2 2 2 2 2" xfId="22121" xr:uid="{00000000-0005-0000-0000-0000C04D0000}"/>
    <cellStyle name="Normal 12 3 4 4 3 2 2 2 2 2 2" xfId="47741" xr:uid="{00000000-0005-0000-0000-0000C14D0000}"/>
    <cellStyle name="Normal 12 3 4 4 3 2 2 2 2 3" xfId="34931" xr:uid="{00000000-0005-0000-0000-0000C24D0000}"/>
    <cellStyle name="Normal 12 3 4 4 3 2 2 2 3" xfId="16631" xr:uid="{00000000-0005-0000-0000-0000C34D0000}"/>
    <cellStyle name="Normal 12 3 4 4 3 2 2 2 3 2" xfId="42251" xr:uid="{00000000-0005-0000-0000-0000C44D0000}"/>
    <cellStyle name="Normal 12 3 4 4 3 2 2 2 4" xfId="29441" xr:uid="{00000000-0005-0000-0000-0000C54D0000}"/>
    <cellStyle name="Normal 12 3 4 4 3 2 2 3" xfId="5650" xr:uid="{00000000-0005-0000-0000-0000C64D0000}"/>
    <cellStyle name="Normal 12 3 4 4 3 2 2 3 2" xfId="11140" xr:uid="{00000000-0005-0000-0000-0000C74D0000}"/>
    <cellStyle name="Normal 12 3 4 4 3 2 2 3 2 2" xfId="23951" xr:uid="{00000000-0005-0000-0000-0000C84D0000}"/>
    <cellStyle name="Normal 12 3 4 4 3 2 2 3 2 2 2" xfId="49571" xr:uid="{00000000-0005-0000-0000-0000C94D0000}"/>
    <cellStyle name="Normal 12 3 4 4 3 2 2 3 2 3" xfId="36761" xr:uid="{00000000-0005-0000-0000-0000CA4D0000}"/>
    <cellStyle name="Normal 12 3 4 4 3 2 2 3 3" xfId="18461" xr:uid="{00000000-0005-0000-0000-0000CB4D0000}"/>
    <cellStyle name="Normal 12 3 4 4 3 2 2 3 3 2" xfId="44081" xr:uid="{00000000-0005-0000-0000-0000CC4D0000}"/>
    <cellStyle name="Normal 12 3 4 4 3 2 2 3 4" xfId="31271" xr:uid="{00000000-0005-0000-0000-0000CD4D0000}"/>
    <cellStyle name="Normal 12 3 4 4 3 2 2 4" xfId="12970" xr:uid="{00000000-0005-0000-0000-0000CE4D0000}"/>
    <cellStyle name="Normal 12 3 4 4 3 2 2 4 2" xfId="25781" xr:uid="{00000000-0005-0000-0000-0000CF4D0000}"/>
    <cellStyle name="Normal 12 3 4 4 3 2 2 4 2 2" xfId="51401" xr:uid="{00000000-0005-0000-0000-0000D04D0000}"/>
    <cellStyle name="Normal 12 3 4 4 3 2 2 4 3" xfId="38591" xr:uid="{00000000-0005-0000-0000-0000D14D0000}"/>
    <cellStyle name="Normal 12 3 4 4 3 2 2 5" xfId="7480" xr:uid="{00000000-0005-0000-0000-0000D24D0000}"/>
    <cellStyle name="Normal 12 3 4 4 3 2 2 5 2" xfId="20291" xr:uid="{00000000-0005-0000-0000-0000D34D0000}"/>
    <cellStyle name="Normal 12 3 4 4 3 2 2 5 2 2" xfId="45911" xr:uid="{00000000-0005-0000-0000-0000D44D0000}"/>
    <cellStyle name="Normal 12 3 4 4 3 2 2 5 3" xfId="33101" xr:uid="{00000000-0005-0000-0000-0000D54D0000}"/>
    <cellStyle name="Normal 12 3 4 4 3 2 2 6" xfId="14801" xr:uid="{00000000-0005-0000-0000-0000D64D0000}"/>
    <cellStyle name="Normal 12 3 4 4 3 2 2 6 2" xfId="40421" xr:uid="{00000000-0005-0000-0000-0000D74D0000}"/>
    <cellStyle name="Normal 12 3 4 4 3 2 2 7" xfId="27611" xr:uid="{00000000-0005-0000-0000-0000D84D0000}"/>
    <cellStyle name="Normal 12 3 4 4 3 2 3" xfId="2926" xr:uid="{00000000-0005-0000-0000-0000D94D0000}"/>
    <cellStyle name="Normal 12 3 4 4 3 2 3 2" xfId="8416" xr:uid="{00000000-0005-0000-0000-0000DA4D0000}"/>
    <cellStyle name="Normal 12 3 4 4 3 2 3 2 2" xfId="21227" xr:uid="{00000000-0005-0000-0000-0000DB4D0000}"/>
    <cellStyle name="Normal 12 3 4 4 3 2 3 2 2 2" xfId="46847" xr:uid="{00000000-0005-0000-0000-0000DC4D0000}"/>
    <cellStyle name="Normal 12 3 4 4 3 2 3 2 3" xfId="34037" xr:uid="{00000000-0005-0000-0000-0000DD4D0000}"/>
    <cellStyle name="Normal 12 3 4 4 3 2 3 3" xfId="15737" xr:uid="{00000000-0005-0000-0000-0000DE4D0000}"/>
    <cellStyle name="Normal 12 3 4 4 3 2 3 3 2" xfId="41357" xr:uid="{00000000-0005-0000-0000-0000DF4D0000}"/>
    <cellStyle name="Normal 12 3 4 4 3 2 3 4" xfId="28547" xr:uid="{00000000-0005-0000-0000-0000E04D0000}"/>
    <cellStyle name="Normal 12 3 4 4 3 2 4" xfId="4756" xr:uid="{00000000-0005-0000-0000-0000E14D0000}"/>
    <cellStyle name="Normal 12 3 4 4 3 2 4 2" xfId="10246" xr:uid="{00000000-0005-0000-0000-0000E24D0000}"/>
    <cellStyle name="Normal 12 3 4 4 3 2 4 2 2" xfId="23057" xr:uid="{00000000-0005-0000-0000-0000E34D0000}"/>
    <cellStyle name="Normal 12 3 4 4 3 2 4 2 2 2" xfId="48677" xr:uid="{00000000-0005-0000-0000-0000E44D0000}"/>
    <cellStyle name="Normal 12 3 4 4 3 2 4 2 3" xfId="35867" xr:uid="{00000000-0005-0000-0000-0000E54D0000}"/>
    <cellStyle name="Normal 12 3 4 4 3 2 4 3" xfId="17567" xr:uid="{00000000-0005-0000-0000-0000E64D0000}"/>
    <cellStyle name="Normal 12 3 4 4 3 2 4 3 2" xfId="43187" xr:uid="{00000000-0005-0000-0000-0000E74D0000}"/>
    <cellStyle name="Normal 12 3 4 4 3 2 4 4" xfId="30377" xr:uid="{00000000-0005-0000-0000-0000E84D0000}"/>
    <cellStyle name="Normal 12 3 4 4 3 2 5" xfId="12076" xr:uid="{00000000-0005-0000-0000-0000E94D0000}"/>
    <cellStyle name="Normal 12 3 4 4 3 2 5 2" xfId="24887" xr:uid="{00000000-0005-0000-0000-0000EA4D0000}"/>
    <cellStyle name="Normal 12 3 4 4 3 2 5 2 2" xfId="50507" xr:uid="{00000000-0005-0000-0000-0000EB4D0000}"/>
    <cellStyle name="Normal 12 3 4 4 3 2 5 3" xfId="37697" xr:uid="{00000000-0005-0000-0000-0000EC4D0000}"/>
    <cellStyle name="Normal 12 3 4 4 3 2 6" xfId="6586" xr:uid="{00000000-0005-0000-0000-0000ED4D0000}"/>
    <cellStyle name="Normal 12 3 4 4 3 2 6 2" xfId="19397" xr:uid="{00000000-0005-0000-0000-0000EE4D0000}"/>
    <cellStyle name="Normal 12 3 4 4 3 2 6 2 2" xfId="45017" xr:uid="{00000000-0005-0000-0000-0000EF4D0000}"/>
    <cellStyle name="Normal 12 3 4 4 3 2 6 3" xfId="32207" xr:uid="{00000000-0005-0000-0000-0000F04D0000}"/>
    <cellStyle name="Normal 12 3 4 4 3 2 7" xfId="13907" xr:uid="{00000000-0005-0000-0000-0000F14D0000}"/>
    <cellStyle name="Normal 12 3 4 4 3 2 7 2" xfId="39527" xr:uid="{00000000-0005-0000-0000-0000F24D0000}"/>
    <cellStyle name="Normal 12 3 4 4 3 2 8" xfId="26717" xr:uid="{00000000-0005-0000-0000-0000F34D0000}"/>
    <cellStyle name="Normal 12 3 4 4 3 3" xfId="1590" xr:uid="{00000000-0005-0000-0000-0000F44D0000}"/>
    <cellStyle name="Normal 12 3 4 4 3 3 2" xfId="3420" xr:uid="{00000000-0005-0000-0000-0000F54D0000}"/>
    <cellStyle name="Normal 12 3 4 4 3 3 2 2" xfId="8910" xr:uid="{00000000-0005-0000-0000-0000F64D0000}"/>
    <cellStyle name="Normal 12 3 4 4 3 3 2 2 2" xfId="21721" xr:uid="{00000000-0005-0000-0000-0000F74D0000}"/>
    <cellStyle name="Normal 12 3 4 4 3 3 2 2 2 2" xfId="47341" xr:uid="{00000000-0005-0000-0000-0000F84D0000}"/>
    <cellStyle name="Normal 12 3 4 4 3 3 2 2 3" xfId="34531" xr:uid="{00000000-0005-0000-0000-0000F94D0000}"/>
    <cellStyle name="Normal 12 3 4 4 3 3 2 3" xfId="16231" xr:uid="{00000000-0005-0000-0000-0000FA4D0000}"/>
    <cellStyle name="Normal 12 3 4 4 3 3 2 3 2" xfId="41851" xr:uid="{00000000-0005-0000-0000-0000FB4D0000}"/>
    <cellStyle name="Normal 12 3 4 4 3 3 2 4" xfId="29041" xr:uid="{00000000-0005-0000-0000-0000FC4D0000}"/>
    <cellStyle name="Normal 12 3 4 4 3 3 3" xfId="5250" xr:uid="{00000000-0005-0000-0000-0000FD4D0000}"/>
    <cellStyle name="Normal 12 3 4 4 3 3 3 2" xfId="10740" xr:uid="{00000000-0005-0000-0000-0000FE4D0000}"/>
    <cellStyle name="Normal 12 3 4 4 3 3 3 2 2" xfId="23551" xr:uid="{00000000-0005-0000-0000-0000FF4D0000}"/>
    <cellStyle name="Normal 12 3 4 4 3 3 3 2 2 2" xfId="49171" xr:uid="{00000000-0005-0000-0000-0000004E0000}"/>
    <cellStyle name="Normal 12 3 4 4 3 3 3 2 3" xfId="36361" xr:uid="{00000000-0005-0000-0000-0000014E0000}"/>
    <cellStyle name="Normal 12 3 4 4 3 3 3 3" xfId="18061" xr:uid="{00000000-0005-0000-0000-0000024E0000}"/>
    <cellStyle name="Normal 12 3 4 4 3 3 3 3 2" xfId="43681" xr:uid="{00000000-0005-0000-0000-0000034E0000}"/>
    <cellStyle name="Normal 12 3 4 4 3 3 3 4" xfId="30871" xr:uid="{00000000-0005-0000-0000-0000044E0000}"/>
    <cellStyle name="Normal 12 3 4 4 3 3 4" xfId="12570" xr:uid="{00000000-0005-0000-0000-0000054E0000}"/>
    <cellStyle name="Normal 12 3 4 4 3 3 4 2" xfId="25381" xr:uid="{00000000-0005-0000-0000-0000064E0000}"/>
    <cellStyle name="Normal 12 3 4 4 3 3 4 2 2" xfId="51001" xr:uid="{00000000-0005-0000-0000-0000074E0000}"/>
    <cellStyle name="Normal 12 3 4 4 3 3 4 3" xfId="38191" xr:uid="{00000000-0005-0000-0000-0000084E0000}"/>
    <cellStyle name="Normal 12 3 4 4 3 3 5" xfId="7080" xr:uid="{00000000-0005-0000-0000-0000094E0000}"/>
    <cellStyle name="Normal 12 3 4 4 3 3 5 2" xfId="19891" xr:uid="{00000000-0005-0000-0000-00000A4E0000}"/>
    <cellStyle name="Normal 12 3 4 4 3 3 5 2 2" xfId="45511" xr:uid="{00000000-0005-0000-0000-00000B4E0000}"/>
    <cellStyle name="Normal 12 3 4 4 3 3 5 3" xfId="32701" xr:uid="{00000000-0005-0000-0000-00000C4E0000}"/>
    <cellStyle name="Normal 12 3 4 4 3 3 6" xfId="14401" xr:uid="{00000000-0005-0000-0000-00000D4E0000}"/>
    <cellStyle name="Normal 12 3 4 4 3 3 6 2" xfId="40021" xr:uid="{00000000-0005-0000-0000-00000E4E0000}"/>
    <cellStyle name="Normal 12 3 4 4 3 3 7" xfId="27211" xr:uid="{00000000-0005-0000-0000-00000F4E0000}"/>
    <cellStyle name="Normal 12 3 4 4 3 4" xfId="2526" xr:uid="{00000000-0005-0000-0000-0000104E0000}"/>
    <cellStyle name="Normal 12 3 4 4 3 4 2" xfId="8016" xr:uid="{00000000-0005-0000-0000-0000114E0000}"/>
    <cellStyle name="Normal 12 3 4 4 3 4 2 2" xfId="20827" xr:uid="{00000000-0005-0000-0000-0000124E0000}"/>
    <cellStyle name="Normal 12 3 4 4 3 4 2 2 2" xfId="46447" xr:uid="{00000000-0005-0000-0000-0000134E0000}"/>
    <cellStyle name="Normal 12 3 4 4 3 4 2 3" xfId="33637" xr:uid="{00000000-0005-0000-0000-0000144E0000}"/>
    <cellStyle name="Normal 12 3 4 4 3 4 3" xfId="15337" xr:uid="{00000000-0005-0000-0000-0000154E0000}"/>
    <cellStyle name="Normal 12 3 4 4 3 4 3 2" xfId="40957" xr:uid="{00000000-0005-0000-0000-0000164E0000}"/>
    <cellStyle name="Normal 12 3 4 4 3 4 4" xfId="28147" xr:uid="{00000000-0005-0000-0000-0000174E0000}"/>
    <cellStyle name="Normal 12 3 4 4 3 5" xfId="4356" xr:uid="{00000000-0005-0000-0000-0000184E0000}"/>
    <cellStyle name="Normal 12 3 4 4 3 5 2" xfId="9846" xr:uid="{00000000-0005-0000-0000-0000194E0000}"/>
    <cellStyle name="Normal 12 3 4 4 3 5 2 2" xfId="22657" xr:uid="{00000000-0005-0000-0000-00001A4E0000}"/>
    <cellStyle name="Normal 12 3 4 4 3 5 2 2 2" xfId="48277" xr:uid="{00000000-0005-0000-0000-00001B4E0000}"/>
    <cellStyle name="Normal 12 3 4 4 3 5 2 3" xfId="35467" xr:uid="{00000000-0005-0000-0000-00001C4E0000}"/>
    <cellStyle name="Normal 12 3 4 4 3 5 3" xfId="17167" xr:uid="{00000000-0005-0000-0000-00001D4E0000}"/>
    <cellStyle name="Normal 12 3 4 4 3 5 3 2" xfId="42787" xr:uid="{00000000-0005-0000-0000-00001E4E0000}"/>
    <cellStyle name="Normal 12 3 4 4 3 5 4" xfId="29977" xr:uid="{00000000-0005-0000-0000-00001F4E0000}"/>
    <cellStyle name="Normal 12 3 4 4 3 6" xfId="11676" xr:uid="{00000000-0005-0000-0000-0000204E0000}"/>
    <cellStyle name="Normal 12 3 4 4 3 6 2" xfId="24487" xr:uid="{00000000-0005-0000-0000-0000214E0000}"/>
    <cellStyle name="Normal 12 3 4 4 3 6 2 2" xfId="50107" xr:uid="{00000000-0005-0000-0000-0000224E0000}"/>
    <cellStyle name="Normal 12 3 4 4 3 6 3" xfId="37297" xr:uid="{00000000-0005-0000-0000-0000234E0000}"/>
    <cellStyle name="Normal 12 3 4 4 3 7" xfId="6186" xr:uid="{00000000-0005-0000-0000-0000244E0000}"/>
    <cellStyle name="Normal 12 3 4 4 3 7 2" xfId="18997" xr:uid="{00000000-0005-0000-0000-0000254E0000}"/>
    <cellStyle name="Normal 12 3 4 4 3 7 2 2" xfId="44617" xr:uid="{00000000-0005-0000-0000-0000264E0000}"/>
    <cellStyle name="Normal 12 3 4 4 3 7 3" xfId="31807" xr:uid="{00000000-0005-0000-0000-0000274E0000}"/>
    <cellStyle name="Normal 12 3 4 4 3 8" xfId="13507" xr:uid="{00000000-0005-0000-0000-0000284E0000}"/>
    <cellStyle name="Normal 12 3 4 4 3 8 2" xfId="39127" xr:uid="{00000000-0005-0000-0000-0000294E0000}"/>
    <cellStyle name="Normal 12 3 4 4 3 9" xfId="26317" xr:uid="{00000000-0005-0000-0000-00002A4E0000}"/>
    <cellStyle name="Normal 12 3 4 4 4" xfId="470" xr:uid="{00000000-0005-0000-0000-00002B4E0000}"/>
    <cellStyle name="Normal 12 3 4 4 4 2" xfId="1365" xr:uid="{00000000-0005-0000-0000-00002C4E0000}"/>
    <cellStyle name="Normal 12 3 4 4 4 2 2" xfId="3195" xr:uid="{00000000-0005-0000-0000-00002D4E0000}"/>
    <cellStyle name="Normal 12 3 4 4 4 2 2 2" xfId="8685" xr:uid="{00000000-0005-0000-0000-00002E4E0000}"/>
    <cellStyle name="Normal 12 3 4 4 4 2 2 2 2" xfId="21496" xr:uid="{00000000-0005-0000-0000-00002F4E0000}"/>
    <cellStyle name="Normal 12 3 4 4 4 2 2 2 2 2" xfId="47116" xr:uid="{00000000-0005-0000-0000-0000304E0000}"/>
    <cellStyle name="Normal 12 3 4 4 4 2 2 2 3" xfId="34306" xr:uid="{00000000-0005-0000-0000-0000314E0000}"/>
    <cellStyle name="Normal 12 3 4 4 4 2 2 3" xfId="16006" xr:uid="{00000000-0005-0000-0000-0000324E0000}"/>
    <cellStyle name="Normal 12 3 4 4 4 2 2 3 2" xfId="41626" xr:uid="{00000000-0005-0000-0000-0000334E0000}"/>
    <cellStyle name="Normal 12 3 4 4 4 2 2 4" xfId="28816" xr:uid="{00000000-0005-0000-0000-0000344E0000}"/>
    <cellStyle name="Normal 12 3 4 4 4 2 3" xfId="5025" xr:uid="{00000000-0005-0000-0000-0000354E0000}"/>
    <cellStyle name="Normal 12 3 4 4 4 2 3 2" xfId="10515" xr:uid="{00000000-0005-0000-0000-0000364E0000}"/>
    <cellStyle name="Normal 12 3 4 4 4 2 3 2 2" xfId="23326" xr:uid="{00000000-0005-0000-0000-0000374E0000}"/>
    <cellStyle name="Normal 12 3 4 4 4 2 3 2 2 2" xfId="48946" xr:uid="{00000000-0005-0000-0000-0000384E0000}"/>
    <cellStyle name="Normal 12 3 4 4 4 2 3 2 3" xfId="36136" xr:uid="{00000000-0005-0000-0000-0000394E0000}"/>
    <cellStyle name="Normal 12 3 4 4 4 2 3 3" xfId="17836" xr:uid="{00000000-0005-0000-0000-00003A4E0000}"/>
    <cellStyle name="Normal 12 3 4 4 4 2 3 3 2" xfId="43456" xr:uid="{00000000-0005-0000-0000-00003B4E0000}"/>
    <cellStyle name="Normal 12 3 4 4 4 2 3 4" xfId="30646" xr:uid="{00000000-0005-0000-0000-00003C4E0000}"/>
    <cellStyle name="Normal 12 3 4 4 4 2 4" xfId="12345" xr:uid="{00000000-0005-0000-0000-00003D4E0000}"/>
    <cellStyle name="Normal 12 3 4 4 4 2 4 2" xfId="25156" xr:uid="{00000000-0005-0000-0000-00003E4E0000}"/>
    <cellStyle name="Normal 12 3 4 4 4 2 4 2 2" xfId="50776" xr:uid="{00000000-0005-0000-0000-00003F4E0000}"/>
    <cellStyle name="Normal 12 3 4 4 4 2 4 3" xfId="37966" xr:uid="{00000000-0005-0000-0000-0000404E0000}"/>
    <cellStyle name="Normal 12 3 4 4 4 2 5" xfId="6855" xr:uid="{00000000-0005-0000-0000-0000414E0000}"/>
    <cellStyle name="Normal 12 3 4 4 4 2 5 2" xfId="19666" xr:uid="{00000000-0005-0000-0000-0000424E0000}"/>
    <cellStyle name="Normal 12 3 4 4 4 2 5 2 2" xfId="45286" xr:uid="{00000000-0005-0000-0000-0000434E0000}"/>
    <cellStyle name="Normal 12 3 4 4 4 2 5 3" xfId="32476" xr:uid="{00000000-0005-0000-0000-0000444E0000}"/>
    <cellStyle name="Normal 12 3 4 4 4 2 6" xfId="14176" xr:uid="{00000000-0005-0000-0000-0000454E0000}"/>
    <cellStyle name="Normal 12 3 4 4 4 2 6 2" xfId="39796" xr:uid="{00000000-0005-0000-0000-0000464E0000}"/>
    <cellStyle name="Normal 12 3 4 4 4 2 7" xfId="26986" xr:uid="{00000000-0005-0000-0000-0000474E0000}"/>
    <cellStyle name="Normal 12 3 4 4 4 3" xfId="2301" xr:uid="{00000000-0005-0000-0000-0000484E0000}"/>
    <cellStyle name="Normal 12 3 4 4 4 3 2" xfId="7791" xr:uid="{00000000-0005-0000-0000-0000494E0000}"/>
    <cellStyle name="Normal 12 3 4 4 4 3 2 2" xfId="20602" xr:uid="{00000000-0005-0000-0000-00004A4E0000}"/>
    <cellStyle name="Normal 12 3 4 4 4 3 2 2 2" xfId="46222" xr:uid="{00000000-0005-0000-0000-00004B4E0000}"/>
    <cellStyle name="Normal 12 3 4 4 4 3 2 3" xfId="33412" xr:uid="{00000000-0005-0000-0000-00004C4E0000}"/>
    <cellStyle name="Normal 12 3 4 4 4 3 3" xfId="15112" xr:uid="{00000000-0005-0000-0000-00004D4E0000}"/>
    <cellStyle name="Normal 12 3 4 4 4 3 3 2" xfId="40732" xr:uid="{00000000-0005-0000-0000-00004E4E0000}"/>
    <cellStyle name="Normal 12 3 4 4 4 3 4" xfId="27922" xr:uid="{00000000-0005-0000-0000-00004F4E0000}"/>
    <cellStyle name="Normal 12 3 4 4 4 4" xfId="4131" xr:uid="{00000000-0005-0000-0000-0000504E0000}"/>
    <cellStyle name="Normal 12 3 4 4 4 4 2" xfId="9621" xr:uid="{00000000-0005-0000-0000-0000514E0000}"/>
    <cellStyle name="Normal 12 3 4 4 4 4 2 2" xfId="22432" xr:uid="{00000000-0005-0000-0000-0000524E0000}"/>
    <cellStyle name="Normal 12 3 4 4 4 4 2 2 2" xfId="48052" xr:uid="{00000000-0005-0000-0000-0000534E0000}"/>
    <cellStyle name="Normal 12 3 4 4 4 4 2 3" xfId="35242" xr:uid="{00000000-0005-0000-0000-0000544E0000}"/>
    <cellStyle name="Normal 12 3 4 4 4 4 3" xfId="16942" xr:uid="{00000000-0005-0000-0000-0000554E0000}"/>
    <cellStyle name="Normal 12 3 4 4 4 4 3 2" xfId="42562" xr:uid="{00000000-0005-0000-0000-0000564E0000}"/>
    <cellStyle name="Normal 12 3 4 4 4 4 4" xfId="29752" xr:uid="{00000000-0005-0000-0000-0000574E0000}"/>
    <cellStyle name="Normal 12 3 4 4 4 5" xfId="11451" xr:uid="{00000000-0005-0000-0000-0000584E0000}"/>
    <cellStyle name="Normal 12 3 4 4 4 5 2" xfId="24262" xr:uid="{00000000-0005-0000-0000-0000594E0000}"/>
    <cellStyle name="Normal 12 3 4 4 4 5 2 2" xfId="49882" xr:uid="{00000000-0005-0000-0000-00005A4E0000}"/>
    <cellStyle name="Normal 12 3 4 4 4 5 3" xfId="37072" xr:uid="{00000000-0005-0000-0000-00005B4E0000}"/>
    <cellStyle name="Normal 12 3 4 4 4 6" xfId="5961" xr:uid="{00000000-0005-0000-0000-00005C4E0000}"/>
    <cellStyle name="Normal 12 3 4 4 4 6 2" xfId="18772" xr:uid="{00000000-0005-0000-0000-00005D4E0000}"/>
    <cellStyle name="Normal 12 3 4 4 4 6 2 2" xfId="44392" xr:uid="{00000000-0005-0000-0000-00005E4E0000}"/>
    <cellStyle name="Normal 12 3 4 4 4 6 3" xfId="31582" xr:uid="{00000000-0005-0000-0000-00005F4E0000}"/>
    <cellStyle name="Normal 12 3 4 4 4 7" xfId="13282" xr:uid="{00000000-0005-0000-0000-0000604E0000}"/>
    <cellStyle name="Normal 12 3 4 4 4 7 2" xfId="38902" xr:uid="{00000000-0005-0000-0000-0000614E0000}"/>
    <cellStyle name="Normal 12 3 4 4 4 8" xfId="26092" xr:uid="{00000000-0005-0000-0000-0000624E0000}"/>
    <cellStyle name="Normal 12 3 4 4 5" xfId="829" xr:uid="{00000000-0005-0000-0000-0000634E0000}"/>
    <cellStyle name="Normal 12 3 4 4 5 2" xfId="1724" xr:uid="{00000000-0005-0000-0000-0000644E0000}"/>
    <cellStyle name="Normal 12 3 4 4 5 2 2" xfId="3554" xr:uid="{00000000-0005-0000-0000-0000654E0000}"/>
    <cellStyle name="Normal 12 3 4 4 5 2 2 2" xfId="9044" xr:uid="{00000000-0005-0000-0000-0000664E0000}"/>
    <cellStyle name="Normal 12 3 4 4 5 2 2 2 2" xfId="21855" xr:uid="{00000000-0005-0000-0000-0000674E0000}"/>
    <cellStyle name="Normal 12 3 4 4 5 2 2 2 2 2" xfId="47475" xr:uid="{00000000-0005-0000-0000-0000684E0000}"/>
    <cellStyle name="Normal 12 3 4 4 5 2 2 2 3" xfId="34665" xr:uid="{00000000-0005-0000-0000-0000694E0000}"/>
    <cellStyle name="Normal 12 3 4 4 5 2 2 3" xfId="16365" xr:uid="{00000000-0005-0000-0000-00006A4E0000}"/>
    <cellStyle name="Normal 12 3 4 4 5 2 2 3 2" xfId="41985" xr:uid="{00000000-0005-0000-0000-00006B4E0000}"/>
    <cellStyle name="Normal 12 3 4 4 5 2 2 4" xfId="29175" xr:uid="{00000000-0005-0000-0000-00006C4E0000}"/>
    <cellStyle name="Normal 12 3 4 4 5 2 3" xfId="5384" xr:uid="{00000000-0005-0000-0000-00006D4E0000}"/>
    <cellStyle name="Normal 12 3 4 4 5 2 3 2" xfId="10874" xr:uid="{00000000-0005-0000-0000-00006E4E0000}"/>
    <cellStyle name="Normal 12 3 4 4 5 2 3 2 2" xfId="23685" xr:uid="{00000000-0005-0000-0000-00006F4E0000}"/>
    <cellStyle name="Normal 12 3 4 4 5 2 3 2 2 2" xfId="49305" xr:uid="{00000000-0005-0000-0000-0000704E0000}"/>
    <cellStyle name="Normal 12 3 4 4 5 2 3 2 3" xfId="36495" xr:uid="{00000000-0005-0000-0000-0000714E0000}"/>
    <cellStyle name="Normal 12 3 4 4 5 2 3 3" xfId="18195" xr:uid="{00000000-0005-0000-0000-0000724E0000}"/>
    <cellStyle name="Normal 12 3 4 4 5 2 3 3 2" xfId="43815" xr:uid="{00000000-0005-0000-0000-0000734E0000}"/>
    <cellStyle name="Normal 12 3 4 4 5 2 3 4" xfId="31005" xr:uid="{00000000-0005-0000-0000-0000744E0000}"/>
    <cellStyle name="Normal 12 3 4 4 5 2 4" xfId="12704" xr:uid="{00000000-0005-0000-0000-0000754E0000}"/>
    <cellStyle name="Normal 12 3 4 4 5 2 4 2" xfId="25515" xr:uid="{00000000-0005-0000-0000-0000764E0000}"/>
    <cellStyle name="Normal 12 3 4 4 5 2 4 2 2" xfId="51135" xr:uid="{00000000-0005-0000-0000-0000774E0000}"/>
    <cellStyle name="Normal 12 3 4 4 5 2 4 3" xfId="38325" xr:uid="{00000000-0005-0000-0000-0000784E0000}"/>
    <cellStyle name="Normal 12 3 4 4 5 2 5" xfId="7214" xr:uid="{00000000-0005-0000-0000-0000794E0000}"/>
    <cellStyle name="Normal 12 3 4 4 5 2 5 2" xfId="20025" xr:uid="{00000000-0005-0000-0000-00007A4E0000}"/>
    <cellStyle name="Normal 12 3 4 4 5 2 5 2 2" xfId="45645" xr:uid="{00000000-0005-0000-0000-00007B4E0000}"/>
    <cellStyle name="Normal 12 3 4 4 5 2 5 3" xfId="32835" xr:uid="{00000000-0005-0000-0000-00007C4E0000}"/>
    <cellStyle name="Normal 12 3 4 4 5 2 6" xfId="14535" xr:uid="{00000000-0005-0000-0000-00007D4E0000}"/>
    <cellStyle name="Normal 12 3 4 4 5 2 6 2" xfId="40155" xr:uid="{00000000-0005-0000-0000-00007E4E0000}"/>
    <cellStyle name="Normal 12 3 4 4 5 2 7" xfId="27345" xr:uid="{00000000-0005-0000-0000-00007F4E0000}"/>
    <cellStyle name="Normal 12 3 4 4 5 3" xfId="2660" xr:uid="{00000000-0005-0000-0000-0000804E0000}"/>
    <cellStyle name="Normal 12 3 4 4 5 3 2" xfId="8150" xr:uid="{00000000-0005-0000-0000-0000814E0000}"/>
    <cellStyle name="Normal 12 3 4 4 5 3 2 2" xfId="20961" xr:uid="{00000000-0005-0000-0000-0000824E0000}"/>
    <cellStyle name="Normal 12 3 4 4 5 3 2 2 2" xfId="46581" xr:uid="{00000000-0005-0000-0000-0000834E0000}"/>
    <cellStyle name="Normal 12 3 4 4 5 3 2 3" xfId="33771" xr:uid="{00000000-0005-0000-0000-0000844E0000}"/>
    <cellStyle name="Normal 12 3 4 4 5 3 3" xfId="15471" xr:uid="{00000000-0005-0000-0000-0000854E0000}"/>
    <cellStyle name="Normal 12 3 4 4 5 3 3 2" xfId="41091" xr:uid="{00000000-0005-0000-0000-0000864E0000}"/>
    <cellStyle name="Normal 12 3 4 4 5 3 4" xfId="28281" xr:uid="{00000000-0005-0000-0000-0000874E0000}"/>
    <cellStyle name="Normal 12 3 4 4 5 4" xfId="4490" xr:uid="{00000000-0005-0000-0000-0000884E0000}"/>
    <cellStyle name="Normal 12 3 4 4 5 4 2" xfId="9980" xr:uid="{00000000-0005-0000-0000-0000894E0000}"/>
    <cellStyle name="Normal 12 3 4 4 5 4 2 2" xfId="22791" xr:uid="{00000000-0005-0000-0000-00008A4E0000}"/>
    <cellStyle name="Normal 12 3 4 4 5 4 2 2 2" xfId="48411" xr:uid="{00000000-0005-0000-0000-00008B4E0000}"/>
    <cellStyle name="Normal 12 3 4 4 5 4 2 3" xfId="35601" xr:uid="{00000000-0005-0000-0000-00008C4E0000}"/>
    <cellStyle name="Normal 12 3 4 4 5 4 3" xfId="17301" xr:uid="{00000000-0005-0000-0000-00008D4E0000}"/>
    <cellStyle name="Normal 12 3 4 4 5 4 3 2" xfId="42921" xr:uid="{00000000-0005-0000-0000-00008E4E0000}"/>
    <cellStyle name="Normal 12 3 4 4 5 4 4" xfId="30111" xr:uid="{00000000-0005-0000-0000-00008F4E0000}"/>
    <cellStyle name="Normal 12 3 4 4 5 5" xfId="11810" xr:uid="{00000000-0005-0000-0000-0000904E0000}"/>
    <cellStyle name="Normal 12 3 4 4 5 5 2" xfId="24621" xr:uid="{00000000-0005-0000-0000-0000914E0000}"/>
    <cellStyle name="Normal 12 3 4 4 5 5 2 2" xfId="50241" xr:uid="{00000000-0005-0000-0000-0000924E0000}"/>
    <cellStyle name="Normal 12 3 4 4 5 5 3" xfId="37431" xr:uid="{00000000-0005-0000-0000-0000934E0000}"/>
    <cellStyle name="Normal 12 3 4 4 5 6" xfId="6320" xr:uid="{00000000-0005-0000-0000-0000944E0000}"/>
    <cellStyle name="Normal 12 3 4 4 5 6 2" xfId="19131" xr:uid="{00000000-0005-0000-0000-0000954E0000}"/>
    <cellStyle name="Normal 12 3 4 4 5 6 2 2" xfId="44751" xr:uid="{00000000-0005-0000-0000-0000964E0000}"/>
    <cellStyle name="Normal 12 3 4 4 5 6 3" xfId="31941" xr:uid="{00000000-0005-0000-0000-0000974E0000}"/>
    <cellStyle name="Normal 12 3 4 4 5 7" xfId="13641" xr:uid="{00000000-0005-0000-0000-0000984E0000}"/>
    <cellStyle name="Normal 12 3 4 4 5 7 2" xfId="39261" xr:uid="{00000000-0005-0000-0000-0000994E0000}"/>
    <cellStyle name="Normal 12 3 4 4 5 8" xfId="26451" xr:uid="{00000000-0005-0000-0000-00009A4E0000}"/>
    <cellStyle name="Normal 12 3 4 4 6" xfId="1230" xr:uid="{00000000-0005-0000-0000-00009B4E0000}"/>
    <cellStyle name="Normal 12 3 4 4 6 2" xfId="3060" xr:uid="{00000000-0005-0000-0000-00009C4E0000}"/>
    <cellStyle name="Normal 12 3 4 4 6 2 2" xfId="8550" xr:uid="{00000000-0005-0000-0000-00009D4E0000}"/>
    <cellStyle name="Normal 12 3 4 4 6 2 2 2" xfId="21361" xr:uid="{00000000-0005-0000-0000-00009E4E0000}"/>
    <cellStyle name="Normal 12 3 4 4 6 2 2 2 2" xfId="46981" xr:uid="{00000000-0005-0000-0000-00009F4E0000}"/>
    <cellStyle name="Normal 12 3 4 4 6 2 2 3" xfId="34171" xr:uid="{00000000-0005-0000-0000-0000A04E0000}"/>
    <cellStyle name="Normal 12 3 4 4 6 2 3" xfId="15871" xr:uid="{00000000-0005-0000-0000-0000A14E0000}"/>
    <cellStyle name="Normal 12 3 4 4 6 2 3 2" xfId="41491" xr:uid="{00000000-0005-0000-0000-0000A24E0000}"/>
    <cellStyle name="Normal 12 3 4 4 6 2 4" xfId="28681" xr:uid="{00000000-0005-0000-0000-0000A34E0000}"/>
    <cellStyle name="Normal 12 3 4 4 6 3" xfId="4890" xr:uid="{00000000-0005-0000-0000-0000A44E0000}"/>
    <cellStyle name="Normal 12 3 4 4 6 3 2" xfId="10380" xr:uid="{00000000-0005-0000-0000-0000A54E0000}"/>
    <cellStyle name="Normal 12 3 4 4 6 3 2 2" xfId="23191" xr:uid="{00000000-0005-0000-0000-0000A64E0000}"/>
    <cellStyle name="Normal 12 3 4 4 6 3 2 2 2" xfId="48811" xr:uid="{00000000-0005-0000-0000-0000A74E0000}"/>
    <cellStyle name="Normal 12 3 4 4 6 3 2 3" xfId="36001" xr:uid="{00000000-0005-0000-0000-0000A84E0000}"/>
    <cellStyle name="Normal 12 3 4 4 6 3 3" xfId="17701" xr:uid="{00000000-0005-0000-0000-0000A94E0000}"/>
    <cellStyle name="Normal 12 3 4 4 6 3 3 2" xfId="43321" xr:uid="{00000000-0005-0000-0000-0000AA4E0000}"/>
    <cellStyle name="Normal 12 3 4 4 6 3 4" xfId="30511" xr:uid="{00000000-0005-0000-0000-0000AB4E0000}"/>
    <cellStyle name="Normal 12 3 4 4 6 4" xfId="12210" xr:uid="{00000000-0005-0000-0000-0000AC4E0000}"/>
    <cellStyle name="Normal 12 3 4 4 6 4 2" xfId="25021" xr:uid="{00000000-0005-0000-0000-0000AD4E0000}"/>
    <cellStyle name="Normal 12 3 4 4 6 4 2 2" xfId="50641" xr:uid="{00000000-0005-0000-0000-0000AE4E0000}"/>
    <cellStyle name="Normal 12 3 4 4 6 4 3" xfId="37831" xr:uid="{00000000-0005-0000-0000-0000AF4E0000}"/>
    <cellStyle name="Normal 12 3 4 4 6 5" xfId="6720" xr:uid="{00000000-0005-0000-0000-0000B04E0000}"/>
    <cellStyle name="Normal 12 3 4 4 6 5 2" xfId="19531" xr:uid="{00000000-0005-0000-0000-0000B14E0000}"/>
    <cellStyle name="Normal 12 3 4 4 6 5 2 2" xfId="45151" xr:uid="{00000000-0005-0000-0000-0000B24E0000}"/>
    <cellStyle name="Normal 12 3 4 4 6 5 3" xfId="32341" xr:uid="{00000000-0005-0000-0000-0000B34E0000}"/>
    <cellStyle name="Normal 12 3 4 4 6 6" xfId="14041" xr:uid="{00000000-0005-0000-0000-0000B44E0000}"/>
    <cellStyle name="Normal 12 3 4 4 6 6 2" xfId="39661" xr:uid="{00000000-0005-0000-0000-0000B54E0000}"/>
    <cellStyle name="Normal 12 3 4 4 6 7" xfId="26851" xr:uid="{00000000-0005-0000-0000-0000B64E0000}"/>
    <cellStyle name="Normal 12 3 4 4 7" xfId="2166" xr:uid="{00000000-0005-0000-0000-0000B74E0000}"/>
    <cellStyle name="Normal 12 3 4 4 7 2" xfId="7656" xr:uid="{00000000-0005-0000-0000-0000B84E0000}"/>
    <cellStyle name="Normal 12 3 4 4 7 2 2" xfId="20467" xr:uid="{00000000-0005-0000-0000-0000B94E0000}"/>
    <cellStyle name="Normal 12 3 4 4 7 2 2 2" xfId="46087" xr:uid="{00000000-0005-0000-0000-0000BA4E0000}"/>
    <cellStyle name="Normal 12 3 4 4 7 2 3" xfId="33277" xr:uid="{00000000-0005-0000-0000-0000BB4E0000}"/>
    <cellStyle name="Normal 12 3 4 4 7 3" xfId="14977" xr:uid="{00000000-0005-0000-0000-0000BC4E0000}"/>
    <cellStyle name="Normal 12 3 4 4 7 3 2" xfId="40597" xr:uid="{00000000-0005-0000-0000-0000BD4E0000}"/>
    <cellStyle name="Normal 12 3 4 4 7 4" xfId="27787" xr:uid="{00000000-0005-0000-0000-0000BE4E0000}"/>
    <cellStyle name="Normal 12 3 4 4 8" xfId="3996" xr:uid="{00000000-0005-0000-0000-0000BF4E0000}"/>
    <cellStyle name="Normal 12 3 4 4 8 2" xfId="9486" xr:uid="{00000000-0005-0000-0000-0000C04E0000}"/>
    <cellStyle name="Normal 12 3 4 4 8 2 2" xfId="22297" xr:uid="{00000000-0005-0000-0000-0000C14E0000}"/>
    <cellStyle name="Normal 12 3 4 4 8 2 2 2" xfId="47917" xr:uid="{00000000-0005-0000-0000-0000C24E0000}"/>
    <cellStyle name="Normal 12 3 4 4 8 2 3" xfId="35107" xr:uid="{00000000-0005-0000-0000-0000C34E0000}"/>
    <cellStyle name="Normal 12 3 4 4 8 3" xfId="16807" xr:uid="{00000000-0005-0000-0000-0000C44E0000}"/>
    <cellStyle name="Normal 12 3 4 4 8 3 2" xfId="42427" xr:uid="{00000000-0005-0000-0000-0000C54E0000}"/>
    <cellStyle name="Normal 12 3 4 4 8 4" xfId="29617" xr:uid="{00000000-0005-0000-0000-0000C64E0000}"/>
    <cellStyle name="Normal 12 3 4 4 9" xfId="11316" xr:uid="{00000000-0005-0000-0000-0000C74E0000}"/>
    <cellStyle name="Normal 12 3 4 4 9 2" xfId="24127" xr:uid="{00000000-0005-0000-0000-0000C84E0000}"/>
    <cellStyle name="Normal 12 3 4 4 9 2 2" xfId="49747" xr:uid="{00000000-0005-0000-0000-0000C94E0000}"/>
    <cellStyle name="Normal 12 3 4 4 9 3" xfId="36937" xr:uid="{00000000-0005-0000-0000-0000CA4E0000}"/>
    <cellStyle name="Normal 12 3 4 5" xfId="376" xr:uid="{00000000-0005-0000-0000-0000CB4E0000}"/>
    <cellStyle name="Normal 12 3 4 5 2" xfId="870" xr:uid="{00000000-0005-0000-0000-0000CC4E0000}"/>
    <cellStyle name="Normal 12 3 4 5 2 2" xfId="1765" xr:uid="{00000000-0005-0000-0000-0000CD4E0000}"/>
    <cellStyle name="Normal 12 3 4 5 2 2 2" xfId="3595" xr:uid="{00000000-0005-0000-0000-0000CE4E0000}"/>
    <cellStyle name="Normal 12 3 4 5 2 2 2 2" xfId="9085" xr:uid="{00000000-0005-0000-0000-0000CF4E0000}"/>
    <cellStyle name="Normal 12 3 4 5 2 2 2 2 2" xfId="21896" xr:uid="{00000000-0005-0000-0000-0000D04E0000}"/>
    <cellStyle name="Normal 12 3 4 5 2 2 2 2 2 2" xfId="47516" xr:uid="{00000000-0005-0000-0000-0000D14E0000}"/>
    <cellStyle name="Normal 12 3 4 5 2 2 2 2 3" xfId="34706" xr:uid="{00000000-0005-0000-0000-0000D24E0000}"/>
    <cellStyle name="Normal 12 3 4 5 2 2 2 3" xfId="16406" xr:uid="{00000000-0005-0000-0000-0000D34E0000}"/>
    <cellStyle name="Normal 12 3 4 5 2 2 2 3 2" xfId="42026" xr:uid="{00000000-0005-0000-0000-0000D44E0000}"/>
    <cellStyle name="Normal 12 3 4 5 2 2 2 4" xfId="29216" xr:uid="{00000000-0005-0000-0000-0000D54E0000}"/>
    <cellStyle name="Normal 12 3 4 5 2 2 3" xfId="5425" xr:uid="{00000000-0005-0000-0000-0000D64E0000}"/>
    <cellStyle name="Normal 12 3 4 5 2 2 3 2" xfId="10915" xr:uid="{00000000-0005-0000-0000-0000D74E0000}"/>
    <cellStyle name="Normal 12 3 4 5 2 2 3 2 2" xfId="23726" xr:uid="{00000000-0005-0000-0000-0000D84E0000}"/>
    <cellStyle name="Normal 12 3 4 5 2 2 3 2 2 2" xfId="49346" xr:uid="{00000000-0005-0000-0000-0000D94E0000}"/>
    <cellStyle name="Normal 12 3 4 5 2 2 3 2 3" xfId="36536" xr:uid="{00000000-0005-0000-0000-0000DA4E0000}"/>
    <cellStyle name="Normal 12 3 4 5 2 2 3 3" xfId="18236" xr:uid="{00000000-0005-0000-0000-0000DB4E0000}"/>
    <cellStyle name="Normal 12 3 4 5 2 2 3 3 2" xfId="43856" xr:uid="{00000000-0005-0000-0000-0000DC4E0000}"/>
    <cellStyle name="Normal 12 3 4 5 2 2 3 4" xfId="31046" xr:uid="{00000000-0005-0000-0000-0000DD4E0000}"/>
    <cellStyle name="Normal 12 3 4 5 2 2 4" xfId="12745" xr:uid="{00000000-0005-0000-0000-0000DE4E0000}"/>
    <cellStyle name="Normal 12 3 4 5 2 2 4 2" xfId="25556" xr:uid="{00000000-0005-0000-0000-0000DF4E0000}"/>
    <cellStyle name="Normal 12 3 4 5 2 2 4 2 2" xfId="51176" xr:uid="{00000000-0005-0000-0000-0000E04E0000}"/>
    <cellStyle name="Normal 12 3 4 5 2 2 4 3" xfId="38366" xr:uid="{00000000-0005-0000-0000-0000E14E0000}"/>
    <cellStyle name="Normal 12 3 4 5 2 2 5" xfId="7255" xr:uid="{00000000-0005-0000-0000-0000E24E0000}"/>
    <cellStyle name="Normal 12 3 4 5 2 2 5 2" xfId="20066" xr:uid="{00000000-0005-0000-0000-0000E34E0000}"/>
    <cellStyle name="Normal 12 3 4 5 2 2 5 2 2" xfId="45686" xr:uid="{00000000-0005-0000-0000-0000E44E0000}"/>
    <cellStyle name="Normal 12 3 4 5 2 2 5 3" xfId="32876" xr:uid="{00000000-0005-0000-0000-0000E54E0000}"/>
    <cellStyle name="Normal 12 3 4 5 2 2 6" xfId="14576" xr:uid="{00000000-0005-0000-0000-0000E64E0000}"/>
    <cellStyle name="Normal 12 3 4 5 2 2 6 2" xfId="40196" xr:uid="{00000000-0005-0000-0000-0000E74E0000}"/>
    <cellStyle name="Normal 12 3 4 5 2 2 7" xfId="27386" xr:uid="{00000000-0005-0000-0000-0000E84E0000}"/>
    <cellStyle name="Normal 12 3 4 5 2 3" xfId="2701" xr:uid="{00000000-0005-0000-0000-0000E94E0000}"/>
    <cellStyle name="Normal 12 3 4 5 2 3 2" xfId="8191" xr:uid="{00000000-0005-0000-0000-0000EA4E0000}"/>
    <cellStyle name="Normal 12 3 4 5 2 3 2 2" xfId="21002" xr:uid="{00000000-0005-0000-0000-0000EB4E0000}"/>
    <cellStyle name="Normal 12 3 4 5 2 3 2 2 2" xfId="46622" xr:uid="{00000000-0005-0000-0000-0000EC4E0000}"/>
    <cellStyle name="Normal 12 3 4 5 2 3 2 3" xfId="33812" xr:uid="{00000000-0005-0000-0000-0000ED4E0000}"/>
    <cellStyle name="Normal 12 3 4 5 2 3 3" xfId="15512" xr:uid="{00000000-0005-0000-0000-0000EE4E0000}"/>
    <cellStyle name="Normal 12 3 4 5 2 3 3 2" xfId="41132" xr:uid="{00000000-0005-0000-0000-0000EF4E0000}"/>
    <cellStyle name="Normal 12 3 4 5 2 3 4" xfId="28322" xr:uid="{00000000-0005-0000-0000-0000F04E0000}"/>
    <cellStyle name="Normal 12 3 4 5 2 4" xfId="4531" xr:uid="{00000000-0005-0000-0000-0000F14E0000}"/>
    <cellStyle name="Normal 12 3 4 5 2 4 2" xfId="10021" xr:uid="{00000000-0005-0000-0000-0000F24E0000}"/>
    <cellStyle name="Normal 12 3 4 5 2 4 2 2" xfId="22832" xr:uid="{00000000-0005-0000-0000-0000F34E0000}"/>
    <cellStyle name="Normal 12 3 4 5 2 4 2 2 2" xfId="48452" xr:uid="{00000000-0005-0000-0000-0000F44E0000}"/>
    <cellStyle name="Normal 12 3 4 5 2 4 2 3" xfId="35642" xr:uid="{00000000-0005-0000-0000-0000F54E0000}"/>
    <cellStyle name="Normal 12 3 4 5 2 4 3" xfId="17342" xr:uid="{00000000-0005-0000-0000-0000F64E0000}"/>
    <cellStyle name="Normal 12 3 4 5 2 4 3 2" xfId="42962" xr:uid="{00000000-0005-0000-0000-0000F74E0000}"/>
    <cellStyle name="Normal 12 3 4 5 2 4 4" xfId="30152" xr:uid="{00000000-0005-0000-0000-0000F84E0000}"/>
    <cellStyle name="Normal 12 3 4 5 2 5" xfId="11851" xr:uid="{00000000-0005-0000-0000-0000F94E0000}"/>
    <cellStyle name="Normal 12 3 4 5 2 5 2" xfId="24662" xr:uid="{00000000-0005-0000-0000-0000FA4E0000}"/>
    <cellStyle name="Normal 12 3 4 5 2 5 2 2" xfId="50282" xr:uid="{00000000-0005-0000-0000-0000FB4E0000}"/>
    <cellStyle name="Normal 12 3 4 5 2 5 3" xfId="37472" xr:uid="{00000000-0005-0000-0000-0000FC4E0000}"/>
    <cellStyle name="Normal 12 3 4 5 2 6" xfId="6361" xr:uid="{00000000-0005-0000-0000-0000FD4E0000}"/>
    <cellStyle name="Normal 12 3 4 5 2 6 2" xfId="19172" xr:uid="{00000000-0005-0000-0000-0000FE4E0000}"/>
    <cellStyle name="Normal 12 3 4 5 2 6 2 2" xfId="44792" xr:uid="{00000000-0005-0000-0000-0000FF4E0000}"/>
    <cellStyle name="Normal 12 3 4 5 2 6 3" xfId="31982" xr:uid="{00000000-0005-0000-0000-0000004F0000}"/>
    <cellStyle name="Normal 12 3 4 5 2 7" xfId="13682" xr:uid="{00000000-0005-0000-0000-0000014F0000}"/>
    <cellStyle name="Normal 12 3 4 5 2 7 2" xfId="39302" xr:uid="{00000000-0005-0000-0000-0000024F0000}"/>
    <cellStyle name="Normal 12 3 4 5 2 8" xfId="26492" xr:uid="{00000000-0005-0000-0000-0000034F0000}"/>
    <cellStyle name="Normal 12 3 4 5 3" xfId="1271" xr:uid="{00000000-0005-0000-0000-0000044F0000}"/>
    <cellStyle name="Normal 12 3 4 5 3 2" xfId="3101" xr:uid="{00000000-0005-0000-0000-0000054F0000}"/>
    <cellStyle name="Normal 12 3 4 5 3 2 2" xfId="8591" xr:uid="{00000000-0005-0000-0000-0000064F0000}"/>
    <cellStyle name="Normal 12 3 4 5 3 2 2 2" xfId="21402" xr:uid="{00000000-0005-0000-0000-0000074F0000}"/>
    <cellStyle name="Normal 12 3 4 5 3 2 2 2 2" xfId="47022" xr:uid="{00000000-0005-0000-0000-0000084F0000}"/>
    <cellStyle name="Normal 12 3 4 5 3 2 2 3" xfId="34212" xr:uid="{00000000-0005-0000-0000-0000094F0000}"/>
    <cellStyle name="Normal 12 3 4 5 3 2 3" xfId="15912" xr:uid="{00000000-0005-0000-0000-00000A4F0000}"/>
    <cellStyle name="Normal 12 3 4 5 3 2 3 2" xfId="41532" xr:uid="{00000000-0005-0000-0000-00000B4F0000}"/>
    <cellStyle name="Normal 12 3 4 5 3 2 4" xfId="28722" xr:uid="{00000000-0005-0000-0000-00000C4F0000}"/>
    <cellStyle name="Normal 12 3 4 5 3 3" xfId="4931" xr:uid="{00000000-0005-0000-0000-00000D4F0000}"/>
    <cellStyle name="Normal 12 3 4 5 3 3 2" xfId="10421" xr:uid="{00000000-0005-0000-0000-00000E4F0000}"/>
    <cellStyle name="Normal 12 3 4 5 3 3 2 2" xfId="23232" xr:uid="{00000000-0005-0000-0000-00000F4F0000}"/>
    <cellStyle name="Normal 12 3 4 5 3 3 2 2 2" xfId="48852" xr:uid="{00000000-0005-0000-0000-0000104F0000}"/>
    <cellStyle name="Normal 12 3 4 5 3 3 2 3" xfId="36042" xr:uid="{00000000-0005-0000-0000-0000114F0000}"/>
    <cellStyle name="Normal 12 3 4 5 3 3 3" xfId="17742" xr:uid="{00000000-0005-0000-0000-0000124F0000}"/>
    <cellStyle name="Normal 12 3 4 5 3 3 3 2" xfId="43362" xr:uid="{00000000-0005-0000-0000-0000134F0000}"/>
    <cellStyle name="Normal 12 3 4 5 3 3 4" xfId="30552" xr:uid="{00000000-0005-0000-0000-0000144F0000}"/>
    <cellStyle name="Normal 12 3 4 5 3 4" xfId="12251" xr:uid="{00000000-0005-0000-0000-0000154F0000}"/>
    <cellStyle name="Normal 12 3 4 5 3 4 2" xfId="25062" xr:uid="{00000000-0005-0000-0000-0000164F0000}"/>
    <cellStyle name="Normal 12 3 4 5 3 4 2 2" xfId="50682" xr:uid="{00000000-0005-0000-0000-0000174F0000}"/>
    <cellStyle name="Normal 12 3 4 5 3 4 3" xfId="37872" xr:uid="{00000000-0005-0000-0000-0000184F0000}"/>
    <cellStyle name="Normal 12 3 4 5 3 5" xfId="6761" xr:uid="{00000000-0005-0000-0000-0000194F0000}"/>
    <cellStyle name="Normal 12 3 4 5 3 5 2" xfId="19572" xr:uid="{00000000-0005-0000-0000-00001A4F0000}"/>
    <cellStyle name="Normal 12 3 4 5 3 5 2 2" xfId="45192" xr:uid="{00000000-0005-0000-0000-00001B4F0000}"/>
    <cellStyle name="Normal 12 3 4 5 3 5 3" xfId="32382" xr:uid="{00000000-0005-0000-0000-00001C4F0000}"/>
    <cellStyle name="Normal 12 3 4 5 3 6" xfId="14082" xr:uid="{00000000-0005-0000-0000-00001D4F0000}"/>
    <cellStyle name="Normal 12 3 4 5 3 6 2" xfId="39702" xr:uid="{00000000-0005-0000-0000-00001E4F0000}"/>
    <cellStyle name="Normal 12 3 4 5 3 7" xfId="26892" xr:uid="{00000000-0005-0000-0000-00001F4F0000}"/>
    <cellStyle name="Normal 12 3 4 5 4" xfId="2207" xr:uid="{00000000-0005-0000-0000-0000204F0000}"/>
    <cellStyle name="Normal 12 3 4 5 4 2" xfId="7697" xr:uid="{00000000-0005-0000-0000-0000214F0000}"/>
    <cellStyle name="Normal 12 3 4 5 4 2 2" xfId="20508" xr:uid="{00000000-0005-0000-0000-0000224F0000}"/>
    <cellStyle name="Normal 12 3 4 5 4 2 2 2" xfId="46128" xr:uid="{00000000-0005-0000-0000-0000234F0000}"/>
    <cellStyle name="Normal 12 3 4 5 4 2 3" xfId="33318" xr:uid="{00000000-0005-0000-0000-0000244F0000}"/>
    <cellStyle name="Normal 12 3 4 5 4 3" xfId="15018" xr:uid="{00000000-0005-0000-0000-0000254F0000}"/>
    <cellStyle name="Normal 12 3 4 5 4 3 2" xfId="40638" xr:uid="{00000000-0005-0000-0000-0000264F0000}"/>
    <cellStyle name="Normal 12 3 4 5 4 4" xfId="27828" xr:uid="{00000000-0005-0000-0000-0000274F0000}"/>
    <cellStyle name="Normal 12 3 4 5 5" xfId="4037" xr:uid="{00000000-0005-0000-0000-0000284F0000}"/>
    <cellStyle name="Normal 12 3 4 5 5 2" xfId="9527" xr:uid="{00000000-0005-0000-0000-0000294F0000}"/>
    <cellStyle name="Normal 12 3 4 5 5 2 2" xfId="22338" xr:uid="{00000000-0005-0000-0000-00002A4F0000}"/>
    <cellStyle name="Normal 12 3 4 5 5 2 2 2" xfId="47958" xr:uid="{00000000-0005-0000-0000-00002B4F0000}"/>
    <cellStyle name="Normal 12 3 4 5 5 2 3" xfId="35148" xr:uid="{00000000-0005-0000-0000-00002C4F0000}"/>
    <cellStyle name="Normal 12 3 4 5 5 3" xfId="16848" xr:uid="{00000000-0005-0000-0000-00002D4F0000}"/>
    <cellStyle name="Normal 12 3 4 5 5 3 2" xfId="42468" xr:uid="{00000000-0005-0000-0000-00002E4F0000}"/>
    <cellStyle name="Normal 12 3 4 5 5 4" xfId="29658" xr:uid="{00000000-0005-0000-0000-00002F4F0000}"/>
    <cellStyle name="Normal 12 3 4 5 6" xfId="11357" xr:uid="{00000000-0005-0000-0000-0000304F0000}"/>
    <cellStyle name="Normal 12 3 4 5 6 2" xfId="24168" xr:uid="{00000000-0005-0000-0000-0000314F0000}"/>
    <cellStyle name="Normal 12 3 4 5 6 2 2" xfId="49788" xr:uid="{00000000-0005-0000-0000-0000324F0000}"/>
    <cellStyle name="Normal 12 3 4 5 6 3" xfId="36978" xr:uid="{00000000-0005-0000-0000-0000334F0000}"/>
    <cellStyle name="Normal 12 3 4 5 7" xfId="5867" xr:uid="{00000000-0005-0000-0000-0000344F0000}"/>
    <cellStyle name="Normal 12 3 4 5 7 2" xfId="18678" xr:uid="{00000000-0005-0000-0000-0000354F0000}"/>
    <cellStyle name="Normal 12 3 4 5 7 2 2" xfId="44298" xr:uid="{00000000-0005-0000-0000-0000364F0000}"/>
    <cellStyle name="Normal 12 3 4 5 7 3" xfId="31488" xr:uid="{00000000-0005-0000-0000-0000374F0000}"/>
    <cellStyle name="Normal 12 3 4 5 8" xfId="13188" xr:uid="{00000000-0005-0000-0000-0000384F0000}"/>
    <cellStyle name="Normal 12 3 4 5 8 2" xfId="38808" xr:uid="{00000000-0005-0000-0000-0000394F0000}"/>
    <cellStyle name="Normal 12 3 4 5 9" xfId="25998" xr:uid="{00000000-0005-0000-0000-00003A4F0000}"/>
    <cellStyle name="Normal 12 3 4 6" xfId="603" xr:uid="{00000000-0005-0000-0000-00003B4F0000}"/>
    <cellStyle name="Normal 12 3 4 6 2" xfId="1003" xr:uid="{00000000-0005-0000-0000-00003C4F0000}"/>
    <cellStyle name="Normal 12 3 4 6 2 2" xfId="1898" xr:uid="{00000000-0005-0000-0000-00003D4F0000}"/>
    <cellStyle name="Normal 12 3 4 6 2 2 2" xfId="3728" xr:uid="{00000000-0005-0000-0000-00003E4F0000}"/>
    <cellStyle name="Normal 12 3 4 6 2 2 2 2" xfId="9218" xr:uid="{00000000-0005-0000-0000-00003F4F0000}"/>
    <cellStyle name="Normal 12 3 4 6 2 2 2 2 2" xfId="22029" xr:uid="{00000000-0005-0000-0000-0000404F0000}"/>
    <cellStyle name="Normal 12 3 4 6 2 2 2 2 2 2" xfId="47649" xr:uid="{00000000-0005-0000-0000-0000414F0000}"/>
    <cellStyle name="Normal 12 3 4 6 2 2 2 2 3" xfId="34839" xr:uid="{00000000-0005-0000-0000-0000424F0000}"/>
    <cellStyle name="Normal 12 3 4 6 2 2 2 3" xfId="16539" xr:uid="{00000000-0005-0000-0000-0000434F0000}"/>
    <cellStyle name="Normal 12 3 4 6 2 2 2 3 2" xfId="42159" xr:uid="{00000000-0005-0000-0000-0000444F0000}"/>
    <cellStyle name="Normal 12 3 4 6 2 2 2 4" xfId="29349" xr:uid="{00000000-0005-0000-0000-0000454F0000}"/>
    <cellStyle name="Normal 12 3 4 6 2 2 3" xfId="5558" xr:uid="{00000000-0005-0000-0000-0000464F0000}"/>
    <cellStyle name="Normal 12 3 4 6 2 2 3 2" xfId="11048" xr:uid="{00000000-0005-0000-0000-0000474F0000}"/>
    <cellStyle name="Normal 12 3 4 6 2 2 3 2 2" xfId="23859" xr:uid="{00000000-0005-0000-0000-0000484F0000}"/>
    <cellStyle name="Normal 12 3 4 6 2 2 3 2 2 2" xfId="49479" xr:uid="{00000000-0005-0000-0000-0000494F0000}"/>
    <cellStyle name="Normal 12 3 4 6 2 2 3 2 3" xfId="36669" xr:uid="{00000000-0005-0000-0000-00004A4F0000}"/>
    <cellStyle name="Normal 12 3 4 6 2 2 3 3" xfId="18369" xr:uid="{00000000-0005-0000-0000-00004B4F0000}"/>
    <cellStyle name="Normal 12 3 4 6 2 2 3 3 2" xfId="43989" xr:uid="{00000000-0005-0000-0000-00004C4F0000}"/>
    <cellStyle name="Normal 12 3 4 6 2 2 3 4" xfId="31179" xr:uid="{00000000-0005-0000-0000-00004D4F0000}"/>
    <cellStyle name="Normal 12 3 4 6 2 2 4" xfId="12878" xr:uid="{00000000-0005-0000-0000-00004E4F0000}"/>
    <cellStyle name="Normal 12 3 4 6 2 2 4 2" xfId="25689" xr:uid="{00000000-0005-0000-0000-00004F4F0000}"/>
    <cellStyle name="Normal 12 3 4 6 2 2 4 2 2" xfId="51309" xr:uid="{00000000-0005-0000-0000-0000504F0000}"/>
    <cellStyle name="Normal 12 3 4 6 2 2 4 3" xfId="38499" xr:uid="{00000000-0005-0000-0000-0000514F0000}"/>
    <cellStyle name="Normal 12 3 4 6 2 2 5" xfId="7388" xr:uid="{00000000-0005-0000-0000-0000524F0000}"/>
    <cellStyle name="Normal 12 3 4 6 2 2 5 2" xfId="20199" xr:uid="{00000000-0005-0000-0000-0000534F0000}"/>
    <cellStyle name="Normal 12 3 4 6 2 2 5 2 2" xfId="45819" xr:uid="{00000000-0005-0000-0000-0000544F0000}"/>
    <cellStyle name="Normal 12 3 4 6 2 2 5 3" xfId="33009" xr:uid="{00000000-0005-0000-0000-0000554F0000}"/>
    <cellStyle name="Normal 12 3 4 6 2 2 6" xfId="14709" xr:uid="{00000000-0005-0000-0000-0000564F0000}"/>
    <cellStyle name="Normal 12 3 4 6 2 2 6 2" xfId="40329" xr:uid="{00000000-0005-0000-0000-0000574F0000}"/>
    <cellStyle name="Normal 12 3 4 6 2 2 7" xfId="27519" xr:uid="{00000000-0005-0000-0000-0000584F0000}"/>
    <cellStyle name="Normal 12 3 4 6 2 3" xfId="2834" xr:uid="{00000000-0005-0000-0000-0000594F0000}"/>
    <cellStyle name="Normal 12 3 4 6 2 3 2" xfId="8324" xr:uid="{00000000-0005-0000-0000-00005A4F0000}"/>
    <cellStyle name="Normal 12 3 4 6 2 3 2 2" xfId="21135" xr:uid="{00000000-0005-0000-0000-00005B4F0000}"/>
    <cellStyle name="Normal 12 3 4 6 2 3 2 2 2" xfId="46755" xr:uid="{00000000-0005-0000-0000-00005C4F0000}"/>
    <cellStyle name="Normal 12 3 4 6 2 3 2 3" xfId="33945" xr:uid="{00000000-0005-0000-0000-00005D4F0000}"/>
    <cellStyle name="Normal 12 3 4 6 2 3 3" xfId="15645" xr:uid="{00000000-0005-0000-0000-00005E4F0000}"/>
    <cellStyle name="Normal 12 3 4 6 2 3 3 2" xfId="41265" xr:uid="{00000000-0005-0000-0000-00005F4F0000}"/>
    <cellStyle name="Normal 12 3 4 6 2 3 4" xfId="28455" xr:uid="{00000000-0005-0000-0000-0000604F0000}"/>
    <cellStyle name="Normal 12 3 4 6 2 4" xfId="4664" xr:uid="{00000000-0005-0000-0000-0000614F0000}"/>
    <cellStyle name="Normal 12 3 4 6 2 4 2" xfId="10154" xr:uid="{00000000-0005-0000-0000-0000624F0000}"/>
    <cellStyle name="Normal 12 3 4 6 2 4 2 2" xfId="22965" xr:uid="{00000000-0005-0000-0000-0000634F0000}"/>
    <cellStyle name="Normal 12 3 4 6 2 4 2 2 2" xfId="48585" xr:uid="{00000000-0005-0000-0000-0000644F0000}"/>
    <cellStyle name="Normal 12 3 4 6 2 4 2 3" xfId="35775" xr:uid="{00000000-0005-0000-0000-0000654F0000}"/>
    <cellStyle name="Normal 12 3 4 6 2 4 3" xfId="17475" xr:uid="{00000000-0005-0000-0000-0000664F0000}"/>
    <cellStyle name="Normal 12 3 4 6 2 4 3 2" xfId="43095" xr:uid="{00000000-0005-0000-0000-0000674F0000}"/>
    <cellStyle name="Normal 12 3 4 6 2 4 4" xfId="30285" xr:uid="{00000000-0005-0000-0000-0000684F0000}"/>
    <cellStyle name="Normal 12 3 4 6 2 5" xfId="11984" xr:uid="{00000000-0005-0000-0000-0000694F0000}"/>
    <cellStyle name="Normal 12 3 4 6 2 5 2" xfId="24795" xr:uid="{00000000-0005-0000-0000-00006A4F0000}"/>
    <cellStyle name="Normal 12 3 4 6 2 5 2 2" xfId="50415" xr:uid="{00000000-0005-0000-0000-00006B4F0000}"/>
    <cellStyle name="Normal 12 3 4 6 2 5 3" xfId="37605" xr:uid="{00000000-0005-0000-0000-00006C4F0000}"/>
    <cellStyle name="Normal 12 3 4 6 2 6" xfId="6494" xr:uid="{00000000-0005-0000-0000-00006D4F0000}"/>
    <cellStyle name="Normal 12 3 4 6 2 6 2" xfId="19305" xr:uid="{00000000-0005-0000-0000-00006E4F0000}"/>
    <cellStyle name="Normal 12 3 4 6 2 6 2 2" xfId="44925" xr:uid="{00000000-0005-0000-0000-00006F4F0000}"/>
    <cellStyle name="Normal 12 3 4 6 2 6 3" xfId="32115" xr:uid="{00000000-0005-0000-0000-0000704F0000}"/>
    <cellStyle name="Normal 12 3 4 6 2 7" xfId="13815" xr:uid="{00000000-0005-0000-0000-0000714F0000}"/>
    <cellStyle name="Normal 12 3 4 6 2 7 2" xfId="39435" xr:uid="{00000000-0005-0000-0000-0000724F0000}"/>
    <cellStyle name="Normal 12 3 4 6 2 8" xfId="26625" xr:uid="{00000000-0005-0000-0000-0000734F0000}"/>
    <cellStyle name="Normal 12 3 4 6 3" xfId="1498" xr:uid="{00000000-0005-0000-0000-0000744F0000}"/>
    <cellStyle name="Normal 12 3 4 6 3 2" xfId="3328" xr:uid="{00000000-0005-0000-0000-0000754F0000}"/>
    <cellStyle name="Normal 12 3 4 6 3 2 2" xfId="8818" xr:uid="{00000000-0005-0000-0000-0000764F0000}"/>
    <cellStyle name="Normal 12 3 4 6 3 2 2 2" xfId="21629" xr:uid="{00000000-0005-0000-0000-0000774F0000}"/>
    <cellStyle name="Normal 12 3 4 6 3 2 2 2 2" xfId="47249" xr:uid="{00000000-0005-0000-0000-0000784F0000}"/>
    <cellStyle name="Normal 12 3 4 6 3 2 2 3" xfId="34439" xr:uid="{00000000-0005-0000-0000-0000794F0000}"/>
    <cellStyle name="Normal 12 3 4 6 3 2 3" xfId="16139" xr:uid="{00000000-0005-0000-0000-00007A4F0000}"/>
    <cellStyle name="Normal 12 3 4 6 3 2 3 2" xfId="41759" xr:uid="{00000000-0005-0000-0000-00007B4F0000}"/>
    <cellStyle name="Normal 12 3 4 6 3 2 4" xfId="28949" xr:uid="{00000000-0005-0000-0000-00007C4F0000}"/>
    <cellStyle name="Normal 12 3 4 6 3 3" xfId="5158" xr:uid="{00000000-0005-0000-0000-00007D4F0000}"/>
    <cellStyle name="Normal 12 3 4 6 3 3 2" xfId="10648" xr:uid="{00000000-0005-0000-0000-00007E4F0000}"/>
    <cellStyle name="Normal 12 3 4 6 3 3 2 2" xfId="23459" xr:uid="{00000000-0005-0000-0000-00007F4F0000}"/>
    <cellStyle name="Normal 12 3 4 6 3 3 2 2 2" xfId="49079" xr:uid="{00000000-0005-0000-0000-0000804F0000}"/>
    <cellStyle name="Normal 12 3 4 6 3 3 2 3" xfId="36269" xr:uid="{00000000-0005-0000-0000-0000814F0000}"/>
    <cellStyle name="Normal 12 3 4 6 3 3 3" xfId="17969" xr:uid="{00000000-0005-0000-0000-0000824F0000}"/>
    <cellStyle name="Normal 12 3 4 6 3 3 3 2" xfId="43589" xr:uid="{00000000-0005-0000-0000-0000834F0000}"/>
    <cellStyle name="Normal 12 3 4 6 3 3 4" xfId="30779" xr:uid="{00000000-0005-0000-0000-0000844F0000}"/>
    <cellStyle name="Normal 12 3 4 6 3 4" xfId="12478" xr:uid="{00000000-0005-0000-0000-0000854F0000}"/>
    <cellStyle name="Normal 12 3 4 6 3 4 2" xfId="25289" xr:uid="{00000000-0005-0000-0000-0000864F0000}"/>
    <cellStyle name="Normal 12 3 4 6 3 4 2 2" xfId="50909" xr:uid="{00000000-0005-0000-0000-0000874F0000}"/>
    <cellStyle name="Normal 12 3 4 6 3 4 3" xfId="38099" xr:uid="{00000000-0005-0000-0000-0000884F0000}"/>
    <cellStyle name="Normal 12 3 4 6 3 5" xfId="6988" xr:uid="{00000000-0005-0000-0000-0000894F0000}"/>
    <cellStyle name="Normal 12 3 4 6 3 5 2" xfId="19799" xr:uid="{00000000-0005-0000-0000-00008A4F0000}"/>
    <cellStyle name="Normal 12 3 4 6 3 5 2 2" xfId="45419" xr:uid="{00000000-0005-0000-0000-00008B4F0000}"/>
    <cellStyle name="Normal 12 3 4 6 3 5 3" xfId="32609" xr:uid="{00000000-0005-0000-0000-00008C4F0000}"/>
    <cellStyle name="Normal 12 3 4 6 3 6" xfId="14309" xr:uid="{00000000-0005-0000-0000-00008D4F0000}"/>
    <cellStyle name="Normal 12 3 4 6 3 6 2" xfId="39929" xr:uid="{00000000-0005-0000-0000-00008E4F0000}"/>
    <cellStyle name="Normal 12 3 4 6 3 7" xfId="27119" xr:uid="{00000000-0005-0000-0000-00008F4F0000}"/>
    <cellStyle name="Normal 12 3 4 6 4" xfId="2434" xr:uid="{00000000-0005-0000-0000-0000904F0000}"/>
    <cellStyle name="Normal 12 3 4 6 4 2" xfId="7924" xr:uid="{00000000-0005-0000-0000-0000914F0000}"/>
    <cellStyle name="Normal 12 3 4 6 4 2 2" xfId="20735" xr:uid="{00000000-0005-0000-0000-0000924F0000}"/>
    <cellStyle name="Normal 12 3 4 6 4 2 2 2" xfId="46355" xr:uid="{00000000-0005-0000-0000-0000934F0000}"/>
    <cellStyle name="Normal 12 3 4 6 4 2 3" xfId="33545" xr:uid="{00000000-0005-0000-0000-0000944F0000}"/>
    <cellStyle name="Normal 12 3 4 6 4 3" xfId="15245" xr:uid="{00000000-0005-0000-0000-0000954F0000}"/>
    <cellStyle name="Normal 12 3 4 6 4 3 2" xfId="40865" xr:uid="{00000000-0005-0000-0000-0000964F0000}"/>
    <cellStyle name="Normal 12 3 4 6 4 4" xfId="28055" xr:uid="{00000000-0005-0000-0000-0000974F0000}"/>
    <cellStyle name="Normal 12 3 4 6 5" xfId="4264" xr:uid="{00000000-0005-0000-0000-0000984F0000}"/>
    <cellStyle name="Normal 12 3 4 6 5 2" xfId="9754" xr:uid="{00000000-0005-0000-0000-0000994F0000}"/>
    <cellStyle name="Normal 12 3 4 6 5 2 2" xfId="22565" xr:uid="{00000000-0005-0000-0000-00009A4F0000}"/>
    <cellStyle name="Normal 12 3 4 6 5 2 2 2" xfId="48185" xr:uid="{00000000-0005-0000-0000-00009B4F0000}"/>
    <cellStyle name="Normal 12 3 4 6 5 2 3" xfId="35375" xr:uid="{00000000-0005-0000-0000-00009C4F0000}"/>
    <cellStyle name="Normal 12 3 4 6 5 3" xfId="17075" xr:uid="{00000000-0005-0000-0000-00009D4F0000}"/>
    <cellStyle name="Normal 12 3 4 6 5 3 2" xfId="42695" xr:uid="{00000000-0005-0000-0000-00009E4F0000}"/>
    <cellStyle name="Normal 12 3 4 6 5 4" xfId="29885" xr:uid="{00000000-0005-0000-0000-00009F4F0000}"/>
    <cellStyle name="Normal 12 3 4 6 6" xfId="11584" xr:uid="{00000000-0005-0000-0000-0000A04F0000}"/>
    <cellStyle name="Normal 12 3 4 6 6 2" xfId="24395" xr:uid="{00000000-0005-0000-0000-0000A14F0000}"/>
    <cellStyle name="Normal 12 3 4 6 6 2 2" xfId="50015" xr:uid="{00000000-0005-0000-0000-0000A24F0000}"/>
    <cellStyle name="Normal 12 3 4 6 6 3" xfId="37205" xr:uid="{00000000-0005-0000-0000-0000A34F0000}"/>
    <cellStyle name="Normal 12 3 4 6 7" xfId="6094" xr:uid="{00000000-0005-0000-0000-0000A44F0000}"/>
    <cellStyle name="Normal 12 3 4 6 7 2" xfId="18905" xr:uid="{00000000-0005-0000-0000-0000A54F0000}"/>
    <cellStyle name="Normal 12 3 4 6 7 2 2" xfId="44525" xr:uid="{00000000-0005-0000-0000-0000A64F0000}"/>
    <cellStyle name="Normal 12 3 4 6 7 3" xfId="31715" xr:uid="{00000000-0005-0000-0000-0000A74F0000}"/>
    <cellStyle name="Normal 12 3 4 6 8" xfId="13415" xr:uid="{00000000-0005-0000-0000-0000A84F0000}"/>
    <cellStyle name="Normal 12 3 4 6 8 2" xfId="39035" xr:uid="{00000000-0005-0000-0000-0000A94F0000}"/>
    <cellStyle name="Normal 12 3 4 6 9" xfId="26225" xr:uid="{00000000-0005-0000-0000-0000AA4F0000}"/>
    <cellStyle name="Normal 12 3 4 7" xfId="737" xr:uid="{00000000-0005-0000-0000-0000AB4F0000}"/>
    <cellStyle name="Normal 12 3 4 7 2" xfId="1632" xr:uid="{00000000-0005-0000-0000-0000AC4F0000}"/>
    <cellStyle name="Normal 12 3 4 7 2 2" xfId="3462" xr:uid="{00000000-0005-0000-0000-0000AD4F0000}"/>
    <cellStyle name="Normal 12 3 4 7 2 2 2" xfId="8952" xr:uid="{00000000-0005-0000-0000-0000AE4F0000}"/>
    <cellStyle name="Normal 12 3 4 7 2 2 2 2" xfId="21763" xr:uid="{00000000-0005-0000-0000-0000AF4F0000}"/>
    <cellStyle name="Normal 12 3 4 7 2 2 2 2 2" xfId="47383" xr:uid="{00000000-0005-0000-0000-0000B04F0000}"/>
    <cellStyle name="Normal 12 3 4 7 2 2 2 3" xfId="34573" xr:uid="{00000000-0005-0000-0000-0000B14F0000}"/>
    <cellStyle name="Normal 12 3 4 7 2 2 3" xfId="16273" xr:uid="{00000000-0005-0000-0000-0000B24F0000}"/>
    <cellStyle name="Normal 12 3 4 7 2 2 3 2" xfId="41893" xr:uid="{00000000-0005-0000-0000-0000B34F0000}"/>
    <cellStyle name="Normal 12 3 4 7 2 2 4" xfId="29083" xr:uid="{00000000-0005-0000-0000-0000B44F0000}"/>
    <cellStyle name="Normal 12 3 4 7 2 3" xfId="5292" xr:uid="{00000000-0005-0000-0000-0000B54F0000}"/>
    <cellStyle name="Normal 12 3 4 7 2 3 2" xfId="10782" xr:uid="{00000000-0005-0000-0000-0000B64F0000}"/>
    <cellStyle name="Normal 12 3 4 7 2 3 2 2" xfId="23593" xr:uid="{00000000-0005-0000-0000-0000B74F0000}"/>
    <cellStyle name="Normal 12 3 4 7 2 3 2 2 2" xfId="49213" xr:uid="{00000000-0005-0000-0000-0000B84F0000}"/>
    <cellStyle name="Normal 12 3 4 7 2 3 2 3" xfId="36403" xr:uid="{00000000-0005-0000-0000-0000B94F0000}"/>
    <cellStyle name="Normal 12 3 4 7 2 3 3" xfId="18103" xr:uid="{00000000-0005-0000-0000-0000BA4F0000}"/>
    <cellStyle name="Normal 12 3 4 7 2 3 3 2" xfId="43723" xr:uid="{00000000-0005-0000-0000-0000BB4F0000}"/>
    <cellStyle name="Normal 12 3 4 7 2 3 4" xfId="30913" xr:uid="{00000000-0005-0000-0000-0000BC4F0000}"/>
    <cellStyle name="Normal 12 3 4 7 2 4" xfId="12612" xr:uid="{00000000-0005-0000-0000-0000BD4F0000}"/>
    <cellStyle name="Normal 12 3 4 7 2 4 2" xfId="25423" xr:uid="{00000000-0005-0000-0000-0000BE4F0000}"/>
    <cellStyle name="Normal 12 3 4 7 2 4 2 2" xfId="51043" xr:uid="{00000000-0005-0000-0000-0000BF4F0000}"/>
    <cellStyle name="Normal 12 3 4 7 2 4 3" xfId="38233" xr:uid="{00000000-0005-0000-0000-0000C04F0000}"/>
    <cellStyle name="Normal 12 3 4 7 2 5" xfId="7122" xr:uid="{00000000-0005-0000-0000-0000C14F0000}"/>
    <cellStyle name="Normal 12 3 4 7 2 5 2" xfId="19933" xr:uid="{00000000-0005-0000-0000-0000C24F0000}"/>
    <cellStyle name="Normal 12 3 4 7 2 5 2 2" xfId="45553" xr:uid="{00000000-0005-0000-0000-0000C34F0000}"/>
    <cellStyle name="Normal 12 3 4 7 2 5 3" xfId="32743" xr:uid="{00000000-0005-0000-0000-0000C44F0000}"/>
    <cellStyle name="Normal 12 3 4 7 2 6" xfId="14443" xr:uid="{00000000-0005-0000-0000-0000C54F0000}"/>
    <cellStyle name="Normal 12 3 4 7 2 6 2" xfId="40063" xr:uid="{00000000-0005-0000-0000-0000C64F0000}"/>
    <cellStyle name="Normal 12 3 4 7 2 7" xfId="27253" xr:uid="{00000000-0005-0000-0000-0000C74F0000}"/>
    <cellStyle name="Normal 12 3 4 7 3" xfId="2568" xr:uid="{00000000-0005-0000-0000-0000C84F0000}"/>
    <cellStyle name="Normal 12 3 4 7 3 2" xfId="8058" xr:uid="{00000000-0005-0000-0000-0000C94F0000}"/>
    <cellStyle name="Normal 12 3 4 7 3 2 2" xfId="20869" xr:uid="{00000000-0005-0000-0000-0000CA4F0000}"/>
    <cellStyle name="Normal 12 3 4 7 3 2 2 2" xfId="46489" xr:uid="{00000000-0005-0000-0000-0000CB4F0000}"/>
    <cellStyle name="Normal 12 3 4 7 3 2 3" xfId="33679" xr:uid="{00000000-0005-0000-0000-0000CC4F0000}"/>
    <cellStyle name="Normal 12 3 4 7 3 3" xfId="15379" xr:uid="{00000000-0005-0000-0000-0000CD4F0000}"/>
    <cellStyle name="Normal 12 3 4 7 3 3 2" xfId="40999" xr:uid="{00000000-0005-0000-0000-0000CE4F0000}"/>
    <cellStyle name="Normal 12 3 4 7 3 4" xfId="28189" xr:uid="{00000000-0005-0000-0000-0000CF4F0000}"/>
    <cellStyle name="Normal 12 3 4 7 4" xfId="4398" xr:uid="{00000000-0005-0000-0000-0000D04F0000}"/>
    <cellStyle name="Normal 12 3 4 7 4 2" xfId="9888" xr:uid="{00000000-0005-0000-0000-0000D14F0000}"/>
    <cellStyle name="Normal 12 3 4 7 4 2 2" xfId="22699" xr:uid="{00000000-0005-0000-0000-0000D24F0000}"/>
    <cellStyle name="Normal 12 3 4 7 4 2 2 2" xfId="48319" xr:uid="{00000000-0005-0000-0000-0000D34F0000}"/>
    <cellStyle name="Normal 12 3 4 7 4 2 3" xfId="35509" xr:uid="{00000000-0005-0000-0000-0000D44F0000}"/>
    <cellStyle name="Normal 12 3 4 7 4 3" xfId="17209" xr:uid="{00000000-0005-0000-0000-0000D54F0000}"/>
    <cellStyle name="Normal 12 3 4 7 4 3 2" xfId="42829" xr:uid="{00000000-0005-0000-0000-0000D64F0000}"/>
    <cellStyle name="Normal 12 3 4 7 4 4" xfId="30019" xr:uid="{00000000-0005-0000-0000-0000D74F0000}"/>
    <cellStyle name="Normal 12 3 4 7 5" xfId="11718" xr:uid="{00000000-0005-0000-0000-0000D84F0000}"/>
    <cellStyle name="Normal 12 3 4 7 5 2" xfId="24529" xr:uid="{00000000-0005-0000-0000-0000D94F0000}"/>
    <cellStyle name="Normal 12 3 4 7 5 2 2" xfId="50149" xr:uid="{00000000-0005-0000-0000-0000DA4F0000}"/>
    <cellStyle name="Normal 12 3 4 7 5 3" xfId="37339" xr:uid="{00000000-0005-0000-0000-0000DB4F0000}"/>
    <cellStyle name="Normal 12 3 4 7 6" xfId="6228" xr:uid="{00000000-0005-0000-0000-0000DC4F0000}"/>
    <cellStyle name="Normal 12 3 4 7 6 2" xfId="19039" xr:uid="{00000000-0005-0000-0000-0000DD4F0000}"/>
    <cellStyle name="Normal 12 3 4 7 6 2 2" xfId="44659" xr:uid="{00000000-0005-0000-0000-0000DE4F0000}"/>
    <cellStyle name="Normal 12 3 4 7 6 3" xfId="31849" xr:uid="{00000000-0005-0000-0000-0000DF4F0000}"/>
    <cellStyle name="Normal 12 3 4 7 7" xfId="13549" xr:uid="{00000000-0005-0000-0000-0000E04F0000}"/>
    <cellStyle name="Normal 12 3 4 7 7 2" xfId="39169" xr:uid="{00000000-0005-0000-0000-0000E14F0000}"/>
    <cellStyle name="Normal 12 3 4 7 8" xfId="26359" xr:uid="{00000000-0005-0000-0000-0000E24F0000}"/>
    <cellStyle name="Normal 12 3 4 8" xfId="1138" xr:uid="{00000000-0005-0000-0000-0000E34F0000}"/>
    <cellStyle name="Normal 12 3 4 8 2" xfId="2968" xr:uid="{00000000-0005-0000-0000-0000E44F0000}"/>
    <cellStyle name="Normal 12 3 4 8 2 2" xfId="8458" xr:uid="{00000000-0005-0000-0000-0000E54F0000}"/>
    <cellStyle name="Normal 12 3 4 8 2 2 2" xfId="21269" xr:uid="{00000000-0005-0000-0000-0000E64F0000}"/>
    <cellStyle name="Normal 12 3 4 8 2 2 2 2" xfId="46889" xr:uid="{00000000-0005-0000-0000-0000E74F0000}"/>
    <cellStyle name="Normal 12 3 4 8 2 2 3" xfId="34079" xr:uid="{00000000-0005-0000-0000-0000E84F0000}"/>
    <cellStyle name="Normal 12 3 4 8 2 3" xfId="15779" xr:uid="{00000000-0005-0000-0000-0000E94F0000}"/>
    <cellStyle name="Normal 12 3 4 8 2 3 2" xfId="41399" xr:uid="{00000000-0005-0000-0000-0000EA4F0000}"/>
    <cellStyle name="Normal 12 3 4 8 2 4" xfId="28589" xr:uid="{00000000-0005-0000-0000-0000EB4F0000}"/>
    <cellStyle name="Normal 12 3 4 8 3" xfId="4798" xr:uid="{00000000-0005-0000-0000-0000EC4F0000}"/>
    <cellStyle name="Normal 12 3 4 8 3 2" xfId="10288" xr:uid="{00000000-0005-0000-0000-0000ED4F0000}"/>
    <cellStyle name="Normal 12 3 4 8 3 2 2" xfId="23099" xr:uid="{00000000-0005-0000-0000-0000EE4F0000}"/>
    <cellStyle name="Normal 12 3 4 8 3 2 2 2" xfId="48719" xr:uid="{00000000-0005-0000-0000-0000EF4F0000}"/>
    <cellStyle name="Normal 12 3 4 8 3 2 3" xfId="35909" xr:uid="{00000000-0005-0000-0000-0000F04F0000}"/>
    <cellStyle name="Normal 12 3 4 8 3 3" xfId="17609" xr:uid="{00000000-0005-0000-0000-0000F14F0000}"/>
    <cellStyle name="Normal 12 3 4 8 3 3 2" xfId="43229" xr:uid="{00000000-0005-0000-0000-0000F24F0000}"/>
    <cellStyle name="Normal 12 3 4 8 3 4" xfId="30419" xr:uid="{00000000-0005-0000-0000-0000F34F0000}"/>
    <cellStyle name="Normal 12 3 4 8 4" xfId="12118" xr:uid="{00000000-0005-0000-0000-0000F44F0000}"/>
    <cellStyle name="Normal 12 3 4 8 4 2" xfId="24929" xr:uid="{00000000-0005-0000-0000-0000F54F0000}"/>
    <cellStyle name="Normal 12 3 4 8 4 2 2" xfId="50549" xr:uid="{00000000-0005-0000-0000-0000F64F0000}"/>
    <cellStyle name="Normal 12 3 4 8 4 3" xfId="37739" xr:uid="{00000000-0005-0000-0000-0000F74F0000}"/>
    <cellStyle name="Normal 12 3 4 8 5" xfId="6628" xr:uid="{00000000-0005-0000-0000-0000F84F0000}"/>
    <cellStyle name="Normal 12 3 4 8 5 2" xfId="19439" xr:uid="{00000000-0005-0000-0000-0000F94F0000}"/>
    <cellStyle name="Normal 12 3 4 8 5 2 2" xfId="45059" xr:uid="{00000000-0005-0000-0000-0000FA4F0000}"/>
    <cellStyle name="Normal 12 3 4 8 5 3" xfId="32249" xr:uid="{00000000-0005-0000-0000-0000FB4F0000}"/>
    <cellStyle name="Normal 12 3 4 8 6" xfId="13949" xr:uid="{00000000-0005-0000-0000-0000FC4F0000}"/>
    <cellStyle name="Normal 12 3 4 8 6 2" xfId="39569" xr:uid="{00000000-0005-0000-0000-0000FD4F0000}"/>
    <cellStyle name="Normal 12 3 4 8 7" xfId="26759" xr:uid="{00000000-0005-0000-0000-0000FE4F0000}"/>
    <cellStyle name="Normal 12 3 4 9" xfId="2033" xr:uid="{00000000-0005-0000-0000-0000FF4F0000}"/>
    <cellStyle name="Normal 12 3 4 9 2" xfId="3863" xr:uid="{00000000-0005-0000-0000-000000500000}"/>
    <cellStyle name="Normal 12 3 4 9 2 2" xfId="9353" xr:uid="{00000000-0005-0000-0000-000001500000}"/>
    <cellStyle name="Normal 12 3 4 9 2 2 2" xfId="22164" xr:uid="{00000000-0005-0000-0000-000002500000}"/>
    <cellStyle name="Normal 12 3 4 9 2 2 2 2" xfId="47784" xr:uid="{00000000-0005-0000-0000-000003500000}"/>
    <cellStyle name="Normal 12 3 4 9 2 2 3" xfId="34974" xr:uid="{00000000-0005-0000-0000-000004500000}"/>
    <cellStyle name="Normal 12 3 4 9 2 3" xfId="16674" xr:uid="{00000000-0005-0000-0000-000005500000}"/>
    <cellStyle name="Normal 12 3 4 9 2 3 2" xfId="42294" xr:uid="{00000000-0005-0000-0000-000006500000}"/>
    <cellStyle name="Normal 12 3 4 9 2 4" xfId="29484" xr:uid="{00000000-0005-0000-0000-000007500000}"/>
    <cellStyle name="Normal 12 3 4 9 3" xfId="5693" xr:uid="{00000000-0005-0000-0000-000008500000}"/>
    <cellStyle name="Normal 12 3 4 9 3 2" xfId="11183" xr:uid="{00000000-0005-0000-0000-000009500000}"/>
    <cellStyle name="Normal 12 3 4 9 3 2 2" xfId="23994" xr:uid="{00000000-0005-0000-0000-00000A500000}"/>
    <cellStyle name="Normal 12 3 4 9 3 2 2 2" xfId="49614" xr:uid="{00000000-0005-0000-0000-00000B500000}"/>
    <cellStyle name="Normal 12 3 4 9 3 2 3" xfId="36804" xr:uid="{00000000-0005-0000-0000-00000C500000}"/>
    <cellStyle name="Normal 12 3 4 9 3 3" xfId="18504" xr:uid="{00000000-0005-0000-0000-00000D500000}"/>
    <cellStyle name="Normal 12 3 4 9 3 3 2" xfId="44124" xr:uid="{00000000-0005-0000-0000-00000E500000}"/>
    <cellStyle name="Normal 12 3 4 9 3 4" xfId="31314" xr:uid="{00000000-0005-0000-0000-00000F500000}"/>
    <cellStyle name="Normal 12 3 4 9 4" xfId="13013" xr:uid="{00000000-0005-0000-0000-000010500000}"/>
    <cellStyle name="Normal 12 3 4 9 4 2" xfId="25824" xr:uid="{00000000-0005-0000-0000-000011500000}"/>
    <cellStyle name="Normal 12 3 4 9 4 2 2" xfId="51444" xr:uid="{00000000-0005-0000-0000-000012500000}"/>
    <cellStyle name="Normal 12 3 4 9 4 3" xfId="38634" xr:uid="{00000000-0005-0000-0000-000013500000}"/>
    <cellStyle name="Normal 12 3 4 9 5" xfId="7523" xr:uid="{00000000-0005-0000-0000-000014500000}"/>
    <cellStyle name="Normal 12 3 4 9 5 2" xfId="20334" xr:uid="{00000000-0005-0000-0000-000015500000}"/>
    <cellStyle name="Normal 12 3 4 9 5 2 2" xfId="45954" xr:uid="{00000000-0005-0000-0000-000016500000}"/>
    <cellStyle name="Normal 12 3 4 9 5 3" xfId="33144" xr:uid="{00000000-0005-0000-0000-000017500000}"/>
    <cellStyle name="Normal 12 3 4 9 6" xfId="14844" xr:uid="{00000000-0005-0000-0000-000018500000}"/>
    <cellStyle name="Normal 12 3 4 9 6 2" xfId="40464" xr:uid="{00000000-0005-0000-0000-000019500000}"/>
    <cellStyle name="Normal 12 3 4 9 7" xfId="27654" xr:uid="{00000000-0005-0000-0000-00001A500000}"/>
    <cellStyle name="Normal 12 3 5" xfId="201" xr:uid="{00000000-0005-0000-0000-00001B500000}"/>
    <cellStyle name="Normal 12 3 5 10" xfId="3909" xr:uid="{00000000-0005-0000-0000-00001C500000}"/>
    <cellStyle name="Normal 12 3 5 10 2" xfId="9399" xr:uid="{00000000-0005-0000-0000-00001D500000}"/>
    <cellStyle name="Normal 12 3 5 10 2 2" xfId="22210" xr:uid="{00000000-0005-0000-0000-00001E500000}"/>
    <cellStyle name="Normal 12 3 5 10 2 2 2" xfId="47830" xr:uid="{00000000-0005-0000-0000-00001F500000}"/>
    <cellStyle name="Normal 12 3 5 10 2 3" xfId="35020" xr:uid="{00000000-0005-0000-0000-000020500000}"/>
    <cellStyle name="Normal 12 3 5 10 3" xfId="16720" xr:uid="{00000000-0005-0000-0000-000021500000}"/>
    <cellStyle name="Normal 12 3 5 10 3 2" xfId="42340" xr:uid="{00000000-0005-0000-0000-000022500000}"/>
    <cellStyle name="Normal 12 3 5 10 4" xfId="29530" xr:uid="{00000000-0005-0000-0000-000023500000}"/>
    <cellStyle name="Normal 12 3 5 11" xfId="11229" xr:uid="{00000000-0005-0000-0000-000024500000}"/>
    <cellStyle name="Normal 12 3 5 11 2" xfId="24040" xr:uid="{00000000-0005-0000-0000-000025500000}"/>
    <cellStyle name="Normal 12 3 5 11 2 2" xfId="49660" xr:uid="{00000000-0005-0000-0000-000026500000}"/>
    <cellStyle name="Normal 12 3 5 11 3" xfId="36850" xr:uid="{00000000-0005-0000-0000-000027500000}"/>
    <cellStyle name="Normal 12 3 5 12" xfId="5739" xr:uid="{00000000-0005-0000-0000-000028500000}"/>
    <cellStyle name="Normal 12 3 5 12 2" xfId="18550" xr:uid="{00000000-0005-0000-0000-000029500000}"/>
    <cellStyle name="Normal 12 3 5 12 2 2" xfId="44170" xr:uid="{00000000-0005-0000-0000-00002A500000}"/>
    <cellStyle name="Normal 12 3 5 12 3" xfId="31360" xr:uid="{00000000-0005-0000-0000-00002B500000}"/>
    <cellStyle name="Normal 12 3 5 13" xfId="13060" xr:uid="{00000000-0005-0000-0000-00002C500000}"/>
    <cellStyle name="Normal 12 3 5 13 2" xfId="38680" xr:uid="{00000000-0005-0000-0000-00002D500000}"/>
    <cellStyle name="Normal 12 3 5 14" xfId="25870" xr:uid="{00000000-0005-0000-0000-00002E500000}"/>
    <cellStyle name="Normal 12 3 5 2" xfId="288" xr:uid="{00000000-0005-0000-0000-00002F500000}"/>
    <cellStyle name="Normal 12 3 5 2 10" xfId="5780" xr:uid="{00000000-0005-0000-0000-000030500000}"/>
    <cellStyle name="Normal 12 3 5 2 10 2" xfId="18591" xr:uid="{00000000-0005-0000-0000-000031500000}"/>
    <cellStyle name="Normal 12 3 5 2 10 2 2" xfId="44211" xr:uid="{00000000-0005-0000-0000-000032500000}"/>
    <cellStyle name="Normal 12 3 5 2 10 3" xfId="31401" xr:uid="{00000000-0005-0000-0000-000033500000}"/>
    <cellStyle name="Normal 12 3 5 2 11" xfId="13101" xr:uid="{00000000-0005-0000-0000-000034500000}"/>
    <cellStyle name="Normal 12 3 5 2 11 2" xfId="38721" xr:uid="{00000000-0005-0000-0000-000035500000}"/>
    <cellStyle name="Normal 12 3 5 2 12" xfId="25911" xr:uid="{00000000-0005-0000-0000-000036500000}"/>
    <cellStyle name="Normal 12 3 5 2 2" xfId="517" xr:uid="{00000000-0005-0000-0000-000037500000}"/>
    <cellStyle name="Normal 12 3 5 2 2 2" xfId="916" xr:uid="{00000000-0005-0000-0000-000038500000}"/>
    <cellStyle name="Normal 12 3 5 2 2 2 2" xfId="1811" xr:uid="{00000000-0005-0000-0000-000039500000}"/>
    <cellStyle name="Normal 12 3 5 2 2 2 2 2" xfId="3641" xr:uid="{00000000-0005-0000-0000-00003A500000}"/>
    <cellStyle name="Normal 12 3 5 2 2 2 2 2 2" xfId="9131" xr:uid="{00000000-0005-0000-0000-00003B500000}"/>
    <cellStyle name="Normal 12 3 5 2 2 2 2 2 2 2" xfId="21942" xr:uid="{00000000-0005-0000-0000-00003C500000}"/>
    <cellStyle name="Normal 12 3 5 2 2 2 2 2 2 2 2" xfId="47562" xr:uid="{00000000-0005-0000-0000-00003D500000}"/>
    <cellStyle name="Normal 12 3 5 2 2 2 2 2 2 3" xfId="34752" xr:uid="{00000000-0005-0000-0000-00003E500000}"/>
    <cellStyle name="Normal 12 3 5 2 2 2 2 2 3" xfId="16452" xr:uid="{00000000-0005-0000-0000-00003F500000}"/>
    <cellStyle name="Normal 12 3 5 2 2 2 2 2 3 2" xfId="42072" xr:uid="{00000000-0005-0000-0000-000040500000}"/>
    <cellStyle name="Normal 12 3 5 2 2 2 2 2 4" xfId="29262" xr:uid="{00000000-0005-0000-0000-000041500000}"/>
    <cellStyle name="Normal 12 3 5 2 2 2 2 3" xfId="5471" xr:uid="{00000000-0005-0000-0000-000042500000}"/>
    <cellStyle name="Normal 12 3 5 2 2 2 2 3 2" xfId="10961" xr:uid="{00000000-0005-0000-0000-000043500000}"/>
    <cellStyle name="Normal 12 3 5 2 2 2 2 3 2 2" xfId="23772" xr:uid="{00000000-0005-0000-0000-000044500000}"/>
    <cellStyle name="Normal 12 3 5 2 2 2 2 3 2 2 2" xfId="49392" xr:uid="{00000000-0005-0000-0000-000045500000}"/>
    <cellStyle name="Normal 12 3 5 2 2 2 2 3 2 3" xfId="36582" xr:uid="{00000000-0005-0000-0000-000046500000}"/>
    <cellStyle name="Normal 12 3 5 2 2 2 2 3 3" xfId="18282" xr:uid="{00000000-0005-0000-0000-000047500000}"/>
    <cellStyle name="Normal 12 3 5 2 2 2 2 3 3 2" xfId="43902" xr:uid="{00000000-0005-0000-0000-000048500000}"/>
    <cellStyle name="Normal 12 3 5 2 2 2 2 3 4" xfId="31092" xr:uid="{00000000-0005-0000-0000-000049500000}"/>
    <cellStyle name="Normal 12 3 5 2 2 2 2 4" xfId="12791" xr:uid="{00000000-0005-0000-0000-00004A500000}"/>
    <cellStyle name="Normal 12 3 5 2 2 2 2 4 2" xfId="25602" xr:uid="{00000000-0005-0000-0000-00004B500000}"/>
    <cellStyle name="Normal 12 3 5 2 2 2 2 4 2 2" xfId="51222" xr:uid="{00000000-0005-0000-0000-00004C500000}"/>
    <cellStyle name="Normal 12 3 5 2 2 2 2 4 3" xfId="38412" xr:uid="{00000000-0005-0000-0000-00004D500000}"/>
    <cellStyle name="Normal 12 3 5 2 2 2 2 5" xfId="7301" xr:uid="{00000000-0005-0000-0000-00004E500000}"/>
    <cellStyle name="Normal 12 3 5 2 2 2 2 5 2" xfId="20112" xr:uid="{00000000-0005-0000-0000-00004F500000}"/>
    <cellStyle name="Normal 12 3 5 2 2 2 2 5 2 2" xfId="45732" xr:uid="{00000000-0005-0000-0000-000050500000}"/>
    <cellStyle name="Normal 12 3 5 2 2 2 2 5 3" xfId="32922" xr:uid="{00000000-0005-0000-0000-000051500000}"/>
    <cellStyle name="Normal 12 3 5 2 2 2 2 6" xfId="14622" xr:uid="{00000000-0005-0000-0000-000052500000}"/>
    <cellStyle name="Normal 12 3 5 2 2 2 2 6 2" xfId="40242" xr:uid="{00000000-0005-0000-0000-000053500000}"/>
    <cellStyle name="Normal 12 3 5 2 2 2 2 7" xfId="27432" xr:uid="{00000000-0005-0000-0000-000054500000}"/>
    <cellStyle name="Normal 12 3 5 2 2 2 3" xfId="2747" xr:uid="{00000000-0005-0000-0000-000055500000}"/>
    <cellStyle name="Normal 12 3 5 2 2 2 3 2" xfId="8237" xr:uid="{00000000-0005-0000-0000-000056500000}"/>
    <cellStyle name="Normal 12 3 5 2 2 2 3 2 2" xfId="21048" xr:uid="{00000000-0005-0000-0000-000057500000}"/>
    <cellStyle name="Normal 12 3 5 2 2 2 3 2 2 2" xfId="46668" xr:uid="{00000000-0005-0000-0000-000058500000}"/>
    <cellStyle name="Normal 12 3 5 2 2 2 3 2 3" xfId="33858" xr:uid="{00000000-0005-0000-0000-000059500000}"/>
    <cellStyle name="Normal 12 3 5 2 2 2 3 3" xfId="15558" xr:uid="{00000000-0005-0000-0000-00005A500000}"/>
    <cellStyle name="Normal 12 3 5 2 2 2 3 3 2" xfId="41178" xr:uid="{00000000-0005-0000-0000-00005B500000}"/>
    <cellStyle name="Normal 12 3 5 2 2 2 3 4" xfId="28368" xr:uid="{00000000-0005-0000-0000-00005C500000}"/>
    <cellStyle name="Normal 12 3 5 2 2 2 4" xfId="4577" xr:uid="{00000000-0005-0000-0000-00005D500000}"/>
    <cellStyle name="Normal 12 3 5 2 2 2 4 2" xfId="10067" xr:uid="{00000000-0005-0000-0000-00005E500000}"/>
    <cellStyle name="Normal 12 3 5 2 2 2 4 2 2" xfId="22878" xr:uid="{00000000-0005-0000-0000-00005F500000}"/>
    <cellStyle name="Normal 12 3 5 2 2 2 4 2 2 2" xfId="48498" xr:uid="{00000000-0005-0000-0000-000060500000}"/>
    <cellStyle name="Normal 12 3 5 2 2 2 4 2 3" xfId="35688" xr:uid="{00000000-0005-0000-0000-000061500000}"/>
    <cellStyle name="Normal 12 3 5 2 2 2 4 3" xfId="17388" xr:uid="{00000000-0005-0000-0000-000062500000}"/>
    <cellStyle name="Normal 12 3 5 2 2 2 4 3 2" xfId="43008" xr:uid="{00000000-0005-0000-0000-000063500000}"/>
    <cellStyle name="Normal 12 3 5 2 2 2 4 4" xfId="30198" xr:uid="{00000000-0005-0000-0000-000064500000}"/>
    <cellStyle name="Normal 12 3 5 2 2 2 5" xfId="11897" xr:uid="{00000000-0005-0000-0000-000065500000}"/>
    <cellStyle name="Normal 12 3 5 2 2 2 5 2" xfId="24708" xr:uid="{00000000-0005-0000-0000-000066500000}"/>
    <cellStyle name="Normal 12 3 5 2 2 2 5 2 2" xfId="50328" xr:uid="{00000000-0005-0000-0000-000067500000}"/>
    <cellStyle name="Normal 12 3 5 2 2 2 5 3" xfId="37518" xr:uid="{00000000-0005-0000-0000-000068500000}"/>
    <cellStyle name="Normal 12 3 5 2 2 2 6" xfId="6407" xr:uid="{00000000-0005-0000-0000-000069500000}"/>
    <cellStyle name="Normal 12 3 5 2 2 2 6 2" xfId="19218" xr:uid="{00000000-0005-0000-0000-00006A500000}"/>
    <cellStyle name="Normal 12 3 5 2 2 2 6 2 2" xfId="44838" xr:uid="{00000000-0005-0000-0000-00006B500000}"/>
    <cellStyle name="Normal 12 3 5 2 2 2 6 3" xfId="32028" xr:uid="{00000000-0005-0000-0000-00006C500000}"/>
    <cellStyle name="Normal 12 3 5 2 2 2 7" xfId="13728" xr:uid="{00000000-0005-0000-0000-00006D500000}"/>
    <cellStyle name="Normal 12 3 5 2 2 2 7 2" xfId="39348" xr:uid="{00000000-0005-0000-0000-00006E500000}"/>
    <cellStyle name="Normal 12 3 5 2 2 2 8" xfId="26538" xr:uid="{00000000-0005-0000-0000-00006F500000}"/>
    <cellStyle name="Normal 12 3 5 2 2 3" xfId="1412" xr:uid="{00000000-0005-0000-0000-000070500000}"/>
    <cellStyle name="Normal 12 3 5 2 2 3 2" xfId="3242" xr:uid="{00000000-0005-0000-0000-000071500000}"/>
    <cellStyle name="Normal 12 3 5 2 2 3 2 2" xfId="8732" xr:uid="{00000000-0005-0000-0000-000072500000}"/>
    <cellStyle name="Normal 12 3 5 2 2 3 2 2 2" xfId="21543" xr:uid="{00000000-0005-0000-0000-000073500000}"/>
    <cellStyle name="Normal 12 3 5 2 2 3 2 2 2 2" xfId="47163" xr:uid="{00000000-0005-0000-0000-000074500000}"/>
    <cellStyle name="Normal 12 3 5 2 2 3 2 2 3" xfId="34353" xr:uid="{00000000-0005-0000-0000-000075500000}"/>
    <cellStyle name="Normal 12 3 5 2 2 3 2 3" xfId="16053" xr:uid="{00000000-0005-0000-0000-000076500000}"/>
    <cellStyle name="Normal 12 3 5 2 2 3 2 3 2" xfId="41673" xr:uid="{00000000-0005-0000-0000-000077500000}"/>
    <cellStyle name="Normal 12 3 5 2 2 3 2 4" xfId="28863" xr:uid="{00000000-0005-0000-0000-000078500000}"/>
    <cellStyle name="Normal 12 3 5 2 2 3 3" xfId="5072" xr:uid="{00000000-0005-0000-0000-000079500000}"/>
    <cellStyle name="Normal 12 3 5 2 2 3 3 2" xfId="10562" xr:uid="{00000000-0005-0000-0000-00007A500000}"/>
    <cellStyle name="Normal 12 3 5 2 2 3 3 2 2" xfId="23373" xr:uid="{00000000-0005-0000-0000-00007B500000}"/>
    <cellStyle name="Normal 12 3 5 2 2 3 3 2 2 2" xfId="48993" xr:uid="{00000000-0005-0000-0000-00007C500000}"/>
    <cellStyle name="Normal 12 3 5 2 2 3 3 2 3" xfId="36183" xr:uid="{00000000-0005-0000-0000-00007D500000}"/>
    <cellStyle name="Normal 12 3 5 2 2 3 3 3" xfId="17883" xr:uid="{00000000-0005-0000-0000-00007E500000}"/>
    <cellStyle name="Normal 12 3 5 2 2 3 3 3 2" xfId="43503" xr:uid="{00000000-0005-0000-0000-00007F500000}"/>
    <cellStyle name="Normal 12 3 5 2 2 3 3 4" xfId="30693" xr:uid="{00000000-0005-0000-0000-000080500000}"/>
    <cellStyle name="Normal 12 3 5 2 2 3 4" xfId="12392" xr:uid="{00000000-0005-0000-0000-000081500000}"/>
    <cellStyle name="Normal 12 3 5 2 2 3 4 2" xfId="25203" xr:uid="{00000000-0005-0000-0000-000082500000}"/>
    <cellStyle name="Normal 12 3 5 2 2 3 4 2 2" xfId="50823" xr:uid="{00000000-0005-0000-0000-000083500000}"/>
    <cellStyle name="Normal 12 3 5 2 2 3 4 3" xfId="38013" xr:uid="{00000000-0005-0000-0000-000084500000}"/>
    <cellStyle name="Normal 12 3 5 2 2 3 5" xfId="6902" xr:uid="{00000000-0005-0000-0000-000085500000}"/>
    <cellStyle name="Normal 12 3 5 2 2 3 5 2" xfId="19713" xr:uid="{00000000-0005-0000-0000-000086500000}"/>
    <cellStyle name="Normal 12 3 5 2 2 3 5 2 2" xfId="45333" xr:uid="{00000000-0005-0000-0000-000087500000}"/>
    <cellStyle name="Normal 12 3 5 2 2 3 5 3" xfId="32523" xr:uid="{00000000-0005-0000-0000-000088500000}"/>
    <cellStyle name="Normal 12 3 5 2 2 3 6" xfId="14223" xr:uid="{00000000-0005-0000-0000-000089500000}"/>
    <cellStyle name="Normal 12 3 5 2 2 3 6 2" xfId="39843" xr:uid="{00000000-0005-0000-0000-00008A500000}"/>
    <cellStyle name="Normal 12 3 5 2 2 3 7" xfId="27033" xr:uid="{00000000-0005-0000-0000-00008B500000}"/>
    <cellStyle name="Normal 12 3 5 2 2 4" xfId="2348" xr:uid="{00000000-0005-0000-0000-00008C500000}"/>
    <cellStyle name="Normal 12 3 5 2 2 4 2" xfId="7838" xr:uid="{00000000-0005-0000-0000-00008D500000}"/>
    <cellStyle name="Normal 12 3 5 2 2 4 2 2" xfId="20649" xr:uid="{00000000-0005-0000-0000-00008E500000}"/>
    <cellStyle name="Normal 12 3 5 2 2 4 2 2 2" xfId="46269" xr:uid="{00000000-0005-0000-0000-00008F500000}"/>
    <cellStyle name="Normal 12 3 5 2 2 4 2 3" xfId="33459" xr:uid="{00000000-0005-0000-0000-000090500000}"/>
    <cellStyle name="Normal 12 3 5 2 2 4 3" xfId="15159" xr:uid="{00000000-0005-0000-0000-000091500000}"/>
    <cellStyle name="Normal 12 3 5 2 2 4 3 2" xfId="40779" xr:uid="{00000000-0005-0000-0000-000092500000}"/>
    <cellStyle name="Normal 12 3 5 2 2 4 4" xfId="27969" xr:uid="{00000000-0005-0000-0000-000093500000}"/>
    <cellStyle name="Normal 12 3 5 2 2 5" xfId="4178" xr:uid="{00000000-0005-0000-0000-000094500000}"/>
    <cellStyle name="Normal 12 3 5 2 2 5 2" xfId="9668" xr:uid="{00000000-0005-0000-0000-000095500000}"/>
    <cellStyle name="Normal 12 3 5 2 2 5 2 2" xfId="22479" xr:uid="{00000000-0005-0000-0000-000096500000}"/>
    <cellStyle name="Normal 12 3 5 2 2 5 2 2 2" xfId="48099" xr:uid="{00000000-0005-0000-0000-000097500000}"/>
    <cellStyle name="Normal 12 3 5 2 2 5 2 3" xfId="35289" xr:uid="{00000000-0005-0000-0000-000098500000}"/>
    <cellStyle name="Normal 12 3 5 2 2 5 3" xfId="16989" xr:uid="{00000000-0005-0000-0000-000099500000}"/>
    <cellStyle name="Normal 12 3 5 2 2 5 3 2" xfId="42609" xr:uid="{00000000-0005-0000-0000-00009A500000}"/>
    <cellStyle name="Normal 12 3 5 2 2 5 4" xfId="29799" xr:uid="{00000000-0005-0000-0000-00009B500000}"/>
    <cellStyle name="Normal 12 3 5 2 2 6" xfId="11498" xr:uid="{00000000-0005-0000-0000-00009C500000}"/>
    <cellStyle name="Normal 12 3 5 2 2 6 2" xfId="24309" xr:uid="{00000000-0005-0000-0000-00009D500000}"/>
    <cellStyle name="Normal 12 3 5 2 2 6 2 2" xfId="49929" xr:uid="{00000000-0005-0000-0000-00009E500000}"/>
    <cellStyle name="Normal 12 3 5 2 2 6 3" xfId="37119" xr:uid="{00000000-0005-0000-0000-00009F500000}"/>
    <cellStyle name="Normal 12 3 5 2 2 7" xfId="6008" xr:uid="{00000000-0005-0000-0000-0000A0500000}"/>
    <cellStyle name="Normal 12 3 5 2 2 7 2" xfId="18819" xr:uid="{00000000-0005-0000-0000-0000A1500000}"/>
    <cellStyle name="Normal 12 3 5 2 2 7 2 2" xfId="44439" xr:uid="{00000000-0005-0000-0000-0000A2500000}"/>
    <cellStyle name="Normal 12 3 5 2 2 7 3" xfId="31629" xr:uid="{00000000-0005-0000-0000-0000A3500000}"/>
    <cellStyle name="Normal 12 3 5 2 2 8" xfId="13329" xr:uid="{00000000-0005-0000-0000-0000A4500000}"/>
    <cellStyle name="Normal 12 3 5 2 2 8 2" xfId="38949" xr:uid="{00000000-0005-0000-0000-0000A5500000}"/>
    <cellStyle name="Normal 12 3 5 2 2 9" xfId="26139" xr:uid="{00000000-0005-0000-0000-0000A6500000}"/>
    <cellStyle name="Normal 12 3 5 2 3" xfId="649" xr:uid="{00000000-0005-0000-0000-0000A7500000}"/>
    <cellStyle name="Normal 12 3 5 2 3 2" xfId="1049" xr:uid="{00000000-0005-0000-0000-0000A8500000}"/>
    <cellStyle name="Normal 12 3 5 2 3 2 2" xfId="1944" xr:uid="{00000000-0005-0000-0000-0000A9500000}"/>
    <cellStyle name="Normal 12 3 5 2 3 2 2 2" xfId="3774" xr:uid="{00000000-0005-0000-0000-0000AA500000}"/>
    <cellStyle name="Normal 12 3 5 2 3 2 2 2 2" xfId="9264" xr:uid="{00000000-0005-0000-0000-0000AB500000}"/>
    <cellStyle name="Normal 12 3 5 2 3 2 2 2 2 2" xfId="22075" xr:uid="{00000000-0005-0000-0000-0000AC500000}"/>
    <cellStyle name="Normal 12 3 5 2 3 2 2 2 2 2 2" xfId="47695" xr:uid="{00000000-0005-0000-0000-0000AD500000}"/>
    <cellStyle name="Normal 12 3 5 2 3 2 2 2 2 3" xfId="34885" xr:uid="{00000000-0005-0000-0000-0000AE500000}"/>
    <cellStyle name="Normal 12 3 5 2 3 2 2 2 3" xfId="16585" xr:uid="{00000000-0005-0000-0000-0000AF500000}"/>
    <cellStyle name="Normal 12 3 5 2 3 2 2 2 3 2" xfId="42205" xr:uid="{00000000-0005-0000-0000-0000B0500000}"/>
    <cellStyle name="Normal 12 3 5 2 3 2 2 2 4" xfId="29395" xr:uid="{00000000-0005-0000-0000-0000B1500000}"/>
    <cellStyle name="Normal 12 3 5 2 3 2 2 3" xfId="5604" xr:uid="{00000000-0005-0000-0000-0000B2500000}"/>
    <cellStyle name="Normal 12 3 5 2 3 2 2 3 2" xfId="11094" xr:uid="{00000000-0005-0000-0000-0000B3500000}"/>
    <cellStyle name="Normal 12 3 5 2 3 2 2 3 2 2" xfId="23905" xr:uid="{00000000-0005-0000-0000-0000B4500000}"/>
    <cellStyle name="Normal 12 3 5 2 3 2 2 3 2 2 2" xfId="49525" xr:uid="{00000000-0005-0000-0000-0000B5500000}"/>
    <cellStyle name="Normal 12 3 5 2 3 2 2 3 2 3" xfId="36715" xr:uid="{00000000-0005-0000-0000-0000B6500000}"/>
    <cellStyle name="Normal 12 3 5 2 3 2 2 3 3" xfId="18415" xr:uid="{00000000-0005-0000-0000-0000B7500000}"/>
    <cellStyle name="Normal 12 3 5 2 3 2 2 3 3 2" xfId="44035" xr:uid="{00000000-0005-0000-0000-0000B8500000}"/>
    <cellStyle name="Normal 12 3 5 2 3 2 2 3 4" xfId="31225" xr:uid="{00000000-0005-0000-0000-0000B9500000}"/>
    <cellStyle name="Normal 12 3 5 2 3 2 2 4" xfId="12924" xr:uid="{00000000-0005-0000-0000-0000BA500000}"/>
    <cellStyle name="Normal 12 3 5 2 3 2 2 4 2" xfId="25735" xr:uid="{00000000-0005-0000-0000-0000BB500000}"/>
    <cellStyle name="Normal 12 3 5 2 3 2 2 4 2 2" xfId="51355" xr:uid="{00000000-0005-0000-0000-0000BC500000}"/>
    <cellStyle name="Normal 12 3 5 2 3 2 2 4 3" xfId="38545" xr:uid="{00000000-0005-0000-0000-0000BD500000}"/>
    <cellStyle name="Normal 12 3 5 2 3 2 2 5" xfId="7434" xr:uid="{00000000-0005-0000-0000-0000BE500000}"/>
    <cellStyle name="Normal 12 3 5 2 3 2 2 5 2" xfId="20245" xr:uid="{00000000-0005-0000-0000-0000BF500000}"/>
    <cellStyle name="Normal 12 3 5 2 3 2 2 5 2 2" xfId="45865" xr:uid="{00000000-0005-0000-0000-0000C0500000}"/>
    <cellStyle name="Normal 12 3 5 2 3 2 2 5 3" xfId="33055" xr:uid="{00000000-0005-0000-0000-0000C1500000}"/>
    <cellStyle name="Normal 12 3 5 2 3 2 2 6" xfId="14755" xr:uid="{00000000-0005-0000-0000-0000C2500000}"/>
    <cellStyle name="Normal 12 3 5 2 3 2 2 6 2" xfId="40375" xr:uid="{00000000-0005-0000-0000-0000C3500000}"/>
    <cellStyle name="Normal 12 3 5 2 3 2 2 7" xfId="27565" xr:uid="{00000000-0005-0000-0000-0000C4500000}"/>
    <cellStyle name="Normal 12 3 5 2 3 2 3" xfId="2880" xr:uid="{00000000-0005-0000-0000-0000C5500000}"/>
    <cellStyle name="Normal 12 3 5 2 3 2 3 2" xfId="8370" xr:uid="{00000000-0005-0000-0000-0000C6500000}"/>
    <cellStyle name="Normal 12 3 5 2 3 2 3 2 2" xfId="21181" xr:uid="{00000000-0005-0000-0000-0000C7500000}"/>
    <cellStyle name="Normal 12 3 5 2 3 2 3 2 2 2" xfId="46801" xr:uid="{00000000-0005-0000-0000-0000C8500000}"/>
    <cellStyle name="Normal 12 3 5 2 3 2 3 2 3" xfId="33991" xr:uid="{00000000-0005-0000-0000-0000C9500000}"/>
    <cellStyle name="Normal 12 3 5 2 3 2 3 3" xfId="15691" xr:uid="{00000000-0005-0000-0000-0000CA500000}"/>
    <cellStyle name="Normal 12 3 5 2 3 2 3 3 2" xfId="41311" xr:uid="{00000000-0005-0000-0000-0000CB500000}"/>
    <cellStyle name="Normal 12 3 5 2 3 2 3 4" xfId="28501" xr:uid="{00000000-0005-0000-0000-0000CC500000}"/>
    <cellStyle name="Normal 12 3 5 2 3 2 4" xfId="4710" xr:uid="{00000000-0005-0000-0000-0000CD500000}"/>
    <cellStyle name="Normal 12 3 5 2 3 2 4 2" xfId="10200" xr:uid="{00000000-0005-0000-0000-0000CE500000}"/>
    <cellStyle name="Normal 12 3 5 2 3 2 4 2 2" xfId="23011" xr:uid="{00000000-0005-0000-0000-0000CF500000}"/>
    <cellStyle name="Normal 12 3 5 2 3 2 4 2 2 2" xfId="48631" xr:uid="{00000000-0005-0000-0000-0000D0500000}"/>
    <cellStyle name="Normal 12 3 5 2 3 2 4 2 3" xfId="35821" xr:uid="{00000000-0005-0000-0000-0000D1500000}"/>
    <cellStyle name="Normal 12 3 5 2 3 2 4 3" xfId="17521" xr:uid="{00000000-0005-0000-0000-0000D2500000}"/>
    <cellStyle name="Normal 12 3 5 2 3 2 4 3 2" xfId="43141" xr:uid="{00000000-0005-0000-0000-0000D3500000}"/>
    <cellStyle name="Normal 12 3 5 2 3 2 4 4" xfId="30331" xr:uid="{00000000-0005-0000-0000-0000D4500000}"/>
    <cellStyle name="Normal 12 3 5 2 3 2 5" xfId="12030" xr:uid="{00000000-0005-0000-0000-0000D5500000}"/>
    <cellStyle name="Normal 12 3 5 2 3 2 5 2" xfId="24841" xr:uid="{00000000-0005-0000-0000-0000D6500000}"/>
    <cellStyle name="Normal 12 3 5 2 3 2 5 2 2" xfId="50461" xr:uid="{00000000-0005-0000-0000-0000D7500000}"/>
    <cellStyle name="Normal 12 3 5 2 3 2 5 3" xfId="37651" xr:uid="{00000000-0005-0000-0000-0000D8500000}"/>
    <cellStyle name="Normal 12 3 5 2 3 2 6" xfId="6540" xr:uid="{00000000-0005-0000-0000-0000D9500000}"/>
    <cellStyle name="Normal 12 3 5 2 3 2 6 2" xfId="19351" xr:uid="{00000000-0005-0000-0000-0000DA500000}"/>
    <cellStyle name="Normal 12 3 5 2 3 2 6 2 2" xfId="44971" xr:uid="{00000000-0005-0000-0000-0000DB500000}"/>
    <cellStyle name="Normal 12 3 5 2 3 2 6 3" xfId="32161" xr:uid="{00000000-0005-0000-0000-0000DC500000}"/>
    <cellStyle name="Normal 12 3 5 2 3 2 7" xfId="13861" xr:uid="{00000000-0005-0000-0000-0000DD500000}"/>
    <cellStyle name="Normal 12 3 5 2 3 2 7 2" xfId="39481" xr:uid="{00000000-0005-0000-0000-0000DE500000}"/>
    <cellStyle name="Normal 12 3 5 2 3 2 8" xfId="26671" xr:uid="{00000000-0005-0000-0000-0000DF500000}"/>
    <cellStyle name="Normal 12 3 5 2 3 3" xfId="1544" xr:uid="{00000000-0005-0000-0000-0000E0500000}"/>
    <cellStyle name="Normal 12 3 5 2 3 3 2" xfId="3374" xr:uid="{00000000-0005-0000-0000-0000E1500000}"/>
    <cellStyle name="Normal 12 3 5 2 3 3 2 2" xfId="8864" xr:uid="{00000000-0005-0000-0000-0000E2500000}"/>
    <cellStyle name="Normal 12 3 5 2 3 3 2 2 2" xfId="21675" xr:uid="{00000000-0005-0000-0000-0000E3500000}"/>
    <cellStyle name="Normal 12 3 5 2 3 3 2 2 2 2" xfId="47295" xr:uid="{00000000-0005-0000-0000-0000E4500000}"/>
    <cellStyle name="Normal 12 3 5 2 3 3 2 2 3" xfId="34485" xr:uid="{00000000-0005-0000-0000-0000E5500000}"/>
    <cellStyle name="Normal 12 3 5 2 3 3 2 3" xfId="16185" xr:uid="{00000000-0005-0000-0000-0000E6500000}"/>
    <cellStyle name="Normal 12 3 5 2 3 3 2 3 2" xfId="41805" xr:uid="{00000000-0005-0000-0000-0000E7500000}"/>
    <cellStyle name="Normal 12 3 5 2 3 3 2 4" xfId="28995" xr:uid="{00000000-0005-0000-0000-0000E8500000}"/>
    <cellStyle name="Normal 12 3 5 2 3 3 3" xfId="5204" xr:uid="{00000000-0005-0000-0000-0000E9500000}"/>
    <cellStyle name="Normal 12 3 5 2 3 3 3 2" xfId="10694" xr:uid="{00000000-0005-0000-0000-0000EA500000}"/>
    <cellStyle name="Normal 12 3 5 2 3 3 3 2 2" xfId="23505" xr:uid="{00000000-0005-0000-0000-0000EB500000}"/>
    <cellStyle name="Normal 12 3 5 2 3 3 3 2 2 2" xfId="49125" xr:uid="{00000000-0005-0000-0000-0000EC500000}"/>
    <cellStyle name="Normal 12 3 5 2 3 3 3 2 3" xfId="36315" xr:uid="{00000000-0005-0000-0000-0000ED500000}"/>
    <cellStyle name="Normal 12 3 5 2 3 3 3 3" xfId="18015" xr:uid="{00000000-0005-0000-0000-0000EE500000}"/>
    <cellStyle name="Normal 12 3 5 2 3 3 3 3 2" xfId="43635" xr:uid="{00000000-0005-0000-0000-0000EF500000}"/>
    <cellStyle name="Normal 12 3 5 2 3 3 3 4" xfId="30825" xr:uid="{00000000-0005-0000-0000-0000F0500000}"/>
    <cellStyle name="Normal 12 3 5 2 3 3 4" xfId="12524" xr:uid="{00000000-0005-0000-0000-0000F1500000}"/>
    <cellStyle name="Normal 12 3 5 2 3 3 4 2" xfId="25335" xr:uid="{00000000-0005-0000-0000-0000F2500000}"/>
    <cellStyle name="Normal 12 3 5 2 3 3 4 2 2" xfId="50955" xr:uid="{00000000-0005-0000-0000-0000F3500000}"/>
    <cellStyle name="Normal 12 3 5 2 3 3 4 3" xfId="38145" xr:uid="{00000000-0005-0000-0000-0000F4500000}"/>
    <cellStyle name="Normal 12 3 5 2 3 3 5" xfId="7034" xr:uid="{00000000-0005-0000-0000-0000F5500000}"/>
    <cellStyle name="Normal 12 3 5 2 3 3 5 2" xfId="19845" xr:uid="{00000000-0005-0000-0000-0000F6500000}"/>
    <cellStyle name="Normal 12 3 5 2 3 3 5 2 2" xfId="45465" xr:uid="{00000000-0005-0000-0000-0000F7500000}"/>
    <cellStyle name="Normal 12 3 5 2 3 3 5 3" xfId="32655" xr:uid="{00000000-0005-0000-0000-0000F8500000}"/>
    <cellStyle name="Normal 12 3 5 2 3 3 6" xfId="14355" xr:uid="{00000000-0005-0000-0000-0000F9500000}"/>
    <cellStyle name="Normal 12 3 5 2 3 3 6 2" xfId="39975" xr:uid="{00000000-0005-0000-0000-0000FA500000}"/>
    <cellStyle name="Normal 12 3 5 2 3 3 7" xfId="27165" xr:uid="{00000000-0005-0000-0000-0000FB500000}"/>
    <cellStyle name="Normal 12 3 5 2 3 4" xfId="2480" xr:uid="{00000000-0005-0000-0000-0000FC500000}"/>
    <cellStyle name="Normal 12 3 5 2 3 4 2" xfId="7970" xr:uid="{00000000-0005-0000-0000-0000FD500000}"/>
    <cellStyle name="Normal 12 3 5 2 3 4 2 2" xfId="20781" xr:uid="{00000000-0005-0000-0000-0000FE500000}"/>
    <cellStyle name="Normal 12 3 5 2 3 4 2 2 2" xfId="46401" xr:uid="{00000000-0005-0000-0000-0000FF500000}"/>
    <cellStyle name="Normal 12 3 5 2 3 4 2 3" xfId="33591" xr:uid="{00000000-0005-0000-0000-000000510000}"/>
    <cellStyle name="Normal 12 3 5 2 3 4 3" xfId="15291" xr:uid="{00000000-0005-0000-0000-000001510000}"/>
    <cellStyle name="Normal 12 3 5 2 3 4 3 2" xfId="40911" xr:uid="{00000000-0005-0000-0000-000002510000}"/>
    <cellStyle name="Normal 12 3 5 2 3 4 4" xfId="28101" xr:uid="{00000000-0005-0000-0000-000003510000}"/>
    <cellStyle name="Normal 12 3 5 2 3 5" xfId="4310" xr:uid="{00000000-0005-0000-0000-000004510000}"/>
    <cellStyle name="Normal 12 3 5 2 3 5 2" xfId="9800" xr:uid="{00000000-0005-0000-0000-000005510000}"/>
    <cellStyle name="Normal 12 3 5 2 3 5 2 2" xfId="22611" xr:uid="{00000000-0005-0000-0000-000006510000}"/>
    <cellStyle name="Normal 12 3 5 2 3 5 2 2 2" xfId="48231" xr:uid="{00000000-0005-0000-0000-000007510000}"/>
    <cellStyle name="Normal 12 3 5 2 3 5 2 3" xfId="35421" xr:uid="{00000000-0005-0000-0000-000008510000}"/>
    <cellStyle name="Normal 12 3 5 2 3 5 3" xfId="17121" xr:uid="{00000000-0005-0000-0000-000009510000}"/>
    <cellStyle name="Normal 12 3 5 2 3 5 3 2" xfId="42741" xr:uid="{00000000-0005-0000-0000-00000A510000}"/>
    <cellStyle name="Normal 12 3 5 2 3 5 4" xfId="29931" xr:uid="{00000000-0005-0000-0000-00000B510000}"/>
    <cellStyle name="Normal 12 3 5 2 3 6" xfId="11630" xr:uid="{00000000-0005-0000-0000-00000C510000}"/>
    <cellStyle name="Normal 12 3 5 2 3 6 2" xfId="24441" xr:uid="{00000000-0005-0000-0000-00000D510000}"/>
    <cellStyle name="Normal 12 3 5 2 3 6 2 2" xfId="50061" xr:uid="{00000000-0005-0000-0000-00000E510000}"/>
    <cellStyle name="Normal 12 3 5 2 3 6 3" xfId="37251" xr:uid="{00000000-0005-0000-0000-00000F510000}"/>
    <cellStyle name="Normal 12 3 5 2 3 7" xfId="6140" xr:uid="{00000000-0005-0000-0000-000010510000}"/>
    <cellStyle name="Normal 12 3 5 2 3 7 2" xfId="18951" xr:uid="{00000000-0005-0000-0000-000011510000}"/>
    <cellStyle name="Normal 12 3 5 2 3 7 2 2" xfId="44571" xr:uid="{00000000-0005-0000-0000-000012510000}"/>
    <cellStyle name="Normal 12 3 5 2 3 7 3" xfId="31761" xr:uid="{00000000-0005-0000-0000-000013510000}"/>
    <cellStyle name="Normal 12 3 5 2 3 8" xfId="13461" xr:uid="{00000000-0005-0000-0000-000014510000}"/>
    <cellStyle name="Normal 12 3 5 2 3 8 2" xfId="39081" xr:uid="{00000000-0005-0000-0000-000015510000}"/>
    <cellStyle name="Normal 12 3 5 2 3 9" xfId="26271" xr:uid="{00000000-0005-0000-0000-000016510000}"/>
    <cellStyle name="Normal 12 3 5 2 4" xfId="424" xr:uid="{00000000-0005-0000-0000-000017510000}"/>
    <cellStyle name="Normal 12 3 5 2 4 2" xfId="1319" xr:uid="{00000000-0005-0000-0000-000018510000}"/>
    <cellStyle name="Normal 12 3 5 2 4 2 2" xfId="3149" xr:uid="{00000000-0005-0000-0000-000019510000}"/>
    <cellStyle name="Normal 12 3 5 2 4 2 2 2" xfId="8639" xr:uid="{00000000-0005-0000-0000-00001A510000}"/>
    <cellStyle name="Normal 12 3 5 2 4 2 2 2 2" xfId="21450" xr:uid="{00000000-0005-0000-0000-00001B510000}"/>
    <cellStyle name="Normal 12 3 5 2 4 2 2 2 2 2" xfId="47070" xr:uid="{00000000-0005-0000-0000-00001C510000}"/>
    <cellStyle name="Normal 12 3 5 2 4 2 2 2 3" xfId="34260" xr:uid="{00000000-0005-0000-0000-00001D510000}"/>
    <cellStyle name="Normal 12 3 5 2 4 2 2 3" xfId="15960" xr:uid="{00000000-0005-0000-0000-00001E510000}"/>
    <cellStyle name="Normal 12 3 5 2 4 2 2 3 2" xfId="41580" xr:uid="{00000000-0005-0000-0000-00001F510000}"/>
    <cellStyle name="Normal 12 3 5 2 4 2 2 4" xfId="28770" xr:uid="{00000000-0005-0000-0000-000020510000}"/>
    <cellStyle name="Normal 12 3 5 2 4 2 3" xfId="4979" xr:uid="{00000000-0005-0000-0000-000021510000}"/>
    <cellStyle name="Normal 12 3 5 2 4 2 3 2" xfId="10469" xr:uid="{00000000-0005-0000-0000-000022510000}"/>
    <cellStyle name="Normal 12 3 5 2 4 2 3 2 2" xfId="23280" xr:uid="{00000000-0005-0000-0000-000023510000}"/>
    <cellStyle name="Normal 12 3 5 2 4 2 3 2 2 2" xfId="48900" xr:uid="{00000000-0005-0000-0000-000024510000}"/>
    <cellStyle name="Normal 12 3 5 2 4 2 3 2 3" xfId="36090" xr:uid="{00000000-0005-0000-0000-000025510000}"/>
    <cellStyle name="Normal 12 3 5 2 4 2 3 3" xfId="17790" xr:uid="{00000000-0005-0000-0000-000026510000}"/>
    <cellStyle name="Normal 12 3 5 2 4 2 3 3 2" xfId="43410" xr:uid="{00000000-0005-0000-0000-000027510000}"/>
    <cellStyle name="Normal 12 3 5 2 4 2 3 4" xfId="30600" xr:uid="{00000000-0005-0000-0000-000028510000}"/>
    <cellStyle name="Normal 12 3 5 2 4 2 4" xfId="12299" xr:uid="{00000000-0005-0000-0000-000029510000}"/>
    <cellStyle name="Normal 12 3 5 2 4 2 4 2" xfId="25110" xr:uid="{00000000-0005-0000-0000-00002A510000}"/>
    <cellStyle name="Normal 12 3 5 2 4 2 4 2 2" xfId="50730" xr:uid="{00000000-0005-0000-0000-00002B510000}"/>
    <cellStyle name="Normal 12 3 5 2 4 2 4 3" xfId="37920" xr:uid="{00000000-0005-0000-0000-00002C510000}"/>
    <cellStyle name="Normal 12 3 5 2 4 2 5" xfId="6809" xr:uid="{00000000-0005-0000-0000-00002D510000}"/>
    <cellStyle name="Normal 12 3 5 2 4 2 5 2" xfId="19620" xr:uid="{00000000-0005-0000-0000-00002E510000}"/>
    <cellStyle name="Normal 12 3 5 2 4 2 5 2 2" xfId="45240" xr:uid="{00000000-0005-0000-0000-00002F510000}"/>
    <cellStyle name="Normal 12 3 5 2 4 2 5 3" xfId="32430" xr:uid="{00000000-0005-0000-0000-000030510000}"/>
    <cellStyle name="Normal 12 3 5 2 4 2 6" xfId="14130" xr:uid="{00000000-0005-0000-0000-000031510000}"/>
    <cellStyle name="Normal 12 3 5 2 4 2 6 2" xfId="39750" xr:uid="{00000000-0005-0000-0000-000032510000}"/>
    <cellStyle name="Normal 12 3 5 2 4 2 7" xfId="26940" xr:uid="{00000000-0005-0000-0000-000033510000}"/>
    <cellStyle name="Normal 12 3 5 2 4 3" xfId="2255" xr:uid="{00000000-0005-0000-0000-000034510000}"/>
    <cellStyle name="Normal 12 3 5 2 4 3 2" xfId="7745" xr:uid="{00000000-0005-0000-0000-000035510000}"/>
    <cellStyle name="Normal 12 3 5 2 4 3 2 2" xfId="20556" xr:uid="{00000000-0005-0000-0000-000036510000}"/>
    <cellStyle name="Normal 12 3 5 2 4 3 2 2 2" xfId="46176" xr:uid="{00000000-0005-0000-0000-000037510000}"/>
    <cellStyle name="Normal 12 3 5 2 4 3 2 3" xfId="33366" xr:uid="{00000000-0005-0000-0000-000038510000}"/>
    <cellStyle name="Normal 12 3 5 2 4 3 3" xfId="15066" xr:uid="{00000000-0005-0000-0000-000039510000}"/>
    <cellStyle name="Normal 12 3 5 2 4 3 3 2" xfId="40686" xr:uid="{00000000-0005-0000-0000-00003A510000}"/>
    <cellStyle name="Normal 12 3 5 2 4 3 4" xfId="27876" xr:uid="{00000000-0005-0000-0000-00003B510000}"/>
    <cellStyle name="Normal 12 3 5 2 4 4" xfId="4085" xr:uid="{00000000-0005-0000-0000-00003C510000}"/>
    <cellStyle name="Normal 12 3 5 2 4 4 2" xfId="9575" xr:uid="{00000000-0005-0000-0000-00003D510000}"/>
    <cellStyle name="Normal 12 3 5 2 4 4 2 2" xfId="22386" xr:uid="{00000000-0005-0000-0000-00003E510000}"/>
    <cellStyle name="Normal 12 3 5 2 4 4 2 2 2" xfId="48006" xr:uid="{00000000-0005-0000-0000-00003F510000}"/>
    <cellStyle name="Normal 12 3 5 2 4 4 2 3" xfId="35196" xr:uid="{00000000-0005-0000-0000-000040510000}"/>
    <cellStyle name="Normal 12 3 5 2 4 4 3" xfId="16896" xr:uid="{00000000-0005-0000-0000-000041510000}"/>
    <cellStyle name="Normal 12 3 5 2 4 4 3 2" xfId="42516" xr:uid="{00000000-0005-0000-0000-000042510000}"/>
    <cellStyle name="Normal 12 3 5 2 4 4 4" xfId="29706" xr:uid="{00000000-0005-0000-0000-000043510000}"/>
    <cellStyle name="Normal 12 3 5 2 4 5" xfId="11405" xr:uid="{00000000-0005-0000-0000-000044510000}"/>
    <cellStyle name="Normal 12 3 5 2 4 5 2" xfId="24216" xr:uid="{00000000-0005-0000-0000-000045510000}"/>
    <cellStyle name="Normal 12 3 5 2 4 5 2 2" xfId="49836" xr:uid="{00000000-0005-0000-0000-000046510000}"/>
    <cellStyle name="Normal 12 3 5 2 4 5 3" xfId="37026" xr:uid="{00000000-0005-0000-0000-000047510000}"/>
    <cellStyle name="Normal 12 3 5 2 4 6" xfId="5915" xr:uid="{00000000-0005-0000-0000-000048510000}"/>
    <cellStyle name="Normal 12 3 5 2 4 6 2" xfId="18726" xr:uid="{00000000-0005-0000-0000-000049510000}"/>
    <cellStyle name="Normal 12 3 5 2 4 6 2 2" xfId="44346" xr:uid="{00000000-0005-0000-0000-00004A510000}"/>
    <cellStyle name="Normal 12 3 5 2 4 6 3" xfId="31536" xr:uid="{00000000-0005-0000-0000-00004B510000}"/>
    <cellStyle name="Normal 12 3 5 2 4 7" xfId="13236" xr:uid="{00000000-0005-0000-0000-00004C510000}"/>
    <cellStyle name="Normal 12 3 5 2 4 7 2" xfId="38856" xr:uid="{00000000-0005-0000-0000-00004D510000}"/>
    <cellStyle name="Normal 12 3 5 2 4 8" xfId="26046" xr:uid="{00000000-0005-0000-0000-00004E510000}"/>
    <cellStyle name="Normal 12 3 5 2 5" xfId="783" xr:uid="{00000000-0005-0000-0000-00004F510000}"/>
    <cellStyle name="Normal 12 3 5 2 5 2" xfId="1678" xr:uid="{00000000-0005-0000-0000-000050510000}"/>
    <cellStyle name="Normal 12 3 5 2 5 2 2" xfId="3508" xr:uid="{00000000-0005-0000-0000-000051510000}"/>
    <cellStyle name="Normal 12 3 5 2 5 2 2 2" xfId="8998" xr:uid="{00000000-0005-0000-0000-000052510000}"/>
    <cellStyle name="Normal 12 3 5 2 5 2 2 2 2" xfId="21809" xr:uid="{00000000-0005-0000-0000-000053510000}"/>
    <cellStyle name="Normal 12 3 5 2 5 2 2 2 2 2" xfId="47429" xr:uid="{00000000-0005-0000-0000-000054510000}"/>
    <cellStyle name="Normal 12 3 5 2 5 2 2 2 3" xfId="34619" xr:uid="{00000000-0005-0000-0000-000055510000}"/>
    <cellStyle name="Normal 12 3 5 2 5 2 2 3" xfId="16319" xr:uid="{00000000-0005-0000-0000-000056510000}"/>
    <cellStyle name="Normal 12 3 5 2 5 2 2 3 2" xfId="41939" xr:uid="{00000000-0005-0000-0000-000057510000}"/>
    <cellStyle name="Normal 12 3 5 2 5 2 2 4" xfId="29129" xr:uid="{00000000-0005-0000-0000-000058510000}"/>
    <cellStyle name="Normal 12 3 5 2 5 2 3" xfId="5338" xr:uid="{00000000-0005-0000-0000-000059510000}"/>
    <cellStyle name="Normal 12 3 5 2 5 2 3 2" xfId="10828" xr:uid="{00000000-0005-0000-0000-00005A510000}"/>
    <cellStyle name="Normal 12 3 5 2 5 2 3 2 2" xfId="23639" xr:uid="{00000000-0005-0000-0000-00005B510000}"/>
    <cellStyle name="Normal 12 3 5 2 5 2 3 2 2 2" xfId="49259" xr:uid="{00000000-0005-0000-0000-00005C510000}"/>
    <cellStyle name="Normal 12 3 5 2 5 2 3 2 3" xfId="36449" xr:uid="{00000000-0005-0000-0000-00005D510000}"/>
    <cellStyle name="Normal 12 3 5 2 5 2 3 3" xfId="18149" xr:uid="{00000000-0005-0000-0000-00005E510000}"/>
    <cellStyle name="Normal 12 3 5 2 5 2 3 3 2" xfId="43769" xr:uid="{00000000-0005-0000-0000-00005F510000}"/>
    <cellStyle name="Normal 12 3 5 2 5 2 3 4" xfId="30959" xr:uid="{00000000-0005-0000-0000-000060510000}"/>
    <cellStyle name="Normal 12 3 5 2 5 2 4" xfId="12658" xr:uid="{00000000-0005-0000-0000-000061510000}"/>
    <cellStyle name="Normal 12 3 5 2 5 2 4 2" xfId="25469" xr:uid="{00000000-0005-0000-0000-000062510000}"/>
    <cellStyle name="Normal 12 3 5 2 5 2 4 2 2" xfId="51089" xr:uid="{00000000-0005-0000-0000-000063510000}"/>
    <cellStyle name="Normal 12 3 5 2 5 2 4 3" xfId="38279" xr:uid="{00000000-0005-0000-0000-000064510000}"/>
    <cellStyle name="Normal 12 3 5 2 5 2 5" xfId="7168" xr:uid="{00000000-0005-0000-0000-000065510000}"/>
    <cellStyle name="Normal 12 3 5 2 5 2 5 2" xfId="19979" xr:uid="{00000000-0005-0000-0000-000066510000}"/>
    <cellStyle name="Normal 12 3 5 2 5 2 5 2 2" xfId="45599" xr:uid="{00000000-0005-0000-0000-000067510000}"/>
    <cellStyle name="Normal 12 3 5 2 5 2 5 3" xfId="32789" xr:uid="{00000000-0005-0000-0000-000068510000}"/>
    <cellStyle name="Normal 12 3 5 2 5 2 6" xfId="14489" xr:uid="{00000000-0005-0000-0000-000069510000}"/>
    <cellStyle name="Normal 12 3 5 2 5 2 6 2" xfId="40109" xr:uid="{00000000-0005-0000-0000-00006A510000}"/>
    <cellStyle name="Normal 12 3 5 2 5 2 7" xfId="27299" xr:uid="{00000000-0005-0000-0000-00006B510000}"/>
    <cellStyle name="Normal 12 3 5 2 5 3" xfId="2614" xr:uid="{00000000-0005-0000-0000-00006C510000}"/>
    <cellStyle name="Normal 12 3 5 2 5 3 2" xfId="8104" xr:uid="{00000000-0005-0000-0000-00006D510000}"/>
    <cellStyle name="Normal 12 3 5 2 5 3 2 2" xfId="20915" xr:uid="{00000000-0005-0000-0000-00006E510000}"/>
    <cellStyle name="Normal 12 3 5 2 5 3 2 2 2" xfId="46535" xr:uid="{00000000-0005-0000-0000-00006F510000}"/>
    <cellStyle name="Normal 12 3 5 2 5 3 2 3" xfId="33725" xr:uid="{00000000-0005-0000-0000-000070510000}"/>
    <cellStyle name="Normal 12 3 5 2 5 3 3" xfId="15425" xr:uid="{00000000-0005-0000-0000-000071510000}"/>
    <cellStyle name="Normal 12 3 5 2 5 3 3 2" xfId="41045" xr:uid="{00000000-0005-0000-0000-000072510000}"/>
    <cellStyle name="Normal 12 3 5 2 5 3 4" xfId="28235" xr:uid="{00000000-0005-0000-0000-000073510000}"/>
    <cellStyle name="Normal 12 3 5 2 5 4" xfId="4444" xr:uid="{00000000-0005-0000-0000-000074510000}"/>
    <cellStyle name="Normal 12 3 5 2 5 4 2" xfId="9934" xr:uid="{00000000-0005-0000-0000-000075510000}"/>
    <cellStyle name="Normal 12 3 5 2 5 4 2 2" xfId="22745" xr:uid="{00000000-0005-0000-0000-000076510000}"/>
    <cellStyle name="Normal 12 3 5 2 5 4 2 2 2" xfId="48365" xr:uid="{00000000-0005-0000-0000-000077510000}"/>
    <cellStyle name="Normal 12 3 5 2 5 4 2 3" xfId="35555" xr:uid="{00000000-0005-0000-0000-000078510000}"/>
    <cellStyle name="Normal 12 3 5 2 5 4 3" xfId="17255" xr:uid="{00000000-0005-0000-0000-000079510000}"/>
    <cellStyle name="Normal 12 3 5 2 5 4 3 2" xfId="42875" xr:uid="{00000000-0005-0000-0000-00007A510000}"/>
    <cellStyle name="Normal 12 3 5 2 5 4 4" xfId="30065" xr:uid="{00000000-0005-0000-0000-00007B510000}"/>
    <cellStyle name="Normal 12 3 5 2 5 5" xfId="11764" xr:uid="{00000000-0005-0000-0000-00007C510000}"/>
    <cellStyle name="Normal 12 3 5 2 5 5 2" xfId="24575" xr:uid="{00000000-0005-0000-0000-00007D510000}"/>
    <cellStyle name="Normal 12 3 5 2 5 5 2 2" xfId="50195" xr:uid="{00000000-0005-0000-0000-00007E510000}"/>
    <cellStyle name="Normal 12 3 5 2 5 5 3" xfId="37385" xr:uid="{00000000-0005-0000-0000-00007F510000}"/>
    <cellStyle name="Normal 12 3 5 2 5 6" xfId="6274" xr:uid="{00000000-0005-0000-0000-000080510000}"/>
    <cellStyle name="Normal 12 3 5 2 5 6 2" xfId="19085" xr:uid="{00000000-0005-0000-0000-000081510000}"/>
    <cellStyle name="Normal 12 3 5 2 5 6 2 2" xfId="44705" xr:uid="{00000000-0005-0000-0000-000082510000}"/>
    <cellStyle name="Normal 12 3 5 2 5 6 3" xfId="31895" xr:uid="{00000000-0005-0000-0000-000083510000}"/>
    <cellStyle name="Normal 12 3 5 2 5 7" xfId="13595" xr:uid="{00000000-0005-0000-0000-000084510000}"/>
    <cellStyle name="Normal 12 3 5 2 5 7 2" xfId="39215" xr:uid="{00000000-0005-0000-0000-000085510000}"/>
    <cellStyle name="Normal 12 3 5 2 5 8" xfId="26405" xr:uid="{00000000-0005-0000-0000-000086510000}"/>
    <cellStyle name="Normal 12 3 5 2 6" xfId="1184" xr:uid="{00000000-0005-0000-0000-000087510000}"/>
    <cellStyle name="Normal 12 3 5 2 6 2" xfId="3014" xr:uid="{00000000-0005-0000-0000-000088510000}"/>
    <cellStyle name="Normal 12 3 5 2 6 2 2" xfId="8504" xr:uid="{00000000-0005-0000-0000-000089510000}"/>
    <cellStyle name="Normal 12 3 5 2 6 2 2 2" xfId="21315" xr:uid="{00000000-0005-0000-0000-00008A510000}"/>
    <cellStyle name="Normal 12 3 5 2 6 2 2 2 2" xfId="46935" xr:uid="{00000000-0005-0000-0000-00008B510000}"/>
    <cellStyle name="Normal 12 3 5 2 6 2 2 3" xfId="34125" xr:uid="{00000000-0005-0000-0000-00008C510000}"/>
    <cellStyle name="Normal 12 3 5 2 6 2 3" xfId="15825" xr:uid="{00000000-0005-0000-0000-00008D510000}"/>
    <cellStyle name="Normal 12 3 5 2 6 2 3 2" xfId="41445" xr:uid="{00000000-0005-0000-0000-00008E510000}"/>
    <cellStyle name="Normal 12 3 5 2 6 2 4" xfId="28635" xr:uid="{00000000-0005-0000-0000-00008F510000}"/>
    <cellStyle name="Normal 12 3 5 2 6 3" xfId="4844" xr:uid="{00000000-0005-0000-0000-000090510000}"/>
    <cellStyle name="Normal 12 3 5 2 6 3 2" xfId="10334" xr:uid="{00000000-0005-0000-0000-000091510000}"/>
    <cellStyle name="Normal 12 3 5 2 6 3 2 2" xfId="23145" xr:uid="{00000000-0005-0000-0000-000092510000}"/>
    <cellStyle name="Normal 12 3 5 2 6 3 2 2 2" xfId="48765" xr:uid="{00000000-0005-0000-0000-000093510000}"/>
    <cellStyle name="Normal 12 3 5 2 6 3 2 3" xfId="35955" xr:uid="{00000000-0005-0000-0000-000094510000}"/>
    <cellStyle name="Normal 12 3 5 2 6 3 3" xfId="17655" xr:uid="{00000000-0005-0000-0000-000095510000}"/>
    <cellStyle name="Normal 12 3 5 2 6 3 3 2" xfId="43275" xr:uid="{00000000-0005-0000-0000-000096510000}"/>
    <cellStyle name="Normal 12 3 5 2 6 3 4" xfId="30465" xr:uid="{00000000-0005-0000-0000-000097510000}"/>
    <cellStyle name="Normal 12 3 5 2 6 4" xfId="12164" xr:uid="{00000000-0005-0000-0000-000098510000}"/>
    <cellStyle name="Normal 12 3 5 2 6 4 2" xfId="24975" xr:uid="{00000000-0005-0000-0000-000099510000}"/>
    <cellStyle name="Normal 12 3 5 2 6 4 2 2" xfId="50595" xr:uid="{00000000-0005-0000-0000-00009A510000}"/>
    <cellStyle name="Normal 12 3 5 2 6 4 3" xfId="37785" xr:uid="{00000000-0005-0000-0000-00009B510000}"/>
    <cellStyle name="Normal 12 3 5 2 6 5" xfId="6674" xr:uid="{00000000-0005-0000-0000-00009C510000}"/>
    <cellStyle name="Normal 12 3 5 2 6 5 2" xfId="19485" xr:uid="{00000000-0005-0000-0000-00009D510000}"/>
    <cellStyle name="Normal 12 3 5 2 6 5 2 2" xfId="45105" xr:uid="{00000000-0005-0000-0000-00009E510000}"/>
    <cellStyle name="Normal 12 3 5 2 6 5 3" xfId="32295" xr:uid="{00000000-0005-0000-0000-00009F510000}"/>
    <cellStyle name="Normal 12 3 5 2 6 6" xfId="13995" xr:uid="{00000000-0005-0000-0000-0000A0510000}"/>
    <cellStyle name="Normal 12 3 5 2 6 6 2" xfId="39615" xr:uid="{00000000-0005-0000-0000-0000A1510000}"/>
    <cellStyle name="Normal 12 3 5 2 6 7" xfId="26805" xr:uid="{00000000-0005-0000-0000-0000A2510000}"/>
    <cellStyle name="Normal 12 3 5 2 7" xfId="2120" xr:uid="{00000000-0005-0000-0000-0000A3510000}"/>
    <cellStyle name="Normal 12 3 5 2 7 2" xfId="7610" xr:uid="{00000000-0005-0000-0000-0000A4510000}"/>
    <cellStyle name="Normal 12 3 5 2 7 2 2" xfId="20421" xr:uid="{00000000-0005-0000-0000-0000A5510000}"/>
    <cellStyle name="Normal 12 3 5 2 7 2 2 2" xfId="46041" xr:uid="{00000000-0005-0000-0000-0000A6510000}"/>
    <cellStyle name="Normal 12 3 5 2 7 2 3" xfId="33231" xr:uid="{00000000-0005-0000-0000-0000A7510000}"/>
    <cellStyle name="Normal 12 3 5 2 7 3" xfId="14931" xr:uid="{00000000-0005-0000-0000-0000A8510000}"/>
    <cellStyle name="Normal 12 3 5 2 7 3 2" xfId="40551" xr:uid="{00000000-0005-0000-0000-0000A9510000}"/>
    <cellStyle name="Normal 12 3 5 2 7 4" xfId="27741" xr:uid="{00000000-0005-0000-0000-0000AA510000}"/>
    <cellStyle name="Normal 12 3 5 2 8" xfId="3950" xr:uid="{00000000-0005-0000-0000-0000AB510000}"/>
    <cellStyle name="Normal 12 3 5 2 8 2" xfId="9440" xr:uid="{00000000-0005-0000-0000-0000AC510000}"/>
    <cellStyle name="Normal 12 3 5 2 8 2 2" xfId="22251" xr:uid="{00000000-0005-0000-0000-0000AD510000}"/>
    <cellStyle name="Normal 12 3 5 2 8 2 2 2" xfId="47871" xr:uid="{00000000-0005-0000-0000-0000AE510000}"/>
    <cellStyle name="Normal 12 3 5 2 8 2 3" xfId="35061" xr:uid="{00000000-0005-0000-0000-0000AF510000}"/>
    <cellStyle name="Normal 12 3 5 2 8 3" xfId="16761" xr:uid="{00000000-0005-0000-0000-0000B0510000}"/>
    <cellStyle name="Normal 12 3 5 2 8 3 2" xfId="42381" xr:uid="{00000000-0005-0000-0000-0000B1510000}"/>
    <cellStyle name="Normal 12 3 5 2 8 4" xfId="29571" xr:uid="{00000000-0005-0000-0000-0000B2510000}"/>
    <cellStyle name="Normal 12 3 5 2 9" xfId="11270" xr:uid="{00000000-0005-0000-0000-0000B3510000}"/>
    <cellStyle name="Normal 12 3 5 2 9 2" xfId="24081" xr:uid="{00000000-0005-0000-0000-0000B4510000}"/>
    <cellStyle name="Normal 12 3 5 2 9 2 2" xfId="49701" xr:uid="{00000000-0005-0000-0000-0000B5510000}"/>
    <cellStyle name="Normal 12 3 5 2 9 3" xfId="36891" xr:uid="{00000000-0005-0000-0000-0000B6510000}"/>
    <cellStyle name="Normal 12 3 5 3" xfId="339" xr:uid="{00000000-0005-0000-0000-0000B7510000}"/>
    <cellStyle name="Normal 12 3 5 3 10" xfId="5831" xr:uid="{00000000-0005-0000-0000-0000B8510000}"/>
    <cellStyle name="Normal 12 3 5 3 10 2" xfId="18642" xr:uid="{00000000-0005-0000-0000-0000B9510000}"/>
    <cellStyle name="Normal 12 3 5 3 10 2 2" xfId="44262" xr:uid="{00000000-0005-0000-0000-0000BA510000}"/>
    <cellStyle name="Normal 12 3 5 3 10 3" xfId="31452" xr:uid="{00000000-0005-0000-0000-0000BB510000}"/>
    <cellStyle name="Normal 12 3 5 3 11" xfId="13152" xr:uid="{00000000-0005-0000-0000-0000BC510000}"/>
    <cellStyle name="Normal 12 3 5 3 11 2" xfId="38772" xr:uid="{00000000-0005-0000-0000-0000BD510000}"/>
    <cellStyle name="Normal 12 3 5 3 12" xfId="25962" xr:uid="{00000000-0005-0000-0000-0000BE510000}"/>
    <cellStyle name="Normal 12 3 5 3 2" xfId="568" xr:uid="{00000000-0005-0000-0000-0000BF510000}"/>
    <cellStyle name="Normal 12 3 5 3 2 2" xfId="967" xr:uid="{00000000-0005-0000-0000-0000C0510000}"/>
    <cellStyle name="Normal 12 3 5 3 2 2 2" xfId="1862" xr:uid="{00000000-0005-0000-0000-0000C1510000}"/>
    <cellStyle name="Normal 12 3 5 3 2 2 2 2" xfId="3692" xr:uid="{00000000-0005-0000-0000-0000C2510000}"/>
    <cellStyle name="Normal 12 3 5 3 2 2 2 2 2" xfId="9182" xr:uid="{00000000-0005-0000-0000-0000C3510000}"/>
    <cellStyle name="Normal 12 3 5 3 2 2 2 2 2 2" xfId="21993" xr:uid="{00000000-0005-0000-0000-0000C4510000}"/>
    <cellStyle name="Normal 12 3 5 3 2 2 2 2 2 2 2" xfId="47613" xr:uid="{00000000-0005-0000-0000-0000C5510000}"/>
    <cellStyle name="Normal 12 3 5 3 2 2 2 2 2 3" xfId="34803" xr:uid="{00000000-0005-0000-0000-0000C6510000}"/>
    <cellStyle name="Normal 12 3 5 3 2 2 2 2 3" xfId="16503" xr:uid="{00000000-0005-0000-0000-0000C7510000}"/>
    <cellStyle name="Normal 12 3 5 3 2 2 2 2 3 2" xfId="42123" xr:uid="{00000000-0005-0000-0000-0000C8510000}"/>
    <cellStyle name="Normal 12 3 5 3 2 2 2 2 4" xfId="29313" xr:uid="{00000000-0005-0000-0000-0000C9510000}"/>
    <cellStyle name="Normal 12 3 5 3 2 2 2 3" xfId="5522" xr:uid="{00000000-0005-0000-0000-0000CA510000}"/>
    <cellStyle name="Normal 12 3 5 3 2 2 2 3 2" xfId="11012" xr:uid="{00000000-0005-0000-0000-0000CB510000}"/>
    <cellStyle name="Normal 12 3 5 3 2 2 2 3 2 2" xfId="23823" xr:uid="{00000000-0005-0000-0000-0000CC510000}"/>
    <cellStyle name="Normal 12 3 5 3 2 2 2 3 2 2 2" xfId="49443" xr:uid="{00000000-0005-0000-0000-0000CD510000}"/>
    <cellStyle name="Normal 12 3 5 3 2 2 2 3 2 3" xfId="36633" xr:uid="{00000000-0005-0000-0000-0000CE510000}"/>
    <cellStyle name="Normal 12 3 5 3 2 2 2 3 3" xfId="18333" xr:uid="{00000000-0005-0000-0000-0000CF510000}"/>
    <cellStyle name="Normal 12 3 5 3 2 2 2 3 3 2" xfId="43953" xr:uid="{00000000-0005-0000-0000-0000D0510000}"/>
    <cellStyle name="Normal 12 3 5 3 2 2 2 3 4" xfId="31143" xr:uid="{00000000-0005-0000-0000-0000D1510000}"/>
    <cellStyle name="Normal 12 3 5 3 2 2 2 4" xfId="12842" xr:uid="{00000000-0005-0000-0000-0000D2510000}"/>
    <cellStyle name="Normal 12 3 5 3 2 2 2 4 2" xfId="25653" xr:uid="{00000000-0005-0000-0000-0000D3510000}"/>
    <cellStyle name="Normal 12 3 5 3 2 2 2 4 2 2" xfId="51273" xr:uid="{00000000-0005-0000-0000-0000D4510000}"/>
    <cellStyle name="Normal 12 3 5 3 2 2 2 4 3" xfId="38463" xr:uid="{00000000-0005-0000-0000-0000D5510000}"/>
    <cellStyle name="Normal 12 3 5 3 2 2 2 5" xfId="7352" xr:uid="{00000000-0005-0000-0000-0000D6510000}"/>
    <cellStyle name="Normal 12 3 5 3 2 2 2 5 2" xfId="20163" xr:uid="{00000000-0005-0000-0000-0000D7510000}"/>
    <cellStyle name="Normal 12 3 5 3 2 2 2 5 2 2" xfId="45783" xr:uid="{00000000-0005-0000-0000-0000D8510000}"/>
    <cellStyle name="Normal 12 3 5 3 2 2 2 5 3" xfId="32973" xr:uid="{00000000-0005-0000-0000-0000D9510000}"/>
    <cellStyle name="Normal 12 3 5 3 2 2 2 6" xfId="14673" xr:uid="{00000000-0005-0000-0000-0000DA510000}"/>
    <cellStyle name="Normal 12 3 5 3 2 2 2 6 2" xfId="40293" xr:uid="{00000000-0005-0000-0000-0000DB510000}"/>
    <cellStyle name="Normal 12 3 5 3 2 2 2 7" xfId="27483" xr:uid="{00000000-0005-0000-0000-0000DC510000}"/>
    <cellStyle name="Normal 12 3 5 3 2 2 3" xfId="2798" xr:uid="{00000000-0005-0000-0000-0000DD510000}"/>
    <cellStyle name="Normal 12 3 5 3 2 2 3 2" xfId="8288" xr:uid="{00000000-0005-0000-0000-0000DE510000}"/>
    <cellStyle name="Normal 12 3 5 3 2 2 3 2 2" xfId="21099" xr:uid="{00000000-0005-0000-0000-0000DF510000}"/>
    <cellStyle name="Normal 12 3 5 3 2 2 3 2 2 2" xfId="46719" xr:uid="{00000000-0005-0000-0000-0000E0510000}"/>
    <cellStyle name="Normal 12 3 5 3 2 2 3 2 3" xfId="33909" xr:uid="{00000000-0005-0000-0000-0000E1510000}"/>
    <cellStyle name="Normal 12 3 5 3 2 2 3 3" xfId="15609" xr:uid="{00000000-0005-0000-0000-0000E2510000}"/>
    <cellStyle name="Normal 12 3 5 3 2 2 3 3 2" xfId="41229" xr:uid="{00000000-0005-0000-0000-0000E3510000}"/>
    <cellStyle name="Normal 12 3 5 3 2 2 3 4" xfId="28419" xr:uid="{00000000-0005-0000-0000-0000E4510000}"/>
    <cellStyle name="Normal 12 3 5 3 2 2 4" xfId="4628" xr:uid="{00000000-0005-0000-0000-0000E5510000}"/>
    <cellStyle name="Normal 12 3 5 3 2 2 4 2" xfId="10118" xr:uid="{00000000-0005-0000-0000-0000E6510000}"/>
    <cellStyle name="Normal 12 3 5 3 2 2 4 2 2" xfId="22929" xr:uid="{00000000-0005-0000-0000-0000E7510000}"/>
    <cellStyle name="Normal 12 3 5 3 2 2 4 2 2 2" xfId="48549" xr:uid="{00000000-0005-0000-0000-0000E8510000}"/>
    <cellStyle name="Normal 12 3 5 3 2 2 4 2 3" xfId="35739" xr:uid="{00000000-0005-0000-0000-0000E9510000}"/>
    <cellStyle name="Normal 12 3 5 3 2 2 4 3" xfId="17439" xr:uid="{00000000-0005-0000-0000-0000EA510000}"/>
    <cellStyle name="Normal 12 3 5 3 2 2 4 3 2" xfId="43059" xr:uid="{00000000-0005-0000-0000-0000EB510000}"/>
    <cellStyle name="Normal 12 3 5 3 2 2 4 4" xfId="30249" xr:uid="{00000000-0005-0000-0000-0000EC510000}"/>
    <cellStyle name="Normal 12 3 5 3 2 2 5" xfId="11948" xr:uid="{00000000-0005-0000-0000-0000ED510000}"/>
    <cellStyle name="Normal 12 3 5 3 2 2 5 2" xfId="24759" xr:uid="{00000000-0005-0000-0000-0000EE510000}"/>
    <cellStyle name="Normal 12 3 5 3 2 2 5 2 2" xfId="50379" xr:uid="{00000000-0005-0000-0000-0000EF510000}"/>
    <cellStyle name="Normal 12 3 5 3 2 2 5 3" xfId="37569" xr:uid="{00000000-0005-0000-0000-0000F0510000}"/>
    <cellStyle name="Normal 12 3 5 3 2 2 6" xfId="6458" xr:uid="{00000000-0005-0000-0000-0000F1510000}"/>
    <cellStyle name="Normal 12 3 5 3 2 2 6 2" xfId="19269" xr:uid="{00000000-0005-0000-0000-0000F2510000}"/>
    <cellStyle name="Normal 12 3 5 3 2 2 6 2 2" xfId="44889" xr:uid="{00000000-0005-0000-0000-0000F3510000}"/>
    <cellStyle name="Normal 12 3 5 3 2 2 6 3" xfId="32079" xr:uid="{00000000-0005-0000-0000-0000F4510000}"/>
    <cellStyle name="Normal 12 3 5 3 2 2 7" xfId="13779" xr:uid="{00000000-0005-0000-0000-0000F5510000}"/>
    <cellStyle name="Normal 12 3 5 3 2 2 7 2" xfId="39399" xr:uid="{00000000-0005-0000-0000-0000F6510000}"/>
    <cellStyle name="Normal 12 3 5 3 2 2 8" xfId="26589" xr:uid="{00000000-0005-0000-0000-0000F7510000}"/>
    <cellStyle name="Normal 12 3 5 3 2 3" xfId="1463" xr:uid="{00000000-0005-0000-0000-0000F8510000}"/>
    <cellStyle name="Normal 12 3 5 3 2 3 2" xfId="3293" xr:uid="{00000000-0005-0000-0000-0000F9510000}"/>
    <cellStyle name="Normal 12 3 5 3 2 3 2 2" xfId="8783" xr:uid="{00000000-0005-0000-0000-0000FA510000}"/>
    <cellStyle name="Normal 12 3 5 3 2 3 2 2 2" xfId="21594" xr:uid="{00000000-0005-0000-0000-0000FB510000}"/>
    <cellStyle name="Normal 12 3 5 3 2 3 2 2 2 2" xfId="47214" xr:uid="{00000000-0005-0000-0000-0000FC510000}"/>
    <cellStyle name="Normal 12 3 5 3 2 3 2 2 3" xfId="34404" xr:uid="{00000000-0005-0000-0000-0000FD510000}"/>
    <cellStyle name="Normal 12 3 5 3 2 3 2 3" xfId="16104" xr:uid="{00000000-0005-0000-0000-0000FE510000}"/>
    <cellStyle name="Normal 12 3 5 3 2 3 2 3 2" xfId="41724" xr:uid="{00000000-0005-0000-0000-0000FF510000}"/>
    <cellStyle name="Normal 12 3 5 3 2 3 2 4" xfId="28914" xr:uid="{00000000-0005-0000-0000-000000520000}"/>
    <cellStyle name="Normal 12 3 5 3 2 3 3" xfId="5123" xr:uid="{00000000-0005-0000-0000-000001520000}"/>
    <cellStyle name="Normal 12 3 5 3 2 3 3 2" xfId="10613" xr:uid="{00000000-0005-0000-0000-000002520000}"/>
    <cellStyle name="Normal 12 3 5 3 2 3 3 2 2" xfId="23424" xr:uid="{00000000-0005-0000-0000-000003520000}"/>
    <cellStyle name="Normal 12 3 5 3 2 3 3 2 2 2" xfId="49044" xr:uid="{00000000-0005-0000-0000-000004520000}"/>
    <cellStyle name="Normal 12 3 5 3 2 3 3 2 3" xfId="36234" xr:uid="{00000000-0005-0000-0000-000005520000}"/>
    <cellStyle name="Normal 12 3 5 3 2 3 3 3" xfId="17934" xr:uid="{00000000-0005-0000-0000-000006520000}"/>
    <cellStyle name="Normal 12 3 5 3 2 3 3 3 2" xfId="43554" xr:uid="{00000000-0005-0000-0000-000007520000}"/>
    <cellStyle name="Normal 12 3 5 3 2 3 3 4" xfId="30744" xr:uid="{00000000-0005-0000-0000-000008520000}"/>
    <cellStyle name="Normal 12 3 5 3 2 3 4" xfId="12443" xr:uid="{00000000-0005-0000-0000-000009520000}"/>
    <cellStyle name="Normal 12 3 5 3 2 3 4 2" xfId="25254" xr:uid="{00000000-0005-0000-0000-00000A520000}"/>
    <cellStyle name="Normal 12 3 5 3 2 3 4 2 2" xfId="50874" xr:uid="{00000000-0005-0000-0000-00000B520000}"/>
    <cellStyle name="Normal 12 3 5 3 2 3 4 3" xfId="38064" xr:uid="{00000000-0005-0000-0000-00000C520000}"/>
    <cellStyle name="Normal 12 3 5 3 2 3 5" xfId="6953" xr:uid="{00000000-0005-0000-0000-00000D520000}"/>
    <cellStyle name="Normal 12 3 5 3 2 3 5 2" xfId="19764" xr:uid="{00000000-0005-0000-0000-00000E520000}"/>
    <cellStyle name="Normal 12 3 5 3 2 3 5 2 2" xfId="45384" xr:uid="{00000000-0005-0000-0000-00000F520000}"/>
    <cellStyle name="Normal 12 3 5 3 2 3 5 3" xfId="32574" xr:uid="{00000000-0005-0000-0000-000010520000}"/>
    <cellStyle name="Normal 12 3 5 3 2 3 6" xfId="14274" xr:uid="{00000000-0005-0000-0000-000011520000}"/>
    <cellStyle name="Normal 12 3 5 3 2 3 6 2" xfId="39894" xr:uid="{00000000-0005-0000-0000-000012520000}"/>
    <cellStyle name="Normal 12 3 5 3 2 3 7" xfId="27084" xr:uid="{00000000-0005-0000-0000-000013520000}"/>
    <cellStyle name="Normal 12 3 5 3 2 4" xfId="2399" xr:uid="{00000000-0005-0000-0000-000014520000}"/>
    <cellStyle name="Normal 12 3 5 3 2 4 2" xfId="7889" xr:uid="{00000000-0005-0000-0000-000015520000}"/>
    <cellStyle name="Normal 12 3 5 3 2 4 2 2" xfId="20700" xr:uid="{00000000-0005-0000-0000-000016520000}"/>
    <cellStyle name="Normal 12 3 5 3 2 4 2 2 2" xfId="46320" xr:uid="{00000000-0005-0000-0000-000017520000}"/>
    <cellStyle name="Normal 12 3 5 3 2 4 2 3" xfId="33510" xr:uid="{00000000-0005-0000-0000-000018520000}"/>
    <cellStyle name="Normal 12 3 5 3 2 4 3" xfId="15210" xr:uid="{00000000-0005-0000-0000-000019520000}"/>
    <cellStyle name="Normal 12 3 5 3 2 4 3 2" xfId="40830" xr:uid="{00000000-0005-0000-0000-00001A520000}"/>
    <cellStyle name="Normal 12 3 5 3 2 4 4" xfId="28020" xr:uid="{00000000-0005-0000-0000-00001B520000}"/>
    <cellStyle name="Normal 12 3 5 3 2 5" xfId="4229" xr:uid="{00000000-0005-0000-0000-00001C520000}"/>
    <cellStyle name="Normal 12 3 5 3 2 5 2" xfId="9719" xr:uid="{00000000-0005-0000-0000-00001D520000}"/>
    <cellStyle name="Normal 12 3 5 3 2 5 2 2" xfId="22530" xr:uid="{00000000-0005-0000-0000-00001E520000}"/>
    <cellStyle name="Normal 12 3 5 3 2 5 2 2 2" xfId="48150" xr:uid="{00000000-0005-0000-0000-00001F520000}"/>
    <cellStyle name="Normal 12 3 5 3 2 5 2 3" xfId="35340" xr:uid="{00000000-0005-0000-0000-000020520000}"/>
    <cellStyle name="Normal 12 3 5 3 2 5 3" xfId="17040" xr:uid="{00000000-0005-0000-0000-000021520000}"/>
    <cellStyle name="Normal 12 3 5 3 2 5 3 2" xfId="42660" xr:uid="{00000000-0005-0000-0000-000022520000}"/>
    <cellStyle name="Normal 12 3 5 3 2 5 4" xfId="29850" xr:uid="{00000000-0005-0000-0000-000023520000}"/>
    <cellStyle name="Normal 12 3 5 3 2 6" xfId="11549" xr:uid="{00000000-0005-0000-0000-000024520000}"/>
    <cellStyle name="Normal 12 3 5 3 2 6 2" xfId="24360" xr:uid="{00000000-0005-0000-0000-000025520000}"/>
    <cellStyle name="Normal 12 3 5 3 2 6 2 2" xfId="49980" xr:uid="{00000000-0005-0000-0000-000026520000}"/>
    <cellStyle name="Normal 12 3 5 3 2 6 3" xfId="37170" xr:uid="{00000000-0005-0000-0000-000027520000}"/>
    <cellStyle name="Normal 12 3 5 3 2 7" xfId="6059" xr:uid="{00000000-0005-0000-0000-000028520000}"/>
    <cellStyle name="Normal 12 3 5 3 2 7 2" xfId="18870" xr:uid="{00000000-0005-0000-0000-000029520000}"/>
    <cellStyle name="Normal 12 3 5 3 2 7 2 2" xfId="44490" xr:uid="{00000000-0005-0000-0000-00002A520000}"/>
    <cellStyle name="Normal 12 3 5 3 2 7 3" xfId="31680" xr:uid="{00000000-0005-0000-0000-00002B520000}"/>
    <cellStyle name="Normal 12 3 5 3 2 8" xfId="13380" xr:uid="{00000000-0005-0000-0000-00002C520000}"/>
    <cellStyle name="Normal 12 3 5 3 2 8 2" xfId="39000" xr:uid="{00000000-0005-0000-0000-00002D520000}"/>
    <cellStyle name="Normal 12 3 5 3 2 9" xfId="26190" xr:uid="{00000000-0005-0000-0000-00002E520000}"/>
    <cellStyle name="Normal 12 3 5 3 3" xfId="700" xr:uid="{00000000-0005-0000-0000-00002F520000}"/>
    <cellStyle name="Normal 12 3 5 3 3 2" xfId="1100" xr:uid="{00000000-0005-0000-0000-000030520000}"/>
    <cellStyle name="Normal 12 3 5 3 3 2 2" xfId="1995" xr:uid="{00000000-0005-0000-0000-000031520000}"/>
    <cellStyle name="Normal 12 3 5 3 3 2 2 2" xfId="3825" xr:uid="{00000000-0005-0000-0000-000032520000}"/>
    <cellStyle name="Normal 12 3 5 3 3 2 2 2 2" xfId="9315" xr:uid="{00000000-0005-0000-0000-000033520000}"/>
    <cellStyle name="Normal 12 3 5 3 3 2 2 2 2 2" xfId="22126" xr:uid="{00000000-0005-0000-0000-000034520000}"/>
    <cellStyle name="Normal 12 3 5 3 3 2 2 2 2 2 2" xfId="47746" xr:uid="{00000000-0005-0000-0000-000035520000}"/>
    <cellStyle name="Normal 12 3 5 3 3 2 2 2 2 3" xfId="34936" xr:uid="{00000000-0005-0000-0000-000036520000}"/>
    <cellStyle name="Normal 12 3 5 3 3 2 2 2 3" xfId="16636" xr:uid="{00000000-0005-0000-0000-000037520000}"/>
    <cellStyle name="Normal 12 3 5 3 3 2 2 2 3 2" xfId="42256" xr:uid="{00000000-0005-0000-0000-000038520000}"/>
    <cellStyle name="Normal 12 3 5 3 3 2 2 2 4" xfId="29446" xr:uid="{00000000-0005-0000-0000-000039520000}"/>
    <cellStyle name="Normal 12 3 5 3 3 2 2 3" xfId="5655" xr:uid="{00000000-0005-0000-0000-00003A520000}"/>
    <cellStyle name="Normal 12 3 5 3 3 2 2 3 2" xfId="11145" xr:uid="{00000000-0005-0000-0000-00003B520000}"/>
    <cellStyle name="Normal 12 3 5 3 3 2 2 3 2 2" xfId="23956" xr:uid="{00000000-0005-0000-0000-00003C520000}"/>
    <cellStyle name="Normal 12 3 5 3 3 2 2 3 2 2 2" xfId="49576" xr:uid="{00000000-0005-0000-0000-00003D520000}"/>
    <cellStyle name="Normal 12 3 5 3 3 2 2 3 2 3" xfId="36766" xr:uid="{00000000-0005-0000-0000-00003E520000}"/>
    <cellStyle name="Normal 12 3 5 3 3 2 2 3 3" xfId="18466" xr:uid="{00000000-0005-0000-0000-00003F520000}"/>
    <cellStyle name="Normal 12 3 5 3 3 2 2 3 3 2" xfId="44086" xr:uid="{00000000-0005-0000-0000-000040520000}"/>
    <cellStyle name="Normal 12 3 5 3 3 2 2 3 4" xfId="31276" xr:uid="{00000000-0005-0000-0000-000041520000}"/>
    <cellStyle name="Normal 12 3 5 3 3 2 2 4" xfId="12975" xr:uid="{00000000-0005-0000-0000-000042520000}"/>
    <cellStyle name="Normal 12 3 5 3 3 2 2 4 2" xfId="25786" xr:uid="{00000000-0005-0000-0000-000043520000}"/>
    <cellStyle name="Normal 12 3 5 3 3 2 2 4 2 2" xfId="51406" xr:uid="{00000000-0005-0000-0000-000044520000}"/>
    <cellStyle name="Normal 12 3 5 3 3 2 2 4 3" xfId="38596" xr:uid="{00000000-0005-0000-0000-000045520000}"/>
    <cellStyle name="Normal 12 3 5 3 3 2 2 5" xfId="7485" xr:uid="{00000000-0005-0000-0000-000046520000}"/>
    <cellStyle name="Normal 12 3 5 3 3 2 2 5 2" xfId="20296" xr:uid="{00000000-0005-0000-0000-000047520000}"/>
    <cellStyle name="Normal 12 3 5 3 3 2 2 5 2 2" xfId="45916" xr:uid="{00000000-0005-0000-0000-000048520000}"/>
    <cellStyle name="Normal 12 3 5 3 3 2 2 5 3" xfId="33106" xr:uid="{00000000-0005-0000-0000-000049520000}"/>
    <cellStyle name="Normal 12 3 5 3 3 2 2 6" xfId="14806" xr:uid="{00000000-0005-0000-0000-00004A520000}"/>
    <cellStyle name="Normal 12 3 5 3 3 2 2 6 2" xfId="40426" xr:uid="{00000000-0005-0000-0000-00004B520000}"/>
    <cellStyle name="Normal 12 3 5 3 3 2 2 7" xfId="27616" xr:uid="{00000000-0005-0000-0000-00004C520000}"/>
    <cellStyle name="Normal 12 3 5 3 3 2 3" xfId="2931" xr:uid="{00000000-0005-0000-0000-00004D520000}"/>
    <cellStyle name="Normal 12 3 5 3 3 2 3 2" xfId="8421" xr:uid="{00000000-0005-0000-0000-00004E520000}"/>
    <cellStyle name="Normal 12 3 5 3 3 2 3 2 2" xfId="21232" xr:uid="{00000000-0005-0000-0000-00004F520000}"/>
    <cellStyle name="Normal 12 3 5 3 3 2 3 2 2 2" xfId="46852" xr:uid="{00000000-0005-0000-0000-000050520000}"/>
    <cellStyle name="Normal 12 3 5 3 3 2 3 2 3" xfId="34042" xr:uid="{00000000-0005-0000-0000-000051520000}"/>
    <cellStyle name="Normal 12 3 5 3 3 2 3 3" xfId="15742" xr:uid="{00000000-0005-0000-0000-000052520000}"/>
    <cellStyle name="Normal 12 3 5 3 3 2 3 3 2" xfId="41362" xr:uid="{00000000-0005-0000-0000-000053520000}"/>
    <cellStyle name="Normal 12 3 5 3 3 2 3 4" xfId="28552" xr:uid="{00000000-0005-0000-0000-000054520000}"/>
    <cellStyle name="Normal 12 3 5 3 3 2 4" xfId="4761" xr:uid="{00000000-0005-0000-0000-000055520000}"/>
    <cellStyle name="Normal 12 3 5 3 3 2 4 2" xfId="10251" xr:uid="{00000000-0005-0000-0000-000056520000}"/>
    <cellStyle name="Normal 12 3 5 3 3 2 4 2 2" xfId="23062" xr:uid="{00000000-0005-0000-0000-000057520000}"/>
    <cellStyle name="Normal 12 3 5 3 3 2 4 2 2 2" xfId="48682" xr:uid="{00000000-0005-0000-0000-000058520000}"/>
    <cellStyle name="Normal 12 3 5 3 3 2 4 2 3" xfId="35872" xr:uid="{00000000-0005-0000-0000-000059520000}"/>
    <cellStyle name="Normal 12 3 5 3 3 2 4 3" xfId="17572" xr:uid="{00000000-0005-0000-0000-00005A520000}"/>
    <cellStyle name="Normal 12 3 5 3 3 2 4 3 2" xfId="43192" xr:uid="{00000000-0005-0000-0000-00005B520000}"/>
    <cellStyle name="Normal 12 3 5 3 3 2 4 4" xfId="30382" xr:uid="{00000000-0005-0000-0000-00005C520000}"/>
    <cellStyle name="Normal 12 3 5 3 3 2 5" xfId="12081" xr:uid="{00000000-0005-0000-0000-00005D520000}"/>
    <cellStyle name="Normal 12 3 5 3 3 2 5 2" xfId="24892" xr:uid="{00000000-0005-0000-0000-00005E520000}"/>
    <cellStyle name="Normal 12 3 5 3 3 2 5 2 2" xfId="50512" xr:uid="{00000000-0005-0000-0000-00005F520000}"/>
    <cellStyle name="Normal 12 3 5 3 3 2 5 3" xfId="37702" xr:uid="{00000000-0005-0000-0000-000060520000}"/>
    <cellStyle name="Normal 12 3 5 3 3 2 6" xfId="6591" xr:uid="{00000000-0005-0000-0000-000061520000}"/>
    <cellStyle name="Normal 12 3 5 3 3 2 6 2" xfId="19402" xr:uid="{00000000-0005-0000-0000-000062520000}"/>
    <cellStyle name="Normal 12 3 5 3 3 2 6 2 2" xfId="45022" xr:uid="{00000000-0005-0000-0000-000063520000}"/>
    <cellStyle name="Normal 12 3 5 3 3 2 6 3" xfId="32212" xr:uid="{00000000-0005-0000-0000-000064520000}"/>
    <cellStyle name="Normal 12 3 5 3 3 2 7" xfId="13912" xr:uid="{00000000-0005-0000-0000-000065520000}"/>
    <cellStyle name="Normal 12 3 5 3 3 2 7 2" xfId="39532" xr:uid="{00000000-0005-0000-0000-000066520000}"/>
    <cellStyle name="Normal 12 3 5 3 3 2 8" xfId="26722" xr:uid="{00000000-0005-0000-0000-000067520000}"/>
    <cellStyle name="Normal 12 3 5 3 3 3" xfId="1595" xr:uid="{00000000-0005-0000-0000-000068520000}"/>
    <cellStyle name="Normal 12 3 5 3 3 3 2" xfId="3425" xr:uid="{00000000-0005-0000-0000-000069520000}"/>
    <cellStyle name="Normal 12 3 5 3 3 3 2 2" xfId="8915" xr:uid="{00000000-0005-0000-0000-00006A520000}"/>
    <cellStyle name="Normal 12 3 5 3 3 3 2 2 2" xfId="21726" xr:uid="{00000000-0005-0000-0000-00006B520000}"/>
    <cellStyle name="Normal 12 3 5 3 3 3 2 2 2 2" xfId="47346" xr:uid="{00000000-0005-0000-0000-00006C520000}"/>
    <cellStyle name="Normal 12 3 5 3 3 3 2 2 3" xfId="34536" xr:uid="{00000000-0005-0000-0000-00006D520000}"/>
    <cellStyle name="Normal 12 3 5 3 3 3 2 3" xfId="16236" xr:uid="{00000000-0005-0000-0000-00006E520000}"/>
    <cellStyle name="Normal 12 3 5 3 3 3 2 3 2" xfId="41856" xr:uid="{00000000-0005-0000-0000-00006F520000}"/>
    <cellStyle name="Normal 12 3 5 3 3 3 2 4" xfId="29046" xr:uid="{00000000-0005-0000-0000-000070520000}"/>
    <cellStyle name="Normal 12 3 5 3 3 3 3" xfId="5255" xr:uid="{00000000-0005-0000-0000-000071520000}"/>
    <cellStyle name="Normal 12 3 5 3 3 3 3 2" xfId="10745" xr:uid="{00000000-0005-0000-0000-000072520000}"/>
    <cellStyle name="Normal 12 3 5 3 3 3 3 2 2" xfId="23556" xr:uid="{00000000-0005-0000-0000-000073520000}"/>
    <cellStyle name="Normal 12 3 5 3 3 3 3 2 2 2" xfId="49176" xr:uid="{00000000-0005-0000-0000-000074520000}"/>
    <cellStyle name="Normal 12 3 5 3 3 3 3 2 3" xfId="36366" xr:uid="{00000000-0005-0000-0000-000075520000}"/>
    <cellStyle name="Normal 12 3 5 3 3 3 3 3" xfId="18066" xr:uid="{00000000-0005-0000-0000-000076520000}"/>
    <cellStyle name="Normal 12 3 5 3 3 3 3 3 2" xfId="43686" xr:uid="{00000000-0005-0000-0000-000077520000}"/>
    <cellStyle name="Normal 12 3 5 3 3 3 3 4" xfId="30876" xr:uid="{00000000-0005-0000-0000-000078520000}"/>
    <cellStyle name="Normal 12 3 5 3 3 3 4" xfId="12575" xr:uid="{00000000-0005-0000-0000-000079520000}"/>
    <cellStyle name="Normal 12 3 5 3 3 3 4 2" xfId="25386" xr:uid="{00000000-0005-0000-0000-00007A520000}"/>
    <cellStyle name="Normal 12 3 5 3 3 3 4 2 2" xfId="51006" xr:uid="{00000000-0005-0000-0000-00007B520000}"/>
    <cellStyle name="Normal 12 3 5 3 3 3 4 3" xfId="38196" xr:uid="{00000000-0005-0000-0000-00007C520000}"/>
    <cellStyle name="Normal 12 3 5 3 3 3 5" xfId="7085" xr:uid="{00000000-0005-0000-0000-00007D520000}"/>
    <cellStyle name="Normal 12 3 5 3 3 3 5 2" xfId="19896" xr:uid="{00000000-0005-0000-0000-00007E520000}"/>
    <cellStyle name="Normal 12 3 5 3 3 3 5 2 2" xfId="45516" xr:uid="{00000000-0005-0000-0000-00007F520000}"/>
    <cellStyle name="Normal 12 3 5 3 3 3 5 3" xfId="32706" xr:uid="{00000000-0005-0000-0000-000080520000}"/>
    <cellStyle name="Normal 12 3 5 3 3 3 6" xfId="14406" xr:uid="{00000000-0005-0000-0000-000081520000}"/>
    <cellStyle name="Normal 12 3 5 3 3 3 6 2" xfId="40026" xr:uid="{00000000-0005-0000-0000-000082520000}"/>
    <cellStyle name="Normal 12 3 5 3 3 3 7" xfId="27216" xr:uid="{00000000-0005-0000-0000-000083520000}"/>
    <cellStyle name="Normal 12 3 5 3 3 4" xfId="2531" xr:uid="{00000000-0005-0000-0000-000084520000}"/>
    <cellStyle name="Normal 12 3 5 3 3 4 2" xfId="8021" xr:uid="{00000000-0005-0000-0000-000085520000}"/>
    <cellStyle name="Normal 12 3 5 3 3 4 2 2" xfId="20832" xr:uid="{00000000-0005-0000-0000-000086520000}"/>
    <cellStyle name="Normal 12 3 5 3 3 4 2 2 2" xfId="46452" xr:uid="{00000000-0005-0000-0000-000087520000}"/>
    <cellStyle name="Normal 12 3 5 3 3 4 2 3" xfId="33642" xr:uid="{00000000-0005-0000-0000-000088520000}"/>
    <cellStyle name="Normal 12 3 5 3 3 4 3" xfId="15342" xr:uid="{00000000-0005-0000-0000-000089520000}"/>
    <cellStyle name="Normal 12 3 5 3 3 4 3 2" xfId="40962" xr:uid="{00000000-0005-0000-0000-00008A520000}"/>
    <cellStyle name="Normal 12 3 5 3 3 4 4" xfId="28152" xr:uid="{00000000-0005-0000-0000-00008B520000}"/>
    <cellStyle name="Normal 12 3 5 3 3 5" xfId="4361" xr:uid="{00000000-0005-0000-0000-00008C520000}"/>
    <cellStyle name="Normal 12 3 5 3 3 5 2" xfId="9851" xr:uid="{00000000-0005-0000-0000-00008D520000}"/>
    <cellStyle name="Normal 12 3 5 3 3 5 2 2" xfId="22662" xr:uid="{00000000-0005-0000-0000-00008E520000}"/>
    <cellStyle name="Normal 12 3 5 3 3 5 2 2 2" xfId="48282" xr:uid="{00000000-0005-0000-0000-00008F520000}"/>
    <cellStyle name="Normal 12 3 5 3 3 5 2 3" xfId="35472" xr:uid="{00000000-0005-0000-0000-000090520000}"/>
    <cellStyle name="Normal 12 3 5 3 3 5 3" xfId="17172" xr:uid="{00000000-0005-0000-0000-000091520000}"/>
    <cellStyle name="Normal 12 3 5 3 3 5 3 2" xfId="42792" xr:uid="{00000000-0005-0000-0000-000092520000}"/>
    <cellStyle name="Normal 12 3 5 3 3 5 4" xfId="29982" xr:uid="{00000000-0005-0000-0000-000093520000}"/>
    <cellStyle name="Normal 12 3 5 3 3 6" xfId="11681" xr:uid="{00000000-0005-0000-0000-000094520000}"/>
    <cellStyle name="Normal 12 3 5 3 3 6 2" xfId="24492" xr:uid="{00000000-0005-0000-0000-000095520000}"/>
    <cellStyle name="Normal 12 3 5 3 3 6 2 2" xfId="50112" xr:uid="{00000000-0005-0000-0000-000096520000}"/>
    <cellStyle name="Normal 12 3 5 3 3 6 3" xfId="37302" xr:uid="{00000000-0005-0000-0000-000097520000}"/>
    <cellStyle name="Normal 12 3 5 3 3 7" xfId="6191" xr:uid="{00000000-0005-0000-0000-000098520000}"/>
    <cellStyle name="Normal 12 3 5 3 3 7 2" xfId="19002" xr:uid="{00000000-0005-0000-0000-000099520000}"/>
    <cellStyle name="Normal 12 3 5 3 3 7 2 2" xfId="44622" xr:uid="{00000000-0005-0000-0000-00009A520000}"/>
    <cellStyle name="Normal 12 3 5 3 3 7 3" xfId="31812" xr:uid="{00000000-0005-0000-0000-00009B520000}"/>
    <cellStyle name="Normal 12 3 5 3 3 8" xfId="13512" xr:uid="{00000000-0005-0000-0000-00009C520000}"/>
    <cellStyle name="Normal 12 3 5 3 3 8 2" xfId="39132" xr:uid="{00000000-0005-0000-0000-00009D520000}"/>
    <cellStyle name="Normal 12 3 5 3 3 9" xfId="26322" xr:uid="{00000000-0005-0000-0000-00009E520000}"/>
    <cellStyle name="Normal 12 3 5 3 4" xfId="475" xr:uid="{00000000-0005-0000-0000-00009F520000}"/>
    <cellStyle name="Normal 12 3 5 3 4 2" xfId="1370" xr:uid="{00000000-0005-0000-0000-0000A0520000}"/>
    <cellStyle name="Normal 12 3 5 3 4 2 2" xfId="3200" xr:uid="{00000000-0005-0000-0000-0000A1520000}"/>
    <cellStyle name="Normal 12 3 5 3 4 2 2 2" xfId="8690" xr:uid="{00000000-0005-0000-0000-0000A2520000}"/>
    <cellStyle name="Normal 12 3 5 3 4 2 2 2 2" xfId="21501" xr:uid="{00000000-0005-0000-0000-0000A3520000}"/>
    <cellStyle name="Normal 12 3 5 3 4 2 2 2 2 2" xfId="47121" xr:uid="{00000000-0005-0000-0000-0000A4520000}"/>
    <cellStyle name="Normal 12 3 5 3 4 2 2 2 3" xfId="34311" xr:uid="{00000000-0005-0000-0000-0000A5520000}"/>
    <cellStyle name="Normal 12 3 5 3 4 2 2 3" xfId="16011" xr:uid="{00000000-0005-0000-0000-0000A6520000}"/>
    <cellStyle name="Normal 12 3 5 3 4 2 2 3 2" xfId="41631" xr:uid="{00000000-0005-0000-0000-0000A7520000}"/>
    <cellStyle name="Normal 12 3 5 3 4 2 2 4" xfId="28821" xr:uid="{00000000-0005-0000-0000-0000A8520000}"/>
    <cellStyle name="Normal 12 3 5 3 4 2 3" xfId="5030" xr:uid="{00000000-0005-0000-0000-0000A9520000}"/>
    <cellStyle name="Normal 12 3 5 3 4 2 3 2" xfId="10520" xr:uid="{00000000-0005-0000-0000-0000AA520000}"/>
    <cellStyle name="Normal 12 3 5 3 4 2 3 2 2" xfId="23331" xr:uid="{00000000-0005-0000-0000-0000AB520000}"/>
    <cellStyle name="Normal 12 3 5 3 4 2 3 2 2 2" xfId="48951" xr:uid="{00000000-0005-0000-0000-0000AC520000}"/>
    <cellStyle name="Normal 12 3 5 3 4 2 3 2 3" xfId="36141" xr:uid="{00000000-0005-0000-0000-0000AD520000}"/>
    <cellStyle name="Normal 12 3 5 3 4 2 3 3" xfId="17841" xr:uid="{00000000-0005-0000-0000-0000AE520000}"/>
    <cellStyle name="Normal 12 3 5 3 4 2 3 3 2" xfId="43461" xr:uid="{00000000-0005-0000-0000-0000AF520000}"/>
    <cellStyle name="Normal 12 3 5 3 4 2 3 4" xfId="30651" xr:uid="{00000000-0005-0000-0000-0000B0520000}"/>
    <cellStyle name="Normal 12 3 5 3 4 2 4" xfId="12350" xr:uid="{00000000-0005-0000-0000-0000B1520000}"/>
    <cellStyle name="Normal 12 3 5 3 4 2 4 2" xfId="25161" xr:uid="{00000000-0005-0000-0000-0000B2520000}"/>
    <cellStyle name="Normal 12 3 5 3 4 2 4 2 2" xfId="50781" xr:uid="{00000000-0005-0000-0000-0000B3520000}"/>
    <cellStyle name="Normal 12 3 5 3 4 2 4 3" xfId="37971" xr:uid="{00000000-0005-0000-0000-0000B4520000}"/>
    <cellStyle name="Normal 12 3 5 3 4 2 5" xfId="6860" xr:uid="{00000000-0005-0000-0000-0000B5520000}"/>
    <cellStyle name="Normal 12 3 5 3 4 2 5 2" xfId="19671" xr:uid="{00000000-0005-0000-0000-0000B6520000}"/>
    <cellStyle name="Normal 12 3 5 3 4 2 5 2 2" xfId="45291" xr:uid="{00000000-0005-0000-0000-0000B7520000}"/>
    <cellStyle name="Normal 12 3 5 3 4 2 5 3" xfId="32481" xr:uid="{00000000-0005-0000-0000-0000B8520000}"/>
    <cellStyle name="Normal 12 3 5 3 4 2 6" xfId="14181" xr:uid="{00000000-0005-0000-0000-0000B9520000}"/>
    <cellStyle name="Normal 12 3 5 3 4 2 6 2" xfId="39801" xr:uid="{00000000-0005-0000-0000-0000BA520000}"/>
    <cellStyle name="Normal 12 3 5 3 4 2 7" xfId="26991" xr:uid="{00000000-0005-0000-0000-0000BB520000}"/>
    <cellStyle name="Normal 12 3 5 3 4 3" xfId="2306" xr:uid="{00000000-0005-0000-0000-0000BC520000}"/>
    <cellStyle name="Normal 12 3 5 3 4 3 2" xfId="7796" xr:uid="{00000000-0005-0000-0000-0000BD520000}"/>
    <cellStyle name="Normal 12 3 5 3 4 3 2 2" xfId="20607" xr:uid="{00000000-0005-0000-0000-0000BE520000}"/>
    <cellStyle name="Normal 12 3 5 3 4 3 2 2 2" xfId="46227" xr:uid="{00000000-0005-0000-0000-0000BF520000}"/>
    <cellStyle name="Normal 12 3 5 3 4 3 2 3" xfId="33417" xr:uid="{00000000-0005-0000-0000-0000C0520000}"/>
    <cellStyle name="Normal 12 3 5 3 4 3 3" xfId="15117" xr:uid="{00000000-0005-0000-0000-0000C1520000}"/>
    <cellStyle name="Normal 12 3 5 3 4 3 3 2" xfId="40737" xr:uid="{00000000-0005-0000-0000-0000C2520000}"/>
    <cellStyle name="Normal 12 3 5 3 4 3 4" xfId="27927" xr:uid="{00000000-0005-0000-0000-0000C3520000}"/>
    <cellStyle name="Normal 12 3 5 3 4 4" xfId="4136" xr:uid="{00000000-0005-0000-0000-0000C4520000}"/>
    <cellStyle name="Normal 12 3 5 3 4 4 2" xfId="9626" xr:uid="{00000000-0005-0000-0000-0000C5520000}"/>
    <cellStyle name="Normal 12 3 5 3 4 4 2 2" xfId="22437" xr:uid="{00000000-0005-0000-0000-0000C6520000}"/>
    <cellStyle name="Normal 12 3 5 3 4 4 2 2 2" xfId="48057" xr:uid="{00000000-0005-0000-0000-0000C7520000}"/>
    <cellStyle name="Normal 12 3 5 3 4 4 2 3" xfId="35247" xr:uid="{00000000-0005-0000-0000-0000C8520000}"/>
    <cellStyle name="Normal 12 3 5 3 4 4 3" xfId="16947" xr:uid="{00000000-0005-0000-0000-0000C9520000}"/>
    <cellStyle name="Normal 12 3 5 3 4 4 3 2" xfId="42567" xr:uid="{00000000-0005-0000-0000-0000CA520000}"/>
    <cellStyle name="Normal 12 3 5 3 4 4 4" xfId="29757" xr:uid="{00000000-0005-0000-0000-0000CB520000}"/>
    <cellStyle name="Normal 12 3 5 3 4 5" xfId="11456" xr:uid="{00000000-0005-0000-0000-0000CC520000}"/>
    <cellStyle name="Normal 12 3 5 3 4 5 2" xfId="24267" xr:uid="{00000000-0005-0000-0000-0000CD520000}"/>
    <cellStyle name="Normal 12 3 5 3 4 5 2 2" xfId="49887" xr:uid="{00000000-0005-0000-0000-0000CE520000}"/>
    <cellStyle name="Normal 12 3 5 3 4 5 3" xfId="37077" xr:uid="{00000000-0005-0000-0000-0000CF520000}"/>
    <cellStyle name="Normal 12 3 5 3 4 6" xfId="5966" xr:uid="{00000000-0005-0000-0000-0000D0520000}"/>
    <cellStyle name="Normal 12 3 5 3 4 6 2" xfId="18777" xr:uid="{00000000-0005-0000-0000-0000D1520000}"/>
    <cellStyle name="Normal 12 3 5 3 4 6 2 2" xfId="44397" xr:uid="{00000000-0005-0000-0000-0000D2520000}"/>
    <cellStyle name="Normal 12 3 5 3 4 6 3" xfId="31587" xr:uid="{00000000-0005-0000-0000-0000D3520000}"/>
    <cellStyle name="Normal 12 3 5 3 4 7" xfId="13287" xr:uid="{00000000-0005-0000-0000-0000D4520000}"/>
    <cellStyle name="Normal 12 3 5 3 4 7 2" xfId="38907" xr:uid="{00000000-0005-0000-0000-0000D5520000}"/>
    <cellStyle name="Normal 12 3 5 3 4 8" xfId="26097" xr:uid="{00000000-0005-0000-0000-0000D6520000}"/>
    <cellStyle name="Normal 12 3 5 3 5" xfId="834" xr:uid="{00000000-0005-0000-0000-0000D7520000}"/>
    <cellStyle name="Normal 12 3 5 3 5 2" xfId="1729" xr:uid="{00000000-0005-0000-0000-0000D8520000}"/>
    <cellStyle name="Normal 12 3 5 3 5 2 2" xfId="3559" xr:uid="{00000000-0005-0000-0000-0000D9520000}"/>
    <cellStyle name="Normal 12 3 5 3 5 2 2 2" xfId="9049" xr:uid="{00000000-0005-0000-0000-0000DA520000}"/>
    <cellStyle name="Normal 12 3 5 3 5 2 2 2 2" xfId="21860" xr:uid="{00000000-0005-0000-0000-0000DB520000}"/>
    <cellStyle name="Normal 12 3 5 3 5 2 2 2 2 2" xfId="47480" xr:uid="{00000000-0005-0000-0000-0000DC520000}"/>
    <cellStyle name="Normal 12 3 5 3 5 2 2 2 3" xfId="34670" xr:uid="{00000000-0005-0000-0000-0000DD520000}"/>
    <cellStyle name="Normal 12 3 5 3 5 2 2 3" xfId="16370" xr:uid="{00000000-0005-0000-0000-0000DE520000}"/>
    <cellStyle name="Normal 12 3 5 3 5 2 2 3 2" xfId="41990" xr:uid="{00000000-0005-0000-0000-0000DF520000}"/>
    <cellStyle name="Normal 12 3 5 3 5 2 2 4" xfId="29180" xr:uid="{00000000-0005-0000-0000-0000E0520000}"/>
    <cellStyle name="Normal 12 3 5 3 5 2 3" xfId="5389" xr:uid="{00000000-0005-0000-0000-0000E1520000}"/>
    <cellStyle name="Normal 12 3 5 3 5 2 3 2" xfId="10879" xr:uid="{00000000-0005-0000-0000-0000E2520000}"/>
    <cellStyle name="Normal 12 3 5 3 5 2 3 2 2" xfId="23690" xr:uid="{00000000-0005-0000-0000-0000E3520000}"/>
    <cellStyle name="Normal 12 3 5 3 5 2 3 2 2 2" xfId="49310" xr:uid="{00000000-0005-0000-0000-0000E4520000}"/>
    <cellStyle name="Normal 12 3 5 3 5 2 3 2 3" xfId="36500" xr:uid="{00000000-0005-0000-0000-0000E5520000}"/>
    <cellStyle name="Normal 12 3 5 3 5 2 3 3" xfId="18200" xr:uid="{00000000-0005-0000-0000-0000E6520000}"/>
    <cellStyle name="Normal 12 3 5 3 5 2 3 3 2" xfId="43820" xr:uid="{00000000-0005-0000-0000-0000E7520000}"/>
    <cellStyle name="Normal 12 3 5 3 5 2 3 4" xfId="31010" xr:uid="{00000000-0005-0000-0000-0000E8520000}"/>
    <cellStyle name="Normal 12 3 5 3 5 2 4" xfId="12709" xr:uid="{00000000-0005-0000-0000-0000E9520000}"/>
    <cellStyle name="Normal 12 3 5 3 5 2 4 2" xfId="25520" xr:uid="{00000000-0005-0000-0000-0000EA520000}"/>
    <cellStyle name="Normal 12 3 5 3 5 2 4 2 2" xfId="51140" xr:uid="{00000000-0005-0000-0000-0000EB520000}"/>
    <cellStyle name="Normal 12 3 5 3 5 2 4 3" xfId="38330" xr:uid="{00000000-0005-0000-0000-0000EC520000}"/>
    <cellStyle name="Normal 12 3 5 3 5 2 5" xfId="7219" xr:uid="{00000000-0005-0000-0000-0000ED520000}"/>
    <cellStyle name="Normal 12 3 5 3 5 2 5 2" xfId="20030" xr:uid="{00000000-0005-0000-0000-0000EE520000}"/>
    <cellStyle name="Normal 12 3 5 3 5 2 5 2 2" xfId="45650" xr:uid="{00000000-0005-0000-0000-0000EF520000}"/>
    <cellStyle name="Normal 12 3 5 3 5 2 5 3" xfId="32840" xr:uid="{00000000-0005-0000-0000-0000F0520000}"/>
    <cellStyle name="Normal 12 3 5 3 5 2 6" xfId="14540" xr:uid="{00000000-0005-0000-0000-0000F1520000}"/>
    <cellStyle name="Normal 12 3 5 3 5 2 6 2" xfId="40160" xr:uid="{00000000-0005-0000-0000-0000F2520000}"/>
    <cellStyle name="Normal 12 3 5 3 5 2 7" xfId="27350" xr:uid="{00000000-0005-0000-0000-0000F3520000}"/>
    <cellStyle name="Normal 12 3 5 3 5 3" xfId="2665" xr:uid="{00000000-0005-0000-0000-0000F4520000}"/>
    <cellStyle name="Normal 12 3 5 3 5 3 2" xfId="8155" xr:uid="{00000000-0005-0000-0000-0000F5520000}"/>
    <cellStyle name="Normal 12 3 5 3 5 3 2 2" xfId="20966" xr:uid="{00000000-0005-0000-0000-0000F6520000}"/>
    <cellStyle name="Normal 12 3 5 3 5 3 2 2 2" xfId="46586" xr:uid="{00000000-0005-0000-0000-0000F7520000}"/>
    <cellStyle name="Normal 12 3 5 3 5 3 2 3" xfId="33776" xr:uid="{00000000-0005-0000-0000-0000F8520000}"/>
    <cellStyle name="Normal 12 3 5 3 5 3 3" xfId="15476" xr:uid="{00000000-0005-0000-0000-0000F9520000}"/>
    <cellStyle name="Normal 12 3 5 3 5 3 3 2" xfId="41096" xr:uid="{00000000-0005-0000-0000-0000FA520000}"/>
    <cellStyle name="Normal 12 3 5 3 5 3 4" xfId="28286" xr:uid="{00000000-0005-0000-0000-0000FB520000}"/>
    <cellStyle name="Normal 12 3 5 3 5 4" xfId="4495" xr:uid="{00000000-0005-0000-0000-0000FC520000}"/>
    <cellStyle name="Normal 12 3 5 3 5 4 2" xfId="9985" xr:uid="{00000000-0005-0000-0000-0000FD520000}"/>
    <cellStyle name="Normal 12 3 5 3 5 4 2 2" xfId="22796" xr:uid="{00000000-0005-0000-0000-0000FE520000}"/>
    <cellStyle name="Normal 12 3 5 3 5 4 2 2 2" xfId="48416" xr:uid="{00000000-0005-0000-0000-0000FF520000}"/>
    <cellStyle name="Normal 12 3 5 3 5 4 2 3" xfId="35606" xr:uid="{00000000-0005-0000-0000-000000530000}"/>
    <cellStyle name="Normal 12 3 5 3 5 4 3" xfId="17306" xr:uid="{00000000-0005-0000-0000-000001530000}"/>
    <cellStyle name="Normal 12 3 5 3 5 4 3 2" xfId="42926" xr:uid="{00000000-0005-0000-0000-000002530000}"/>
    <cellStyle name="Normal 12 3 5 3 5 4 4" xfId="30116" xr:uid="{00000000-0005-0000-0000-000003530000}"/>
    <cellStyle name="Normal 12 3 5 3 5 5" xfId="11815" xr:uid="{00000000-0005-0000-0000-000004530000}"/>
    <cellStyle name="Normal 12 3 5 3 5 5 2" xfId="24626" xr:uid="{00000000-0005-0000-0000-000005530000}"/>
    <cellStyle name="Normal 12 3 5 3 5 5 2 2" xfId="50246" xr:uid="{00000000-0005-0000-0000-000006530000}"/>
    <cellStyle name="Normal 12 3 5 3 5 5 3" xfId="37436" xr:uid="{00000000-0005-0000-0000-000007530000}"/>
    <cellStyle name="Normal 12 3 5 3 5 6" xfId="6325" xr:uid="{00000000-0005-0000-0000-000008530000}"/>
    <cellStyle name="Normal 12 3 5 3 5 6 2" xfId="19136" xr:uid="{00000000-0005-0000-0000-000009530000}"/>
    <cellStyle name="Normal 12 3 5 3 5 6 2 2" xfId="44756" xr:uid="{00000000-0005-0000-0000-00000A530000}"/>
    <cellStyle name="Normal 12 3 5 3 5 6 3" xfId="31946" xr:uid="{00000000-0005-0000-0000-00000B530000}"/>
    <cellStyle name="Normal 12 3 5 3 5 7" xfId="13646" xr:uid="{00000000-0005-0000-0000-00000C530000}"/>
    <cellStyle name="Normal 12 3 5 3 5 7 2" xfId="39266" xr:uid="{00000000-0005-0000-0000-00000D530000}"/>
    <cellStyle name="Normal 12 3 5 3 5 8" xfId="26456" xr:uid="{00000000-0005-0000-0000-00000E530000}"/>
    <cellStyle name="Normal 12 3 5 3 6" xfId="1235" xr:uid="{00000000-0005-0000-0000-00000F530000}"/>
    <cellStyle name="Normal 12 3 5 3 6 2" xfId="3065" xr:uid="{00000000-0005-0000-0000-000010530000}"/>
    <cellStyle name="Normal 12 3 5 3 6 2 2" xfId="8555" xr:uid="{00000000-0005-0000-0000-000011530000}"/>
    <cellStyle name="Normal 12 3 5 3 6 2 2 2" xfId="21366" xr:uid="{00000000-0005-0000-0000-000012530000}"/>
    <cellStyle name="Normal 12 3 5 3 6 2 2 2 2" xfId="46986" xr:uid="{00000000-0005-0000-0000-000013530000}"/>
    <cellStyle name="Normal 12 3 5 3 6 2 2 3" xfId="34176" xr:uid="{00000000-0005-0000-0000-000014530000}"/>
    <cellStyle name="Normal 12 3 5 3 6 2 3" xfId="15876" xr:uid="{00000000-0005-0000-0000-000015530000}"/>
    <cellStyle name="Normal 12 3 5 3 6 2 3 2" xfId="41496" xr:uid="{00000000-0005-0000-0000-000016530000}"/>
    <cellStyle name="Normal 12 3 5 3 6 2 4" xfId="28686" xr:uid="{00000000-0005-0000-0000-000017530000}"/>
    <cellStyle name="Normal 12 3 5 3 6 3" xfId="4895" xr:uid="{00000000-0005-0000-0000-000018530000}"/>
    <cellStyle name="Normal 12 3 5 3 6 3 2" xfId="10385" xr:uid="{00000000-0005-0000-0000-000019530000}"/>
    <cellStyle name="Normal 12 3 5 3 6 3 2 2" xfId="23196" xr:uid="{00000000-0005-0000-0000-00001A530000}"/>
    <cellStyle name="Normal 12 3 5 3 6 3 2 2 2" xfId="48816" xr:uid="{00000000-0005-0000-0000-00001B530000}"/>
    <cellStyle name="Normal 12 3 5 3 6 3 2 3" xfId="36006" xr:uid="{00000000-0005-0000-0000-00001C530000}"/>
    <cellStyle name="Normal 12 3 5 3 6 3 3" xfId="17706" xr:uid="{00000000-0005-0000-0000-00001D530000}"/>
    <cellStyle name="Normal 12 3 5 3 6 3 3 2" xfId="43326" xr:uid="{00000000-0005-0000-0000-00001E530000}"/>
    <cellStyle name="Normal 12 3 5 3 6 3 4" xfId="30516" xr:uid="{00000000-0005-0000-0000-00001F530000}"/>
    <cellStyle name="Normal 12 3 5 3 6 4" xfId="12215" xr:uid="{00000000-0005-0000-0000-000020530000}"/>
    <cellStyle name="Normal 12 3 5 3 6 4 2" xfId="25026" xr:uid="{00000000-0005-0000-0000-000021530000}"/>
    <cellStyle name="Normal 12 3 5 3 6 4 2 2" xfId="50646" xr:uid="{00000000-0005-0000-0000-000022530000}"/>
    <cellStyle name="Normal 12 3 5 3 6 4 3" xfId="37836" xr:uid="{00000000-0005-0000-0000-000023530000}"/>
    <cellStyle name="Normal 12 3 5 3 6 5" xfId="6725" xr:uid="{00000000-0005-0000-0000-000024530000}"/>
    <cellStyle name="Normal 12 3 5 3 6 5 2" xfId="19536" xr:uid="{00000000-0005-0000-0000-000025530000}"/>
    <cellStyle name="Normal 12 3 5 3 6 5 2 2" xfId="45156" xr:uid="{00000000-0005-0000-0000-000026530000}"/>
    <cellStyle name="Normal 12 3 5 3 6 5 3" xfId="32346" xr:uid="{00000000-0005-0000-0000-000027530000}"/>
    <cellStyle name="Normal 12 3 5 3 6 6" xfId="14046" xr:uid="{00000000-0005-0000-0000-000028530000}"/>
    <cellStyle name="Normal 12 3 5 3 6 6 2" xfId="39666" xr:uid="{00000000-0005-0000-0000-000029530000}"/>
    <cellStyle name="Normal 12 3 5 3 6 7" xfId="26856" xr:uid="{00000000-0005-0000-0000-00002A530000}"/>
    <cellStyle name="Normal 12 3 5 3 7" xfId="2171" xr:uid="{00000000-0005-0000-0000-00002B530000}"/>
    <cellStyle name="Normal 12 3 5 3 7 2" xfId="7661" xr:uid="{00000000-0005-0000-0000-00002C530000}"/>
    <cellStyle name="Normal 12 3 5 3 7 2 2" xfId="20472" xr:uid="{00000000-0005-0000-0000-00002D530000}"/>
    <cellStyle name="Normal 12 3 5 3 7 2 2 2" xfId="46092" xr:uid="{00000000-0005-0000-0000-00002E530000}"/>
    <cellStyle name="Normal 12 3 5 3 7 2 3" xfId="33282" xr:uid="{00000000-0005-0000-0000-00002F530000}"/>
    <cellStyle name="Normal 12 3 5 3 7 3" xfId="14982" xr:uid="{00000000-0005-0000-0000-000030530000}"/>
    <cellStyle name="Normal 12 3 5 3 7 3 2" xfId="40602" xr:uid="{00000000-0005-0000-0000-000031530000}"/>
    <cellStyle name="Normal 12 3 5 3 7 4" xfId="27792" xr:uid="{00000000-0005-0000-0000-000032530000}"/>
    <cellStyle name="Normal 12 3 5 3 8" xfId="4001" xr:uid="{00000000-0005-0000-0000-000033530000}"/>
    <cellStyle name="Normal 12 3 5 3 8 2" xfId="9491" xr:uid="{00000000-0005-0000-0000-000034530000}"/>
    <cellStyle name="Normal 12 3 5 3 8 2 2" xfId="22302" xr:uid="{00000000-0005-0000-0000-000035530000}"/>
    <cellStyle name="Normal 12 3 5 3 8 2 2 2" xfId="47922" xr:uid="{00000000-0005-0000-0000-000036530000}"/>
    <cellStyle name="Normal 12 3 5 3 8 2 3" xfId="35112" xr:uid="{00000000-0005-0000-0000-000037530000}"/>
    <cellStyle name="Normal 12 3 5 3 8 3" xfId="16812" xr:uid="{00000000-0005-0000-0000-000038530000}"/>
    <cellStyle name="Normal 12 3 5 3 8 3 2" xfId="42432" xr:uid="{00000000-0005-0000-0000-000039530000}"/>
    <cellStyle name="Normal 12 3 5 3 8 4" xfId="29622" xr:uid="{00000000-0005-0000-0000-00003A530000}"/>
    <cellStyle name="Normal 12 3 5 3 9" xfId="11321" xr:uid="{00000000-0005-0000-0000-00003B530000}"/>
    <cellStyle name="Normal 12 3 5 3 9 2" xfId="24132" xr:uid="{00000000-0005-0000-0000-00003C530000}"/>
    <cellStyle name="Normal 12 3 5 3 9 2 2" xfId="49752" xr:uid="{00000000-0005-0000-0000-00003D530000}"/>
    <cellStyle name="Normal 12 3 5 3 9 3" xfId="36942" xr:uid="{00000000-0005-0000-0000-00003E530000}"/>
    <cellStyle name="Normal 12 3 5 4" xfId="378" xr:uid="{00000000-0005-0000-0000-00003F530000}"/>
    <cellStyle name="Normal 12 3 5 4 2" xfId="875" xr:uid="{00000000-0005-0000-0000-000040530000}"/>
    <cellStyle name="Normal 12 3 5 4 2 2" xfId="1770" xr:uid="{00000000-0005-0000-0000-000041530000}"/>
    <cellStyle name="Normal 12 3 5 4 2 2 2" xfId="3600" xr:uid="{00000000-0005-0000-0000-000042530000}"/>
    <cellStyle name="Normal 12 3 5 4 2 2 2 2" xfId="9090" xr:uid="{00000000-0005-0000-0000-000043530000}"/>
    <cellStyle name="Normal 12 3 5 4 2 2 2 2 2" xfId="21901" xr:uid="{00000000-0005-0000-0000-000044530000}"/>
    <cellStyle name="Normal 12 3 5 4 2 2 2 2 2 2" xfId="47521" xr:uid="{00000000-0005-0000-0000-000045530000}"/>
    <cellStyle name="Normal 12 3 5 4 2 2 2 2 3" xfId="34711" xr:uid="{00000000-0005-0000-0000-000046530000}"/>
    <cellStyle name="Normal 12 3 5 4 2 2 2 3" xfId="16411" xr:uid="{00000000-0005-0000-0000-000047530000}"/>
    <cellStyle name="Normal 12 3 5 4 2 2 2 3 2" xfId="42031" xr:uid="{00000000-0005-0000-0000-000048530000}"/>
    <cellStyle name="Normal 12 3 5 4 2 2 2 4" xfId="29221" xr:uid="{00000000-0005-0000-0000-000049530000}"/>
    <cellStyle name="Normal 12 3 5 4 2 2 3" xfId="5430" xr:uid="{00000000-0005-0000-0000-00004A530000}"/>
    <cellStyle name="Normal 12 3 5 4 2 2 3 2" xfId="10920" xr:uid="{00000000-0005-0000-0000-00004B530000}"/>
    <cellStyle name="Normal 12 3 5 4 2 2 3 2 2" xfId="23731" xr:uid="{00000000-0005-0000-0000-00004C530000}"/>
    <cellStyle name="Normal 12 3 5 4 2 2 3 2 2 2" xfId="49351" xr:uid="{00000000-0005-0000-0000-00004D530000}"/>
    <cellStyle name="Normal 12 3 5 4 2 2 3 2 3" xfId="36541" xr:uid="{00000000-0005-0000-0000-00004E530000}"/>
    <cellStyle name="Normal 12 3 5 4 2 2 3 3" xfId="18241" xr:uid="{00000000-0005-0000-0000-00004F530000}"/>
    <cellStyle name="Normal 12 3 5 4 2 2 3 3 2" xfId="43861" xr:uid="{00000000-0005-0000-0000-000050530000}"/>
    <cellStyle name="Normal 12 3 5 4 2 2 3 4" xfId="31051" xr:uid="{00000000-0005-0000-0000-000051530000}"/>
    <cellStyle name="Normal 12 3 5 4 2 2 4" xfId="12750" xr:uid="{00000000-0005-0000-0000-000052530000}"/>
    <cellStyle name="Normal 12 3 5 4 2 2 4 2" xfId="25561" xr:uid="{00000000-0005-0000-0000-000053530000}"/>
    <cellStyle name="Normal 12 3 5 4 2 2 4 2 2" xfId="51181" xr:uid="{00000000-0005-0000-0000-000054530000}"/>
    <cellStyle name="Normal 12 3 5 4 2 2 4 3" xfId="38371" xr:uid="{00000000-0005-0000-0000-000055530000}"/>
    <cellStyle name="Normal 12 3 5 4 2 2 5" xfId="7260" xr:uid="{00000000-0005-0000-0000-000056530000}"/>
    <cellStyle name="Normal 12 3 5 4 2 2 5 2" xfId="20071" xr:uid="{00000000-0005-0000-0000-000057530000}"/>
    <cellStyle name="Normal 12 3 5 4 2 2 5 2 2" xfId="45691" xr:uid="{00000000-0005-0000-0000-000058530000}"/>
    <cellStyle name="Normal 12 3 5 4 2 2 5 3" xfId="32881" xr:uid="{00000000-0005-0000-0000-000059530000}"/>
    <cellStyle name="Normal 12 3 5 4 2 2 6" xfId="14581" xr:uid="{00000000-0005-0000-0000-00005A530000}"/>
    <cellStyle name="Normal 12 3 5 4 2 2 6 2" xfId="40201" xr:uid="{00000000-0005-0000-0000-00005B530000}"/>
    <cellStyle name="Normal 12 3 5 4 2 2 7" xfId="27391" xr:uid="{00000000-0005-0000-0000-00005C530000}"/>
    <cellStyle name="Normal 12 3 5 4 2 3" xfId="2706" xr:uid="{00000000-0005-0000-0000-00005D530000}"/>
    <cellStyle name="Normal 12 3 5 4 2 3 2" xfId="8196" xr:uid="{00000000-0005-0000-0000-00005E530000}"/>
    <cellStyle name="Normal 12 3 5 4 2 3 2 2" xfId="21007" xr:uid="{00000000-0005-0000-0000-00005F530000}"/>
    <cellStyle name="Normal 12 3 5 4 2 3 2 2 2" xfId="46627" xr:uid="{00000000-0005-0000-0000-000060530000}"/>
    <cellStyle name="Normal 12 3 5 4 2 3 2 3" xfId="33817" xr:uid="{00000000-0005-0000-0000-000061530000}"/>
    <cellStyle name="Normal 12 3 5 4 2 3 3" xfId="15517" xr:uid="{00000000-0005-0000-0000-000062530000}"/>
    <cellStyle name="Normal 12 3 5 4 2 3 3 2" xfId="41137" xr:uid="{00000000-0005-0000-0000-000063530000}"/>
    <cellStyle name="Normal 12 3 5 4 2 3 4" xfId="28327" xr:uid="{00000000-0005-0000-0000-000064530000}"/>
    <cellStyle name="Normal 12 3 5 4 2 4" xfId="4536" xr:uid="{00000000-0005-0000-0000-000065530000}"/>
    <cellStyle name="Normal 12 3 5 4 2 4 2" xfId="10026" xr:uid="{00000000-0005-0000-0000-000066530000}"/>
    <cellStyle name="Normal 12 3 5 4 2 4 2 2" xfId="22837" xr:uid="{00000000-0005-0000-0000-000067530000}"/>
    <cellStyle name="Normal 12 3 5 4 2 4 2 2 2" xfId="48457" xr:uid="{00000000-0005-0000-0000-000068530000}"/>
    <cellStyle name="Normal 12 3 5 4 2 4 2 3" xfId="35647" xr:uid="{00000000-0005-0000-0000-000069530000}"/>
    <cellStyle name="Normal 12 3 5 4 2 4 3" xfId="17347" xr:uid="{00000000-0005-0000-0000-00006A530000}"/>
    <cellStyle name="Normal 12 3 5 4 2 4 3 2" xfId="42967" xr:uid="{00000000-0005-0000-0000-00006B530000}"/>
    <cellStyle name="Normal 12 3 5 4 2 4 4" xfId="30157" xr:uid="{00000000-0005-0000-0000-00006C530000}"/>
    <cellStyle name="Normal 12 3 5 4 2 5" xfId="11856" xr:uid="{00000000-0005-0000-0000-00006D530000}"/>
    <cellStyle name="Normal 12 3 5 4 2 5 2" xfId="24667" xr:uid="{00000000-0005-0000-0000-00006E530000}"/>
    <cellStyle name="Normal 12 3 5 4 2 5 2 2" xfId="50287" xr:uid="{00000000-0005-0000-0000-00006F530000}"/>
    <cellStyle name="Normal 12 3 5 4 2 5 3" xfId="37477" xr:uid="{00000000-0005-0000-0000-000070530000}"/>
    <cellStyle name="Normal 12 3 5 4 2 6" xfId="6366" xr:uid="{00000000-0005-0000-0000-000071530000}"/>
    <cellStyle name="Normal 12 3 5 4 2 6 2" xfId="19177" xr:uid="{00000000-0005-0000-0000-000072530000}"/>
    <cellStyle name="Normal 12 3 5 4 2 6 2 2" xfId="44797" xr:uid="{00000000-0005-0000-0000-000073530000}"/>
    <cellStyle name="Normal 12 3 5 4 2 6 3" xfId="31987" xr:uid="{00000000-0005-0000-0000-000074530000}"/>
    <cellStyle name="Normal 12 3 5 4 2 7" xfId="13687" xr:uid="{00000000-0005-0000-0000-000075530000}"/>
    <cellStyle name="Normal 12 3 5 4 2 7 2" xfId="39307" xr:uid="{00000000-0005-0000-0000-000076530000}"/>
    <cellStyle name="Normal 12 3 5 4 2 8" xfId="26497" xr:uid="{00000000-0005-0000-0000-000077530000}"/>
    <cellStyle name="Normal 12 3 5 4 3" xfId="1273" xr:uid="{00000000-0005-0000-0000-000078530000}"/>
    <cellStyle name="Normal 12 3 5 4 3 2" xfId="3103" xr:uid="{00000000-0005-0000-0000-000079530000}"/>
    <cellStyle name="Normal 12 3 5 4 3 2 2" xfId="8593" xr:uid="{00000000-0005-0000-0000-00007A530000}"/>
    <cellStyle name="Normal 12 3 5 4 3 2 2 2" xfId="21404" xr:uid="{00000000-0005-0000-0000-00007B530000}"/>
    <cellStyle name="Normal 12 3 5 4 3 2 2 2 2" xfId="47024" xr:uid="{00000000-0005-0000-0000-00007C530000}"/>
    <cellStyle name="Normal 12 3 5 4 3 2 2 3" xfId="34214" xr:uid="{00000000-0005-0000-0000-00007D530000}"/>
    <cellStyle name="Normal 12 3 5 4 3 2 3" xfId="15914" xr:uid="{00000000-0005-0000-0000-00007E530000}"/>
    <cellStyle name="Normal 12 3 5 4 3 2 3 2" xfId="41534" xr:uid="{00000000-0005-0000-0000-00007F530000}"/>
    <cellStyle name="Normal 12 3 5 4 3 2 4" xfId="28724" xr:uid="{00000000-0005-0000-0000-000080530000}"/>
    <cellStyle name="Normal 12 3 5 4 3 3" xfId="4933" xr:uid="{00000000-0005-0000-0000-000081530000}"/>
    <cellStyle name="Normal 12 3 5 4 3 3 2" xfId="10423" xr:uid="{00000000-0005-0000-0000-000082530000}"/>
    <cellStyle name="Normal 12 3 5 4 3 3 2 2" xfId="23234" xr:uid="{00000000-0005-0000-0000-000083530000}"/>
    <cellStyle name="Normal 12 3 5 4 3 3 2 2 2" xfId="48854" xr:uid="{00000000-0005-0000-0000-000084530000}"/>
    <cellStyle name="Normal 12 3 5 4 3 3 2 3" xfId="36044" xr:uid="{00000000-0005-0000-0000-000085530000}"/>
    <cellStyle name="Normal 12 3 5 4 3 3 3" xfId="17744" xr:uid="{00000000-0005-0000-0000-000086530000}"/>
    <cellStyle name="Normal 12 3 5 4 3 3 3 2" xfId="43364" xr:uid="{00000000-0005-0000-0000-000087530000}"/>
    <cellStyle name="Normal 12 3 5 4 3 3 4" xfId="30554" xr:uid="{00000000-0005-0000-0000-000088530000}"/>
    <cellStyle name="Normal 12 3 5 4 3 4" xfId="12253" xr:uid="{00000000-0005-0000-0000-000089530000}"/>
    <cellStyle name="Normal 12 3 5 4 3 4 2" xfId="25064" xr:uid="{00000000-0005-0000-0000-00008A530000}"/>
    <cellStyle name="Normal 12 3 5 4 3 4 2 2" xfId="50684" xr:uid="{00000000-0005-0000-0000-00008B530000}"/>
    <cellStyle name="Normal 12 3 5 4 3 4 3" xfId="37874" xr:uid="{00000000-0005-0000-0000-00008C530000}"/>
    <cellStyle name="Normal 12 3 5 4 3 5" xfId="6763" xr:uid="{00000000-0005-0000-0000-00008D530000}"/>
    <cellStyle name="Normal 12 3 5 4 3 5 2" xfId="19574" xr:uid="{00000000-0005-0000-0000-00008E530000}"/>
    <cellStyle name="Normal 12 3 5 4 3 5 2 2" xfId="45194" xr:uid="{00000000-0005-0000-0000-00008F530000}"/>
    <cellStyle name="Normal 12 3 5 4 3 5 3" xfId="32384" xr:uid="{00000000-0005-0000-0000-000090530000}"/>
    <cellStyle name="Normal 12 3 5 4 3 6" xfId="14084" xr:uid="{00000000-0005-0000-0000-000091530000}"/>
    <cellStyle name="Normal 12 3 5 4 3 6 2" xfId="39704" xr:uid="{00000000-0005-0000-0000-000092530000}"/>
    <cellStyle name="Normal 12 3 5 4 3 7" xfId="26894" xr:uid="{00000000-0005-0000-0000-000093530000}"/>
    <cellStyle name="Normal 12 3 5 4 4" xfId="2209" xr:uid="{00000000-0005-0000-0000-000094530000}"/>
    <cellStyle name="Normal 12 3 5 4 4 2" xfId="7699" xr:uid="{00000000-0005-0000-0000-000095530000}"/>
    <cellStyle name="Normal 12 3 5 4 4 2 2" xfId="20510" xr:uid="{00000000-0005-0000-0000-000096530000}"/>
    <cellStyle name="Normal 12 3 5 4 4 2 2 2" xfId="46130" xr:uid="{00000000-0005-0000-0000-000097530000}"/>
    <cellStyle name="Normal 12 3 5 4 4 2 3" xfId="33320" xr:uid="{00000000-0005-0000-0000-000098530000}"/>
    <cellStyle name="Normal 12 3 5 4 4 3" xfId="15020" xr:uid="{00000000-0005-0000-0000-000099530000}"/>
    <cellStyle name="Normal 12 3 5 4 4 3 2" xfId="40640" xr:uid="{00000000-0005-0000-0000-00009A530000}"/>
    <cellStyle name="Normal 12 3 5 4 4 4" xfId="27830" xr:uid="{00000000-0005-0000-0000-00009B530000}"/>
    <cellStyle name="Normal 12 3 5 4 5" xfId="4039" xr:uid="{00000000-0005-0000-0000-00009C530000}"/>
    <cellStyle name="Normal 12 3 5 4 5 2" xfId="9529" xr:uid="{00000000-0005-0000-0000-00009D530000}"/>
    <cellStyle name="Normal 12 3 5 4 5 2 2" xfId="22340" xr:uid="{00000000-0005-0000-0000-00009E530000}"/>
    <cellStyle name="Normal 12 3 5 4 5 2 2 2" xfId="47960" xr:uid="{00000000-0005-0000-0000-00009F530000}"/>
    <cellStyle name="Normal 12 3 5 4 5 2 3" xfId="35150" xr:uid="{00000000-0005-0000-0000-0000A0530000}"/>
    <cellStyle name="Normal 12 3 5 4 5 3" xfId="16850" xr:uid="{00000000-0005-0000-0000-0000A1530000}"/>
    <cellStyle name="Normal 12 3 5 4 5 3 2" xfId="42470" xr:uid="{00000000-0005-0000-0000-0000A2530000}"/>
    <cellStyle name="Normal 12 3 5 4 5 4" xfId="29660" xr:uid="{00000000-0005-0000-0000-0000A3530000}"/>
    <cellStyle name="Normal 12 3 5 4 6" xfId="11359" xr:uid="{00000000-0005-0000-0000-0000A4530000}"/>
    <cellStyle name="Normal 12 3 5 4 6 2" xfId="24170" xr:uid="{00000000-0005-0000-0000-0000A5530000}"/>
    <cellStyle name="Normal 12 3 5 4 6 2 2" xfId="49790" xr:uid="{00000000-0005-0000-0000-0000A6530000}"/>
    <cellStyle name="Normal 12 3 5 4 6 3" xfId="36980" xr:uid="{00000000-0005-0000-0000-0000A7530000}"/>
    <cellStyle name="Normal 12 3 5 4 7" xfId="5869" xr:uid="{00000000-0005-0000-0000-0000A8530000}"/>
    <cellStyle name="Normal 12 3 5 4 7 2" xfId="18680" xr:uid="{00000000-0005-0000-0000-0000A9530000}"/>
    <cellStyle name="Normal 12 3 5 4 7 2 2" xfId="44300" xr:uid="{00000000-0005-0000-0000-0000AA530000}"/>
    <cellStyle name="Normal 12 3 5 4 7 3" xfId="31490" xr:uid="{00000000-0005-0000-0000-0000AB530000}"/>
    <cellStyle name="Normal 12 3 5 4 8" xfId="13190" xr:uid="{00000000-0005-0000-0000-0000AC530000}"/>
    <cellStyle name="Normal 12 3 5 4 8 2" xfId="38810" xr:uid="{00000000-0005-0000-0000-0000AD530000}"/>
    <cellStyle name="Normal 12 3 5 4 9" xfId="26000" xr:uid="{00000000-0005-0000-0000-0000AE530000}"/>
    <cellStyle name="Normal 12 3 5 5" xfId="608" xr:uid="{00000000-0005-0000-0000-0000AF530000}"/>
    <cellStyle name="Normal 12 3 5 5 2" xfId="1008" xr:uid="{00000000-0005-0000-0000-0000B0530000}"/>
    <cellStyle name="Normal 12 3 5 5 2 2" xfId="1903" xr:uid="{00000000-0005-0000-0000-0000B1530000}"/>
    <cellStyle name="Normal 12 3 5 5 2 2 2" xfId="3733" xr:uid="{00000000-0005-0000-0000-0000B2530000}"/>
    <cellStyle name="Normal 12 3 5 5 2 2 2 2" xfId="9223" xr:uid="{00000000-0005-0000-0000-0000B3530000}"/>
    <cellStyle name="Normal 12 3 5 5 2 2 2 2 2" xfId="22034" xr:uid="{00000000-0005-0000-0000-0000B4530000}"/>
    <cellStyle name="Normal 12 3 5 5 2 2 2 2 2 2" xfId="47654" xr:uid="{00000000-0005-0000-0000-0000B5530000}"/>
    <cellStyle name="Normal 12 3 5 5 2 2 2 2 3" xfId="34844" xr:uid="{00000000-0005-0000-0000-0000B6530000}"/>
    <cellStyle name="Normal 12 3 5 5 2 2 2 3" xfId="16544" xr:uid="{00000000-0005-0000-0000-0000B7530000}"/>
    <cellStyle name="Normal 12 3 5 5 2 2 2 3 2" xfId="42164" xr:uid="{00000000-0005-0000-0000-0000B8530000}"/>
    <cellStyle name="Normal 12 3 5 5 2 2 2 4" xfId="29354" xr:uid="{00000000-0005-0000-0000-0000B9530000}"/>
    <cellStyle name="Normal 12 3 5 5 2 2 3" xfId="5563" xr:uid="{00000000-0005-0000-0000-0000BA530000}"/>
    <cellStyle name="Normal 12 3 5 5 2 2 3 2" xfId="11053" xr:uid="{00000000-0005-0000-0000-0000BB530000}"/>
    <cellStyle name="Normal 12 3 5 5 2 2 3 2 2" xfId="23864" xr:uid="{00000000-0005-0000-0000-0000BC530000}"/>
    <cellStyle name="Normal 12 3 5 5 2 2 3 2 2 2" xfId="49484" xr:uid="{00000000-0005-0000-0000-0000BD530000}"/>
    <cellStyle name="Normal 12 3 5 5 2 2 3 2 3" xfId="36674" xr:uid="{00000000-0005-0000-0000-0000BE530000}"/>
    <cellStyle name="Normal 12 3 5 5 2 2 3 3" xfId="18374" xr:uid="{00000000-0005-0000-0000-0000BF530000}"/>
    <cellStyle name="Normal 12 3 5 5 2 2 3 3 2" xfId="43994" xr:uid="{00000000-0005-0000-0000-0000C0530000}"/>
    <cellStyle name="Normal 12 3 5 5 2 2 3 4" xfId="31184" xr:uid="{00000000-0005-0000-0000-0000C1530000}"/>
    <cellStyle name="Normal 12 3 5 5 2 2 4" xfId="12883" xr:uid="{00000000-0005-0000-0000-0000C2530000}"/>
    <cellStyle name="Normal 12 3 5 5 2 2 4 2" xfId="25694" xr:uid="{00000000-0005-0000-0000-0000C3530000}"/>
    <cellStyle name="Normal 12 3 5 5 2 2 4 2 2" xfId="51314" xr:uid="{00000000-0005-0000-0000-0000C4530000}"/>
    <cellStyle name="Normal 12 3 5 5 2 2 4 3" xfId="38504" xr:uid="{00000000-0005-0000-0000-0000C5530000}"/>
    <cellStyle name="Normal 12 3 5 5 2 2 5" xfId="7393" xr:uid="{00000000-0005-0000-0000-0000C6530000}"/>
    <cellStyle name="Normal 12 3 5 5 2 2 5 2" xfId="20204" xr:uid="{00000000-0005-0000-0000-0000C7530000}"/>
    <cellStyle name="Normal 12 3 5 5 2 2 5 2 2" xfId="45824" xr:uid="{00000000-0005-0000-0000-0000C8530000}"/>
    <cellStyle name="Normal 12 3 5 5 2 2 5 3" xfId="33014" xr:uid="{00000000-0005-0000-0000-0000C9530000}"/>
    <cellStyle name="Normal 12 3 5 5 2 2 6" xfId="14714" xr:uid="{00000000-0005-0000-0000-0000CA530000}"/>
    <cellStyle name="Normal 12 3 5 5 2 2 6 2" xfId="40334" xr:uid="{00000000-0005-0000-0000-0000CB530000}"/>
    <cellStyle name="Normal 12 3 5 5 2 2 7" xfId="27524" xr:uid="{00000000-0005-0000-0000-0000CC530000}"/>
    <cellStyle name="Normal 12 3 5 5 2 3" xfId="2839" xr:uid="{00000000-0005-0000-0000-0000CD530000}"/>
    <cellStyle name="Normal 12 3 5 5 2 3 2" xfId="8329" xr:uid="{00000000-0005-0000-0000-0000CE530000}"/>
    <cellStyle name="Normal 12 3 5 5 2 3 2 2" xfId="21140" xr:uid="{00000000-0005-0000-0000-0000CF530000}"/>
    <cellStyle name="Normal 12 3 5 5 2 3 2 2 2" xfId="46760" xr:uid="{00000000-0005-0000-0000-0000D0530000}"/>
    <cellStyle name="Normal 12 3 5 5 2 3 2 3" xfId="33950" xr:uid="{00000000-0005-0000-0000-0000D1530000}"/>
    <cellStyle name="Normal 12 3 5 5 2 3 3" xfId="15650" xr:uid="{00000000-0005-0000-0000-0000D2530000}"/>
    <cellStyle name="Normal 12 3 5 5 2 3 3 2" xfId="41270" xr:uid="{00000000-0005-0000-0000-0000D3530000}"/>
    <cellStyle name="Normal 12 3 5 5 2 3 4" xfId="28460" xr:uid="{00000000-0005-0000-0000-0000D4530000}"/>
    <cellStyle name="Normal 12 3 5 5 2 4" xfId="4669" xr:uid="{00000000-0005-0000-0000-0000D5530000}"/>
    <cellStyle name="Normal 12 3 5 5 2 4 2" xfId="10159" xr:uid="{00000000-0005-0000-0000-0000D6530000}"/>
    <cellStyle name="Normal 12 3 5 5 2 4 2 2" xfId="22970" xr:uid="{00000000-0005-0000-0000-0000D7530000}"/>
    <cellStyle name="Normal 12 3 5 5 2 4 2 2 2" xfId="48590" xr:uid="{00000000-0005-0000-0000-0000D8530000}"/>
    <cellStyle name="Normal 12 3 5 5 2 4 2 3" xfId="35780" xr:uid="{00000000-0005-0000-0000-0000D9530000}"/>
    <cellStyle name="Normal 12 3 5 5 2 4 3" xfId="17480" xr:uid="{00000000-0005-0000-0000-0000DA530000}"/>
    <cellStyle name="Normal 12 3 5 5 2 4 3 2" xfId="43100" xr:uid="{00000000-0005-0000-0000-0000DB530000}"/>
    <cellStyle name="Normal 12 3 5 5 2 4 4" xfId="30290" xr:uid="{00000000-0005-0000-0000-0000DC530000}"/>
    <cellStyle name="Normal 12 3 5 5 2 5" xfId="11989" xr:uid="{00000000-0005-0000-0000-0000DD530000}"/>
    <cellStyle name="Normal 12 3 5 5 2 5 2" xfId="24800" xr:uid="{00000000-0005-0000-0000-0000DE530000}"/>
    <cellStyle name="Normal 12 3 5 5 2 5 2 2" xfId="50420" xr:uid="{00000000-0005-0000-0000-0000DF530000}"/>
    <cellStyle name="Normal 12 3 5 5 2 5 3" xfId="37610" xr:uid="{00000000-0005-0000-0000-0000E0530000}"/>
    <cellStyle name="Normal 12 3 5 5 2 6" xfId="6499" xr:uid="{00000000-0005-0000-0000-0000E1530000}"/>
    <cellStyle name="Normal 12 3 5 5 2 6 2" xfId="19310" xr:uid="{00000000-0005-0000-0000-0000E2530000}"/>
    <cellStyle name="Normal 12 3 5 5 2 6 2 2" xfId="44930" xr:uid="{00000000-0005-0000-0000-0000E3530000}"/>
    <cellStyle name="Normal 12 3 5 5 2 6 3" xfId="32120" xr:uid="{00000000-0005-0000-0000-0000E4530000}"/>
    <cellStyle name="Normal 12 3 5 5 2 7" xfId="13820" xr:uid="{00000000-0005-0000-0000-0000E5530000}"/>
    <cellStyle name="Normal 12 3 5 5 2 7 2" xfId="39440" xr:uid="{00000000-0005-0000-0000-0000E6530000}"/>
    <cellStyle name="Normal 12 3 5 5 2 8" xfId="26630" xr:uid="{00000000-0005-0000-0000-0000E7530000}"/>
    <cellStyle name="Normal 12 3 5 5 3" xfId="1503" xr:uid="{00000000-0005-0000-0000-0000E8530000}"/>
    <cellStyle name="Normal 12 3 5 5 3 2" xfId="3333" xr:uid="{00000000-0005-0000-0000-0000E9530000}"/>
    <cellStyle name="Normal 12 3 5 5 3 2 2" xfId="8823" xr:uid="{00000000-0005-0000-0000-0000EA530000}"/>
    <cellStyle name="Normal 12 3 5 5 3 2 2 2" xfId="21634" xr:uid="{00000000-0005-0000-0000-0000EB530000}"/>
    <cellStyle name="Normal 12 3 5 5 3 2 2 2 2" xfId="47254" xr:uid="{00000000-0005-0000-0000-0000EC530000}"/>
    <cellStyle name="Normal 12 3 5 5 3 2 2 3" xfId="34444" xr:uid="{00000000-0005-0000-0000-0000ED530000}"/>
    <cellStyle name="Normal 12 3 5 5 3 2 3" xfId="16144" xr:uid="{00000000-0005-0000-0000-0000EE530000}"/>
    <cellStyle name="Normal 12 3 5 5 3 2 3 2" xfId="41764" xr:uid="{00000000-0005-0000-0000-0000EF530000}"/>
    <cellStyle name="Normal 12 3 5 5 3 2 4" xfId="28954" xr:uid="{00000000-0005-0000-0000-0000F0530000}"/>
    <cellStyle name="Normal 12 3 5 5 3 3" xfId="5163" xr:uid="{00000000-0005-0000-0000-0000F1530000}"/>
    <cellStyle name="Normal 12 3 5 5 3 3 2" xfId="10653" xr:uid="{00000000-0005-0000-0000-0000F2530000}"/>
    <cellStyle name="Normal 12 3 5 5 3 3 2 2" xfId="23464" xr:uid="{00000000-0005-0000-0000-0000F3530000}"/>
    <cellStyle name="Normal 12 3 5 5 3 3 2 2 2" xfId="49084" xr:uid="{00000000-0005-0000-0000-0000F4530000}"/>
    <cellStyle name="Normal 12 3 5 5 3 3 2 3" xfId="36274" xr:uid="{00000000-0005-0000-0000-0000F5530000}"/>
    <cellStyle name="Normal 12 3 5 5 3 3 3" xfId="17974" xr:uid="{00000000-0005-0000-0000-0000F6530000}"/>
    <cellStyle name="Normal 12 3 5 5 3 3 3 2" xfId="43594" xr:uid="{00000000-0005-0000-0000-0000F7530000}"/>
    <cellStyle name="Normal 12 3 5 5 3 3 4" xfId="30784" xr:uid="{00000000-0005-0000-0000-0000F8530000}"/>
    <cellStyle name="Normal 12 3 5 5 3 4" xfId="12483" xr:uid="{00000000-0005-0000-0000-0000F9530000}"/>
    <cellStyle name="Normal 12 3 5 5 3 4 2" xfId="25294" xr:uid="{00000000-0005-0000-0000-0000FA530000}"/>
    <cellStyle name="Normal 12 3 5 5 3 4 2 2" xfId="50914" xr:uid="{00000000-0005-0000-0000-0000FB530000}"/>
    <cellStyle name="Normal 12 3 5 5 3 4 3" xfId="38104" xr:uid="{00000000-0005-0000-0000-0000FC530000}"/>
    <cellStyle name="Normal 12 3 5 5 3 5" xfId="6993" xr:uid="{00000000-0005-0000-0000-0000FD530000}"/>
    <cellStyle name="Normal 12 3 5 5 3 5 2" xfId="19804" xr:uid="{00000000-0005-0000-0000-0000FE530000}"/>
    <cellStyle name="Normal 12 3 5 5 3 5 2 2" xfId="45424" xr:uid="{00000000-0005-0000-0000-0000FF530000}"/>
    <cellStyle name="Normal 12 3 5 5 3 5 3" xfId="32614" xr:uid="{00000000-0005-0000-0000-000000540000}"/>
    <cellStyle name="Normal 12 3 5 5 3 6" xfId="14314" xr:uid="{00000000-0005-0000-0000-000001540000}"/>
    <cellStyle name="Normal 12 3 5 5 3 6 2" xfId="39934" xr:uid="{00000000-0005-0000-0000-000002540000}"/>
    <cellStyle name="Normal 12 3 5 5 3 7" xfId="27124" xr:uid="{00000000-0005-0000-0000-000003540000}"/>
    <cellStyle name="Normal 12 3 5 5 4" xfId="2439" xr:uid="{00000000-0005-0000-0000-000004540000}"/>
    <cellStyle name="Normal 12 3 5 5 4 2" xfId="7929" xr:uid="{00000000-0005-0000-0000-000005540000}"/>
    <cellStyle name="Normal 12 3 5 5 4 2 2" xfId="20740" xr:uid="{00000000-0005-0000-0000-000006540000}"/>
    <cellStyle name="Normal 12 3 5 5 4 2 2 2" xfId="46360" xr:uid="{00000000-0005-0000-0000-000007540000}"/>
    <cellStyle name="Normal 12 3 5 5 4 2 3" xfId="33550" xr:uid="{00000000-0005-0000-0000-000008540000}"/>
    <cellStyle name="Normal 12 3 5 5 4 3" xfId="15250" xr:uid="{00000000-0005-0000-0000-000009540000}"/>
    <cellStyle name="Normal 12 3 5 5 4 3 2" xfId="40870" xr:uid="{00000000-0005-0000-0000-00000A540000}"/>
    <cellStyle name="Normal 12 3 5 5 4 4" xfId="28060" xr:uid="{00000000-0005-0000-0000-00000B540000}"/>
    <cellStyle name="Normal 12 3 5 5 5" xfId="4269" xr:uid="{00000000-0005-0000-0000-00000C540000}"/>
    <cellStyle name="Normal 12 3 5 5 5 2" xfId="9759" xr:uid="{00000000-0005-0000-0000-00000D540000}"/>
    <cellStyle name="Normal 12 3 5 5 5 2 2" xfId="22570" xr:uid="{00000000-0005-0000-0000-00000E540000}"/>
    <cellStyle name="Normal 12 3 5 5 5 2 2 2" xfId="48190" xr:uid="{00000000-0005-0000-0000-00000F540000}"/>
    <cellStyle name="Normal 12 3 5 5 5 2 3" xfId="35380" xr:uid="{00000000-0005-0000-0000-000010540000}"/>
    <cellStyle name="Normal 12 3 5 5 5 3" xfId="17080" xr:uid="{00000000-0005-0000-0000-000011540000}"/>
    <cellStyle name="Normal 12 3 5 5 5 3 2" xfId="42700" xr:uid="{00000000-0005-0000-0000-000012540000}"/>
    <cellStyle name="Normal 12 3 5 5 5 4" xfId="29890" xr:uid="{00000000-0005-0000-0000-000013540000}"/>
    <cellStyle name="Normal 12 3 5 5 6" xfId="11589" xr:uid="{00000000-0005-0000-0000-000014540000}"/>
    <cellStyle name="Normal 12 3 5 5 6 2" xfId="24400" xr:uid="{00000000-0005-0000-0000-000015540000}"/>
    <cellStyle name="Normal 12 3 5 5 6 2 2" xfId="50020" xr:uid="{00000000-0005-0000-0000-000016540000}"/>
    <cellStyle name="Normal 12 3 5 5 6 3" xfId="37210" xr:uid="{00000000-0005-0000-0000-000017540000}"/>
    <cellStyle name="Normal 12 3 5 5 7" xfId="6099" xr:uid="{00000000-0005-0000-0000-000018540000}"/>
    <cellStyle name="Normal 12 3 5 5 7 2" xfId="18910" xr:uid="{00000000-0005-0000-0000-000019540000}"/>
    <cellStyle name="Normal 12 3 5 5 7 2 2" xfId="44530" xr:uid="{00000000-0005-0000-0000-00001A540000}"/>
    <cellStyle name="Normal 12 3 5 5 7 3" xfId="31720" xr:uid="{00000000-0005-0000-0000-00001B540000}"/>
    <cellStyle name="Normal 12 3 5 5 8" xfId="13420" xr:uid="{00000000-0005-0000-0000-00001C540000}"/>
    <cellStyle name="Normal 12 3 5 5 8 2" xfId="39040" xr:uid="{00000000-0005-0000-0000-00001D540000}"/>
    <cellStyle name="Normal 12 3 5 5 9" xfId="26230" xr:uid="{00000000-0005-0000-0000-00001E540000}"/>
    <cellStyle name="Normal 12 3 5 6" xfId="742" xr:uid="{00000000-0005-0000-0000-00001F540000}"/>
    <cellStyle name="Normal 12 3 5 6 2" xfId="1637" xr:uid="{00000000-0005-0000-0000-000020540000}"/>
    <cellStyle name="Normal 12 3 5 6 2 2" xfId="3467" xr:uid="{00000000-0005-0000-0000-000021540000}"/>
    <cellStyle name="Normal 12 3 5 6 2 2 2" xfId="8957" xr:uid="{00000000-0005-0000-0000-000022540000}"/>
    <cellStyle name="Normal 12 3 5 6 2 2 2 2" xfId="21768" xr:uid="{00000000-0005-0000-0000-000023540000}"/>
    <cellStyle name="Normal 12 3 5 6 2 2 2 2 2" xfId="47388" xr:uid="{00000000-0005-0000-0000-000024540000}"/>
    <cellStyle name="Normal 12 3 5 6 2 2 2 3" xfId="34578" xr:uid="{00000000-0005-0000-0000-000025540000}"/>
    <cellStyle name="Normal 12 3 5 6 2 2 3" xfId="16278" xr:uid="{00000000-0005-0000-0000-000026540000}"/>
    <cellStyle name="Normal 12 3 5 6 2 2 3 2" xfId="41898" xr:uid="{00000000-0005-0000-0000-000027540000}"/>
    <cellStyle name="Normal 12 3 5 6 2 2 4" xfId="29088" xr:uid="{00000000-0005-0000-0000-000028540000}"/>
    <cellStyle name="Normal 12 3 5 6 2 3" xfId="5297" xr:uid="{00000000-0005-0000-0000-000029540000}"/>
    <cellStyle name="Normal 12 3 5 6 2 3 2" xfId="10787" xr:uid="{00000000-0005-0000-0000-00002A540000}"/>
    <cellStyle name="Normal 12 3 5 6 2 3 2 2" xfId="23598" xr:uid="{00000000-0005-0000-0000-00002B540000}"/>
    <cellStyle name="Normal 12 3 5 6 2 3 2 2 2" xfId="49218" xr:uid="{00000000-0005-0000-0000-00002C540000}"/>
    <cellStyle name="Normal 12 3 5 6 2 3 2 3" xfId="36408" xr:uid="{00000000-0005-0000-0000-00002D540000}"/>
    <cellStyle name="Normal 12 3 5 6 2 3 3" xfId="18108" xr:uid="{00000000-0005-0000-0000-00002E540000}"/>
    <cellStyle name="Normal 12 3 5 6 2 3 3 2" xfId="43728" xr:uid="{00000000-0005-0000-0000-00002F540000}"/>
    <cellStyle name="Normal 12 3 5 6 2 3 4" xfId="30918" xr:uid="{00000000-0005-0000-0000-000030540000}"/>
    <cellStyle name="Normal 12 3 5 6 2 4" xfId="12617" xr:uid="{00000000-0005-0000-0000-000031540000}"/>
    <cellStyle name="Normal 12 3 5 6 2 4 2" xfId="25428" xr:uid="{00000000-0005-0000-0000-000032540000}"/>
    <cellStyle name="Normal 12 3 5 6 2 4 2 2" xfId="51048" xr:uid="{00000000-0005-0000-0000-000033540000}"/>
    <cellStyle name="Normal 12 3 5 6 2 4 3" xfId="38238" xr:uid="{00000000-0005-0000-0000-000034540000}"/>
    <cellStyle name="Normal 12 3 5 6 2 5" xfId="7127" xr:uid="{00000000-0005-0000-0000-000035540000}"/>
    <cellStyle name="Normal 12 3 5 6 2 5 2" xfId="19938" xr:uid="{00000000-0005-0000-0000-000036540000}"/>
    <cellStyle name="Normal 12 3 5 6 2 5 2 2" xfId="45558" xr:uid="{00000000-0005-0000-0000-000037540000}"/>
    <cellStyle name="Normal 12 3 5 6 2 5 3" xfId="32748" xr:uid="{00000000-0005-0000-0000-000038540000}"/>
    <cellStyle name="Normal 12 3 5 6 2 6" xfId="14448" xr:uid="{00000000-0005-0000-0000-000039540000}"/>
    <cellStyle name="Normal 12 3 5 6 2 6 2" xfId="40068" xr:uid="{00000000-0005-0000-0000-00003A540000}"/>
    <cellStyle name="Normal 12 3 5 6 2 7" xfId="27258" xr:uid="{00000000-0005-0000-0000-00003B540000}"/>
    <cellStyle name="Normal 12 3 5 6 3" xfId="2573" xr:uid="{00000000-0005-0000-0000-00003C540000}"/>
    <cellStyle name="Normal 12 3 5 6 3 2" xfId="8063" xr:uid="{00000000-0005-0000-0000-00003D540000}"/>
    <cellStyle name="Normal 12 3 5 6 3 2 2" xfId="20874" xr:uid="{00000000-0005-0000-0000-00003E540000}"/>
    <cellStyle name="Normal 12 3 5 6 3 2 2 2" xfId="46494" xr:uid="{00000000-0005-0000-0000-00003F540000}"/>
    <cellStyle name="Normal 12 3 5 6 3 2 3" xfId="33684" xr:uid="{00000000-0005-0000-0000-000040540000}"/>
    <cellStyle name="Normal 12 3 5 6 3 3" xfId="15384" xr:uid="{00000000-0005-0000-0000-000041540000}"/>
    <cellStyle name="Normal 12 3 5 6 3 3 2" xfId="41004" xr:uid="{00000000-0005-0000-0000-000042540000}"/>
    <cellStyle name="Normal 12 3 5 6 3 4" xfId="28194" xr:uid="{00000000-0005-0000-0000-000043540000}"/>
    <cellStyle name="Normal 12 3 5 6 4" xfId="4403" xr:uid="{00000000-0005-0000-0000-000044540000}"/>
    <cellStyle name="Normal 12 3 5 6 4 2" xfId="9893" xr:uid="{00000000-0005-0000-0000-000045540000}"/>
    <cellStyle name="Normal 12 3 5 6 4 2 2" xfId="22704" xr:uid="{00000000-0005-0000-0000-000046540000}"/>
    <cellStyle name="Normal 12 3 5 6 4 2 2 2" xfId="48324" xr:uid="{00000000-0005-0000-0000-000047540000}"/>
    <cellStyle name="Normal 12 3 5 6 4 2 3" xfId="35514" xr:uid="{00000000-0005-0000-0000-000048540000}"/>
    <cellStyle name="Normal 12 3 5 6 4 3" xfId="17214" xr:uid="{00000000-0005-0000-0000-000049540000}"/>
    <cellStyle name="Normal 12 3 5 6 4 3 2" xfId="42834" xr:uid="{00000000-0005-0000-0000-00004A540000}"/>
    <cellStyle name="Normal 12 3 5 6 4 4" xfId="30024" xr:uid="{00000000-0005-0000-0000-00004B540000}"/>
    <cellStyle name="Normal 12 3 5 6 5" xfId="11723" xr:uid="{00000000-0005-0000-0000-00004C540000}"/>
    <cellStyle name="Normal 12 3 5 6 5 2" xfId="24534" xr:uid="{00000000-0005-0000-0000-00004D540000}"/>
    <cellStyle name="Normal 12 3 5 6 5 2 2" xfId="50154" xr:uid="{00000000-0005-0000-0000-00004E540000}"/>
    <cellStyle name="Normal 12 3 5 6 5 3" xfId="37344" xr:uid="{00000000-0005-0000-0000-00004F540000}"/>
    <cellStyle name="Normal 12 3 5 6 6" xfId="6233" xr:uid="{00000000-0005-0000-0000-000050540000}"/>
    <cellStyle name="Normal 12 3 5 6 6 2" xfId="19044" xr:uid="{00000000-0005-0000-0000-000051540000}"/>
    <cellStyle name="Normal 12 3 5 6 6 2 2" xfId="44664" xr:uid="{00000000-0005-0000-0000-000052540000}"/>
    <cellStyle name="Normal 12 3 5 6 6 3" xfId="31854" xr:uid="{00000000-0005-0000-0000-000053540000}"/>
    <cellStyle name="Normal 12 3 5 6 7" xfId="13554" xr:uid="{00000000-0005-0000-0000-000054540000}"/>
    <cellStyle name="Normal 12 3 5 6 7 2" xfId="39174" xr:uid="{00000000-0005-0000-0000-000055540000}"/>
    <cellStyle name="Normal 12 3 5 6 8" xfId="26364" xr:uid="{00000000-0005-0000-0000-000056540000}"/>
    <cellStyle name="Normal 12 3 5 7" xfId="1143" xr:uid="{00000000-0005-0000-0000-000057540000}"/>
    <cellStyle name="Normal 12 3 5 7 2" xfId="2973" xr:uid="{00000000-0005-0000-0000-000058540000}"/>
    <cellStyle name="Normal 12 3 5 7 2 2" xfId="8463" xr:uid="{00000000-0005-0000-0000-000059540000}"/>
    <cellStyle name="Normal 12 3 5 7 2 2 2" xfId="21274" xr:uid="{00000000-0005-0000-0000-00005A540000}"/>
    <cellStyle name="Normal 12 3 5 7 2 2 2 2" xfId="46894" xr:uid="{00000000-0005-0000-0000-00005B540000}"/>
    <cellStyle name="Normal 12 3 5 7 2 2 3" xfId="34084" xr:uid="{00000000-0005-0000-0000-00005C540000}"/>
    <cellStyle name="Normal 12 3 5 7 2 3" xfId="15784" xr:uid="{00000000-0005-0000-0000-00005D540000}"/>
    <cellStyle name="Normal 12 3 5 7 2 3 2" xfId="41404" xr:uid="{00000000-0005-0000-0000-00005E540000}"/>
    <cellStyle name="Normal 12 3 5 7 2 4" xfId="28594" xr:uid="{00000000-0005-0000-0000-00005F540000}"/>
    <cellStyle name="Normal 12 3 5 7 3" xfId="4803" xr:uid="{00000000-0005-0000-0000-000060540000}"/>
    <cellStyle name="Normal 12 3 5 7 3 2" xfId="10293" xr:uid="{00000000-0005-0000-0000-000061540000}"/>
    <cellStyle name="Normal 12 3 5 7 3 2 2" xfId="23104" xr:uid="{00000000-0005-0000-0000-000062540000}"/>
    <cellStyle name="Normal 12 3 5 7 3 2 2 2" xfId="48724" xr:uid="{00000000-0005-0000-0000-000063540000}"/>
    <cellStyle name="Normal 12 3 5 7 3 2 3" xfId="35914" xr:uid="{00000000-0005-0000-0000-000064540000}"/>
    <cellStyle name="Normal 12 3 5 7 3 3" xfId="17614" xr:uid="{00000000-0005-0000-0000-000065540000}"/>
    <cellStyle name="Normal 12 3 5 7 3 3 2" xfId="43234" xr:uid="{00000000-0005-0000-0000-000066540000}"/>
    <cellStyle name="Normal 12 3 5 7 3 4" xfId="30424" xr:uid="{00000000-0005-0000-0000-000067540000}"/>
    <cellStyle name="Normal 12 3 5 7 4" xfId="12123" xr:uid="{00000000-0005-0000-0000-000068540000}"/>
    <cellStyle name="Normal 12 3 5 7 4 2" xfId="24934" xr:uid="{00000000-0005-0000-0000-000069540000}"/>
    <cellStyle name="Normal 12 3 5 7 4 2 2" xfId="50554" xr:uid="{00000000-0005-0000-0000-00006A540000}"/>
    <cellStyle name="Normal 12 3 5 7 4 3" xfId="37744" xr:uid="{00000000-0005-0000-0000-00006B540000}"/>
    <cellStyle name="Normal 12 3 5 7 5" xfId="6633" xr:uid="{00000000-0005-0000-0000-00006C540000}"/>
    <cellStyle name="Normal 12 3 5 7 5 2" xfId="19444" xr:uid="{00000000-0005-0000-0000-00006D540000}"/>
    <cellStyle name="Normal 12 3 5 7 5 2 2" xfId="45064" xr:uid="{00000000-0005-0000-0000-00006E540000}"/>
    <cellStyle name="Normal 12 3 5 7 5 3" xfId="32254" xr:uid="{00000000-0005-0000-0000-00006F540000}"/>
    <cellStyle name="Normal 12 3 5 7 6" xfId="13954" xr:uid="{00000000-0005-0000-0000-000070540000}"/>
    <cellStyle name="Normal 12 3 5 7 6 2" xfId="39574" xr:uid="{00000000-0005-0000-0000-000071540000}"/>
    <cellStyle name="Normal 12 3 5 7 7" xfId="26764" xr:uid="{00000000-0005-0000-0000-000072540000}"/>
    <cellStyle name="Normal 12 3 5 8" xfId="2038" xr:uid="{00000000-0005-0000-0000-000073540000}"/>
    <cellStyle name="Normal 12 3 5 8 2" xfId="3868" xr:uid="{00000000-0005-0000-0000-000074540000}"/>
    <cellStyle name="Normal 12 3 5 8 2 2" xfId="9358" xr:uid="{00000000-0005-0000-0000-000075540000}"/>
    <cellStyle name="Normal 12 3 5 8 2 2 2" xfId="22169" xr:uid="{00000000-0005-0000-0000-000076540000}"/>
    <cellStyle name="Normal 12 3 5 8 2 2 2 2" xfId="47789" xr:uid="{00000000-0005-0000-0000-000077540000}"/>
    <cellStyle name="Normal 12 3 5 8 2 2 3" xfId="34979" xr:uid="{00000000-0005-0000-0000-000078540000}"/>
    <cellStyle name="Normal 12 3 5 8 2 3" xfId="16679" xr:uid="{00000000-0005-0000-0000-000079540000}"/>
    <cellStyle name="Normal 12 3 5 8 2 3 2" xfId="42299" xr:uid="{00000000-0005-0000-0000-00007A540000}"/>
    <cellStyle name="Normal 12 3 5 8 2 4" xfId="29489" xr:uid="{00000000-0005-0000-0000-00007B540000}"/>
    <cellStyle name="Normal 12 3 5 8 3" xfId="5698" xr:uid="{00000000-0005-0000-0000-00007C540000}"/>
    <cellStyle name="Normal 12 3 5 8 3 2" xfId="11188" xr:uid="{00000000-0005-0000-0000-00007D540000}"/>
    <cellStyle name="Normal 12 3 5 8 3 2 2" xfId="23999" xr:uid="{00000000-0005-0000-0000-00007E540000}"/>
    <cellStyle name="Normal 12 3 5 8 3 2 2 2" xfId="49619" xr:uid="{00000000-0005-0000-0000-00007F540000}"/>
    <cellStyle name="Normal 12 3 5 8 3 2 3" xfId="36809" xr:uid="{00000000-0005-0000-0000-000080540000}"/>
    <cellStyle name="Normal 12 3 5 8 3 3" xfId="18509" xr:uid="{00000000-0005-0000-0000-000081540000}"/>
    <cellStyle name="Normal 12 3 5 8 3 3 2" xfId="44129" xr:uid="{00000000-0005-0000-0000-000082540000}"/>
    <cellStyle name="Normal 12 3 5 8 3 4" xfId="31319" xr:uid="{00000000-0005-0000-0000-000083540000}"/>
    <cellStyle name="Normal 12 3 5 8 4" xfId="13018" xr:uid="{00000000-0005-0000-0000-000084540000}"/>
    <cellStyle name="Normal 12 3 5 8 4 2" xfId="25829" xr:uid="{00000000-0005-0000-0000-000085540000}"/>
    <cellStyle name="Normal 12 3 5 8 4 2 2" xfId="51449" xr:uid="{00000000-0005-0000-0000-000086540000}"/>
    <cellStyle name="Normal 12 3 5 8 4 3" xfId="38639" xr:uid="{00000000-0005-0000-0000-000087540000}"/>
    <cellStyle name="Normal 12 3 5 8 5" xfId="7528" xr:uid="{00000000-0005-0000-0000-000088540000}"/>
    <cellStyle name="Normal 12 3 5 8 5 2" xfId="20339" xr:uid="{00000000-0005-0000-0000-000089540000}"/>
    <cellStyle name="Normal 12 3 5 8 5 2 2" xfId="45959" xr:uid="{00000000-0005-0000-0000-00008A540000}"/>
    <cellStyle name="Normal 12 3 5 8 5 3" xfId="33149" xr:uid="{00000000-0005-0000-0000-00008B540000}"/>
    <cellStyle name="Normal 12 3 5 8 6" xfId="14849" xr:uid="{00000000-0005-0000-0000-00008C540000}"/>
    <cellStyle name="Normal 12 3 5 8 6 2" xfId="40469" xr:uid="{00000000-0005-0000-0000-00008D540000}"/>
    <cellStyle name="Normal 12 3 5 8 7" xfId="27659" xr:uid="{00000000-0005-0000-0000-00008E540000}"/>
    <cellStyle name="Normal 12 3 5 9" xfId="2079" xr:uid="{00000000-0005-0000-0000-00008F540000}"/>
    <cellStyle name="Normal 12 3 5 9 2" xfId="7569" xr:uid="{00000000-0005-0000-0000-000090540000}"/>
    <cellStyle name="Normal 12 3 5 9 2 2" xfId="20380" xr:uid="{00000000-0005-0000-0000-000091540000}"/>
    <cellStyle name="Normal 12 3 5 9 2 2 2" xfId="46000" xr:uid="{00000000-0005-0000-0000-000092540000}"/>
    <cellStyle name="Normal 12 3 5 9 2 3" xfId="33190" xr:uid="{00000000-0005-0000-0000-000093540000}"/>
    <cellStyle name="Normal 12 3 5 9 3" xfId="14890" xr:uid="{00000000-0005-0000-0000-000094540000}"/>
    <cellStyle name="Normal 12 3 5 9 3 2" xfId="40510" xr:uid="{00000000-0005-0000-0000-000095540000}"/>
    <cellStyle name="Normal 12 3 5 9 4" xfId="27700" xr:uid="{00000000-0005-0000-0000-000096540000}"/>
    <cellStyle name="Normal 12 3 6" xfId="309" xr:uid="{00000000-0005-0000-0000-000097540000}"/>
    <cellStyle name="Normal 12 3 6 10" xfId="5801" xr:uid="{00000000-0005-0000-0000-000098540000}"/>
    <cellStyle name="Normal 12 3 6 10 2" xfId="18612" xr:uid="{00000000-0005-0000-0000-000099540000}"/>
    <cellStyle name="Normal 12 3 6 10 2 2" xfId="44232" xr:uid="{00000000-0005-0000-0000-00009A540000}"/>
    <cellStyle name="Normal 12 3 6 10 3" xfId="31422" xr:uid="{00000000-0005-0000-0000-00009B540000}"/>
    <cellStyle name="Normal 12 3 6 11" xfId="13122" xr:uid="{00000000-0005-0000-0000-00009C540000}"/>
    <cellStyle name="Normal 12 3 6 11 2" xfId="38742" xr:uid="{00000000-0005-0000-0000-00009D540000}"/>
    <cellStyle name="Normal 12 3 6 12" xfId="25932" xr:uid="{00000000-0005-0000-0000-00009E540000}"/>
    <cellStyle name="Normal 12 3 6 2" xfId="538" xr:uid="{00000000-0005-0000-0000-00009F540000}"/>
    <cellStyle name="Normal 12 3 6 2 2" xfId="937" xr:uid="{00000000-0005-0000-0000-0000A0540000}"/>
    <cellStyle name="Normal 12 3 6 2 2 2" xfId="1832" xr:uid="{00000000-0005-0000-0000-0000A1540000}"/>
    <cellStyle name="Normal 12 3 6 2 2 2 2" xfId="3662" xr:uid="{00000000-0005-0000-0000-0000A2540000}"/>
    <cellStyle name="Normal 12 3 6 2 2 2 2 2" xfId="9152" xr:uid="{00000000-0005-0000-0000-0000A3540000}"/>
    <cellStyle name="Normal 12 3 6 2 2 2 2 2 2" xfId="21963" xr:uid="{00000000-0005-0000-0000-0000A4540000}"/>
    <cellStyle name="Normal 12 3 6 2 2 2 2 2 2 2" xfId="47583" xr:uid="{00000000-0005-0000-0000-0000A5540000}"/>
    <cellStyle name="Normal 12 3 6 2 2 2 2 2 3" xfId="34773" xr:uid="{00000000-0005-0000-0000-0000A6540000}"/>
    <cellStyle name="Normal 12 3 6 2 2 2 2 3" xfId="16473" xr:uid="{00000000-0005-0000-0000-0000A7540000}"/>
    <cellStyle name="Normal 12 3 6 2 2 2 2 3 2" xfId="42093" xr:uid="{00000000-0005-0000-0000-0000A8540000}"/>
    <cellStyle name="Normal 12 3 6 2 2 2 2 4" xfId="29283" xr:uid="{00000000-0005-0000-0000-0000A9540000}"/>
    <cellStyle name="Normal 12 3 6 2 2 2 3" xfId="5492" xr:uid="{00000000-0005-0000-0000-0000AA540000}"/>
    <cellStyle name="Normal 12 3 6 2 2 2 3 2" xfId="10982" xr:uid="{00000000-0005-0000-0000-0000AB540000}"/>
    <cellStyle name="Normal 12 3 6 2 2 2 3 2 2" xfId="23793" xr:uid="{00000000-0005-0000-0000-0000AC540000}"/>
    <cellStyle name="Normal 12 3 6 2 2 2 3 2 2 2" xfId="49413" xr:uid="{00000000-0005-0000-0000-0000AD540000}"/>
    <cellStyle name="Normal 12 3 6 2 2 2 3 2 3" xfId="36603" xr:uid="{00000000-0005-0000-0000-0000AE540000}"/>
    <cellStyle name="Normal 12 3 6 2 2 2 3 3" xfId="18303" xr:uid="{00000000-0005-0000-0000-0000AF540000}"/>
    <cellStyle name="Normal 12 3 6 2 2 2 3 3 2" xfId="43923" xr:uid="{00000000-0005-0000-0000-0000B0540000}"/>
    <cellStyle name="Normal 12 3 6 2 2 2 3 4" xfId="31113" xr:uid="{00000000-0005-0000-0000-0000B1540000}"/>
    <cellStyle name="Normal 12 3 6 2 2 2 4" xfId="12812" xr:uid="{00000000-0005-0000-0000-0000B2540000}"/>
    <cellStyle name="Normal 12 3 6 2 2 2 4 2" xfId="25623" xr:uid="{00000000-0005-0000-0000-0000B3540000}"/>
    <cellStyle name="Normal 12 3 6 2 2 2 4 2 2" xfId="51243" xr:uid="{00000000-0005-0000-0000-0000B4540000}"/>
    <cellStyle name="Normal 12 3 6 2 2 2 4 3" xfId="38433" xr:uid="{00000000-0005-0000-0000-0000B5540000}"/>
    <cellStyle name="Normal 12 3 6 2 2 2 5" xfId="7322" xr:uid="{00000000-0005-0000-0000-0000B6540000}"/>
    <cellStyle name="Normal 12 3 6 2 2 2 5 2" xfId="20133" xr:uid="{00000000-0005-0000-0000-0000B7540000}"/>
    <cellStyle name="Normal 12 3 6 2 2 2 5 2 2" xfId="45753" xr:uid="{00000000-0005-0000-0000-0000B8540000}"/>
    <cellStyle name="Normal 12 3 6 2 2 2 5 3" xfId="32943" xr:uid="{00000000-0005-0000-0000-0000B9540000}"/>
    <cellStyle name="Normal 12 3 6 2 2 2 6" xfId="14643" xr:uid="{00000000-0005-0000-0000-0000BA540000}"/>
    <cellStyle name="Normal 12 3 6 2 2 2 6 2" xfId="40263" xr:uid="{00000000-0005-0000-0000-0000BB540000}"/>
    <cellStyle name="Normal 12 3 6 2 2 2 7" xfId="27453" xr:uid="{00000000-0005-0000-0000-0000BC540000}"/>
    <cellStyle name="Normal 12 3 6 2 2 3" xfId="2768" xr:uid="{00000000-0005-0000-0000-0000BD540000}"/>
    <cellStyle name="Normal 12 3 6 2 2 3 2" xfId="8258" xr:uid="{00000000-0005-0000-0000-0000BE540000}"/>
    <cellStyle name="Normal 12 3 6 2 2 3 2 2" xfId="21069" xr:uid="{00000000-0005-0000-0000-0000BF540000}"/>
    <cellStyle name="Normal 12 3 6 2 2 3 2 2 2" xfId="46689" xr:uid="{00000000-0005-0000-0000-0000C0540000}"/>
    <cellStyle name="Normal 12 3 6 2 2 3 2 3" xfId="33879" xr:uid="{00000000-0005-0000-0000-0000C1540000}"/>
    <cellStyle name="Normal 12 3 6 2 2 3 3" xfId="15579" xr:uid="{00000000-0005-0000-0000-0000C2540000}"/>
    <cellStyle name="Normal 12 3 6 2 2 3 3 2" xfId="41199" xr:uid="{00000000-0005-0000-0000-0000C3540000}"/>
    <cellStyle name="Normal 12 3 6 2 2 3 4" xfId="28389" xr:uid="{00000000-0005-0000-0000-0000C4540000}"/>
    <cellStyle name="Normal 12 3 6 2 2 4" xfId="4598" xr:uid="{00000000-0005-0000-0000-0000C5540000}"/>
    <cellStyle name="Normal 12 3 6 2 2 4 2" xfId="10088" xr:uid="{00000000-0005-0000-0000-0000C6540000}"/>
    <cellStyle name="Normal 12 3 6 2 2 4 2 2" xfId="22899" xr:uid="{00000000-0005-0000-0000-0000C7540000}"/>
    <cellStyle name="Normal 12 3 6 2 2 4 2 2 2" xfId="48519" xr:uid="{00000000-0005-0000-0000-0000C8540000}"/>
    <cellStyle name="Normal 12 3 6 2 2 4 2 3" xfId="35709" xr:uid="{00000000-0005-0000-0000-0000C9540000}"/>
    <cellStyle name="Normal 12 3 6 2 2 4 3" xfId="17409" xr:uid="{00000000-0005-0000-0000-0000CA540000}"/>
    <cellStyle name="Normal 12 3 6 2 2 4 3 2" xfId="43029" xr:uid="{00000000-0005-0000-0000-0000CB540000}"/>
    <cellStyle name="Normal 12 3 6 2 2 4 4" xfId="30219" xr:uid="{00000000-0005-0000-0000-0000CC540000}"/>
    <cellStyle name="Normal 12 3 6 2 2 5" xfId="11918" xr:uid="{00000000-0005-0000-0000-0000CD540000}"/>
    <cellStyle name="Normal 12 3 6 2 2 5 2" xfId="24729" xr:uid="{00000000-0005-0000-0000-0000CE540000}"/>
    <cellStyle name="Normal 12 3 6 2 2 5 2 2" xfId="50349" xr:uid="{00000000-0005-0000-0000-0000CF540000}"/>
    <cellStyle name="Normal 12 3 6 2 2 5 3" xfId="37539" xr:uid="{00000000-0005-0000-0000-0000D0540000}"/>
    <cellStyle name="Normal 12 3 6 2 2 6" xfId="6428" xr:uid="{00000000-0005-0000-0000-0000D1540000}"/>
    <cellStyle name="Normal 12 3 6 2 2 6 2" xfId="19239" xr:uid="{00000000-0005-0000-0000-0000D2540000}"/>
    <cellStyle name="Normal 12 3 6 2 2 6 2 2" xfId="44859" xr:uid="{00000000-0005-0000-0000-0000D3540000}"/>
    <cellStyle name="Normal 12 3 6 2 2 6 3" xfId="32049" xr:uid="{00000000-0005-0000-0000-0000D4540000}"/>
    <cellStyle name="Normal 12 3 6 2 2 7" xfId="13749" xr:uid="{00000000-0005-0000-0000-0000D5540000}"/>
    <cellStyle name="Normal 12 3 6 2 2 7 2" xfId="39369" xr:uid="{00000000-0005-0000-0000-0000D6540000}"/>
    <cellStyle name="Normal 12 3 6 2 2 8" xfId="26559" xr:uid="{00000000-0005-0000-0000-0000D7540000}"/>
    <cellStyle name="Normal 12 3 6 2 3" xfId="1433" xr:uid="{00000000-0005-0000-0000-0000D8540000}"/>
    <cellStyle name="Normal 12 3 6 2 3 2" xfId="3263" xr:uid="{00000000-0005-0000-0000-0000D9540000}"/>
    <cellStyle name="Normal 12 3 6 2 3 2 2" xfId="8753" xr:uid="{00000000-0005-0000-0000-0000DA540000}"/>
    <cellStyle name="Normal 12 3 6 2 3 2 2 2" xfId="21564" xr:uid="{00000000-0005-0000-0000-0000DB540000}"/>
    <cellStyle name="Normal 12 3 6 2 3 2 2 2 2" xfId="47184" xr:uid="{00000000-0005-0000-0000-0000DC540000}"/>
    <cellStyle name="Normal 12 3 6 2 3 2 2 3" xfId="34374" xr:uid="{00000000-0005-0000-0000-0000DD540000}"/>
    <cellStyle name="Normal 12 3 6 2 3 2 3" xfId="16074" xr:uid="{00000000-0005-0000-0000-0000DE540000}"/>
    <cellStyle name="Normal 12 3 6 2 3 2 3 2" xfId="41694" xr:uid="{00000000-0005-0000-0000-0000DF540000}"/>
    <cellStyle name="Normal 12 3 6 2 3 2 4" xfId="28884" xr:uid="{00000000-0005-0000-0000-0000E0540000}"/>
    <cellStyle name="Normal 12 3 6 2 3 3" xfId="5093" xr:uid="{00000000-0005-0000-0000-0000E1540000}"/>
    <cellStyle name="Normal 12 3 6 2 3 3 2" xfId="10583" xr:uid="{00000000-0005-0000-0000-0000E2540000}"/>
    <cellStyle name="Normal 12 3 6 2 3 3 2 2" xfId="23394" xr:uid="{00000000-0005-0000-0000-0000E3540000}"/>
    <cellStyle name="Normal 12 3 6 2 3 3 2 2 2" xfId="49014" xr:uid="{00000000-0005-0000-0000-0000E4540000}"/>
    <cellStyle name="Normal 12 3 6 2 3 3 2 3" xfId="36204" xr:uid="{00000000-0005-0000-0000-0000E5540000}"/>
    <cellStyle name="Normal 12 3 6 2 3 3 3" xfId="17904" xr:uid="{00000000-0005-0000-0000-0000E6540000}"/>
    <cellStyle name="Normal 12 3 6 2 3 3 3 2" xfId="43524" xr:uid="{00000000-0005-0000-0000-0000E7540000}"/>
    <cellStyle name="Normal 12 3 6 2 3 3 4" xfId="30714" xr:uid="{00000000-0005-0000-0000-0000E8540000}"/>
    <cellStyle name="Normal 12 3 6 2 3 4" xfId="12413" xr:uid="{00000000-0005-0000-0000-0000E9540000}"/>
    <cellStyle name="Normal 12 3 6 2 3 4 2" xfId="25224" xr:uid="{00000000-0005-0000-0000-0000EA540000}"/>
    <cellStyle name="Normal 12 3 6 2 3 4 2 2" xfId="50844" xr:uid="{00000000-0005-0000-0000-0000EB540000}"/>
    <cellStyle name="Normal 12 3 6 2 3 4 3" xfId="38034" xr:uid="{00000000-0005-0000-0000-0000EC540000}"/>
    <cellStyle name="Normal 12 3 6 2 3 5" xfId="6923" xr:uid="{00000000-0005-0000-0000-0000ED540000}"/>
    <cellStyle name="Normal 12 3 6 2 3 5 2" xfId="19734" xr:uid="{00000000-0005-0000-0000-0000EE540000}"/>
    <cellStyle name="Normal 12 3 6 2 3 5 2 2" xfId="45354" xr:uid="{00000000-0005-0000-0000-0000EF540000}"/>
    <cellStyle name="Normal 12 3 6 2 3 5 3" xfId="32544" xr:uid="{00000000-0005-0000-0000-0000F0540000}"/>
    <cellStyle name="Normal 12 3 6 2 3 6" xfId="14244" xr:uid="{00000000-0005-0000-0000-0000F1540000}"/>
    <cellStyle name="Normal 12 3 6 2 3 6 2" xfId="39864" xr:uid="{00000000-0005-0000-0000-0000F2540000}"/>
    <cellStyle name="Normal 12 3 6 2 3 7" xfId="27054" xr:uid="{00000000-0005-0000-0000-0000F3540000}"/>
    <cellStyle name="Normal 12 3 6 2 4" xfId="2369" xr:uid="{00000000-0005-0000-0000-0000F4540000}"/>
    <cellStyle name="Normal 12 3 6 2 4 2" xfId="7859" xr:uid="{00000000-0005-0000-0000-0000F5540000}"/>
    <cellStyle name="Normal 12 3 6 2 4 2 2" xfId="20670" xr:uid="{00000000-0005-0000-0000-0000F6540000}"/>
    <cellStyle name="Normal 12 3 6 2 4 2 2 2" xfId="46290" xr:uid="{00000000-0005-0000-0000-0000F7540000}"/>
    <cellStyle name="Normal 12 3 6 2 4 2 3" xfId="33480" xr:uid="{00000000-0005-0000-0000-0000F8540000}"/>
    <cellStyle name="Normal 12 3 6 2 4 3" xfId="15180" xr:uid="{00000000-0005-0000-0000-0000F9540000}"/>
    <cellStyle name="Normal 12 3 6 2 4 3 2" xfId="40800" xr:uid="{00000000-0005-0000-0000-0000FA540000}"/>
    <cellStyle name="Normal 12 3 6 2 4 4" xfId="27990" xr:uid="{00000000-0005-0000-0000-0000FB540000}"/>
    <cellStyle name="Normal 12 3 6 2 5" xfId="4199" xr:uid="{00000000-0005-0000-0000-0000FC540000}"/>
    <cellStyle name="Normal 12 3 6 2 5 2" xfId="9689" xr:uid="{00000000-0005-0000-0000-0000FD540000}"/>
    <cellStyle name="Normal 12 3 6 2 5 2 2" xfId="22500" xr:uid="{00000000-0005-0000-0000-0000FE540000}"/>
    <cellStyle name="Normal 12 3 6 2 5 2 2 2" xfId="48120" xr:uid="{00000000-0005-0000-0000-0000FF540000}"/>
    <cellStyle name="Normal 12 3 6 2 5 2 3" xfId="35310" xr:uid="{00000000-0005-0000-0000-000000550000}"/>
    <cellStyle name="Normal 12 3 6 2 5 3" xfId="17010" xr:uid="{00000000-0005-0000-0000-000001550000}"/>
    <cellStyle name="Normal 12 3 6 2 5 3 2" xfId="42630" xr:uid="{00000000-0005-0000-0000-000002550000}"/>
    <cellStyle name="Normal 12 3 6 2 5 4" xfId="29820" xr:uid="{00000000-0005-0000-0000-000003550000}"/>
    <cellStyle name="Normal 12 3 6 2 6" xfId="11519" xr:uid="{00000000-0005-0000-0000-000004550000}"/>
    <cellStyle name="Normal 12 3 6 2 6 2" xfId="24330" xr:uid="{00000000-0005-0000-0000-000005550000}"/>
    <cellStyle name="Normal 12 3 6 2 6 2 2" xfId="49950" xr:uid="{00000000-0005-0000-0000-000006550000}"/>
    <cellStyle name="Normal 12 3 6 2 6 3" xfId="37140" xr:uid="{00000000-0005-0000-0000-000007550000}"/>
    <cellStyle name="Normal 12 3 6 2 7" xfId="6029" xr:uid="{00000000-0005-0000-0000-000008550000}"/>
    <cellStyle name="Normal 12 3 6 2 7 2" xfId="18840" xr:uid="{00000000-0005-0000-0000-000009550000}"/>
    <cellStyle name="Normal 12 3 6 2 7 2 2" xfId="44460" xr:uid="{00000000-0005-0000-0000-00000A550000}"/>
    <cellStyle name="Normal 12 3 6 2 7 3" xfId="31650" xr:uid="{00000000-0005-0000-0000-00000B550000}"/>
    <cellStyle name="Normal 12 3 6 2 8" xfId="13350" xr:uid="{00000000-0005-0000-0000-00000C550000}"/>
    <cellStyle name="Normal 12 3 6 2 8 2" xfId="38970" xr:uid="{00000000-0005-0000-0000-00000D550000}"/>
    <cellStyle name="Normal 12 3 6 2 9" xfId="26160" xr:uid="{00000000-0005-0000-0000-00000E550000}"/>
    <cellStyle name="Normal 12 3 6 3" xfId="670" xr:uid="{00000000-0005-0000-0000-00000F550000}"/>
    <cellStyle name="Normal 12 3 6 3 2" xfId="1070" xr:uid="{00000000-0005-0000-0000-000010550000}"/>
    <cellStyle name="Normal 12 3 6 3 2 2" xfId="1965" xr:uid="{00000000-0005-0000-0000-000011550000}"/>
    <cellStyle name="Normal 12 3 6 3 2 2 2" xfId="3795" xr:uid="{00000000-0005-0000-0000-000012550000}"/>
    <cellStyle name="Normal 12 3 6 3 2 2 2 2" xfId="9285" xr:uid="{00000000-0005-0000-0000-000013550000}"/>
    <cellStyle name="Normal 12 3 6 3 2 2 2 2 2" xfId="22096" xr:uid="{00000000-0005-0000-0000-000014550000}"/>
    <cellStyle name="Normal 12 3 6 3 2 2 2 2 2 2" xfId="47716" xr:uid="{00000000-0005-0000-0000-000015550000}"/>
    <cellStyle name="Normal 12 3 6 3 2 2 2 2 3" xfId="34906" xr:uid="{00000000-0005-0000-0000-000016550000}"/>
    <cellStyle name="Normal 12 3 6 3 2 2 2 3" xfId="16606" xr:uid="{00000000-0005-0000-0000-000017550000}"/>
    <cellStyle name="Normal 12 3 6 3 2 2 2 3 2" xfId="42226" xr:uid="{00000000-0005-0000-0000-000018550000}"/>
    <cellStyle name="Normal 12 3 6 3 2 2 2 4" xfId="29416" xr:uid="{00000000-0005-0000-0000-000019550000}"/>
    <cellStyle name="Normal 12 3 6 3 2 2 3" xfId="5625" xr:uid="{00000000-0005-0000-0000-00001A550000}"/>
    <cellStyle name="Normal 12 3 6 3 2 2 3 2" xfId="11115" xr:uid="{00000000-0005-0000-0000-00001B550000}"/>
    <cellStyle name="Normal 12 3 6 3 2 2 3 2 2" xfId="23926" xr:uid="{00000000-0005-0000-0000-00001C550000}"/>
    <cellStyle name="Normal 12 3 6 3 2 2 3 2 2 2" xfId="49546" xr:uid="{00000000-0005-0000-0000-00001D550000}"/>
    <cellStyle name="Normal 12 3 6 3 2 2 3 2 3" xfId="36736" xr:uid="{00000000-0005-0000-0000-00001E550000}"/>
    <cellStyle name="Normal 12 3 6 3 2 2 3 3" xfId="18436" xr:uid="{00000000-0005-0000-0000-00001F550000}"/>
    <cellStyle name="Normal 12 3 6 3 2 2 3 3 2" xfId="44056" xr:uid="{00000000-0005-0000-0000-000020550000}"/>
    <cellStyle name="Normal 12 3 6 3 2 2 3 4" xfId="31246" xr:uid="{00000000-0005-0000-0000-000021550000}"/>
    <cellStyle name="Normal 12 3 6 3 2 2 4" xfId="12945" xr:uid="{00000000-0005-0000-0000-000022550000}"/>
    <cellStyle name="Normal 12 3 6 3 2 2 4 2" xfId="25756" xr:uid="{00000000-0005-0000-0000-000023550000}"/>
    <cellStyle name="Normal 12 3 6 3 2 2 4 2 2" xfId="51376" xr:uid="{00000000-0005-0000-0000-000024550000}"/>
    <cellStyle name="Normal 12 3 6 3 2 2 4 3" xfId="38566" xr:uid="{00000000-0005-0000-0000-000025550000}"/>
    <cellStyle name="Normal 12 3 6 3 2 2 5" xfId="7455" xr:uid="{00000000-0005-0000-0000-000026550000}"/>
    <cellStyle name="Normal 12 3 6 3 2 2 5 2" xfId="20266" xr:uid="{00000000-0005-0000-0000-000027550000}"/>
    <cellStyle name="Normal 12 3 6 3 2 2 5 2 2" xfId="45886" xr:uid="{00000000-0005-0000-0000-000028550000}"/>
    <cellStyle name="Normal 12 3 6 3 2 2 5 3" xfId="33076" xr:uid="{00000000-0005-0000-0000-000029550000}"/>
    <cellStyle name="Normal 12 3 6 3 2 2 6" xfId="14776" xr:uid="{00000000-0005-0000-0000-00002A550000}"/>
    <cellStyle name="Normal 12 3 6 3 2 2 6 2" xfId="40396" xr:uid="{00000000-0005-0000-0000-00002B550000}"/>
    <cellStyle name="Normal 12 3 6 3 2 2 7" xfId="27586" xr:uid="{00000000-0005-0000-0000-00002C550000}"/>
    <cellStyle name="Normal 12 3 6 3 2 3" xfId="2901" xr:uid="{00000000-0005-0000-0000-00002D550000}"/>
    <cellStyle name="Normal 12 3 6 3 2 3 2" xfId="8391" xr:uid="{00000000-0005-0000-0000-00002E550000}"/>
    <cellStyle name="Normal 12 3 6 3 2 3 2 2" xfId="21202" xr:uid="{00000000-0005-0000-0000-00002F550000}"/>
    <cellStyle name="Normal 12 3 6 3 2 3 2 2 2" xfId="46822" xr:uid="{00000000-0005-0000-0000-000030550000}"/>
    <cellStyle name="Normal 12 3 6 3 2 3 2 3" xfId="34012" xr:uid="{00000000-0005-0000-0000-000031550000}"/>
    <cellStyle name="Normal 12 3 6 3 2 3 3" xfId="15712" xr:uid="{00000000-0005-0000-0000-000032550000}"/>
    <cellStyle name="Normal 12 3 6 3 2 3 3 2" xfId="41332" xr:uid="{00000000-0005-0000-0000-000033550000}"/>
    <cellStyle name="Normal 12 3 6 3 2 3 4" xfId="28522" xr:uid="{00000000-0005-0000-0000-000034550000}"/>
    <cellStyle name="Normal 12 3 6 3 2 4" xfId="4731" xr:uid="{00000000-0005-0000-0000-000035550000}"/>
    <cellStyle name="Normal 12 3 6 3 2 4 2" xfId="10221" xr:uid="{00000000-0005-0000-0000-000036550000}"/>
    <cellStyle name="Normal 12 3 6 3 2 4 2 2" xfId="23032" xr:uid="{00000000-0005-0000-0000-000037550000}"/>
    <cellStyle name="Normal 12 3 6 3 2 4 2 2 2" xfId="48652" xr:uid="{00000000-0005-0000-0000-000038550000}"/>
    <cellStyle name="Normal 12 3 6 3 2 4 2 3" xfId="35842" xr:uid="{00000000-0005-0000-0000-000039550000}"/>
    <cellStyle name="Normal 12 3 6 3 2 4 3" xfId="17542" xr:uid="{00000000-0005-0000-0000-00003A550000}"/>
    <cellStyle name="Normal 12 3 6 3 2 4 3 2" xfId="43162" xr:uid="{00000000-0005-0000-0000-00003B550000}"/>
    <cellStyle name="Normal 12 3 6 3 2 4 4" xfId="30352" xr:uid="{00000000-0005-0000-0000-00003C550000}"/>
    <cellStyle name="Normal 12 3 6 3 2 5" xfId="12051" xr:uid="{00000000-0005-0000-0000-00003D550000}"/>
    <cellStyle name="Normal 12 3 6 3 2 5 2" xfId="24862" xr:uid="{00000000-0005-0000-0000-00003E550000}"/>
    <cellStyle name="Normal 12 3 6 3 2 5 2 2" xfId="50482" xr:uid="{00000000-0005-0000-0000-00003F550000}"/>
    <cellStyle name="Normal 12 3 6 3 2 5 3" xfId="37672" xr:uid="{00000000-0005-0000-0000-000040550000}"/>
    <cellStyle name="Normal 12 3 6 3 2 6" xfId="6561" xr:uid="{00000000-0005-0000-0000-000041550000}"/>
    <cellStyle name="Normal 12 3 6 3 2 6 2" xfId="19372" xr:uid="{00000000-0005-0000-0000-000042550000}"/>
    <cellStyle name="Normal 12 3 6 3 2 6 2 2" xfId="44992" xr:uid="{00000000-0005-0000-0000-000043550000}"/>
    <cellStyle name="Normal 12 3 6 3 2 6 3" xfId="32182" xr:uid="{00000000-0005-0000-0000-000044550000}"/>
    <cellStyle name="Normal 12 3 6 3 2 7" xfId="13882" xr:uid="{00000000-0005-0000-0000-000045550000}"/>
    <cellStyle name="Normal 12 3 6 3 2 7 2" xfId="39502" xr:uid="{00000000-0005-0000-0000-000046550000}"/>
    <cellStyle name="Normal 12 3 6 3 2 8" xfId="26692" xr:uid="{00000000-0005-0000-0000-000047550000}"/>
    <cellStyle name="Normal 12 3 6 3 3" xfId="1565" xr:uid="{00000000-0005-0000-0000-000048550000}"/>
    <cellStyle name="Normal 12 3 6 3 3 2" xfId="3395" xr:uid="{00000000-0005-0000-0000-000049550000}"/>
    <cellStyle name="Normal 12 3 6 3 3 2 2" xfId="8885" xr:uid="{00000000-0005-0000-0000-00004A550000}"/>
    <cellStyle name="Normal 12 3 6 3 3 2 2 2" xfId="21696" xr:uid="{00000000-0005-0000-0000-00004B550000}"/>
    <cellStyle name="Normal 12 3 6 3 3 2 2 2 2" xfId="47316" xr:uid="{00000000-0005-0000-0000-00004C550000}"/>
    <cellStyle name="Normal 12 3 6 3 3 2 2 3" xfId="34506" xr:uid="{00000000-0005-0000-0000-00004D550000}"/>
    <cellStyle name="Normal 12 3 6 3 3 2 3" xfId="16206" xr:uid="{00000000-0005-0000-0000-00004E550000}"/>
    <cellStyle name="Normal 12 3 6 3 3 2 3 2" xfId="41826" xr:uid="{00000000-0005-0000-0000-00004F550000}"/>
    <cellStyle name="Normal 12 3 6 3 3 2 4" xfId="29016" xr:uid="{00000000-0005-0000-0000-000050550000}"/>
    <cellStyle name="Normal 12 3 6 3 3 3" xfId="5225" xr:uid="{00000000-0005-0000-0000-000051550000}"/>
    <cellStyle name="Normal 12 3 6 3 3 3 2" xfId="10715" xr:uid="{00000000-0005-0000-0000-000052550000}"/>
    <cellStyle name="Normal 12 3 6 3 3 3 2 2" xfId="23526" xr:uid="{00000000-0005-0000-0000-000053550000}"/>
    <cellStyle name="Normal 12 3 6 3 3 3 2 2 2" xfId="49146" xr:uid="{00000000-0005-0000-0000-000054550000}"/>
    <cellStyle name="Normal 12 3 6 3 3 3 2 3" xfId="36336" xr:uid="{00000000-0005-0000-0000-000055550000}"/>
    <cellStyle name="Normal 12 3 6 3 3 3 3" xfId="18036" xr:uid="{00000000-0005-0000-0000-000056550000}"/>
    <cellStyle name="Normal 12 3 6 3 3 3 3 2" xfId="43656" xr:uid="{00000000-0005-0000-0000-000057550000}"/>
    <cellStyle name="Normal 12 3 6 3 3 3 4" xfId="30846" xr:uid="{00000000-0005-0000-0000-000058550000}"/>
    <cellStyle name="Normal 12 3 6 3 3 4" xfId="12545" xr:uid="{00000000-0005-0000-0000-000059550000}"/>
    <cellStyle name="Normal 12 3 6 3 3 4 2" xfId="25356" xr:uid="{00000000-0005-0000-0000-00005A550000}"/>
    <cellStyle name="Normal 12 3 6 3 3 4 2 2" xfId="50976" xr:uid="{00000000-0005-0000-0000-00005B550000}"/>
    <cellStyle name="Normal 12 3 6 3 3 4 3" xfId="38166" xr:uid="{00000000-0005-0000-0000-00005C550000}"/>
    <cellStyle name="Normal 12 3 6 3 3 5" xfId="7055" xr:uid="{00000000-0005-0000-0000-00005D550000}"/>
    <cellStyle name="Normal 12 3 6 3 3 5 2" xfId="19866" xr:uid="{00000000-0005-0000-0000-00005E550000}"/>
    <cellStyle name="Normal 12 3 6 3 3 5 2 2" xfId="45486" xr:uid="{00000000-0005-0000-0000-00005F550000}"/>
    <cellStyle name="Normal 12 3 6 3 3 5 3" xfId="32676" xr:uid="{00000000-0005-0000-0000-000060550000}"/>
    <cellStyle name="Normal 12 3 6 3 3 6" xfId="14376" xr:uid="{00000000-0005-0000-0000-000061550000}"/>
    <cellStyle name="Normal 12 3 6 3 3 6 2" xfId="39996" xr:uid="{00000000-0005-0000-0000-000062550000}"/>
    <cellStyle name="Normal 12 3 6 3 3 7" xfId="27186" xr:uid="{00000000-0005-0000-0000-000063550000}"/>
    <cellStyle name="Normal 12 3 6 3 4" xfId="2501" xr:uid="{00000000-0005-0000-0000-000064550000}"/>
    <cellStyle name="Normal 12 3 6 3 4 2" xfId="7991" xr:uid="{00000000-0005-0000-0000-000065550000}"/>
    <cellStyle name="Normal 12 3 6 3 4 2 2" xfId="20802" xr:uid="{00000000-0005-0000-0000-000066550000}"/>
    <cellStyle name="Normal 12 3 6 3 4 2 2 2" xfId="46422" xr:uid="{00000000-0005-0000-0000-000067550000}"/>
    <cellStyle name="Normal 12 3 6 3 4 2 3" xfId="33612" xr:uid="{00000000-0005-0000-0000-000068550000}"/>
    <cellStyle name="Normal 12 3 6 3 4 3" xfId="15312" xr:uid="{00000000-0005-0000-0000-000069550000}"/>
    <cellStyle name="Normal 12 3 6 3 4 3 2" xfId="40932" xr:uid="{00000000-0005-0000-0000-00006A550000}"/>
    <cellStyle name="Normal 12 3 6 3 4 4" xfId="28122" xr:uid="{00000000-0005-0000-0000-00006B550000}"/>
    <cellStyle name="Normal 12 3 6 3 5" xfId="4331" xr:uid="{00000000-0005-0000-0000-00006C550000}"/>
    <cellStyle name="Normal 12 3 6 3 5 2" xfId="9821" xr:uid="{00000000-0005-0000-0000-00006D550000}"/>
    <cellStyle name="Normal 12 3 6 3 5 2 2" xfId="22632" xr:uid="{00000000-0005-0000-0000-00006E550000}"/>
    <cellStyle name="Normal 12 3 6 3 5 2 2 2" xfId="48252" xr:uid="{00000000-0005-0000-0000-00006F550000}"/>
    <cellStyle name="Normal 12 3 6 3 5 2 3" xfId="35442" xr:uid="{00000000-0005-0000-0000-000070550000}"/>
    <cellStyle name="Normal 12 3 6 3 5 3" xfId="17142" xr:uid="{00000000-0005-0000-0000-000071550000}"/>
    <cellStyle name="Normal 12 3 6 3 5 3 2" xfId="42762" xr:uid="{00000000-0005-0000-0000-000072550000}"/>
    <cellStyle name="Normal 12 3 6 3 5 4" xfId="29952" xr:uid="{00000000-0005-0000-0000-000073550000}"/>
    <cellStyle name="Normal 12 3 6 3 6" xfId="11651" xr:uid="{00000000-0005-0000-0000-000074550000}"/>
    <cellStyle name="Normal 12 3 6 3 6 2" xfId="24462" xr:uid="{00000000-0005-0000-0000-000075550000}"/>
    <cellStyle name="Normal 12 3 6 3 6 2 2" xfId="50082" xr:uid="{00000000-0005-0000-0000-000076550000}"/>
    <cellStyle name="Normal 12 3 6 3 6 3" xfId="37272" xr:uid="{00000000-0005-0000-0000-000077550000}"/>
    <cellStyle name="Normal 12 3 6 3 7" xfId="6161" xr:uid="{00000000-0005-0000-0000-000078550000}"/>
    <cellStyle name="Normal 12 3 6 3 7 2" xfId="18972" xr:uid="{00000000-0005-0000-0000-000079550000}"/>
    <cellStyle name="Normal 12 3 6 3 7 2 2" xfId="44592" xr:uid="{00000000-0005-0000-0000-00007A550000}"/>
    <cellStyle name="Normal 12 3 6 3 7 3" xfId="31782" xr:uid="{00000000-0005-0000-0000-00007B550000}"/>
    <cellStyle name="Normal 12 3 6 3 8" xfId="13482" xr:uid="{00000000-0005-0000-0000-00007C550000}"/>
    <cellStyle name="Normal 12 3 6 3 8 2" xfId="39102" xr:uid="{00000000-0005-0000-0000-00007D550000}"/>
    <cellStyle name="Normal 12 3 6 3 9" xfId="26292" xr:uid="{00000000-0005-0000-0000-00007E550000}"/>
    <cellStyle name="Normal 12 3 6 4" xfId="445" xr:uid="{00000000-0005-0000-0000-00007F550000}"/>
    <cellStyle name="Normal 12 3 6 4 2" xfId="1340" xr:uid="{00000000-0005-0000-0000-000080550000}"/>
    <cellStyle name="Normal 12 3 6 4 2 2" xfId="3170" xr:uid="{00000000-0005-0000-0000-000081550000}"/>
    <cellStyle name="Normal 12 3 6 4 2 2 2" xfId="8660" xr:uid="{00000000-0005-0000-0000-000082550000}"/>
    <cellStyle name="Normal 12 3 6 4 2 2 2 2" xfId="21471" xr:uid="{00000000-0005-0000-0000-000083550000}"/>
    <cellStyle name="Normal 12 3 6 4 2 2 2 2 2" xfId="47091" xr:uid="{00000000-0005-0000-0000-000084550000}"/>
    <cellStyle name="Normal 12 3 6 4 2 2 2 3" xfId="34281" xr:uid="{00000000-0005-0000-0000-000085550000}"/>
    <cellStyle name="Normal 12 3 6 4 2 2 3" xfId="15981" xr:uid="{00000000-0005-0000-0000-000086550000}"/>
    <cellStyle name="Normal 12 3 6 4 2 2 3 2" xfId="41601" xr:uid="{00000000-0005-0000-0000-000087550000}"/>
    <cellStyle name="Normal 12 3 6 4 2 2 4" xfId="28791" xr:uid="{00000000-0005-0000-0000-000088550000}"/>
    <cellStyle name="Normal 12 3 6 4 2 3" xfId="5000" xr:uid="{00000000-0005-0000-0000-000089550000}"/>
    <cellStyle name="Normal 12 3 6 4 2 3 2" xfId="10490" xr:uid="{00000000-0005-0000-0000-00008A550000}"/>
    <cellStyle name="Normal 12 3 6 4 2 3 2 2" xfId="23301" xr:uid="{00000000-0005-0000-0000-00008B550000}"/>
    <cellStyle name="Normal 12 3 6 4 2 3 2 2 2" xfId="48921" xr:uid="{00000000-0005-0000-0000-00008C550000}"/>
    <cellStyle name="Normal 12 3 6 4 2 3 2 3" xfId="36111" xr:uid="{00000000-0005-0000-0000-00008D550000}"/>
    <cellStyle name="Normal 12 3 6 4 2 3 3" xfId="17811" xr:uid="{00000000-0005-0000-0000-00008E550000}"/>
    <cellStyle name="Normal 12 3 6 4 2 3 3 2" xfId="43431" xr:uid="{00000000-0005-0000-0000-00008F550000}"/>
    <cellStyle name="Normal 12 3 6 4 2 3 4" xfId="30621" xr:uid="{00000000-0005-0000-0000-000090550000}"/>
    <cellStyle name="Normal 12 3 6 4 2 4" xfId="12320" xr:uid="{00000000-0005-0000-0000-000091550000}"/>
    <cellStyle name="Normal 12 3 6 4 2 4 2" xfId="25131" xr:uid="{00000000-0005-0000-0000-000092550000}"/>
    <cellStyle name="Normal 12 3 6 4 2 4 2 2" xfId="50751" xr:uid="{00000000-0005-0000-0000-000093550000}"/>
    <cellStyle name="Normal 12 3 6 4 2 4 3" xfId="37941" xr:uid="{00000000-0005-0000-0000-000094550000}"/>
    <cellStyle name="Normal 12 3 6 4 2 5" xfId="6830" xr:uid="{00000000-0005-0000-0000-000095550000}"/>
    <cellStyle name="Normal 12 3 6 4 2 5 2" xfId="19641" xr:uid="{00000000-0005-0000-0000-000096550000}"/>
    <cellStyle name="Normal 12 3 6 4 2 5 2 2" xfId="45261" xr:uid="{00000000-0005-0000-0000-000097550000}"/>
    <cellStyle name="Normal 12 3 6 4 2 5 3" xfId="32451" xr:uid="{00000000-0005-0000-0000-000098550000}"/>
    <cellStyle name="Normal 12 3 6 4 2 6" xfId="14151" xr:uid="{00000000-0005-0000-0000-000099550000}"/>
    <cellStyle name="Normal 12 3 6 4 2 6 2" xfId="39771" xr:uid="{00000000-0005-0000-0000-00009A550000}"/>
    <cellStyle name="Normal 12 3 6 4 2 7" xfId="26961" xr:uid="{00000000-0005-0000-0000-00009B550000}"/>
    <cellStyle name="Normal 12 3 6 4 3" xfId="2276" xr:uid="{00000000-0005-0000-0000-00009C550000}"/>
    <cellStyle name="Normal 12 3 6 4 3 2" xfId="7766" xr:uid="{00000000-0005-0000-0000-00009D550000}"/>
    <cellStyle name="Normal 12 3 6 4 3 2 2" xfId="20577" xr:uid="{00000000-0005-0000-0000-00009E550000}"/>
    <cellStyle name="Normal 12 3 6 4 3 2 2 2" xfId="46197" xr:uid="{00000000-0005-0000-0000-00009F550000}"/>
    <cellStyle name="Normal 12 3 6 4 3 2 3" xfId="33387" xr:uid="{00000000-0005-0000-0000-0000A0550000}"/>
    <cellStyle name="Normal 12 3 6 4 3 3" xfId="15087" xr:uid="{00000000-0005-0000-0000-0000A1550000}"/>
    <cellStyle name="Normal 12 3 6 4 3 3 2" xfId="40707" xr:uid="{00000000-0005-0000-0000-0000A2550000}"/>
    <cellStyle name="Normal 12 3 6 4 3 4" xfId="27897" xr:uid="{00000000-0005-0000-0000-0000A3550000}"/>
    <cellStyle name="Normal 12 3 6 4 4" xfId="4106" xr:uid="{00000000-0005-0000-0000-0000A4550000}"/>
    <cellStyle name="Normal 12 3 6 4 4 2" xfId="9596" xr:uid="{00000000-0005-0000-0000-0000A5550000}"/>
    <cellStyle name="Normal 12 3 6 4 4 2 2" xfId="22407" xr:uid="{00000000-0005-0000-0000-0000A6550000}"/>
    <cellStyle name="Normal 12 3 6 4 4 2 2 2" xfId="48027" xr:uid="{00000000-0005-0000-0000-0000A7550000}"/>
    <cellStyle name="Normal 12 3 6 4 4 2 3" xfId="35217" xr:uid="{00000000-0005-0000-0000-0000A8550000}"/>
    <cellStyle name="Normal 12 3 6 4 4 3" xfId="16917" xr:uid="{00000000-0005-0000-0000-0000A9550000}"/>
    <cellStyle name="Normal 12 3 6 4 4 3 2" xfId="42537" xr:uid="{00000000-0005-0000-0000-0000AA550000}"/>
    <cellStyle name="Normal 12 3 6 4 4 4" xfId="29727" xr:uid="{00000000-0005-0000-0000-0000AB550000}"/>
    <cellStyle name="Normal 12 3 6 4 5" xfId="11426" xr:uid="{00000000-0005-0000-0000-0000AC550000}"/>
    <cellStyle name="Normal 12 3 6 4 5 2" xfId="24237" xr:uid="{00000000-0005-0000-0000-0000AD550000}"/>
    <cellStyle name="Normal 12 3 6 4 5 2 2" xfId="49857" xr:uid="{00000000-0005-0000-0000-0000AE550000}"/>
    <cellStyle name="Normal 12 3 6 4 5 3" xfId="37047" xr:uid="{00000000-0005-0000-0000-0000AF550000}"/>
    <cellStyle name="Normal 12 3 6 4 6" xfId="5936" xr:uid="{00000000-0005-0000-0000-0000B0550000}"/>
    <cellStyle name="Normal 12 3 6 4 6 2" xfId="18747" xr:uid="{00000000-0005-0000-0000-0000B1550000}"/>
    <cellStyle name="Normal 12 3 6 4 6 2 2" xfId="44367" xr:uid="{00000000-0005-0000-0000-0000B2550000}"/>
    <cellStyle name="Normal 12 3 6 4 6 3" xfId="31557" xr:uid="{00000000-0005-0000-0000-0000B3550000}"/>
    <cellStyle name="Normal 12 3 6 4 7" xfId="13257" xr:uid="{00000000-0005-0000-0000-0000B4550000}"/>
    <cellStyle name="Normal 12 3 6 4 7 2" xfId="38877" xr:uid="{00000000-0005-0000-0000-0000B5550000}"/>
    <cellStyle name="Normal 12 3 6 4 8" xfId="26067" xr:uid="{00000000-0005-0000-0000-0000B6550000}"/>
    <cellStyle name="Normal 12 3 6 5" xfId="804" xr:uid="{00000000-0005-0000-0000-0000B7550000}"/>
    <cellStyle name="Normal 12 3 6 5 2" xfId="1699" xr:uid="{00000000-0005-0000-0000-0000B8550000}"/>
    <cellStyle name="Normal 12 3 6 5 2 2" xfId="3529" xr:uid="{00000000-0005-0000-0000-0000B9550000}"/>
    <cellStyle name="Normal 12 3 6 5 2 2 2" xfId="9019" xr:uid="{00000000-0005-0000-0000-0000BA550000}"/>
    <cellStyle name="Normal 12 3 6 5 2 2 2 2" xfId="21830" xr:uid="{00000000-0005-0000-0000-0000BB550000}"/>
    <cellStyle name="Normal 12 3 6 5 2 2 2 2 2" xfId="47450" xr:uid="{00000000-0005-0000-0000-0000BC550000}"/>
    <cellStyle name="Normal 12 3 6 5 2 2 2 3" xfId="34640" xr:uid="{00000000-0005-0000-0000-0000BD550000}"/>
    <cellStyle name="Normal 12 3 6 5 2 2 3" xfId="16340" xr:uid="{00000000-0005-0000-0000-0000BE550000}"/>
    <cellStyle name="Normal 12 3 6 5 2 2 3 2" xfId="41960" xr:uid="{00000000-0005-0000-0000-0000BF550000}"/>
    <cellStyle name="Normal 12 3 6 5 2 2 4" xfId="29150" xr:uid="{00000000-0005-0000-0000-0000C0550000}"/>
    <cellStyle name="Normal 12 3 6 5 2 3" xfId="5359" xr:uid="{00000000-0005-0000-0000-0000C1550000}"/>
    <cellStyle name="Normal 12 3 6 5 2 3 2" xfId="10849" xr:uid="{00000000-0005-0000-0000-0000C2550000}"/>
    <cellStyle name="Normal 12 3 6 5 2 3 2 2" xfId="23660" xr:uid="{00000000-0005-0000-0000-0000C3550000}"/>
    <cellStyle name="Normal 12 3 6 5 2 3 2 2 2" xfId="49280" xr:uid="{00000000-0005-0000-0000-0000C4550000}"/>
    <cellStyle name="Normal 12 3 6 5 2 3 2 3" xfId="36470" xr:uid="{00000000-0005-0000-0000-0000C5550000}"/>
    <cellStyle name="Normal 12 3 6 5 2 3 3" xfId="18170" xr:uid="{00000000-0005-0000-0000-0000C6550000}"/>
    <cellStyle name="Normal 12 3 6 5 2 3 3 2" xfId="43790" xr:uid="{00000000-0005-0000-0000-0000C7550000}"/>
    <cellStyle name="Normal 12 3 6 5 2 3 4" xfId="30980" xr:uid="{00000000-0005-0000-0000-0000C8550000}"/>
    <cellStyle name="Normal 12 3 6 5 2 4" xfId="12679" xr:uid="{00000000-0005-0000-0000-0000C9550000}"/>
    <cellStyle name="Normal 12 3 6 5 2 4 2" xfId="25490" xr:uid="{00000000-0005-0000-0000-0000CA550000}"/>
    <cellStyle name="Normal 12 3 6 5 2 4 2 2" xfId="51110" xr:uid="{00000000-0005-0000-0000-0000CB550000}"/>
    <cellStyle name="Normal 12 3 6 5 2 4 3" xfId="38300" xr:uid="{00000000-0005-0000-0000-0000CC550000}"/>
    <cellStyle name="Normal 12 3 6 5 2 5" xfId="7189" xr:uid="{00000000-0005-0000-0000-0000CD550000}"/>
    <cellStyle name="Normal 12 3 6 5 2 5 2" xfId="20000" xr:uid="{00000000-0005-0000-0000-0000CE550000}"/>
    <cellStyle name="Normal 12 3 6 5 2 5 2 2" xfId="45620" xr:uid="{00000000-0005-0000-0000-0000CF550000}"/>
    <cellStyle name="Normal 12 3 6 5 2 5 3" xfId="32810" xr:uid="{00000000-0005-0000-0000-0000D0550000}"/>
    <cellStyle name="Normal 12 3 6 5 2 6" xfId="14510" xr:uid="{00000000-0005-0000-0000-0000D1550000}"/>
    <cellStyle name="Normal 12 3 6 5 2 6 2" xfId="40130" xr:uid="{00000000-0005-0000-0000-0000D2550000}"/>
    <cellStyle name="Normal 12 3 6 5 2 7" xfId="27320" xr:uid="{00000000-0005-0000-0000-0000D3550000}"/>
    <cellStyle name="Normal 12 3 6 5 3" xfId="2635" xr:uid="{00000000-0005-0000-0000-0000D4550000}"/>
    <cellStyle name="Normal 12 3 6 5 3 2" xfId="8125" xr:uid="{00000000-0005-0000-0000-0000D5550000}"/>
    <cellStyle name="Normal 12 3 6 5 3 2 2" xfId="20936" xr:uid="{00000000-0005-0000-0000-0000D6550000}"/>
    <cellStyle name="Normal 12 3 6 5 3 2 2 2" xfId="46556" xr:uid="{00000000-0005-0000-0000-0000D7550000}"/>
    <cellStyle name="Normal 12 3 6 5 3 2 3" xfId="33746" xr:uid="{00000000-0005-0000-0000-0000D8550000}"/>
    <cellStyle name="Normal 12 3 6 5 3 3" xfId="15446" xr:uid="{00000000-0005-0000-0000-0000D9550000}"/>
    <cellStyle name="Normal 12 3 6 5 3 3 2" xfId="41066" xr:uid="{00000000-0005-0000-0000-0000DA550000}"/>
    <cellStyle name="Normal 12 3 6 5 3 4" xfId="28256" xr:uid="{00000000-0005-0000-0000-0000DB550000}"/>
    <cellStyle name="Normal 12 3 6 5 4" xfId="4465" xr:uid="{00000000-0005-0000-0000-0000DC550000}"/>
    <cellStyle name="Normal 12 3 6 5 4 2" xfId="9955" xr:uid="{00000000-0005-0000-0000-0000DD550000}"/>
    <cellStyle name="Normal 12 3 6 5 4 2 2" xfId="22766" xr:uid="{00000000-0005-0000-0000-0000DE550000}"/>
    <cellStyle name="Normal 12 3 6 5 4 2 2 2" xfId="48386" xr:uid="{00000000-0005-0000-0000-0000DF550000}"/>
    <cellStyle name="Normal 12 3 6 5 4 2 3" xfId="35576" xr:uid="{00000000-0005-0000-0000-0000E0550000}"/>
    <cellStyle name="Normal 12 3 6 5 4 3" xfId="17276" xr:uid="{00000000-0005-0000-0000-0000E1550000}"/>
    <cellStyle name="Normal 12 3 6 5 4 3 2" xfId="42896" xr:uid="{00000000-0005-0000-0000-0000E2550000}"/>
    <cellStyle name="Normal 12 3 6 5 4 4" xfId="30086" xr:uid="{00000000-0005-0000-0000-0000E3550000}"/>
    <cellStyle name="Normal 12 3 6 5 5" xfId="11785" xr:uid="{00000000-0005-0000-0000-0000E4550000}"/>
    <cellStyle name="Normal 12 3 6 5 5 2" xfId="24596" xr:uid="{00000000-0005-0000-0000-0000E5550000}"/>
    <cellStyle name="Normal 12 3 6 5 5 2 2" xfId="50216" xr:uid="{00000000-0005-0000-0000-0000E6550000}"/>
    <cellStyle name="Normal 12 3 6 5 5 3" xfId="37406" xr:uid="{00000000-0005-0000-0000-0000E7550000}"/>
    <cellStyle name="Normal 12 3 6 5 6" xfId="6295" xr:uid="{00000000-0005-0000-0000-0000E8550000}"/>
    <cellStyle name="Normal 12 3 6 5 6 2" xfId="19106" xr:uid="{00000000-0005-0000-0000-0000E9550000}"/>
    <cellStyle name="Normal 12 3 6 5 6 2 2" xfId="44726" xr:uid="{00000000-0005-0000-0000-0000EA550000}"/>
    <cellStyle name="Normal 12 3 6 5 6 3" xfId="31916" xr:uid="{00000000-0005-0000-0000-0000EB550000}"/>
    <cellStyle name="Normal 12 3 6 5 7" xfId="13616" xr:uid="{00000000-0005-0000-0000-0000EC550000}"/>
    <cellStyle name="Normal 12 3 6 5 7 2" xfId="39236" xr:uid="{00000000-0005-0000-0000-0000ED550000}"/>
    <cellStyle name="Normal 12 3 6 5 8" xfId="26426" xr:uid="{00000000-0005-0000-0000-0000EE550000}"/>
    <cellStyle name="Normal 12 3 6 6" xfId="1205" xr:uid="{00000000-0005-0000-0000-0000EF550000}"/>
    <cellStyle name="Normal 12 3 6 6 2" xfId="3035" xr:uid="{00000000-0005-0000-0000-0000F0550000}"/>
    <cellStyle name="Normal 12 3 6 6 2 2" xfId="8525" xr:uid="{00000000-0005-0000-0000-0000F1550000}"/>
    <cellStyle name="Normal 12 3 6 6 2 2 2" xfId="21336" xr:uid="{00000000-0005-0000-0000-0000F2550000}"/>
    <cellStyle name="Normal 12 3 6 6 2 2 2 2" xfId="46956" xr:uid="{00000000-0005-0000-0000-0000F3550000}"/>
    <cellStyle name="Normal 12 3 6 6 2 2 3" xfId="34146" xr:uid="{00000000-0005-0000-0000-0000F4550000}"/>
    <cellStyle name="Normal 12 3 6 6 2 3" xfId="15846" xr:uid="{00000000-0005-0000-0000-0000F5550000}"/>
    <cellStyle name="Normal 12 3 6 6 2 3 2" xfId="41466" xr:uid="{00000000-0005-0000-0000-0000F6550000}"/>
    <cellStyle name="Normal 12 3 6 6 2 4" xfId="28656" xr:uid="{00000000-0005-0000-0000-0000F7550000}"/>
    <cellStyle name="Normal 12 3 6 6 3" xfId="4865" xr:uid="{00000000-0005-0000-0000-0000F8550000}"/>
    <cellStyle name="Normal 12 3 6 6 3 2" xfId="10355" xr:uid="{00000000-0005-0000-0000-0000F9550000}"/>
    <cellStyle name="Normal 12 3 6 6 3 2 2" xfId="23166" xr:uid="{00000000-0005-0000-0000-0000FA550000}"/>
    <cellStyle name="Normal 12 3 6 6 3 2 2 2" xfId="48786" xr:uid="{00000000-0005-0000-0000-0000FB550000}"/>
    <cellStyle name="Normal 12 3 6 6 3 2 3" xfId="35976" xr:uid="{00000000-0005-0000-0000-0000FC550000}"/>
    <cellStyle name="Normal 12 3 6 6 3 3" xfId="17676" xr:uid="{00000000-0005-0000-0000-0000FD550000}"/>
    <cellStyle name="Normal 12 3 6 6 3 3 2" xfId="43296" xr:uid="{00000000-0005-0000-0000-0000FE550000}"/>
    <cellStyle name="Normal 12 3 6 6 3 4" xfId="30486" xr:uid="{00000000-0005-0000-0000-0000FF550000}"/>
    <cellStyle name="Normal 12 3 6 6 4" xfId="12185" xr:uid="{00000000-0005-0000-0000-000000560000}"/>
    <cellStyle name="Normal 12 3 6 6 4 2" xfId="24996" xr:uid="{00000000-0005-0000-0000-000001560000}"/>
    <cellStyle name="Normal 12 3 6 6 4 2 2" xfId="50616" xr:uid="{00000000-0005-0000-0000-000002560000}"/>
    <cellStyle name="Normal 12 3 6 6 4 3" xfId="37806" xr:uid="{00000000-0005-0000-0000-000003560000}"/>
    <cellStyle name="Normal 12 3 6 6 5" xfId="6695" xr:uid="{00000000-0005-0000-0000-000004560000}"/>
    <cellStyle name="Normal 12 3 6 6 5 2" xfId="19506" xr:uid="{00000000-0005-0000-0000-000005560000}"/>
    <cellStyle name="Normal 12 3 6 6 5 2 2" xfId="45126" xr:uid="{00000000-0005-0000-0000-000006560000}"/>
    <cellStyle name="Normal 12 3 6 6 5 3" xfId="32316" xr:uid="{00000000-0005-0000-0000-000007560000}"/>
    <cellStyle name="Normal 12 3 6 6 6" xfId="14016" xr:uid="{00000000-0005-0000-0000-000008560000}"/>
    <cellStyle name="Normal 12 3 6 6 6 2" xfId="39636" xr:uid="{00000000-0005-0000-0000-000009560000}"/>
    <cellStyle name="Normal 12 3 6 6 7" xfId="26826" xr:uid="{00000000-0005-0000-0000-00000A560000}"/>
    <cellStyle name="Normal 12 3 6 7" xfId="2141" xr:uid="{00000000-0005-0000-0000-00000B560000}"/>
    <cellStyle name="Normal 12 3 6 7 2" xfId="7631" xr:uid="{00000000-0005-0000-0000-00000C560000}"/>
    <cellStyle name="Normal 12 3 6 7 2 2" xfId="20442" xr:uid="{00000000-0005-0000-0000-00000D560000}"/>
    <cellStyle name="Normal 12 3 6 7 2 2 2" xfId="46062" xr:uid="{00000000-0005-0000-0000-00000E560000}"/>
    <cellStyle name="Normal 12 3 6 7 2 3" xfId="33252" xr:uid="{00000000-0005-0000-0000-00000F560000}"/>
    <cellStyle name="Normal 12 3 6 7 3" xfId="14952" xr:uid="{00000000-0005-0000-0000-000010560000}"/>
    <cellStyle name="Normal 12 3 6 7 3 2" xfId="40572" xr:uid="{00000000-0005-0000-0000-000011560000}"/>
    <cellStyle name="Normal 12 3 6 7 4" xfId="27762" xr:uid="{00000000-0005-0000-0000-000012560000}"/>
    <cellStyle name="Normal 12 3 6 8" xfId="3971" xr:uid="{00000000-0005-0000-0000-000013560000}"/>
    <cellStyle name="Normal 12 3 6 8 2" xfId="9461" xr:uid="{00000000-0005-0000-0000-000014560000}"/>
    <cellStyle name="Normal 12 3 6 8 2 2" xfId="22272" xr:uid="{00000000-0005-0000-0000-000015560000}"/>
    <cellStyle name="Normal 12 3 6 8 2 2 2" xfId="47892" xr:uid="{00000000-0005-0000-0000-000016560000}"/>
    <cellStyle name="Normal 12 3 6 8 2 3" xfId="35082" xr:uid="{00000000-0005-0000-0000-000017560000}"/>
    <cellStyle name="Normal 12 3 6 8 3" xfId="16782" xr:uid="{00000000-0005-0000-0000-000018560000}"/>
    <cellStyle name="Normal 12 3 6 8 3 2" xfId="42402" xr:uid="{00000000-0005-0000-0000-000019560000}"/>
    <cellStyle name="Normal 12 3 6 8 4" xfId="29592" xr:uid="{00000000-0005-0000-0000-00001A560000}"/>
    <cellStyle name="Normal 12 3 6 9" xfId="11291" xr:uid="{00000000-0005-0000-0000-00001B560000}"/>
    <cellStyle name="Normal 12 3 6 9 2" xfId="24102" xr:uid="{00000000-0005-0000-0000-00001C560000}"/>
    <cellStyle name="Normal 12 3 6 9 2 2" xfId="49722" xr:uid="{00000000-0005-0000-0000-00001D560000}"/>
    <cellStyle name="Normal 12 3 6 9 3" xfId="36912" xr:uid="{00000000-0005-0000-0000-00001E560000}"/>
    <cellStyle name="Normal 12 3 7" xfId="268" xr:uid="{00000000-0005-0000-0000-00001F560000}"/>
    <cellStyle name="Normal 12 3 7 10" xfId="5760" xr:uid="{00000000-0005-0000-0000-000020560000}"/>
    <cellStyle name="Normal 12 3 7 10 2" xfId="18571" xr:uid="{00000000-0005-0000-0000-000021560000}"/>
    <cellStyle name="Normal 12 3 7 10 2 2" xfId="44191" xr:uid="{00000000-0005-0000-0000-000022560000}"/>
    <cellStyle name="Normal 12 3 7 10 3" xfId="31381" xr:uid="{00000000-0005-0000-0000-000023560000}"/>
    <cellStyle name="Normal 12 3 7 11" xfId="13081" xr:uid="{00000000-0005-0000-0000-000024560000}"/>
    <cellStyle name="Normal 12 3 7 11 2" xfId="38701" xr:uid="{00000000-0005-0000-0000-000025560000}"/>
    <cellStyle name="Normal 12 3 7 12" xfId="25891" xr:uid="{00000000-0005-0000-0000-000026560000}"/>
    <cellStyle name="Normal 12 3 7 2" xfId="497" xr:uid="{00000000-0005-0000-0000-000027560000}"/>
    <cellStyle name="Normal 12 3 7 2 2" xfId="896" xr:uid="{00000000-0005-0000-0000-000028560000}"/>
    <cellStyle name="Normal 12 3 7 2 2 2" xfId="1791" xr:uid="{00000000-0005-0000-0000-000029560000}"/>
    <cellStyle name="Normal 12 3 7 2 2 2 2" xfId="3621" xr:uid="{00000000-0005-0000-0000-00002A560000}"/>
    <cellStyle name="Normal 12 3 7 2 2 2 2 2" xfId="9111" xr:uid="{00000000-0005-0000-0000-00002B560000}"/>
    <cellStyle name="Normal 12 3 7 2 2 2 2 2 2" xfId="21922" xr:uid="{00000000-0005-0000-0000-00002C560000}"/>
    <cellStyle name="Normal 12 3 7 2 2 2 2 2 2 2" xfId="47542" xr:uid="{00000000-0005-0000-0000-00002D560000}"/>
    <cellStyle name="Normal 12 3 7 2 2 2 2 2 3" xfId="34732" xr:uid="{00000000-0005-0000-0000-00002E560000}"/>
    <cellStyle name="Normal 12 3 7 2 2 2 2 3" xfId="16432" xr:uid="{00000000-0005-0000-0000-00002F560000}"/>
    <cellStyle name="Normal 12 3 7 2 2 2 2 3 2" xfId="42052" xr:uid="{00000000-0005-0000-0000-000030560000}"/>
    <cellStyle name="Normal 12 3 7 2 2 2 2 4" xfId="29242" xr:uid="{00000000-0005-0000-0000-000031560000}"/>
    <cellStyle name="Normal 12 3 7 2 2 2 3" xfId="5451" xr:uid="{00000000-0005-0000-0000-000032560000}"/>
    <cellStyle name="Normal 12 3 7 2 2 2 3 2" xfId="10941" xr:uid="{00000000-0005-0000-0000-000033560000}"/>
    <cellStyle name="Normal 12 3 7 2 2 2 3 2 2" xfId="23752" xr:uid="{00000000-0005-0000-0000-000034560000}"/>
    <cellStyle name="Normal 12 3 7 2 2 2 3 2 2 2" xfId="49372" xr:uid="{00000000-0005-0000-0000-000035560000}"/>
    <cellStyle name="Normal 12 3 7 2 2 2 3 2 3" xfId="36562" xr:uid="{00000000-0005-0000-0000-000036560000}"/>
    <cellStyle name="Normal 12 3 7 2 2 2 3 3" xfId="18262" xr:uid="{00000000-0005-0000-0000-000037560000}"/>
    <cellStyle name="Normal 12 3 7 2 2 2 3 3 2" xfId="43882" xr:uid="{00000000-0005-0000-0000-000038560000}"/>
    <cellStyle name="Normal 12 3 7 2 2 2 3 4" xfId="31072" xr:uid="{00000000-0005-0000-0000-000039560000}"/>
    <cellStyle name="Normal 12 3 7 2 2 2 4" xfId="12771" xr:uid="{00000000-0005-0000-0000-00003A560000}"/>
    <cellStyle name="Normal 12 3 7 2 2 2 4 2" xfId="25582" xr:uid="{00000000-0005-0000-0000-00003B560000}"/>
    <cellStyle name="Normal 12 3 7 2 2 2 4 2 2" xfId="51202" xr:uid="{00000000-0005-0000-0000-00003C560000}"/>
    <cellStyle name="Normal 12 3 7 2 2 2 4 3" xfId="38392" xr:uid="{00000000-0005-0000-0000-00003D560000}"/>
    <cellStyle name="Normal 12 3 7 2 2 2 5" xfId="7281" xr:uid="{00000000-0005-0000-0000-00003E560000}"/>
    <cellStyle name="Normal 12 3 7 2 2 2 5 2" xfId="20092" xr:uid="{00000000-0005-0000-0000-00003F560000}"/>
    <cellStyle name="Normal 12 3 7 2 2 2 5 2 2" xfId="45712" xr:uid="{00000000-0005-0000-0000-000040560000}"/>
    <cellStyle name="Normal 12 3 7 2 2 2 5 3" xfId="32902" xr:uid="{00000000-0005-0000-0000-000041560000}"/>
    <cellStyle name="Normal 12 3 7 2 2 2 6" xfId="14602" xr:uid="{00000000-0005-0000-0000-000042560000}"/>
    <cellStyle name="Normal 12 3 7 2 2 2 6 2" xfId="40222" xr:uid="{00000000-0005-0000-0000-000043560000}"/>
    <cellStyle name="Normal 12 3 7 2 2 2 7" xfId="27412" xr:uid="{00000000-0005-0000-0000-000044560000}"/>
    <cellStyle name="Normal 12 3 7 2 2 3" xfId="2727" xr:uid="{00000000-0005-0000-0000-000045560000}"/>
    <cellStyle name="Normal 12 3 7 2 2 3 2" xfId="8217" xr:uid="{00000000-0005-0000-0000-000046560000}"/>
    <cellStyle name="Normal 12 3 7 2 2 3 2 2" xfId="21028" xr:uid="{00000000-0005-0000-0000-000047560000}"/>
    <cellStyle name="Normal 12 3 7 2 2 3 2 2 2" xfId="46648" xr:uid="{00000000-0005-0000-0000-000048560000}"/>
    <cellStyle name="Normal 12 3 7 2 2 3 2 3" xfId="33838" xr:uid="{00000000-0005-0000-0000-000049560000}"/>
    <cellStyle name="Normal 12 3 7 2 2 3 3" xfId="15538" xr:uid="{00000000-0005-0000-0000-00004A560000}"/>
    <cellStyle name="Normal 12 3 7 2 2 3 3 2" xfId="41158" xr:uid="{00000000-0005-0000-0000-00004B560000}"/>
    <cellStyle name="Normal 12 3 7 2 2 3 4" xfId="28348" xr:uid="{00000000-0005-0000-0000-00004C560000}"/>
    <cellStyle name="Normal 12 3 7 2 2 4" xfId="4557" xr:uid="{00000000-0005-0000-0000-00004D560000}"/>
    <cellStyle name="Normal 12 3 7 2 2 4 2" xfId="10047" xr:uid="{00000000-0005-0000-0000-00004E560000}"/>
    <cellStyle name="Normal 12 3 7 2 2 4 2 2" xfId="22858" xr:uid="{00000000-0005-0000-0000-00004F560000}"/>
    <cellStyle name="Normal 12 3 7 2 2 4 2 2 2" xfId="48478" xr:uid="{00000000-0005-0000-0000-000050560000}"/>
    <cellStyle name="Normal 12 3 7 2 2 4 2 3" xfId="35668" xr:uid="{00000000-0005-0000-0000-000051560000}"/>
    <cellStyle name="Normal 12 3 7 2 2 4 3" xfId="17368" xr:uid="{00000000-0005-0000-0000-000052560000}"/>
    <cellStyle name="Normal 12 3 7 2 2 4 3 2" xfId="42988" xr:uid="{00000000-0005-0000-0000-000053560000}"/>
    <cellStyle name="Normal 12 3 7 2 2 4 4" xfId="30178" xr:uid="{00000000-0005-0000-0000-000054560000}"/>
    <cellStyle name="Normal 12 3 7 2 2 5" xfId="11877" xr:uid="{00000000-0005-0000-0000-000055560000}"/>
    <cellStyle name="Normal 12 3 7 2 2 5 2" xfId="24688" xr:uid="{00000000-0005-0000-0000-000056560000}"/>
    <cellStyle name="Normal 12 3 7 2 2 5 2 2" xfId="50308" xr:uid="{00000000-0005-0000-0000-000057560000}"/>
    <cellStyle name="Normal 12 3 7 2 2 5 3" xfId="37498" xr:uid="{00000000-0005-0000-0000-000058560000}"/>
    <cellStyle name="Normal 12 3 7 2 2 6" xfId="6387" xr:uid="{00000000-0005-0000-0000-000059560000}"/>
    <cellStyle name="Normal 12 3 7 2 2 6 2" xfId="19198" xr:uid="{00000000-0005-0000-0000-00005A560000}"/>
    <cellStyle name="Normal 12 3 7 2 2 6 2 2" xfId="44818" xr:uid="{00000000-0005-0000-0000-00005B560000}"/>
    <cellStyle name="Normal 12 3 7 2 2 6 3" xfId="32008" xr:uid="{00000000-0005-0000-0000-00005C560000}"/>
    <cellStyle name="Normal 12 3 7 2 2 7" xfId="13708" xr:uid="{00000000-0005-0000-0000-00005D560000}"/>
    <cellStyle name="Normal 12 3 7 2 2 7 2" xfId="39328" xr:uid="{00000000-0005-0000-0000-00005E560000}"/>
    <cellStyle name="Normal 12 3 7 2 2 8" xfId="26518" xr:uid="{00000000-0005-0000-0000-00005F560000}"/>
    <cellStyle name="Normal 12 3 7 2 3" xfId="1392" xr:uid="{00000000-0005-0000-0000-000060560000}"/>
    <cellStyle name="Normal 12 3 7 2 3 2" xfId="3222" xr:uid="{00000000-0005-0000-0000-000061560000}"/>
    <cellStyle name="Normal 12 3 7 2 3 2 2" xfId="8712" xr:uid="{00000000-0005-0000-0000-000062560000}"/>
    <cellStyle name="Normal 12 3 7 2 3 2 2 2" xfId="21523" xr:uid="{00000000-0005-0000-0000-000063560000}"/>
    <cellStyle name="Normal 12 3 7 2 3 2 2 2 2" xfId="47143" xr:uid="{00000000-0005-0000-0000-000064560000}"/>
    <cellStyle name="Normal 12 3 7 2 3 2 2 3" xfId="34333" xr:uid="{00000000-0005-0000-0000-000065560000}"/>
    <cellStyle name="Normal 12 3 7 2 3 2 3" xfId="16033" xr:uid="{00000000-0005-0000-0000-000066560000}"/>
    <cellStyle name="Normal 12 3 7 2 3 2 3 2" xfId="41653" xr:uid="{00000000-0005-0000-0000-000067560000}"/>
    <cellStyle name="Normal 12 3 7 2 3 2 4" xfId="28843" xr:uid="{00000000-0005-0000-0000-000068560000}"/>
    <cellStyle name="Normal 12 3 7 2 3 3" xfId="5052" xr:uid="{00000000-0005-0000-0000-000069560000}"/>
    <cellStyle name="Normal 12 3 7 2 3 3 2" xfId="10542" xr:uid="{00000000-0005-0000-0000-00006A560000}"/>
    <cellStyle name="Normal 12 3 7 2 3 3 2 2" xfId="23353" xr:uid="{00000000-0005-0000-0000-00006B560000}"/>
    <cellStyle name="Normal 12 3 7 2 3 3 2 2 2" xfId="48973" xr:uid="{00000000-0005-0000-0000-00006C560000}"/>
    <cellStyle name="Normal 12 3 7 2 3 3 2 3" xfId="36163" xr:uid="{00000000-0005-0000-0000-00006D560000}"/>
    <cellStyle name="Normal 12 3 7 2 3 3 3" xfId="17863" xr:uid="{00000000-0005-0000-0000-00006E560000}"/>
    <cellStyle name="Normal 12 3 7 2 3 3 3 2" xfId="43483" xr:uid="{00000000-0005-0000-0000-00006F560000}"/>
    <cellStyle name="Normal 12 3 7 2 3 3 4" xfId="30673" xr:uid="{00000000-0005-0000-0000-000070560000}"/>
    <cellStyle name="Normal 12 3 7 2 3 4" xfId="12372" xr:uid="{00000000-0005-0000-0000-000071560000}"/>
    <cellStyle name="Normal 12 3 7 2 3 4 2" xfId="25183" xr:uid="{00000000-0005-0000-0000-000072560000}"/>
    <cellStyle name="Normal 12 3 7 2 3 4 2 2" xfId="50803" xr:uid="{00000000-0005-0000-0000-000073560000}"/>
    <cellStyle name="Normal 12 3 7 2 3 4 3" xfId="37993" xr:uid="{00000000-0005-0000-0000-000074560000}"/>
    <cellStyle name="Normal 12 3 7 2 3 5" xfId="6882" xr:uid="{00000000-0005-0000-0000-000075560000}"/>
    <cellStyle name="Normal 12 3 7 2 3 5 2" xfId="19693" xr:uid="{00000000-0005-0000-0000-000076560000}"/>
    <cellStyle name="Normal 12 3 7 2 3 5 2 2" xfId="45313" xr:uid="{00000000-0005-0000-0000-000077560000}"/>
    <cellStyle name="Normal 12 3 7 2 3 5 3" xfId="32503" xr:uid="{00000000-0005-0000-0000-000078560000}"/>
    <cellStyle name="Normal 12 3 7 2 3 6" xfId="14203" xr:uid="{00000000-0005-0000-0000-000079560000}"/>
    <cellStyle name="Normal 12 3 7 2 3 6 2" xfId="39823" xr:uid="{00000000-0005-0000-0000-00007A560000}"/>
    <cellStyle name="Normal 12 3 7 2 3 7" xfId="27013" xr:uid="{00000000-0005-0000-0000-00007B560000}"/>
    <cellStyle name="Normal 12 3 7 2 4" xfId="2328" xr:uid="{00000000-0005-0000-0000-00007C560000}"/>
    <cellStyle name="Normal 12 3 7 2 4 2" xfId="7818" xr:uid="{00000000-0005-0000-0000-00007D560000}"/>
    <cellStyle name="Normal 12 3 7 2 4 2 2" xfId="20629" xr:uid="{00000000-0005-0000-0000-00007E560000}"/>
    <cellStyle name="Normal 12 3 7 2 4 2 2 2" xfId="46249" xr:uid="{00000000-0005-0000-0000-00007F560000}"/>
    <cellStyle name="Normal 12 3 7 2 4 2 3" xfId="33439" xr:uid="{00000000-0005-0000-0000-000080560000}"/>
    <cellStyle name="Normal 12 3 7 2 4 3" xfId="15139" xr:uid="{00000000-0005-0000-0000-000081560000}"/>
    <cellStyle name="Normal 12 3 7 2 4 3 2" xfId="40759" xr:uid="{00000000-0005-0000-0000-000082560000}"/>
    <cellStyle name="Normal 12 3 7 2 4 4" xfId="27949" xr:uid="{00000000-0005-0000-0000-000083560000}"/>
    <cellStyle name="Normal 12 3 7 2 5" xfId="4158" xr:uid="{00000000-0005-0000-0000-000084560000}"/>
    <cellStyle name="Normal 12 3 7 2 5 2" xfId="9648" xr:uid="{00000000-0005-0000-0000-000085560000}"/>
    <cellStyle name="Normal 12 3 7 2 5 2 2" xfId="22459" xr:uid="{00000000-0005-0000-0000-000086560000}"/>
    <cellStyle name="Normal 12 3 7 2 5 2 2 2" xfId="48079" xr:uid="{00000000-0005-0000-0000-000087560000}"/>
    <cellStyle name="Normal 12 3 7 2 5 2 3" xfId="35269" xr:uid="{00000000-0005-0000-0000-000088560000}"/>
    <cellStyle name="Normal 12 3 7 2 5 3" xfId="16969" xr:uid="{00000000-0005-0000-0000-000089560000}"/>
    <cellStyle name="Normal 12 3 7 2 5 3 2" xfId="42589" xr:uid="{00000000-0005-0000-0000-00008A560000}"/>
    <cellStyle name="Normal 12 3 7 2 5 4" xfId="29779" xr:uid="{00000000-0005-0000-0000-00008B560000}"/>
    <cellStyle name="Normal 12 3 7 2 6" xfId="11478" xr:uid="{00000000-0005-0000-0000-00008C560000}"/>
    <cellStyle name="Normal 12 3 7 2 6 2" xfId="24289" xr:uid="{00000000-0005-0000-0000-00008D560000}"/>
    <cellStyle name="Normal 12 3 7 2 6 2 2" xfId="49909" xr:uid="{00000000-0005-0000-0000-00008E560000}"/>
    <cellStyle name="Normal 12 3 7 2 6 3" xfId="37099" xr:uid="{00000000-0005-0000-0000-00008F560000}"/>
    <cellStyle name="Normal 12 3 7 2 7" xfId="5988" xr:uid="{00000000-0005-0000-0000-000090560000}"/>
    <cellStyle name="Normal 12 3 7 2 7 2" xfId="18799" xr:uid="{00000000-0005-0000-0000-000091560000}"/>
    <cellStyle name="Normal 12 3 7 2 7 2 2" xfId="44419" xr:uid="{00000000-0005-0000-0000-000092560000}"/>
    <cellStyle name="Normal 12 3 7 2 7 3" xfId="31609" xr:uid="{00000000-0005-0000-0000-000093560000}"/>
    <cellStyle name="Normal 12 3 7 2 8" xfId="13309" xr:uid="{00000000-0005-0000-0000-000094560000}"/>
    <cellStyle name="Normal 12 3 7 2 8 2" xfId="38929" xr:uid="{00000000-0005-0000-0000-000095560000}"/>
    <cellStyle name="Normal 12 3 7 2 9" xfId="26119" xr:uid="{00000000-0005-0000-0000-000096560000}"/>
    <cellStyle name="Normal 12 3 7 3" xfId="629" xr:uid="{00000000-0005-0000-0000-000097560000}"/>
    <cellStyle name="Normal 12 3 7 3 2" xfId="1029" xr:uid="{00000000-0005-0000-0000-000098560000}"/>
    <cellStyle name="Normal 12 3 7 3 2 2" xfId="1924" xr:uid="{00000000-0005-0000-0000-000099560000}"/>
    <cellStyle name="Normal 12 3 7 3 2 2 2" xfId="3754" xr:uid="{00000000-0005-0000-0000-00009A560000}"/>
    <cellStyle name="Normal 12 3 7 3 2 2 2 2" xfId="9244" xr:uid="{00000000-0005-0000-0000-00009B560000}"/>
    <cellStyle name="Normal 12 3 7 3 2 2 2 2 2" xfId="22055" xr:uid="{00000000-0005-0000-0000-00009C560000}"/>
    <cellStyle name="Normal 12 3 7 3 2 2 2 2 2 2" xfId="47675" xr:uid="{00000000-0005-0000-0000-00009D560000}"/>
    <cellStyle name="Normal 12 3 7 3 2 2 2 2 3" xfId="34865" xr:uid="{00000000-0005-0000-0000-00009E560000}"/>
    <cellStyle name="Normal 12 3 7 3 2 2 2 3" xfId="16565" xr:uid="{00000000-0005-0000-0000-00009F560000}"/>
    <cellStyle name="Normal 12 3 7 3 2 2 2 3 2" xfId="42185" xr:uid="{00000000-0005-0000-0000-0000A0560000}"/>
    <cellStyle name="Normal 12 3 7 3 2 2 2 4" xfId="29375" xr:uid="{00000000-0005-0000-0000-0000A1560000}"/>
    <cellStyle name="Normal 12 3 7 3 2 2 3" xfId="5584" xr:uid="{00000000-0005-0000-0000-0000A2560000}"/>
    <cellStyle name="Normal 12 3 7 3 2 2 3 2" xfId="11074" xr:uid="{00000000-0005-0000-0000-0000A3560000}"/>
    <cellStyle name="Normal 12 3 7 3 2 2 3 2 2" xfId="23885" xr:uid="{00000000-0005-0000-0000-0000A4560000}"/>
    <cellStyle name="Normal 12 3 7 3 2 2 3 2 2 2" xfId="49505" xr:uid="{00000000-0005-0000-0000-0000A5560000}"/>
    <cellStyle name="Normal 12 3 7 3 2 2 3 2 3" xfId="36695" xr:uid="{00000000-0005-0000-0000-0000A6560000}"/>
    <cellStyle name="Normal 12 3 7 3 2 2 3 3" xfId="18395" xr:uid="{00000000-0005-0000-0000-0000A7560000}"/>
    <cellStyle name="Normal 12 3 7 3 2 2 3 3 2" xfId="44015" xr:uid="{00000000-0005-0000-0000-0000A8560000}"/>
    <cellStyle name="Normal 12 3 7 3 2 2 3 4" xfId="31205" xr:uid="{00000000-0005-0000-0000-0000A9560000}"/>
    <cellStyle name="Normal 12 3 7 3 2 2 4" xfId="12904" xr:uid="{00000000-0005-0000-0000-0000AA560000}"/>
    <cellStyle name="Normal 12 3 7 3 2 2 4 2" xfId="25715" xr:uid="{00000000-0005-0000-0000-0000AB560000}"/>
    <cellStyle name="Normal 12 3 7 3 2 2 4 2 2" xfId="51335" xr:uid="{00000000-0005-0000-0000-0000AC560000}"/>
    <cellStyle name="Normal 12 3 7 3 2 2 4 3" xfId="38525" xr:uid="{00000000-0005-0000-0000-0000AD560000}"/>
    <cellStyle name="Normal 12 3 7 3 2 2 5" xfId="7414" xr:uid="{00000000-0005-0000-0000-0000AE560000}"/>
    <cellStyle name="Normal 12 3 7 3 2 2 5 2" xfId="20225" xr:uid="{00000000-0005-0000-0000-0000AF560000}"/>
    <cellStyle name="Normal 12 3 7 3 2 2 5 2 2" xfId="45845" xr:uid="{00000000-0005-0000-0000-0000B0560000}"/>
    <cellStyle name="Normal 12 3 7 3 2 2 5 3" xfId="33035" xr:uid="{00000000-0005-0000-0000-0000B1560000}"/>
    <cellStyle name="Normal 12 3 7 3 2 2 6" xfId="14735" xr:uid="{00000000-0005-0000-0000-0000B2560000}"/>
    <cellStyle name="Normal 12 3 7 3 2 2 6 2" xfId="40355" xr:uid="{00000000-0005-0000-0000-0000B3560000}"/>
    <cellStyle name="Normal 12 3 7 3 2 2 7" xfId="27545" xr:uid="{00000000-0005-0000-0000-0000B4560000}"/>
    <cellStyle name="Normal 12 3 7 3 2 3" xfId="2860" xr:uid="{00000000-0005-0000-0000-0000B5560000}"/>
    <cellStyle name="Normal 12 3 7 3 2 3 2" xfId="8350" xr:uid="{00000000-0005-0000-0000-0000B6560000}"/>
    <cellStyle name="Normal 12 3 7 3 2 3 2 2" xfId="21161" xr:uid="{00000000-0005-0000-0000-0000B7560000}"/>
    <cellStyle name="Normal 12 3 7 3 2 3 2 2 2" xfId="46781" xr:uid="{00000000-0005-0000-0000-0000B8560000}"/>
    <cellStyle name="Normal 12 3 7 3 2 3 2 3" xfId="33971" xr:uid="{00000000-0005-0000-0000-0000B9560000}"/>
    <cellStyle name="Normal 12 3 7 3 2 3 3" xfId="15671" xr:uid="{00000000-0005-0000-0000-0000BA560000}"/>
    <cellStyle name="Normal 12 3 7 3 2 3 3 2" xfId="41291" xr:uid="{00000000-0005-0000-0000-0000BB560000}"/>
    <cellStyle name="Normal 12 3 7 3 2 3 4" xfId="28481" xr:uid="{00000000-0005-0000-0000-0000BC560000}"/>
    <cellStyle name="Normal 12 3 7 3 2 4" xfId="4690" xr:uid="{00000000-0005-0000-0000-0000BD560000}"/>
    <cellStyle name="Normal 12 3 7 3 2 4 2" xfId="10180" xr:uid="{00000000-0005-0000-0000-0000BE560000}"/>
    <cellStyle name="Normal 12 3 7 3 2 4 2 2" xfId="22991" xr:uid="{00000000-0005-0000-0000-0000BF560000}"/>
    <cellStyle name="Normal 12 3 7 3 2 4 2 2 2" xfId="48611" xr:uid="{00000000-0005-0000-0000-0000C0560000}"/>
    <cellStyle name="Normal 12 3 7 3 2 4 2 3" xfId="35801" xr:uid="{00000000-0005-0000-0000-0000C1560000}"/>
    <cellStyle name="Normal 12 3 7 3 2 4 3" xfId="17501" xr:uid="{00000000-0005-0000-0000-0000C2560000}"/>
    <cellStyle name="Normal 12 3 7 3 2 4 3 2" xfId="43121" xr:uid="{00000000-0005-0000-0000-0000C3560000}"/>
    <cellStyle name="Normal 12 3 7 3 2 4 4" xfId="30311" xr:uid="{00000000-0005-0000-0000-0000C4560000}"/>
    <cellStyle name="Normal 12 3 7 3 2 5" xfId="12010" xr:uid="{00000000-0005-0000-0000-0000C5560000}"/>
    <cellStyle name="Normal 12 3 7 3 2 5 2" xfId="24821" xr:uid="{00000000-0005-0000-0000-0000C6560000}"/>
    <cellStyle name="Normal 12 3 7 3 2 5 2 2" xfId="50441" xr:uid="{00000000-0005-0000-0000-0000C7560000}"/>
    <cellStyle name="Normal 12 3 7 3 2 5 3" xfId="37631" xr:uid="{00000000-0005-0000-0000-0000C8560000}"/>
    <cellStyle name="Normal 12 3 7 3 2 6" xfId="6520" xr:uid="{00000000-0005-0000-0000-0000C9560000}"/>
    <cellStyle name="Normal 12 3 7 3 2 6 2" xfId="19331" xr:uid="{00000000-0005-0000-0000-0000CA560000}"/>
    <cellStyle name="Normal 12 3 7 3 2 6 2 2" xfId="44951" xr:uid="{00000000-0005-0000-0000-0000CB560000}"/>
    <cellStyle name="Normal 12 3 7 3 2 6 3" xfId="32141" xr:uid="{00000000-0005-0000-0000-0000CC560000}"/>
    <cellStyle name="Normal 12 3 7 3 2 7" xfId="13841" xr:uid="{00000000-0005-0000-0000-0000CD560000}"/>
    <cellStyle name="Normal 12 3 7 3 2 7 2" xfId="39461" xr:uid="{00000000-0005-0000-0000-0000CE560000}"/>
    <cellStyle name="Normal 12 3 7 3 2 8" xfId="26651" xr:uid="{00000000-0005-0000-0000-0000CF560000}"/>
    <cellStyle name="Normal 12 3 7 3 3" xfId="1524" xr:uid="{00000000-0005-0000-0000-0000D0560000}"/>
    <cellStyle name="Normal 12 3 7 3 3 2" xfId="3354" xr:uid="{00000000-0005-0000-0000-0000D1560000}"/>
    <cellStyle name="Normal 12 3 7 3 3 2 2" xfId="8844" xr:uid="{00000000-0005-0000-0000-0000D2560000}"/>
    <cellStyle name="Normal 12 3 7 3 3 2 2 2" xfId="21655" xr:uid="{00000000-0005-0000-0000-0000D3560000}"/>
    <cellStyle name="Normal 12 3 7 3 3 2 2 2 2" xfId="47275" xr:uid="{00000000-0005-0000-0000-0000D4560000}"/>
    <cellStyle name="Normal 12 3 7 3 3 2 2 3" xfId="34465" xr:uid="{00000000-0005-0000-0000-0000D5560000}"/>
    <cellStyle name="Normal 12 3 7 3 3 2 3" xfId="16165" xr:uid="{00000000-0005-0000-0000-0000D6560000}"/>
    <cellStyle name="Normal 12 3 7 3 3 2 3 2" xfId="41785" xr:uid="{00000000-0005-0000-0000-0000D7560000}"/>
    <cellStyle name="Normal 12 3 7 3 3 2 4" xfId="28975" xr:uid="{00000000-0005-0000-0000-0000D8560000}"/>
    <cellStyle name="Normal 12 3 7 3 3 3" xfId="5184" xr:uid="{00000000-0005-0000-0000-0000D9560000}"/>
    <cellStyle name="Normal 12 3 7 3 3 3 2" xfId="10674" xr:uid="{00000000-0005-0000-0000-0000DA560000}"/>
    <cellStyle name="Normal 12 3 7 3 3 3 2 2" xfId="23485" xr:uid="{00000000-0005-0000-0000-0000DB560000}"/>
    <cellStyle name="Normal 12 3 7 3 3 3 2 2 2" xfId="49105" xr:uid="{00000000-0005-0000-0000-0000DC560000}"/>
    <cellStyle name="Normal 12 3 7 3 3 3 2 3" xfId="36295" xr:uid="{00000000-0005-0000-0000-0000DD560000}"/>
    <cellStyle name="Normal 12 3 7 3 3 3 3" xfId="17995" xr:uid="{00000000-0005-0000-0000-0000DE560000}"/>
    <cellStyle name="Normal 12 3 7 3 3 3 3 2" xfId="43615" xr:uid="{00000000-0005-0000-0000-0000DF560000}"/>
    <cellStyle name="Normal 12 3 7 3 3 3 4" xfId="30805" xr:uid="{00000000-0005-0000-0000-0000E0560000}"/>
    <cellStyle name="Normal 12 3 7 3 3 4" xfId="12504" xr:uid="{00000000-0005-0000-0000-0000E1560000}"/>
    <cellStyle name="Normal 12 3 7 3 3 4 2" xfId="25315" xr:uid="{00000000-0005-0000-0000-0000E2560000}"/>
    <cellStyle name="Normal 12 3 7 3 3 4 2 2" xfId="50935" xr:uid="{00000000-0005-0000-0000-0000E3560000}"/>
    <cellStyle name="Normal 12 3 7 3 3 4 3" xfId="38125" xr:uid="{00000000-0005-0000-0000-0000E4560000}"/>
    <cellStyle name="Normal 12 3 7 3 3 5" xfId="7014" xr:uid="{00000000-0005-0000-0000-0000E5560000}"/>
    <cellStyle name="Normal 12 3 7 3 3 5 2" xfId="19825" xr:uid="{00000000-0005-0000-0000-0000E6560000}"/>
    <cellStyle name="Normal 12 3 7 3 3 5 2 2" xfId="45445" xr:uid="{00000000-0005-0000-0000-0000E7560000}"/>
    <cellStyle name="Normal 12 3 7 3 3 5 3" xfId="32635" xr:uid="{00000000-0005-0000-0000-0000E8560000}"/>
    <cellStyle name="Normal 12 3 7 3 3 6" xfId="14335" xr:uid="{00000000-0005-0000-0000-0000E9560000}"/>
    <cellStyle name="Normal 12 3 7 3 3 6 2" xfId="39955" xr:uid="{00000000-0005-0000-0000-0000EA560000}"/>
    <cellStyle name="Normal 12 3 7 3 3 7" xfId="27145" xr:uid="{00000000-0005-0000-0000-0000EB560000}"/>
    <cellStyle name="Normal 12 3 7 3 4" xfId="2460" xr:uid="{00000000-0005-0000-0000-0000EC560000}"/>
    <cellStyle name="Normal 12 3 7 3 4 2" xfId="7950" xr:uid="{00000000-0005-0000-0000-0000ED560000}"/>
    <cellStyle name="Normal 12 3 7 3 4 2 2" xfId="20761" xr:uid="{00000000-0005-0000-0000-0000EE560000}"/>
    <cellStyle name="Normal 12 3 7 3 4 2 2 2" xfId="46381" xr:uid="{00000000-0005-0000-0000-0000EF560000}"/>
    <cellStyle name="Normal 12 3 7 3 4 2 3" xfId="33571" xr:uid="{00000000-0005-0000-0000-0000F0560000}"/>
    <cellStyle name="Normal 12 3 7 3 4 3" xfId="15271" xr:uid="{00000000-0005-0000-0000-0000F1560000}"/>
    <cellStyle name="Normal 12 3 7 3 4 3 2" xfId="40891" xr:uid="{00000000-0005-0000-0000-0000F2560000}"/>
    <cellStyle name="Normal 12 3 7 3 4 4" xfId="28081" xr:uid="{00000000-0005-0000-0000-0000F3560000}"/>
    <cellStyle name="Normal 12 3 7 3 5" xfId="4290" xr:uid="{00000000-0005-0000-0000-0000F4560000}"/>
    <cellStyle name="Normal 12 3 7 3 5 2" xfId="9780" xr:uid="{00000000-0005-0000-0000-0000F5560000}"/>
    <cellStyle name="Normal 12 3 7 3 5 2 2" xfId="22591" xr:uid="{00000000-0005-0000-0000-0000F6560000}"/>
    <cellStyle name="Normal 12 3 7 3 5 2 2 2" xfId="48211" xr:uid="{00000000-0005-0000-0000-0000F7560000}"/>
    <cellStyle name="Normal 12 3 7 3 5 2 3" xfId="35401" xr:uid="{00000000-0005-0000-0000-0000F8560000}"/>
    <cellStyle name="Normal 12 3 7 3 5 3" xfId="17101" xr:uid="{00000000-0005-0000-0000-0000F9560000}"/>
    <cellStyle name="Normal 12 3 7 3 5 3 2" xfId="42721" xr:uid="{00000000-0005-0000-0000-0000FA560000}"/>
    <cellStyle name="Normal 12 3 7 3 5 4" xfId="29911" xr:uid="{00000000-0005-0000-0000-0000FB560000}"/>
    <cellStyle name="Normal 12 3 7 3 6" xfId="11610" xr:uid="{00000000-0005-0000-0000-0000FC560000}"/>
    <cellStyle name="Normal 12 3 7 3 6 2" xfId="24421" xr:uid="{00000000-0005-0000-0000-0000FD560000}"/>
    <cellStyle name="Normal 12 3 7 3 6 2 2" xfId="50041" xr:uid="{00000000-0005-0000-0000-0000FE560000}"/>
    <cellStyle name="Normal 12 3 7 3 6 3" xfId="37231" xr:uid="{00000000-0005-0000-0000-0000FF560000}"/>
    <cellStyle name="Normal 12 3 7 3 7" xfId="6120" xr:uid="{00000000-0005-0000-0000-000000570000}"/>
    <cellStyle name="Normal 12 3 7 3 7 2" xfId="18931" xr:uid="{00000000-0005-0000-0000-000001570000}"/>
    <cellStyle name="Normal 12 3 7 3 7 2 2" xfId="44551" xr:uid="{00000000-0005-0000-0000-000002570000}"/>
    <cellStyle name="Normal 12 3 7 3 7 3" xfId="31741" xr:uid="{00000000-0005-0000-0000-000003570000}"/>
    <cellStyle name="Normal 12 3 7 3 8" xfId="13441" xr:uid="{00000000-0005-0000-0000-000004570000}"/>
    <cellStyle name="Normal 12 3 7 3 8 2" xfId="39061" xr:uid="{00000000-0005-0000-0000-000005570000}"/>
    <cellStyle name="Normal 12 3 7 3 9" xfId="26251" xr:uid="{00000000-0005-0000-0000-000006570000}"/>
    <cellStyle name="Normal 12 3 7 4" xfId="404" xr:uid="{00000000-0005-0000-0000-000007570000}"/>
    <cellStyle name="Normal 12 3 7 4 2" xfId="1299" xr:uid="{00000000-0005-0000-0000-000008570000}"/>
    <cellStyle name="Normal 12 3 7 4 2 2" xfId="3129" xr:uid="{00000000-0005-0000-0000-000009570000}"/>
    <cellStyle name="Normal 12 3 7 4 2 2 2" xfId="8619" xr:uid="{00000000-0005-0000-0000-00000A570000}"/>
    <cellStyle name="Normal 12 3 7 4 2 2 2 2" xfId="21430" xr:uid="{00000000-0005-0000-0000-00000B570000}"/>
    <cellStyle name="Normal 12 3 7 4 2 2 2 2 2" xfId="47050" xr:uid="{00000000-0005-0000-0000-00000C570000}"/>
    <cellStyle name="Normal 12 3 7 4 2 2 2 3" xfId="34240" xr:uid="{00000000-0005-0000-0000-00000D570000}"/>
    <cellStyle name="Normal 12 3 7 4 2 2 3" xfId="15940" xr:uid="{00000000-0005-0000-0000-00000E570000}"/>
    <cellStyle name="Normal 12 3 7 4 2 2 3 2" xfId="41560" xr:uid="{00000000-0005-0000-0000-00000F570000}"/>
    <cellStyle name="Normal 12 3 7 4 2 2 4" xfId="28750" xr:uid="{00000000-0005-0000-0000-000010570000}"/>
    <cellStyle name="Normal 12 3 7 4 2 3" xfId="4959" xr:uid="{00000000-0005-0000-0000-000011570000}"/>
    <cellStyle name="Normal 12 3 7 4 2 3 2" xfId="10449" xr:uid="{00000000-0005-0000-0000-000012570000}"/>
    <cellStyle name="Normal 12 3 7 4 2 3 2 2" xfId="23260" xr:uid="{00000000-0005-0000-0000-000013570000}"/>
    <cellStyle name="Normal 12 3 7 4 2 3 2 2 2" xfId="48880" xr:uid="{00000000-0005-0000-0000-000014570000}"/>
    <cellStyle name="Normal 12 3 7 4 2 3 2 3" xfId="36070" xr:uid="{00000000-0005-0000-0000-000015570000}"/>
    <cellStyle name="Normal 12 3 7 4 2 3 3" xfId="17770" xr:uid="{00000000-0005-0000-0000-000016570000}"/>
    <cellStyle name="Normal 12 3 7 4 2 3 3 2" xfId="43390" xr:uid="{00000000-0005-0000-0000-000017570000}"/>
    <cellStyle name="Normal 12 3 7 4 2 3 4" xfId="30580" xr:uid="{00000000-0005-0000-0000-000018570000}"/>
    <cellStyle name="Normal 12 3 7 4 2 4" xfId="12279" xr:uid="{00000000-0005-0000-0000-000019570000}"/>
    <cellStyle name="Normal 12 3 7 4 2 4 2" xfId="25090" xr:uid="{00000000-0005-0000-0000-00001A570000}"/>
    <cellStyle name="Normal 12 3 7 4 2 4 2 2" xfId="50710" xr:uid="{00000000-0005-0000-0000-00001B570000}"/>
    <cellStyle name="Normal 12 3 7 4 2 4 3" xfId="37900" xr:uid="{00000000-0005-0000-0000-00001C570000}"/>
    <cellStyle name="Normal 12 3 7 4 2 5" xfId="6789" xr:uid="{00000000-0005-0000-0000-00001D570000}"/>
    <cellStyle name="Normal 12 3 7 4 2 5 2" xfId="19600" xr:uid="{00000000-0005-0000-0000-00001E570000}"/>
    <cellStyle name="Normal 12 3 7 4 2 5 2 2" xfId="45220" xr:uid="{00000000-0005-0000-0000-00001F570000}"/>
    <cellStyle name="Normal 12 3 7 4 2 5 3" xfId="32410" xr:uid="{00000000-0005-0000-0000-000020570000}"/>
    <cellStyle name="Normal 12 3 7 4 2 6" xfId="14110" xr:uid="{00000000-0005-0000-0000-000021570000}"/>
    <cellStyle name="Normal 12 3 7 4 2 6 2" xfId="39730" xr:uid="{00000000-0005-0000-0000-000022570000}"/>
    <cellStyle name="Normal 12 3 7 4 2 7" xfId="26920" xr:uid="{00000000-0005-0000-0000-000023570000}"/>
    <cellStyle name="Normal 12 3 7 4 3" xfId="2235" xr:uid="{00000000-0005-0000-0000-000024570000}"/>
    <cellStyle name="Normal 12 3 7 4 3 2" xfId="7725" xr:uid="{00000000-0005-0000-0000-000025570000}"/>
    <cellStyle name="Normal 12 3 7 4 3 2 2" xfId="20536" xr:uid="{00000000-0005-0000-0000-000026570000}"/>
    <cellStyle name="Normal 12 3 7 4 3 2 2 2" xfId="46156" xr:uid="{00000000-0005-0000-0000-000027570000}"/>
    <cellStyle name="Normal 12 3 7 4 3 2 3" xfId="33346" xr:uid="{00000000-0005-0000-0000-000028570000}"/>
    <cellStyle name="Normal 12 3 7 4 3 3" xfId="15046" xr:uid="{00000000-0005-0000-0000-000029570000}"/>
    <cellStyle name="Normal 12 3 7 4 3 3 2" xfId="40666" xr:uid="{00000000-0005-0000-0000-00002A570000}"/>
    <cellStyle name="Normal 12 3 7 4 3 4" xfId="27856" xr:uid="{00000000-0005-0000-0000-00002B570000}"/>
    <cellStyle name="Normal 12 3 7 4 4" xfId="4065" xr:uid="{00000000-0005-0000-0000-00002C570000}"/>
    <cellStyle name="Normal 12 3 7 4 4 2" xfId="9555" xr:uid="{00000000-0005-0000-0000-00002D570000}"/>
    <cellStyle name="Normal 12 3 7 4 4 2 2" xfId="22366" xr:uid="{00000000-0005-0000-0000-00002E570000}"/>
    <cellStyle name="Normal 12 3 7 4 4 2 2 2" xfId="47986" xr:uid="{00000000-0005-0000-0000-00002F570000}"/>
    <cellStyle name="Normal 12 3 7 4 4 2 3" xfId="35176" xr:uid="{00000000-0005-0000-0000-000030570000}"/>
    <cellStyle name="Normal 12 3 7 4 4 3" xfId="16876" xr:uid="{00000000-0005-0000-0000-000031570000}"/>
    <cellStyle name="Normal 12 3 7 4 4 3 2" xfId="42496" xr:uid="{00000000-0005-0000-0000-000032570000}"/>
    <cellStyle name="Normal 12 3 7 4 4 4" xfId="29686" xr:uid="{00000000-0005-0000-0000-000033570000}"/>
    <cellStyle name="Normal 12 3 7 4 5" xfId="11385" xr:uid="{00000000-0005-0000-0000-000034570000}"/>
    <cellStyle name="Normal 12 3 7 4 5 2" xfId="24196" xr:uid="{00000000-0005-0000-0000-000035570000}"/>
    <cellStyle name="Normal 12 3 7 4 5 2 2" xfId="49816" xr:uid="{00000000-0005-0000-0000-000036570000}"/>
    <cellStyle name="Normal 12 3 7 4 5 3" xfId="37006" xr:uid="{00000000-0005-0000-0000-000037570000}"/>
    <cellStyle name="Normal 12 3 7 4 6" xfId="5895" xr:uid="{00000000-0005-0000-0000-000038570000}"/>
    <cellStyle name="Normal 12 3 7 4 6 2" xfId="18706" xr:uid="{00000000-0005-0000-0000-000039570000}"/>
    <cellStyle name="Normal 12 3 7 4 6 2 2" xfId="44326" xr:uid="{00000000-0005-0000-0000-00003A570000}"/>
    <cellStyle name="Normal 12 3 7 4 6 3" xfId="31516" xr:uid="{00000000-0005-0000-0000-00003B570000}"/>
    <cellStyle name="Normal 12 3 7 4 7" xfId="13216" xr:uid="{00000000-0005-0000-0000-00003C570000}"/>
    <cellStyle name="Normal 12 3 7 4 7 2" xfId="38836" xr:uid="{00000000-0005-0000-0000-00003D570000}"/>
    <cellStyle name="Normal 12 3 7 4 8" xfId="26026" xr:uid="{00000000-0005-0000-0000-00003E570000}"/>
    <cellStyle name="Normal 12 3 7 5" xfId="763" xr:uid="{00000000-0005-0000-0000-00003F570000}"/>
    <cellStyle name="Normal 12 3 7 5 2" xfId="1658" xr:uid="{00000000-0005-0000-0000-000040570000}"/>
    <cellStyle name="Normal 12 3 7 5 2 2" xfId="3488" xr:uid="{00000000-0005-0000-0000-000041570000}"/>
    <cellStyle name="Normal 12 3 7 5 2 2 2" xfId="8978" xr:uid="{00000000-0005-0000-0000-000042570000}"/>
    <cellStyle name="Normal 12 3 7 5 2 2 2 2" xfId="21789" xr:uid="{00000000-0005-0000-0000-000043570000}"/>
    <cellStyle name="Normal 12 3 7 5 2 2 2 2 2" xfId="47409" xr:uid="{00000000-0005-0000-0000-000044570000}"/>
    <cellStyle name="Normal 12 3 7 5 2 2 2 3" xfId="34599" xr:uid="{00000000-0005-0000-0000-000045570000}"/>
    <cellStyle name="Normal 12 3 7 5 2 2 3" xfId="16299" xr:uid="{00000000-0005-0000-0000-000046570000}"/>
    <cellStyle name="Normal 12 3 7 5 2 2 3 2" xfId="41919" xr:uid="{00000000-0005-0000-0000-000047570000}"/>
    <cellStyle name="Normal 12 3 7 5 2 2 4" xfId="29109" xr:uid="{00000000-0005-0000-0000-000048570000}"/>
    <cellStyle name="Normal 12 3 7 5 2 3" xfId="5318" xr:uid="{00000000-0005-0000-0000-000049570000}"/>
    <cellStyle name="Normal 12 3 7 5 2 3 2" xfId="10808" xr:uid="{00000000-0005-0000-0000-00004A570000}"/>
    <cellStyle name="Normal 12 3 7 5 2 3 2 2" xfId="23619" xr:uid="{00000000-0005-0000-0000-00004B570000}"/>
    <cellStyle name="Normal 12 3 7 5 2 3 2 2 2" xfId="49239" xr:uid="{00000000-0005-0000-0000-00004C570000}"/>
    <cellStyle name="Normal 12 3 7 5 2 3 2 3" xfId="36429" xr:uid="{00000000-0005-0000-0000-00004D570000}"/>
    <cellStyle name="Normal 12 3 7 5 2 3 3" xfId="18129" xr:uid="{00000000-0005-0000-0000-00004E570000}"/>
    <cellStyle name="Normal 12 3 7 5 2 3 3 2" xfId="43749" xr:uid="{00000000-0005-0000-0000-00004F570000}"/>
    <cellStyle name="Normal 12 3 7 5 2 3 4" xfId="30939" xr:uid="{00000000-0005-0000-0000-000050570000}"/>
    <cellStyle name="Normal 12 3 7 5 2 4" xfId="12638" xr:uid="{00000000-0005-0000-0000-000051570000}"/>
    <cellStyle name="Normal 12 3 7 5 2 4 2" xfId="25449" xr:uid="{00000000-0005-0000-0000-000052570000}"/>
    <cellStyle name="Normal 12 3 7 5 2 4 2 2" xfId="51069" xr:uid="{00000000-0005-0000-0000-000053570000}"/>
    <cellStyle name="Normal 12 3 7 5 2 4 3" xfId="38259" xr:uid="{00000000-0005-0000-0000-000054570000}"/>
    <cellStyle name="Normal 12 3 7 5 2 5" xfId="7148" xr:uid="{00000000-0005-0000-0000-000055570000}"/>
    <cellStyle name="Normal 12 3 7 5 2 5 2" xfId="19959" xr:uid="{00000000-0005-0000-0000-000056570000}"/>
    <cellStyle name="Normal 12 3 7 5 2 5 2 2" xfId="45579" xr:uid="{00000000-0005-0000-0000-000057570000}"/>
    <cellStyle name="Normal 12 3 7 5 2 5 3" xfId="32769" xr:uid="{00000000-0005-0000-0000-000058570000}"/>
    <cellStyle name="Normal 12 3 7 5 2 6" xfId="14469" xr:uid="{00000000-0005-0000-0000-000059570000}"/>
    <cellStyle name="Normal 12 3 7 5 2 6 2" xfId="40089" xr:uid="{00000000-0005-0000-0000-00005A570000}"/>
    <cellStyle name="Normal 12 3 7 5 2 7" xfId="27279" xr:uid="{00000000-0005-0000-0000-00005B570000}"/>
    <cellStyle name="Normal 12 3 7 5 3" xfId="2594" xr:uid="{00000000-0005-0000-0000-00005C570000}"/>
    <cellStyle name="Normal 12 3 7 5 3 2" xfId="8084" xr:uid="{00000000-0005-0000-0000-00005D570000}"/>
    <cellStyle name="Normal 12 3 7 5 3 2 2" xfId="20895" xr:uid="{00000000-0005-0000-0000-00005E570000}"/>
    <cellStyle name="Normal 12 3 7 5 3 2 2 2" xfId="46515" xr:uid="{00000000-0005-0000-0000-00005F570000}"/>
    <cellStyle name="Normal 12 3 7 5 3 2 3" xfId="33705" xr:uid="{00000000-0005-0000-0000-000060570000}"/>
    <cellStyle name="Normal 12 3 7 5 3 3" xfId="15405" xr:uid="{00000000-0005-0000-0000-000061570000}"/>
    <cellStyle name="Normal 12 3 7 5 3 3 2" xfId="41025" xr:uid="{00000000-0005-0000-0000-000062570000}"/>
    <cellStyle name="Normal 12 3 7 5 3 4" xfId="28215" xr:uid="{00000000-0005-0000-0000-000063570000}"/>
    <cellStyle name="Normal 12 3 7 5 4" xfId="4424" xr:uid="{00000000-0005-0000-0000-000064570000}"/>
    <cellStyle name="Normal 12 3 7 5 4 2" xfId="9914" xr:uid="{00000000-0005-0000-0000-000065570000}"/>
    <cellStyle name="Normal 12 3 7 5 4 2 2" xfId="22725" xr:uid="{00000000-0005-0000-0000-000066570000}"/>
    <cellStyle name="Normal 12 3 7 5 4 2 2 2" xfId="48345" xr:uid="{00000000-0005-0000-0000-000067570000}"/>
    <cellStyle name="Normal 12 3 7 5 4 2 3" xfId="35535" xr:uid="{00000000-0005-0000-0000-000068570000}"/>
    <cellStyle name="Normal 12 3 7 5 4 3" xfId="17235" xr:uid="{00000000-0005-0000-0000-000069570000}"/>
    <cellStyle name="Normal 12 3 7 5 4 3 2" xfId="42855" xr:uid="{00000000-0005-0000-0000-00006A570000}"/>
    <cellStyle name="Normal 12 3 7 5 4 4" xfId="30045" xr:uid="{00000000-0005-0000-0000-00006B570000}"/>
    <cellStyle name="Normal 12 3 7 5 5" xfId="11744" xr:uid="{00000000-0005-0000-0000-00006C570000}"/>
    <cellStyle name="Normal 12 3 7 5 5 2" xfId="24555" xr:uid="{00000000-0005-0000-0000-00006D570000}"/>
    <cellStyle name="Normal 12 3 7 5 5 2 2" xfId="50175" xr:uid="{00000000-0005-0000-0000-00006E570000}"/>
    <cellStyle name="Normal 12 3 7 5 5 3" xfId="37365" xr:uid="{00000000-0005-0000-0000-00006F570000}"/>
    <cellStyle name="Normal 12 3 7 5 6" xfId="6254" xr:uid="{00000000-0005-0000-0000-000070570000}"/>
    <cellStyle name="Normal 12 3 7 5 6 2" xfId="19065" xr:uid="{00000000-0005-0000-0000-000071570000}"/>
    <cellStyle name="Normal 12 3 7 5 6 2 2" xfId="44685" xr:uid="{00000000-0005-0000-0000-000072570000}"/>
    <cellStyle name="Normal 12 3 7 5 6 3" xfId="31875" xr:uid="{00000000-0005-0000-0000-000073570000}"/>
    <cellStyle name="Normal 12 3 7 5 7" xfId="13575" xr:uid="{00000000-0005-0000-0000-000074570000}"/>
    <cellStyle name="Normal 12 3 7 5 7 2" xfId="39195" xr:uid="{00000000-0005-0000-0000-000075570000}"/>
    <cellStyle name="Normal 12 3 7 5 8" xfId="26385" xr:uid="{00000000-0005-0000-0000-000076570000}"/>
    <cellStyle name="Normal 12 3 7 6" xfId="1164" xr:uid="{00000000-0005-0000-0000-000077570000}"/>
    <cellStyle name="Normal 12 3 7 6 2" xfId="2994" xr:uid="{00000000-0005-0000-0000-000078570000}"/>
    <cellStyle name="Normal 12 3 7 6 2 2" xfId="8484" xr:uid="{00000000-0005-0000-0000-000079570000}"/>
    <cellStyle name="Normal 12 3 7 6 2 2 2" xfId="21295" xr:uid="{00000000-0005-0000-0000-00007A570000}"/>
    <cellStyle name="Normal 12 3 7 6 2 2 2 2" xfId="46915" xr:uid="{00000000-0005-0000-0000-00007B570000}"/>
    <cellStyle name="Normal 12 3 7 6 2 2 3" xfId="34105" xr:uid="{00000000-0005-0000-0000-00007C570000}"/>
    <cellStyle name="Normal 12 3 7 6 2 3" xfId="15805" xr:uid="{00000000-0005-0000-0000-00007D570000}"/>
    <cellStyle name="Normal 12 3 7 6 2 3 2" xfId="41425" xr:uid="{00000000-0005-0000-0000-00007E570000}"/>
    <cellStyle name="Normal 12 3 7 6 2 4" xfId="28615" xr:uid="{00000000-0005-0000-0000-00007F570000}"/>
    <cellStyle name="Normal 12 3 7 6 3" xfId="4824" xr:uid="{00000000-0005-0000-0000-000080570000}"/>
    <cellStyle name="Normal 12 3 7 6 3 2" xfId="10314" xr:uid="{00000000-0005-0000-0000-000081570000}"/>
    <cellStyle name="Normal 12 3 7 6 3 2 2" xfId="23125" xr:uid="{00000000-0005-0000-0000-000082570000}"/>
    <cellStyle name="Normal 12 3 7 6 3 2 2 2" xfId="48745" xr:uid="{00000000-0005-0000-0000-000083570000}"/>
    <cellStyle name="Normal 12 3 7 6 3 2 3" xfId="35935" xr:uid="{00000000-0005-0000-0000-000084570000}"/>
    <cellStyle name="Normal 12 3 7 6 3 3" xfId="17635" xr:uid="{00000000-0005-0000-0000-000085570000}"/>
    <cellStyle name="Normal 12 3 7 6 3 3 2" xfId="43255" xr:uid="{00000000-0005-0000-0000-000086570000}"/>
    <cellStyle name="Normal 12 3 7 6 3 4" xfId="30445" xr:uid="{00000000-0005-0000-0000-000087570000}"/>
    <cellStyle name="Normal 12 3 7 6 4" xfId="12144" xr:uid="{00000000-0005-0000-0000-000088570000}"/>
    <cellStyle name="Normal 12 3 7 6 4 2" xfId="24955" xr:uid="{00000000-0005-0000-0000-000089570000}"/>
    <cellStyle name="Normal 12 3 7 6 4 2 2" xfId="50575" xr:uid="{00000000-0005-0000-0000-00008A570000}"/>
    <cellStyle name="Normal 12 3 7 6 4 3" xfId="37765" xr:uid="{00000000-0005-0000-0000-00008B570000}"/>
    <cellStyle name="Normal 12 3 7 6 5" xfId="6654" xr:uid="{00000000-0005-0000-0000-00008C570000}"/>
    <cellStyle name="Normal 12 3 7 6 5 2" xfId="19465" xr:uid="{00000000-0005-0000-0000-00008D570000}"/>
    <cellStyle name="Normal 12 3 7 6 5 2 2" xfId="45085" xr:uid="{00000000-0005-0000-0000-00008E570000}"/>
    <cellStyle name="Normal 12 3 7 6 5 3" xfId="32275" xr:uid="{00000000-0005-0000-0000-00008F570000}"/>
    <cellStyle name="Normal 12 3 7 6 6" xfId="13975" xr:uid="{00000000-0005-0000-0000-000090570000}"/>
    <cellStyle name="Normal 12 3 7 6 6 2" xfId="39595" xr:uid="{00000000-0005-0000-0000-000091570000}"/>
    <cellStyle name="Normal 12 3 7 6 7" xfId="26785" xr:uid="{00000000-0005-0000-0000-000092570000}"/>
    <cellStyle name="Normal 12 3 7 7" xfId="2100" xr:uid="{00000000-0005-0000-0000-000093570000}"/>
    <cellStyle name="Normal 12 3 7 7 2" xfId="7590" xr:uid="{00000000-0005-0000-0000-000094570000}"/>
    <cellStyle name="Normal 12 3 7 7 2 2" xfId="20401" xr:uid="{00000000-0005-0000-0000-000095570000}"/>
    <cellStyle name="Normal 12 3 7 7 2 2 2" xfId="46021" xr:uid="{00000000-0005-0000-0000-000096570000}"/>
    <cellStyle name="Normal 12 3 7 7 2 3" xfId="33211" xr:uid="{00000000-0005-0000-0000-000097570000}"/>
    <cellStyle name="Normal 12 3 7 7 3" xfId="14911" xr:uid="{00000000-0005-0000-0000-000098570000}"/>
    <cellStyle name="Normal 12 3 7 7 3 2" xfId="40531" xr:uid="{00000000-0005-0000-0000-000099570000}"/>
    <cellStyle name="Normal 12 3 7 7 4" xfId="27721" xr:uid="{00000000-0005-0000-0000-00009A570000}"/>
    <cellStyle name="Normal 12 3 7 8" xfId="3930" xr:uid="{00000000-0005-0000-0000-00009B570000}"/>
    <cellStyle name="Normal 12 3 7 8 2" xfId="9420" xr:uid="{00000000-0005-0000-0000-00009C570000}"/>
    <cellStyle name="Normal 12 3 7 8 2 2" xfId="22231" xr:uid="{00000000-0005-0000-0000-00009D570000}"/>
    <cellStyle name="Normal 12 3 7 8 2 2 2" xfId="47851" xr:uid="{00000000-0005-0000-0000-00009E570000}"/>
    <cellStyle name="Normal 12 3 7 8 2 3" xfId="35041" xr:uid="{00000000-0005-0000-0000-00009F570000}"/>
    <cellStyle name="Normal 12 3 7 8 3" xfId="16741" xr:uid="{00000000-0005-0000-0000-0000A0570000}"/>
    <cellStyle name="Normal 12 3 7 8 3 2" xfId="42361" xr:uid="{00000000-0005-0000-0000-0000A1570000}"/>
    <cellStyle name="Normal 12 3 7 8 4" xfId="29551" xr:uid="{00000000-0005-0000-0000-0000A2570000}"/>
    <cellStyle name="Normal 12 3 7 9" xfId="11250" xr:uid="{00000000-0005-0000-0000-0000A3570000}"/>
    <cellStyle name="Normal 12 3 7 9 2" xfId="24061" xr:uid="{00000000-0005-0000-0000-0000A4570000}"/>
    <cellStyle name="Normal 12 3 7 9 2 2" xfId="49681" xr:uid="{00000000-0005-0000-0000-0000A5570000}"/>
    <cellStyle name="Normal 12 3 7 9 3" xfId="36871" xr:uid="{00000000-0005-0000-0000-0000A6570000}"/>
    <cellStyle name="Normal 12 3 8" xfId="319" xr:uid="{00000000-0005-0000-0000-0000A7570000}"/>
    <cellStyle name="Normal 12 3 8 10" xfId="5811" xr:uid="{00000000-0005-0000-0000-0000A8570000}"/>
    <cellStyle name="Normal 12 3 8 10 2" xfId="18622" xr:uid="{00000000-0005-0000-0000-0000A9570000}"/>
    <cellStyle name="Normal 12 3 8 10 2 2" xfId="44242" xr:uid="{00000000-0005-0000-0000-0000AA570000}"/>
    <cellStyle name="Normal 12 3 8 10 3" xfId="31432" xr:uid="{00000000-0005-0000-0000-0000AB570000}"/>
    <cellStyle name="Normal 12 3 8 11" xfId="13132" xr:uid="{00000000-0005-0000-0000-0000AC570000}"/>
    <cellStyle name="Normal 12 3 8 11 2" xfId="38752" xr:uid="{00000000-0005-0000-0000-0000AD570000}"/>
    <cellStyle name="Normal 12 3 8 12" xfId="25942" xr:uid="{00000000-0005-0000-0000-0000AE570000}"/>
    <cellStyle name="Normal 12 3 8 2" xfId="548" xr:uid="{00000000-0005-0000-0000-0000AF570000}"/>
    <cellStyle name="Normal 12 3 8 2 2" xfId="947" xr:uid="{00000000-0005-0000-0000-0000B0570000}"/>
    <cellStyle name="Normal 12 3 8 2 2 2" xfId="1842" xr:uid="{00000000-0005-0000-0000-0000B1570000}"/>
    <cellStyle name="Normal 12 3 8 2 2 2 2" xfId="3672" xr:uid="{00000000-0005-0000-0000-0000B2570000}"/>
    <cellStyle name="Normal 12 3 8 2 2 2 2 2" xfId="9162" xr:uid="{00000000-0005-0000-0000-0000B3570000}"/>
    <cellStyle name="Normal 12 3 8 2 2 2 2 2 2" xfId="21973" xr:uid="{00000000-0005-0000-0000-0000B4570000}"/>
    <cellStyle name="Normal 12 3 8 2 2 2 2 2 2 2" xfId="47593" xr:uid="{00000000-0005-0000-0000-0000B5570000}"/>
    <cellStyle name="Normal 12 3 8 2 2 2 2 2 3" xfId="34783" xr:uid="{00000000-0005-0000-0000-0000B6570000}"/>
    <cellStyle name="Normal 12 3 8 2 2 2 2 3" xfId="16483" xr:uid="{00000000-0005-0000-0000-0000B7570000}"/>
    <cellStyle name="Normal 12 3 8 2 2 2 2 3 2" xfId="42103" xr:uid="{00000000-0005-0000-0000-0000B8570000}"/>
    <cellStyle name="Normal 12 3 8 2 2 2 2 4" xfId="29293" xr:uid="{00000000-0005-0000-0000-0000B9570000}"/>
    <cellStyle name="Normal 12 3 8 2 2 2 3" xfId="5502" xr:uid="{00000000-0005-0000-0000-0000BA570000}"/>
    <cellStyle name="Normal 12 3 8 2 2 2 3 2" xfId="10992" xr:uid="{00000000-0005-0000-0000-0000BB570000}"/>
    <cellStyle name="Normal 12 3 8 2 2 2 3 2 2" xfId="23803" xr:uid="{00000000-0005-0000-0000-0000BC570000}"/>
    <cellStyle name="Normal 12 3 8 2 2 2 3 2 2 2" xfId="49423" xr:uid="{00000000-0005-0000-0000-0000BD570000}"/>
    <cellStyle name="Normal 12 3 8 2 2 2 3 2 3" xfId="36613" xr:uid="{00000000-0005-0000-0000-0000BE570000}"/>
    <cellStyle name="Normal 12 3 8 2 2 2 3 3" xfId="18313" xr:uid="{00000000-0005-0000-0000-0000BF570000}"/>
    <cellStyle name="Normal 12 3 8 2 2 2 3 3 2" xfId="43933" xr:uid="{00000000-0005-0000-0000-0000C0570000}"/>
    <cellStyle name="Normal 12 3 8 2 2 2 3 4" xfId="31123" xr:uid="{00000000-0005-0000-0000-0000C1570000}"/>
    <cellStyle name="Normal 12 3 8 2 2 2 4" xfId="12822" xr:uid="{00000000-0005-0000-0000-0000C2570000}"/>
    <cellStyle name="Normal 12 3 8 2 2 2 4 2" xfId="25633" xr:uid="{00000000-0005-0000-0000-0000C3570000}"/>
    <cellStyle name="Normal 12 3 8 2 2 2 4 2 2" xfId="51253" xr:uid="{00000000-0005-0000-0000-0000C4570000}"/>
    <cellStyle name="Normal 12 3 8 2 2 2 4 3" xfId="38443" xr:uid="{00000000-0005-0000-0000-0000C5570000}"/>
    <cellStyle name="Normal 12 3 8 2 2 2 5" xfId="7332" xr:uid="{00000000-0005-0000-0000-0000C6570000}"/>
    <cellStyle name="Normal 12 3 8 2 2 2 5 2" xfId="20143" xr:uid="{00000000-0005-0000-0000-0000C7570000}"/>
    <cellStyle name="Normal 12 3 8 2 2 2 5 2 2" xfId="45763" xr:uid="{00000000-0005-0000-0000-0000C8570000}"/>
    <cellStyle name="Normal 12 3 8 2 2 2 5 3" xfId="32953" xr:uid="{00000000-0005-0000-0000-0000C9570000}"/>
    <cellStyle name="Normal 12 3 8 2 2 2 6" xfId="14653" xr:uid="{00000000-0005-0000-0000-0000CA570000}"/>
    <cellStyle name="Normal 12 3 8 2 2 2 6 2" xfId="40273" xr:uid="{00000000-0005-0000-0000-0000CB570000}"/>
    <cellStyle name="Normal 12 3 8 2 2 2 7" xfId="27463" xr:uid="{00000000-0005-0000-0000-0000CC570000}"/>
    <cellStyle name="Normal 12 3 8 2 2 3" xfId="2778" xr:uid="{00000000-0005-0000-0000-0000CD570000}"/>
    <cellStyle name="Normal 12 3 8 2 2 3 2" xfId="8268" xr:uid="{00000000-0005-0000-0000-0000CE570000}"/>
    <cellStyle name="Normal 12 3 8 2 2 3 2 2" xfId="21079" xr:uid="{00000000-0005-0000-0000-0000CF570000}"/>
    <cellStyle name="Normal 12 3 8 2 2 3 2 2 2" xfId="46699" xr:uid="{00000000-0005-0000-0000-0000D0570000}"/>
    <cellStyle name="Normal 12 3 8 2 2 3 2 3" xfId="33889" xr:uid="{00000000-0005-0000-0000-0000D1570000}"/>
    <cellStyle name="Normal 12 3 8 2 2 3 3" xfId="15589" xr:uid="{00000000-0005-0000-0000-0000D2570000}"/>
    <cellStyle name="Normal 12 3 8 2 2 3 3 2" xfId="41209" xr:uid="{00000000-0005-0000-0000-0000D3570000}"/>
    <cellStyle name="Normal 12 3 8 2 2 3 4" xfId="28399" xr:uid="{00000000-0005-0000-0000-0000D4570000}"/>
    <cellStyle name="Normal 12 3 8 2 2 4" xfId="4608" xr:uid="{00000000-0005-0000-0000-0000D5570000}"/>
    <cellStyle name="Normal 12 3 8 2 2 4 2" xfId="10098" xr:uid="{00000000-0005-0000-0000-0000D6570000}"/>
    <cellStyle name="Normal 12 3 8 2 2 4 2 2" xfId="22909" xr:uid="{00000000-0005-0000-0000-0000D7570000}"/>
    <cellStyle name="Normal 12 3 8 2 2 4 2 2 2" xfId="48529" xr:uid="{00000000-0005-0000-0000-0000D8570000}"/>
    <cellStyle name="Normal 12 3 8 2 2 4 2 3" xfId="35719" xr:uid="{00000000-0005-0000-0000-0000D9570000}"/>
    <cellStyle name="Normal 12 3 8 2 2 4 3" xfId="17419" xr:uid="{00000000-0005-0000-0000-0000DA570000}"/>
    <cellStyle name="Normal 12 3 8 2 2 4 3 2" xfId="43039" xr:uid="{00000000-0005-0000-0000-0000DB570000}"/>
    <cellStyle name="Normal 12 3 8 2 2 4 4" xfId="30229" xr:uid="{00000000-0005-0000-0000-0000DC570000}"/>
    <cellStyle name="Normal 12 3 8 2 2 5" xfId="11928" xr:uid="{00000000-0005-0000-0000-0000DD570000}"/>
    <cellStyle name="Normal 12 3 8 2 2 5 2" xfId="24739" xr:uid="{00000000-0005-0000-0000-0000DE570000}"/>
    <cellStyle name="Normal 12 3 8 2 2 5 2 2" xfId="50359" xr:uid="{00000000-0005-0000-0000-0000DF570000}"/>
    <cellStyle name="Normal 12 3 8 2 2 5 3" xfId="37549" xr:uid="{00000000-0005-0000-0000-0000E0570000}"/>
    <cellStyle name="Normal 12 3 8 2 2 6" xfId="6438" xr:uid="{00000000-0005-0000-0000-0000E1570000}"/>
    <cellStyle name="Normal 12 3 8 2 2 6 2" xfId="19249" xr:uid="{00000000-0005-0000-0000-0000E2570000}"/>
    <cellStyle name="Normal 12 3 8 2 2 6 2 2" xfId="44869" xr:uid="{00000000-0005-0000-0000-0000E3570000}"/>
    <cellStyle name="Normal 12 3 8 2 2 6 3" xfId="32059" xr:uid="{00000000-0005-0000-0000-0000E4570000}"/>
    <cellStyle name="Normal 12 3 8 2 2 7" xfId="13759" xr:uid="{00000000-0005-0000-0000-0000E5570000}"/>
    <cellStyle name="Normal 12 3 8 2 2 7 2" xfId="39379" xr:uid="{00000000-0005-0000-0000-0000E6570000}"/>
    <cellStyle name="Normal 12 3 8 2 2 8" xfId="26569" xr:uid="{00000000-0005-0000-0000-0000E7570000}"/>
    <cellStyle name="Normal 12 3 8 2 3" xfId="1443" xr:uid="{00000000-0005-0000-0000-0000E8570000}"/>
    <cellStyle name="Normal 12 3 8 2 3 2" xfId="3273" xr:uid="{00000000-0005-0000-0000-0000E9570000}"/>
    <cellStyle name="Normal 12 3 8 2 3 2 2" xfId="8763" xr:uid="{00000000-0005-0000-0000-0000EA570000}"/>
    <cellStyle name="Normal 12 3 8 2 3 2 2 2" xfId="21574" xr:uid="{00000000-0005-0000-0000-0000EB570000}"/>
    <cellStyle name="Normal 12 3 8 2 3 2 2 2 2" xfId="47194" xr:uid="{00000000-0005-0000-0000-0000EC570000}"/>
    <cellStyle name="Normal 12 3 8 2 3 2 2 3" xfId="34384" xr:uid="{00000000-0005-0000-0000-0000ED570000}"/>
    <cellStyle name="Normal 12 3 8 2 3 2 3" xfId="16084" xr:uid="{00000000-0005-0000-0000-0000EE570000}"/>
    <cellStyle name="Normal 12 3 8 2 3 2 3 2" xfId="41704" xr:uid="{00000000-0005-0000-0000-0000EF570000}"/>
    <cellStyle name="Normal 12 3 8 2 3 2 4" xfId="28894" xr:uid="{00000000-0005-0000-0000-0000F0570000}"/>
    <cellStyle name="Normal 12 3 8 2 3 3" xfId="5103" xr:uid="{00000000-0005-0000-0000-0000F1570000}"/>
    <cellStyle name="Normal 12 3 8 2 3 3 2" xfId="10593" xr:uid="{00000000-0005-0000-0000-0000F2570000}"/>
    <cellStyle name="Normal 12 3 8 2 3 3 2 2" xfId="23404" xr:uid="{00000000-0005-0000-0000-0000F3570000}"/>
    <cellStyle name="Normal 12 3 8 2 3 3 2 2 2" xfId="49024" xr:uid="{00000000-0005-0000-0000-0000F4570000}"/>
    <cellStyle name="Normal 12 3 8 2 3 3 2 3" xfId="36214" xr:uid="{00000000-0005-0000-0000-0000F5570000}"/>
    <cellStyle name="Normal 12 3 8 2 3 3 3" xfId="17914" xr:uid="{00000000-0005-0000-0000-0000F6570000}"/>
    <cellStyle name="Normal 12 3 8 2 3 3 3 2" xfId="43534" xr:uid="{00000000-0005-0000-0000-0000F7570000}"/>
    <cellStyle name="Normal 12 3 8 2 3 3 4" xfId="30724" xr:uid="{00000000-0005-0000-0000-0000F8570000}"/>
    <cellStyle name="Normal 12 3 8 2 3 4" xfId="12423" xr:uid="{00000000-0005-0000-0000-0000F9570000}"/>
    <cellStyle name="Normal 12 3 8 2 3 4 2" xfId="25234" xr:uid="{00000000-0005-0000-0000-0000FA570000}"/>
    <cellStyle name="Normal 12 3 8 2 3 4 2 2" xfId="50854" xr:uid="{00000000-0005-0000-0000-0000FB570000}"/>
    <cellStyle name="Normal 12 3 8 2 3 4 3" xfId="38044" xr:uid="{00000000-0005-0000-0000-0000FC570000}"/>
    <cellStyle name="Normal 12 3 8 2 3 5" xfId="6933" xr:uid="{00000000-0005-0000-0000-0000FD570000}"/>
    <cellStyle name="Normal 12 3 8 2 3 5 2" xfId="19744" xr:uid="{00000000-0005-0000-0000-0000FE570000}"/>
    <cellStyle name="Normal 12 3 8 2 3 5 2 2" xfId="45364" xr:uid="{00000000-0005-0000-0000-0000FF570000}"/>
    <cellStyle name="Normal 12 3 8 2 3 5 3" xfId="32554" xr:uid="{00000000-0005-0000-0000-000000580000}"/>
    <cellStyle name="Normal 12 3 8 2 3 6" xfId="14254" xr:uid="{00000000-0005-0000-0000-000001580000}"/>
    <cellStyle name="Normal 12 3 8 2 3 6 2" xfId="39874" xr:uid="{00000000-0005-0000-0000-000002580000}"/>
    <cellStyle name="Normal 12 3 8 2 3 7" xfId="27064" xr:uid="{00000000-0005-0000-0000-000003580000}"/>
    <cellStyle name="Normal 12 3 8 2 4" xfId="2379" xr:uid="{00000000-0005-0000-0000-000004580000}"/>
    <cellStyle name="Normal 12 3 8 2 4 2" xfId="7869" xr:uid="{00000000-0005-0000-0000-000005580000}"/>
    <cellStyle name="Normal 12 3 8 2 4 2 2" xfId="20680" xr:uid="{00000000-0005-0000-0000-000006580000}"/>
    <cellStyle name="Normal 12 3 8 2 4 2 2 2" xfId="46300" xr:uid="{00000000-0005-0000-0000-000007580000}"/>
    <cellStyle name="Normal 12 3 8 2 4 2 3" xfId="33490" xr:uid="{00000000-0005-0000-0000-000008580000}"/>
    <cellStyle name="Normal 12 3 8 2 4 3" xfId="15190" xr:uid="{00000000-0005-0000-0000-000009580000}"/>
    <cellStyle name="Normal 12 3 8 2 4 3 2" xfId="40810" xr:uid="{00000000-0005-0000-0000-00000A580000}"/>
    <cellStyle name="Normal 12 3 8 2 4 4" xfId="28000" xr:uid="{00000000-0005-0000-0000-00000B580000}"/>
    <cellStyle name="Normal 12 3 8 2 5" xfId="4209" xr:uid="{00000000-0005-0000-0000-00000C580000}"/>
    <cellStyle name="Normal 12 3 8 2 5 2" xfId="9699" xr:uid="{00000000-0005-0000-0000-00000D580000}"/>
    <cellStyle name="Normal 12 3 8 2 5 2 2" xfId="22510" xr:uid="{00000000-0005-0000-0000-00000E580000}"/>
    <cellStyle name="Normal 12 3 8 2 5 2 2 2" xfId="48130" xr:uid="{00000000-0005-0000-0000-00000F580000}"/>
    <cellStyle name="Normal 12 3 8 2 5 2 3" xfId="35320" xr:uid="{00000000-0005-0000-0000-000010580000}"/>
    <cellStyle name="Normal 12 3 8 2 5 3" xfId="17020" xr:uid="{00000000-0005-0000-0000-000011580000}"/>
    <cellStyle name="Normal 12 3 8 2 5 3 2" xfId="42640" xr:uid="{00000000-0005-0000-0000-000012580000}"/>
    <cellStyle name="Normal 12 3 8 2 5 4" xfId="29830" xr:uid="{00000000-0005-0000-0000-000013580000}"/>
    <cellStyle name="Normal 12 3 8 2 6" xfId="11529" xr:uid="{00000000-0005-0000-0000-000014580000}"/>
    <cellStyle name="Normal 12 3 8 2 6 2" xfId="24340" xr:uid="{00000000-0005-0000-0000-000015580000}"/>
    <cellStyle name="Normal 12 3 8 2 6 2 2" xfId="49960" xr:uid="{00000000-0005-0000-0000-000016580000}"/>
    <cellStyle name="Normal 12 3 8 2 6 3" xfId="37150" xr:uid="{00000000-0005-0000-0000-000017580000}"/>
    <cellStyle name="Normal 12 3 8 2 7" xfId="6039" xr:uid="{00000000-0005-0000-0000-000018580000}"/>
    <cellStyle name="Normal 12 3 8 2 7 2" xfId="18850" xr:uid="{00000000-0005-0000-0000-000019580000}"/>
    <cellStyle name="Normal 12 3 8 2 7 2 2" xfId="44470" xr:uid="{00000000-0005-0000-0000-00001A580000}"/>
    <cellStyle name="Normal 12 3 8 2 7 3" xfId="31660" xr:uid="{00000000-0005-0000-0000-00001B580000}"/>
    <cellStyle name="Normal 12 3 8 2 8" xfId="13360" xr:uid="{00000000-0005-0000-0000-00001C580000}"/>
    <cellStyle name="Normal 12 3 8 2 8 2" xfId="38980" xr:uid="{00000000-0005-0000-0000-00001D580000}"/>
    <cellStyle name="Normal 12 3 8 2 9" xfId="26170" xr:uid="{00000000-0005-0000-0000-00001E580000}"/>
    <cellStyle name="Normal 12 3 8 3" xfId="680" xr:uid="{00000000-0005-0000-0000-00001F580000}"/>
    <cellStyle name="Normal 12 3 8 3 2" xfId="1080" xr:uid="{00000000-0005-0000-0000-000020580000}"/>
    <cellStyle name="Normal 12 3 8 3 2 2" xfId="1975" xr:uid="{00000000-0005-0000-0000-000021580000}"/>
    <cellStyle name="Normal 12 3 8 3 2 2 2" xfId="3805" xr:uid="{00000000-0005-0000-0000-000022580000}"/>
    <cellStyle name="Normal 12 3 8 3 2 2 2 2" xfId="9295" xr:uid="{00000000-0005-0000-0000-000023580000}"/>
    <cellStyle name="Normal 12 3 8 3 2 2 2 2 2" xfId="22106" xr:uid="{00000000-0005-0000-0000-000024580000}"/>
    <cellStyle name="Normal 12 3 8 3 2 2 2 2 2 2" xfId="47726" xr:uid="{00000000-0005-0000-0000-000025580000}"/>
    <cellStyle name="Normal 12 3 8 3 2 2 2 2 3" xfId="34916" xr:uid="{00000000-0005-0000-0000-000026580000}"/>
    <cellStyle name="Normal 12 3 8 3 2 2 2 3" xfId="16616" xr:uid="{00000000-0005-0000-0000-000027580000}"/>
    <cellStyle name="Normal 12 3 8 3 2 2 2 3 2" xfId="42236" xr:uid="{00000000-0005-0000-0000-000028580000}"/>
    <cellStyle name="Normal 12 3 8 3 2 2 2 4" xfId="29426" xr:uid="{00000000-0005-0000-0000-000029580000}"/>
    <cellStyle name="Normal 12 3 8 3 2 2 3" xfId="5635" xr:uid="{00000000-0005-0000-0000-00002A580000}"/>
    <cellStyle name="Normal 12 3 8 3 2 2 3 2" xfId="11125" xr:uid="{00000000-0005-0000-0000-00002B580000}"/>
    <cellStyle name="Normal 12 3 8 3 2 2 3 2 2" xfId="23936" xr:uid="{00000000-0005-0000-0000-00002C580000}"/>
    <cellStyle name="Normal 12 3 8 3 2 2 3 2 2 2" xfId="49556" xr:uid="{00000000-0005-0000-0000-00002D580000}"/>
    <cellStyle name="Normal 12 3 8 3 2 2 3 2 3" xfId="36746" xr:uid="{00000000-0005-0000-0000-00002E580000}"/>
    <cellStyle name="Normal 12 3 8 3 2 2 3 3" xfId="18446" xr:uid="{00000000-0005-0000-0000-00002F580000}"/>
    <cellStyle name="Normal 12 3 8 3 2 2 3 3 2" xfId="44066" xr:uid="{00000000-0005-0000-0000-000030580000}"/>
    <cellStyle name="Normal 12 3 8 3 2 2 3 4" xfId="31256" xr:uid="{00000000-0005-0000-0000-000031580000}"/>
    <cellStyle name="Normal 12 3 8 3 2 2 4" xfId="12955" xr:uid="{00000000-0005-0000-0000-000032580000}"/>
    <cellStyle name="Normal 12 3 8 3 2 2 4 2" xfId="25766" xr:uid="{00000000-0005-0000-0000-000033580000}"/>
    <cellStyle name="Normal 12 3 8 3 2 2 4 2 2" xfId="51386" xr:uid="{00000000-0005-0000-0000-000034580000}"/>
    <cellStyle name="Normal 12 3 8 3 2 2 4 3" xfId="38576" xr:uid="{00000000-0005-0000-0000-000035580000}"/>
    <cellStyle name="Normal 12 3 8 3 2 2 5" xfId="7465" xr:uid="{00000000-0005-0000-0000-000036580000}"/>
    <cellStyle name="Normal 12 3 8 3 2 2 5 2" xfId="20276" xr:uid="{00000000-0005-0000-0000-000037580000}"/>
    <cellStyle name="Normal 12 3 8 3 2 2 5 2 2" xfId="45896" xr:uid="{00000000-0005-0000-0000-000038580000}"/>
    <cellStyle name="Normal 12 3 8 3 2 2 5 3" xfId="33086" xr:uid="{00000000-0005-0000-0000-000039580000}"/>
    <cellStyle name="Normal 12 3 8 3 2 2 6" xfId="14786" xr:uid="{00000000-0005-0000-0000-00003A580000}"/>
    <cellStyle name="Normal 12 3 8 3 2 2 6 2" xfId="40406" xr:uid="{00000000-0005-0000-0000-00003B580000}"/>
    <cellStyle name="Normal 12 3 8 3 2 2 7" xfId="27596" xr:uid="{00000000-0005-0000-0000-00003C580000}"/>
    <cellStyle name="Normal 12 3 8 3 2 3" xfId="2911" xr:uid="{00000000-0005-0000-0000-00003D580000}"/>
    <cellStyle name="Normal 12 3 8 3 2 3 2" xfId="8401" xr:uid="{00000000-0005-0000-0000-00003E580000}"/>
    <cellStyle name="Normal 12 3 8 3 2 3 2 2" xfId="21212" xr:uid="{00000000-0005-0000-0000-00003F580000}"/>
    <cellStyle name="Normal 12 3 8 3 2 3 2 2 2" xfId="46832" xr:uid="{00000000-0005-0000-0000-000040580000}"/>
    <cellStyle name="Normal 12 3 8 3 2 3 2 3" xfId="34022" xr:uid="{00000000-0005-0000-0000-000041580000}"/>
    <cellStyle name="Normal 12 3 8 3 2 3 3" xfId="15722" xr:uid="{00000000-0005-0000-0000-000042580000}"/>
    <cellStyle name="Normal 12 3 8 3 2 3 3 2" xfId="41342" xr:uid="{00000000-0005-0000-0000-000043580000}"/>
    <cellStyle name="Normal 12 3 8 3 2 3 4" xfId="28532" xr:uid="{00000000-0005-0000-0000-000044580000}"/>
    <cellStyle name="Normal 12 3 8 3 2 4" xfId="4741" xr:uid="{00000000-0005-0000-0000-000045580000}"/>
    <cellStyle name="Normal 12 3 8 3 2 4 2" xfId="10231" xr:uid="{00000000-0005-0000-0000-000046580000}"/>
    <cellStyle name="Normal 12 3 8 3 2 4 2 2" xfId="23042" xr:uid="{00000000-0005-0000-0000-000047580000}"/>
    <cellStyle name="Normal 12 3 8 3 2 4 2 2 2" xfId="48662" xr:uid="{00000000-0005-0000-0000-000048580000}"/>
    <cellStyle name="Normal 12 3 8 3 2 4 2 3" xfId="35852" xr:uid="{00000000-0005-0000-0000-000049580000}"/>
    <cellStyle name="Normal 12 3 8 3 2 4 3" xfId="17552" xr:uid="{00000000-0005-0000-0000-00004A580000}"/>
    <cellStyle name="Normal 12 3 8 3 2 4 3 2" xfId="43172" xr:uid="{00000000-0005-0000-0000-00004B580000}"/>
    <cellStyle name="Normal 12 3 8 3 2 4 4" xfId="30362" xr:uid="{00000000-0005-0000-0000-00004C580000}"/>
    <cellStyle name="Normal 12 3 8 3 2 5" xfId="12061" xr:uid="{00000000-0005-0000-0000-00004D580000}"/>
    <cellStyle name="Normal 12 3 8 3 2 5 2" xfId="24872" xr:uid="{00000000-0005-0000-0000-00004E580000}"/>
    <cellStyle name="Normal 12 3 8 3 2 5 2 2" xfId="50492" xr:uid="{00000000-0005-0000-0000-00004F580000}"/>
    <cellStyle name="Normal 12 3 8 3 2 5 3" xfId="37682" xr:uid="{00000000-0005-0000-0000-000050580000}"/>
    <cellStyle name="Normal 12 3 8 3 2 6" xfId="6571" xr:uid="{00000000-0005-0000-0000-000051580000}"/>
    <cellStyle name="Normal 12 3 8 3 2 6 2" xfId="19382" xr:uid="{00000000-0005-0000-0000-000052580000}"/>
    <cellStyle name="Normal 12 3 8 3 2 6 2 2" xfId="45002" xr:uid="{00000000-0005-0000-0000-000053580000}"/>
    <cellStyle name="Normal 12 3 8 3 2 6 3" xfId="32192" xr:uid="{00000000-0005-0000-0000-000054580000}"/>
    <cellStyle name="Normal 12 3 8 3 2 7" xfId="13892" xr:uid="{00000000-0005-0000-0000-000055580000}"/>
    <cellStyle name="Normal 12 3 8 3 2 7 2" xfId="39512" xr:uid="{00000000-0005-0000-0000-000056580000}"/>
    <cellStyle name="Normal 12 3 8 3 2 8" xfId="26702" xr:uid="{00000000-0005-0000-0000-000057580000}"/>
    <cellStyle name="Normal 12 3 8 3 3" xfId="1575" xr:uid="{00000000-0005-0000-0000-000058580000}"/>
    <cellStyle name="Normal 12 3 8 3 3 2" xfId="3405" xr:uid="{00000000-0005-0000-0000-000059580000}"/>
    <cellStyle name="Normal 12 3 8 3 3 2 2" xfId="8895" xr:uid="{00000000-0005-0000-0000-00005A580000}"/>
    <cellStyle name="Normal 12 3 8 3 3 2 2 2" xfId="21706" xr:uid="{00000000-0005-0000-0000-00005B580000}"/>
    <cellStyle name="Normal 12 3 8 3 3 2 2 2 2" xfId="47326" xr:uid="{00000000-0005-0000-0000-00005C580000}"/>
    <cellStyle name="Normal 12 3 8 3 3 2 2 3" xfId="34516" xr:uid="{00000000-0005-0000-0000-00005D580000}"/>
    <cellStyle name="Normal 12 3 8 3 3 2 3" xfId="16216" xr:uid="{00000000-0005-0000-0000-00005E580000}"/>
    <cellStyle name="Normal 12 3 8 3 3 2 3 2" xfId="41836" xr:uid="{00000000-0005-0000-0000-00005F580000}"/>
    <cellStyle name="Normal 12 3 8 3 3 2 4" xfId="29026" xr:uid="{00000000-0005-0000-0000-000060580000}"/>
    <cellStyle name="Normal 12 3 8 3 3 3" xfId="5235" xr:uid="{00000000-0005-0000-0000-000061580000}"/>
    <cellStyle name="Normal 12 3 8 3 3 3 2" xfId="10725" xr:uid="{00000000-0005-0000-0000-000062580000}"/>
    <cellStyle name="Normal 12 3 8 3 3 3 2 2" xfId="23536" xr:uid="{00000000-0005-0000-0000-000063580000}"/>
    <cellStyle name="Normal 12 3 8 3 3 3 2 2 2" xfId="49156" xr:uid="{00000000-0005-0000-0000-000064580000}"/>
    <cellStyle name="Normal 12 3 8 3 3 3 2 3" xfId="36346" xr:uid="{00000000-0005-0000-0000-000065580000}"/>
    <cellStyle name="Normal 12 3 8 3 3 3 3" xfId="18046" xr:uid="{00000000-0005-0000-0000-000066580000}"/>
    <cellStyle name="Normal 12 3 8 3 3 3 3 2" xfId="43666" xr:uid="{00000000-0005-0000-0000-000067580000}"/>
    <cellStyle name="Normal 12 3 8 3 3 3 4" xfId="30856" xr:uid="{00000000-0005-0000-0000-000068580000}"/>
    <cellStyle name="Normal 12 3 8 3 3 4" xfId="12555" xr:uid="{00000000-0005-0000-0000-000069580000}"/>
    <cellStyle name="Normal 12 3 8 3 3 4 2" xfId="25366" xr:uid="{00000000-0005-0000-0000-00006A580000}"/>
    <cellStyle name="Normal 12 3 8 3 3 4 2 2" xfId="50986" xr:uid="{00000000-0005-0000-0000-00006B580000}"/>
    <cellStyle name="Normal 12 3 8 3 3 4 3" xfId="38176" xr:uid="{00000000-0005-0000-0000-00006C580000}"/>
    <cellStyle name="Normal 12 3 8 3 3 5" xfId="7065" xr:uid="{00000000-0005-0000-0000-00006D580000}"/>
    <cellStyle name="Normal 12 3 8 3 3 5 2" xfId="19876" xr:uid="{00000000-0005-0000-0000-00006E580000}"/>
    <cellStyle name="Normal 12 3 8 3 3 5 2 2" xfId="45496" xr:uid="{00000000-0005-0000-0000-00006F580000}"/>
    <cellStyle name="Normal 12 3 8 3 3 5 3" xfId="32686" xr:uid="{00000000-0005-0000-0000-000070580000}"/>
    <cellStyle name="Normal 12 3 8 3 3 6" xfId="14386" xr:uid="{00000000-0005-0000-0000-000071580000}"/>
    <cellStyle name="Normal 12 3 8 3 3 6 2" xfId="40006" xr:uid="{00000000-0005-0000-0000-000072580000}"/>
    <cellStyle name="Normal 12 3 8 3 3 7" xfId="27196" xr:uid="{00000000-0005-0000-0000-000073580000}"/>
    <cellStyle name="Normal 12 3 8 3 4" xfId="2511" xr:uid="{00000000-0005-0000-0000-000074580000}"/>
    <cellStyle name="Normal 12 3 8 3 4 2" xfId="8001" xr:uid="{00000000-0005-0000-0000-000075580000}"/>
    <cellStyle name="Normal 12 3 8 3 4 2 2" xfId="20812" xr:uid="{00000000-0005-0000-0000-000076580000}"/>
    <cellStyle name="Normal 12 3 8 3 4 2 2 2" xfId="46432" xr:uid="{00000000-0005-0000-0000-000077580000}"/>
    <cellStyle name="Normal 12 3 8 3 4 2 3" xfId="33622" xr:uid="{00000000-0005-0000-0000-000078580000}"/>
    <cellStyle name="Normal 12 3 8 3 4 3" xfId="15322" xr:uid="{00000000-0005-0000-0000-000079580000}"/>
    <cellStyle name="Normal 12 3 8 3 4 3 2" xfId="40942" xr:uid="{00000000-0005-0000-0000-00007A580000}"/>
    <cellStyle name="Normal 12 3 8 3 4 4" xfId="28132" xr:uid="{00000000-0005-0000-0000-00007B580000}"/>
    <cellStyle name="Normal 12 3 8 3 5" xfId="4341" xr:uid="{00000000-0005-0000-0000-00007C580000}"/>
    <cellStyle name="Normal 12 3 8 3 5 2" xfId="9831" xr:uid="{00000000-0005-0000-0000-00007D580000}"/>
    <cellStyle name="Normal 12 3 8 3 5 2 2" xfId="22642" xr:uid="{00000000-0005-0000-0000-00007E580000}"/>
    <cellStyle name="Normal 12 3 8 3 5 2 2 2" xfId="48262" xr:uid="{00000000-0005-0000-0000-00007F580000}"/>
    <cellStyle name="Normal 12 3 8 3 5 2 3" xfId="35452" xr:uid="{00000000-0005-0000-0000-000080580000}"/>
    <cellStyle name="Normal 12 3 8 3 5 3" xfId="17152" xr:uid="{00000000-0005-0000-0000-000081580000}"/>
    <cellStyle name="Normal 12 3 8 3 5 3 2" xfId="42772" xr:uid="{00000000-0005-0000-0000-000082580000}"/>
    <cellStyle name="Normal 12 3 8 3 5 4" xfId="29962" xr:uid="{00000000-0005-0000-0000-000083580000}"/>
    <cellStyle name="Normal 12 3 8 3 6" xfId="11661" xr:uid="{00000000-0005-0000-0000-000084580000}"/>
    <cellStyle name="Normal 12 3 8 3 6 2" xfId="24472" xr:uid="{00000000-0005-0000-0000-000085580000}"/>
    <cellStyle name="Normal 12 3 8 3 6 2 2" xfId="50092" xr:uid="{00000000-0005-0000-0000-000086580000}"/>
    <cellStyle name="Normal 12 3 8 3 6 3" xfId="37282" xr:uid="{00000000-0005-0000-0000-000087580000}"/>
    <cellStyle name="Normal 12 3 8 3 7" xfId="6171" xr:uid="{00000000-0005-0000-0000-000088580000}"/>
    <cellStyle name="Normal 12 3 8 3 7 2" xfId="18982" xr:uid="{00000000-0005-0000-0000-000089580000}"/>
    <cellStyle name="Normal 12 3 8 3 7 2 2" xfId="44602" xr:uid="{00000000-0005-0000-0000-00008A580000}"/>
    <cellStyle name="Normal 12 3 8 3 7 3" xfId="31792" xr:uid="{00000000-0005-0000-0000-00008B580000}"/>
    <cellStyle name="Normal 12 3 8 3 8" xfId="13492" xr:uid="{00000000-0005-0000-0000-00008C580000}"/>
    <cellStyle name="Normal 12 3 8 3 8 2" xfId="39112" xr:uid="{00000000-0005-0000-0000-00008D580000}"/>
    <cellStyle name="Normal 12 3 8 3 9" xfId="26302" xr:uid="{00000000-0005-0000-0000-00008E580000}"/>
    <cellStyle name="Normal 12 3 8 4" xfId="455" xr:uid="{00000000-0005-0000-0000-00008F580000}"/>
    <cellStyle name="Normal 12 3 8 4 2" xfId="1350" xr:uid="{00000000-0005-0000-0000-000090580000}"/>
    <cellStyle name="Normal 12 3 8 4 2 2" xfId="3180" xr:uid="{00000000-0005-0000-0000-000091580000}"/>
    <cellStyle name="Normal 12 3 8 4 2 2 2" xfId="8670" xr:uid="{00000000-0005-0000-0000-000092580000}"/>
    <cellStyle name="Normal 12 3 8 4 2 2 2 2" xfId="21481" xr:uid="{00000000-0005-0000-0000-000093580000}"/>
    <cellStyle name="Normal 12 3 8 4 2 2 2 2 2" xfId="47101" xr:uid="{00000000-0005-0000-0000-000094580000}"/>
    <cellStyle name="Normal 12 3 8 4 2 2 2 3" xfId="34291" xr:uid="{00000000-0005-0000-0000-000095580000}"/>
    <cellStyle name="Normal 12 3 8 4 2 2 3" xfId="15991" xr:uid="{00000000-0005-0000-0000-000096580000}"/>
    <cellStyle name="Normal 12 3 8 4 2 2 3 2" xfId="41611" xr:uid="{00000000-0005-0000-0000-000097580000}"/>
    <cellStyle name="Normal 12 3 8 4 2 2 4" xfId="28801" xr:uid="{00000000-0005-0000-0000-000098580000}"/>
    <cellStyle name="Normal 12 3 8 4 2 3" xfId="5010" xr:uid="{00000000-0005-0000-0000-000099580000}"/>
    <cellStyle name="Normal 12 3 8 4 2 3 2" xfId="10500" xr:uid="{00000000-0005-0000-0000-00009A580000}"/>
    <cellStyle name="Normal 12 3 8 4 2 3 2 2" xfId="23311" xr:uid="{00000000-0005-0000-0000-00009B580000}"/>
    <cellStyle name="Normal 12 3 8 4 2 3 2 2 2" xfId="48931" xr:uid="{00000000-0005-0000-0000-00009C580000}"/>
    <cellStyle name="Normal 12 3 8 4 2 3 2 3" xfId="36121" xr:uid="{00000000-0005-0000-0000-00009D580000}"/>
    <cellStyle name="Normal 12 3 8 4 2 3 3" xfId="17821" xr:uid="{00000000-0005-0000-0000-00009E580000}"/>
    <cellStyle name="Normal 12 3 8 4 2 3 3 2" xfId="43441" xr:uid="{00000000-0005-0000-0000-00009F580000}"/>
    <cellStyle name="Normal 12 3 8 4 2 3 4" xfId="30631" xr:uid="{00000000-0005-0000-0000-0000A0580000}"/>
    <cellStyle name="Normal 12 3 8 4 2 4" xfId="12330" xr:uid="{00000000-0005-0000-0000-0000A1580000}"/>
    <cellStyle name="Normal 12 3 8 4 2 4 2" xfId="25141" xr:uid="{00000000-0005-0000-0000-0000A2580000}"/>
    <cellStyle name="Normal 12 3 8 4 2 4 2 2" xfId="50761" xr:uid="{00000000-0005-0000-0000-0000A3580000}"/>
    <cellStyle name="Normal 12 3 8 4 2 4 3" xfId="37951" xr:uid="{00000000-0005-0000-0000-0000A4580000}"/>
    <cellStyle name="Normal 12 3 8 4 2 5" xfId="6840" xr:uid="{00000000-0005-0000-0000-0000A5580000}"/>
    <cellStyle name="Normal 12 3 8 4 2 5 2" xfId="19651" xr:uid="{00000000-0005-0000-0000-0000A6580000}"/>
    <cellStyle name="Normal 12 3 8 4 2 5 2 2" xfId="45271" xr:uid="{00000000-0005-0000-0000-0000A7580000}"/>
    <cellStyle name="Normal 12 3 8 4 2 5 3" xfId="32461" xr:uid="{00000000-0005-0000-0000-0000A8580000}"/>
    <cellStyle name="Normal 12 3 8 4 2 6" xfId="14161" xr:uid="{00000000-0005-0000-0000-0000A9580000}"/>
    <cellStyle name="Normal 12 3 8 4 2 6 2" xfId="39781" xr:uid="{00000000-0005-0000-0000-0000AA580000}"/>
    <cellStyle name="Normal 12 3 8 4 2 7" xfId="26971" xr:uid="{00000000-0005-0000-0000-0000AB580000}"/>
    <cellStyle name="Normal 12 3 8 4 3" xfId="2286" xr:uid="{00000000-0005-0000-0000-0000AC580000}"/>
    <cellStyle name="Normal 12 3 8 4 3 2" xfId="7776" xr:uid="{00000000-0005-0000-0000-0000AD580000}"/>
    <cellStyle name="Normal 12 3 8 4 3 2 2" xfId="20587" xr:uid="{00000000-0005-0000-0000-0000AE580000}"/>
    <cellStyle name="Normal 12 3 8 4 3 2 2 2" xfId="46207" xr:uid="{00000000-0005-0000-0000-0000AF580000}"/>
    <cellStyle name="Normal 12 3 8 4 3 2 3" xfId="33397" xr:uid="{00000000-0005-0000-0000-0000B0580000}"/>
    <cellStyle name="Normal 12 3 8 4 3 3" xfId="15097" xr:uid="{00000000-0005-0000-0000-0000B1580000}"/>
    <cellStyle name="Normal 12 3 8 4 3 3 2" xfId="40717" xr:uid="{00000000-0005-0000-0000-0000B2580000}"/>
    <cellStyle name="Normal 12 3 8 4 3 4" xfId="27907" xr:uid="{00000000-0005-0000-0000-0000B3580000}"/>
    <cellStyle name="Normal 12 3 8 4 4" xfId="4116" xr:uid="{00000000-0005-0000-0000-0000B4580000}"/>
    <cellStyle name="Normal 12 3 8 4 4 2" xfId="9606" xr:uid="{00000000-0005-0000-0000-0000B5580000}"/>
    <cellStyle name="Normal 12 3 8 4 4 2 2" xfId="22417" xr:uid="{00000000-0005-0000-0000-0000B6580000}"/>
    <cellStyle name="Normal 12 3 8 4 4 2 2 2" xfId="48037" xr:uid="{00000000-0005-0000-0000-0000B7580000}"/>
    <cellStyle name="Normal 12 3 8 4 4 2 3" xfId="35227" xr:uid="{00000000-0005-0000-0000-0000B8580000}"/>
    <cellStyle name="Normal 12 3 8 4 4 3" xfId="16927" xr:uid="{00000000-0005-0000-0000-0000B9580000}"/>
    <cellStyle name="Normal 12 3 8 4 4 3 2" xfId="42547" xr:uid="{00000000-0005-0000-0000-0000BA580000}"/>
    <cellStyle name="Normal 12 3 8 4 4 4" xfId="29737" xr:uid="{00000000-0005-0000-0000-0000BB580000}"/>
    <cellStyle name="Normal 12 3 8 4 5" xfId="11436" xr:uid="{00000000-0005-0000-0000-0000BC580000}"/>
    <cellStyle name="Normal 12 3 8 4 5 2" xfId="24247" xr:uid="{00000000-0005-0000-0000-0000BD580000}"/>
    <cellStyle name="Normal 12 3 8 4 5 2 2" xfId="49867" xr:uid="{00000000-0005-0000-0000-0000BE580000}"/>
    <cellStyle name="Normal 12 3 8 4 5 3" xfId="37057" xr:uid="{00000000-0005-0000-0000-0000BF580000}"/>
    <cellStyle name="Normal 12 3 8 4 6" xfId="5946" xr:uid="{00000000-0005-0000-0000-0000C0580000}"/>
    <cellStyle name="Normal 12 3 8 4 6 2" xfId="18757" xr:uid="{00000000-0005-0000-0000-0000C1580000}"/>
    <cellStyle name="Normal 12 3 8 4 6 2 2" xfId="44377" xr:uid="{00000000-0005-0000-0000-0000C2580000}"/>
    <cellStyle name="Normal 12 3 8 4 6 3" xfId="31567" xr:uid="{00000000-0005-0000-0000-0000C3580000}"/>
    <cellStyle name="Normal 12 3 8 4 7" xfId="13267" xr:uid="{00000000-0005-0000-0000-0000C4580000}"/>
    <cellStyle name="Normal 12 3 8 4 7 2" xfId="38887" xr:uid="{00000000-0005-0000-0000-0000C5580000}"/>
    <cellStyle name="Normal 12 3 8 4 8" xfId="26077" xr:uid="{00000000-0005-0000-0000-0000C6580000}"/>
    <cellStyle name="Normal 12 3 8 5" xfId="814" xr:uid="{00000000-0005-0000-0000-0000C7580000}"/>
    <cellStyle name="Normal 12 3 8 5 2" xfId="1709" xr:uid="{00000000-0005-0000-0000-0000C8580000}"/>
    <cellStyle name="Normal 12 3 8 5 2 2" xfId="3539" xr:uid="{00000000-0005-0000-0000-0000C9580000}"/>
    <cellStyle name="Normal 12 3 8 5 2 2 2" xfId="9029" xr:uid="{00000000-0005-0000-0000-0000CA580000}"/>
    <cellStyle name="Normal 12 3 8 5 2 2 2 2" xfId="21840" xr:uid="{00000000-0005-0000-0000-0000CB580000}"/>
    <cellStyle name="Normal 12 3 8 5 2 2 2 2 2" xfId="47460" xr:uid="{00000000-0005-0000-0000-0000CC580000}"/>
    <cellStyle name="Normal 12 3 8 5 2 2 2 3" xfId="34650" xr:uid="{00000000-0005-0000-0000-0000CD580000}"/>
    <cellStyle name="Normal 12 3 8 5 2 2 3" xfId="16350" xr:uid="{00000000-0005-0000-0000-0000CE580000}"/>
    <cellStyle name="Normal 12 3 8 5 2 2 3 2" xfId="41970" xr:uid="{00000000-0005-0000-0000-0000CF580000}"/>
    <cellStyle name="Normal 12 3 8 5 2 2 4" xfId="29160" xr:uid="{00000000-0005-0000-0000-0000D0580000}"/>
    <cellStyle name="Normal 12 3 8 5 2 3" xfId="5369" xr:uid="{00000000-0005-0000-0000-0000D1580000}"/>
    <cellStyle name="Normal 12 3 8 5 2 3 2" xfId="10859" xr:uid="{00000000-0005-0000-0000-0000D2580000}"/>
    <cellStyle name="Normal 12 3 8 5 2 3 2 2" xfId="23670" xr:uid="{00000000-0005-0000-0000-0000D3580000}"/>
    <cellStyle name="Normal 12 3 8 5 2 3 2 2 2" xfId="49290" xr:uid="{00000000-0005-0000-0000-0000D4580000}"/>
    <cellStyle name="Normal 12 3 8 5 2 3 2 3" xfId="36480" xr:uid="{00000000-0005-0000-0000-0000D5580000}"/>
    <cellStyle name="Normal 12 3 8 5 2 3 3" xfId="18180" xr:uid="{00000000-0005-0000-0000-0000D6580000}"/>
    <cellStyle name="Normal 12 3 8 5 2 3 3 2" xfId="43800" xr:uid="{00000000-0005-0000-0000-0000D7580000}"/>
    <cellStyle name="Normal 12 3 8 5 2 3 4" xfId="30990" xr:uid="{00000000-0005-0000-0000-0000D8580000}"/>
    <cellStyle name="Normal 12 3 8 5 2 4" xfId="12689" xr:uid="{00000000-0005-0000-0000-0000D9580000}"/>
    <cellStyle name="Normal 12 3 8 5 2 4 2" xfId="25500" xr:uid="{00000000-0005-0000-0000-0000DA580000}"/>
    <cellStyle name="Normal 12 3 8 5 2 4 2 2" xfId="51120" xr:uid="{00000000-0005-0000-0000-0000DB580000}"/>
    <cellStyle name="Normal 12 3 8 5 2 4 3" xfId="38310" xr:uid="{00000000-0005-0000-0000-0000DC580000}"/>
    <cellStyle name="Normal 12 3 8 5 2 5" xfId="7199" xr:uid="{00000000-0005-0000-0000-0000DD580000}"/>
    <cellStyle name="Normal 12 3 8 5 2 5 2" xfId="20010" xr:uid="{00000000-0005-0000-0000-0000DE580000}"/>
    <cellStyle name="Normal 12 3 8 5 2 5 2 2" xfId="45630" xr:uid="{00000000-0005-0000-0000-0000DF580000}"/>
    <cellStyle name="Normal 12 3 8 5 2 5 3" xfId="32820" xr:uid="{00000000-0005-0000-0000-0000E0580000}"/>
    <cellStyle name="Normal 12 3 8 5 2 6" xfId="14520" xr:uid="{00000000-0005-0000-0000-0000E1580000}"/>
    <cellStyle name="Normal 12 3 8 5 2 6 2" xfId="40140" xr:uid="{00000000-0005-0000-0000-0000E2580000}"/>
    <cellStyle name="Normal 12 3 8 5 2 7" xfId="27330" xr:uid="{00000000-0005-0000-0000-0000E3580000}"/>
    <cellStyle name="Normal 12 3 8 5 3" xfId="2645" xr:uid="{00000000-0005-0000-0000-0000E4580000}"/>
    <cellStyle name="Normal 12 3 8 5 3 2" xfId="8135" xr:uid="{00000000-0005-0000-0000-0000E5580000}"/>
    <cellStyle name="Normal 12 3 8 5 3 2 2" xfId="20946" xr:uid="{00000000-0005-0000-0000-0000E6580000}"/>
    <cellStyle name="Normal 12 3 8 5 3 2 2 2" xfId="46566" xr:uid="{00000000-0005-0000-0000-0000E7580000}"/>
    <cellStyle name="Normal 12 3 8 5 3 2 3" xfId="33756" xr:uid="{00000000-0005-0000-0000-0000E8580000}"/>
    <cellStyle name="Normal 12 3 8 5 3 3" xfId="15456" xr:uid="{00000000-0005-0000-0000-0000E9580000}"/>
    <cellStyle name="Normal 12 3 8 5 3 3 2" xfId="41076" xr:uid="{00000000-0005-0000-0000-0000EA580000}"/>
    <cellStyle name="Normal 12 3 8 5 3 4" xfId="28266" xr:uid="{00000000-0005-0000-0000-0000EB580000}"/>
    <cellStyle name="Normal 12 3 8 5 4" xfId="4475" xr:uid="{00000000-0005-0000-0000-0000EC580000}"/>
    <cellStyle name="Normal 12 3 8 5 4 2" xfId="9965" xr:uid="{00000000-0005-0000-0000-0000ED580000}"/>
    <cellStyle name="Normal 12 3 8 5 4 2 2" xfId="22776" xr:uid="{00000000-0005-0000-0000-0000EE580000}"/>
    <cellStyle name="Normal 12 3 8 5 4 2 2 2" xfId="48396" xr:uid="{00000000-0005-0000-0000-0000EF580000}"/>
    <cellStyle name="Normal 12 3 8 5 4 2 3" xfId="35586" xr:uid="{00000000-0005-0000-0000-0000F0580000}"/>
    <cellStyle name="Normal 12 3 8 5 4 3" xfId="17286" xr:uid="{00000000-0005-0000-0000-0000F1580000}"/>
    <cellStyle name="Normal 12 3 8 5 4 3 2" xfId="42906" xr:uid="{00000000-0005-0000-0000-0000F2580000}"/>
    <cellStyle name="Normal 12 3 8 5 4 4" xfId="30096" xr:uid="{00000000-0005-0000-0000-0000F3580000}"/>
    <cellStyle name="Normal 12 3 8 5 5" xfId="11795" xr:uid="{00000000-0005-0000-0000-0000F4580000}"/>
    <cellStyle name="Normal 12 3 8 5 5 2" xfId="24606" xr:uid="{00000000-0005-0000-0000-0000F5580000}"/>
    <cellStyle name="Normal 12 3 8 5 5 2 2" xfId="50226" xr:uid="{00000000-0005-0000-0000-0000F6580000}"/>
    <cellStyle name="Normal 12 3 8 5 5 3" xfId="37416" xr:uid="{00000000-0005-0000-0000-0000F7580000}"/>
    <cellStyle name="Normal 12 3 8 5 6" xfId="6305" xr:uid="{00000000-0005-0000-0000-0000F8580000}"/>
    <cellStyle name="Normal 12 3 8 5 6 2" xfId="19116" xr:uid="{00000000-0005-0000-0000-0000F9580000}"/>
    <cellStyle name="Normal 12 3 8 5 6 2 2" xfId="44736" xr:uid="{00000000-0005-0000-0000-0000FA580000}"/>
    <cellStyle name="Normal 12 3 8 5 6 3" xfId="31926" xr:uid="{00000000-0005-0000-0000-0000FB580000}"/>
    <cellStyle name="Normal 12 3 8 5 7" xfId="13626" xr:uid="{00000000-0005-0000-0000-0000FC580000}"/>
    <cellStyle name="Normal 12 3 8 5 7 2" xfId="39246" xr:uid="{00000000-0005-0000-0000-0000FD580000}"/>
    <cellStyle name="Normal 12 3 8 5 8" xfId="26436" xr:uid="{00000000-0005-0000-0000-0000FE580000}"/>
    <cellStyle name="Normal 12 3 8 6" xfId="1215" xr:uid="{00000000-0005-0000-0000-0000FF580000}"/>
    <cellStyle name="Normal 12 3 8 6 2" xfId="3045" xr:uid="{00000000-0005-0000-0000-000000590000}"/>
    <cellStyle name="Normal 12 3 8 6 2 2" xfId="8535" xr:uid="{00000000-0005-0000-0000-000001590000}"/>
    <cellStyle name="Normal 12 3 8 6 2 2 2" xfId="21346" xr:uid="{00000000-0005-0000-0000-000002590000}"/>
    <cellStyle name="Normal 12 3 8 6 2 2 2 2" xfId="46966" xr:uid="{00000000-0005-0000-0000-000003590000}"/>
    <cellStyle name="Normal 12 3 8 6 2 2 3" xfId="34156" xr:uid="{00000000-0005-0000-0000-000004590000}"/>
    <cellStyle name="Normal 12 3 8 6 2 3" xfId="15856" xr:uid="{00000000-0005-0000-0000-000005590000}"/>
    <cellStyle name="Normal 12 3 8 6 2 3 2" xfId="41476" xr:uid="{00000000-0005-0000-0000-000006590000}"/>
    <cellStyle name="Normal 12 3 8 6 2 4" xfId="28666" xr:uid="{00000000-0005-0000-0000-000007590000}"/>
    <cellStyle name="Normal 12 3 8 6 3" xfId="4875" xr:uid="{00000000-0005-0000-0000-000008590000}"/>
    <cellStyle name="Normal 12 3 8 6 3 2" xfId="10365" xr:uid="{00000000-0005-0000-0000-000009590000}"/>
    <cellStyle name="Normal 12 3 8 6 3 2 2" xfId="23176" xr:uid="{00000000-0005-0000-0000-00000A590000}"/>
    <cellStyle name="Normal 12 3 8 6 3 2 2 2" xfId="48796" xr:uid="{00000000-0005-0000-0000-00000B590000}"/>
    <cellStyle name="Normal 12 3 8 6 3 2 3" xfId="35986" xr:uid="{00000000-0005-0000-0000-00000C590000}"/>
    <cellStyle name="Normal 12 3 8 6 3 3" xfId="17686" xr:uid="{00000000-0005-0000-0000-00000D590000}"/>
    <cellStyle name="Normal 12 3 8 6 3 3 2" xfId="43306" xr:uid="{00000000-0005-0000-0000-00000E590000}"/>
    <cellStyle name="Normal 12 3 8 6 3 4" xfId="30496" xr:uid="{00000000-0005-0000-0000-00000F590000}"/>
    <cellStyle name="Normal 12 3 8 6 4" xfId="12195" xr:uid="{00000000-0005-0000-0000-000010590000}"/>
    <cellStyle name="Normal 12 3 8 6 4 2" xfId="25006" xr:uid="{00000000-0005-0000-0000-000011590000}"/>
    <cellStyle name="Normal 12 3 8 6 4 2 2" xfId="50626" xr:uid="{00000000-0005-0000-0000-000012590000}"/>
    <cellStyle name="Normal 12 3 8 6 4 3" xfId="37816" xr:uid="{00000000-0005-0000-0000-000013590000}"/>
    <cellStyle name="Normal 12 3 8 6 5" xfId="6705" xr:uid="{00000000-0005-0000-0000-000014590000}"/>
    <cellStyle name="Normal 12 3 8 6 5 2" xfId="19516" xr:uid="{00000000-0005-0000-0000-000015590000}"/>
    <cellStyle name="Normal 12 3 8 6 5 2 2" xfId="45136" xr:uid="{00000000-0005-0000-0000-000016590000}"/>
    <cellStyle name="Normal 12 3 8 6 5 3" xfId="32326" xr:uid="{00000000-0005-0000-0000-000017590000}"/>
    <cellStyle name="Normal 12 3 8 6 6" xfId="14026" xr:uid="{00000000-0005-0000-0000-000018590000}"/>
    <cellStyle name="Normal 12 3 8 6 6 2" xfId="39646" xr:uid="{00000000-0005-0000-0000-000019590000}"/>
    <cellStyle name="Normal 12 3 8 6 7" xfId="26836" xr:uid="{00000000-0005-0000-0000-00001A590000}"/>
    <cellStyle name="Normal 12 3 8 7" xfId="2151" xr:uid="{00000000-0005-0000-0000-00001B590000}"/>
    <cellStyle name="Normal 12 3 8 7 2" xfId="7641" xr:uid="{00000000-0005-0000-0000-00001C590000}"/>
    <cellStyle name="Normal 12 3 8 7 2 2" xfId="20452" xr:uid="{00000000-0005-0000-0000-00001D590000}"/>
    <cellStyle name="Normal 12 3 8 7 2 2 2" xfId="46072" xr:uid="{00000000-0005-0000-0000-00001E590000}"/>
    <cellStyle name="Normal 12 3 8 7 2 3" xfId="33262" xr:uid="{00000000-0005-0000-0000-00001F590000}"/>
    <cellStyle name="Normal 12 3 8 7 3" xfId="14962" xr:uid="{00000000-0005-0000-0000-000020590000}"/>
    <cellStyle name="Normal 12 3 8 7 3 2" xfId="40582" xr:uid="{00000000-0005-0000-0000-000021590000}"/>
    <cellStyle name="Normal 12 3 8 7 4" xfId="27772" xr:uid="{00000000-0005-0000-0000-000022590000}"/>
    <cellStyle name="Normal 12 3 8 8" xfId="3981" xr:uid="{00000000-0005-0000-0000-000023590000}"/>
    <cellStyle name="Normal 12 3 8 8 2" xfId="9471" xr:uid="{00000000-0005-0000-0000-000024590000}"/>
    <cellStyle name="Normal 12 3 8 8 2 2" xfId="22282" xr:uid="{00000000-0005-0000-0000-000025590000}"/>
    <cellStyle name="Normal 12 3 8 8 2 2 2" xfId="47902" xr:uid="{00000000-0005-0000-0000-000026590000}"/>
    <cellStyle name="Normal 12 3 8 8 2 3" xfId="35092" xr:uid="{00000000-0005-0000-0000-000027590000}"/>
    <cellStyle name="Normal 12 3 8 8 3" xfId="16792" xr:uid="{00000000-0005-0000-0000-000028590000}"/>
    <cellStyle name="Normal 12 3 8 8 3 2" xfId="42412" xr:uid="{00000000-0005-0000-0000-000029590000}"/>
    <cellStyle name="Normal 12 3 8 8 4" xfId="29602" xr:uid="{00000000-0005-0000-0000-00002A590000}"/>
    <cellStyle name="Normal 12 3 8 9" xfId="11301" xr:uid="{00000000-0005-0000-0000-00002B590000}"/>
    <cellStyle name="Normal 12 3 8 9 2" xfId="24112" xr:uid="{00000000-0005-0000-0000-00002C590000}"/>
    <cellStyle name="Normal 12 3 8 9 2 2" xfId="49732" xr:uid="{00000000-0005-0000-0000-00002D590000}"/>
    <cellStyle name="Normal 12 3 8 9 3" xfId="36922" xr:uid="{00000000-0005-0000-0000-00002E590000}"/>
    <cellStyle name="Normal 12 3 9" xfId="371" xr:uid="{00000000-0005-0000-0000-00002F590000}"/>
    <cellStyle name="Normal 12 3 9 2" xfId="855" xr:uid="{00000000-0005-0000-0000-000030590000}"/>
    <cellStyle name="Normal 12 3 9 2 2" xfId="1750" xr:uid="{00000000-0005-0000-0000-000031590000}"/>
    <cellStyle name="Normal 12 3 9 2 2 2" xfId="3580" xr:uid="{00000000-0005-0000-0000-000032590000}"/>
    <cellStyle name="Normal 12 3 9 2 2 2 2" xfId="9070" xr:uid="{00000000-0005-0000-0000-000033590000}"/>
    <cellStyle name="Normal 12 3 9 2 2 2 2 2" xfId="21881" xr:uid="{00000000-0005-0000-0000-000034590000}"/>
    <cellStyle name="Normal 12 3 9 2 2 2 2 2 2" xfId="47501" xr:uid="{00000000-0005-0000-0000-000035590000}"/>
    <cellStyle name="Normal 12 3 9 2 2 2 2 3" xfId="34691" xr:uid="{00000000-0005-0000-0000-000036590000}"/>
    <cellStyle name="Normal 12 3 9 2 2 2 3" xfId="16391" xr:uid="{00000000-0005-0000-0000-000037590000}"/>
    <cellStyle name="Normal 12 3 9 2 2 2 3 2" xfId="42011" xr:uid="{00000000-0005-0000-0000-000038590000}"/>
    <cellStyle name="Normal 12 3 9 2 2 2 4" xfId="29201" xr:uid="{00000000-0005-0000-0000-000039590000}"/>
    <cellStyle name="Normal 12 3 9 2 2 3" xfId="5410" xr:uid="{00000000-0005-0000-0000-00003A590000}"/>
    <cellStyle name="Normal 12 3 9 2 2 3 2" xfId="10900" xr:uid="{00000000-0005-0000-0000-00003B590000}"/>
    <cellStyle name="Normal 12 3 9 2 2 3 2 2" xfId="23711" xr:uid="{00000000-0005-0000-0000-00003C590000}"/>
    <cellStyle name="Normal 12 3 9 2 2 3 2 2 2" xfId="49331" xr:uid="{00000000-0005-0000-0000-00003D590000}"/>
    <cellStyle name="Normal 12 3 9 2 2 3 2 3" xfId="36521" xr:uid="{00000000-0005-0000-0000-00003E590000}"/>
    <cellStyle name="Normal 12 3 9 2 2 3 3" xfId="18221" xr:uid="{00000000-0005-0000-0000-00003F590000}"/>
    <cellStyle name="Normal 12 3 9 2 2 3 3 2" xfId="43841" xr:uid="{00000000-0005-0000-0000-000040590000}"/>
    <cellStyle name="Normal 12 3 9 2 2 3 4" xfId="31031" xr:uid="{00000000-0005-0000-0000-000041590000}"/>
    <cellStyle name="Normal 12 3 9 2 2 4" xfId="12730" xr:uid="{00000000-0005-0000-0000-000042590000}"/>
    <cellStyle name="Normal 12 3 9 2 2 4 2" xfId="25541" xr:uid="{00000000-0005-0000-0000-000043590000}"/>
    <cellStyle name="Normal 12 3 9 2 2 4 2 2" xfId="51161" xr:uid="{00000000-0005-0000-0000-000044590000}"/>
    <cellStyle name="Normal 12 3 9 2 2 4 3" xfId="38351" xr:uid="{00000000-0005-0000-0000-000045590000}"/>
    <cellStyle name="Normal 12 3 9 2 2 5" xfId="7240" xr:uid="{00000000-0005-0000-0000-000046590000}"/>
    <cellStyle name="Normal 12 3 9 2 2 5 2" xfId="20051" xr:uid="{00000000-0005-0000-0000-000047590000}"/>
    <cellStyle name="Normal 12 3 9 2 2 5 2 2" xfId="45671" xr:uid="{00000000-0005-0000-0000-000048590000}"/>
    <cellStyle name="Normal 12 3 9 2 2 5 3" xfId="32861" xr:uid="{00000000-0005-0000-0000-000049590000}"/>
    <cellStyle name="Normal 12 3 9 2 2 6" xfId="14561" xr:uid="{00000000-0005-0000-0000-00004A590000}"/>
    <cellStyle name="Normal 12 3 9 2 2 6 2" xfId="40181" xr:uid="{00000000-0005-0000-0000-00004B590000}"/>
    <cellStyle name="Normal 12 3 9 2 2 7" xfId="27371" xr:uid="{00000000-0005-0000-0000-00004C590000}"/>
    <cellStyle name="Normal 12 3 9 2 3" xfId="2686" xr:uid="{00000000-0005-0000-0000-00004D590000}"/>
    <cellStyle name="Normal 12 3 9 2 3 2" xfId="8176" xr:uid="{00000000-0005-0000-0000-00004E590000}"/>
    <cellStyle name="Normal 12 3 9 2 3 2 2" xfId="20987" xr:uid="{00000000-0005-0000-0000-00004F590000}"/>
    <cellStyle name="Normal 12 3 9 2 3 2 2 2" xfId="46607" xr:uid="{00000000-0005-0000-0000-000050590000}"/>
    <cellStyle name="Normal 12 3 9 2 3 2 3" xfId="33797" xr:uid="{00000000-0005-0000-0000-000051590000}"/>
    <cellStyle name="Normal 12 3 9 2 3 3" xfId="15497" xr:uid="{00000000-0005-0000-0000-000052590000}"/>
    <cellStyle name="Normal 12 3 9 2 3 3 2" xfId="41117" xr:uid="{00000000-0005-0000-0000-000053590000}"/>
    <cellStyle name="Normal 12 3 9 2 3 4" xfId="28307" xr:uid="{00000000-0005-0000-0000-000054590000}"/>
    <cellStyle name="Normal 12 3 9 2 4" xfId="4516" xr:uid="{00000000-0005-0000-0000-000055590000}"/>
    <cellStyle name="Normal 12 3 9 2 4 2" xfId="10006" xr:uid="{00000000-0005-0000-0000-000056590000}"/>
    <cellStyle name="Normal 12 3 9 2 4 2 2" xfId="22817" xr:uid="{00000000-0005-0000-0000-000057590000}"/>
    <cellStyle name="Normal 12 3 9 2 4 2 2 2" xfId="48437" xr:uid="{00000000-0005-0000-0000-000058590000}"/>
    <cellStyle name="Normal 12 3 9 2 4 2 3" xfId="35627" xr:uid="{00000000-0005-0000-0000-000059590000}"/>
    <cellStyle name="Normal 12 3 9 2 4 3" xfId="17327" xr:uid="{00000000-0005-0000-0000-00005A590000}"/>
    <cellStyle name="Normal 12 3 9 2 4 3 2" xfId="42947" xr:uid="{00000000-0005-0000-0000-00005B590000}"/>
    <cellStyle name="Normal 12 3 9 2 4 4" xfId="30137" xr:uid="{00000000-0005-0000-0000-00005C590000}"/>
    <cellStyle name="Normal 12 3 9 2 5" xfId="11836" xr:uid="{00000000-0005-0000-0000-00005D590000}"/>
    <cellStyle name="Normal 12 3 9 2 5 2" xfId="24647" xr:uid="{00000000-0005-0000-0000-00005E590000}"/>
    <cellStyle name="Normal 12 3 9 2 5 2 2" xfId="50267" xr:uid="{00000000-0005-0000-0000-00005F590000}"/>
    <cellStyle name="Normal 12 3 9 2 5 3" xfId="37457" xr:uid="{00000000-0005-0000-0000-000060590000}"/>
    <cellStyle name="Normal 12 3 9 2 6" xfId="6346" xr:uid="{00000000-0005-0000-0000-000061590000}"/>
    <cellStyle name="Normal 12 3 9 2 6 2" xfId="19157" xr:uid="{00000000-0005-0000-0000-000062590000}"/>
    <cellStyle name="Normal 12 3 9 2 6 2 2" xfId="44777" xr:uid="{00000000-0005-0000-0000-000063590000}"/>
    <cellStyle name="Normal 12 3 9 2 6 3" xfId="31967" xr:uid="{00000000-0005-0000-0000-000064590000}"/>
    <cellStyle name="Normal 12 3 9 2 7" xfId="13667" xr:uid="{00000000-0005-0000-0000-000065590000}"/>
    <cellStyle name="Normal 12 3 9 2 7 2" xfId="39287" xr:uid="{00000000-0005-0000-0000-000066590000}"/>
    <cellStyle name="Normal 12 3 9 2 8" xfId="26477" xr:uid="{00000000-0005-0000-0000-000067590000}"/>
    <cellStyle name="Normal 12 3 9 3" xfId="1266" xr:uid="{00000000-0005-0000-0000-000068590000}"/>
    <cellStyle name="Normal 12 3 9 3 2" xfId="3096" xr:uid="{00000000-0005-0000-0000-000069590000}"/>
    <cellStyle name="Normal 12 3 9 3 2 2" xfId="8586" xr:uid="{00000000-0005-0000-0000-00006A590000}"/>
    <cellStyle name="Normal 12 3 9 3 2 2 2" xfId="21397" xr:uid="{00000000-0005-0000-0000-00006B590000}"/>
    <cellStyle name="Normal 12 3 9 3 2 2 2 2" xfId="47017" xr:uid="{00000000-0005-0000-0000-00006C590000}"/>
    <cellStyle name="Normal 12 3 9 3 2 2 3" xfId="34207" xr:uid="{00000000-0005-0000-0000-00006D590000}"/>
    <cellStyle name="Normal 12 3 9 3 2 3" xfId="15907" xr:uid="{00000000-0005-0000-0000-00006E590000}"/>
    <cellStyle name="Normal 12 3 9 3 2 3 2" xfId="41527" xr:uid="{00000000-0005-0000-0000-00006F590000}"/>
    <cellStyle name="Normal 12 3 9 3 2 4" xfId="28717" xr:uid="{00000000-0005-0000-0000-000070590000}"/>
    <cellStyle name="Normal 12 3 9 3 3" xfId="4926" xr:uid="{00000000-0005-0000-0000-000071590000}"/>
    <cellStyle name="Normal 12 3 9 3 3 2" xfId="10416" xr:uid="{00000000-0005-0000-0000-000072590000}"/>
    <cellStyle name="Normal 12 3 9 3 3 2 2" xfId="23227" xr:uid="{00000000-0005-0000-0000-000073590000}"/>
    <cellStyle name="Normal 12 3 9 3 3 2 2 2" xfId="48847" xr:uid="{00000000-0005-0000-0000-000074590000}"/>
    <cellStyle name="Normal 12 3 9 3 3 2 3" xfId="36037" xr:uid="{00000000-0005-0000-0000-000075590000}"/>
    <cellStyle name="Normal 12 3 9 3 3 3" xfId="17737" xr:uid="{00000000-0005-0000-0000-000076590000}"/>
    <cellStyle name="Normal 12 3 9 3 3 3 2" xfId="43357" xr:uid="{00000000-0005-0000-0000-000077590000}"/>
    <cellStyle name="Normal 12 3 9 3 3 4" xfId="30547" xr:uid="{00000000-0005-0000-0000-000078590000}"/>
    <cellStyle name="Normal 12 3 9 3 4" xfId="12246" xr:uid="{00000000-0005-0000-0000-000079590000}"/>
    <cellStyle name="Normal 12 3 9 3 4 2" xfId="25057" xr:uid="{00000000-0005-0000-0000-00007A590000}"/>
    <cellStyle name="Normal 12 3 9 3 4 2 2" xfId="50677" xr:uid="{00000000-0005-0000-0000-00007B590000}"/>
    <cellStyle name="Normal 12 3 9 3 4 3" xfId="37867" xr:uid="{00000000-0005-0000-0000-00007C590000}"/>
    <cellStyle name="Normal 12 3 9 3 5" xfId="6756" xr:uid="{00000000-0005-0000-0000-00007D590000}"/>
    <cellStyle name="Normal 12 3 9 3 5 2" xfId="19567" xr:uid="{00000000-0005-0000-0000-00007E590000}"/>
    <cellStyle name="Normal 12 3 9 3 5 2 2" xfId="45187" xr:uid="{00000000-0005-0000-0000-00007F590000}"/>
    <cellStyle name="Normal 12 3 9 3 5 3" xfId="32377" xr:uid="{00000000-0005-0000-0000-000080590000}"/>
    <cellStyle name="Normal 12 3 9 3 6" xfId="14077" xr:uid="{00000000-0005-0000-0000-000081590000}"/>
    <cellStyle name="Normal 12 3 9 3 6 2" xfId="39697" xr:uid="{00000000-0005-0000-0000-000082590000}"/>
    <cellStyle name="Normal 12 3 9 3 7" xfId="26887" xr:uid="{00000000-0005-0000-0000-000083590000}"/>
    <cellStyle name="Normal 12 3 9 4" xfId="2202" xr:uid="{00000000-0005-0000-0000-000084590000}"/>
    <cellStyle name="Normal 12 3 9 4 2" xfId="7692" xr:uid="{00000000-0005-0000-0000-000085590000}"/>
    <cellStyle name="Normal 12 3 9 4 2 2" xfId="20503" xr:uid="{00000000-0005-0000-0000-000086590000}"/>
    <cellStyle name="Normal 12 3 9 4 2 2 2" xfId="46123" xr:uid="{00000000-0005-0000-0000-000087590000}"/>
    <cellStyle name="Normal 12 3 9 4 2 3" xfId="33313" xr:uid="{00000000-0005-0000-0000-000088590000}"/>
    <cellStyle name="Normal 12 3 9 4 3" xfId="15013" xr:uid="{00000000-0005-0000-0000-000089590000}"/>
    <cellStyle name="Normal 12 3 9 4 3 2" xfId="40633" xr:uid="{00000000-0005-0000-0000-00008A590000}"/>
    <cellStyle name="Normal 12 3 9 4 4" xfId="27823" xr:uid="{00000000-0005-0000-0000-00008B590000}"/>
    <cellStyle name="Normal 12 3 9 5" xfId="4032" xr:uid="{00000000-0005-0000-0000-00008C590000}"/>
    <cellStyle name="Normal 12 3 9 5 2" xfId="9522" xr:uid="{00000000-0005-0000-0000-00008D590000}"/>
    <cellStyle name="Normal 12 3 9 5 2 2" xfId="22333" xr:uid="{00000000-0005-0000-0000-00008E590000}"/>
    <cellStyle name="Normal 12 3 9 5 2 2 2" xfId="47953" xr:uid="{00000000-0005-0000-0000-00008F590000}"/>
    <cellStyle name="Normal 12 3 9 5 2 3" xfId="35143" xr:uid="{00000000-0005-0000-0000-000090590000}"/>
    <cellStyle name="Normal 12 3 9 5 3" xfId="16843" xr:uid="{00000000-0005-0000-0000-000091590000}"/>
    <cellStyle name="Normal 12 3 9 5 3 2" xfId="42463" xr:uid="{00000000-0005-0000-0000-000092590000}"/>
    <cellStyle name="Normal 12 3 9 5 4" xfId="29653" xr:uid="{00000000-0005-0000-0000-000093590000}"/>
    <cellStyle name="Normal 12 3 9 6" xfId="11352" xr:uid="{00000000-0005-0000-0000-000094590000}"/>
    <cellStyle name="Normal 12 3 9 6 2" xfId="24163" xr:uid="{00000000-0005-0000-0000-000095590000}"/>
    <cellStyle name="Normal 12 3 9 6 2 2" xfId="49783" xr:uid="{00000000-0005-0000-0000-000096590000}"/>
    <cellStyle name="Normal 12 3 9 6 3" xfId="36973" xr:uid="{00000000-0005-0000-0000-000097590000}"/>
    <cellStyle name="Normal 12 3 9 7" xfId="5862" xr:uid="{00000000-0005-0000-0000-000098590000}"/>
    <cellStyle name="Normal 12 3 9 7 2" xfId="18673" xr:uid="{00000000-0005-0000-0000-000099590000}"/>
    <cellStyle name="Normal 12 3 9 7 2 2" xfId="44293" xr:uid="{00000000-0005-0000-0000-00009A590000}"/>
    <cellStyle name="Normal 12 3 9 7 3" xfId="31483" xr:uid="{00000000-0005-0000-0000-00009B590000}"/>
    <cellStyle name="Normal 12 3 9 8" xfId="13183" xr:uid="{00000000-0005-0000-0000-00009C590000}"/>
    <cellStyle name="Normal 12 3 9 8 2" xfId="38803" xr:uid="{00000000-0005-0000-0000-00009D590000}"/>
    <cellStyle name="Normal 12 3 9 9" xfId="25993" xr:uid="{00000000-0005-0000-0000-00009E590000}"/>
    <cellStyle name="Normal 12 4" xfId="182" xr:uid="{00000000-0005-0000-0000-00009F590000}"/>
    <cellStyle name="Normal 12 4 10" xfId="589" xr:uid="{00000000-0005-0000-0000-0000A0590000}"/>
    <cellStyle name="Normal 12 4 10 2" xfId="989" xr:uid="{00000000-0005-0000-0000-0000A1590000}"/>
    <cellStyle name="Normal 12 4 10 2 2" xfId="1884" xr:uid="{00000000-0005-0000-0000-0000A2590000}"/>
    <cellStyle name="Normal 12 4 10 2 2 2" xfId="3714" xr:uid="{00000000-0005-0000-0000-0000A3590000}"/>
    <cellStyle name="Normal 12 4 10 2 2 2 2" xfId="9204" xr:uid="{00000000-0005-0000-0000-0000A4590000}"/>
    <cellStyle name="Normal 12 4 10 2 2 2 2 2" xfId="22015" xr:uid="{00000000-0005-0000-0000-0000A5590000}"/>
    <cellStyle name="Normal 12 4 10 2 2 2 2 2 2" xfId="47635" xr:uid="{00000000-0005-0000-0000-0000A6590000}"/>
    <cellStyle name="Normal 12 4 10 2 2 2 2 3" xfId="34825" xr:uid="{00000000-0005-0000-0000-0000A7590000}"/>
    <cellStyle name="Normal 12 4 10 2 2 2 3" xfId="16525" xr:uid="{00000000-0005-0000-0000-0000A8590000}"/>
    <cellStyle name="Normal 12 4 10 2 2 2 3 2" xfId="42145" xr:uid="{00000000-0005-0000-0000-0000A9590000}"/>
    <cellStyle name="Normal 12 4 10 2 2 2 4" xfId="29335" xr:uid="{00000000-0005-0000-0000-0000AA590000}"/>
    <cellStyle name="Normal 12 4 10 2 2 3" xfId="5544" xr:uid="{00000000-0005-0000-0000-0000AB590000}"/>
    <cellStyle name="Normal 12 4 10 2 2 3 2" xfId="11034" xr:uid="{00000000-0005-0000-0000-0000AC590000}"/>
    <cellStyle name="Normal 12 4 10 2 2 3 2 2" xfId="23845" xr:uid="{00000000-0005-0000-0000-0000AD590000}"/>
    <cellStyle name="Normal 12 4 10 2 2 3 2 2 2" xfId="49465" xr:uid="{00000000-0005-0000-0000-0000AE590000}"/>
    <cellStyle name="Normal 12 4 10 2 2 3 2 3" xfId="36655" xr:uid="{00000000-0005-0000-0000-0000AF590000}"/>
    <cellStyle name="Normal 12 4 10 2 2 3 3" xfId="18355" xr:uid="{00000000-0005-0000-0000-0000B0590000}"/>
    <cellStyle name="Normal 12 4 10 2 2 3 3 2" xfId="43975" xr:uid="{00000000-0005-0000-0000-0000B1590000}"/>
    <cellStyle name="Normal 12 4 10 2 2 3 4" xfId="31165" xr:uid="{00000000-0005-0000-0000-0000B2590000}"/>
    <cellStyle name="Normal 12 4 10 2 2 4" xfId="12864" xr:uid="{00000000-0005-0000-0000-0000B3590000}"/>
    <cellStyle name="Normal 12 4 10 2 2 4 2" xfId="25675" xr:uid="{00000000-0005-0000-0000-0000B4590000}"/>
    <cellStyle name="Normal 12 4 10 2 2 4 2 2" xfId="51295" xr:uid="{00000000-0005-0000-0000-0000B5590000}"/>
    <cellStyle name="Normal 12 4 10 2 2 4 3" xfId="38485" xr:uid="{00000000-0005-0000-0000-0000B6590000}"/>
    <cellStyle name="Normal 12 4 10 2 2 5" xfId="7374" xr:uid="{00000000-0005-0000-0000-0000B7590000}"/>
    <cellStyle name="Normal 12 4 10 2 2 5 2" xfId="20185" xr:uid="{00000000-0005-0000-0000-0000B8590000}"/>
    <cellStyle name="Normal 12 4 10 2 2 5 2 2" xfId="45805" xr:uid="{00000000-0005-0000-0000-0000B9590000}"/>
    <cellStyle name="Normal 12 4 10 2 2 5 3" xfId="32995" xr:uid="{00000000-0005-0000-0000-0000BA590000}"/>
    <cellStyle name="Normal 12 4 10 2 2 6" xfId="14695" xr:uid="{00000000-0005-0000-0000-0000BB590000}"/>
    <cellStyle name="Normal 12 4 10 2 2 6 2" xfId="40315" xr:uid="{00000000-0005-0000-0000-0000BC590000}"/>
    <cellStyle name="Normal 12 4 10 2 2 7" xfId="27505" xr:uid="{00000000-0005-0000-0000-0000BD590000}"/>
    <cellStyle name="Normal 12 4 10 2 3" xfId="2820" xr:uid="{00000000-0005-0000-0000-0000BE590000}"/>
    <cellStyle name="Normal 12 4 10 2 3 2" xfId="8310" xr:uid="{00000000-0005-0000-0000-0000BF590000}"/>
    <cellStyle name="Normal 12 4 10 2 3 2 2" xfId="21121" xr:uid="{00000000-0005-0000-0000-0000C0590000}"/>
    <cellStyle name="Normal 12 4 10 2 3 2 2 2" xfId="46741" xr:uid="{00000000-0005-0000-0000-0000C1590000}"/>
    <cellStyle name="Normal 12 4 10 2 3 2 3" xfId="33931" xr:uid="{00000000-0005-0000-0000-0000C2590000}"/>
    <cellStyle name="Normal 12 4 10 2 3 3" xfId="15631" xr:uid="{00000000-0005-0000-0000-0000C3590000}"/>
    <cellStyle name="Normal 12 4 10 2 3 3 2" xfId="41251" xr:uid="{00000000-0005-0000-0000-0000C4590000}"/>
    <cellStyle name="Normal 12 4 10 2 3 4" xfId="28441" xr:uid="{00000000-0005-0000-0000-0000C5590000}"/>
    <cellStyle name="Normal 12 4 10 2 4" xfId="4650" xr:uid="{00000000-0005-0000-0000-0000C6590000}"/>
    <cellStyle name="Normal 12 4 10 2 4 2" xfId="10140" xr:uid="{00000000-0005-0000-0000-0000C7590000}"/>
    <cellStyle name="Normal 12 4 10 2 4 2 2" xfId="22951" xr:uid="{00000000-0005-0000-0000-0000C8590000}"/>
    <cellStyle name="Normal 12 4 10 2 4 2 2 2" xfId="48571" xr:uid="{00000000-0005-0000-0000-0000C9590000}"/>
    <cellStyle name="Normal 12 4 10 2 4 2 3" xfId="35761" xr:uid="{00000000-0005-0000-0000-0000CA590000}"/>
    <cellStyle name="Normal 12 4 10 2 4 3" xfId="17461" xr:uid="{00000000-0005-0000-0000-0000CB590000}"/>
    <cellStyle name="Normal 12 4 10 2 4 3 2" xfId="43081" xr:uid="{00000000-0005-0000-0000-0000CC590000}"/>
    <cellStyle name="Normal 12 4 10 2 4 4" xfId="30271" xr:uid="{00000000-0005-0000-0000-0000CD590000}"/>
    <cellStyle name="Normal 12 4 10 2 5" xfId="11970" xr:uid="{00000000-0005-0000-0000-0000CE590000}"/>
    <cellStyle name="Normal 12 4 10 2 5 2" xfId="24781" xr:uid="{00000000-0005-0000-0000-0000CF590000}"/>
    <cellStyle name="Normal 12 4 10 2 5 2 2" xfId="50401" xr:uid="{00000000-0005-0000-0000-0000D0590000}"/>
    <cellStyle name="Normal 12 4 10 2 5 3" xfId="37591" xr:uid="{00000000-0005-0000-0000-0000D1590000}"/>
    <cellStyle name="Normal 12 4 10 2 6" xfId="6480" xr:uid="{00000000-0005-0000-0000-0000D2590000}"/>
    <cellStyle name="Normal 12 4 10 2 6 2" xfId="19291" xr:uid="{00000000-0005-0000-0000-0000D3590000}"/>
    <cellStyle name="Normal 12 4 10 2 6 2 2" xfId="44911" xr:uid="{00000000-0005-0000-0000-0000D4590000}"/>
    <cellStyle name="Normal 12 4 10 2 6 3" xfId="32101" xr:uid="{00000000-0005-0000-0000-0000D5590000}"/>
    <cellStyle name="Normal 12 4 10 2 7" xfId="13801" xr:uid="{00000000-0005-0000-0000-0000D6590000}"/>
    <cellStyle name="Normal 12 4 10 2 7 2" xfId="39421" xr:uid="{00000000-0005-0000-0000-0000D7590000}"/>
    <cellStyle name="Normal 12 4 10 2 8" xfId="26611" xr:uid="{00000000-0005-0000-0000-0000D8590000}"/>
    <cellStyle name="Normal 12 4 10 3" xfId="1484" xr:uid="{00000000-0005-0000-0000-0000D9590000}"/>
    <cellStyle name="Normal 12 4 10 3 2" xfId="3314" xr:uid="{00000000-0005-0000-0000-0000DA590000}"/>
    <cellStyle name="Normal 12 4 10 3 2 2" xfId="8804" xr:uid="{00000000-0005-0000-0000-0000DB590000}"/>
    <cellStyle name="Normal 12 4 10 3 2 2 2" xfId="21615" xr:uid="{00000000-0005-0000-0000-0000DC590000}"/>
    <cellStyle name="Normal 12 4 10 3 2 2 2 2" xfId="47235" xr:uid="{00000000-0005-0000-0000-0000DD590000}"/>
    <cellStyle name="Normal 12 4 10 3 2 2 3" xfId="34425" xr:uid="{00000000-0005-0000-0000-0000DE590000}"/>
    <cellStyle name="Normal 12 4 10 3 2 3" xfId="16125" xr:uid="{00000000-0005-0000-0000-0000DF590000}"/>
    <cellStyle name="Normal 12 4 10 3 2 3 2" xfId="41745" xr:uid="{00000000-0005-0000-0000-0000E0590000}"/>
    <cellStyle name="Normal 12 4 10 3 2 4" xfId="28935" xr:uid="{00000000-0005-0000-0000-0000E1590000}"/>
    <cellStyle name="Normal 12 4 10 3 3" xfId="5144" xr:uid="{00000000-0005-0000-0000-0000E2590000}"/>
    <cellStyle name="Normal 12 4 10 3 3 2" xfId="10634" xr:uid="{00000000-0005-0000-0000-0000E3590000}"/>
    <cellStyle name="Normal 12 4 10 3 3 2 2" xfId="23445" xr:uid="{00000000-0005-0000-0000-0000E4590000}"/>
    <cellStyle name="Normal 12 4 10 3 3 2 2 2" xfId="49065" xr:uid="{00000000-0005-0000-0000-0000E5590000}"/>
    <cellStyle name="Normal 12 4 10 3 3 2 3" xfId="36255" xr:uid="{00000000-0005-0000-0000-0000E6590000}"/>
    <cellStyle name="Normal 12 4 10 3 3 3" xfId="17955" xr:uid="{00000000-0005-0000-0000-0000E7590000}"/>
    <cellStyle name="Normal 12 4 10 3 3 3 2" xfId="43575" xr:uid="{00000000-0005-0000-0000-0000E8590000}"/>
    <cellStyle name="Normal 12 4 10 3 3 4" xfId="30765" xr:uid="{00000000-0005-0000-0000-0000E9590000}"/>
    <cellStyle name="Normal 12 4 10 3 4" xfId="12464" xr:uid="{00000000-0005-0000-0000-0000EA590000}"/>
    <cellStyle name="Normal 12 4 10 3 4 2" xfId="25275" xr:uid="{00000000-0005-0000-0000-0000EB590000}"/>
    <cellStyle name="Normal 12 4 10 3 4 2 2" xfId="50895" xr:uid="{00000000-0005-0000-0000-0000EC590000}"/>
    <cellStyle name="Normal 12 4 10 3 4 3" xfId="38085" xr:uid="{00000000-0005-0000-0000-0000ED590000}"/>
    <cellStyle name="Normal 12 4 10 3 5" xfId="6974" xr:uid="{00000000-0005-0000-0000-0000EE590000}"/>
    <cellStyle name="Normal 12 4 10 3 5 2" xfId="19785" xr:uid="{00000000-0005-0000-0000-0000EF590000}"/>
    <cellStyle name="Normal 12 4 10 3 5 2 2" xfId="45405" xr:uid="{00000000-0005-0000-0000-0000F0590000}"/>
    <cellStyle name="Normal 12 4 10 3 5 3" xfId="32595" xr:uid="{00000000-0005-0000-0000-0000F1590000}"/>
    <cellStyle name="Normal 12 4 10 3 6" xfId="14295" xr:uid="{00000000-0005-0000-0000-0000F2590000}"/>
    <cellStyle name="Normal 12 4 10 3 6 2" xfId="39915" xr:uid="{00000000-0005-0000-0000-0000F3590000}"/>
    <cellStyle name="Normal 12 4 10 3 7" xfId="27105" xr:uid="{00000000-0005-0000-0000-0000F4590000}"/>
    <cellStyle name="Normal 12 4 10 4" xfId="2420" xr:uid="{00000000-0005-0000-0000-0000F5590000}"/>
    <cellStyle name="Normal 12 4 10 4 2" xfId="7910" xr:uid="{00000000-0005-0000-0000-0000F6590000}"/>
    <cellStyle name="Normal 12 4 10 4 2 2" xfId="20721" xr:uid="{00000000-0005-0000-0000-0000F7590000}"/>
    <cellStyle name="Normal 12 4 10 4 2 2 2" xfId="46341" xr:uid="{00000000-0005-0000-0000-0000F8590000}"/>
    <cellStyle name="Normal 12 4 10 4 2 3" xfId="33531" xr:uid="{00000000-0005-0000-0000-0000F9590000}"/>
    <cellStyle name="Normal 12 4 10 4 3" xfId="15231" xr:uid="{00000000-0005-0000-0000-0000FA590000}"/>
    <cellStyle name="Normal 12 4 10 4 3 2" xfId="40851" xr:uid="{00000000-0005-0000-0000-0000FB590000}"/>
    <cellStyle name="Normal 12 4 10 4 4" xfId="28041" xr:uid="{00000000-0005-0000-0000-0000FC590000}"/>
    <cellStyle name="Normal 12 4 10 5" xfId="4250" xr:uid="{00000000-0005-0000-0000-0000FD590000}"/>
    <cellStyle name="Normal 12 4 10 5 2" xfId="9740" xr:uid="{00000000-0005-0000-0000-0000FE590000}"/>
    <cellStyle name="Normal 12 4 10 5 2 2" xfId="22551" xr:uid="{00000000-0005-0000-0000-0000FF590000}"/>
    <cellStyle name="Normal 12 4 10 5 2 2 2" xfId="48171" xr:uid="{00000000-0005-0000-0000-0000005A0000}"/>
    <cellStyle name="Normal 12 4 10 5 2 3" xfId="35361" xr:uid="{00000000-0005-0000-0000-0000015A0000}"/>
    <cellStyle name="Normal 12 4 10 5 3" xfId="17061" xr:uid="{00000000-0005-0000-0000-0000025A0000}"/>
    <cellStyle name="Normal 12 4 10 5 3 2" xfId="42681" xr:uid="{00000000-0005-0000-0000-0000035A0000}"/>
    <cellStyle name="Normal 12 4 10 5 4" xfId="29871" xr:uid="{00000000-0005-0000-0000-0000045A0000}"/>
    <cellStyle name="Normal 12 4 10 6" xfId="11570" xr:uid="{00000000-0005-0000-0000-0000055A0000}"/>
    <cellStyle name="Normal 12 4 10 6 2" xfId="24381" xr:uid="{00000000-0005-0000-0000-0000065A0000}"/>
    <cellStyle name="Normal 12 4 10 6 2 2" xfId="50001" xr:uid="{00000000-0005-0000-0000-0000075A0000}"/>
    <cellStyle name="Normal 12 4 10 6 3" xfId="37191" xr:uid="{00000000-0005-0000-0000-0000085A0000}"/>
    <cellStyle name="Normal 12 4 10 7" xfId="6080" xr:uid="{00000000-0005-0000-0000-0000095A0000}"/>
    <cellStyle name="Normal 12 4 10 7 2" xfId="18891" xr:uid="{00000000-0005-0000-0000-00000A5A0000}"/>
    <cellStyle name="Normal 12 4 10 7 2 2" xfId="44511" xr:uid="{00000000-0005-0000-0000-00000B5A0000}"/>
    <cellStyle name="Normal 12 4 10 7 3" xfId="31701" xr:uid="{00000000-0005-0000-0000-00000C5A0000}"/>
    <cellStyle name="Normal 12 4 10 8" xfId="13401" xr:uid="{00000000-0005-0000-0000-00000D5A0000}"/>
    <cellStyle name="Normal 12 4 10 8 2" xfId="39021" xr:uid="{00000000-0005-0000-0000-00000E5A0000}"/>
    <cellStyle name="Normal 12 4 10 9" xfId="26211" xr:uid="{00000000-0005-0000-0000-00000F5A0000}"/>
    <cellStyle name="Normal 12 4 11" xfId="723" xr:uid="{00000000-0005-0000-0000-0000105A0000}"/>
    <cellStyle name="Normal 12 4 11 2" xfId="1618" xr:uid="{00000000-0005-0000-0000-0000115A0000}"/>
    <cellStyle name="Normal 12 4 11 2 2" xfId="3448" xr:uid="{00000000-0005-0000-0000-0000125A0000}"/>
    <cellStyle name="Normal 12 4 11 2 2 2" xfId="8938" xr:uid="{00000000-0005-0000-0000-0000135A0000}"/>
    <cellStyle name="Normal 12 4 11 2 2 2 2" xfId="21749" xr:uid="{00000000-0005-0000-0000-0000145A0000}"/>
    <cellStyle name="Normal 12 4 11 2 2 2 2 2" xfId="47369" xr:uid="{00000000-0005-0000-0000-0000155A0000}"/>
    <cellStyle name="Normal 12 4 11 2 2 2 3" xfId="34559" xr:uid="{00000000-0005-0000-0000-0000165A0000}"/>
    <cellStyle name="Normal 12 4 11 2 2 3" xfId="16259" xr:uid="{00000000-0005-0000-0000-0000175A0000}"/>
    <cellStyle name="Normal 12 4 11 2 2 3 2" xfId="41879" xr:uid="{00000000-0005-0000-0000-0000185A0000}"/>
    <cellStyle name="Normal 12 4 11 2 2 4" xfId="29069" xr:uid="{00000000-0005-0000-0000-0000195A0000}"/>
    <cellStyle name="Normal 12 4 11 2 3" xfId="5278" xr:uid="{00000000-0005-0000-0000-00001A5A0000}"/>
    <cellStyle name="Normal 12 4 11 2 3 2" xfId="10768" xr:uid="{00000000-0005-0000-0000-00001B5A0000}"/>
    <cellStyle name="Normal 12 4 11 2 3 2 2" xfId="23579" xr:uid="{00000000-0005-0000-0000-00001C5A0000}"/>
    <cellStyle name="Normal 12 4 11 2 3 2 2 2" xfId="49199" xr:uid="{00000000-0005-0000-0000-00001D5A0000}"/>
    <cellStyle name="Normal 12 4 11 2 3 2 3" xfId="36389" xr:uid="{00000000-0005-0000-0000-00001E5A0000}"/>
    <cellStyle name="Normal 12 4 11 2 3 3" xfId="18089" xr:uid="{00000000-0005-0000-0000-00001F5A0000}"/>
    <cellStyle name="Normal 12 4 11 2 3 3 2" xfId="43709" xr:uid="{00000000-0005-0000-0000-0000205A0000}"/>
    <cellStyle name="Normal 12 4 11 2 3 4" xfId="30899" xr:uid="{00000000-0005-0000-0000-0000215A0000}"/>
    <cellStyle name="Normal 12 4 11 2 4" xfId="12598" xr:uid="{00000000-0005-0000-0000-0000225A0000}"/>
    <cellStyle name="Normal 12 4 11 2 4 2" xfId="25409" xr:uid="{00000000-0005-0000-0000-0000235A0000}"/>
    <cellStyle name="Normal 12 4 11 2 4 2 2" xfId="51029" xr:uid="{00000000-0005-0000-0000-0000245A0000}"/>
    <cellStyle name="Normal 12 4 11 2 4 3" xfId="38219" xr:uid="{00000000-0005-0000-0000-0000255A0000}"/>
    <cellStyle name="Normal 12 4 11 2 5" xfId="7108" xr:uid="{00000000-0005-0000-0000-0000265A0000}"/>
    <cellStyle name="Normal 12 4 11 2 5 2" xfId="19919" xr:uid="{00000000-0005-0000-0000-0000275A0000}"/>
    <cellStyle name="Normal 12 4 11 2 5 2 2" xfId="45539" xr:uid="{00000000-0005-0000-0000-0000285A0000}"/>
    <cellStyle name="Normal 12 4 11 2 5 3" xfId="32729" xr:uid="{00000000-0005-0000-0000-0000295A0000}"/>
    <cellStyle name="Normal 12 4 11 2 6" xfId="14429" xr:uid="{00000000-0005-0000-0000-00002A5A0000}"/>
    <cellStyle name="Normal 12 4 11 2 6 2" xfId="40049" xr:uid="{00000000-0005-0000-0000-00002B5A0000}"/>
    <cellStyle name="Normal 12 4 11 2 7" xfId="27239" xr:uid="{00000000-0005-0000-0000-00002C5A0000}"/>
    <cellStyle name="Normal 12 4 11 3" xfId="2554" xr:uid="{00000000-0005-0000-0000-00002D5A0000}"/>
    <cellStyle name="Normal 12 4 11 3 2" xfId="8044" xr:uid="{00000000-0005-0000-0000-00002E5A0000}"/>
    <cellStyle name="Normal 12 4 11 3 2 2" xfId="20855" xr:uid="{00000000-0005-0000-0000-00002F5A0000}"/>
    <cellStyle name="Normal 12 4 11 3 2 2 2" xfId="46475" xr:uid="{00000000-0005-0000-0000-0000305A0000}"/>
    <cellStyle name="Normal 12 4 11 3 2 3" xfId="33665" xr:uid="{00000000-0005-0000-0000-0000315A0000}"/>
    <cellStyle name="Normal 12 4 11 3 3" xfId="15365" xr:uid="{00000000-0005-0000-0000-0000325A0000}"/>
    <cellStyle name="Normal 12 4 11 3 3 2" xfId="40985" xr:uid="{00000000-0005-0000-0000-0000335A0000}"/>
    <cellStyle name="Normal 12 4 11 3 4" xfId="28175" xr:uid="{00000000-0005-0000-0000-0000345A0000}"/>
    <cellStyle name="Normal 12 4 11 4" xfId="4384" xr:uid="{00000000-0005-0000-0000-0000355A0000}"/>
    <cellStyle name="Normal 12 4 11 4 2" xfId="9874" xr:uid="{00000000-0005-0000-0000-0000365A0000}"/>
    <cellStyle name="Normal 12 4 11 4 2 2" xfId="22685" xr:uid="{00000000-0005-0000-0000-0000375A0000}"/>
    <cellStyle name="Normal 12 4 11 4 2 2 2" xfId="48305" xr:uid="{00000000-0005-0000-0000-0000385A0000}"/>
    <cellStyle name="Normal 12 4 11 4 2 3" xfId="35495" xr:uid="{00000000-0005-0000-0000-0000395A0000}"/>
    <cellStyle name="Normal 12 4 11 4 3" xfId="17195" xr:uid="{00000000-0005-0000-0000-00003A5A0000}"/>
    <cellStyle name="Normal 12 4 11 4 3 2" xfId="42815" xr:uid="{00000000-0005-0000-0000-00003B5A0000}"/>
    <cellStyle name="Normal 12 4 11 4 4" xfId="30005" xr:uid="{00000000-0005-0000-0000-00003C5A0000}"/>
    <cellStyle name="Normal 12 4 11 5" xfId="11704" xr:uid="{00000000-0005-0000-0000-00003D5A0000}"/>
    <cellStyle name="Normal 12 4 11 5 2" xfId="24515" xr:uid="{00000000-0005-0000-0000-00003E5A0000}"/>
    <cellStyle name="Normal 12 4 11 5 2 2" xfId="50135" xr:uid="{00000000-0005-0000-0000-00003F5A0000}"/>
    <cellStyle name="Normal 12 4 11 5 3" xfId="37325" xr:uid="{00000000-0005-0000-0000-0000405A0000}"/>
    <cellStyle name="Normal 12 4 11 6" xfId="6214" xr:uid="{00000000-0005-0000-0000-0000415A0000}"/>
    <cellStyle name="Normal 12 4 11 6 2" xfId="19025" xr:uid="{00000000-0005-0000-0000-0000425A0000}"/>
    <cellStyle name="Normal 12 4 11 6 2 2" xfId="44645" xr:uid="{00000000-0005-0000-0000-0000435A0000}"/>
    <cellStyle name="Normal 12 4 11 6 3" xfId="31835" xr:uid="{00000000-0005-0000-0000-0000445A0000}"/>
    <cellStyle name="Normal 12 4 11 7" xfId="13535" xr:uid="{00000000-0005-0000-0000-0000455A0000}"/>
    <cellStyle name="Normal 12 4 11 7 2" xfId="39155" xr:uid="{00000000-0005-0000-0000-0000465A0000}"/>
    <cellStyle name="Normal 12 4 11 8" xfId="26345" xr:uid="{00000000-0005-0000-0000-0000475A0000}"/>
    <cellStyle name="Normal 12 4 12" xfId="1124" xr:uid="{00000000-0005-0000-0000-0000485A0000}"/>
    <cellStyle name="Normal 12 4 12 2" xfId="2954" xr:uid="{00000000-0005-0000-0000-0000495A0000}"/>
    <cellStyle name="Normal 12 4 12 2 2" xfId="8444" xr:uid="{00000000-0005-0000-0000-00004A5A0000}"/>
    <cellStyle name="Normal 12 4 12 2 2 2" xfId="21255" xr:uid="{00000000-0005-0000-0000-00004B5A0000}"/>
    <cellStyle name="Normal 12 4 12 2 2 2 2" xfId="46875" xr:uid="{00000000-0005-0000-0000-00004C5A0000}"/>
    <cellStyle name="Normal 12 4 12 2 2 3" xfId="34065" xr:uid="{00000000-0005-0000-0000-00004D5A0000}"/>
    <cellStyle name="Normal 12 4 12 2 3" xfId="15765" xr:uid="{00000000-0005-0000-0000-00004E5A0000}"/>
    <cellStyle name="Normal 12 4 12 2 3 2" xfId="41385" xr:uid="{00000000-0005-0000-0000-00004F5A0000}"/>
    <cellStyle name="Normal 12 4 12 2 4" xfId="28575" xr:uid="{00000000-0005-0000-0000-0000505A0000}"/>
    <cellStyle name="Normal 12 4 12 3" xfId="4784" xr:uid="{00000000-0005-0000-0000-0000515A0000}"/>
    <cellStyle name="Normal 12 4 12 3 2" xfId="10274" xr:uid="{00000000-0005-0000-0000-0000525A0000}"/>
    <cellStyle name="Normal 12 4 12 3 2 2" xfId="23085" xr:uid="{00000000-0005-0000-0000-0000535A0000}"/>
    <cellStyle name="Normal 12 4 12 3 2 2 2" xfId="48705" xr:uid="{00000000-0005-0000-0000-0000545A0000}"/>
    <cellStyle name="Normal 12 4 12 3 2 3" xfId="35895" xr:uid="{00000000-0005-0000-0000-0000555A0000}"/>
    <cellStyle name="Normal 12 4 12 3 3" xfId="17595" xr:uid="{00000000-0005-0000-0000-0000565A0000}"/>
    <cellStyle name="Normal 12 4 12 3 3 2" xfId="43215" xr:uid="{00000000-0005-0000-0000-0000575A0000}"/>
    <cellStyle name="Normal 12 4 12 3 4" xfId="30405" xr:uid="{00000000-0005-0000-0000-0000585A0000}"/>
    <cellStyle name="Normal 12 4 12 4" xfId="12104" xr:uid="{00000000-0005-0000-0000-0000595A0000}"/>
    <cellStyle name="Normal 12 4 12 4 2" xfId="24915" xr:uid="{00000000-0005-0000-0000-00005A5A0000}"/>
    <cellStyle name="Normal 12 4 12 4 2 2" xfId="50535" xr:uid="{00000000-0005-0000-0000-00005B5A0000}"/>
    <cellStyle name="Normal 12 4 12 4 3" xfId="37725" xr:uid="{00000000-0005-0000-0000-00005C5A0000}"/>
    <cellStyle name="Normal 12 4 12 5" xfId="6614" xr:uid="{00000000-0005-0000-0000-00005D5A0000}"/>
    <cellStyle name="Normal 12 4 12 5 2" xfId="19425" xr:uid="{00000000-0005-0000-0000-00005E5A0000}"/>
    <cellStyle name="Normal 12 4 12 5 2 2" xfId="45045" xr:uid="{00000000-0005-0000-0000-00005F5A0000}"/>
    <cellStyle name="Normal 12 4 12 5 3" xfId="32235" xr:uid="{00000000-0005-0000-0000-0000605A0000}"/>
    <cellStyle name="Normal 12 4 12 6" xfId="13935" xr:uid="{00000000-0005-0000-0000-0000615A0000}"/>
    <cellStyle name="Normal 12 4 12 6 2" xfId="39555" xr:uid="{00000000-0005-0000-0000-0000625A0000}"/>
    <cellStyle name="Normal 12 4 12 7" xfId="26745" xr:uid="{00000000-0005-0000-0000-0000635A0000}"/>
    <cellStyle name="Normal 12 4 13" xfId="2019" xr:uid="{00000000-0005-0000-0000-0000645A0000}"/>
    <cellStyle name="Normal 12 4 13 2" xfId="3849" xr:uid="{00000000-0005-0000-0000-0000655A0000}"/>
    <cellStyle name="Normal 12 4 13 2 2" xfId="9339" xr:uid="{00000000-0005-0000-0000-0000665A0000}"/>
    <cellStyle name="Normal 12 4 13 2 2 2" xfId="22150" xr:uid="{00000000-0005-0000-0000-0000675A0000}"/>
    <cellStyle name="Normal 12 4 13 2 2 2 2" xfId="47770" xr:uid="{00000000-0005-0000-0000-0000685A0000}"/>
    <cellStyle name="Normal 12 4 13 2 2 3" xfId="34960" xr:uid="{00000000-0005-0000-0000-0000695A0000}"/>
    <cellStyle name="Normal 12 4 13 2 3" xfId="16660" xr:uid="{00000000-0005-0000-0000-00006A5A0000}"/>
    <cellStyle name="Normal 12 4 13 2 3 2" xfId="42280" xr:uid="{00000000-0005-0000-0000-00006B5A0000}"/>
    <cellStyle name="Normal 12 4 13 2 4" xfId="29470" xr:uid="{00000000-0005-0000-0000-00006C5A0000}"/>
    <cellStyle name="Normal 12 4 13 3" xfId="5679" xr:uid="{00000000-0005-0000-0000-00006D5A0000}"/>
    <cellStyle name="Normal 12 4 13 3 2" xfId="11169" xr:uid="{00000000-0005-0000-0000-00006E5A0000}"/>
    <cellStyle name="Normal 12 4 13 3 2 2" xfId="23980" xr:uid="{00000000-0005-0000-0000-00006F5A0000}"/>
    <cellStyle name="Normal 12 4 13 3 2 2 2" xfId="49600" xr:uid="{00000000-0005-0000-0000-0000705A0000}"/>
    <cellStyle name="Normal 12 4 13 3 2 3" xfId="36790" xr:uid="{00000000-0005-0000-0000-0000715A0000}"/>
    <cellStyle name="Normal 12 4 13 3 3" xfId="18490" xr:uid="{00000000-0005-0000-0000-0000725A0000}"/>
    <cellStyle name="Normal 12 4 13 3 3 2" xfId="44110" xr:uid="{00000000-0005-0000-0000-0000735A0000}"/>
    <cellStyle name="Normal 12 4 13 3 4" xfId="31300" xr:uid="{00000000-0005-0000-0000-0000745A0000}"/>
    <cellStyle name="Normal 12 4 13 4" xfId="12999" xr:uid="{00000000-0005-0000-0000-0000755A0000}"/>
    <cellStyle name="Normal 12 4 13 4 2" xfId="25810" xr:uid="{00000000-0005-0000-0000-0000765A0000}"/>
    <cellStyle name="Normal 12 4 13 4 2 2" xfId="51430" xr:uid="{00000000-0005-0000-0000-0000775A0000}"/>
    <cellStyle name="Normal 12 4 13 4 3" xfId="38620" xr:uid="{00000000-0005-0000-0000-0000785A0000}"/>
    <cellStyle name="Normal 12 4 13 5" xfId="7509" xr:uid="{00000000-0005-0000-0000-0000795A0000}"/>
    <cellStyle name="Normal 12 4 13 5 2" xfId="20320" xr:uid="{00000000-0005-0000-0000-00007A5A0000}"/>
    <cellStyle name="Normal 12 4 13 5 2 2" xfId="45940" xr:uid="{00000000-0005-0000-0000-00007B5A0000}"/>
    <cellStyle name="Normal 12 4 13 5 3" xfId="33130" xr:uid="{00000000-0005-0000-0000-00007C5A0000}"/>
    <cellStyle name="Normal 12 4 13 6" xfId="14830" xr:uid="{00000000-0005-0000-0000-00007D5A0000}"/>
    <cellStyle name="Normal 12 4 13 6 2" xfId="40450" xr:uid="{00000000-0005-0000-0000-00007E5A0000}"/>
    <cellStyle name="Normal 12 4 13 7" xfId="27640" xr:uid="{00000000-0005-0000-0000-00007F5A0000}"/>
    <cellStyle name="Normal 12 4 14" xfId="2060" xr:uid="{00000000-0005-0000-0000-0000805A0000}"/>
    <cellStyle name="Normal 12 4 14 2" xfId="7550" xr:uid="{00000000-0005-0000-0000-0000815A0000}"/>
    <cellStyle name="Normal 12 4 14 2 2" xfId="20361" xr:uid="{00000000-0005-0000-0000-0000825A0000}"/>
    <cellStyle name="Normal 12 4 14 2 2 2" xfId="45981" xr:uid="{00000000-0005-0000-0000-0000835A0000}"/>
    <cellStyle name="Normal 12 4 14 2 3" xfId="33171" xr:uid="{00000000-0005-0000-0000-0000845A0000}"/>
    <cellStyle name="Normal 12 4 14 3" xfId="14871" xr:uid="{00000000-0005-0000-0000-0000855A0000}"/>
    <cellStyle name="Normal 12 4 14 3 2" xfId="40491" xr:uid="{00000000-0005-0000-0000-0000865A0000}"/>
    <cellStyle name="Normal 12 4 14 4" xfId="27681" xr:uid="{00000000-0005-0000-0000-0000875A0000}"/>
    <cellStyle name="Normal 12 4 15" xfId="3890" xr:uid="{00000000-0005-0000-0000-0000885A0000}"/>
    <cellStyle name="Normal 12 4 15 2" xfId="9380" xr:uid="{00000000-0005-0000-0000-0000895A0000}"/>
    <cellStyle name="Normal 12 4 15 2 2" xfId="22191" xr:uid="{00000000-0005-0000-0000-00008A5A0000}"/>
    <cellStyle name="Normal 12 4 15 2 2 2" xfId="47811" xr:uid="{00000000-0005-0000-0000-00008B5A0000}"/>
    <cellStyle name="Normal 12 4 15 2 3" xfId="35001" xr:uid="{00000000-0005-0000-0000-00008C5A0000}"/>
    <cellStyle name="Normal 12 4 15 3" xfId="16701" xr:uid="{00000000-0005-0000-0000-00008D5A0000}"/>
    <cellStyle name="Normal 12 4 15 3 2" xfId="42321" xr:uid="{00000000-0005-0000-0000-00008E5A0000}"/>
    <cellStyle name="Normal 12 4 15 4" xfId="29511" xr:uid="{00000000-0005-0000-0000-00008F5A0000}"/>
    <cellStyle name="Normal 12 4 16" xfId="11210" xr:uid="{00000000-0005-0000-0000-0000905A0000}"/>
    <cellStyle name="Normal 12 4 16 2" xfId="24021" xr:uid="{00000000-0005-0000-0000-0000915A0000}"/>
    <cellStyle name="Normal 12 4 16 2 2" xfId="49641" xr:uid="{00000000-0005-0000-0000-0000925A0000}"/>
    <cellStyle name="Normal 12 4 16 3" xfId="36831" xr:uid="{00000000-0005-0000-0000-0000935A0000}"/>
    <cellStyle name="Normal 12 4 17" xfId="5720" xr:uid="{00000000-0005-0000-0000-0000945A0000}"/>
    <cellStyle name="Normal 12 4 17 2" xfId="18531" xr:uid="{00000000-0005-0000-0000-0000955A0000}"/>
    <cellStyle name="Normal 12 4 17 2 2" xfId="44151" xr:uid="{00000000-0005-0000-0000-0000965A0000}"/>
    <cellStyle name="Normal 12 4 17 3" xfId="31341" xr:uid="{00000000-0005-0000-0000-0000975A0000}"/>
    <cellStyle name="Normal 12 4 18" xfId="13041" xr:uid="{00000000-0005-0000-0000-0000985A0000}"/>
    <cellStyle name="Normal 12 4 18 2" xfId="38661" xr:uid="{00000000-0005-0000-0000-0000995A0000}"/>
    <cellStyle name="Normal 12 4 19" xfId="25851" xr:uid="{00000000-0005-0000-0000-00009A5A0000}"/>
    <cellStyle name="Normal 12 4 2" xfId="187" xr:uid="{00000000-0005-0000-0000-00009B5A0000}"/>
    <cellStyle name="Normal 12 4 2 10" xfId="2024" xr:uid="{00000000-0005-0000-0000-00009C5A0000}"/>
    <cellStyle name="Normal 12 4 2 10 2" xfId="3854" xr:uid="{00000000-0005-0000-0000-00009D5A0000}"/>
    <cellStyle name="Normal 12 4 2 10 2 2" xfId="9344" xr:uid="{00000000-0005-0000-0000-00009E5A0000}"/>
    <cellStyle name="Normal 12 4 2 10 2 2 2" xfId="22155" xr:uid="{00000000-0005-0000-0000-00009F5A0000}"/>
    <cellStyle name="Normal 12 4 2 10 2 2 2 2" xfId="47775" xr:uid="{00000000-0005-0000-0000-0000A05A0000}"/>
    <cellStyle name="Normal 12 4 2 10 2 2 3" xfId="34965" xr:uid="{00000000-0005-0000-0000-0000A15A0000}"/>
    <cellStyle name="Normal 12 4 2 10 2 3" xfId="16665" xr:uid="{00000000-0005-0000-0000-0000A25A0000}"/>
    <cellStyle name="Normal 12 4 2 10 2 3 2" xfId="42285" xr:uid="{00000000-0005-0000-0000-0000A35A0000}"/>
    <cellStyle name="Normal 12 4 2 10 2 4" xfId="29475" xr:uid="{00000000-0005-0000-0000-0000A45A0000}"/>
    <cellStyle name="Normal 12 4 2 10 3" xfId="5684" xr:uid="{00000000-0005-0000-0000-0000A55A0000}"/>
    <cellStyle name="Normal 12 4 2 10 3 2" xfId="11174" xr:uid="{00000000-0005-0000-0000-0000A65A0000}"/>
    <cellStyle name="Normal 12 4 2 10 3 2 2" xfId="23985" xr:uid="{00000000-0005-0000-0000-0000A75A0000}"/>
    <cellStyle name="Normal 12 4 2 10 3 2 2 2" xfId="49605" xr:uid="{00000000-0005-0000-0000-0000A85A0000}"/>
    <cellStyle name="Normal 12 4 2 10 3 2 3" xfId="36795" xr:uid="{00000000-0005-0000-0000-0000A95A0000}"/>
    <cellStyle name="Normal 12 4 2 10 3 3" xfId="18495" xr:uid="{00000000-0005-0000-0000-0000AA5A0000}"/>
    <cellStyle name="Normal 12 4 2 10 3 3 2" xfId="44115" xr:uid="{00000000-0005-0000-0000-0000AB5A0000}"/>
    <cellStyle name="Normal 12 4 2 10 3 4" xfId="31305" xr:uid="{00000000-0005-0000-0000-0000AC5A0000}"/>
    <cellStyle name="Normal 12 4 2 10 4" xfId="13004" xr:uid="{00000000-0005-0000-0000-0000AD5A0000}"/>
    <cellStyle name="Normal 12 4 2 10 4 2" xfId="25815" xr:uid="{00000000-0005-0000-0000-0000AE5A0000}"/>
    <cellStyle name="Normal 12 4 2 10 4 2 2" xfId="51435" xr:uid="{00000000-0005-0000-0000-0000AF5A0000}"/>
    <cellStyle name="Normal 12 4 2 10 4 3" xfId="38625" xr:uid="{00000000-0005-0000-0000-0000B05A0000}"/>
    <cellStyle name="Normal 12 4 2 10 5" xfId="7514" xr:uid="{00000000-0005-0000-0000-0000B15A0000}"/>
    <cellStyle name="Normal 12 4 2 10 5 2" xfId="20325" xr:uid="{00000000-0005-0000-0000-0000B25A0000}"/>
    <cellStyle name="Normal 12 4 2 10 5 2 2" xfId="45945" xr:uid="{00000000-0005-0000-0000-0000B35A0000}"/>
    <cellStyle name="Normal 12 4 2 10 5 3" xfId="33135" xr:uid="{00000000-0005-0000-0000-0000B45A0000}"/>
    <cellStyle name="Normal 12 4 2 10 6" xfId="14835" xr:uid="{00000000-0005-0000-0000-0000B55A0000}"/>
    <cellStyle name="Normal 12 4 2 10 6 2" xfId="40455" xr:uid="{00000000-0005-0000-0000-0000B65A0000}"/>
    <cellStyle name="Normal 12 4 2 10 7" xfId="27645" xr:uid="{00000000-0005-0000-0000-0000B75A0000}"/>
    <cellStyle name="Normal 12 4 2 11" xfId="2065" xr:uid="{00000000-0005-0000-0000-0000B85A0000}"/>
    <cellStyle name="Normal 12 4 2 11 2" xfId="7555" xr:uid="{00000000-0005-0000-0000-0000B95A0000}"/>
    <cellStyle name="Normal 12 4 2 11 2 2" xfId="20366" xr:uid="{00000000-0005-0000-0000-0000BA5A0000}"/>
    <cellStyle name="Normal 12 4 2 11 2 2 2" xfId="45986" xr:uid="{00000000-0005-0000-0000-0000BB5A0000}"/>
    <cellStyle name="Normal 12 4 2 11 2 3" xfId="33176" xr:uid="{00000000-0005-0000-0000-0000BC5A0000}"/>
    <cellStyle name="Normal 12 4 2 11 3" xfId="14876" xr:uid="{00000000-0005-0000-0000-0000BD5A0000}"/>
    <cellStyle name="Normal 12 4 2 11 3 2" xfId="40496" xr:uid="{00000000-0005-0000-0000-0000BE5A0000}"/>
    <cellStyle name="Normal 12 4 2 11 4" xfId="27686" xr:uid="{00000000-0005-0000-0000-0000BF5A0000}"/>
    <cellStyle name="Normal 12 4 2 12" xfId="3895" xr:uid="{00000000-0005-0000-0000-0000C05A0000}"/>
    <cellStyle name="Normal 12 4 2 12 2" xfId="9385" xr:uid="{00000000-0005-0000-0000-0000C15A0000}"/>
    <cellStyle name="Normal 12 4 2 12 2 2" xfId="22196" xr:uid="{00000000-0005-0000-0000-0000C25A0000}"/>
    <cellStyle name="Normal 12 4 2 12 2 2 2" xfId="47816" xr:uid="{00000000-0005-0000-0000-0000C35A0000}"/>
    <cellStyle name="Normal 12 4 2 12 2 3" xfId="35006" xr:uid="{00000000-0005-0000-0000-0000C45A0000}"/>
    <cellStyle name="Normal 12 4 2 12 3" xfId="16706" xr:uid="{00000000-0005-0000-0000-0000C55A0000}"/>
    <cellStyle name="Normal 12 4 2 12 3 2" xfId="42326" xr:uid="{00000000-0005-0000-0000-0000C65A0000}"/>
    <cellStyle name="Normal 12 4 2 12 4" xfId="29516" xr:uid="{00000000-0005-0000-0000-0000C75A0000}"/>
    <cellStyle name="Normal 12 4 2 13" xfId="11215" xr:uid="{00000000-0005-0000-0000-0000C85A0000}"/>
    <cellStyle name="Normal 12 4 2 13 2" xfId="24026" xr:uid="{00000000-0005-0000-0000-0000C95A0000}"/>
    <cellStyle name="Normal 12 4 2 13 2 2" xfId="49646" xr:uid="{00000000-0005-0000-0000-0000CA5A0000}"/>
    <cellStyle name="Normal 12 4 2 13 3" xfId="36836" xr:uid="{00000000-0005-0000-0000-0000CB5A0000}"/>
    <cellStyle name="Normal 12 4 2 14" xfId="5725" xr:uid="{00000000-0005-0000-0000-0000CC5A0000}"/>
    <cellStyle name="Normal 12 4 2 14 2" xfId="18536" xr:uid="{00000000-0005-0000-0000-0000CD5A0000}"/>
    <cellStyle name="Normal 12 4 2 14 2 2" xfId="44156" xr:uid="{00000000-0005-0000-0000-0000CE5A0000}"/>
    <cellStyle name="Normal 12 4 2 14 3" xfId="31346" xr:uid="{00000000-0005-0000-0000-0000CF5A0000}"/>
    <cellStyle name="Normal 12 4 2 15" xfId="13046" xr:uid="{00000000-0005-0000-0000-0000D05A0000}"/>
    <cellStyle name="Normal 12 4 2 15 2" xfId="38666" xr:uid="{00000000-0005-0000-0000-0000D15A0000}"/>
    <cellStyle name="Normal 12 4 2 16" xfId="25856" xr:uid="{00000000-0005-0000-0000-0000D25A0000}"/>
    <cellStyle name="Normal 12 4 2 2" xfId="207" xr:uid="{00000000-0005-0000-0000-0000D35A0000}"/>
    <cellStyle name="Normal 12 4 2 2 10" xfId="3915" xr:uid="{00000000-0005-0000-0000-0000D45A0000}"/>
    <cellStyle name="Normal 12 4 2 2 10 2" xfId="9405" xr:uid="{00000000-0005-0000-0000-0000D55A0000}"/>
    <cellStyle name="Normal 12 4 2 2 10 2 2" xfId="22216" xr:uid="{00000000-0005-0000-0000-0000D65A0000}"/>
    <cellStyle name="Normal 12 4 2 2 10 2 2 2" xfId="47836" xr:uid="{00000000-0005-0000-0000-0000D75A0000}"/>
    <cellStyle name="Normal 12 4 2 2 10 2 3" xfId="35026" xr:uid="{00000000-0005-0000-0000-0000D85A0000}"/>
    <cellStyle name="Normal 12 4 2 2 10 3" xfId="16726" xr:uid="{00000000-0005-0000-0000-0000D95A0000}"/>
    <cellStyle name="Normal 12 4 2 2 10 3 2" xfId="42346" xr:uid="{00000000-0005-0000-0000-0000DA5A0000}"/>
    <cellStyle name="Normal 12 4 2 2 10 4" xfId="29536" xr:uid="{00000000-0005-0000-0000-0000DB5A0000}"/>
    <cellStyle name="Normal 12 4 2 2 11" xfId="11235" xr:uid="{00000000-0005-0000-0000-0000DC5A0000}"/>
    <cellStyle name="Normal 12 4 2 2 11 2" xfId="24046" xr:uid="{00000000-0005-0000-0000-0000DD5A0000}"/>
    <cellStyle name="Normal 12 4 2 2 11 2 2" xfId="49666" xr:uid="{00000000-0005-0000-0000-0000DE5A0000}"/>
    <cellStyle name="Normal 12 4 2 2 11 3" xfId="36856" xr:uid="{00000000-0005-0000-0000-0000DF5A0000}"/>
    <cellStyle name="Normal 12 4 2 2 12" xfId="5745" xr:uid="{00000000-0005-0000-0000-0000E05A0000}"/>
    <cellStyle name="Normal 12 4 2 2 12 2" xfId="18556" xr:uid="{00000000-0005-0000-0000-0000E15A0000}"/>
    <cellStyle name="Normal 12 4 2 2 12 2 2" xfId="44176" xr:uid="{00000000-0005-0000-0000-0000E25A0000}"/>
    <cellStyle name="Normal 12 4 2 2 12 3" xfId="31366" xr:uid="{00000000-0005-0000-0000-0000E35A0000}"/>
    <cellStyle name="Normal 12 4 2 2 13" xfId="13066" xr:uid="{00000000-0005-0000-0000-0000E45A0000}"/>
    <cellStyle name="Normal 12 4 2 2 13 2" xfId="38686" xr:uid="{00000000-0005-0000-0000-0000E55A0000}"/>
    <cellStyle name="Normal 12 4 2 2 14" xfId="25876" xr:uid="{00000000-0005-0000-0000-0000E65A0000}"/>
    <cellStyle name="Normal 12 4 2 2 2" xfId="294" xr:uid="{00000000-0005-0000-0000-0000E75A0000}"/>
    <cellStyle name="Normal 12 4 2 2 2 10" xfId="5786" xr:uid="{00000000-0005-0000-0000-0000E85A0000}"/>
    <cellStyle name="Normal 12 4 2 2 2 10 2" xfId="18597" xr:uid="{00000000-0005-0000-0000-0000E95A0000}"/>
    <cellStyle name="Normal 12 4 2 2 2 10 2 2" xfId="44217" xr:uid="{00000000-0005-0000-0000-0000EA5A0000}"/>
    <cellStyle name="Normal 12 4 2 2 2 10 3" xfId="31407" xr:uid="{00000000-0005-0000-0000-0000EB5A0000}"/>
    <cellStyle name="Normal 12 4 2 2 2 11" xfId="13107" xr:uid="{00000000-0005-0000-0000-0000EC5A0000}"/>
    <cellStyle name="Normal 12 4 2 2 2 11 2" xfId="38727" xr:uid="{00000000-0005-0000-0000-0000ED5A0000}"/>
    <cellStyle name="Normal 12 4 2 2 2 12" xfId="25917" xr:uid="{00000000-0005-0000-0000-0000EE5A0000}"/>
    <cellStyle name="Normal 12 4 2 2 2 2" xfId="523" xr:uid="{00000000-0005-0000-0000-0000EF5A0000}"/>
    <cellStyle name="Normal 12 4 2 2 2 2 2" xfId="922" xr:uid="{00000000-0005-0000-0000-0000F05A0000}"/>
    <cellStyle name="Normal 12 4 2 2 2 2 2 2" xfId="1817" xr:uid="{00000000-0005-0000-0000-0000F15A0000}"/>
    <cellStyle name="Normal 12 4 2 2 2 2 2 2 2" xfId="3647" xr:uid="{00000000-0005-0000-0000-0000F25A0000}"/>
    <cellStyle name="Normal 12 4 2 2 2 2 2 2 2 2" xfId="9137" xr:uid="{00000000-0005-0000-0000-0000F35A0000}"/>
    <cellStyle name="Normal 12 4 2 2 2 2 2 2 2 2 2" xfId="21948" xr:uid="{00000000-0005-0000-0000-0000F45A0000}"/>
    <cellStyle name="Normal 12 4 2 2 2 2 2 2 2 2 2 2" xfId="47568" xr:uid="{00000000-0005-0000-0000-0000F55A0000}"/>
    <cellStyle name="Normal 12 4 2 2 2 2 2 2 2 2 3" xfId="34758" xr:uid="{00000000-0005-0000-0000-0000F65A0000}"/>
    <cellStyle name="Normal 12 4 2 2 2 2 2 2 2 3" xfId="16458" xr:uid="{00000000-0005-0000-0000-0000F75A0000}"/>
    <cellStyle name="Normal 12 4 2 2 2 2 2 2 2 3 2" xfId="42078" xr:uid="{00000000-0005-0000-0000-0000F85A0000}"/>
    <cellStyle name="Normal 12 4 2 2 2 2 2 2 2 4" xfId="29268" xr:uid="{00000000-0005-0000-0000-0000F95A0000}"/>
    <cellStyle name="Normal 12 4 2 2 2 2 2 2 3" xfId="5477" xr:uid="{00000000-0005-0000-0000-0000FA5A0000}"/>
    <cellStyle name="Normal 12 4 2 2 2 2 2 2 3 2" xfId="10967" xr:uid="{00000000-0005-0000-0000-0000FB5A0000}"/>
    <cellStyle name="Normal 12 4 2 2 2 2 2 2 3 2 2" xfId="23778" xr:uid="{00000000-0005-0000-0000-0000FC5A0000}"/>
    <cellStyle name="Normal 12 4 2 2 2 2 2 2 3 2 2 2" xfId="49398" xr:uid="{00000000-0005-0000-0000-0000FD5A0000}"/>
    <cellStyle name="Normal 12 4 2 2 2 2 2 2 3 2 3" xfId="36588" xr:uid="{00000000-0005-0000-0000-0000FE5A0000}"/>
    <cellStyle name="Normal 12 4 2 2 2 2 2 2 3 3" xfId="18288" xr:uid="{00000000-0005-0000-0000-0000FF5A0000}"/>
    <cellStyle name="Normal 12 4 2 2 2 2 2 2 3 3 2" xfId="43908" xr:uid="{00000000-0005-0000-0000-0000005B0000}"/>
    <cellStyle name="Normal 12 4 2 2 2 2 2 2 3 4" xfId="31098" xr:uid="{00000000-0005-0000-0000-0000015B0000}"/>
    <cellStyle name="Normal 12 4 2 2 2 2 2 2 4" xfId="12797" xr:uid="{00000000-0005-0000-0000-0000025B0000}"/>
    <cellStyle name="Normal 12 4 2 2 2 2 2 2 4 2" xfId="25608" xr:uid="{00000000-0005-0000-0000-0000035B0000}"/>
    <cellStyle name="Normal 12 4 2 2 2 2 2 2 4 2 2" xfId="51228" xr:uid="{00000000-0005-0000-0000-0000045B0000}"/>
    <cellStyle name="Normal 12 4 2 2 2 2 2 2 4 3" xfId="38418" xr:uid="{00000000-0005-0000-0000-0000055B0000}"/>
    <cellStyle name="Normal 12 4 2 2 2 2 2 2 5" xfId="7307" xr:uid="{00000000-0005-0000-0000-0000065B0000}"/>
    <cellStyle name="Normal 12 4 2 2 2 2 2 2 5 2" xfId="20118" xr:uid="{00000000-0005-0000-0000-0000075B0000}"/>
    <cellStyle name="Normal 12 4 2 2 2 2 2 2 5 2 2" xfId="45738" xr:uid="{00000000-0005-0000-0000-0000085B0000}"/>
    <cellStyle name="Normal 12 4 2 2 2 2 2 2 5 3" xfId="32928" xr:uid="{00000000-0005-0000-0000-0000095B0000}"/>
    <cellStyle name="Normal 12 4 2 2 2 2 2 2 6" xfId="14628" xr:uid="{00000000-0005-0000-0000-00000A5B0000}"/>
    <cellStyle name="Normal 12 4 2 2 2 2 2 2 6 2" xfId="40248" xr:uid="{00000000-0005-0000-0000-00000B5B0000}"/>
    <cellStyle name="Normal 12 4 2 2 2 2 2 2 7" xfId="27438" xr:uid="{00000000-0005-0000-0000-00000C5B0000}"/>
    <cellStyle name="Normal 12 4 2 2 2 2 2 3" xfId="2753" xr:uid="{00000000-0005-0000-0000-00000D5B0000}"/>
    <cellStyle name="Normal 12 4 2 2 2 2 2 3 2" xfId="8243" xr:uid="{00000000-0005-0000-0000-00000E5B0000}"/>
    <cellStyle name="Normal 12 4 2 2 2 2 2 3 2 2" xfId="21054" xr:uid="{00000000-0005-0000-0000-00000F5B0000}"/>
    <cellStyle name="Normal 12 4 2 2 2 2 2 3 2 2 2" xfId="46674" xr:uid="{00000000-0005-0000-0000-0000105B0000}"/>
    <cellStyle name="Normal 12 4 2 2 2 2 2 3 2 3" xfId="33864" xr:uid="{00000000-0005-0000-0000-0000115B0000}"/>
    <cellStyle name="Normal 12 4 2 2 2 2 2 3 3" xfId="15564" xr:uid="{00000000-0005-0000-0000-0000125B0000}"/>
    <cellStyle name="Normal 12 4 2 2 2 2 2 3 3 2" xfId="41184" xr:uid="{00000000-0005-0000-0000-0000135B0000}"/>
    <cellStyle name="Normal 12 4 2 2 2 2 2 3 4" xfId="28374" xr:uid="{00000000-0005-0000-0000-0000145B0000}"/>
    <cellStyle name="Normal 12 4 2 2 2 2 2 4" xfId="4583" xr:uid="{00000000-0005-0000-0000-0000155B0000}"/>
    <cellStyle name="Normal 12 4 2 2 2 2 2 4 2" xfId="10073" xr:uid="{00000000-0005-0000-0000-0000165B0000}"/>
    <cellStyle name="Normal 12 4 2 2 2 2 2 4 2 2" xfId="22884" xr:uid="{00000000-0005-0000-0000-0000175B0000}"/>
    <cellStyle name="Normal 12 4 2 2 2 2 2 4 2 2 2" xfId="48504" xr:uid="{00000000-0005-0000-0000-0000185B0000}"/>
    <cellStyle name="Normal 12 4 2 2 2 2 2 4 2 3" xfId="35694" xr:uid="{00000000-0005-0000-0000-0000195B0000}"/>
    <cellStyle name="Normal 12 4 2 2 2 2 2 4 3" xfId="17394" xr:uid="{00000000-0005-0000-0000-00001A5B0000}"/>
    <cellStyle name="Normal 12 4 2 2 2 2 2 4 3 2" xfId="43014" xr:uid="{00000000-0005-0000-0000-00001B5B0000}"/>
    <cellStyle name="Normal 12 4 2 2 2 2 2 4 4" xfId="30204" xr:uid="{00000000-0005-0000-0000-00001C5B0000}"/>
    <cellStyle name="Normal 12 4 2 2 2 2 2 5" xfId="11903" xr:uid="{00000000-0005-0000-0000-00001D5B0000}"/>
    <cellStyle name="Normal 12 4 2 2 2 2 2 5 2" xfId="24714" xr:uid="{00000000-0005-0000-0000-00001E5B0000}"/>
    <cellStyle name="Normal 12 4 2 2 2 2 2 5 2 2" xfId="50334" xr:uid="{00000000-0005-0000-0000-00001F5B0000}"/>
    <cellStyle name="Normal 12 4 2 2 2 2 2 5 3" xfId="37524" xr:uid="{00000000-0005-0000-0000-0000205B0000}"/>
    <cellStyle name="Normal 12 4 2 2 2 2 2 6" xfId="6413" xr:uid="{00000000-0005-0000-0000-0000215B0000}"/>
    <cellStyle name="Normal 12 4 2 2 2 2 2 6 2" xfId="19224" xr:uid="{00000000-0005-0000-0000-0000225B0000}"/>
    <cellStyle name="Normal 12 4 2 2 2 2 2 6 2 2" xfId="44844" xr:uid="{00000000-0005-0000-0000-0000235B0000}"/>
    <cellStyle name="Normal 12 4 2 2 2 2 2 6 3" xfId="32034" xr:uid="{00000000-0005-0000-0000-0000245B0000}"/>
    <cellStyle name="Normal 12 4 2 2 2 2 2 7" xfId="13734" xr:uid="{00000000-0005-0000-0000-0000255B0000}"/>
    <cellStyle name="Normal 12 4 2 2 2 2 2 7 2" xfId="39354" xr:uid="{00000000-0005-0000-0000-0000265B0000}"/>
    <cellStyle name="Normal 12 4 2 2 2 2 2 8" xfId="26544" xr:uid="{00000000-0005-0000-0000-0000275B0000}"/>
    <cellStyle name="Normal 12 4 2 2 2 2 3" xfId="1418" xr:uid="{00000000-0005-0000-0000-0000285B0000}"/>
    <cellStyle name="Normal 12 4 2 2 2 2 3 2" xfId="3248" xr:uid="{00000000-0005-0000-0000-0000295B0000}"/>
    <cellStyle name="Normal 12 4 2 2 2 2 3 2 2" xfId="8738" xr:uid="{00000000-0005-0000-0000-00002A5B0000}"/>
    <cellStyle name="Normal 12 4 2 2 2 2 3 2 2 2" xfId="21549" xr:uid="{00000000-0005-0000-0000-00002B5B0000}"/>
    <cellStyle name="Normal 12 4 2 2 2 2 3 2 2 2 2" xfId="47169" xr:uid="{00000000-0005-0000-0000-00002C5B0000}"/>
    <cellStyle name="Normal 12 4 2 2 2 2 3 2 2 3" xfId="34359" xr:uid="{00000000-0005-0000-0000-00002D5B0000}"/>
    <cellStyle name="Normal 12 4 2 2 2 2 3 2 3" xfId="16059" xr:uid="{00000000-0005-0000-0000-00002E5B0000}"/>
    <cellStyle name="Normal 12 4 2 2 2 2 3 2 3 2" xfId="41679" xr:uid="{00000000-0005-0000-0000-00002F5B0000}"/>
    <cellStyle name="Normal 12 4 2 2 2 2 3 2 4" xfId="28869" xr:uid="{00000000-0005-0000-0000-0000305B0000}"/>
    <cellStyle name="Normal 12 4 2 2 2 2 3 3" xfId="5078" xr:uid="{00000000-0005-0000-0000-0000315B0000}"/>
    <cellStyle name="Normal 12 4 2 2 2 2 3 3 2" xfId="10568" xr:uid="{00000000-0005-0000-0000-0000325B0000}"/>
    <cellStyle name="Normal 12 4 2 2 2 2 3 3 2 2" xfId="23379" xr:uid="{00000000-0005-0000-0000-0000335B0000}"/>
    <cellStyle name="Normal 12 4 2 2 2 2 3 3 2 2 2" xfId="48999" xr:uid="{00000000-0005-0000-0000-0000345B0000}"/>
    <cellStyle name="Normal 12 4 2 2 2 2 3 3 2 3" xfId="36189" xr:uid="{00000000-0005-0000-0000-0000355B0000}"/>
    <cellStyle name="Normal 12 4 2 2 2 2 3 3 3" xfId="17889" xr:uid="{00000000-0005-0000-0000-0000365B0000}"/>
    <cellStyle name="Normal 12 4 2 2 2 2 3 3 3 2" xfId="43509" xr:uid="{00000000-0005-0000-0000-0000375B0000}"/>
    <cellStyle name="Normal 12 4 2 2 2 2 3 3 4" xfId="30699" xr:uid="{00000000-0005-0000-0000-0000385B0000}"/>
    <cellStyle name="Normal 12 4 2 2 2 2 3 4" xfId="12398" xr:uid="{00000000-0005-0000-0000-0000395B0000}"/>
    <cellStyle name="Normal 12 4 2 2 2 2 3 4 2" xfId="25209" xr:uid="{00000000-0005-0000-0000-00003A5B0000}"/>
    <cellStyle name="Normal 12 4 2 2 2 2 3 4 2 2" xfId="50829" xr:uid="{00000000-0005-0000-0000-00003B5B0000}"/>
    <cellStyle name="Normal 12 4 2 2 2 2 3 4 3" xfId="38019" xr:uid="{00000000-0005-0000-0000-00003C5B0000}"/>
    <cellStyle name="Normal 12 4 2 2 2 2 3 5" xfId="6908" xr:uid="{00000000-0005-0000-0000-00003D5B0000}"/>
    <cellStyle name="Normal 12 4 2 2 2 2 3 5 2" xfId="19719" xr:uid="{00000000-0005-0000-0000-00003E5B0000}"/>
    <cellStyle name="Normal 12 4 2 2 2 2 3 5 2 2" xfId="45339" xr:uid="{00000000-0005-0000-0000-00003F5B0000}"/>
    <cellStyle name="Normal 12 4 2 2 2 2 3 5 3" xfId="32529" xr:uid="{00000000-0005-0000-0000-0000405B0000}"/>
    <cellStyle name="Normal 12 4 2 2 2 2 3 6" xfId="14229" xr:uid="{00000000-0005-0000-0000-0000415B0000}"/>
    <cellStyle name="Normal 12 4 2 2 2 2 3 6 2" xfId="39849" xr:uid="{00000000-0005-0000-0000-0000425B0000}"/>
    <cellStyle name="Normal 12 4 2 2 2 2 3 7" xfId="27039" xr:uid="{00000000-0005-0000-0000-0000435B0000}"/>
    <cellStyle name="Normal 12 4 2 2 2 2 4" xfId="2354" xr:uid="{00000000-0005-0000-0000-0000445B0000}"/>
    <cellStyle name="Normal 12 4 2 2 2 2 4 2" xfId="7844" xr:uid="{00000000-0005-0000-0000-0000455B0000}"/>
    <cellStyle name="Normal 12 4 2 2 2 2 4 2 2" xfId="20655" xr:uid="{00000000-0005-0000-0000-0000465B0000}"/>
    <cellStyle name="Normal 12 4 2 2 2 2 4 2 2 2" xfId="46275" xr:uid="{00000000-0005-0000-0000-0000475B0000}"/>
    <cellStyle name="Normal 12 4 2 2 2 2 4 2 3" xfId="33465" xr:uid="{00000000-0005-0000-0000-0000485B0000}"/>
    <cellStyle name="Normal 12 4 2 2 2 2 4 3" xfId="15165" xr:uid="{00000000-0005-0000-0000-0000495B0000}"/>
    <cellStyle name="Normal 12 4 2 2 2 2 4 3 2" xfId="40785" xr:uid="{00000000-0005-0000-0000-00004A5B0000}"/>
    <cellStyle name="Normal 12 4 2 2 2 2 4 4" xfId="27975" xr:uid="{00000000-0005-0000-0000-00004B5B0000}"/>
    <cellStyle name="Normal 12 4 2 2 2 2 5" xfId="4184" xr:uid="{00000000-0005-0000-0000-00004C5B0000}"/>
    <cellStyle name="Normal 12 4 2 2 2 2 5 2" xfId="9674" xr:uid="{00000000-0005-0000-0000-00004D5B0000}"/>
    <cellStyle name="Normal 12 4 2 2 2 2 5 2 2" xfId="22485" xr:uid="{00000000-0005-0000-0000-00004E5B0000}"/>
    <cellStyle name="Normal 12 4 2 2 2 2 5 2 2 2" xfId="48105" xr:uid="{00000000-0005-0000-0000-00004F5B0000}"/>
    <cellStyle name="Normal 12 4 2 2 2 2 5 2 3" xfId="35295" xr:uid="{00000000-0005-0000-0000-0000505B0000}"/>
    <cellStyle name="Normal 12 4 2 2 2 2 5 3" xfId="16995" xr:uid="{00000000-0005-0000-0000-0000515B0000}"/>
    <cellStyle name="Normal 12 4 2 2 2 2 5 3 2" xfId="42615" xr:uid="{00000000-0005-0000-0000-0000525B0000}"/>
    <cellStyle name="Normal 12 4 2 2 2 2 5 4" xfId="29805" xr:uid="{00000000-0005-0000-0000-0000535B0000}"/>
    <cellStyle name="Normal 12 4 2 2 2 2 6" xfId="11504" xr:uid="{00000000-0005-0000-0000-0000545B0000}"/>
    <cellStyle name="Normal 12 4 2 2 2 2 6 2" xfId="24315" xr:uid="{00000000-0005-0000-0000-0000555B0000}"/>
    <cellStyle name="Normal 12 4 2 2 2 2 6 2 2" xfId="49935" xr:uid="{00000000-0005-0000-0000-0000565B0000}"/>
    <cellStyle name="Normal 12 4 2 2 2 2 6 3" xfId="37125" xr:uid="{00000000-0005-0000-0000-0000575B0000}"/>
    <cellStyle name="Normal 12 4 2 2 2 2 7" xfId="6014" xr:uid="{00000000-0005-0000-0000-0000585B0000}"/>
    <cellStyle name="Normal 12 4 2 2 2 2 7 2" xfId="18825" xr:uid="{00000000-0005-0000-0000-0000595B0000}"/>
    <cellStyle name="Normal 12 4 2 2 2 2 7 2 2" xfId="44445" xr:uid="{00000000-0005-0000-0000-00005A5B0000}"/>
    <cellStyle name="Normal 12 4 2 2 2 2 7 3" xfId="31635" xr:uid="{00000000-0005-0000-0000-00005B5B0000}"/>
    <cellStyle name="Normal 12 4 2 2 2 2 8" xfId="13335" xr:uid="{00000000-0005-0000-0000-00005C5B0000}"/>
    <cellStyle name="Normal 12 4 2 2 2 2 8 2" xfId="38955" xr:uid="{00000000-0005-0000-0000-00005D5B0000}"/>
    <cellStyle name="Normal 12 4 2 2 2 2 9" xfId="26145" xr:uid="{00000000-0005-0000-0000-00005E5B0000}"/>
    <cellStyle name="Normal 12 4 2 2 2 3" xfId="655" xr:uid="{00000000-0005-0000-0000-00005F5B0000}"/>
    <cellStyle name="Normal 12 4 2 2 2 3 2" xfId="1055" xr:uid="{00000000-0005-0000-0000-0000605B0000}"/>
    <cellStyle name="Normal 12 4 2 2 2 3 2 2" xfId="1950" xr:uid="{00000000-0005-0000-0000-0000615B0000}"/>
    <cellStyle name="Normal 12 4 2 2 2 3 2 2 2" xfId="3780" xr:uid="{00000000-0005-0000-0000-0000625B0000}"/>
    <cellStyle name="Normal 12 4 2 2 2 3 2 2 2 2" xfId="9270" xr:uid="{00000000-0005-0000-0000-0000635B0000}"/>
    <cellStyle name="Normal 12 4 2 2 2 3 2 2 2 2 2" xfId="22081" xr:uid="{00000000-0005-0000-0000-0000645B0000}"/>
    <cellStyle name="Normal 12 4 2 2 2 3 2 2 2 2 2 2" xfId="47701" xr:uid="{00000000-0005-0000-0000-0000655B0000}"/>
    <cellStyle name="Normal 12 4 2 2 2 3 2 2 2 2 3" xfId="34891" xr:uid="{00000000-0005-0000-0000-0000665B0000}"/>
    <cellStyle name="Normal 12 4 2 2 2 3 2 2 2 3" xfId="16591" xr:uid="{00000000-0005-0000-0000-0000675B0000}"/>
    <cellStyle name="Normal 12 4 2 2 2 3 2 2 2 3 2" xfId="42211" xr:uid="{00000000-0005-0000-0000-0000685B0000}"/>
    <cellStyle name="Normal 12 4 2 2 2 3 2 2 2 4" xfId="29401" xr:uid="{00000000-0005-0000-0000-0000695B0000}"/>
    <cellStyle name="Normal 12 4 2 2 2 3 2 2 3" xfId="5610" xr:uid="{00000000-0005-0000-0000-00006A5B0000}"/>
    <cellStyle name="Normal 12 4 2 2 2 3 2 2 3 2" xfId="11100" xr:uid="{00000000-0005-0000-0000-00006B5B0000}"/>
    <cellStyle name="Normal 12 4 2 2 2 3 2 2 3 2 2" xfId="23911" xr:uid="{00000000-0005-0000-0000-00006C5B0000}"/>
    <cellStyle name="Normal 12 4 2 2 2 3 2 2 3 2 2 2" xfId="49531" xr:uid="{00000000-0005-0000-0000-00006D5B0000}"/>
    <cellStyle name="Normal 12 4 2 2 2 3 2 2 3 2 3" xfId="36721" xr:uid="{00000000-0005-0000-0000-00006E5B0000}"/>
    <cellStyle name="Normal 12 4 2 2 2 3 2 2 3 3" xfId="18421" xr:uid="{00000000-0005-0000-0000-00006F5B0000}"/>
    <cellStyle name="Normal 12 4 2 2 2 3 2 2 3 3 2" xfId="44041" xr:uid="{00000000-0005-0000-0000-0000705B0000}"/>
    <cellStyle name="Normal 12 4 2 2 2 3 2 2 3 4" xfId="31231" xr:uid="{00000000-0005-0000-0000-0000715B0000}"/>
    <cellStyle name="Normal 12 4 2 2 2 3 2 2 4" xfId="12930" xr:uid="{00000000-0005-0000-0000-0000725B0000}"/>
    <cellStyle name="Normal 12 4 2 2 2 3 2 2 4 2" xfId="25741" xr:uid="{00000000-0005-0000-0000-0000735B0000}"/>
    <cellStyle name="Normal 12 4 2 2 2 3 2 2 4 2 2" xfId="51361" xr:uid="{00000000-0005-0000-0000-0000745B0000}"/>
    <cellStyle name="Normal 12 4 2 2 2 3 2 2 4 3" xfId="38551" xr:uid="{00000000-0005-0000-0000-0000755B0000}"/>
    <cellStyle name="Normal 12 4 2 2 2 3 2 2 5" xfId="7440" xr:uid="{00000000-0005-0000-0000-0000765B0000}"/>
    <cellStyle name="Normal 12 4 2 2 2 3 2 2 5 2" xfId="20251" xr:uid="{00000000-0005-0000-0000-0000775B0000}"/>
    <cellStyle name="Normal 12 4 2 2 2 3 2 2 5 2 2" xfId="45871" xr:uid="{00000000-0005-0000-0000-0000785B0000}"/>
    <cellStyle name="Normal 12 4 2 2 2 3 2 2 5 3" xfId="33061" xr:uid="{00000000-0005-0000-0000-0000795B0000}"/>
    <cellStyle name="Normal 12 4 2 2 2 3 2 2 6" xfId="14761" xr:uid="{00000000-0005-0000-0000-00007A5B0000}"/>
    <cellStyle name="Normal 12 4 2 2 2 3 2 2 6 2" xfId="40381" xr:uid="{00000000-0005-0000-0000-00007B5B0000}"/>
    <cellStyle name="Normal 12 4 2 2 2 3 2 2 7" xfId="27571" xr:uid="{00000000-0005-0000-0000-00007C5B0000}"/>
    <cellStyle name="Normal 12 4 2 2 2 3 2 3" xfId="2886" xr:uid="{00000000-0005-0000-0000-00007D5B0000}"/>
    <cellStyle name="Normal 12 4 2 2 2 3 2 3 2" xfId="8376" xr:uid="{00000000-0005-0000-0000-00007E5B0000}"/>
    <cellStyle name="Normal 12 4 2 2 2 3 2 3 2 2" xfId="21187" xr:uid="{00000000-0005-0000-0000-00007F5B0000}"/>
    <cellStyle name="Normal 12 4 2 2 2 3 2 3 2 2 2" xfId="46807" xr:uid="{00000000-0005-0000-0000-0000805B0000}"/>
    <cellStyle name="Normal 12 4 2 2 2 3 2 3 2 3" xfId="33997" xr:uid="{00000000-0005-0000-0000-0000815B0000}"/>
    <cellStyle name="Normal 12 4 2 2 2 3 2 3 3" xfId="15697" xr:uid="{00000000-0005-0000-0000-0000825B0000}"/>
    <cellStyle name="Normal 12 4 2 2 2 3 2 3 3 2" xfId="41317" xr:uid="{00000000-0005-0000-0000-0000835B0000}"/>
    <cellStyle name="Normal 12 4 2 2 2 3 2 3 4" xfId="28507" xr:uid="{00000000-0005-0000-0000-0000845B0000}"/>
    <cellStyle name="Normal 12 4 2 2 2 3 2 4" xfId="4716" xr:uid="{00000000-0005-0000-0000-0000855B0000}"/>
    <cellStyle name="Normal 12 4 2 2 2 3 2 4 2" xfId="10206" xr:uid="{00000000-0005-0000-0000-0000865B0000}"/>
    <cellStyle name="Normal 12 4 2 2 2 3 2 4 2 2" xfId="23017" xr:uid="{00000000-0005-0000-0000-0000875B0000}"/>
    <cellStyle name="Normal 12 4 2 2 2 3 2 4 2 2 2" xfId="48637" xr:uid="{00000000-0005-0000-0000-0000885B0000}"/>
    <cellStyle name="Normal 12 4 2 2 2 3 2 4 2 3" xfId="35827" xr:uid="{00000000-0005-0000-0000-0000895B0000}"/>
    <cellStyle name="Normal 12 4 2 2 2 3 2 4 3" xfId="17527" xr:uid="{00000000-0005-0000-0000-00008A5B0000}"/>
    <cellStyle name="Normal 12 4 2 2 2 3 2 4 3 2" xfId="43147" xr:uid="{00000000-0005-0000-0000-00008B5B0000}"/>
    <cellStyle name="Normal 12 4 2 2 2 3 2 4 4" xfId="30337" xr:uid="{00000000-0005-0000-0000-00008C5B0000}"/>
    <cellStyle name="Normal 12 4 2 2 2 3 2 5" xfId="12036" xr:uid="{00000000-0005-0000-0000-00008D5B0000}"/>
    <cellStyle name="Normal 12 4 2 2 2 3 2 5 2" xfId="24847" xr:uid="{00000000-0005-0000-0000-00008E5B0000}"/>
    <cellStyle name="Normal 12 4 2 2 2 3 2 5 2 2" xfId="50467" xr:uid="{00000000-0005-0000-0000-00008F5B0000}"/>
    <cellStyle name="Normal 12 4 2 2 2 3 2 5 3" xfId="37657" xr:uid="{00000000-0005-0000-0000-0000905B0000}"/>
    <cellStyle name="Normal 12 4 2 2 2 3 2 6" xfId="6546" xr:uid="{00000000-0005-0000-0000-0000915B0000}"/>
    <cellStyle name="Normal 12 4 2 2 2 3 2 6 2" xfId="19357" xr:uid="{00000000-0005-0000-0000-0000925B0000}"/>
    <cellStyle name="Normal 12 4 2 2 2 3 2 6 2 2" xfId="44977" xr:uid="{00000000-0005-0000-0000-0000935B0000}"/>
    <cellStyle name="Normal 12 4 2 2 2 3 2 6 3" xfId="32167" xr:uid="{00000000-0005-0000-0000-0000945B0000}"/>
    <cellStyle name="Normal 12 4 2 2 2 3 2 7" xfId="13867" xr:uid="{00000000-0005-0000-0000-0000955B0000}"/>
    <cellStyle name="Normal 12 4 2 2 2 3 2 7 2" xfId="39487" xr:uid="{00000000-0005-0000-0000-0000965B0000}"/>
    <cellStyle name="Normal 12 4 2 2 2 3 2 8" xfId="26677" xr:uid="{00000000-0005-0000-0000-0000975B0000}"/>
    <cellStyle name="Normal 12 4 2 2 2 3 3" xfId="1550" xr:uid="{00000000-0005-0000-0000-0000985B0000}"/>
    <cellStyle name="Normal 12 4 2 2 2 3 3 2" xfId="3380" xr:uid="{00000000-0005-0000-0000-0000995B0000}"/>
    <cellStyle name="Normal 12 4 2 2 2 3 3 2 2" xfId="8870" xr:uid="{00000000-0005-0000-0000-00009A5B0000}"/>
    <cellStyle name="Normal 12 4 2 2 2 3 3 2 2 2" xfId="21681" xr:uid="{00000000-0005-0000-0000-00009B5B0000}"/>
    <cellStyle name="Normal 12 4 2 2 2 3 3 2 2 2 2" xfId="47301" xr:uid="{00000000-0005-0000-0000-00009C5B0000}"/>
    <cellStyle name="Normal 12 4 2 2 2 3 3 2 2 3" xfId="34491" xr:uid="{00000000-0005-0000-0000-00009D5B0000}"/>
    <cellStyle name="Normal 12 4 2 2 2 3 3 2 3" xfId="16191" xr:uid="{00000000-0005-0000-0000-00009E5B0000}"/>
    <cellStyle name="Normal 12 4 2 2 2 3 3 2 3 2" xfId="41811" xr:uid="{00000000-0005-0000-0000-00009F5B0000}"/>
    <cellStyle name="Normal 12 4 2 2 2 3 3 2 4" xfId="29001" xr:uid="{00000000-0005-0000-0000-0000A05B0000}"/>
    <cellStyle name="Normal 12 4 2 2 2 3 3 3" xfId="5210" xr:uid="{00000000-0005-0000-0000-0000A15B0000}"/>
    <cellStyle name="Normal 12 4 2 2 2 3 3 3 2" xfId="10700" xr:uid="{00000000-0005-0000-0000-0000A25B0000}"/>
    <cellStyle name="Normal 12 4 2 2 2 3 3 3 2 2" xfId="23511" xr:uid="{00000000-0005-0000-0000-0000A35B0000}"/>
    <cellStyle name="Normal 12 4 2 2 2 3 3 3 2 2 2" xfId="49131" xr:uid="{00000000-0005-0000-0000-0000A45B0000}"/>
    <cellStyle name="Normal 12 4 2 2 2 3 3 3 2 3" xfId="36321" xr:uid="{00000000-0005-0000-0000-0000A55B0000}"/>
    <cellStyle name="Normal 12 4 2 2 2 3 3 3 3" xfId="18021" xr:uid="{00000000-0005-0000-0000-0000A65B0000}"/>
    <cellStyle name="Normal 12 4 2 2 2 3 3 3 3 2" xfId="43641" xr:uid="{00000000-0005-0000-0000-0000A75B0000}"/>
    <cellStyle name="Normal 12 4 2 2 2 3 3 3 4" xfId="30831" xr:uid="{00000000-0005-0000-0000-0000A85B0000}"/>
    <cellStyle name="Normal 12 4 2 2 2 3 3 4" xfId="12530" xr:uid="{00000000-0005-0000-0000-0000A95B0000}"/>
    <cellStyle name="Normal 12 4 2 2 2 3 3 4 2" xfId="25341" xr:uid="{00000000-0005-0000-0000-0000AA5B0000}"/>
    <cellStyle name="Normal 12 4 2 2 2 3 3 4 2 2" xfId="50961" xr:uid="{00000000-0005-0000-0000-0000AB5B0000}"/>
    <cellStyle name="Normal 12 4 2 2 2 3 3 4 3" xfId="38151" xr:uid="{00000000-0005-0000-0000-0000AC5B0000}"/>
    <cellStyle name="Normal 12 4 2 2 2 3 3 5" xfId="7040" xr:uid="{00000000-0005-0000-0000-0000AD5B0000}"/>
    <cellStyle name="Normal 12 4 2 2 2 3 3 5 2" xfId="19851" xr:uid="{00000000-0005-0000-0000-0000AE5B0000}"/>
    <cellStyle name="Normal 12 4 2 2 2 3 3 5 2 2" xfId="45471" xr:uid="{00000000-0005-0000-0000-0000AF5B0000}"/>
    <cellStyle name="Normal 12 4 2 2 2 3 3 5 3" xfId="32661" xr:uid="{00000000-0005-0000-0000-0000B05B0000}"/>
    <cellStyle name="Normal 12 4 2 2 2 3 3 6" xfId="14361" xr:uid="{00000000-0005-0000-0000-0000B15B0000}"/>
    <cellStyle name="Normal 12 4 2 2 2 3 3 6 2" xfId="39981" xr:uid="{00000000-0005-0000-0000-0000B25B0000}"/>
    <cellStyle name="Normal 12 4 2 2 2 3 3 7" xfId="27171" xr:uid="{00000000-0005-0000-0000-0000B35B0000}"/>
    <cellStyle name="Normal 12 4 2 2 2 3 4" xfId="2486" xr:uid="{00000000-0005-0000-0000-0000B45B0000}"/>
    <cellStyle name="Normal 12 4 2 2 2 3 4 2" xfId="7976" xr:uid="{00000000-0005-0000-0000-0000B55B0000}"/>
    <cellStyle name="Normal 12 4 2 2 2 3 4 2 2" xfId="20787" xr:uid="{00000000-0005-0000-0000-0000B65B0000}"/>
    <cellStyle name="Normal 12 4 2 2 2 3 4 2 2 2" xfId="46407" xr:uid="{00000000-0005-0000-0000-0000B75B0000}"/>
    <cellStyle name="Normal 12 4 2 2 2 3 4 2 3" xfId="33597" xr:uid="{00000000-0005-0000-0000-0000B85B0000}"/>
    <cellStyle name="Normal 12 4 2 2 2 3 4 3" xfId="15297" xr:uid="{00000000-0005-0000-0000-0000B95B0000}"/>
    <cellStyle name="Normal 12 4 2 2 2 3 4 3 2" xfId="40917" xr:uid="{00000000-0005-0000-0000-0000BA5B0000}"/>
    <cellStyle name="Normal 12 4 2 2 2 3 4 4" xfId="28107" xr:uid="{00000000-0005-0000-0000-0000BB5B0000}"/>
    <cellStyle name="Normal 12 4 2 2 2 3 5" xfId="4316" xr:uid="{00000000-0005-0000-0000-0000BC5B0000}"/>
    <cellStyle name="Normal 12 4 2 2 2 3 5 2" xfId="9806" xr:uid="{00000000-0005-0000-0000-0000BD5B0000}"/>
    <cellStyle name="Normal 12 4 2 2 2 3 5 2 2" xfId="22617" xr:uid="{00000000-0005-0000-0000-0000BE5B0000}"/>
    <cellStyle name="Normal 12 4 2 2 2 3 5 2 2 2" xfId="48237" xr:uid="{00000000-0005-0000-0000-0000BF5B0000}"/>
    <cellStyle name="Normal 12 4 2 2 2 3 5 2 3" xfId="35427" xr:uid="{00000000-0005-0000-0000-0000C05B0000}"/>
    <cellStyle name="Normal 12 4 2 2 2 3 5 3" xfId="17127" xr:uid="{00000000-0005-0000-0000-0000C15B0000}"/>
    <cellStyle name="Normal 12 4 2 2 2 3 5 3 2" xfId="42747" xr:uid="{00000000-0005-0000-0000-0000C25B0000}"/>
    <cellStyle name="Normal 12 4 2 2 2 3 5 4" xfId="29937" xr:uid="{00000000-0005-0000-0000-0000C35B0000}"/>
    <cellStyle name="Normal 12 4 2 2 2 3 6" xfId="11636" xr:uid="{00000000-0005-0000-0000-0000C45B0000}"/>
    <cellStyle name="Normal 12 4 2 2 2 3 6 2" xfId="24447" xr:uid="{00000000-0005-0000-0000-0000C55B0000}"/>
    <cellStyle name="Normal 12 4 2 2 2 3 6 2 2" xfId="50067" xr:uid="{00000000-0005-0000-0000-0000C65B0000}"/>
    <cellStyle name="Normal 12 4 2 2 2 3 6 3" xfId="37257" xr:uid="{00000000-0005-0000-0000-0000C75B0000}"/>
    <cellStyle name="Normal 12 4 2 2 2 3 7" xfId="6146" xr:uid="{00000000-0005-0000-0000-0000C85B0000}"/>
    <cellStyle name="Normal 12 4 2 2 2 3 7 2" xfId="18957" xr:uid="{00000000-0005-0000-0000-0000C95B0000}"/>
    <cellStyle name="Normal 12 4 2 2 2 3 7 2 2" xfId="44577" xr:uid="{00000000-0005-0000-0000-0000CA5B0000}"/>
    <cellStyle name="Normal 12 4 2 2 2 3 7 3" xfId="31767" xr:uid="{00000000-0005-0000-0000-0000CB5B0000}"/>
    <cellStyle name="Normal 12 4 2 2 2 3 8" xfId="13467" xr:uid="{00000000-0005-0000-0000-0000CC5B0000}"/>
    <cellStyle name="Normal 12 4 2 2 2 3 8 2" xfId="39087" xr:uid="{00000000-0005-0000-0000-0000CD5B0000}"/>
    <cellStyle name="Normal 12 4 2 2 2 3 9" xfId="26277" xr:uid="{00000000-0005-0000-0000-0000CE5B0000}"/>
    <cellStyle name="Normal 12 4 2 2 2 4" xfId="430" xr:uid="{00000000-0005-0000-0000-0000CF5B0000}"/>
    <cellStyle name="Normal 12 4 2 2 2 4 2" xfId="1325" xr:uid="{00000000-0005-0000-0000-0000D05B0000}"/>
    <cellStyle name="Normal 12 4 2 2 2 4 2 2" xfId="3155" xr:uid="{00000000-0005-0000-0000-0000D15B0000}"/>
    <cellStyle name="Normal 12 4 2 2 2 4 2 2 2" xfId="8645" xr:uid="{00000000-0005-0000-0000-0000D25B0000}"/>
    <cellStyle name="Normal 12 4 2 2 2 4 2 2 2 2" xfId="21456" xr:uid="{00000000-0005-0000-0000-0000D35B0000}"/>
    <cellStyle name="Normal 12 4 2 2 2 4 2 2 2 2 2" xfId="47076" xr:uid="{00000000-0005-0000-0000-0000D45B0000}"/>
    <cellStyle name="Normal 12 4 2 2 2 4 2 2 2 3" xfId="34266" xr:uid="{00000000-0005-0000-0000-0000D55B0000}"/>
    <cellStyle name="Normal 12 4 2 2 2 4 2 2 3" xfId="15966" xr:uid="{00000000-0005-0000-0000-0000D65B0000}"/>
    <cellStyle name="Normal 12 4 2 2 2 4 2 2 3 2" xfId="41586" xr:uid="{00000000-0005-0000-0000-0000D75B0000}"/>
    <cellStyle name="Normal 12 4 2 2 2 4 2 2 4" xfId="28776" xr:uid="{00000000-0005-0000-0000-0000D85B0000}"/>
    <cellStyle name="Normal 12 4 2 2 2 4 2 3" xfId="4985" xr:uid="{00000000-0005-0000-0000-0000D95B0000}"/>
    <cellStyle name="Normal 12 4 2 2 2 4 2 3 2" xfId="10475" xr:uid="{00000000-0005-0000-0000-0000DA5B0000}"/>
    <cellStyle name="Normal 12 4 2 2 2 4 2 3 2 2" xfId="23286" xr:uid="{00000000-0005-0000-0000-0000DB5B0000}"/>
    <cellStyle name="Normal 12 4 2 2 2 4 2 3 2 2 2" xfId="48906" xr:uid="{00000000-0005-0000-0000-0000DC5B0000}"/>
    <cellStyle name="Normal 12 4 2 2 2 4 2 3 2 3" xfId="36096" xr:uid="{00000000-0005-0000-0000-0000DD5B0000}"/>
    <cellStyle name="Normal 12 4 2 2 2 4 2 3 3" xfId="17796" xr:uid="{00000000-0005-0000-0000-0000DE5B0000}"/>
    <cellStyle name="Normal 12 4 2 2 2 4 2 3 3 2" xfId="43416" xr:uid="{00000000-0005-0000-0000-0000DF5B0000}"/>
    <cellStyle name="Normal 12 4 2 2 2 4 2 3 4" xfId="30606" xr:uid="{00000000-0005-0000-0000-0000E05B0000}"/>
    <cellStyle name="Normal 12 4 2 2 2 4 2 4" xfId="12305" xr:uid="{00000000-0005-0000-0000-0000E15B0000}"/>
    <cellStyle name="Normal 12 4 2 2 2 4 2 4 2" xfId="25116" xr:uid="{00000000-0005-0000-0000-0000E25B0000}"/>
    <cellStyle name="Normal 12 4 2 2 2 4 2 4 2 2" xfId="50736" xr:uid="{00000000-0005-0000-0000-0000E35B0000}"/>
    <cellStyle name="Normal 12 4 2 2 2 4 2 4 3" xfId="37926" xr:uid="{00000000-0005-0000-0000-0000E45B0000}"/>
    <cellStyle name="Normal 12 4 2 2 2 4 2 5" xfId="6815" xr:uid="{00000000-0005-0000-0000-0000E55B0000}"/>
    <cellStyle name="Normal 12 4 2 2 2 4 2 5 2" xfId="19626" xr:uid="{00000000-0005-0000-0000-0000E65B0000}"/>
    <cellStyle name="Normal 12 4 2 2 2 4 2 5 2 2" xfId="45246" xr:uid="{00000000-0005-0000-0000-0000E75B0000}"/>
    <cellStyle name="Normal 12 4 2 2 2 4 2 5 3" xfId="32436" xr:uid="{00000000-0005-0000-0000-0000E85B0000}"/>
    <cellStyle name="Normal 12 4 2 2 2 4 2 6" xfId="14136" xr:uid="{00000000-0005-0000-0000-0000E95B0000}"/>
    <cellStyle name="Normal 12 4 2 2 2 4 2 6 2" xfId="39756" xr:uid="{00000000-0005-0000-0000-0000EA5B0000}"/>
    <cellStyle name="Normal 12 4 2 2 2 4 2 7" xfId="26946" xr:uid="{00000000-0005-0000-0000-0000EB5B0000}"/>
    <cellStyle name="Normal 12 4 2 2 2 4 3" xfId="2261" xr:uid="{00000000-0005-0000-0000-0000EC5B0000}"/>
    <cellStyle name="Normal 12 4 2 2 2 4 3 2" xfId="7751" xr:uid="{00000000-0005-0000-0000-0000ED5B0000}"/>
    <cellStyle name="Normal 12 4 2 2 2 4 3 2 2" xfId="20562" xr:uid="{00000000-0005-0000-0000-0000EE5B0000}"/>
    <cellStyle name="Normal 12 4 2 2 2 4 3 2 2 2" xfId="46182" xr:uid="{00000000-0005-0000-0000-0000EF5B0000}"/>
    <cellStyle name="Normal 12 4 2 2 2 4 3 2 3" xfId="33372" xr:uid="{00000000-0005-0000-0000-0000F05B0000}"/>
    <cellStyle name="Normal 12 4 2 2 2 4 3 3" xfId="15072" xr:uid="{00000000-0005-0000-0000-0000F15B0000}"/>
    <cellStyle name="Normal 12 4 2 2 2 4 3 3 2" xfId="40692" xr:uid="{00000000-0005-0000-0000-0000F25B0000}"/>
    <cellStyle name="Normal 12 4 2 2 2 4 3 4" xfId="27882" xr:uid="{00000000-0005-0000-0000-0000F35B0000}"/>
    <cellStyle name="Normal 12 4 2 2 2 4 4" xfId="4091" xr:uid="{00000000-0005-0000-0000-0000F45B0000}"/>
    <cellStyle name="Normal 12 4 2 2 2 4 4 2" xfId="9581" xr:uid="{00000000-0005-0000-0000-0000F55B0000}"/>
    <cellStyle name="Normal 12 4 2 2 2 4 4 2 2" xfId="22392" xr:uid="{00000000-0005-0000-0000-0000F65B0000}"/>
    <cellStyle name="Normal 12 4 2 2 2 4 4 2 2 2" xfId="48012" xr:uid="{00000000-0005-0000-0000-0000F75B0000}"/>
    <cellStyle name="Normal 12 4 2 2 2 4 4 2 3" xfId="35202" xr:uid="{00000000-0005-0000-0000-0000F85B0000}"/>
    <cellStyle name="Normal 12 4 2 2 2 4 4 3" xfId="16902" xr:uid="{00000000-0005-0000-0000-0000F95B0000}"/>
    <cellStyle name="Normal 12 4 2 2 2 4 4 3 2" xfId="42522" xr:uid="{00000000-0005-0000-0000-0000FA5B0000}"/>
    <cellStyle name="Normal 12 4 2 2 2 4 4 4" xfId="29712" xr:uid="{00000000-0005-0000-0000-0000FB5B0000}"/>
    <cellStyle name="Normal 12 4 2 2 2 4 5" xfId="11411" xr:uid="{00000000-0005-0000-0000-0000FC5B0000}"/>
    <cellStyle name="Normal 12 4 2 2 2 4 5 2" xfId="24222" xr:uid="{00000000-0005-0000-0000-0000FD5B0000}"/>
    <cellStyle name="Normal 12 4 2 2 2 4 5 2 2" xfId="49842" xr:uid="{00000000-0005-0000-0000-0000FE5B0000}"/>
    <cellStyle name="Normal 12 4 2 2 2 4 5 3" xfId="37032" xr:uid="{00000000-0005-0000-0000-0000FF5B0000}"/>
    <cellStyle name="Normal 12 4 2 2 2 4 6" xfId="5921" xr:uid="{00000000-0005-0000-0000-0000005C0000}"/>
    <cellStyle name="Normal 12 4 2 2 2 4 6 2" xfId="18732" xr:uid="{00000000-0005-0000-0000-0000015C0000}"/>
    <cellStyle name="Normal 12 4 2 2 2 4 6 2 2" xfId="44352" xr:uid="{00000000-0005-0000-0000-0000025C0000}"/>
    <cellStyle name="Normal 12 4 2 2 2 4 6 3" xfId="31542" xr:uid="{00000000-0005-0000-0000-0000035C0000}"/>
    <cellStyle name="Normal 12 4 2 2 2 4 7" xfId="13242" xr:uid="{00000000-0005-0000-0000-0000045C0000}"/>
    <cellStyle name="Normal 12 4 2 2 2 4 7 2" xfId="38862" xr:uid="{00000000-0005-0000-0000-0000055C0000}"/>
    <cellStyle name="Normal 12 4 2 2 2 4 8" xfId="26052" xr:uid="{00000000-0005-0000-0000-0000065C0000}"/>
    <cellStyle name="Normal 12 4 2 2 2 5" xfId="789" xr:uid="{00000000-0005-0000-0000-0000075C0000}"/>
    <cellStyle name="Normal 12 4 2 2 2 5 2" xfId="1684" xr:uid="{00000000-0005-0000-0000-0000085C0000}"/>
    <cellStyle name="Normal 12 4 2 2 2 5 2 2" xfId="3514" xr:uid="{00000000-0005-0000-0000-0000095C0000}"/>
    <cellStyle name="Normal 12 4 2 2 2 5 2 2 2" xfId="9004" xr:uid="{00000000-0005-0000-0000-00000A5C0000}"/>
    <cellStyle name="Normal 12 4 2 2 2 5 2 2 2 2" xfId="21815" xr:uid="{00000000-0005-0000-0000-00000B5C0000}"/>
    <cellStyle name="Normal 12 4 2 2 2 5 2 2 2 2 2" xfId="47435" xr:uid="{00000000-0005-0000-0000-00000C5C0000}"/>
    <cellStyle name="Normal 12 4 2 2 2 5 2 2 2 3" xfId="34625" xr:uid="{00000000-0005-0000-0000-00000D5C0000}"/>
    <cellStyle name="Normal 12 4 2 2 2 5 2 2 3" xfId="16325" xr:uid="{00000000-0005-0000-0000-00000E5C0000}"/>
    <cellStyle name="Normal 12 4 2 2 2 5 2 2 3 2" xfId="41945" xr:uid="{00000000-0005-0000-0000-00000F5C0000}"/>
    <cellStyle name="Normal 12 4 2 2 2 5 2 2 4" xfId="29135" xr:uid="{00000000-0005-0000-0000-0000105C0000}"/>
    <cellStyle name="Normal 12 4 2 2 2 5 2 3" xfId="5344" xr:uid="{00000000-0005-0000-0000-0000115C0000}"/>
    <cellStyle name="Normal 12 4 2 2 2 5 2 3 2" xfId="10834" xr:uid="{00000000-0005-0000-0000-0000125C0000}"/>
    <cellStyle name="Normal 12 4 2 2 2 5 2 3 2 2" xfId="23645" xr:uid="{00000000-0005-0000-0000-0000135C0000}"/>
    <cellStyle name="Normal 12 4 2 2 2 5 2 3 2 2 2" xfId="49265" xr:uid="{00000000-0005-0000-0000-0000145C0000}"/>
    <cellStyle name="Normal 12 4 2 2 2 5 2 3 2 3" xfId="36455" xr:uid="{00000000-0005-0000-0000-0000155C0000}"/>
    <cellStyle name="Normal 12 4 2 2 2 5 2 3 3" xfId="18155" xr:uid="{00000000-0005-0000-0000-0000165C0000}"/>
    <cellStyle name="Normal 12 4 2 2 2 5 2 3 3 2" xfId="43775" xr:uid="{00000000-0005-0000-0000-0000175C0000}"/>
    <cellStyle name="Normal 12 4 2 2 2 5 2 3 4" xfId="30965" xr:uid="{00000000-0005-0000-0000-0000185C0000}"/>
    <cellStyle name="Normal 12 4 2 2 2 5 2 4" xfId="12664" xr:uid="{00000000-0005-0000-0000-0000195C0000}"/>
    <cellStyle name="Normal 12 4 2 2 2 5 2 4 2" xfId="25475" xr:uid="{00000000-0005-0000-0000-00001A5C0000}"/>
    <cellStyle name="Normal 12 4 2 2 2 5 2 4 2 2" xfId="51095" xr:uid="{00000000-0005-0000-0000-00001B5C0000}"/>
    <cellStyle name="Normal 12 4 2 2 2 5 2 4 3" xfId="38285" xr:uid="{00000000-0005-0000-0000-00001C5C0000}"/>
    <cellStyle name="Normal 12 4 2 2 2 5 2 5" xfId="7174" xr:uid="{00000000-0005-0000-0000-00001D5C0000}"/>
    <cellStyle name="Normal 12 4 2 2 2 5 2 5 2" xfId="19985" xr:uid="{00000000-0005-0000-0000-00001E5C0000}"/>
    <cellStyle name="Normal 12 4 2 2 2 5 2 5 2 2" xfId="45605" xr:uid="{00000000-0005-0000-0000-00001F5C0000}"/>
    <cellStyle name="Normal 12 4 2 2 2 5 2 5 3" xfId="32795" xr:uid="{00000000-0005-0000-0000-0000205C0000}"/>
    <cellStyle name="Normal 12 4 2 2 2 5 2 6" xfId="14495" xr:uid="{00000000-0005-0000-0000-0000215C0000}"/>
    <cellStyle name="Normal 12 4 2 2 2 5 2 6 2" xfId="40115" xr:uid="{00000000-0005-0000-0000-0000225C0000}"/>
    <cellStyle name="Normal 12 4 2 2 2 5 2 7" xfId="27305" xr:uid="{00000000-0005-0000-0000-0000235C0000}"/>
    <cellStyle name="Normal 12 4 2 2 2 5 3" xfId="2620" xr:uid="{00000000-0005-0000-0000-0000245C0000}"/>
    <cellStyle name="Normal 12 4 2 2 2 5 3 2" xfId="8110" xr:uid="{00000000-0005-0000-0000-0000255C0000}"/>
    <cellStyle name="Normal 12 4 2 2 2 5 3 2 2" xfId="20921" xr:uid="{00000000-0005-0000-0000-0000265C0000}"/>
    <cellStyle name="Normal 12 4 2 2 2 5 3 2 2 2" xfId="46541" xr:uid="{00000000-0005-0000-0000-0000275C0000}"/>
    <cellStyle name="Normal 12 4 2 2 2 5 3 2 3" xfId="33731" xr:uid="{00000000-0005-0000-0000-0000285C0000}"/>
    <cellStyle name="Normal 12 4 2 2 2 5 3 3" xfId="15431" xr:uid="{00000000-0005-0000-0000-0000295C0000}"/>
    <cellStyle name="Normal 12 4 2 2 2 5 3 3 2" xfId="41051" xr:uid="{00000000-0005-0000-0000-00002A5C0000}"/>
    <cellStyle name="Normal 12 4 2 2 2 5 3 4" xfId="28241" xr:uid="{00000000-0005-0000-0000-00002B5C0000}"/>
    <cellStyle name="Normal 12 4 2 2 2 5 4" xfId="4450" xr:uid="{00000000-0005-0000-0000-00002C5C0000}"/>
    <cellStyle name="Normal 12 4 2 2 2 5 4 2" xfId="9940" xr:uid="{00000000-0005-0000-0000-00002D5C0000}"/>
    <cellStyle name="Normal 12 4 2 2 2 5 4 2 2" xfId="22751" xr:uid="{00000000-0005-0000-0000-00002E5C0000}"/>
    <cellStyle name="Normal 12 4 2 2 2 5 4 2 2 2" xfId="48371" xr:uid="{00000000-0005-0000-0000-00002F5C0000}"/>
    <cellStyle name="Normal 12 4 2 2 2 5 4 2 3" xfId="35561" xr:uid="{00000000-0005-0000-0000-0000305C0000}"/>
    <cellStyle name="Normal 12 4 2 2 2 5 4 3" xfId="17261" xr:uid="{00000000-0005-0000-0000-0000315C0000}"/>
    <cellStyle name="Normal 12 4 2 2 2 5 4 3 2" xfId="42881" xr:uid="{00000000-0005-0000-0000-0000325C0000}"/>
    <cellStyle name="Normal 12 4 2 2 2 5 4 4" xfId="30071" xr:uid="{00000000-0005-0000-0000-0000335C0000}"/>
    <cellStyle name="Normal 12 4 2 2 2 5 5" xfId="11770" xr:uid="{00000000-0005-0000-0000-0000345C0000}"/>
    <cellStyle name="Normal 12 4 2 2 2 5 5 2" xfId="24581" xr:uid="{00000000-0005-0000-0000-0000355C0000}"/>
    <cellStyle name="Normal 12 4 2 2 2 5 5 2 2" xfId="50201" xr:uid="{00000000-0005-0000-0000-0000365C0000}"/>
    <cellStyle name="Normal 12 4 2 2 2 5 5 3" xfId="37391" xr:uid="{00000000-0005-0000-0000-0000375C0000}"/>
    <cellStyle name="Normal 12 4 2 2 2 5 6" xfId="6280" xr:uid="{00000000-0005-0000-0000-0000385C0000}"/>
    <cellStyle name="Normal 12 4 2 2 2 5 6 2" xfId="19091" xr:uid="{00000000-0005-0000-0000-0000395C0000}"/>
    <cellStyle name="Normal 12 4 2 2 2 5 6 2 2" xfId="44711" xr:uid="{00000000-0005-0000-0000-00003A5C0000}"/>
    <cellStyle name="Normal 12 4 2 2 2 5 6 3" xfId="31901" xr:uid="{00000000-0005-0000-0000-00003B5C0000}"/>
    <cellStyle name="Normal 12 4 2 2 2 5 7" xfId="13601" xr:uid="{00000000-0005-0000-0000-00003C5C0000}"/>
    <cellStyle name="Normal 12 4 2 2 2 5 7 2" xfId="39221" xr:uid="{00000000-0005-0000-0000-00003D5C0000}"/>
    <cellStyle name="Normal 12 4 2 2 2 5 8" xfId="26411" xr:uid="{00000000-0005-0000-0000-00003E5C0000}"/>
    <cellStyle name="Normal 12 4 2 2 2 6" xfId="1190" xr:uid="{00000000-0005-0000-0000-00003F5C0000}"/>
    <cellStyle name="Normal 12 4 2 2 2 6 2" xfId="3020" xr:uid="{00000000-0005-0000-0000-0000405C0000}"/>
    <cellStyle name="Normal 12 4 2 2 2 6 2 2" xfId="8510" xr:uid="{00000000-0005-0000-0000-0000415C0000}"/>
    <cellStyle name="Normal 12 4 2 2 2 6 2 2 2" xfId="21321" xr:uid="{00000000-0005-0000-0000-0000425C0000}"/>
    <cellStyle name="Normal 12 4 2 2 2 6 2 2 2 2" xfId="46941" xr:uid="{00000000-0005-0000-0000-0000435C0000}"/>
    <cellStyle name="Normal 12 4 2 2 2 6 2 2 3" xfId="34131" xr:uid="{00000000-0005-0000-0000-0000445C0000}"/>
    <cellStyle name="Normal 12 4 2 2 2 6 2 3" xfId="15831" xr:uid="{00000000-0005-0000-0000-0000455C0000}"/>
    <cellStyle name="Normal 12 4 2 2 2 6 2 3 2" xfId="41451" xr:uid="{00000000-0005-0000-0000-0000465C0000}"/>
    <cellStyle name="Normal 12 4 2 2 2 6 2 4" xfId="28641" xr:uid="{00000000-0005-0000-0000-0000475C0000}"/>
    <cellStyle name="Normal 12 4 2 2 2 6 3" xfId="4850" xr:uid="{00000000-0005-0000-0000-0000485C0000}"/>
    <cellStyle name="Normal 12 4 2 2 2 6 3 2" xfId="10340" xr:uid="{00000000-0005-0000-0000-0000495C0000}"/>
    <cellStyle name="Normal 12 4 2 2 2 6 3 2 2" xfId="23151" xr:uid="{00000000-0005-0000-0000-00004A5C0000}"/>
    <cellStyle name="Normal 12 4 2 2 2 6 3 2 2 2" xfId="48771" xr:uid="{00000000-0005-0000-0000-00004B5C0000}"/>
    <cellStyle name="Normal 12 4 2 2 2 6 3 2 3" xfId="35961" xr:uid="{00000000-0005-0000-0000-00004C5C0000}"/>
    <cellStyle name="Normal 12 4 2 2 2 6 3 3" xfId="17661" xr:uid="{00000000-0005-0000-0000-00004D5C0000}"/>
    <cellStyle name="Normal 12 4 2 2 2 6 3 3 2" xfId="43281" xr:uid="{00000000-0005-0000-0000-00004E5C0000}"/>
    <cellStyle name="Normal 12 4 2 2 2 6 3 4" xfId="30471" xr:uid="{00000000-0005-0000-0000-00004F5C0000}"/>
    <cellStyle name="Normal 12 4 2 2 2 6 4" xfId="12170" xr:uid="{00000000-0005-0000-0000-0000505C0000}"/>
    <cellStyle name="Normal 12 4 2 2 2 6 4 2" xfId="24981" xr:uid="{00000000-0005-0000-0000-0000515C0000}"/>
    <cellStyle name="Normal 12 4 2 2 2 6 4 2 2" xfId="50601" xr:uid="{00000000-0005-0000-0000-0000525C0000}"/>
    <cellStyle name="Normal 12 4 2 2 2 6 4 3" xfId="37791" xr:uid="{00000000-0005-0000-0000-0000535C0000}"/>
    <cellStyle name="Normal 12 4 2 2 2 6 5" xfId="6680" xr:uid="{00000000-0005-0000-0000-0000545C0000}"/>
    <cellStyle name="Normal 12 4 2 2 2 6 5 2" xfId="19491" xr:uid="{00000000-0005-0000-0000-0000555C0000}"/>
    <cellStyle name="Normal 12 4 2 2 2 6 5 2 2" xfId="45111" xr:uid="{00000000-0005-0000-0000-0000565C0000}"/>
    <cellStyle name="Normal 12 4 2 2 2 6 5 3" xfId="32301" xr:uid="{00000000-0005-0000-0000-0000575C0000}"/>
    <cellStyle name="Normal 12 4 2 2 2 6 6" xfId="14001" xr:uid="{00000000-0005-0000-0000-0000585C0000}"/>
    <cellStyle name="Normal 12 4 2 2 2 6 6 2" xfId="39621" xr:uid="{00000000-0005-0000-0000-0000595C0000}"/>
    <cellStyle name="Normal 12 4 2 2 2 6 7" xfId="26811" xr:uid="{00000000-0005-0000-0000-00005A5C0000}"/>
    <cellStyle name="Normal 12 4 2 2 2 7" xfId="2126" xr:uid="{00000000-0005-0000-0000-00005B5C0000}"/>
    <cellStyle name="Normal 12 4 2 2 2 7 2" xfId="7616" xr:uid="{00000000-0005-0000-0000-00005C5C0000}"/>
    <cellStyle name="Normal 12 4 2 2 2 7 2 2" xfId="20427" xr:uid="{00000000-0005-0000-0000-00005D5C0000}"/>
    <cellStyle name="Normal 12 4 2 2 2 7 2 2 2" xfId="46047" xr:uid="{00000000-0005-0000-0000-00005E5C0000}"/>
    <cellStyle name="Normal 12 4 2 2 2 7 2 3" xfId="33237" xr:uid="{00000000-0005-0000-0000-00005F5C0000}"/>
    <cellStyle name="Normal 12 4 2 2 2 7 3" xfId="14937" xr:uid="{00000000-0005-0000-0000-0000605C0000}"/>
    <cellStyle name="Normal 12 4 2 2 2 7 3 2" xfId="40557" xr:uid="{00000000-0005-0000-0000-0000615C0000}"/>
    <cellStyle name="Normal 12 4 2 2 2 7 4" xfId="27747" xr:uid="{00000000-0005-0000-0000-0000625C0000}"/>
    <cellStyle name="Normal 12 4 2 2 2 8" xfId="3956" xr:uid="{00000000-0005-0000-0000-0000635C0000}"/>
    <cellStyle name="Normal 12 4 2 2 2 8 2" xfId="9446" xr:uid="{00000000-0005-0000-0000-0000645C0000}"/>
    <cellStyle name="Normal 12 4 2 2 2 8 2 2" xfId="22257" xr:uid="{00000000-0005-0000-0000-0000655C0000}"/>
    <cellStyle name="Normal 12 4 2 2 2 8 2 2 2" xfId="47877" xr:uid="{00000000-0005-0000-0000-0000665C0000}"/>
    <cellStyle name="Normal 12 4 2 2 2 8 2 3" xfId="35067" xr:uid="{00000000-0005-0000-0000-0000675C0000}"/>
    <cellStyle name="Normal 12 4 2 2 2 8 3" xfId="16767" xr:uid="{00000000-0005-0000-0000-0000685C0000}"/>
    <cellStyle name="Normal 12 4 2 2 2 8 3 2" xfId="42387" xr:uid="{00000000-0005-0000-0000-0000695C0000}"/>
    <cellStyle name="Normal 12 4 2 2 2 8 4" xfId="29577" xr:uid="{00000000-0005-0000-0000-00006A5C0000}"/>
    <cellStyle name="Normal 12 4 2 2 2 9" xfId="11276" xr:uid="{00000000-0005-0000-0000-00006B5C0000}"/>
    <cellStyle name="Normal 12 4 2 2 2 9 2" xfId="24087" xr:uid="{00000000-0005-0000-0000-00006C5C0000}"/>
    <cellStyle name="Normal 12 4 2 2 2 9 2 2" xfId="49707" xr:uid="{00000000-0005-0000-0000-00006D5C0000}"/>
    <cellStyle name="Normal 12 4 2 2 2 9 3" xfId="36897" xr:uid="{00000000-0005-0000-0000-00006E5C0000}"/>
    <cellStyle name="Normal 12 4 2 2 3" xfId="345" xr:uid="{00000000-0005-0000-0000-00006F5C0000}"/>
    <cellStyle name="Normal 12 4 2 2 3 10" xfId="5837" xr:uid="{00000000-0005-0000-0000-0000705C0000}"/>
    <cellStyle name="Normal 12 4 2 2 3 10 2" xfId="18648" xr:uid="{00000000-0005-0000-0000-0000715C0000}"/>
    <cellStyle name="Normal 12 4 2 2 3 10 2 2" xfId="44268" xr:uid="{00000000-0005-0000-0000-0000725C0000}"/>
    <cellStyle name="Normal 12 4 2 2 3 10 3" xfId="31458" xr:uid="{00000000-0005-0000-0000-0000735C0000}"/>
    <cellStyle name="Normal 12 4 2 2 3 11" xfId="13158" xr:uid="{00000000-0005-0000-0000-0000745C0000}"/>
    <cellStyle name="Normal 12 4 2 2 3 11 2" xfId="38778" xr:uid="{00000000-0005-0000-0000-0000755C0000}"/>
    <cellStyle name="Normal 12 4 2 2 3 12" xfId="25968" xr:uid="{00000000-0005-0000-0000-0000765C0000}"/>
    <cellStyle name="Normal 12 4 2 2 3 2" xfId="574" xr:uid="{00000000-0005-0000-0000-0000775C0000}"/>
    <cellStyle name="Normal 12 4 2 2 3 2 2" xfId="973" xr:uid="{00000000-0005-0000-0000-0000785C0000}"/>
    <cellStyle name="Normal 12 4 2 2 3 2 2 2" xfId="1868" xr:uid="{00000000-0005-0000-0000-0000795C0000}"/>
    <cellStyle name="Normal 12 4 2 2 3 2 2 2 2" xfId="3698" xr:uid="{00000000-0005-0000-0000-00007A5C0000}"/>
    <cellStyle name="Normal 12 4 2 2 3 2 2 2 2 2" xfId="9188" xr:uid="{00000000-0005-0000-0000-00007B5C0000}"/>
    <cellStyle name="Normal 12 4 2 2 3 2 2 2 2 2 2" xfId="21999" xr:uid="{00000000-0005-0000-0000-00007C5C0000}"/>
    <cellStyle name="Normal 12 4 2 2 3 2 2 2 2 2 2 2" xfId="47619" xr:uid="{00000000-0005-0000-0000-00007D5C0000}"/>
    <cellStyle name="Normal 12 4 2 2 3 2 2 2 2 2 3" xfId="34809" xr:uid="{00000000-0005-0000-0000-00007E5C0000}"/>
    <cellStyle name="Normal 12 4 2 2 3 2 2 2 2 3" xfId="16509" xr:uid="{00000000-0005-0000-0000-00007F5C0000}"/>
    <cellStyle name="Normal 12 4 2 2 3 2 2 2 2 3 2" xfId="42129" xr:uid="{00000000-0005-0000-0000-0000805C0000}"/>
    <cellStyle name="Normal 12 4 2 2 3 2 2 2 2 4" xfId="29319" xr:uid="{00000000-0005-0000-0000-0000815C0000}"/>
    <cellStyle name="Normal 12 4 2 2 3 2 2 2 3" xfId="5528" xr:uid="{00000000-0005-0000-0000-0000825C0000}"/>
    <cellStyle name="Normal 12 4 2 2 3 2 2 2 3 2" xfId="11018" xr:uid="{00000000-0005-0000-0000-0000835C0000}"/>
    <cellStyle name="Normal 12 4 2 2 3 2 2 2 3 2 2" xfId="23829" xr:uid="{00000000-0005-0000-0000-0000845C0000}"/>
    <cellStyle name="Normal 12 4 2 2 3 2 2 2 3 2 2 2" xfId="49449" xr:uid="{00000000-0005-0000-0000-0000855C0000}"/>
    <cellStyle name="Normal 12 4 2 2 3 2 2 2 3 2 3" xfId="36639" xr:uid="{00000000-0005-0000-0000-0000865C0000}"/>
    <cellStyle name="Normal 12 4 2 2 3 2 2 2 3 3" xfId="18339" xr:uid="{00000000-0005-0000-0000-0000875C0000}"/>
    <cellStyle name="Normal 12 4 2 2 3 2 2 2 3 3 2" xfId="43959" xr:uid="{00000000-0005-0000-0000-0000885C0000}"/>
    <cellStyle name="Normal 12 4 2 2 3 2 2 2 3 4" xfId="31149" xr:uid="{00000000-0005-0000-0000-0000895C0000}"/>
    <cellStyle name="Normal 12 4 2 2 3 2 2 2 4" xfId="12848" xr:uid="{00000000-0005-0000-0000-00008A5C0000}"/>
    <cellStyle name="Normal 12 4 2 2 3 2 2 2 4 2" xfId="25659" xr:uid="{00000000-0005-0000-0000-00008B5C0000}"/>
    <cellStyle name="Normal 12 4 2 2 3 2 2 2 4 2 2" xfId="51279" xr:uid="{00000000-0005-0000-0000-00008C5C0000}"/>
    <cellStyle name="Normal 12 4 2 2 3 2 2 2 4 3" xfId="38469" xr:uid="{00000000-0005-0000-0000-00008D5C0000}"/>
    <cellStyle name="Normal 12 4 2 2 3 2 2 2 5" xfId="7358" xr:uid="{00000000-0005-0000-0000-00008E5C0000}"/>
    <cellStyle name="Normal 12 4 2 2 3 2 2 2 5 2" xfId="20169" xr:uid="{00000000-0005-0000-0000-00008F5C0000}"/>
    <cellStyle name="Normal 12 4 2 2 3 2 2 2 5 2 2" xfId="45789" xr:uid="{00000000-0005-0000-0000-0000905C0000}"/>
    <cellStyle name="Normal 12 4 2 2 3 2 2 2 5 3" xfId="32979" xr:uid="{00000000-0005-0000-0000-0000915C0000}"/>
    <cellStyle name="Normal 12 4 2 2 3 2 2 2 6" xfId="14679" xr:uid="{00000000-0005-0000-0000-0000925C0000}"/>
    <cellStyle name="Normal 12 4 2 2 3 2 2 2 6 2" xfId="40299" xr:uid="{00000000-0005-0000-0000-0000935C0000}"/>
    <cellStyle name="Normal 12 4 2 2 3 2 2 2 7" xfId="27489" xr:uid="{00000000-0005-0000-0000-0000945C0000}"/>
    <cellStyle name="Normal 12 4 2 2 3 2 2 3" xfId="2804" xr:uid="{00000000-0005-0000-0000-0000955C0000}"/>
    <cellStyle name="Normal 12 4 2 2 3 2 2 3 2" xfId="8294" xr:uid="{00000000-0005-0000-0000-0000965C0000}"/>
    <cellStyle name="Normal 12 4 2 2 3 2 2 3 2 2" xfId="21105" xr:uid="{00000000-0005-0000-0000-0000975C0000}"/>
    <cellStyle name="Normal 12 4 2 2 3 2 2 3 2 2 2" xfId="46725" xr:uid="{00000000-0005-0000-0000-0000985C0000}"/>
    <cellStyle name="Normal 12 4 2 2 3 2 2 3 2 3" xfId="33915" xr:uid="{00000000-0005-0000-0000-0000995C0000}"/>
    <cellStyle name="Normal 12 4 2 2 3 2 2 3 3" xfId="15615" xr:uid="{00000000-0005-0000-0000-00009A5C0000}"/>
    <cellStyle name="Normal 12 4 2 2 3 2 2 3 3 2" xfId="41235" xr:uid="{00000000-0005-0000-0000-00009B5C0000}"/>
    <cellStyle name="Normal 12 4 2 2 3 2 2 3 4" xfId="28425" xr:uid="{00000000-0005-0000-0000-00009C5C0000}"/>
    <cellStyle name="Normal 12 4 2 2 3 2 2 4" xfId="4634" xr:uid="{00000000-0005-0000-0000-00009D5C0000}"/>
    <cellStyle name="Normal 12 4 2 2 3 2 2 4 2" xfId="10124" xr:uid="{00000000-0005-0000-0000-00009E5C0000}"/>
    <cellStyle name="Normal 12 4 2 2 3 2 2 4 2 2" xfId="22935" xr:uid="{00000000-0005-0000-0000-00009F5C0000}"/>
    <cellStyle name="Normal 12 4 2 2 3 2 2 4 2 2 2" xfId="48555" xr:uid="{00000000-0005-0000-0000-0000A05C0000}"/>
    <cellStyle name="Normal 12 4 2 2 3 2 2 4 2 3" xfId="35745" xr:uid="{00000000-0005-0000-0000-0000A15C0000}"/>
    <cellStyle name="Normal 12 4 2 2 3 2 2 4 3" xfId="17445" xr:uid="{00000000-0005-0000-0000-0000A25C0000}"/>
    <cellStyle name="Normal 12 4 2 2 3 2 2 4 3 2" xfId="43065" xr:uid="{00000000-0005-0000-0000-0000A35C0000}"/>
    <cellStyle name="Normal 12 4 2 2 3 2 2 4 4" xfId="30255" xr:uid="{00000000-0005-0000-0000-0000A45C0000}"/>
    <cellStyle name="Normal 12 4 2 2 3 2 2 5" xfId="11954" xr:uid="{00000000-0005-0000-0000-0000A55C0000}"/>
    <cellStyle name="Normal 12 4 2 2 3 2 2 5 2" xfId="24765" xr:uid="{00000000-0005-0000-0000-0000A65C0000}"/>
    <cellStyle name="Normal 12 4 2 2 3 2 2 5 2 2" xfId="50385" xr:uid="{00000000-0005-0000-0000-0000A75C0000}"/>
    <cellStyle name="Normal 12 4 2 2 3 2 2 5 3" xfId="37575" xr:uid="{00000000-0005-0000-0000-0000A85C0000}"/>
    <cellStyle name="Normal 12 4 2 2 3 2 2 6" xfId="6464" xr:uid="{00000000-0005-0000-0000-0000A95C0000}"/>
    <cellStyle name="Normal 12 4 2 2 3 2 2 6 2" xfId="19275" xr:uid="{00000000-0005-0000-0000-0000AA5C0000}"/>
    <cellStyle name="Normal 12 4 2 2 3 2 2 6 2 2" xfId="44895" xr:uid="{00000000-0005-0000-0000-0000AB5C0000}"/>
    <cellStyle name="Normal 12 4 2 2 3 2 2 6 3" xfId="32085" xr:uid="{00000000-0005-0000-0000-0000AC5C0000}"/>
    <cellStyle name="Normal 12 4 2 2 3 2 2 7" xfId="13785" xr:uid="{00000000-0005-0000-0000-0000AD5C0000}"/>
    <cellStyle name="Normal 12 4 2 2 3 2 2 7 2" xfId="39405" xr:uid="{00000000-0005-0000-0000-0000AE5C0000}"/>
    <cellStyle name="Normal 12 4 2 2 3 2 2 8" xfId="26595" xr:uid="{00000000-0005-0000-0000-0000AF5C0000}"/>
    <cellStyle name="Normal 12 4 2 2 3 2 3" xfId="1469" xr:uid="{00000000-0005-0000-0000-0000B05C0000}"/>
    <cellStyle name="Normal 12 4 2 2 3 2 3 2" xfId="3299" xr:uid="{00000000-0005-0000-0000-0000B15C0000}"/>
    <cellStyle name="Normal 12 4 2 2 3 2 3 2 2" xfId="8789" xr:uid="{00000000-0005-0000-0000-0000B25C0000}"/>
    <cellStyle name="Normal 12 4 2 2 3 2 3 2 2 2" xfId="21600" xr:uid="{00000000-0005-0000-0000-0000B35C0000}"/>
    <cellStyle name="Normal 12 4 2 2 3 2 3 2 2 2 2" xfId="47220" xr:uid="{00000000-0005-0000-0000-0000B45C0000}"/>
    <cellStyle name="Normal 12 4 2 2 3 2 3 2 2 3" xfId="34410" xr:uid="{00000000-0005-0000-0000-0000B55C0000}"/>
    <cellStyle name="Normal 12 4 2 2 3 2 3 2 3" xfId="16110" xr:uid="{00000000-0005-0000-0000-0000B65C0000}"/>
    <cellStyle name="Normal 12 4 2 2 3 2 3 2 3 2" xfId="41730" xr:uid="{00000000-0005-0000-0000-0000B75C0000}"/>
    <cellStyle name="Normal 12 4 2 2 3 2 3 2 4" xfId="28920" xr:uid="{00000000-0005-0000-0000-0000B85C0000}"/>
    <cellStyle name="Normal 12 4 2 2 3 2 3 3" xfId="5129" xr:uid="{00000000-0005-0000-0000-0000B95C0000}"/>
    <cellStyle name="Normal 12 4 2 2 3 2 3 3 2" xfId="10619" xr:uid="{00000000-0005-0000-0000-0000BA5C0000}"/>
    <cellStyle name="Normal 12 4 2 2 3 2 3 3 2 2" xfId="23430" xr:uid="{00000000-0005-0000-0000-0000BB5C0000}"/>
    <cellStyle name="Normal 12 4 2 2 3 2 3 3 2 2 2" xfId="49050" xr:uid="{00000000-0005-0000-0000-0000BC5C0000}"/>
    <cellStyle name="Normal 12 4 2 2 3 2 3 3 2 3" xfId="36240" xr:uid="{00000000-0005-0000-0000-0000BD5C0000}"/>
    <cellStyle name="Normal 12 4 2 2 3 2 3 3 3" xfId="17940" xr:uid="{00000000-0005-0000-0000-0000BE5C0000}"/>
    <cellStyle name="Normal 12 4 2 2 3 2 3 3 3 2" xfId="43560" xr:uid="{00000000-0005-0000-0000-0000BF5C0000}"/>
    <cellStyle name="Normal 12 4 2 2 3 2 3 3 4" xfId="30750" xr:uid="{00000000-0005-0000-0000-0000C05C0000}"/>
    <cellStyle name="Normal 12 4 2 2 3 2 3 4" xfId="12449" xr:uid="{00000000-0005-0000-0000-0000C15C0000}"/>
    <cellStyle name="Normal 12 4 2 2 3 2 3 4 2" xfId="25260" xr:uid="{00000000-0005-0000-0000-0000C25C0000}"/>
    <cellStyle name="Normal 12 4 2 2 3 2 3 4 2 2" xfId="50880" xr:uid="{00000000-0005-0000-0000-0000C35C0000}"/>
    <cellStyle name="Normal 12 4 2 2 3 2 3 4 3" xfId="38070" xr:uid="{00000000-0005-0000-0000-0000C45C0000}"/>
    <cellStyle name="Normal 12 4 2 2 3 2 3 5" xfId="6959" xr:uid="{00000000-0005-0000-0000-0000C55C0000}"/>
    <cellStyle name="Normal 12 4 2 2 3 2 3 5 2" xfId="19770" xr:uid="{00000000-0005-0000-0000-0000C65C0000}"/>
    <cellStyle name="Normal 12 4 2 2 3 2 3 5 2 2" xfId="45390" xr:uid="{00000000-0005-0000-0000-0000C75C0000}"/>
    <cellStyle name="Normal 12 4 2 2 3 2 3 5 3" xfId="32580" xr:uid="{00000000-0005-0000-0000-0000C85C0000}"/>
    <cellStyle name="Normal 12 4 2 2 3 2 3 6" xfId="14280" xr:uid="{00000000-0005-0000-0000-0000C95C0000}"/>
    <cellStyle name="Normal 12 4 2 2 3 2 3 6 2" xfId="39900" xr:uid="{00000000-0005-0000-0000-0000CA5C0000}"/>
    <cellStyle name="Normal 12 4 2 2 3 2 3 7" xfId="27090" xr:uid="{00000000-0005-0000-0000-0000CB5C0000}"/>
    <cellStyle name="Normal 12 4 2 2 3 2 4" xfId="2405" xr:uid="{00000000-0005-0000-0000-0000CC5C0000}"/>
    <cellStyle name="Normal 12 4 2 2 3 2 4 2" xfId="7895" xr:uid="{00000000-0005-0000-0000-0000CD5C0000}"/>
    <cellStyle name="Normal 12 4 2 2 3 2 4 2 2" xfId="20706" xr:uid="{00000000-0005-0000-0000-0000CE5C0000}"/>
    <cellStyle name="Normal 12 4 2 2 3 2 4 2 2 2" xfId="46326" xr:uid="{00000000-0005-0000-0000-0000CF5C0000}"/>
    <cellStyle name="Normal 12 4 2 2 3 2 4 2 3" xfId="33516" xr:uid="{00000000-0005-0000-0000-0000D05C0000}"/>
    <cellStyle name="Normal 12 4 2 2 3 2 4 3" xfId="15216" xr:uid="{00000000-0005-0000-0000-0000D15C0000}"/>
    <cellStyle name="Normal 12 4 2 2 3 2 4 3 2" xfId="40836" xr:uid="{00000000-0005-0000-0000-0000D25C0000}"/>
    <cellStyle name="Normal 12 4 2 2 3 2 4 4" xfId="28026" xr:uid="{00000000-0005-0000-0000-0000D35C0000}"/>
    <cellStyle name="Normal 12 4 2 2 3 2 5" xfId="4235" xr:uid="{00000000-0005-0000-0000-0000D45C0000}"/>
    <cellStyle name="Normal 12 4 2 2 3 2 5 2" xfId="9725" xr:uid="{00000000-0005-0000-0000-0000D55C0000}"/>
    <cellStyle name="Normal 12 4 2 2 3 2 5 2 2" xfId="22536" xr:uid="{00000000-0005-0000-0000-0000D65C0000}"/>
    <cellStyle name="Normal 12 4 2 2 3 2 5 2 2 2" xfId="48156" xr:uid="{00000000-0005-0000-0000-0000D75C0000}"/>
    <cellStyle name="Normal 12 4 2 2 3 2 5 2 3" xfId="35346" xr:uid="{00000000-0005-0000-0000-0000D85C0000}"/>
    <cellStyle name="Normal 12 4 2 2 3 2 5 3" xfId="17046" xr:uid="{00000000-0005-0000-0000-0000D95C0000}"/>
    <cellStyle name="Normal 12 4 2 2 3 2 5 3 2" xfId="42666" xr:uid="{00000000-0005-0000-0000-0000DA5C0000}"/>
    <cellStyle name="Normal 12 4 2 2 3 2 5 4" xfId="29856" xr:uid="{00000000-0005-0000-0000-0000DB5C0000}"/>
    <cellStyle name="Normal 12 4 2 2 3 2 6" xfId="11555" xr:uid="{00000000-0005-0000-0000-0000DC5C0000}"/>
    <cellStyle name="Normal 12 4 2 2 3 2 6 2" xfId="24366" xr:uid="{00000000-0005-0000-0000-0000DD5C0000}"/>
    <cellStyle name="Normal 12 4 2 2 3 2 6 2 2" xfId="49986" xr:uid="{00000000-0005-0000-0000-0000DE5C0000}"/>
    <cellStyle name="Normal 12 4 2 2 3 2 6 3" xfId="37176" xr:uid="{00000000-0005-0000-0000-0000DF5C0000}"/>
    <cellStyle name="Normal 12 4 2 2 3 2 7" xfId="6065" xr:uid="{00000000-0005-0000-0000-0000E05C0000}"/>
    <cellStyle name="Normal 12 4 2 2 3 2 7 2" xfId="18876" xr:uid="{00000000-0005-0000-0000-0000E15C0000}"/>
    <cellStyle name="Normal 12 4 2 2 3 2 7 2 2" xfId="44496" xr:uid="{00000000-0005-0000-0000-0000E25C0000}"/>
    <cellStyle name="Normal 12 4 2 2 3 2 7 3" xfId="31686" xr:uid="{00000000-0005-0000-0000-0000E35C0000}"/>
    <cellStyle name="Normal 12 4 2 2 3 2 8" xfId="13386" xr:uid="{00000000-0005-0000-0000-0000E45C0000}"/>
    <cellStyle name="Normal 12 4 2 2 3 2 8 2" xfId="39006" xr:uid="{00000000-0005-0000-0000-0000E55C0000}"/>
    <cellStyle name="Normal 12 4 2 2 3 2 9" xfId="26196" xr:uid="{00000000-0005-0000-0000-0000E65C0000}"/>
    <cellStyle name="Normal 12 4 2 2 3 3" xfId="706" xr:uid="{00000000-0005-0000-0000-0000E75C0000}"/>
    <cellStyle name="Normal 12 4 2 2 3 3 2" xfId="1106" xr:uid="{00000000-0005-0000-0000-0000E85C0000}"/>
    <cellStyle name="Normal 12 4 2 2 3 3 2 2" xfId="2001" xr:uid="{00000000-0005-0000-0000-0000E95C0000}"/>
    <cellStyle name="Normal 12 4 2 2 3 3 2 2 2" xfId="3831" xr:uid="{00000000-0005-0000-0000-0000EA5C0000}"/>
    <cellStyle name="Normal 12 4 2 2 3 3 2 2 2 2" xfId="9321" xr:uid="{00000000-0005-0000-0000-0000EB5C0000}"/>
    <cellStyle name="Normal 12 4 2 2 3 3 2 2 2 2 2" xfId="22132" xr:uid="{00000000-0005-0000-0000-0000EC5C0000}"/>
    <cellStyle name="Normal 12 4 2 2 3 3 2 2 2 2 2 2" xfId="47752" xr:uid="{00000000-0005-0000-0000-0000ED5C0000}"/>
    <cellStyle name="Normal 12 4 2 2 3 3 2 2 2 2 3" xfId="34942" xr:uid="{00000000-0005-0000-0000-0000EE5C0000}"/>
    <cellStyle name="Normal 12 4 2 2 3 3 2 2 2 3" xfId="16642" xr:uid="{00000000-0005-0000-0000-0000EF5C0000}"/>
    <cellStyle name="Normal 12 4 2 2 3 3 2 2 2 3 2" xfId="42262" xr:uid="{00000000-0005-0000-0000-0000F05C0000}"/>
    <cellStyle name="Normal 12 4 2 2 3 3 2 2 2 4" xfId="29452" xr:uid="{00000000-0005-0000-0000-0000F15C0000}"/>
    <cellStyle name="Normal 12 4 2 2 3 3 2 2 3" xfId="5661" xr:uid="{00000000-0005-0000-0000-0000F25C0000}"/>
    <cellStyle name="Normal 12 4 2 2 3 3 2 2 3 2" xfId="11151" xr:uid="{00000000-0005-0000-0000-0000F35C0000}"/>
    <cellStyle name="Normal 12 4 2 2 3 3 2 2 3 2 2" xfId="23962" xr:uid="{00000000-0005-0000-0000-0000F45C0000}"/>
    <cellStyle name="Normal 12 4 2 2 3 3 2 2 3 2 2 2" xfId="49582" xr:uid="{00000000-0005-0000-0000-0000F55C0000}"/>
    <cellStyle name="Normal 12 4 2 2 3 3 2 2 3 2 3" xfId="36772" xr:uid="{00000000-0005-0000-0000-0000F65C0000}"/>
    <cellStyle name="Normal 12 4 2 2 3 3 2 2 3 3" xfId="18472" xr:uid="{00000000-0005-0000-0000-0000F75C0000}"/>
    <cellStyle name="Normal 12 4 2 2 3 3 2 2 3 3 2" xfId="44092" xr:uid="{00000000-0005-0000-0000-0000F85C0000}"/>
    <cellStyle name="Normal 12 4 2 2 3 3 2 2 3 4" xfId="31282" xr:uid="{00000000-0005-0000-0000-0000F95C0000}"/>
    <cellStyle name="Normal 12 4 2 2 3 3 2 2 4" xfId="12981" xr:uid="{00000000-0005-0000-0000-0000FA5C0000}"/>
    <cellStyle name="Normal 12 4 2 2 3 3 2 2 4 2" xfId="25792" xr:uid="{00000000-0005-0000-0000-0000FB5C0000}"/>
    <cellStyle name="Normal 12 4 2 2 3 3 2 2 4 2 2" xfId="51412" xr:uid="{00000000-0005-0000-0000-0000FC5C0000}"/>
    <cellStyle name="Normal 12 4 2 2 3 3 2 2 4 3" xfId="38602" xr:uid="{00000000-0005-0000-0000-0000FD5C0000}"/>
    <cellStyle name="Normal 12 4 2 2 3 3 2 2 5" xfId="7491" xr:uid="{00000000-0005-0000-0000-0000FE5C0000}"/>
    <cellStyle name="Normal 12 4 2 2 3 3 2 2 5 2" xfId="20302" xr:uid="{00000000-0005-0000-0000-0000FF5C0000}"/>
    <cellStyle name="Normal 12 4 2 2 3 3 2 2 5 2 2" xfId="45922" xr:uid="{00000000-0005-0000-0000-0000005D0000}"/>
    <cellStyle name="Normal 12 4 2 2 3 3 2 2 5 3" xfId="33112" xr:uid="{00000000-0005-0000-0000-0000015D0000}"/>
    <cellStyle name="Normal 12 4 2 2 3 3 2 2 6" xfId="14812" xr:uid="{00000000-0005-0000-0000-0000025D0000}"/>
    <cellStyle name="Normal 12 4 2 2 3 3 2 2 6 2" xfId="40432" xr:uid="{00000000-0005-0000-0000-0000035D0000}"/>
    <cellStyle name="Normal 12 4 2 2 3 3 2 2 7" xfId="27622" xr:uid="{00000000-0005-0000-0000-0000045D0000}"/>
    <cellStyle name="Normal 12 4 2 2 3 3 2 3" xfId="2937" xr:uid="{00000000-0005-0000-0000-0000055D0000}"/>
    <cellStyle name="Normal 12 4 2 2 3 3 2 3 2" xfId="8427" xr:uid="{00000000-0005-0000-0000-0000065D0000}"/>
    <cellStyle name="Normal 12 4 2 2 3 3 2 3 2 2" xfId="21238" xr:uid="{00000000-0005-0000-0000-0000075D0000}"/>
    <cellStyle name="Normal 12 4 2 2 3 3 2 3 2 2 2" xfId="46858" xr:uid="{00000000-0005-0000-0000-0000085D0000}"/>
    <cellStyle name="Normal 12 4 2 2 3 3 2 3 2 3" xfId="34048" xr:uid="{00000000-0005-0000-0000-0000095D0000}"/>
    <cellStyle name="Normal 12 4 2 2 3 3 2 3 3" xfId="15748" xr:uid="{00000000-0005-0000-0000-00000A5D0000}"/>
    <cellStyle name="Normal 12 4 2 2 3 3 2 3 3 2" xfId="41368" xr:uid="{00000000-0005-0000-0000-00000B5D0000}"/>
    <cellStyle name="Normal 12 4 2 2 3 3 2 3 4" xfId="28558" xr:uid="{00000000-0005-0000-0000-00000C5D0000}"/>
    <cellStyle name="Normal 12 4 2 2 3 3 2 4" xfId="4767" xr:uid="{00000000-0005-0000-0000-00000D5D0000}"/>
    <cellStyle name="Normal 12 4 2 2 3 3 2 4 2" xfId="10257" xr:uid="{00000000-0005-0000-0000-00000E5D0000}"/>
    <cellStyle name="Normal 12 4 2 2 3 3 2 4 2 2" xfId="23068" xr:uid="{00000000-0005-0000-0000-00000F5D0000}"/>
    <cellStyle name="Normal 12 4 2 2 3 3 2 4 2 2 2" xfId="48688" xr:uid="{00000000-0005-0000-0000-0000105D0000}"/>
    <cellStyle name="Normal 12 4 2 2 3 3 2 4 2 3" xfId="35878" xr:uid="{00000000-0005-0000-0000-0000115D0000}"/>
    <cellStyle name="Normal 12 4 2 2 3 3 2 4 3" xfId="17578" xr:uid="{00000000-0005-0000-0000-0000125D0000}"/>
    <cellStyle name="Normal 12 4 2 2 3 3 2 4 3 2" xfId="43198" xr:uid="{00000000-0005-0000-0000-0000135D0000}"/>
    <cellStyle name="Normal 12 4 2 2 3 3 2 4 4" xfId="30388" xr:uid="{00000000-0005-0000-0000-0000145D0000}"/>
    <cellStyle name="Normal 12 4 2 2 3 3 2 5" xfId="12087" xr:uid="{00000000-0005-0000-0000-0000155D0000}"/>
    <cellStyle name="Normal 12 4 2 2 3 3 2 5 2" xfId="24898" xr:uid="{00000000-0005-0000-0000-0000165D0000}"/>
    <cellStyle name="Normal 12 4 2 2 3 3 2 5 2 2" xfId="50518" xr:uid="{00000000-0005-0000-0000-0000175D0000}"/>
    <cellStyle name="Normal 12 4 2 2 3 3 2 5 3" xfId="37708" xr:uid="{00000000-0005-0000-0000-0000185D0000}"/>
    <cellStyle name="Normal 12 4 2 2 3 3 2 6" xfId="6597" xr:uid="{00000000-0005-0000-0000-0000195D0000}"/>
    <cellStyle name="Normal 12 4 2 2 3 3 2 6 2" xfId="19408" xr:uid="{00000000-0005-0000-0000-00001A5D0000}"/>
    <cellStyle name="Normal 12 4 2 2 3 3 2 6 2 2" xfId="45028" xr:uid="{00000000-0005-0000-0000-00001B5D0000}"/>
    <cellStyle name="Normal 12 4 2 2 3 3 2 6 3" xfId="32218" xr:uid="{00000000-0005-0000-0000-00001C5D0000}"/>
    <cellStyle name="Normal 12 4 2 2 3 3 2 7" xfId="13918" xr:uid="{00000000-0005-0000-0000-00001D5D0000}"/>
    <cellStyle name="Normal 12 4 2 2 3 3 2 7 2" xfId="39538" xr:uid="{00000000-0005-0000-0000-00001E5D0000}"/>
    <cellStyle name="Normal 12 4 2 2 3 3 2 8" xfId="26728" xr:uid="{00000000-0005-0000-0000-00001F5D0000}"/>
    <cellStyle name="Normal 12 4 2 2 3 3 3" xfId="1601" xr:uid="{00000000-0005-0000-0000-0000205D0000}"/>
    <cellStyle name="Normal 12 4 2 2 3 3 3 2" xfId="3431" xr:uid="{00000000-0005-0000-0000-0000215D0000}"/>
    <cellStyle name="Normal 12 4 2 2 3 3 3 2 2" xfId="8921" xr:uid="{00000000-0005-0000-0000-0000225D0000}"/>
    <cellStyle name="Normal 12 4 2 2 3 3 3 2 2 2" xfId="21732" xr:uid="{00000000-0005-0000-0000-0000235D0000}"/>
    <cellStyle name="Normal 12 4 2 2 3 3 3 2 2 2 2" xfId="47352" xr:uid="{00000000-0005-0000-0000-0000245D0000}"/>
    <cellStyle name="Normal 12 4 2 2 3 3 3 2 2 3" xfId="34542" xr:uid="{00000000-0005-0000-0000-0000255D0000}"/>
    <cellStyle name="Normal 12 4 2 2 3 3 3 2 3" xfId="16242" xr:uid="{00000000-0005-0000-0000-0000265D0000}"/>
    <cellStyle name="Normal 12 4 2 2 3 3 3 2 3 2" xfId="41862" xr:uid="{00000000-0005-0000-0000-0000275D0000}"/>
    <cellStyle name="Normal 12 4 2 2 3 3 3 2 4" xfId="29052" xr:uid="{00000000-0005-0000-0000-0000285D0000}"/>
    <cellStyle name="Normal 12 4 2 2 3 3 3 3" xfId="5261" xr:uid="{00000000-0005-0000-0000-0000295D0000}"/>
    <cellStyle name="Normal 12 4 2 2 3 3 3 3 2" xfId="10751" xr:uid="{00000000-0005-0000-0000-00002A5D0000}"/>
    <cellStyle name="Normal 12 4 2 2 3 3 3 3 2 2" xfId="23562" xr:uid="{00000000-0005-0000-0000-00002B5D0000}"/>
    <cellStyle name="Normal 12 4 2 2 3 3 3 3 2 2 2" xfId="49182" xr:uid="{00000000-0005-0000-0000-00002C5D0000}"/>
    <cellStyle name="Normal 12 4 2 2 3 3 3 3 2 3" xfId="36372" xr:uid="{00000000-0005-0000-0000-00002D5D0000}"/>
    <cellStyle name="Normal 12 4 2 2 3 3 3 3 3" xfId="18072" xr:uid="{00000000-0005-0000-0000-00002E5D0000}"/>
    <cellStyle name="Normal 12 4 2 2 3 3 3 3 3 2" xfId="43692" xr:uid="{00000000-0005-0000-0000-00002F5D0000}"/>
    <cellStyle name="Normal 12 4 2 2 3 3 3 3 4" xfId="30882" xr:uid="{00000000-0005-0000-0000-0000305D0000}"/>
    <cellStyle name="Normal 12 4 2 2 3 3 3 4" xfId="12581" xr:uid="{00000000-0005-0000-0000-0000315D0000}"/>
    <cellStyle name="Normal 12 4 2 2 3 3 3 4 2" xfId="25392" xr:uid="{00000000-0005-0000-0000-0000325D0000}"/>
    <cellStyle name="Normal 12 4 2 2 3 3 3 4 2 2" xfId="51012" xr:uid="{00000000-0005-0000-0000-0000335D0000}"/>
    <cellStyle name="Normal 12 4 2 2 3 3 3 4 3" xfId="38202" xr:uid="{00000000-0005-0000-0000-0000345D0000}"/>
    <cellStyle name="Normal 12 4 2 2 3 3 3 5" xfId="7091" xr:uid="{00000000-0005-0000-0000-0000355D0000}"/>
    <cellStyle name="Normal 12 4 2 2 3 3 3 5 2" xfId="19902" xr:uid="{00000000-0005-0000-0000-0000365D0000}"/>
    <cellStyle name="Normal 12 4 2 2 3 3 3 5 2 2" xfId="45522" xr:uid="{00000000-0005-0000-0000-0000375D0000}"/>
    <cellStyle name="Normal 12 4 2 2 3 3 3 5 3" xfId="32712" xr:uid="{00000000-0005-0000-0000-0000385D0000}"/>
    <cellStyle name="Normal 12 4 2 2 3 3 3 6" xfId="14412" xr:uid="{00000000-0005-0000-0000-0000395D0000}"/>
    <cellStyle name="Normal 12 4 2 2 3 3 3 6 2" xfId="40032" xr:uid="{00000000-0005-0000-0000-00003A5D0000}"/>
    <cellStyle name="Normal 12 4 2 2 3 3 3 7" xfId="27222" xr:uid="{00000000-0005-0000-0000-00003B5D0000}"/>
    <cellStyle name="Normal 12 4 2 2 3 3 4" xfId="2537" xr:uid="{00000000-0005-0000-0000-00003C5D0000}"/>
    <cellStyle name="Normal 12 4 2 2 3 3 4 2" xfId="8027" xr:uid="{00000000-0005-0000-0000-00003D5D0000}"/>
    <cellStyle name="Normal 12 4 2 2 3 3 4 2 2" xfId="20838" xr:uid="{00000000-0005-0000-0000-00003E5D0000}"/>
    <cellStyle name="Normal 12 4 2 2 3 3 4 2 2 2" xfId="46458" xr:uid="{00000000-0005-0000-0000-00003F5D0000}"/>
    <cellStyle name="Normal 12 4 2 2 3 3 4 2 3" xfId="33648" xr:uid="{00000000-0005-0000-0000-0000405D0000}"/>
    <cellStyle name="Normal 12 4 2 2 3 3 4 3" xfId="15348" xr:uid="{00000000-0005-0000-0000-0000415D0000}"/>
    <cellStyle name="Normal 12 4 2 2 3 3 4 3 2" xfId="40968" xr:uid="{00000000-0005-0000-0000-0000425D0000}"/>
    <cellStyle name="Normal 12 4 2 2 3 3 4 4" xfId="28158" xr:uid="{00000000-0005-0000-0000-0000435D0000}"/>
    <cellStyle name="Normal 12 4 2 2 3 3 5" xfId="4367" xr:uid="{00000000-0005-0000-0000-0000445D0000}"/>
    <cellStyle name="Normal 12 4 2 2 3 3 5 2" xfId="9857" xr:uid="{00000000-0005-0000-0000-0000455D0000}"/>
    <cellStyle name="Normal 12 4 2 2 3 3 5 2 2" xfId="22668" xr:uid="{00000000-0005-0000-0000-0000465D0000}"/>
    <cellStyle name="Normal 12 4 2 2 3 3 5 2 2 2" xfId="48288" xr:uid="{00000000-0005-0000-0000-0000475D0000}"/>
    <cellStyle name="Normal 12 4 2 2 3 3 5 2 3" xfId="35478" xr:uid="{00000000-0005-0000-0000-0000485D0000}"/>
    <cellStyle name="Normal 12 4 2 2 3 3 5 3" xfId="17178" xr:uid="{00000000-0005-0000-0000-0000495D0000}"/>
    <cellStyle name="Normal 12 4 2 2 3 3 5 3 2" xfId="42798" xr:uid="{00000000-0005-0000-0000-00004A5D0000}"/>
    <cellStyle name="Normal 12 4 2 2 3 3 5 4" xfId="29988" xr:uid="{00000000-0005-0000-0000-00004B5D0000}"/>
    <cellStyle name="Normal 12 4 2 2 3 3 6" xfId="11687" xr:uid="{00000000-0005-0000-0000-00004C5D0000}"/>
    <cellStyle name="Normal 12 4 2 2 3 3 6 2" xfId="24498" xr:uid="{00000000-0005-0000-0000-00004D5D0000}"/>
    <cellStyle name="Normal 12 4 2 2 3 3 6 2 2" xfId="50118" xr:uid="{00000000-0005-0000-0000-00004E5D0000}"/>
    <cellStyle name="Normal 12 4 2 2 3 3 6 3" xfId="37308" xr:uid="{00000000-0005-0000-0000-00004F5D0000}"/>
    <cellStyle name="Normal 12 4 2 2 3 3 7" xfId="6197" xr:uid="{00000000-0005-0000-0000-0000505D0000}"/>
    <cellStyle name="Normal 12 4 2 2 3 3 7 2" xfId="19008" xr:uid="{00000000-0005-0000-0000-0000515D0000}"/>
    <cellStyle name="Normal 12 4 2 2 3 3 7 2 2" xfId="44628" xr:uid="{00000000-0005-0000-0000-0000525D0000}"/>
    <cellStyle name="Normal 12 4 2 2 3 3 7 3" xfId="31818" xr:uid="{00000000-0005-0000-0000-0000535D0000}"/>
    <cellStyle name="Normal 12 4 2 2 3 3 8" xfId="13518" xr:uid="{00000000-0005-0000-0000-0000545D0000}"/>
    <cellStyle name="Normal 12 4 2 2 3 3 8 2" xfId="39138" xr:uid="{00000000-0005-0000-0000-0000555D0000}"/>
    <cellStyle name="Normal 12 4 2 2 3 3 9" xfId="26328" xr:uid="{00000000-0005-0000-0000-0000565D0000}"/>
    <cellStyle name="Normal 12 4 2 2 3 4" xfId="481" xr:uid="{00000000-0005-0000-0000-0000575D0000}"/>
    <cellStyle name="Normal 12 4 2 2 3 4 2" xfId="1376" xr:uid="{00000000-0005-0000-0000-0000585D0000}"/>
    <cellStyle name="Normal 12 4 2 2 3 4 2 2" xfId="3206" xr:uid="{00000000-0005-0000-0000-0000595D0000}"/>
    <cellStyle name="Normal 12 4 2 2 3 4 2 2 2" xfId="8696" xr:uid="{00000000-0005-0000-0000-00005A5D0000}"/>
    <cellStyle name="Normal 12 4 2 2 3 4 2 2 2 2" xfId="21507" xr:uid="{00000000-0005-0000-0000-00005B5D0000}"/>
    <cellStyle name="Normal 12 4 2 2 3 4 2 2 2 2 2" xfId="47127" xr:uid="{00000000-0005-0000-0000-00005C5D0000}"/>
    <cellStyle name="Normal 12 4 2 2 3 4 2 2 2 3" xfId="34317" xr:uid="{00000000-0005-0000-0000-00005D5D0000}"/>
    <cellStyle name="Normal 12 4 2 2 3 4 2 2 3" xfId="16017" xr:uid="{00000000-0005-0000-0000-00005E5D0000}"/>
    <cellStyle name="Normal 12 4 2 2 3 4 2 2 3 2" xfId="41637" xr:uid="{00000000-0005-0000-0000-00005F5D0000}"/>
    <cellStyle name="Normal 12 4 2 2 3 4 2 2 4" xfId="28827" xr:uid="{00000000-0005-0000-0000-0000605D0000}"/>
    <cellStyle name="Normal 12 4 2 2 3 4 2 3" xfId="5036" xr:uid="{00000000-0005-0000-0000-0000615D0000}"/>
    <cellStyle name="Normal 12 4 2 2 3 4 2 3 2" xfId="10526" xr:uid="{00000000-0005-0000-0000-0000625D0000}"/>
    <cellStyle name="Normal 12 4 2 2 3 4 2 3 2 2" xfId="23337" xr:uid="{00000000-0005-0000-0000-0000635D0000}"/>
    <cellStyle name="Normal 12 4 2 2 3 4 2 3 2 2 2" xfId="48957" xr:uid="{00000000-0005-0000-0000-0000645D0000}"/>
    <cellStyle name="Normal 12 4 2 2 3 4 2 3 2 3" xfId="36147" xr:uid="{00000000-0005-0000-0000-0000655D0000}"/>
    <cellStyle name="Normal 12 4 2 2 3 4 2 3 3" xfId="17847" xr:uid="{00000000-0005-0000-0000-0000665D0000}"/>
    <cellStyle name="Normal 12 4 2 2 3 4 2 3 3 2" xfId="43467" xr:uid="{00000000-0005-0000-0000-0000675D0000}"/>
    <cellStyle name="Normal 12 4 2 2 3 4 2 3 4" xfId="30657" xr:uid="{00000000-0005-0000-0000-0000685D0000}"/>
    <cellStyle name="Normal 12 4 2 2 3 4 2 4" xfId="12356" xr:uid="{00000000-0005-0000-0000-0000695D0000}"/>
    <cellStyle name="Normal 12 4 2 2 3 4 2 4 2" xfId="25167" xr:uid="{00000000-0005-0000-0000-00006A5D0000}"/>
    <cellStyle name="Normal 12 4 2 2 3 4 2 4 2 2" xfId="50787" xr:uid="{00000000-0005-0000-0000-00006B5D0000}"/>
    <cellStyle name="Normal 12 4 2 2 3 4 2 4 3" xfId="37977" xr:uid="{00000000-0005-0000-0000-00006C5D0000}"/>
    <cellStyle name="Normal 12 4 2 2 3 4 2 5" xfId="6866" xr:uid="{00000000-0005-0000-0000-00006D5D0000}"/>
    <cellStyle name="Normal 12 4 2 2 3 4 2 5 2" xfId="19677" xr:uid="{00000000-0005-0000-0000-00006E5D0000}"/>
    <cellStyle name="Normal 12 4 2 2 3 4 2 5 2 2" xfId="45297" xr:uid="{00000000-0005-0000-0000-00006F5D0000}"/>
    <cellStyle name="Normal 12 4 2 2 3 4 2 5 3" xfId="32487" xr:uid="{00000000-0005-0000-0000-0000705D0000}"/>
    <cellStyle name="Normal 12 4 2 2 3 4 2 6" xfId="14187" xr:uid="{00000000-0005-0000-0000-0000715D0000}"/>
    <cellStyle name="Normal 12 4 2 2 3 4 2 6 2" xfId="39807" xr:uid="{00000000-0005-0000-0000-0000725D0000}"/>
    <cellStyle name="Normal 12 4 2 2 3 4 2 7" xfId="26997" xr:uid="{00000000-0005-0000-0000-0000735D0000}"/>
    <cellStyle name="Normal 12 4 2 2 3 4 3" xfId="2312" xr:uid="{00000000-0005-0000-0000-0000745D0000}"/>
    <cellStyle name="Normal 12 4 2 2 3 4 3 2" xfId="7802" xr:uid="{00000000-0005-0000-0000-0000755D0000}"/>
    <cellStyle name="Normal 12 4 2 2 3 4 3 2 2" xfId="20613" xr:uid="{00000000-0005-0000-0000-0000765D0000}"/>
    <cellStyle name="Normal 12 4 2 2 3 4 3 2 2 2" xfId="46233" xr:uid="{00000000-0005-0000-0000-0000775D0000}"/>
    <cellStyle name="Normal 12 4 2 2 3 4 3 2 3" xfId="33423" xr:uid="{00000000-0005-0000-0000-0000785D0000}"/>
    <cellStyle name="Normal 12 4 2 2 3 4 3 3" xfId="15123" xr:uid="{00000000-0005-0000-0000-0000795D0000}"/>
    <cellStyle name="Normal 12 4 2 2 3 4 3 3 2" xfId="40743" xr:uid="{00000000-0005-0000-0000-00007A5D0000}"/>
    <cellStyle name="Normal 12 4 2 2 3 4 3 4" xfId="27933" xr:uid="{00000000-0005-0000-0000-00007B5D0000}"/>
    <cellStyle name="Normal 12 4 2 2 3 4 4" xfId="4142" xr:uid="{00000000-0005-0000-0000-00007C5D0000}"/>
    <cellStyle name="Normal 12 4 2 2 3 4 4 2" xfId="9632" xr:uid="{00000000-0005-0000-0000-00007D5D0000}"/>
    <cellStyle name="Normal 12 4 2 2 3 4 4 2 2" xfId="22443" xr:uid="{00000000-0005-0000-0000-00007E5D0000}"/>
    <cellStyle name="Normal 12 4 2 2 3 4 4 2 2 2" xfId="48063" xr:uid="{00000000-0005-0000-0000-00007F5D0000}"/>
    <cellStyle name="Normal 12 4 2 2 3 4 4 2 3" xfId="35253" xr:uid="{00000000-0005-0000-0000-0000805D0000}"/>
    <cellStyle name="Normal 12 4 2 2 3 4 4 3" xfId="16953" xr:uid="{00000000-0005-0000-0000-0000815D0000}"/>
    <cellStyle name="Normal 12 4 2 2 3 4 4 3 2" xfId="42573" xr:uid="{00000000-0005-0000-0000-0000825D0000}"/>
    <cellStyle name="Normal 12 4 2 2 3 4 4 4" xfId="29763" xr:uid="{00000000-0005-0000-0000-0000835D0000}"/>
    <cellStyle name="Normal 12 4 2 2 3 4 5" xfId="11462" xr:uid="{00000000-0005-0000-0000-0000845D0000}"/>
    <cellStyle name="Normal 12 4 2 2 3 4 5 2" xfId="24273" xr:uid="{00000000-0005-0000-0000-0000855D0000}"/>
    <cellStyle name="Normal 12 4 2 2 3 4 5 2 2" xfId="49893" xr:uid="{00000000-0005-0000-0000-0000865D0000}"/>
    <cellStyle name="Normal 12 4 2 2 3 4 5 3" xfId="37083" xr:uid="{00000000-0005-0000-0000-0000875D0000}"/>
    <cellStyle name="Normal 12 4 2 2 3 4 6" xfId="5972" xr:uid="{00000000-0005-0000-0000-0000885D0000}"/>
    <cellStyle name="Normal 12 4 2 2 3 4 6 2" xfId="18783" xr:uid="{00000000-0005-0000-0000-0000895D0000}"/>
    <cellStyle name="Normal 12 4 2 2 3 4 6 2 2" xfId="44403" xr:uid="{00000000-0005-0000-0000-00008A5D0000}"/>
    <cellStyle name="Normal 12 4 2 2 3 4 6 3" xfId="31593" xr:uid="{00000000-0005-0000-0000-00008B5D0000}"/>
    <cellStyle name="Normal 12 4 2 2 3 4 7" xfId="13293" xr:uid="{00000000-0005-0000-0000-00008C5D0000}"/>
    <cellStyle name="Normal 12 4 2 2 3 4 7 2" xfId="38913" xr:uid="{00000000-0005-0000-0000-00008D5D0000}"/>
    <cellStyle name="Normal 12 4 2 2 3 4 8" xfId="26103" xr:uid="{00000000-0005-0000-0000-00008E5D0000}"/>
    <cellStyle name="Normal 12 4 2 2 3 5" xfId="840" xr:uid="{00000000-0005-0000-0000-00008F5D0000}"/>
    <cellStyle name="Normal 12 4 2 2 3 5 2" xfId="1735" xr:uid="{00000000-0005-0000-0000-0000905D0000}"/>
    <cellStyle name="Normal 12 4 2 2 3 5 2 2" xfId="3565" xr:uid="{00000000-0005-0000-0000-0000915D0000}"/>
    <cellStyle name="Normal 12 4 2 2 3 5 2 2 2" xfId="9055" xr:uid="{00000000-0005-0000-0000-0000925D0000}"/>
    <cellStyle name="Normal 12 4 2 2 3 5 2 2 2 2" xfId="21866" xr:uid="{00000000-0005-0000-0000-0000935D0000}"/>
    <cellStyle name="Normal 12 4 2 2 3 5 2 2 2 2 2" xfId="47486" xr:uid="{00000000-0005-0000-0000-0000945D0000}"/>
    <cellStyle name="Normal 12 4 2 2 3 5 2 2 2 3" xfId="34676" xr:uid="{00000000-0005-0000-0000-0000955D0000}"/>
    <cellStyle name="Normal 12 4 2 2 3 5 2 2 3" xfId="16376" xr:uid="{00000000-0005-0000-0000-0000965D0000}"/>
    <cellStyle name="Normal 12 4 2 2 3 5 2 2 3 2" xfId="41996" xr:uid="{00000000-0005-0000-0000-0000975D0000}"/>
    <cellStyle name="Normal 12 4 2 2 3 5 2 2 4" xfId="29186" xr:uid="{00000000-0005-0000-0000-0000985D0000}"/>
    <cellStyle name="Normal 12 4 2 2 3 5 2 3" xfId="5395" xr:uid="{00000000-0005-0000-0000-0000995D0000}"/>
    <cellStyle name="Normal 12 4 2 2 3 5 2 3 2" xfId="10885" xr:uid="{00000000-0005-0000-0000-00009A5D0000}"/>
    <cellStyle name="Normal 12 4 2 2 3 5 2 3 2 2" xfId="23696" xr:uid="{00000000-0005-0000-0000-00009B5D0000}"/>
    <cellStyle name="Normal 12 4 2 2 3 5 2 3 2 2 2" xfId="49316" xr:uid="{00000000-0005-0000-0000-00009C5D0000}"/>
    <cellStyle name="Normal 12 4 2 2 3 5 2 3 2 3" xfId="36506" xr:uid="{00000000-0005-0000-0000-00009D5D0000}"/>
    <cellStyle name="Normal 12 4 2 2 3 5 2 3 3" xfId="18206" xr:uid="{00000000-0005-0000-0000-00009E5D0000}"/>
    <cellStyle name="Normal 12 4 2 2 3 5 2 3 3 2" xfId="43826" xr:uid="{00000000-0005-0000-0000-00009F5D0000}"/>
    <cellStyle name="Normal 12 4 2 2 3 5 2 3 4" xfId="31016" xr:uid="{00000000-0005-0000-0000-0000A05D0000}"/>
    <cellStyle name="Normal 12 4 2 2 3 5 2 4" xfId="12715" xr:uid="{00000000-0005-0000-0000-0000A15D0000}"/>
    <cellStyle name="Normal 12 4 2 2 3 5 2 4 2" xfId="25526" xr:uid="{00000000-0005-0000-0000-0000A25D0000}"/>
    <cellStyle name="Normal 12 4 2 2 3 5 2 4 2 2" xfId="51146" xr:uid="{00000000-0005-0000-0000-0000A35D0000}"/>
    <cellStyle name="Normal 12 4 2 2 3 5 2 4 3" xfId="38336" xr:uid="{00000000-0005-0000-0000-0000A45D0000}"/>
    <cellStyle name="Normal 12 4 2 2 3 5 2 5" xfId="7225" xr:uid="{00000000-0005-0000-0000-0000A55D0000}"/>
    <cellStyle name="Normal 12 4 2 2 3 5 2 5 2" xfId="20036" xr:uid="{00000000-0005-0000-0000-0000A65D0000}"/>
    <cellStyle name="Normal 12 4 2 2 3 5 2 5 2 2" xfId="45656" xr:uid="{00000000-0005-0000-0000-0000A75D0000}"/>
    <cellStyle name="Normal 12 4 2 2 3 5 2 5 3" xfId="32846" xr:uid="{00000000-0005-0000-0000-0000A85D0000}"/>
    <cellStyle name="Normal 12 4 2 2 3 5 2 6" xfId="14546" xr:uid="{00000000-0005-0000-0000-0000A95D0000}"/>
    <cellStyle name="Normal 12 4 2 2 3 5 2 6 2" xfId="40166" xr:uid="{00000000-0005-0000-0000-0000AA5D0000}"/>
    <cellStyle name="Normal 12 4 2 2 3 5 2 7" xfId="27356" xr:uid="{00000000-0005-0000-0000-0000AB5D0000}"/>
    <cellStyle name="Normal 12 4 2 2 3 5 3" xfId="2671" xr:uid="{00000000-0005-0000-0000-0000AC5D0000}"/>
    <cellStyle name="Normal 12 4 2 2 3 5 3 2" xfId="8161" xr:uid="{00000000-0005-0000-0000-0000AD5D0000}"/>
    <cellStyle name="Normal 12 4 2 2 3 5 3 2 2" xfId="20972" xr:uid="{00000000-0005-0000-0000-0000AE5D0000}"/>
    <cellStyle name="Normal 12 4 2 2 3 5 3 2 2 2" xfId="46592" xr:uid="{00000000-0005-0000-0000-0000AF5D0000}"/>
    <cellStyle name="Normal 12 4 2 2 3 5 3 2 3" xfId="33782" xr:uid="{00000000-0005-0000-0000-0000B05D0000}"/>
    <cellStyle name="Normal 12 4 2 2 3 5 3 3" xfId="15482" xr:uid="{00000000-0005-0000-0000-0000B15D0000}"/>
    <cellStyle name="Normal 12 4 2 2 3 5 3 3 2" xfId="41102" xr:uid="{00000000-0005-0000-0000-0000B25D0000}"/>
    <cellStyle name="Normal 12 4 2 2 3 5 3 4" xfId="28292" xr:uid="{00000000-0005-0000-0000-0000B35D0000}"/>
    <cellStyle name="Normal 12 4 2 2 3 5 4" xfId="4501" xr:uid="{00000000-0005-0000-0000-0000B45D0000}"/>
    <cellStyle name="Normal 12 4 2 2 3 5 4 2" xfId="9991" xr:uid="{00000000-0005-0000-0000-0000B55D0000}"/>
    <cellStyle name="Normal 12 4 2 2 3 5 4 2 2" xfId="22802" xr:uid="{00000000-0005-0000-0000-0000B65D0000}"/>
    <cellStyle name="Normal 12 4 2 2 3 5 4 2 2 2" xfId="48422" xr:uid="{00000000-0005-0000-0000-0000B75D0000}"/>
    <cellStyle name="Normal 12 4 2 2 3 5 4 2 3" xfId="35612" xr:uid="{00000000-0005-0000-0000-0000B85D0000}"/>
    <cellStyle name="Normal 12 4 2 2 3 5 4 3" xfId="17312" xr:uid="{00000000-0005-0000-0000-0000B95D0000}"/>
    <cellStyle name="Normal 12 4 2 2 3 5 4 3 2" xfId="42932" xr:uid="{00000000-0005-0000-0000-0000BA5D0000}"/>
    <cellStyle name="Normal 12 4 2 2 3 5 4 4" xfId="30122" xr:uid="{00000000-0005-0000-0000-0000BB5D0000}"/>
    <cellStyle name="Normal 12 4 2 2 3 5 5" xfId="11821" xr:uid="{00000000-0005-0000-0000-0000BC5D0000}"/>
    <cellStyle name="Normal 12 4 2 2 3 5 5 2" xfId="24632" xr:uid="{00000000-0005-0000-0000-0000BD5D0000}"/>
    <cellStyle name="Normal 12 4 2 2 3 5 5 2 2" xfId="50252" xr:uid="{00000000-0005-0000-0000-0000BE5D0000}"/>
    <cellStyle name="Normal 12 4 2 2 3 5 5 3" xfId="37442" xr:uid="{00000000-0005-0000-0000-0000BF5D0000}"/>
    <cellStyle name="Normal 12 4 2 2 3 5 6" xfId="6331" xr:uid="{00000000-0005-0000-0000-0000C05D0000}"/>
    <cellStyle name="Normal 12 4 2 2 3 5 6 2" xfId="19142" xr:uid="{00000000-0005-0000-0000-0000C15D0000}"/>
    <cellStyle name="Normal 12 4 2 2 3 5 6 2 2" xfId="44762" xr:uid="{00000000-0005-0000-0000-0000C25D0000}"/>
    <cellStyle name="Normal 12 4 2 2 3 5 6 3" xfId="31952" xr:uid="{00000000-0005-0000-0000-0000C35D0000}"/>
    <cellStyle name="Normal 12 4 2 2 3 5 7" xfId="13652" xr:uid="{00000000-0005-0000-0000-0000C45D0000}"/>
    <cellStyle name="Normal 12 4 2 2 3 5 7 2" xfId="39272" xr:uid="{00000000-0005-0000-0000-0000C55D0000}"/>
    <cellStyle name="Normal 12 4 2 2 3 5 8" xfId="26462" xr:uid="{00000000-0005-0000-0000-0000C65D0000}"/>
    <cellStyle name="Normal 12 4 2 2 3 6" xfId="1241" xr:uid="{00000000-0005-0000-0000-0000C75D0000}"/>
    <cellStyle name="Normal 12 4 2 2 3 6 2" xfId="3071" xr:uid="{00000000-0005-0000-0000-0000C85D0000}"/>
    <cellStyle name="Normal 12 4 2 2 3 6 2 2" xfId="8561" xr:uid="{00000000-0005-0000-0000-0000C95D0000}"/>
    <cellStyle name="Normal 12 4 2 2 3 6 2 2 2" xfId="21372" xr:uid="{00000000-0005-0000-0000-0000CA5D0000}"/>
    <cellStyle name="Normal 12 4 2 2 3 6 2 2 2 2" xfId="46992" xr:uid="{00000000-0005-0000-0000-0000CB5D0000}"/>
    <cellStyle name="Normal 12 4 2 2 3 6 2 2 3" xfId="34182" xr:uid="{00000000-0005-0000-0000-0000CC5D0000}"/>
    <cellStyle name="Normal 12 4 2 2 3 6 2 3" xfId="15882" xr:uid="{00000000-0005-0000-0000-0000CD5D0000}"/>
    <cellStyle name="Normal 12 4 2 2 3 6 2 3 2" xfId="41502" xr:uid="{00000000-0005-0000-0000-0000CE5D0000}"/>
    <cellStyle name="Normal 12 4 2 2 3 6 2 4" xfId="28692" xr:uid="{00000000-0005-0000-0000-0000CF5D0000}"/>
    <cellStyle name="Normal 12 4 2 2 3 6 3" xfId="4901" xr:uid="{00000000-0005-0000-0000-0000D05D0000}"/>
    <cellStyle name="Normal 12 4 2 2 3 6 3 2" xfId="10391" xr:uid="{00000000-0005-0000-0000-0000D15D0000}"/>
    <cellStyle name="Normal 12 4 2 2 3 6 3 2 2" xfId="23202" xr:uid="{00000000-0005-0000-0000-0000D25D0000}"/>
    <cellStyle name="Normal 12 4 2 2 3 6 3 2 2 2" xfId="48822" xr:uid="{00000000-0005-0000-0000-0000D35D0000}"/>
    <cellStyle name="Normal 12 4 2 2 3 6 3 2 3" xfId="36012" xr:uid="{00000000-0005-0000-0000-0000D45D0000}"/>
    <cellStyle name="Normal 12 4 2 2 3 6 3 3" xfId="17712" xr:uid="{00000000-0005-0000-0000-0000D55D0000}"/>
    <cellStyle name="Normal 12 4 2 2 3 6 3 3 2" xfId="43332" xr:uid="{00000000-0005-0000-0000-0000D65D0000}"/>
    <cellStyle name="Normal 12 4 2 2 3 6 3 4" xfId="30522" xr:uid="{00000000-0005-0000-0000-0000D75D0000}"/>
    <cellStyle name="Normal 12 4 2 2 3 6 4" xfId="12221" xr:uid="{00000000-0005-0000-0000-0000D85D0000}"/>
    <cellStyle name="Normal 12 4 2 2 3 6 4 2" xfId="25032" xr:uid="{00000000-0005-0000-0000-0000D95D0000}"/>
    <cellStyle name="Normal 12 4 2 2 3 6 4 2 2" xfId="50652" xr:uid="{00000000-0005-0000-0000-0000DA5D0000}"/>
    <cellStyle name="Normal 12 4 2 2 3 6 4 3" xfId="37842" xr:uid="{00000000-0005-0000-0000-0000DB5D0000}"/>
    <cellStyle name="Normal 12 4 2 2 3 6 5" xfId="6731" xr:uid="{00000000-0005-0000-0000-0000DC5D0000}"/>
    <cellStyle name="Normal 12 4 2 2 3 6 5 2" xfId="19542" xr:uid="{00000000-0005-0000-0000-0000DD5D0000}"/>
    <cellStyle name="Normal 12 4 2 2 3 6 5 2 2" xfId="45162" xr:uid="{00000000-0005-0000-0000-0000DE5D0000}"/>
    <cellStyle name="Normal 12 4 2 2 3 6 5 3" xfId="32352" xr:uid="{00000000-0005-0000-0000-0000DF5D0000}"/>
    <cellStyle name="Normal 12 4 2 2 3 6 6" xfId="14052" xr:uid="{00000000-0005-0000-0000-0000E05D0000}"/>
    <cellStyle name="Normal 12 4 2 2 3 6 6 2" xfId="39672" xr:uid="{00000000-0005-0000-0000-0000E15D0000}"/>
    <cellStyle name="Normal 12 4 2 2 3 6 7" xfId="26862" xr:uid="{00000000-0005-0000-0000-0000E25D0000}"/>
    <cellStyle name="Normal 12 4 2 2 3 7" xfId="2177" xr:uid="{00000000-0005-0000-0000-0000E35D0000}"/>
    <cellStyle name="Normal 12 4 2 2 3 7 2" xfId="7667" xr:uid="{00000000-0005-0000-0000-0000E45D0000}"/>
    <cellStyle name="Normal 12 4 2 2 3 7 2 2" xfId="20478" xr:uid="{00000000-0005-0000-0000-0000E55D0000}"/>
    <cellStyle name="Normal 12 4 2 2 3 7 2 2 2" xfId="46098" xr:uid="{00000000-0005-0000-0000-0000E65D0000}"/>
    <cellStyle name="Normal 12 4 2 2 3 7 2 3" xfId="33288" xr:uid="{00000000-0005-0000-0000-0000E75D0000}"/>
    <cellStyle name="Normal 12 4 2 2 3 7 3" xfId="14988" xr:uid="{00000000-0005-0000-0000-0000E85D0000}"/>
    <cellStyle name="Normal 12 4 2 2 3 7 3 2" xfId="40608" xr:uid="{00000000-0005-0000-0000-0000E95D0000}"/>
    <cellStyle name="Normal 12 4 2 2 3 7 4" xfId="27798" xr:uid="{00000000-0005-0000-0000-0000EA5D0000}"/>
    <cellStyle name="Normal 12 4 2 2 3 8" xfId="4007" xr:uid="{00000000-0005-0000-0000-0000EB5D0000}"/>
    <cellStyle name="Normal 12 4 2 2 3 8 2" xfId="9497" xr:uid="{00000000-0005-0000-0000-0000EC5D0000}"/>
    <cellStyle name="Normal 12 4 2 2 3 8 2 2" xfId="22308" xr:uid="{00000000-0005-0000-0000-0000ED5D0000}"/>
    <cellStyle name="Normal 12 4 2 2 3 8 2 2 2" xfId="47928" xr:uid="{00000000-0005-0000-0000-0000EE5D0000}"/>
    <cellStyle name="Normal 12 4 2 2 3 8 2 3" xfId="35118" xr:uid="{00000000-0005-0000-0000-0000EF5D0000}"/>
    <cellStyle name="Normal 12 4 2 2 3 8 3" xfId="16818" xr:uid="{00000000-0005-0000-0000-0000F05D0000}"/>
    <cellStyle name="Normal 12 4 2 2 3 8 3 2" xfId="42438" xr:uid="{00000000-0005-0000-0000-0000F15D0000}"/>
    <cellStyle name="Normal 12 4 2 2 3 8 4" xfId="29628" xr:uid="{00000000-0005-0000-0000-0000F25D0000}"/>
    <cellStyle name="Normal 12 4 2 2 3 9" xfId="11327" xr:uid="{00000000-0005-0000-0000-0000F35D0000}"/>
    <cellStyle name="Normal 12 4 2 2 3 9 2" xfId="24138" xr:uid="{00000000-0005-0000-0000-0000F45D0000}"/>
    <cellStyle name="Normal 12 4 2 2 3 9 2 2" xfId="49758" xr:uid="{00000000-0005-0000-0000-0000F55D0000}"/>
    <cellStyle name="Normal 12 4 2 2 3 9 3" xfId="36948" xr:uid="{00000000-0005-0000-0000-0000F65D0000}"/>
    <cellStyle name="Normal 12 4 2 2 4" xfId="381" xr:uid="{00000000-0005-0000-0000-0000F75D0000}"/>
    <cellStyle name="Normal 12 4 2 2 4 2" xfId="881" xr:uid="{00000000-0005-0000-0000-0000F85D0000}"/>
    <cellStyle name="Normal 12 4 2 2 4 2 2" xfId="1776" xr:uid="{00000000-0005-0000-0000-0000F95D0000}"/>
    <cellStyle name="Normal 12 4 2 2 4 2 2 2" xfId="3606" xr:uid="{00000000-0005-0000-0000-0000FA5D0000}"/>
    <cellStyle name="Normal 12 4 2 2 4 2 2 2 2" xfId="9096" xr:uid="{00000000-0005-0000-0000-0000FB5D0000}"/>
    <cellStyle name="Normal 12 4 2 2 4 2 2 2 2 2" xfId="21907" xr:uid="{00000000-0005-0000-0000-0000FC5D0000}"/>
    <cellStyle name="Normal 12 4 2 2 4 2 2 2 2 2 2" xfId="47527" xr:uid="{00000000-0005-0000-0000-0000FD5D0000}"/>
    <cellStyle name="Normal 12 4 2 2 4 2 2 2 2 3" xfId="34717" xr:uid="{00000000-0005-0000-0000-0000FE5D0000}"/>
    <cellStyle name="Normal 12 4 2 2 4 2 2 2 3" xfId="16417" xr:uid="{00000000-0005-0000-0000-0000FF5D0000}"/>
    <cellStyle name="Normal 12 4 2 2 4 2 2 2 3 2" xfId="42037" xr:uid="{00000000-0005-0000-0000-0000005E0000}"/>
    <cellStyle name="Normal 12 4 2 2 4 2 2 2 4" xfId="29227" xr:uid="{00000000-0005-0000-0000-0000015E0000}"/>
    <cellStyle name="Normal 12 4 2 2 4 2 2 3" xfId="5436" xr:uid="{00000000-0005-0000-0000-0000025E0000}"/>
    <cellStyle name="Normal 12 4 2 2 4 2 2 3 2" xfId="10926" xr:uid="{00000000-0005-0000-0000-0000035E0000}"/>
    <cellStyle name="Normal 12 4 2 2 4 2 2 3 2 2" xfId="23737" xr:uid="{00000000-0005-0000-0000-0000045E0000}"/>
    <cellStyle name="Normal 12 4 2 2 4 2 2 3 2 2 2" xfId="49357" xr:uid="{00000000-0005-0000-0000-0000055E0000}"/>
    <cellStyle name="Normal 12 4 2 2 4 2 2 3 2 3" xfId="36547" xr:uid="{00000000-0005-0000-0000-0000065E0000}"/>
    <cellStyle name="Normal 12 4 2 2 4 2 2 3 3" xfId="18247" xr:uid="{00000000-0005-0000-0000-0000075E0000}"/>
    <cellStyle name="Normal 12 4 2 2 4 2 2 3 3 2" xfId="43867" xr:uid="{00000000-0005-0000-0000-0000085E0000}"/>
    <cellStyle name="Normal 12 4 2 2 4 2 2 3 4" xfId="31057" xr:uid="{00000000-0005-0000-0000-0000095E0000}"/>
    <cellStyle name="Normal 12 4 2 2 4 2 2 4" xfId="12756" xr:uid="{00000000-0005-0000-0000-00000A5E0000}"/>
    <cellStyle name="Normal 12 4 2 2 4 2 2 4 2" xfId="25567" xr:uid="{00000000-0005-0000-0000-00000B5E0000}"/>
    <cellStyle name="Normal 12 4 2 2 4 2 2 4 2 2" xfId="51187" xr:uid="{00000000-0005-0000-0000-00000C5E0000}"/>
    <cellStyle name="Normal 12 4 2 2 4 2 2 4 3" xfId="38377" xr:uid="{00000000-0005-0000-0000-00000D5E0000}"/>
    <cellStyle name="Normal 12 4 2 2 4 2 2 5" xfId="7266" xr:uid="{00000000-0005-0000-0000-00000E5E0000}"/>
    <cellStyle name="Normal 12 4 2 2 4 2 2 5 2" xfId="20077" xr:uid="{00000000-0005-0000-0000-00000F5E0000}"/>
    <cellStyle name="Normal 12 4 2 2 4 2 2 5 2 2" xfId="45697" xr:uid="{00000000-0005-0000-0000-0000105E0000}"/>
    <cellStyle name="Normal 12 4 2 2 4 2 2 5 3" xfId="32887" xr:uid="{00000000-0005-0000-0000-0000115E0000}"/>
    <cellStyle name="Normal 12 4 2 2 4 2 2 6" xfId="14587" xr:uid="{00000000-0005-0000-0000-0000125E0000}"/>
    <cellStyle name="Normal 12 4 2 2 4 2 2 6 2" xfId="40207" xr:uid="{00000000-0005-0000-0000-0000135E0000}"/>
    <cellStyle name="Normal 12 4 2 2 4 2 2 7" xfId="27397" xr:uid="{00000000-0005-0000-0000-0000145E0000}"/>
    <cellStyle name="Normal 12 4 2 2 4 2 3" xfId="2712" xr:uid="{00000000-0005-0000-0000-0000155E0000}"/>
    <cellStyle name="Normal 12 4 2 2 4 2 3 2" xfId="8202" xr:uid="{00000000-0005-0000-0000-0000165E0000}"/>
    <cellStyle name="Normal 12 4 2 2 4 2 3 2 2" xfId="21013" xr:uid="{00000000-0005-0000-0000-0000175E0000}"/>
    <cellStyle name="Normal 12 4 2 2 4 2 3 2 2 2" xfId="46633" xr:uid="{00000000-0005-0000-0000-0000185E0000}"/>
    <cellStyle name="Normal 12 4 2 2 4 2 3 2 3" xfId="33823" xr:uid="{00000000-0005-0000-0000-0000195E0000}"/>
    <cellStyle name="Normal 12 4 2 2 4 2 3 3" xfId="15523" xr:uid="{00000000-0005-0000-0000-00001A5E0000}"/>
    <cellStyle name="Normal 12 4 2 2 4 2 3 3 2" xfId="41143" xr:uid="{00000000-0005-0000-0000-00001B5E0000}"/>
    <cellStyle name="Normal 12 4 2 2 4 2 3 4" xfId="28333" xr:uid="{00000000-0005-0000-0000-00001C5E0000}"/>
    <cellStyle name="Normal 12 4 2 2 4 2 4" xfId="4542" xr:uid="{00000000-0005-0000-0000-00001D5E0000}"/>
    <cellStyle name="Normal 12 4 2 2 4 2 4 2" xfId="10032" xr:uid="{00000000-0005-0000-0000-00001E5E0000}"/>
    <cellStyle name="Normal 12 4 2 2 4 2 4 2 2" xfId="22843" xr:uid="{00000000-0005-0000-0000-00001F5E0000}"/>
    <cellStyle name="Normal 12 4 2 2 4 2 4 2 2 2" xfId="48463" xr:uid="{00000000-0005-0000-0000-0000205E0000}"/>
    <cellStyle name="Normal 12 4 2 2 4 2 4 2 3" xfId="35653" xr:uid="{00000000-0005-0000-0000-0000215E0000}"/>
    <cellStyle name="Normal 12 4 2 2 4 2 4 3" xfId="17353" xr:uid="{00000000-0005-0000-0000-0000225E0000}"/>
    <cellStyle name="Normal 12 4 2 2 4 2 4 3 2" xfId="42973" xr:uid="{00000000-0005-0000-0000-0000235E0000}"/>
    <cellStyle name="Normal 12 4 2 2 4 2 4 4" xfId="30163" xr:uid="{00000000-0005-0000-0000-0000245E0000}"/>
    <cellStyle name="Normal 12 4 2 2 4 2 5" xfId="11862" xr:uid="{00000000-0005-0000-0000-0000255E0000}"/>
    <cellStyle name="Normal 12 4 2 2 4 2 5 2" xfId="24673" xr:uid="{00000000-0005-0000-0000-0000265E0000}"/>
    <cellStyle name="Normal 12 4 2 2 4 2 5 2 2" xfId="50293" xr:uid="{00000000-0005-0000-0000-0000275E0000}"/>
    <cellStyle name="Normal 12 4 2 2 4 2 5 3" xfId="37483" xr:uid="{00000000-0005-0000-0000-0000285E0000}"/>
    <cellStyle name="Normal 12 4 2 2 4 2 6" xfId="6372" xr:uid="{00000000-0005-0000-0000-0000295E0000}"/>
    <cellStyle name="Normal 12 4 2 2 4 2 6 2" xfId="19183" xr:uid="{00000000-0005-0000-0000-00002A5E0000}"/>
    <cellStyle name="Normal 12 4 2 2 4 2 6 2 2" xfId="44803" xr:uid="{00000000-0005-0000-0000-00002B5E0000}"/>
    <cellStyle name="Normal 12 4 2 2 4 2 6 3" xfId="31993" xr:uid="{00000000-0005-0000-0000-00002C5E0000}"/>
    <cellStyle name="Normal 12 4 2 2 4 2 7" xfId="13693" xr:uid="{00000000-0005-0000-0000-00002D5E0000}"/>
    <cellStyle name="Normal 12 4 2 2 4 2 7 2" xfId="39313" xr:uid="{00000000-0005-0000-0000-00002E5E0000}"/>
    <cellStyle name="Normal 12 4 2 2 4 2 8" xfId="26503" xr:uid="{00000000-0005-0000-0000-00002F5E0000}"/>
    <cellStyle name="Normal 12 4 2 2 4 3" xfId="1276" xr:uid="{00000000-0005-0000-0000-0000305E0000}"/>
    <cellStyle name="Normal 12 4 2 2 4 3 2" xfId="3106" xr:uid="{00000000-0005-0000-0000-0000315E0000}"/>
    <cellStyle name="Normal 12 4 2 2 4 3 2 2" xfId="8596" xr:uid="{00000000-0005-0000-0000-0000325E0000}"/>
    <cellStyle name="Normal 12 4 2 2 4 3 2 2 2" xfId="21407" xr:uid="{00000000-0005-0000-0000-0000335E0000}"/>
    <cellStyle name="Normal 12 4 2 2 4 3 2 2 2 2" xfId="47027" xr:uid="{00000000-0005-0000-0000-0000345E0000}"/>
    <cellStyle name="Normal 12 4 2 2 4 3 2 2 3" xfId="34217" xr:uid="{00000000-0005-0000-0000-0000355E0000}"/>
    <cellStyle name="Normal 12 4 2 2 4 3 2 3" xfId="15917" xr:uid="{00000000-0005-0000-0000-0000365E0000}"/>
    <cellStyle name="Normal 12 4 2 2 4 3 2 3 2" xfId="41537" xr:uid="{00000000-0005-0000-0000-0000375E0000}"/>
    <cellStyle name="Normal 12 4 2 2 4 3 2 4" xfId="28727" xr:uid="{00000000-0005-0000-0000-0000385E0000}"/>
    <cellStyle name="Normal 12 4 2 2 4 3 3" xfId="4936" xr:uid="{00000000-0005-0000-0000-0000395E0000}"/>
    <cellStyle name="Normal 12 4 2 2 4 3 3 2" xfId="10426" xr:uid="{00000000-0005-0000-0000-00003A5E0000}"/>
    <cellStyle name="Normal 12 4 2 2 4 3 3 2 2" xfId="23237" xr:uid="{00000000-0005-0000-0000-00003B5E0000}"/>
    <cellStyle name="Normal 12 4 2 2 4 3 3 2 2 2" xfId="48857" xr:uid="{00000000-0005-0000-0000-00003C5E0000}"/>
    <cellStyle name="Normal 12 4 2 2 4 3 3 2 3" xfId="36047" xr:uid="{00000000-0005-0000-0000-00003D5E0000}"/>
    <cellStyle name="Normal 12 4 2 2 4 3 3 3" xfId="17747" xr:uid="{00000000-0005-0000-0000-00003E5E0000}"/>
    <cellStyle name="Normal 12 4 2 2 4 3 3 3 2" xfId="43367" xr:uid="{00000000-0005-0000-0000-00003F5E0000}"/>
    <cellStyle name="Normal 12 4 2 2 4 3 3 4" xfId="30557" xr:uid="{00000000-0005-0000-0000-0000405E0000}"/>
    <cellStyle name="Normal 12 4 2 2 4 3 4" xfId="12256" xr:uid="{00000000-0005-0000-0000-0000415E0000}"/>
    <cellStyle name="Normal 12 4 2 2 4 3 4 2" xfId="25067" xr:uid="{00000000-0005-0000-0000-0000425E0000}"/>
    <cellStyle name="Normal 12 4 2 2 4 3 4 2 2" xfId="50687" xr:uid="{00000000-0005-0000-0000-0000435E0000}"/>
    <cellStyle name="Normal 12 4 2 2 4 3 4 3" xfId="37877" xr:uid="{00000000-0005-0000-0000-0000445E0000}"/>
    <cellStyle name="Normal 12 4 2 2 4 3 5" xfId="6766" xr:uid="{00000000-0005-0000-0000-0000455E0000}"/>
    <cellStyle name="Normal 12 4 2 2 4 3 5 2" xfId="19577" xr:uid="{00000000-0005-0000-0000-0000465E0000}"/>
    <cellStyle name="Normal 12 4 2 2 4 3 5 2 2" xfId="45197" xr:uid="{00000000-0005-0000-0000-0000475E0000}"/>
    <cellStyle name="Normal 12 4 2 2 4 3 5 3" xfId="32387" xr:uid="{00000000-0005-0000-0000-0000485E0000}"/>
    <cellStyle name="Normal 12 4 2 2 4 3 6" xfId="14087" xr:uid="{00000000-0005-0000-0000-0000495E0000}"/>
    <cellStyle name="Normal 12 4 2 2 4 3 6 2" xfId="39707" xr:uid="{00000000-0005-0000-0000-00004A5E0000}"/>
    <cellStyle name="Normal 12 4 2 2 4 3 7" xfId="26897" xr:uid="{00000000-0005-0000-0000-00004B5E0000}"/>
    <cellStyle name="Normal 12 4 2 2 4 4" xfId="2212" xr:uid="{00000000-0005-0000-0000-00004C5E0000}"/>
    <cellStyle name="Normal 12 4 2 2 4 4 2" xfId="7702" xr:uid="{00000000-0005-0000-0000-00004D5E0000}"/>
    <cellStyle name="Normal 12 4 2 2 4 4 2 2" xfId="20513" xr:uid="{00000000-0005-0000-0000-00004E5E0000}"/>
    <cellStyle name="Normal 12 4 2 2 4 4 2 2 2" xfId="46133" xr:uid="{00000000-0005-0000-0000-00004F5E0000}"/>
    <cellStyle name="Normal 12 4 2 2 4 4 2 3" xfId="33323" xr:uid="{00000000-0005-0000-0000-0000505E0000}"/>
    <cellStyle name="Normal 12 4 2 2 4 4 3" xfId="15023" xr:uid="{00000000-0005-0000-0000-0000515E0000}"/>
    <cellStyle name="Normal 12 4 2 2 4 4 3 2" xfId="40643" xr:uid="{00000000-0005-0000-0000-0000525E0000}"/>
    <cellStyle name="Normal 12 4 2 2 4 4 4" xfId="27833" xr:uid="{00000000-0005-0000-0000-0000535E0000}"/>
    <cellStyle name="Normal 12 4 2 2 4 5" xfId="4042" xr:uid="{00000000-0005-0000-0000-0000545E0000}"/>
    <cellStyle name="Normal 12 4 2 2 4 5 2" xfId="9532" xr:uid="{00000000-0005-0000-0000-0000555E0000}"/>
    <cellStyle name="Normal 12 4 2 2 4 5 2 2" xfId="22343" xr:uid="{00000000-0005-0000-0000-0000565E0000}"/>
    <cellStyle name="Normal 12 4 2 2 4 5 2 2 2" xfId="47963" xr:uid="{00000000-0005-0000-0000-0000575E0000}"/>
    <cellStyle name="Normal 12 4 2 2 4 5 2 3" xfId="35153" xr:uid="{00000000-0005-0000-0000-0000585E0000}"/>
    <cellStyle name="Normal 12 4 2 2 4 5 3" xfId="16853" xr:uid="{00000000-0005-0000-0000-0000595E0000}"/>
    <cellStyle name="Normal 12 4 2 2 4 5 3 2" xfId="42473" xr:uid="{00000000-0005-0000-0000-00005A5E0000}"/>
    <cellStyle name="Normal 12 4 2 2 4 5 4" xfId="29663" xr:uid="{00000000-0005-0000-0000-00005B5E0000}"/>
    <cellStyle name="Normal 12 4 2 2 4 6" xfId="11362" xr:uid="{00000000-0005-0000-0000-00005C5E0000}"/>
    <cellStyle name="Normal 12 4 2 2 4 6 2" xfId="24173" xr:uid="{00000000-0005-0000-0000-00005D5E0000}"/>
    <cellStyle name="Normal 12 4 2 2 4 6 2 2" xfId="49793" xr:uid="{00000000-0005-0000-0000-00005E5E0000}"/>
    <cellStyle name="Normal 12 4 2 2 4 6 3" xfId="36983" xr:uid="{00000000-0005-0000-0000-00005F5E0000}"/>
    <cellStyle name="Normal 12 4 2 2 4 7" xfId="5872" xr:uid="{00000000-0005-0000-0000-0000605E0000}"/>
    <cellStyle name="Normal 12 4 2 2 4 7 2" xfId="18683" xr:uid="{00000000-0005-0000-0000-0000615E0000}"/>
    <cellStyle name="Normal 12 4 2 2 4 7 2 2" xfId="44303" xr:uid="{00000000-0005-0000-0000-0000625E0000}"/>
    <cellStyle name="Normal 12 4 2 2 4 7 3" xfId="31493" xr:uid="{00000000-0005-0000-0000-0000635E0000}"/>
    <cellStyle name="Normal 12 4 2 2 4 8" xfId="13193" xr:uid="{00000000-0005-0000-0000-0000645E0000}"/>
    <cellStyle name="Normal 12 4 2 2 4 8 2" xfId="38813" xr:uid="{00000000-0005-0000-0000-0000655E0000}"/>
    <cellStyle name="Normal 12 4 2 2 4 9" xfId="26003" xr:uid="{00000000-0005-0000-0000-0000665E0000}"/>
    <cellStyle name="Normal 12 4 2 2 5" xfId="614" xr:uid="{00000000-0005-0000-0000-0000675E0000}"/>
    <cellStyle name="Normal 12 4 2 2 5 2" xfId="1014" xr:uid="{00000000-0005-0000-0000-0000685E0000}"/>
    <cellStyle name="Normal 12 4 2 2 5 2 2" xfId="1909" xr:uid="{00000000-0005-0000-0000-0000695E0000}"/>
    <cellStyle name="Normal 12 4 2 2 5 2 2 2" xfId="3739" xr:uid="{00000000-0005-0000-0000-00006A5E0000}"/>
    <cellStyle name="Normal 12 4 2 2 5 2 2 2 2" xfId="9229" xr:uid="{00000000-0005-0000-0000-00006B5E0000}"/>
    <cellStyle name="Normal 12 4 2 2 5 2 2 2 2 2" xfId="22040" xr:uid="{00000000-0005-0000-0000-00006C5E0000}"/>
    <cellStyle name="Normal 12 4 2 2 5 2 2 2 2 2 2" xfId="47660" xr:uid="{00000000-0005-0000-0000-00006D5E0000}"/>
    <cellStyle name="Normal 12 4 2 2 5 2 2 2 2 3" xfId="34850" xr:uid="{00000000-0005-0000-0000-00006E5E0000}"/>
    <cellStyle name="Normal 12 4 2 2 5 2 2 2 3" xfId="16550" xr:uid="{00000000-0005-0000-0000-00006F5E0000}"/>
    <cellStyle name="Normal 12 4 2 2 5 2 2 2 3 2" xfId="42170" xr:uid="{00000000-0005-0000-0000-0000705E0000}"/>
    <cellStyle name="Normal 12 4 2 2 5 2 2 2 4" xfId="29360" xr:uid="{00000000-0005-0000-0000-0000715E0000}"/>
    <cellStyle name="Normal 12 4 2 2 5 2 2 3" xfId="5569" xr:uid="{00000000-0005-0000-0000-0000725E0000}"/>
    <cellStyle name="Normal 12 4 2 2 5 2 2 3 2" xfId="11059" xr:uid="{00000000-0005-0000-0000-0000735E0000}"/>
    <cellStyle name="Normal 12 4 2 2 5 2 2 3 2 2" xfId="23870" xr:uid="{00000000-0005-0000-0000-0000745E0000}"/>
    <cellStyle name="Normal 12 4 2 2 5 2 2 3 2 2 2" xfId="49490" xr:uid="{00000000-0005-0000-0000-0000755E0000}"/>
    <cellStyle name="Normal 12 4 2 2 5 2 2 3 2 3" xfId="36680" xr:uid="{00000000-0005-0000-0000-0000765E0000}"/>
    <cellStyle name="Normal 12 4 2 2 5 2 2 3 3" xfId="18380" xr:uid="{00000000-0005-0000-0000-0000775E0000}"/>
    <cellStyle name="Normal 12 4 2 2 5 2 2 3 3 2" xfId="44000" xr:uid="{00000000-0005-0000-0000-0000785E0000}"/>
    <cellStyle name="Normal 12 4 2 2 5 2 2 3 4" xfId="31190" xr:uid="{00000000-0005-0000-0000-0000795E0000}"/>
    <cellStyle name="Normal 12 4 2 2 5 2 2 4" xfId="12889" xr:uid="{00000000-0005-0000-0000-00007A5E0000}"/>
    <cellStyle name="Normal 12 4 2 2 5 2 2 4 2" xfId="25700" xr:uid="{00000000-0005-0000-0000-00007B5E0000}"/>
    <cellStyle name="Normal 12 4 2 2 5 2 2 4 2 2" xfId="51320" xr:uid="{00000000-0005-0000-0000-00007C5E0000}"/>
    <cellStyle name="Normal 12 4 2 2 5 2 2 4 3" xfId="38510" xr:uid="{00000000-0005-0000-0000-00007D5E0000}"/>
    <cellStyle name="Normal 12 4 2 2 5 2 2 5" xfId="7399" xr:uid="{00000000-0005-0000-0000-00007E5E0000}"/>
    <cellStyle name="Normal 12 4 2 2 5 2 2 5 2" xfId="20210" xr:uid="{00000000-0005-0000-0000-00007F5E0000}"/>
    <cellStyle name="Normal 12 4 2 2 5 2 2 5 2 2" xfId="45830" xr:uid="{00000000-0005-0000-0000-0000805E0000}"/>
    <cellStyle name="Normal 12 4 2 2 5 2 2 5 3" xfId="33020" xr:uid="{00000000-0005-0000-0000-0000815E0000}"/>
    <cellStyle name="Normal 12 4 2 2 5 2 2 6" xfId="14720" xr:uid="{00000000-0005-0000-0000-0000825E0000}"/>
    <cellStyle name="Normal 12 4 2 2 5 2 2 6 2" xfId="40340" xr:uid="{00000000-0005-0000-0000-0000835E0000}"/>
    <cellStyle name="Normal 12 4 2 2 5 2 2 7" xfId="27530" xr:uid="{00000000-0005-0000-0000-0000845E0000}"/>
    <cellStyle name="Normal 12 4 2 2 5 2 3" xfId="2845" xr:uid="{00000000-0005-0000-0000-0000855E0000}"/>
    <cellStyle name="Normal 12 4 2 2 5 2 3 2" xfId="8335" xr:uid="{00000000-0005-0000-0000-0000865E0000}"/>
    <cellStyle name="Normal 12 4 2 2 5 2 3 2 2" xfId="21146" xr:uid="{00000000-0005-0000-0000-0000875E0000}"/>
    <cellStyle name="Normal 12 4 2 2 5 2 3 2 2 2" xfId="46766" xr:uid="{00000000-0005-0000-0000-0000885E0000}"/>
    <cellStyle name="Normal 12 4 2 2 5 2 3 2 3" xfId="33956" xr:uid="{00000000-0005-0000-0000-0000895E0000}"/>
    <cellStyle name="Normal 12 4 2 2 5 2 3 3" xfId="15656" xr:uid="{00000000-0005-0000-0000-00008A5E0000}"/>
    <cellStyle name="Normal 12 4 2 2 5 2 3 3 2" xfId="41276" xr:uid="{00000000-0005-0000-0000-00008B5E0000}"/>
    <cellStyle name="Normal 12 4 2 2 5 2 3 4" xfId="28466" xr:uid="{00000000-0005-0000-0000-00008C5E0000}"/>
    <cellStyle name="Normal 12 4 2 2 5 2 4" xfId="4675" xr:uid="{00000000-0005-0000-0000-00008D5E0000}"/>
    <cellStyle name="Normal 12 4 2 2 5 2 4 2" xfId="10165" xr:uid="{00000000-0005-0000-0000-00008E5E0000}"/>
    <cellStyle name="Normal 12 4 2 2 5 2 4 2 2" xfId="22976" xr:uid="{00000000-0005-0000-0000-00008F5E0000}"/>
    <cellStyle name="Normal 12 4 2 2 5 2 4 2 2 2" xfId="48596" xr:uid="{00000000-0005-0000-0000-0000905E0000}"/>
    <cellStyle name="Normal 12 4 2 2 5 2 4 2 3" xfId="35786" xr:uid="{00000000-0005-0000-0000-0000915E0000}"/>
    <cellStyle name="Normal 12 4 2 2 5 2 4 3" xfId="17486" xr:uid="{00000000-0005-0000-0000-0000925E0000}"/>
    <cellStyle name="Normal 12 4 2 2 5 2 4 3 2" xfId="43106" xr:uid="{00000000-0005-0000-0000-0000935E0000}"/>
    <cellStyle name="Normal 12 4 2 2 5 2 4 4" xfId="30296" xr:uid="{00000000-0005-0000-0000-0000945E0000}"/>
    <cellStyle name="Normal 12 4 2 2 5 2 5" xfId="11995" xr:uid="{00000000-0005-0000-0000-0000955E0000}"/>
    <cellStyle name="Normal 12 4 2 2 5 2 5 2" xfId="24806" xr:uid="{00000000-0005-0000-0000-0000965E0000}"/>
    <cellStyle name="Normal 12 4 2 2 5 2 5 2 2" xfId="50426" xr:uid="{00000000-0005-0000-0000-0000975E0000}"/>
    <cellStyle name="Normal 12 4 2 2 5 2 5 3" xfId="37616" xr:uid="{00000000-0005-0000-0000-0000985E0000}"/>
    <cellStyle name="Normal 12 4 2 2 5 2 6" xfId="6505" xr:uid="{00000000-0005-0000-0000-0000995E0000}"/>
    <cellStyle name="Normal 12 4 2 2 5 2 6 2" xfId="19316" xr:uid="{00000000-0005-0000-0000-00009A5E0000}"/>
    <cellStyle name="Normal 12 4 2 2 5 2 6 2 2" xfId="44936" xr:uid="{00000000-0005-0000-0000-00009B5E0000}"/>
    <cellStyle name="Normal 12 4 2 2 5 2 6 3" xfId="32126" xr:uid="{00000000-0005-0000-0000-00009C5E0000}"/>
    <cellStyle name="Normal 12 4 2 2 5 2 7" xfId="13826" xr:uid="{00000000-0005-0000-0000-00009D5E0000}"/>
    <cellStyle name="Normal 12 4 2 2 5 2 7 2" xfId="39446" xr:uid="{00000000-0005-0000-0000-00009E5E0000}"/>
    <cellStyle name="Normal 12 4 2 2 5 2 8" xfId="26636" xr:uid="{00000000-0005-0000-0000-00009F5E0000}"/>
    <cellStyle name="Normal 12 4 2 2 5 3" xfId="1509" xr:uid="{00000000-0005-0000-0000-0000A05E0000}"/>
    <cellStyle name="Normal 12 4 2 2 5 3 2" xfId="3339" xr:uid="{00000000-0005-0000-0000-0000A15E0000}"/>
    <cellStyle name="Normal 12 4 2 2 5 3 2 2" xfId="8829" xr:uid="{00000000-0005-0000-0000-0000A25E0000}"/>
    <cellStyle name="Normal 12 4 2 2 5 3 2 2 2" xfId="21640" xr:uid="{00000000-0005-0000-0000-0000A35E0000}"/>
    <cellStyle name="Normal 12 4 2 2 5 3 2 2 2 2" xfId="47260" xr:uid="{00000000-0005-0000-0000-0000A45E0000}"/>
    <cellStyle name="Normal 12 4 2 2 5 3 2 2 3" xfId="34450" xr:uid="{00000000-0005-0000-0000-0000A55E0000}"/>
    <cellStyle name="Normal 12 4 2 2 5 3 2 3" xfId="16150" xr:uid="{00000000-0005-0000-0000-0000A65E0000}"/>
    <cellStyle name="Normal 12 4 2 2 5 3 2 3 2" xfId="41770" xr:uid="{00000000-0005-0000-0000-0000A75E0000}"/>
    <cellStyle name="Normal 12 4 2 2 5 3 2 4" xfId="28960" xr:uid="{00000000-0005-0000-0000-0000A85E0000}"/>
    <cellStyle name="Normal 12 4 2 2 5 3 3" xfId="5169" xr:uid="{00000000-0005-0000-0000-0000A95E0000}"/>
    <cellStyle name="Normal 12 4 2 2 5 3 3 2" xfId="10659" xr:uid="{00000000-0005-0000-0000-0000AA5E0000}"/>
    <cellStyle name="Normal 12 4 2 2 5 3 3 2 2" xfId="23470" xr:uid="{00000000-0005-0000-0000-0000AB5E0000}"/>
    <cellStyle name="Normal 12 4 2 2 5 3 3 2 2 2" xfId="49090" xr:uid="{00000000-0005-0000-0000-0000AC5E0000}"/>
    <cellStyle name="Normal 12 4 2 2 5 3 3 2 3" xfId="36280" xr:uid="{00000000-0005-0000-0000-0000AD5E0000}"/>
    <cellStyle name="Normal 12 4 2 2 5 3 3 3" xfId="17980" xr:uid="{00000000-0005-0000-0000-0000AE5E0000}"/>
    <cellStyle name="Normal 12 4 2 2 5 3 3 3 2" xfId="43600" xr:uid="{00000000-0005-0000-0000-0000AF5E0000}"/>
    <cellStyle name="Normal 12 4 2 2 5 3 3 4" xfId="30790" xr:uid="{00000000-0005-0000-0000-0000B05E0000}"/>
    <cellStyle name="Normal 12 4 2 2 5 3 4" xfId="12489" xr:uid="{00000000-0005-0000-0000-0000B15E0000}"/>
    <cellStyle name="Normal 12 4 2 2 5 3 4 2" xfId="25300" xr:uid="{00000000-0005-0000-0000-0000B25E0000}"/>
    <cellStyle name="Normal 12 4 2 2 5 3 4 2 2" xfId="50920" xr:uid="{00000000-0005-0000-0000-0000B35E0000}"/>
    <cellStyle name="Normal 12 4 2 2 5 3 4 3" xfId="38110" xr:uid="{00000000-0005-0000-0000-0000B45E0000}"/>
    <cellStyle name="Normal 12 4 2 2 5 3 5" xfId="6999" xr:uid="{00000000-0005-0000-0000-0000B55E0000}"/>
    <cellStyle name="Normal 12 4 2 2 5 3 5 2" xfId="19810" xr:uid="{00000000-0005-0000-0000-0000B65E0000}"/>
    <cellStyle name="Normal 12 4 2 2 5 3 5 2 2" xfId="45430" xr:uid="{00000000-0005-0000-0000-0000B75E0000}"/>
    <cellStyle name="Normal 12 4 2 2 5 3 5 3" xfId="32620" xr:uid="{00000000-0005-0000-0000-0000B85E0000}"/>
    <cellStyle name="Normal 12 4 2 2 5 3 6" xfId="14320" xr:uid="{00000000-0005-0000-0000-0000B95E0000}"/>
    <cellStyle name="Normal 12 4 2 2 5 3 6 2" xfId="39940" xr:uid="{00000000-0005-0000-0000-0000BA5E0000}"/>
    <cellStyle name="Normal 12 4 2 2 5 3 7" xfId="27130" xr:uid="{00000000-0005-0000-0000-0000BB5E0000}"/>
    <cellStyle name="Normal 12 4 2 2 5 4" xfId="2445" xr:uid="{00000000-0005-0000-0000-0000BC5E0000}"/>
    <cellStyle name="Normal 12 4 2 2 5 4 2" xfId="7935" xr:uid="{00000000-0005-0000-0000-0000BD5E0000}"/>
    <cellStyle name="Normal 12 4 2 2 5 4 2 2" xfId="20746" xr:uid="{00000000-0005-0000-0000-0000BE5E0000}"/>
    <cellStyle name="Normal 12 4 2 2 5 4 2 2 2" xfId="46366" xr:uid="{00000000-0005-0000-0000-0000BF5E0000}"/>
    <cellStyle name="Normal 12 4 2 2 5 4 2 3" xfId="33556" xr:uid="{00000000-0005-0000-0000-0000C05E0000}"/>
    <cellStyle name="Normal 12 4 2 2 5 4 3" xfId="15256" xr:uid="{00000000-0005-0000-0000-0000C15E0000}"/>
    <cellStyle name="Normal 12 4 2 2 5 4 3 2" xfId="40876" xr:uid="{00000000-0005-0000-0000-0000C25E0000}"/>
    <cellStyle name="Normal 12 4 2 2 5 4 4" xfId="28066" xr:uid="{00000000-0005-0000-0000-0000C35E0000}"/>
    <cellStyle name="Normal 12 4 2 2 5 5" xfId="4275" xr:uid="{00000000-0005-0000-0000-0000C45E0000}"/>
    <cellStyle name="Normal 12 4 2 2 5 5 2" xfId="9765" xr:uid="{00000000-0005-0000-0000-0000C55E0000}"/>
    <cellStyle name="Normal 12 4 2 2 5 5 2 2" xfId="22576" xr:uid="{00000000-0005-0000-0000-0000C65E0000}"/>
    <cellStyle name="Normal 12 4 2 2 5 5 2 2 2" xfId="48196" xr:uid="{00000000-0005-0000-0000-0000C75E0000}"/>
    <cellStyle name="Normal 12 4 2 2 5 5 2 3" xfId="35386" xr:uid="{00000000-0005-0000-0000-0000C85E0000}"/>
    <cellStyle name="Normal 12 4 2 2 5 5 3" xfId="17086" xr:uid="{00000000-0005-0000-0000-0000C95E0000}"/>
    <cellStyle name="Normal 12 4 2 2 5 5 3 2" xfId="42706" xr:uid="{00000000-0005-0000-0000-0000CA5E0000}"/>
    <cellStyle name="Normal 12 4 2 2 5 5 4" xfId="29896" xr:uid="{00000000-0005-0000-0000-0000CB5E0000}"/>
    <cellStyle name="Normal 12 4 2 2 5 6" xfId="11595" xr:uid="{00000000-0005-0000-0000-0000CC5E0000}"/>
    <cellStyle name="Normal 12 4 2 2 5 6 2" xfId="24406" xr:uid="{00000000-0005-0000-0000-0000CD5E0000}"/>
    <cellStyle name="Normal 12 4 2 2 5 6 2 2" xfId="50026" xr:uid="{00000000-0005-0000-0000-0000CE5E0000}"/>
    <cellStyle name="Normal 12 4 2 2 5 6 3" xfId="37216" xr:uid="{00000000-0005-0000-0000-0000CF5E0000}"/>
    <cellStyle name="Normal 12 4 2 2 5 7" xfId="6105" xr:uid="{00000000-0005-0000-0000-0000D05E0000}"/>
    <cellStyle name="Normal 12 4 2 2 5 7 2" xfId="18916" xr:uid="{00000000-0005-0000-0000-0000D15E0000}"/>
    <cellStyle name="Normal 12 4 2 2 5 7 2 2" xfId="44536" xr:uid="{00000000-0005-0000-0000-0000D25E0000}"/>
    <cellStyle name="Normal 12 4 2 2 5 7 3" xfId="31726" xr:uid="{00000000-0005-0000-0000-0000D35E0000}"/>
    <cellStyle name="Normal 12 4 2 2 5 8" xfId="13426" xr:uid="{00000000-0005-0000-0000-0000D45E0000}"/>
    <cellStyle name="Normal 12 4 2 2 5 8 2" xfId="39046" xr:uid="{00000000-0005-0000-0000-0000D55E0000}"/>
    <cellStyle name="Normal 12 4 2 2 5 9" xfId="26236" xr:uid="{00000000-0005-0000-0000-0000D65E0000}"/>
    <cellStyle name="Normal 12 4 2 2 6" xfId="748" xr:uid="{00000000-0005-0000-0000-0000D75E0000}"/>
    <cellStyle name="Normal 12 4 2 2 6 2" xfId="1643" xr:uid="{00000000-0005-0000-0000-0000D85E0000}"/>
    <cellStyle name="Normal 12 4 2 2 6 2 2" xfId="3473" xr:uid="{00000000-0005-0000-0000-0000D95E0000}"/>
    <cellStyle name="Normal 12 4 2 2 6 2 2 2" xfId="8963" xr:uid="{00000000-0005-0000-0000-0000DA5E0000}"/>
    <cellStyle name="Normal 12 4 2 2 6 2 2 2 2" xfId="21774" xr:uid="{00000000-0005-0000-0000-0000DB5E0000}"/>
    <cellStyle name="Normal 12 4 2 2 6 2 2 2 2 2" xfId="47394" xr:uid="{00000000-0005-0000-0000-0000DC5E0000}"/>
    <cellStyle name="Normal 12 4 2 2 6 2 2 2 3" xfId="34584" xr:uid="{00000000-0005-0000-0000-0000DD5E0000}"/>
    <cellStyle name="Normal 12 4 2 2 6 2 2 3" xfId="16284" xr:uid="{00000000-0005-0000-0000-0000DE5E0000}"/>
    <cellStyle name="Normal 12 4 2 2 6 2 2 3 2" xfId="41904" xr:uid="{00000000-0005-0000-0000-0000DF5E0000}"/>
    <cellStyle name="Normal 12 4 2 2 6 2 2 4" xfId="29094" xr:uid="{00000000-0005-0000-0000-0000E05E0000}"/>
    <cellStyle name="Normal 12 4 2 2 6 2 3" xfId="5303" xr:uid="{00000000-0005-0000-0000-0000E15E0000}"/>
    <cellStyle name="Normal 12 4 2 2 6 2 3 2" xfId="10793" xr:uid="{00000000-0005-0000-0000-0000E25E0000}"/>
    <cellStyle name="Normal 12 4 2 2 6 2 3 2 2" xfId="23604" xr:uid="{00000000-0005-0000-0000-0000E35E0000}"/>
    <cellStyle name="Normal 12 4 2 2 6 2 3 2 2 2" xfId="49224" xr:uid="{00000000-0005-0000-0000-0000E45E0000}"/>
    <cellStyle name="Normal 12 4 2 2 6 2 3 2 3" xfId="36414" xr:uid="{00000000-0005-0000-0000-0000E55E0000}"/>
    <cellStyle name="Normal 12 4 2 2 6 2 3 3" xfId="18114" xr:uid="{00000000-0005-0000-0000-0000E65E0000}"/>
    <cellStyle name="Normal 12 4 2 2 6 2 3 3 2" xfId="43734" xr:uid="{00000000-0005-0000-0000-0000E75E0000}"/>
    <cellStyle name="Normal 12 4 2 2 6 2 3 4" xfId="30924" xr:uid="{00000000-0005-0000-0000-0000E85E0000}"/>
    <cellStyle name="Normal 12 4 2 2 6 2 4" xfId="12623" xr:uid="{00000000-0005-0000-0000-0000E95E0000}"/>
    <cellStyle name="Normal 12 4 2 2 6 2 4 2" xfId="25434" xr:uid="{00000000-0005-0000-0000-0000EA5E0000}"/>
    <cellStyle name="Normal 12 4 2 2 6 2 4 2 2" xfId="51054" xr:uid="{00000000-0005-0000-0000-0000EB5E0000}"/>
    <cellStyle name="Normal 12 4 2 2 6 2 4 3" xfId="38244" xr:uid="{00000000-0005-0000-0000-0000EC5E0000}"/>
    <cellStyle name="Normal 12 4 2 2 6 2 5" xfId="7133" xr:uid="{00000000-0005-0000-0000-0000ED5E0000}"/>
    <cellStyle name="Normal 12 4 2 2 6 2 5 2" xfId="19944" xr:uid="{00000000-0005-0000-0000-0000EE5E0000}"/>
    <cellStyle name="Normal 12 4 2 2 6 2 5 2 2" xfId="45564" xr:uid="{00000000-0005-0000-0000-0000EF5E0000}"/>
    <cellStyle name="Normal 12 4 2 2 6 2 5 3" xfId="32754" xr:uid="{00000000-0005-0000-0000-0000F05E0000}"/>
    <cellStyle name="Normal 12 4 2 2 6 2 6" xfId="14454" xr:uid="{00000000-0005-0000-0000-0000F15E0000}"/>
    <cellStyle name="Normal 12 4 2 2 6 2 6 2" xfId="40074" xr:uid="{00000000-0005-0000-0000-0000F25E0000}"/>
    <cellStyle name="Normal 12 4 2 2 6 2 7" xfId="27264" xr:uid="{00000000-0005-0000-0000-0000F35E0000}"/>
    <cellStyle name="Normal 12 4 2 2 6 3" xfId="2579" xr:uid="{00000000-0005-0000-0000-0000F45E0000}"/>
    <cellStyle name="Normal 12 4 2 2 6 3 2" xfId="8069" xr:uid="{00000000-0005-0000-0000-0000F55E0000}"/>
    <cellStyle name="Normal 12 4 2 2 6 3 2 2" xfId="20880" xr:uid="{00000000-0005-0000-0000-0000F65E0000}"/>
    <cellStyle name="Normal 12 4 2 2 6 3 2 2 2" xfId="46500" xr:uid="{00000000-0005-0000-0000-0000F75E0000}"/>
    <cellStyle name="Normal 12 4 2 2 6 3 2 3" xfId="33690" xr:uid="{00000000-0005-0000-0000-0000F85E0000}"/>
    <cellStyle name="Normal 12 4 2 2 6 3 3" xfId="15390" xr:uid="{00000000-0005-0000-0000-0000F95E0000}"/>
    <cellStyle name="Normal 12 4 2 2 6 3 3 2" xfId="41010" xr:uid="{00000000-0005-0000-0000-0000FA5E0000}"/>
    <cellStyle name="Normal 12 4 2 2 6 3 4" xfId="28200" xr:uid="{00000000-0005-0000-0000-0000FB5E0000}"/>
    <cellStyle name="Normal 12 4 2 2 6 4" xfId="4409" xr:uid="{00000000-0005-0000-0000-0000FC5E0000}"/>
    <cellStyle name="Normal 12 4 2 2 6 4 2" xfId="9899" xr:uid="{00000000-0005-0000-0000-0000FD5E0000}"/>
    <cellStyle name="Normal 12 4 2 2 6 4 2 2" xfId="22710" xr:uid="{00000000-0005-0000-0000-0000FE5E0000}"/>
    <cellStyle name="Normal 12 4 2 2 6 4 2 2 2" xfId="48330" xr:uid="{00000000-0005-0000-0000-0000FF5E0000}"/>
    <cellStyle name="Normal 12 4 2 2 6 4 2 3" xfId="35520" xr:uid="{00000000-0005-0000-0000-0000005F0000}"/>
    <cellStyle name="Normal 12 4 2 2 6 4 3" xfId="17220" xr:uid="{00000000-0005-0000-0000-0000015F0000}"/>
    <cellStyle name="Normal 12 4 2 2 6 4 3 2" xfId="42840" xr:uid="{00000000-0005-0000-0000-0000025F0000}"/>
    <cellStyle name="Normal 12 4 2 2 6 4 4" xfId="30030" xr:uid="{00000000-0005-0000-0000-0000035F0000}"/>
    <cellStyle name="Normal 12 4 2 2 6 5" xfId="11729" xr:uid="{00000000-0005-0000-0000-0000045F0000}"/>
    <cellStyle name="Normal 12 4 2 2 6 5 2" xfId="24540" xr:uid="{00000000-0005-0000-0000-0000055F0000}"/>
    <cellStyle name="Normal 12 4 2 2 6 5 2 2" xfId="50160" xr:uid="{00000000-0005-0000-0000-0000065F0000}"/>
    <cellStyle name="Normal 12 4 2 2 6 5 3" xfId="37350" xr:uid="{00000000-0005-0000-0000-0000075F0000}"/>
    <cellStyle name="Normal 12 4 2 2 6 6" xfId="6239" xr:uid="{00000000-0005-0000-0000-0000085F0000}"/>
    <cellStyle name="Normal 12 4 2 2 6 6 2" xfId="19050" xr:uid="{00000000-0005-0000-0000-0000095F0000}"/>
    <cellStyle name="Normal 12 4 2 2 6 6 2 2" xfId="44670" xr:uid="{00000000-0005-0000-0000-00000A5F0000}"/>
    <cellStyle name="Normal 12 4 2 2 6 6 3" xfId="31860" xr:uid="{00000000-0005-0000-0000-00000B5F0000}"/>
    <cellStyle name="Normal 12 4 2 2 6 7" xfId="13560" xr:uid="{00000000-0005-0000-0000-00000C5F0000}"/>
    <cellStyle name="Normal 12 4 2 2 6 7 2" xfId="39180" xr:uid="{00000000-0005-0000-0000-00000D5F0000}"/>
    <cellStyle name="Normal 12 4 2 2 6 8" xfId="26370" xr:uid="{00000000-0005-0000-0000-00000E5F0000}"/>
    <cellStyle name="Normal 12 4 2 2 7" xfId="1149" xr:uid="{00000000-0005-0000-0000-00000F5F0000}"/>
    <cellStyle name="Normal 12 4 2 2 7 2" xfId="2979" xr:uid="{00000000-0005-0000-0000-0000105F0000}"/>
    <cellStyle name="Normal 12 4 2 2 7 2 2" xfId="8469" xr:uid="{00000000-0005-0000-0000-0000115F0000}"/>
    <cellStyle name="Normal 12 4 2 2 7 2 2 2" xfId="21280" xr:uid="{00000000-0005-0000-0000-0000125F0000}"/>
    <cellStyle name="Normal 12 4 2 2 7 2 2 2 2" xfId="46900" xr:uid="{00000000-0005-0000-0000-0000135F0000}"/>
    <cellStyle name="Normal 12 4 2 2 7 2 2 3" xfId="34090" xr:uid="{00000000-0005-0000-0000-0000145F0000}"/>
    <cellStyle name="Normal 12 4 2 2 7 2 3" xfId="15790" xr:uid="{00000000-0005-0000-0000-0000155F0000}"/>
    <cellStyle name="Normal 12 4 2 2 7 2 3 2" xfId="41410" xr:uid="{00000000-0005-0000-0000-0000165F0000}"/>
    <cellStyle name="Normal 12 4 2 2 7 2 4" xfId="28600" xr:uid="{00000000-0005-0000-0000-0000175F0000}"/>
    <cellStyle name="Normal 12 4 2 2 7 3" xfId="4809" xr:uid="{00000000-0005-0000-0000-0000185F0000}"/>
    <cellStyle name="Normal 12 4 2 2 7 3 2" xfId="10299" xr:uid="{00000000-0005-0000-0000-0000195F0000}"/>
    <cellStyle name="Normal 12 4 2 2 7 3 2 2" xfId="23110" xr:uid="{00000000-0005-0000-0000-00001A5F0000}"/>
    <cellStyle name="Normal 12 4 2 2 7 3 2 2 2" xfId="48730" xr:uid="{00000000-0005-0000-0000-00001B5F0000}"/>
    <cellStyle name="Normal 12 4 2 2 7 3 2 3" xfId="35920" xr:uid="{00000000-0005-0000-0000-00001C5F0000}"/>
    <cellStyle name="Normal 12 4 2 2 7 3 3" xfId="17620" xr:uid="{00000000-0005-0000-0000-00001D5F0000}"/>
    <cellStyle name="Normal 12 4 2 2 7 3 3 2" xfId="43240" xr:uid="{00000000-0005-0000-0000-00001E5F0000}"/>
    <cellStyle name="Normal 12 4 2 2 7 3 4" xfId="30430" xr:uid="{00000000-0005-0000-0000-00001F5F0000}"/>
    <cellStyle name="Normal 12 4 2 2 7 4" xfId="12129" xr:uid="{00000000-0005-0000-0000-0000205F0000}"/>
    <cellStyle name="Normal 12 4 2 2 7 4 2" xfId="24940" xr:uid="{00000000-0005-0000-0000-0000215F0000}"/>
    <cellStyle name="Normal 12 4 2 2 7 4 2 2" xfId="50560" xr:uid="{00000000-0005-0000-0000-0000225F0000}"/>
    <cellStyle name="Normal 12 4 2 2 7 4 3" xfId="37750" xr:uid="{00000000-0005-0000-0000-0000235F0000}"/>
    <cellStyle name="Normal 12 4 2 2 7 5" xfId="6639" xr:uid="{00000000-0005-0000-0000-0000245F0000}"/>
    <cellStyle name="Normal 12 4 2 2 7 5 2" xfId="19450" xr:uid="{00000000-0005-0000-0000-0000255F0000}"/>
    <cellStyle name="Normal 12 4 2 2 7 5 2 2" xfId="45070" xr:uid="{00000000-0005-0000-0000-0000265F0000}"/>
    <cellStyle name="Normal 12 4 2 2 7 5 3" xfId="32260" xr:uid="{00000000-0005-0000-0000-0000275F0000}"/>
    <cellStyle name="Normal 12 4 2 2 7 6" xfId="13960" xr:uid="{00000000-0005-0000-0000-0000285F0000}"/>
    <cellStyle name="Normal 12 4 2 2 7 6 2" xfId="39580" xr:uid="{00000000-0005-0000-0000-0000295F0000}"/>
    <cellStyle name="Normal 12 4 2 2 7 7" xfId="26770" xr:uid="{00000000-0005-0000-0000-00002A5F0000}"/>
    <cellStyle name="Normal 12 4 2 2 8" xfId="2044" xr:uid="{00000000-0005-0000-0000-00002B5F0000}"/>
    <cellStyle name="Normal 12 4 2 2 8 2" xfId="3874" xr:uid="{00000000-0005-0000-0000-00002C5F0000}"/>
    <cellStyle name="Normal 12 4 2 2 8 2 2" xfId="9364" xr:uid="{00000000-0005-0000-0000-00002D5F0000}"/>
    <cellStyle name="Normal 12 4 2 2 8 2 2 2" xfId="22175" xr:uid="{00000000-0005-0000-0000-00002E5F0000}"/>
    <cellStyle name="Normal 12 4 2 2 8 2 2 2 2" xfId="47795" xr:uid="{00000000-0005-0000-0000-00002F5F0000}"/>
    <cellStyle name="Normal 12 4 2 2 8 2 2 3" xfId="34985" xr:uid="{00000000-0005-0000-0000-0000305F0000}"/>
    <cellStyle name="Normal 12 4 2 2 8 2 3" xfId="16685" xr:uid="{00000000-0005-0000-0000-0000315F0000}"/>
    <cellStyle name="Normal 12 4 2 2 8 2 3 2" xfId="42305" xr:uid="{00000000-0005-0000-0000-0000325F0000}"/>
    <cellStyle name="Normal 12 4 2 2 8 2 4" xfId="29495" xr:uid="{00000000-0005-0000-0000-0000335F0000}"/>
    <cellStyle name="Normal 12 4 2 2 8 3" xfId="5704" xr:uid="{00000000-0005-0000-0000-0000345F0000}"/>
    <cellStyle name="Normal 12 4 2 2 8 3 2" xfId="11194" xr:uid="{00000000-0005-0000-0000-0000355F0000}"/>
    <cellStyle name="Normal 12 4 2 2 8 3 2 2" xfId="24005" xr:uid="{00000000-0005-0000-0000-0000365F0000}"/>
    <cellStyle name="Normal 12 4 2 2 8 3 2 2 2" xfId="49625" xr:uid="{00000000-0005-0000-0000-0000375F0000}"/>
    <cellStyle name="Normal 12 4 2 2 8 3 2 3" xfId="36815" xr:uid="{00000000-0005-0000-0000-0000385F0000}"/>
    <cellStyle name="Normal 12 4 2 2 8 3 3" xfId="18515" xr:uid="{00000000-0005-0000-0000-0000395F0000}"/>
    <cellStyle name="Normal 12 4 2 2 8 3 3 2" xfId="44135" xr:uid="{00000000-0005-0000-0000-00003A5F0000}"/>
    <cellStyle name="Normal 12 4 2 2 8 3 4" xfId="31325" xr:uid="{00000000-0005-0000-0000-00003B5F0000}"/>
    <cellStyle name="Normal 12 4 2 2 8 4" xfId="13024" xr:uid="{00000000-0005-0000-0000-00003C5F0000}"/>
    <cellStyle name="Normal 12 4 2 2 8 4 2" xfId="25835" xr:uid="{00000000-0005-0000-0000-00003D5F0000}"/>
    <cellStyle name="Normal 12 4 2 2 8 4 2 2" xfId="51455" xr:uid="{00000000-0005-0000-0000-00003E5F0000}"/>
    <cellStyle name="Normal 12 4 2 2 8 4 3" xfId="38645" xr:uid="{00000000-0005-0000-0000-00003F5F0000}"/>
    <cellStyle name="Normal 12 4 2 2 8 5" xfId="7534" xr:uid="{00000000-0005-0000-0000-0000405F0000}"/>
    <cellStyle name="Normal 12 4 2 2 8 5 2" xfId="20345" xr:uid="{00000000-0005-0000-0000-0000415F0000}"/>
    <cellStyle name="Normal 12 4 2 2 8 5 2 2" xfId="45965" xr:uid="{00000000-0005-0000-0000-0000425F0000}"/>
    <cellStyle name="Normal 12 4 2 2 8 5 3" xfId="33155" xr:uid="{00000000-0005-0000-0000-0000435F0000}"/>
    <cellStyle name="Normal 12 4 2 2 8 6" xfId="14855" xr:uid="{00000000-0005-0000-0000-0000445F0000}"/>
    <cellStyle name="Normal 12 4 2 2 8 6 2" xfId="40475" xr:uid="{00000000-0005-0000-0000-0000455F0000}"/>
    <cellStyle name="Normal 12 4 2 2 8 7" xfId="27665" xr:uid="{00000000-0005-0000-0000-0000465F0000}"/>
    <cellStyle name="Normal 12 4 2 2 9" xfId="2085" xr:uid="{00000000-0005-0000-0000-0000475F0000}"/>
    <cellStyle name="Normal 12 4 2 2 9 2" xfId="7575" xr:uid="{00000000-0005-0000-0000-0000485F0000}"/>
    <cellStyle name="Normal 12 4 2 2 9 2 2" xfId="20386" xr:uid="{00000000-0005-0000-0000-0000495F0000}"/>
    <cellStyle name="Normal 12 4 2 2 9 2 2 2" xfId="46006" xr:uid="{00000000-0005-0000-0000-00004A5F0000}"/>
    <cellStyle name="Normal 12 4 2 2 9 2 3" xfId="33196" xr:uid="{00000000-0005-0000-0000-00004B5F0000}"/>
    <cellStyle name="Normal 12 4 2 2 9 3" xfId="14896" xr:uid="{00000000-0005-0000-0000-00004C5F0000}"/>
    <cellStyle name="Normal 12 4 2 2 9 3 2" xfId="40516" xr:uid="{00000000-0005-0000-0000-00004D5F0000}"/>
    <cellStyle name="Normal 12 4 2 2 9 4" xfId="27706" xr:uid="{00000000-0005-0000-0000-00004E5F0000}"/>
    <cellStyle name="Normal 12 4 2 3" xfId="315" xr:uid="{00000000-0005-0000-0000-00004F5F0000}"/>
    <cellStyle name="Normal 12 4 2 3 10" xfId="5807" xr:uid="{00000000-0005-0000-0000-0000505F0000}"/>
    <cellStyle name="Normal 12 4 2 3 10 2" xfId="18618" xr:uid="{00000000-0005-0000-0000-0000515F0000}"/>
    <cellStyle name="Normal 12 4 2 3 10 2 2" xfId="44238" xr:uid="{00000000-0005-0000-0000-0000525F0000}"/>
    <cellStyle name="Normal 12 4 2 3 10 3" xfId="31428" xr:uid="{00000000-0005-0000-0000-0000535F0000}"/>
    <cellStyle name="Normal 12 4 2 3 11" xfId="13128" xr:uid="{00000000-0005-0000-0000-0000545F0000}"/>
    <cellStyle name="Normal 12 4 2 3 11 2" xfId="38748" xr:uid="{00000000-0005-0000-0000-0000555F0000}"/>
    <cellStyle name="Normal 12 4 2 3 12" xfId="25938" xr:uid="{00000000-0005-0000-0000-0000565F0000}"/>
    <cellStyle name="Normal 12 4 2 3 2" xfId="544" xr:uid="{00000000-0005-0000-0000-0000575F0000}"/>
    <cellStyle name="Normal 12 4 2 3 2 2" xfId="943" xr:uid="{00000000-0005-0000-0000-0000585F0000}"/>
    <cellStyle name="Normal 12 4 2 3 2 2 2" xfId="1838" xr:uid="{00000000-0005-0000-0000-0000595F0000}"/>
    <cellStyle name="Normal 12 4 2 3 2 2 2 2" xfId="3668" xr:uid="{00000000-0005-0000-0000-00005A5F0000}"/>
    <cellStyle name="Normal 12 4 2 3 2 2 2 2 2" xfId="9158" xr:uid="{00000000-0005-0000-0000-00005B5F0000}"/>
    <cellStyle name="Normal 12 4 2 3 2 2 2 2 2 2" xfId="21969" xr:uid="{00000000-0005-0000-0000-00005C5F0000}"/>
    <cellStyle name="Normal 12 4 2 3 2 2 2 2 2 2 2" xfId="47589" xr:uid="{00000000-0005-0000-0000-00005D5F0000}"/>
    <cellStyle name="Normal 12 4 2 3 2 2 2 2 2 3" xfId="34779" xr:uid="{00000000-0005-0000-0000-00005E5F0000}"/>
    <cellStyle name="Normal 12 4 2 3 2 2 2 2 3" xfId="16479" xr:uid="{00000000-0005-0000-0000-00005F5F0000}"/>
    <cellStyle name="Normal 12 4 2 3 2 2 2 2 3 2" xfId="42099" xr:uid="{00000000-0005-0000-0000-0000605F0000}"/>
    <cellStyle name="Normal 12 4 2 3 2 2 2 2 4" xfId="29289" xr:uid="{00000000-0005-0000-0000-0000615F0000}"/>
    <cellStyle name="Normal 12 4 2 3 2 2 2 3" xfId="5498" xr:uid="{00000000-0005-0000-0000-0000625F0000}"/>
    <cellStyle name="Normal 12 4 2 3 2 2 2 3 2" xfId="10988" xr:uid="{00000000-0005-0000-0000-0000635F0000}"/>
    <cellStyle name="Normal 12 4 2 3 2 2 2 3 2 2" xfId="23799" xr:uid="{00000000-0005-0000-0000-0000645F0000}"/>
    <cellStyle name="Normal 12 4 2 3 2 2 2 3 2 2 2" xfId="49419" xr:uid="{00000000-0005-0000-0000-0000655F0000}"/>
    <cellStyle name="Normal 12 4 2 3 2 2 2 3 2 3" xfId="36609" xr:uid="{00000000-0005-0000-0000-0000665F0000}"/>
    <cellStyle name="Normal 12 4 2 3 2 2 2 3 3" xfId="18309" xr:uid="{00000000-0005-0000-0000-0000675F0000}"/>
    <cellStyle name="Normal 12 4 2 3 2 2 2 3 3 2" xfId="43929" xr:uid="{00000000-0005-0000-0000-0000685F0000}"/>
    <cellStyle name="Normal 12 4 2 3 2 2 2 3 4" xfId="31119" xr:uid="{00000000-0005-0000-0000-0000695F0000}"/>
    <cellStyle name="Normal 12 4 2 3 2 2 2 4" xfId="12818" xr:uid="{00000000-0005-0000-0000-00006A5F0000}"/>
    <cellStyle name="Normal 12 4 2 3 2 2 2 4 2" xfId="25629" xr:uid="{00000000-0005-0000-0000-00006B5F0000}"/>
    <cellStyle name="Normal 12 4 2 3 2 2 2 4 2 2" xfId="51249" xr:uid="{00000000-0005-0000-0000-00006C5F0000}"/>
    <cellStyle name="Normal 12 4 2 3 2 2 2 4 3" xfId="38439" xr:uid="{00000000-0005-0000-0000-00006D5F0000}"/>
    <cellStyle name="Normal 12 4 2 3 2 2 2 5" xfId="7328" xr:uid="{00000000-0005-0000-0000-00006E5F0000}"/>
    <cellStyle name="Normal 12 4 2 3 2 2 2 5 2" xfId="20139" xr:uid="{00000000-0005-0000-0000-00006F5F0000}"/>
    <cellStyle name="Normal 12 4 2 3 2 2 2 5 2 2" xfId="45759" xr:uid="{00000000-0005-0000-0000-0000705F0000}"/>
    <cellStyle name="Normal 12 4 2 3 2 2 2 5 3" xfId="32949" xr:uid="{00000000-0005-0000-0000-0000715F0000}"/>
    <cellStyle name="Normal 12 4 2 3 2 2 2 6" xfId="14649" xr:uid="{00000000-0005-0000-0000-0000725F0000}"/>
    <cellStyle name="Normal 12 4 2 3 2 2 2 6 2" xfId="40269" xr:uid="{00000000-0005-0000-0000-0000735F0000}"/>
    <cellStyle name="Normal 12 4 2 3 2 2 2 7" xfId="27459" xr:uid="{00000000-0005-0000-0000-0000745F0000}"/>
    <cellStyle name="Normal 12 4 2 3 2 2 3" xfId="2774" xr:uid="{00000000-0005-0000-0000-0000755F0000}"/>
    <cellStyle name="Normal 12 4 2 3 2 2 3 2" xfId="8264" xr:uid="{00000000-0005-0000-0000-0000765F0000}"/>
    <cellStyle name="Normal 12 4 2 3 2 2 3 2 2" xfId="21075" xr:uid="{00000000-0005-0000-0000-0000775F0000}"/>
    <cellStyle name="Normal 12 4 2 3 2 2 3 2 2 2" xfId="46695" xr:uid="{00000000-0005-0000-0000-0000785F0000}"/>
    <cellStyle name="Normal 12 4 2 3 2 2 3 2 3" xfId="33885" xr:uid="{00000000-0005-0000-0000-0000795F0000}"/>
    <cellStyle name="Normal 12 4 2 3 2 2 3 3" xfId="15585" xr:uid="{00000000-0005-0000-0000-00007A5F0000}"/>
    <cellStyle name="Normal 12 4 2 3 2 2 3 3 2" xfId="41205" xr:uid="{00000000-0005-0000-0000-00007B5F0000}"/>
    <cellStyle name="Normal 12 4 2 3 2 2 3 4" xfId="28395" xr:uid="{00000000-0005-0000-0000-00007C5F0000}"/>
    <cellStyle name="Normal 12 4 2 3 2 2 4" xfId="4604" xr:uid="{00000000-0005-0000-0000-00007D5F0000}"/>
    <cellStyle name="Normal 12 4 2 3 2 2 4 2" xfId="10094" xr:uid="{00000000-0005-0000-0000-00007E5F0000}"/>
    <cellStyle name="Normal 12 4 2 3 2 2 4 2 2" xfId="22905" xr:uid="{00000000-0005-0000-0000-00007F5F0000}"/>
    <cellStyle name="Normal 12 4 2 3 2 2 4 2 2 2" xfId="48525" xr:uid="{00000000-0005-0000-0000-0000805F0000}"/>
    <cellStyle name="Normal 12 4 2 3 2 2 4 2 3" xfId="35715" xr:uid="{00000000-0005-0000-0000-0000815F0000}"/>
    <cellStyle name="Normal 12 4 2 3 2 2 4 3" xfId="17415" xr:uid="{00000000-0005-0000-0000-0000825F0000}"/>
    <cellStyle name="Normal 12 4 2 3 2 2 4 3 2" xfId="43035" xr:uid="{00000000-0005-0000-0000-0000835F0000}"/>
    <cellStyle name="Normal 12 4 2 3 2 2 4 4" xfId="30225" xr:uid="{00000000-0005-0000-0000-0000845F0000}"/>
    <cellStyle name="Normal 12 4 2 3 2 2 5" xfId="11924" xr:uid="{00000000-0005-0000-0000-0000855F0000}"/>
    <cellStyle name="Normal 12 4 2 3 2 2 5 2" xfId="24735" xr:uid="{00000000-0005-0000-0000-0000865F0000}"/>
    <cellStyle name="Normal 12 4 2 3 2 2 5 2 2" xfId="50355" xr:uid="{00000000-0005-0000-0000-0000875F0000}"/>
    <cellStyle name="Normal 12 4 2 3 2 2 5 3" xfId="37545" xr:uid="{00000000-0005-0000-0000-0000885F0000}"/>
    <cellStyle name="Normal 12 4 2 3 2 2 6" xfId="6434" xr:uid="{00000000-0005-0000-0000-0000895F0000}"/>
    <cellStyle name="Normal 12 4 2 3 2 2 6 2" xfId="19245" xr:uid="{00000000-0005-0000-0000-00008A5F0000}"/>
    <cellStyle name="Normal 12 4 2 3 2 2 6 2 2" xfId="44865" xr:uid="{00000000-0005-0000-0000-00008B5F0000}"/>
    <cellStyle name="Normal 12 4 2 3 2 2 6 3" xfId="32055" xr:uid="{00000000-0005-0000-0000-00008C5F0000}"/>
    <cellStyle name="Normal 12 4 2 3 2 2 7" xfId="13755" xr:uid="{00000000-0005-0000-0000-00008D5F0000}"/>
    <cellStyle name="Normal 12 4 2 3 2 2 7 2" xfId="39375" xr:uid="{00000000-0005-0000-0000-00008E5F0000}"/>
    <cellStyle name="Normal 12 4 2 3 2 2 8" xfId="26565" xr:uid="{00000000-0005-0000-0000-00008F5F0000}"/>
    <cellStyle name="Normal 12 4 2 3 2 3" xfId="1439" xr:uid="{00000000-0005-0000-0000-0000905F0000}"/>
    <cellStyle name="Normal 12 4 2 3 2 3 2" xfId="3269" xr:uid="{00000000-0005-0000-0000-0000915F0000}"/>
    <cellStyle name="Normal 12 4 2 3 2 3 2 2" xfId="8759" xr:uid="{00000000-0005-0000-0000-0000925F0000}"/>
    <cellStyle name="Normal 12 4 2 3 2 3 2 2 2" xfId="21570" xr:uid="{00000000-0005-0000-0000-0000935F0000}"/>
    <cellStyle name="Normal 12 4 2 3 2 3 2 2 2 2" xfId="47190" xr:uid="{00000000-0005-0000-0000-0000945F0000}"/>
    <cellStyle name="Normal 12 4 2 3 2 3 2 2 3" xfId="34380" xr:uid="{00000000-0005-0000-0000-0000955F0000}"/>
    <cellStyle name="Normal 12 4 2 3 2 3 2 3" xfId="16080" xr:uid="{00000000-0005-0000-0000-0000965F0000}"/>
    <cellStyle name="Normal 12 4 2 3 2 3 2 3 2" xfId="41700" xr:uid="{00000000-0005-0000-0000-0000975F0000}"/>
    <cellStyle name="Normal 12 4 2 3 2 3 2 4" xfId="28890" xr:uid="{00000000-0005-0000-0000-0000985F0000}"/>
    <cellStyle name="Normal 12 4 2 3 2 3 3" xfId="5099" xr:uid="{00000000-0005-0000-0000-0000995F0000}"/>
    <cellStyle name="Normal 12 4 2 3 2 3 3 2" xfId="10589" xr:uid="{00000000-0005-0000-0000-00009A5F0000}"/>
    <cellStyle name="Normal 12 4 2 3 2 3 3 2 2" xfId="23400" xr:uid="{00000000-0005-0000-0000-00009B5F0000}"/>
    <cellStyle name="Normal 12 4 2 3 2 3 3 2 2 2" xfId="49020" xr:uid="{00000000-0005-0000-0000-00009C5F0000}"/>
    <cellStyle name="Normal 12 4 2 3 2 3 3 2 3" xfId="36210" xr:uid="{00000000-0005-0000-0000-00009D5F0000}"/>
    <cellStyle name="Normal 12 4 2 3 2 3 3 3" xfId="17910" xr:uid="{00000000-0005-0000-0000-00009E5F0000}"/>
    <cellStyle name="Normal 12 4 2 3 2 3 3 3 2" xfId="43530" xr:uid="{00000000-0005-0000-0000-00009F5F0000}"/>
    <cellStyle name="Normal 12 4 2 3 2 3 3 4" xfId="30720" xr:uid="{00000000-0005-0000-0000-0000A05F0000}"/>
    <cellStyle name="Normal 12 4 2 3 2 3 4" xfId="12419" xr:uid="{00000000-0005-0000-0000-0000A15F0000}"/>
    <cellStyle name="Normal 12 4 2 3 2 3 4 2" xfId="25230" xr:uid="{00000000-0005-0000-0000-0000A25F0000}"/>
    <cellStyle name="Normal 12 4 2 3 2 3 4 2 2" xfId="50850" xr:uid="{00000000-0005-0000-0000-0000A35F0000}"/>
    <cellStyle name="Normal 12 4 2 3 2 3 4 3" xfId="38040" xr:uid="{00000000-0005-0000-0000-0000A45F0000}"/>
    <cellStyle name="Normal 12 4 2 3 2 3 5" xfId="6929" xr:uid="{00000000-0005-0000-0000-0000A55F0000}"/>
    <cellStyle name="Normal 12 4 2 3 2 3 5 2" xfId="19740" xr:uid="{00000000-0005-0000-0000-0000A65F0000}"/>
    <cellStyle name="Normal 12 4 2 3 2 3 5 2 2" xfId="45360" xr:uid="{00000000-0005-0000-0000-0000A75F0000}"/>
    <cellStyle name="Normal 12 4 2 3 2 3 5 3" xfId="32550" xr:uid="{00000000-0005-0000-0000-0000A85F0000}"/>
    <cellStyle name="Normal 12 4 2 3 2 3 6" xfId="14250" xr:uid="{00000000-0005-0000-0000-0000A95F0000}"/>
    <cellStyle name="Normal 12 4 2 3 2 3 6 2" xfId="39870" xr:uid="{00000000-0005-0000-0000-0000AA5F0000}"/>
    <cellStyle name="Normal 12 4 2 3 2 3 7" xfId="27060" xr:uid="{00000000-0005-0000-0000-0000AB5F0000}"/>
    <cellStyle name="Normal 12 4 2 3 2 4" xfId="2375" xr:uid="{00000000-0005-0000-0000-0000AC5F0000}"/>
    <cellStyle name="Normal 12 4 2 3 2 4 2" xfId="7865" xr:uid="{00000000-0005-0000-0000-0000AD5F0000}"/>
    <cellStyle name="Normal 12 4 2 3 2 4 2 2" xfId="20676" xr:uid="{00000000-0005-0000-0000-0000AE5F0000}"/>
    <cellStyle name="Normal 12 4 2 3 2 4 2 2 2" xfId="46296" xr:uid="{00000000-0005-0000-0000-0000AF5F0000}"/>
    <cellStyle name="Normal 12 4 2 3 2 4 2 3" xfId="33486" xr:uid="{00000000-0005-0000-0000-0000B05F0000}"/>
    <cellStyle name="Normal 12 4 2 3 2 4 3" xfId="15186" xr:uid="{00000000-0005-0000-0000-0000B15F0000}"/>
    <cellStyle name="Normal 12 4 2 3 2 4 3 2" xfId="40806" xr:uid="{00000000-0005-0000-0000-0000B25F0000}"/>
    <cellStyle name="Normal 12 4 2 3 2 4 4" xfId="27996" xr:uid="{00000000-0005-0000-0000-0000B35F0000}"/>
    <cellStyle name="Normal 12 4 2 3 2 5" xfId="4205" xr:uid="{00000000-0005-0000-0000-0000B45F0000}"/>
    <cellStyle name="Normal 12 4 2 3 2 5 2" xfId="9695" xr:uid="{00000000-0005-0000-0000-0000B55F0000}"/>
    <cellStyle name="Normal 12 4 2 3 2 5 2 2" xfId="22506" xr:uid="{00000000-0005-0000-0000-0000B65F0000}"/>
    <cellStyle name="Normal 12 4 2 3 2 5 2 2 2" xfId="48126" xr:uid="{00000000-0005-0000-0000-0000B75F0000}"/>
    <cellStyle name="Normal 12 4 2 3 2 5 2 3" xfId="35316" xr:uid="{00000000-0005-0000-0000-0000B85F0000}"/>
    <cellStyle name="Normal 12 4 2 3 2 5 3" xfId="17016" xr:uid="{00000000-0005-0000-0000-0000B95F0000}"/>
    <cellStyle name="Normal 12 4 2 3 2 5 3 2" xfId="42636" xr:uid="{00000000-0005-0000-0000-0000BA5F0000}"/>
    <cellStyle name="Normal 12 4 2 3 2 5 4" xfId="29826" xr:uid="{00000000-0005-0000-0000-0000BB5F0000}"/>
    <cellStyle name="Normal 12 4 2 3 2 6" xfId="11525" xr:uid="{00000000-0005-0000-0000-0000BC5F0000}"/>
    <cellStyle name="Normal 12 4 2 3 2 6 2" xfId="24336" xr:uid="{00000000-0005-0000-0000-0000BD5F0000}"/>
    <cellStyle name="Normal 12 4 2 3 2 6 2 2" xfId="49956" xr:uid="{00000000-0005-0000-0000-0000BE5F0000}"/>
    <cellStyle name="Normal 12 4 2 3 2 6 3" xfId="37146" xr:uid="{00000000-0005-0000-0000-0000BF5F0000}"/>
    <cellStyle name="Normal 12 4 2 3 2 7" xfId="6035" xr:uid="{00000000-0005-0000-0000-0000C05F0000}"/>
    <cellStyle name="Normal 12 4 2 3 2 7 2" xfId="18846" xr:uid="{00000000-0005-0000-0000-0000C15F0000}"/>
    <cellStyle name="Normal 12 4 2 3 2 7 2 2" xfId="44466" xr:uid="{00000000-0005-0000-0000-0000C25F0000}"/>
    <cellStyle name="Normal 12 4 2 3 2 7 3" xfId="31656" xr:uid="{00000000-0005-0000-0000-0000C35F0000}"/>
    <cellStyle name="Normal 12 4 2 3 2 8" xfId="13356" xr:uid="{00000000-0005-0000-0000-0000C45F0000}"/>
    <cellStyle name="Normal 12 4 2 3 2 8 2" xfId="38976" xr:uid="{00000000-0005-0000-0000-0000C55F0000}"/>
    <cellStyle name="Normal 12 4 2 3 2 9" xfId="26166" xr:uid="{00000000-0005-0000-0000-0000C65F0000}"/>
    <cellStyle name="Normal 12 4 2 3 3" xfId="676" xr:uid="{00000000-0005-0000-0000-0000C75F0000}"/>
    <cellStyle name="Normal 12 4 2 3 3 2" xfId="1076" xr:uid="{00000000-0005-0000-0000-0000C85F0000}"/>
    <cellStyle name="Normal 12 4 2 3 3 2 2" xfId="1971" xr:uid="{00000000-0005-0000-0000-0000C95F0000}"/>
    <cellStyle name="Normal 12 4 2 3 3 2 2 2" xfId="3801" xr:uid="{00000000-0005-0000-0000-0000CA5F0000}"/>
    <cellStyle name="Normal 12 4 2 3 3 2 2 2 2" xfId="9291" xr:uid="{00000000-0005-0000-0000-0000CB5F0000}"/>
    <cellStyle name="Normal 12 4 2 3 3 2 2 2 2 2" xfId="22102" xr:uid="{00000000-0005-0000-0000-0000CC5F0000}"/>
    <cellStyle name="Normal 12 4 2 3 3 2 2 2 2 2 2" xfId="47722" xr:uid="{00000000-0005-0000-0000-0000CD5F0000}"/>
    <cellStyle name="Normal 12 4 2 3 3 2 2 2 2 3" xfId="34912" xr:uid="{00000000-0005-0000-0000-0000CE5F0000}"/>
    <cellStyle name="Normal 12 4 2 3 3 2 2 2 3" xfId="16612" xr:uid="{00000000-0005-0000-0000-0000CF5F0000}"/>
    <cellStyle name="Normal 12 4 2 3 3 2 2 2 3 2" xfId="42232" xr:uid="{00000000-0005-0000-0000-0000D05F0000}"/>
    <cellStyle name="Normal 12 4 2 3 3 2 2 2 4" xfId="29422" xr:uid="{00000000-0005-0000-0000-0000D15F0000}"/>
    <cellStyle name="Normal 12 4 2 3 3 2 2 3" xfId="5631" xr:uid="{00000000-0005-0000-0000-0000D25F0000}"/>
    <cellStyle name="Normal 12 4 2 3 3 2 2 3 2" xfId="11121" xr:uid="{00000000-0005-0000-0000-0000D35F0000}"/>
    <cellStyle name="Normal 12 4 2 3 3 2 2 3 2 2" xfId="23932" xr:uid="{00000000-0005-0000-0000-0000D45F0000}"/>
    <cellStyle name="Normal 12 4 2 3 3 2 2 3 2 2 2" xfId="49552" xr:uid="{00000000-0005-0000-0000-0000D55F0000}"/>
    <cellStyle name="Normal 12 4 2 3 3 2 2 3 2 3" xfId="36742" xr:uid="{00000000-0005-0000-0000-0000D65F0000}"/>
    <cellStyle name="Normal 12 4 2 3 3 2 2 3 3" xfId="18442" xr:uid="{00000000-0005-0000-0000-0000D75F0000}"/>
    <cellStyle name="Normal 12 4 2 3 3 2 2 3 3 2" xfId="44062" xr:uid="{00000000-0005-0000-0000-0000D85F0000}"/>
    <cellStyle name="Normal 12 4 2 3 3 2 2 3 4" xfId="31252" xr:uid="{00000000-0005-0000-0000-0000D95F0000}"/>
    <cellStyle name="Normal 12 4 2 3 3 2 2 4" xfId="12951" xr:uid="{00000000-0005-0000-0000-0000DA5F0000}"/>
    <cellStyle name="Normal 12 4 2 3 3 2 2 4 2" xfId="25762" xr:uid="{00000000-0005-0000-0000-0000DB5F0000}"/>
    <cellStyle name="Normal 12 4 2 3 3 2 2 4 2 2" xfId="51382" xr:uid="{00000000-0005-0000-0000-0000DC5F0000}"/>
    <cellStyle name="Normal 12 4 2 3 3 2 2 4 3" xfId="38572" xr:uid="{00000000-0005-0000-0000-0000DD5F0000}"/>
    <cellStyle name="Normal 12 4 2 3 3 2 2 5" xfId="7461" xr:uid="{00000000-0005-0000-0000-0000DE5F0000}"/>
    <cellStyle name="Normal 12 4 2 3 3 2 2 5 2" xfId="20272" xr:uid="{00000000-0005-0000-0000-0000DF5F0000}"/>
    <cellStyle name="Normal 12 4 2 3 3 2 2 5 2 2" xfId="45892" xr:uid="{00000000-0005-0000-0000-0000E05F0000}"/>
    <cellStyle name="Normal 12 4 2 3 3 2 2 5 3" xfId="33082" xr:uid="{00000000-0005-0000-0000-0000E15F0000}"/>
    <cellStyle name="Normal 12 4 2 3 3 2 2 6" xfId="14782" xr:uid="{00000000-0005-0000-0000-0000E25F0000}"/>
    <cellStyle name="Normal 12 4 2 3 3 2 2 6 2" xfId="40402" xr:uid="{00000000-0005-0000-0000-0000E35F0000}"/>
    <cellStyle name="Normal 12 4 2 3 3 2 2 7" xfId="27592" xr:uid="{00000000-0005-0000-0000-0000E45F0000}"/>
    <cellStyle name="Normal 12 4 2 3 3 2 3" xfId="2907" xr:uid="{00000000-0005-0000-0000-0000E55F0000}"/>
    <cellStyle name="Normal 12 4 2 3 3 2 3 2" xfId="8397" xr:uid="{00000000-0005-0000-0000-0000E65F0000}"/>
    <cellStyle name="Normal 12 4 2 3 3 2 3 2 2" xfId="21208" xr:uid="{00000000-0005-0000-0000-0000E75F0000}"/>
    <cellStyle name="Normal 12 4 2 3 3 2 3 2 2 2" xfId="46828" xr:uid="{00000000-0005-0000-0000-0000E85F0000}"/>
    <cellStyle name="Normal 12 4 2 3 3 2 3 2 3" xfId="34018" xr:uid="{00000000-0005-0000-0000-0000E95F0000}"/>
    <cellStyle name="Normal 12 4 2 3 3 2 3 3" xfId="15718" xr:uid="{00000000-0005-0000-0000-0000EA5F0000}"/>
    <cellStyle name="Normal 12 4 2 3 3 2 3 3 2" xfId="41338" xr:uid="{00000000-0005-0000-0000-0000EB5F0000}"/>
    <cellStyle name="Normal 12 4 2 3 3 2 3 4" xfId="28528" xr:uid="{00000000-0005-0000-0000-0000EC5F0000}"/>
    <cellStyle name="Normal 12 4 2 3 3 2 4" xfId="4737" xr:uid="{00000000-0005-0000-0000-0000ED5F0000}"/>
    <cellStyle name="Normal 12 4 2 3 3 2 4 2" xfId="10227" xr:uid="{00000000-0005-0000-0000-0000EE5F0000}"/>
    <cellStyle name="Normal 12 4 2 3 3 2 4 2 2" xfId="23038" xr:uid="{00000000-0005-0000-0000-0000EF5F0000}"/>
    <cellStyle name="Normal 12 4 2 3 3 2 4 2 2 2" xfId="48658" xr:uid="{00000000-0005-0000-0000-0000F05F0000}"/>
    <cellStyle name="Normal 12 4 2 3 3 2 4 2 3" xfId="35848" xr:uid="{00000000-0005-0000-0000-0000F15F0000}"/>
    <cellStyle name="Normal 12 4 2 3 3 2 4 3" xfId="17548" xr:uid="{00000000-0005-0000-0000-0000F25F0000}"/>
    <cellStyle name="Normal 12 4 2 3 3 2 4 3 2" xfId="43168" xr:uid="{00000000-0005-0000-0000-0000F35F0000}"/>
    <cellStyle name="Normal 12 4 2 3 3 2 4 4" xfId="30358" xr:uid="{00000000-0005-0000-0000-0000F45F0000}"/>
    <cellStyle name="Normal 12 4 2 3 3 2 5" xfId="12057" xr:uid="{00000000-0005-0000-0000-0000F55F0000}"/>
    <cellStyle name="Normal 12 4 2 3 3 2 5 2" xfId="24868" xr:uid="{00000000-0005-0000-0000-0000F65F0000}"/>
    <cellStyle name="Normal 12 4 2 3 3 2 5 2 2" xfId="50488" xr:uid="{00000000-0005-0000-0000-0000F75F0000}"/>
    <cellStyle name="Normal 12 4 2 3 3 2 5 3" xfId="37678" xr:uid="{00000000-0005-0000-0000-0000F85F0000}"/>
    <cellStyle name="Normal 12 4 2 3 3 2 6" xfId="6567" xr:uid="{00000000-0005-0000-0000-0000F95F0000}"/>
    <cellStyle name="Normal 12 4 2 3 3 2 6 2" xfId="19378" xr:uid="{00000000-0005-0000-0000-0000FA5F0000}"/>
    <cellStyle name="Normal 12 4 2 3 3 2 6 2 2" xfId="44998" xr:uid="{00000000-0005-0000-0000-0000FB5F0000}"/>
    <cellStyle name="Normal 12 4 2 3 3 2 6 3" xfId="32188" xr:uid="{00000000-0005-0000-0000-0000FC5F0000}"/>
    <cellStyle name="Normal 12 4 2 3 3 2 7" xfId="13888" xr:uid="{00000000-0005-0000-0000-0000FD5F0000}"/>
    <cellStyle name="Normal 12 4 2 3 3 2 7 2" xfId="39508" xr:uid="{00000000-0005-0000-0000-0000FE5F0000}"/>
    <cellStyle name="Normal 12 4 2 3 3 2 8" xfId="26698" xr:uid="{00000000-0005-0000-0000-0000FF5F0000}"/>
    <cellStyle name="Normal 12 4 2 3 3 3" xfId="1571" xr:uid="{00000000-0005-0000-0000-000000600000}"/>
    <cellStyle name="Normal 12 4 2 3 3 3 2" xfId="3401" xr:uid="{00000000-0005-0000-0000-000001600000}"/>
    <cellStyle name="Normal 12 4 2 3 3 3 2 2" xfId="8891" xr:uid="{00000000-0005-0000-0000-000002600000}"/>
    <cellStyle name="Normal 12 4 2 3 3 3 2 2 2" xfId="21702" xr:uid="{00000000-0005-0000-0000-000003600000}"/>
    <cellStyle name="Normal 12 4 2 3 3 3 2 2 2 2" xfId="47322" xr:uid="{00000000-0005-0000-0000-000004600000}"/>
    <cellStyle name="Normal 12 4 2 3 3 3 2 2 3" xfId="34512" xr:uid="{00000000-0005-0000-0000-000005600000}"/>
    <cellStyle name="Normal 12 4 2 3 3 3 2 3" xfId="16212" xr:uid="{00000000-0005-0000-0000-000006600000}"/>
    <cellStyle name="Normal 12 4 2 3 3 3 2 3 2" xfId="41832" xr:uid="{00000000-0005-0000-0000-000007600000}"/>
    <cellStyle name="Normal 12 4 2 3 3 3 2 4" xfId="29022" xr:uid="{00000000-0005-0000-0000-000008600000}"/>
    <cellStyle name="Normal 12 4 2 3 3 3 3" xfId="5231" xr:uid="{00000000-0005-0000-0000-000009600000}"/>
    <cellStyle name="Normal 12 4 2 3 3 3 3 2" xfId="10721" xr:uid="{00000000-0005-0000-0000-00000A600000}"/>
    <cellStyle name="Normal 12 4 2 3 3 3 3 2 2" xfId="23532" xr:uid="{00000000-0005-0000-0000-00000B600000}"/>
    <cellStyle name="Normal 12 4 2 3 3 3 3 2 2 2" xfId="49152" xr:uid="{00000000-0005-0000-0000-00000C600000}"/>
    <cellStyle name="Normal 12 4 2 3 3 3 3 2 3" xfId="36342" xr:uid="{00000000-0005-0000-0000-00000D600000}"/>
    <cellStyle name="Normal 12 4 2 3 3 3 3 3" xfId="18042" xr:uid="{00000000-0005-0000-0000-00000E600000}"/>
    <cellStyle name="Normal 12 4 2 3 3 3 3 3 2" xfId="43662" xr:uid="{00000000-0005-0000-0000-00000F600000}"/>
    <cellStyle name="Normal 12 4 2 3 3 3 3 4" xfId="30852" xr:uid="{00000000-0005-0000-0000-000010600000}"/>
    <cellStyle name="Normal 12 4 2 3 3 3 4" xfId="12551" xr:uid="{00000000-0005-0000-0000-000011600000}"/>
    <cellStyle name="Normal 12 4 2 3 3 3 4 2" xfId="25362" xr:uid="{00000000-0005-0000-0000-000012600000}"/>
    <cellStyle name="Normal 12 4 2 3 3 3 4 2 2" xfId="50982" xr:uid="{00000000-0005-0000-0000-000013600000}"/>
    <cellStyle name="Normal 12 4 2 3 3 3 4 3" xfId="38172" xr:uid="{00000000-0005-0000-0000-000014600000}"/>
    <cellStyle name="Normal 12 4 2 3 3 3 5" xfId="7061" xr:uid="{00000000-0005-0000-0000-000015600000}"/>
    <cellStyle name="Normal 12 4 2 3 3 3 5 2" xfId="19872" xr:uid="{00000000-0005-0000-0000-000016600000}"/>
    <cellStyle name="Normal 12 4 2 3 3 3 5 2 2" xfId="45492" xr:uid="{00000000-0005-0000-0000-000017600000}"/>
    <cellStyle name="Normal 12 4 2 3 3 3 5 3" xfId="32682" xr:uid="{00000000-0005-0000-0000-000018600000}"/>
    <cellStyle name="Normal 12 4 2 3 3 3 6" xfId="14382" xr:uid="{00000000-0005-0000-0000-000019600000}"/>
    <cellStyle name="Normal 12 4 2 3 3 3 6 2" xfId="40002" xr:uid="{00000000-0005-0000-0000-00001A600000}"/>
    <cellStyle name="Normal 12 4 2 3 3 3 7" xfId="27192" xr:uid="{00000000-0005-0000-0000-00001B600000}"/>
    <cellStyle name="Normal 12 4 2 3 3 4" xfId="2507" xr:uid="{00000000-0005-0000-0000-00001C600000}"/>
    <cellStyle name="Normal 12 4 2 3 3 4 2" xfId="7997" xr:uid="{00000000-0005-0000-0000-00001D600000}"/>
    <cellStyle name="Normal 12 4 2 3 3 4 2 2" xfId="20808" xr:uid="{00000000-0005-0000-0000-00001E600000}"/>
    <cellStyle name="Normal 12 4 2 3 3 4 2 2 2" xfId="46428" xr:uid="{00000000-0005-0000-0000-00001F600000}"/>
    <cellStyle name="Normal 12 4 2 3 3 4 2 3" xfId="33618" xr:uid="{00000000-0005-0000-0000-000020600000}"/>
    <cellStyle name="Normal 12 4 2 3 3 4 3" xfId="15318" xr:uid="{00000000-0005-0000-0000-000021600000}"/>
    <cellStyle name="Normal 12 4 2 3 3 4 3 2" xfId="40938" xr:uid="{00000000-0005-0000-0000-000022600000}"/>
    <cellStyle name="Normal 12 4 2 3 3 4 4" xfId="28128" xr:uid="{00000000-0005-0000-0000-000023600000}"/>
    <cellStyle name="Normal 12 4 2 3 3 5" xfId="4337" xr:uid="{00000000-0005-0000-0000-000024600000}"/>
    <cellStyle name="Normal 12 4 2 3 3 5 2" xfId="9827" xr:uid="{00000000-0005-0000-0000-000025600000}"/>
    <cellStyle name="Normal 12 4 2 3 3 5 2 2" xfId="22638" xr:uid="{00000000-0005-0000-0000-000026600000}"/>
    <cellStyle name="Normal 12 4 2 3 3 5 2 2 2" xfId="48258" xr:uid="{00000000-0005-0000-0000-000027600000}"/>
    <cellStyle name="Normal 12 4 2 3 3 5 2 3" xfId="35448" xr:uid="{00000000-0005-0000-0000-000028600000}"/>
    <cellStyle name="Normal 12 4 2 3 3 5 3" xfId="17148" xr:uid="{00000000-0005-0000-0000-000029600000}"/>
    <cellStyle name="Normal 12 4 2 3 3 5 3 2" xfId="42768" xr:uid="{00000000-0005-0000-0000-00002A600000}"/>
    <cellStyle name="Normal 12 4 2 3 3 5 4" xfId="29958" xr:uid="{00000000-0005-0000-0000-00002B600000}"/>
    <cellStyle name="Normal 12 4 2 3 3 6" xfId="11657" xr:uid="{00000000-0005-0000-0000-00002C600000}"/>
    <cellStyle name="Normal 12 4 2 3 3 6 2" xfId="24468" xr:uid="{00000000-0005-0000-0000-00002D600000}"/>
    <cellStyle name="Normal 12 4 2 3 3 6 2 2" xfId="50088" xr:uid="{00000000-0005-0000-0000-00002E600000}"/>
    <cellStyle name="Normal 12 4 2 3 3 6 3" xfId="37278" xr:uid="{00000000-0005-0000-0000-00002F600000}"/>
    <cellStyle name="Normal 12 4 2 3 3 7" xfId="6167" xr:uid="{00000000-0005-0000-0000-000030600000}"/>
    <cellStyle name="Normal 12 4 2 3 3 7 2" xfId="18978" xr:uid="{00000000-0005-0000-0000-000031600000}"/>
    <cellStyle name="Normal 12 4 2 3 3 7 2 2" xfId="44598" xr:uid="{00000000-0005-0000-0000-000032600000}"/>
    <cellStyle name="Normal 12 4 2 3 3 7 3" xfId="31788" xr:uid="{00000000-0005-0000-0000-000033600000}"/>
    <cellStyle name="Normal 12 4 2 3 3 8" xfId="13488" xr:uid="{00000000-0005-0000-0000-000034600000}"/>
    <cellStyle name="Normal 12 4 2 3 3 8 2" xfId="39108" xr:uid="{00000000-0005-0000-0000-000035600000}"/>
    <cellStyle name="Normal 12 4 2 3 3 9" xfId="26298" xr:uid="{00000000-0005-0000-0000-000036600000}"/>
    <cellStyle name="Normal 12 4 2 3 4" xfId="451" xr:uid="{00000000-0005-0000-0000-000037600000}"/>
    <cellStyle name="Normal 12 4 2 3 4 2" xfId="1346" xr:uid="{00000000-0005-0000-0000-000038600000}"/>
    <cellStyle name="Normal 12 4 2 3 4 2 2" xfId="3176" xr:uid="{00000000-0005-0000-0000-000039600000}"/>
    <cellStyle name="Normal 12 4 2 3 4 2 2 2" xfId="8666" xr:uid="{00000000-0005-0000-0000-00003A600000}"/>
    <cellStyle name="Normal 12 4 2 3 4 2 2 2 2" xfId="21477" xr:uid="{00000000-0005-0000-0000-00003B600000}"/>
    <cellStyle name="Normal 12 4 2 3 4 2 2 2 2 2" xfId="47097" xr:uid="{00000000-0005-0000-0000-00003C600000}"/>
    <cellStyle name="Normal 12 4 2 3 4 2 2 2 3" xfId="34287" xr:uid="{00000000-0005-0000-0000-00003D600000}"/>
    <cellStyle name="Normal 12 4 2 3 4 2 2 3" xfId="15987" xr:uid="{00000000-0005-0000-0000-00003E600000}"/>
    <cellStyle name="Normal 12 4 2 3 4 2 2 3 2" xfId="41607" xr:uid="{00000000-0005-0000-0000-00003F600000}"/>
    <cellStyle name="Normal 12 4 2 3 4 2 2 4" xfId="28797" xr:uid="{00000000-0005-0000-0000-000040600000}"/>
    <cellStyle name="Normal 12 4 2 3 4 2 3" xfId="5006" xr:uid="{00000000-0005-0000-0000-000041600000}"/>
    <cellStyle name="Normal 12 4 2 3 4 2 3 2" xfId="10496" xr:uid="{00000000-0005-0000-0000-000042600000}"/>
    <cellStyle name="Normal 12 4 2 3 4 2 3 2 2" xfId="23307" xr:uid="{00000000-0005-0000-0000-000043600000}"/>
    <cellStyle name="Normal 12 4 2 3 4 2 3 2 2 2" xfId="48927" xr:uid="{00000000-0005-0000-0000-000044600000}"/>
    <cellStyle name="Normal 12 4 2 3 4 2 3 2 3" xfId="36117" xr:uid="{00000000-0005-0000-0000-000045600000}"/>
    <cellStyle name="Normal 12 4 2 3 4 2 3 3" xfId="17817" xr:uid="{00000000-0005-0000-0000-000046600000}"/>
    <cellStyle name="Normal 12 4 2 3 4 2 3 3 2" xfId="43437" xr:uid="{00000000-0005-0000-0000-000047600000}"/>
    <cellStyle name="Normal 12 4 2 3 4 2 3 4" xfId="30627" xr:uid="{00000000-0005-0000-0000-000048600000}"/>
    <cellStyle name="Normal 12 4 2 3 4 2 4" xfId="12326" xr:uid="{00000000-0005-0000-0000-000049600000}"/>
    <cellStyle name="Normal 12 4 2 3 4 2 4 2" xfId="25137" xr:uid="{00000000-0005-0000-0000-00004A600000}"/>
    <cellStyle name="Normal 12 4 2 3 4 2 4 2 2" xfId="50757" xr:uid="{00000000-0005-0000-0000-00004B600000}"/>
    <cellStyle name="Normal 12 4 2 3 4 2 4 3" xfId="37947" xr:uid="{00000000-0005-0000-0000-00004C600000}"/>
    <cellStyle name="Normal 12 4 2 3 4 2 5" xfId="6836" xr:uid="{00000000-0005-0000-0000-00004D600000}"/>
    <cellStyle name="Normal 12 4 2 3 4 2 5 2" xfId="19647" xr:uid="{00000000-0005-0000-0000-00004E600000}"/>
    <cellStyle name="Normal 12 4 2 3 4 2 5 2 2" xfId="45267" xr:uid="{00000000-0005-0000-0000-00004F600000}"/>
    <cellStyle name="Normal 12 4 2 3 4 2 5 3" xfId="32457" xr:uid="{00000000-0005-0000-0000-000050600000}"/>
    <cellStyle name="Normal 12 4 2 3 4 2 6" xfId="14157" xr:uid="{00000000-0005-0000-0000-000051600000}"/>
    <cellStyle name="Normal 12 4 2 3 4 2 6 2" xfId="39777" xr:uid="{00000000-0005-0000-0000-000052600000}"/>
    <cellStyle name="Normal 12 4 2 3 4 2 7" xfId="26967" xr:uid="{00000000-0005-0000-0000-000053600000}"/>
    <cellStyle name="Normal 12 4 2 3 4 3" xfId="2282" xr:uid="{00000000-0005-0000-0000-000054600000}"/>
    <cellStyle name="Normal 12 4 2 3 4 3 2" xfId="7772" xr:uid="{00000000-0005-0000-0000-000055600000}"/>
    <cellStyle name="Normal 12 4 2 3 4 3 2 2" xfId="20583" xr:uid="{00000000-0005-0000-0000-000056600000}"/>
    <cellStyle name="Normal 12 4 2 3 4 3 2 2 2" xfId="46203" xr:uid="{00000000-0005-0000-0000-000057600000}"/>
    <cellStyle name="Normal 12 4 2 3 4 3 2 3" xfId="33393" xr:uid="{00000000-0005-0000-0000-000058600000}"/>
    <cellStyle name="Normal 12 4 2 3 4 3 3" xfId="15093" xr:uid="{00000000-0005-0000-0000-000059600000}"/>
    <cellStyle name="Normal 12 4 2 3 4 3 3 2" xfId="40713" xr:uid="{00000000-0005-0000-0000-00005A600000}"/>
    <cellStyle name="Normal 12 4 2 3 4 3 4" xfId="27903" xr:uid="{00000000-0005-0000-0000-00005B600000}"/>
    <cellStyle name="Normal 12 4 2 3 4 4" xfId="4112" xr:uid="{00000000-0005-0000-0000-00005C600000}"/>
    <cellStyle name="Normal 12 4 2 3 4 4 2" xfId="9602" xr:uid="{00000000-0005-0000-0000-00005D600000}"/>
    <cellStyle name="Normal 12 4 2 3 4 4 2 2" xfId="22413" xr:uid="{00000000-0005-0000-0000-00005E600000}"/>
    <cellStyle name="Normal 12 4 2 3 4 4 2 2 2" xfId="48033" xr:uid="{00000000-0005-0000-0000-00005F600000}"/>
    <cellStyle name="Normal 12 4 2 3 4 4 2 3" xfId="35223" xr:uid="{00000000-0005-0000-0000-000060600000}"/>
    <cellStyle name="Normal 12 4 2 3 4 4 3" xfId="16923" xr:uid="{00000000-0005-0000-0000-000061600000}"/>
    <cellStyle name="Normal 12 4 2 3 4 4 3 2" xfId="42543" xr:uid="{00000000-0005-0000-0000-000062600000}"/>
    <cellStyle name="Normal 12 4 2 3 4 4 4" xfId="29733" xr:uid="{00000000-0005-0000-0000-000063600000}"/>
    <cellStyle name="Normal 12 4 2 3 4 5" xfId="11432" xr:uid="{00000000-0005-0000-0000-000064600000}"/>
    <cellStyle name="Normal 12 4 2 3 4 5 2" xfId="24243" xr:uid="{00000000-0005-0000-0000-000065600000}"/>
    <cellStyle name="Normal 12 4 2 3 4 5 2 2" xfId="49863" xr:uid="{00000000-0005-0000-0000-000066600000}"/>
    <cellStyle name="Normal 12 4 2 3 4 5 3" xfId="37053" xr:uid="{00000000-0005-0000-0000-000067600000}"/>
    <cellStyle name="Normal 12 4 2 3 4 6" xfId="5942" xr:uid="{00000000-0005-0000-0000-000068600000}"/>
    <cellStyle name="Normal 12 4 2 3 4 6 2" xfId="18753" xr:uid="{00000000-0005-0000-0000-000069600000}"/>
    <cellStyle name="Normal 12 4 2 3 4 6 2 2" xfId="44373" xr:uid="{00000000-0005-0000-0000-00006A600000}"/>
    <cellStyle name="Normal 12 4 2 3 4 6 3" xfId="31563" xr:uid="{00000000-0005-0000-0000-00006B600000}"/>
    <cellStyle name="Normal 12 4 2 3 4 7" xfId="13263" xr:uid="{00000000-0005-0000-0000-00006C600000}"/>
    <cellStyle name="Normal 12 4 2 3 4 7 2" xfId="38883" xr:uid="{00000000-0005-0000-0000-00006D600000}"/>
    <cellStyle name="Normal 12 4 2 3 4 8" xfId="26073" xr:uid="{00000000-0005-0000-0000-00006E600000}"/>
    <cellStyle name="Normal 12 4 2 3 5" xfId="810" xr:uid="{00000000-0005-0000-0000-00006F600000}"/>
    <cellStyle name="Normal 12 4 2 3 5 2" xfId="1705" xr:uid="{00000000-0005-0000-0000-000070600000}"/>
    <cellStyle name="Normal 12 4 2 3 5 2 2" xfId="3535" xr:uid="{00000000-0005-0000-0000-000071600000}"/>
    <cellStyle name="Normal 12 4 2 3 5 2 2 2" xfId="9025" xr:uid="{00000000-0005-0000-0000-000072600000}"/>
    <cellStyle name="Normal 12 4 2 3 5 2 2 2 2" xfId="21836" xr:uid="{00000000-0005-0000-0000-000073600000}"/>
    <cellStyle name="Normal 12 4 2 3 5 2 2 2 2 2" xfId="47456" xr:uid="{00000000-0005-0000-0000-000074600000}"/>
    <cellStyle name="Normal 12 4 2 3 5 2 2 2 3" xfId="34646" xr:uid="{00000000-0005-0000-0000-000075600000}"/>
    <cellStyle name="Normal 12 4 2 3 5 2 2 3" xfId="16346" xr:uid="{00000000-0005-0000-0000-000076600000}"/>
    <cellStyle name="Normal 12 4 2 3 5 2 2 3 2" xfId="41966" xr:uid="{00000000-0005-0000-0000-000077600000}"/>
    <cellStyle name="Normal 12 4 2 3 5 2 2 4" xfId="29156" xr:uid="{00000000-0005-0000-0000-000078600000}"/>
    <cellStyle name="Normal 12 4 2 3 5 2 3" xfId="5365" xr:uid="{00000000-0005-0000-0000-000079600000}"/>
    <cellStyle name="Normal 12 4 2 3 5 2 3 2" xfId="10855" xr:uid="{00000000-0005-0000-0000-00007A600000}"/>
    <cellStyle name="Normal 12 4 2 3 5 2 3 2 2" xfId="23666" xr:uid="{00000000-0005-0000-0000-00007B600000}"/>
    <cellStyle name="Normal 12 4 2 3 5 2 3 2 2 2" xfId="49286" xr:uid="{00000000-0005-0000-0000-00007C600000}"/>
    <cellStyle name="Normal 12 4 2 3 5 2 3 2 3" xfId="36476" xr:uid="{00000000-0005-0000-0000-00007D600000}"/>
    <cellStyle name="Normal 12 4 2 3 5 2 3 3" xfId="18176" xr:uid="{00000000-0005-0000-0000-00007E600000}"/>
    <cellStyle name="Normal 12 4 2 3 5 2 3 3 2" xfId="43796" xr:uid="{00000000-0005-0000-0000-00007F600000}"/>
    <cellStyle name="Normal 12 4 2 3 5 2 3 4" xfId="30986" xr:uid="{00000000-0005-0000-0000-000080600000}"/>
    <cellStyle name="Normal 12 4 2 3 5 2 4" xfId="12685" xr:uid="{00000000-0005-0000-0000-000081600000}"/>
    <cellStyle name="Normal 12 4 2 3 5 2 4 2" xfId="25496" xr:uid="{00000000-0005-0000-0000-000082600000}"/>
    <cellStyle name="Normal 12 4 2 3 5 2 4 2 2" xfId="51116" xr:uid="{00000000-0005-0000-0000-000083600000}"/>
    <cellStyle name="Normal 12 4 2 3 5 2 4 3" xfId="38306" xr:uid="{00000000-0005-0000-0000-000084600000}"/>
    <cellStyle name="Normal 12 4 2 3 5 2 5" xfId="7195" xr:uid="{00000000-0005-0000-0000-000085600000}"/>
    <cellStyle name="Normal 12 4 2 3 5 2 5 2" xfId="20006" xr:uid="{00000000-0005-0000-0000-000086600000}"/>
    <cellStyle name="Normal 12 4 2 3 5 2 5 2 2" xfId="45626" xr:uid="{00000000-0005-0000-0000-000087600000}"/>
    <cellStyle name="Normal 12 4 2 3 5 2 5 3" xfId="32816" xr:uid="{00000000-0005-0000-0000-000088600000}"/>
    <cellStyle name="Normal 12 4 2 3 5 2 6" xfId="14516" xr:uid="{00000000-0005-0000-0000-000089600000}"/>
    <cellStyle name="Normal 12 4 2 3 5 2 6 2" xfId="40136" xr:uid="{00000000-0005-0000-0000-00008A600000}"/>
    <cellStyle name="Normal 12 4 2 3 5 2 7" xfId="27326" xr:uid="{00000000-0005-0000-0000-00008B600000}"/>
    <cellStyle name="Normal 12 4 2 3 5 3" xfId="2641" xr:uid="{00000000-0005-0000-0000-00008C600000}"/>
    <cellStyle name="Normal 12 4 2 3 5 3 2" xfId="8131" xr:uid="{00000000-0005-0000-0000-00008D600000}"/>
    <cellStyle name="Normal 12 4 2 3 5 3 2 2" xfId="20942" xr:uid="{00000000-0005-0000-0000-00008E600000}"/>
    <cellStyle name="Normal 12 4 2 3 5 3 2 2 2" xfId="46562" xr:uid="{00000000-0005-0000-0000-00008F600000}"/>
    <cellStyle name="Normal 12 4 2 3 5 3 2 3" xfId="33752" xr:uid="{00000000-0005-0000-0000-000090600000}"/>
    <cellStyle name="Normal 12 4 2 3 5 3 3" xfId="15452" xr:uid="{00000000-0005-0000-0000-000091600000}"/>
    <cellStyle name="Normal 12 4 2 3 5 3 3 2" xfId="41072" xr:uid="{00000000-0005-0000-0000-000092600000}"/>
    <cellStyle name="Normal 12 4 2 3 5 3 4" xfId="28262" xr:uid="{00000000-0005-0000-0000-000093600000}"/>
    <cellStyle name="Normal 12 4 2 3 5 4" xfId="4471" xr:uid="{00000000-0005-0000-0000-000094600000}"/>
    <cellStyle name="Normal 12 4 2 3 5 4 2" xfId="9961" xr:uid="{00000000-0005-0000-0000-000095600000}"/>
    <cellStyle name="Normal 12 4 2 3 5 4 2 2" xfId="22772" xr:uid="{00000000-0005-0000-0000-000096600000}"/>
    <cellStyle name="Normal 12 4 2 3 5 4 2 2 2" xfId="48392" xr:uid="{00000000-0005-0000-0000-000097600000}"/>
    <cellStyle name="Normal 12 4 2 3 5 4 2 3" xfId="35582" xr:uid="{00000000-0005-0000-0000-000098600000}"/>
    <cellStyle name="Normal 12 4 2 3 5 4 3" xfId="17282" xr:uid="{00000000-0005-0000-0000-000099600000}"/>
    <cellStyle name="Normal 12 4 2 3 5 4 3 2" xfId="42902" xr:uid="{00000000-0005-0000-0000-00009A600000}"/>
    <cellStyle name="Normal 12 4 2 3 5 4 4" xfId="30092" xr:uid="{00000000-0005-0000-0000-00009B600000}"/>
    <cellStyle name="Normal 12 4 2 3 5 5" xfId="11791" xr:uid="{00000000-0005-0000-0000-00009C600000}"/>
    <cellStyle name="Normal 12 4 2 3 5 5 2" xfId="24602" xr:uid="{00000000-0005-0000-0000-00009D600000}"/>
    <cellStyle name="Normal 12 4 2 3 5 5 2 2" xfId="50222" xr:uid="{00000000-0005-0000-0000-00009E600000}"/>
    <cellStyle name="Normal 12 4 2 3 5 5 3" xfId="37412" xr:uid="{00000000-0005-0000-0000-00009F600000}"/>
    <cellStyle name="Normal 12 4 2 3 5 6" xfId="6301" xr:uid="{00000000-0005-0000-0000-0000A0600000}"/>
    <cellStyle name="Normal 12 4 2 3 5 6 2" xfId="19112" xr:uid="{00000000-0005-0000-0000-0000A1600000}"/>
    <cellStyle name="Normal 12 4 2 3 5 6 2 2" xfId="44732" xr:uid="{00000000-0005-0000-0000-0000A2600000}"/>
    <cellStyle name="Normal 12 4 2 3 5 6 3" xfId="31922" xr:uid="{00000000-0005-0000-0000-0000A3600000}"/>
    <cellStyle name="Normal 12 4 2 3 5 7" xfId="13622" xr:uid="{00000000-0005-0000-0000-0000A4600000}"/>
    <cellStyle name="Normal 12 4 2 3 5 7 2" xfId="39242" xr:uid="{00000000-0005-0000-0000-0000A5600000}"/>
    <cellStyle name="Normal 12 4 2 3 5 8" xfId="26432" xr:uid="{00000000-0005-0000-0000-0000A6600000}"/>
    <cellStyle name="Normal 12 4 2 3 6" xfId="1211" xr:uid="{00000000-0005-0000-0000-0000A7600000}"/>
    <cellStyle name="Normal 12 4 2 3 6 2" xfId="3041" xr:uid="{00000000-0005-0000-0000-0000A8600000}"/>
    <cellStyle name="Normal 12 4 2 3 6 2 2" xfId="8531" xr:uid="{00000000-0005-0000-0000-0000A9600000}"/>
    <cellStyle name="Normal 12 4 2 3 6 2 2 2" xfId="21342" xr:uid="{00000000-0005-0000-0000-0000AA600000}"/>
    <cellStyle name="Normal 12 4 2 3 6 2 2 2 2" xfId="46962" xr:uid="{00000000-0005-0000-0000-0000AB600000}"/>
    <cellStyle name="Normal 12 4 2 3 6 2 2 3" xfId="34152" xr:uid="{00000000-0005-0000-0000-0000AC600000}"/>
    <cellStyle name="Normal 12 4 2 3 6 2 3" xfId="15852" xr:uid="{00000000-0005-0000-0000-0000AD600000}"/>
    <cellStyle name="Normal 12 4 2 3 6 2 3 2" xfId="41472" xr:uid="{00000000-0005-0000-0000-0000AE600000}"/>
    <cellStyle name="Normal 12 4 2 3 6 2 4" xfId="28662" xr:uid="{00000000-0005-0000-0000-0000AF600000}"/>
    <cellStyle name="Normal 12 4 2 3 6 3" xfId="4871" xr:uid="{00000000-0005-0000-0000-0000B0600000}"/>
    <cellStyle name="Normal 12 4 2 3 6 3 2" xfId="10361" xr:uid="{00000000-0005-0000-0000-0000B1600000}"/>
    <cellStyle name="Normal 12 4 2 3 6 3 2 2" xfId="23172" xr:uid="{00000000-0005-0000-0000-0000B2600000}"/>
    <cellStyle name="Normal 12 4 2 3 6 3 2 2 2" xfId="48792" xr:uid="{00000000-0005-0000-0000-0000B3600000}"/>
    <cellStyle name="Normal 12 4 2 3 6 3 2 3" xfId="35982" xr:uid="{00000000-0005-0000-0000-0000B4600000}"/>
    <cellStyle name="Normal 12 4 2 3 6 3 3" xfId="17682" xr:uid="{00000000-0005-0000-0000-0000B5600000}"/>
    <cellStyle name="Normal 12 4 2 3 6 3 3 2" xfId="43302" xr:uid="{00000000-0005-0000-0000-0000B6600000}"/>
    <cellStyle name="Normal 12 4 2 3 6 3 4" xfId="30492" xr:uid="{00000000-0005-0000-0000-0000B7600000}"/>
    <cellStyle name="Normal 12 4 2 3 6 4" xfId="12191" xr:uid="{00000000-0005-0000-0000-0000B8600000}"/>
    <cellStyle name="Normal 12 4 2 3 6 4 2" xfId="25002" xr:uid="{00000000-0005-0000-0000-0000B9600000}"/>
    <cellStyle name="Normal 12 4 2 3 6 4 2 2" xfId="50622" xr:uid="{00000000-0005-0000-0000-0000BA600000}"/>
    <cellStyle name="Normal 12 4 2 3 6 4 3" xfId="37812" xr:uid="{00000000-0005-0000-0000-0000BB600000}"/>
    <cellStyle name="Normal 12 4 2 3 6 5" xfId="6701" xr:uid="{00000000-0005-0000-0000-0000BC600000}"/>
    <cellStyle name="Normal 12 4 2 3 6 5 2" xfId="19512" xr:uid="{00000000-0005-0000-0000-0000BD600000}"/>
    <cellStyle name="Normal 12 4 2 3 6 5 2 2" xfId="45132" xr:uid="{00000000-0005-0000-0000-0000BE600000}"/>
    <cellStyle name="Normal 12 4 2 3 6 5 3" xfId="32322" xr:uid="{00000000-0005-0000-0000-0000BF600000}"/>
    <cellStyle name="Normal 12 4 2 3 6 6" xfId="14022" xr:uid="{00000000-0005-0000-0000-0000C0600000}"/>
    <cellStyle name="Normal 12 4 2 3 6 6 2" xfId="39642" xr:uid="{00000000-0005-0000-0000-0000C1600000}"/>
    <cellStyle name="Normal 12 4 2 3 6 7" xfId="26832" xr:uid="{00000000-0005-0000-0000-0000C2600000}"/>
    <cellStyle name="Normal 12 4 2 3 7" xfId="2147" xr:uid="{00000000-0005-0000-0000-0000C3600000}"/>
    <cellStyle name="Normal 12 4 2 3 7 2" xfId="7637" xr:uid="{00000000-0005-0000-0000-0000C4600000}"/>
    <cellStyle name="Normal 12 4 2 3 7 2 2" xfId="20448" xr:uid="{00000000-0005-0000-0000-0000C5600000}"/>
    <cellStyle name="Normal 12 4 2 3 7 2 2 2" xfId="46068" xr:uid="{00000000-0005-0000-0000-0000C6600000}"/>
    <cellStyle name="Normal 12 4 2 3 7 2 3" xfId="33258" xr:uid="{00000000-0005-0000-0000-0000C7600000}"/>
    <cellStyle name="Normal 12 4 2 3 7 3" xfId="14958" xr:uid="{00000000-0005-0000-0000-0000C8600000}"/>
    <cellStyle name="Normal 12 4 2 3 7 3 2" xfId="40578" xr:uid="{00000000-0005-0000-0000-0000C9600000}"/>
    <cellStyle name="Normal 12 4 2 3 7 4" xfId="27768" xr:uid="{00000000-0005-0000-0000-0000CA600000}"/>
    <cellStyle name="Normal 12 4 2 3 8" xfId="3977" xr:uid="{00000000-0005-0000-0000-0000CB600000}"/>
    <cellStyle name="Normal 12 4 2 3 8 2" xfId="9467" xr:uid="{00000000-0005-0000-0000-0000CC600000}"/>
    <cellStyle name="Normal 12 4 2 3 8 2 2" xfId="22278" xr:uid="{00000000-0005-0000-0000-0000CD600000}"/>
    <cellStyle name="Normal 12 4 2 3 8 2 2 2" xfId="47898" xr:uid="{00000000-0005-0000-0000-0000CE600000}"/>
    <cellStyle name="Normal 12 4 2 3 8 2 3" xfId="35088" xr:uid="{00000000-0005-0000-0000-0000CF600000}"/>
    <cellStyle name="Normal 12 4 2 3 8 3" xfId="16788" xr:uid="{00000000-0005-0000-0000-0000D0600000}"/>
    <cellStyle name="Normal 12 4 2 3 8 3 2" xfId="42408" xr:uid="{00000000-0005-0000-0000-0000D1600000}"/>
    <cellStyle name="Normal 12 4 2 3 8 4" xfId="29598" xr:uid="{00000000-0005-0000-0000-0000D2600000}"/>
    <cellStyle name="Normal 12 4 2 3 9" xfId="11297" xr:uid="{00000000-0005-0000-0000-0000D3600000}"/>
    <cellStyle name="Normal 12 4 2 3 9 2" xfId="24108" xr:uid="{00000000-0005-0000-0000-0000D4600000}"/>
    <cellStyle name="Normal 12 4 2 3 9 2 2" xfId="49728" xr:uid="{00000000-0005-0000-0000-0000D5600000}"/>
    <cellStyle name="Normal 12 4 2 3 9 3" xfId="36918" xr:uid="{00000000-0005-0000-0000-0000D6600000}"/>
    <cellStyle name="Normal 12 4 2 4" xfId="274" xr:uid="{00000000-0005-0000-0000-0000D7600000}"/>
    <cellStyle name="Normal 12 4 2 4 10" xfId="5766" xr:uid="{00000000-0005-0000-0000-0000D8600000}"/>
    <cellStyle name="Normal 12 4 2 4 10 2" xfId="18577" xr:uid="{00000000-0005-0000-0000-0000D9600000}"/>
    <cellStyle name="Normal 12 4 2 4 10 2 2" xfId="44197" xr:uid="{00000000-0005-0000-0000-0000DA600000}"/>
    <cellStyle name="Normal 12 4 2 4 10 3" xfId="31387" xr:uid="{00000000-0005-0000-0000-0000DB600000}"/>
    <cellStyle name="Normal 12 4 2 4 11" xfId="13087" xr:uid="{00000000-0005-0000-0000-0000DC600000}"/>
    <cellStyle name="Normal 12 4 2 4 11 2" xfId="38707" xr:uid="{00000000-0005-0000-0000-0000DD600000}"/>
    <cellStyle name="Normal 12 4 2 4 12" xfId="25897" xr:uid="{00000000-0005-0000-0000-0000DE600000}"/>
    <cellStyle name="Normal 12 4 2 4 2" xfId="503" xr:uid="{00000000-0005-0000-0000-0000DF600000}"/>
    <cellStyle name="Normal 12 4 2 4 2 2" xfId="902" xr:uid="{00000000-0005-0000-0000-0000E0600000}"/>
    <cellStyle name="Normal 12 4 2 4 2 2 2" xfId="1797" xr:uid="{00000000-0005-0000-0000-0000E1600000}"/>
    <cellStyle name="Normal 12 4 2 4 2 2 2 2" xfId="3627" xr:uid="{00000000-0005-0000-0000-0000E2600000}"/>
    <cellStyle name="Normal 12 4 2 4 2 2 2 2 2" xfId="9117" xr:uid="{00000000-0005-0000-0000-0000E3600000}"/>
    <cellStyle name="Normal 12 4 2 4 2 2 2 2 2 2" xfId="21928" xr:uid="{00000000-0005-0000-0000-0000E4600000}"/>
    <cellStyle name="Normal 12 4 2 4 2 2 2 2 2 2 2" xfId="47548" xr:uid="{00000000-0005-0000-0000-0000E5600000}"/>
    <cellStyle name="Normal 12 4 2 4 2 2 2 2 2 3" xfId="34738" xr:uid="{00000000-0005-0000-0000-0000E6600000}"/>
    <cellStyle name="Normal 12 4 2 4 2 2 2 2 3" xfId="16438" xr:uid="{00000000-0005-0000-0000-0000E7600000}"/>
    <cellStyle name="Normal 12 4 2 4 2 2 2 2 3 2" xfId="42058" xr:uid="{00000000-0005-0000-0000-0000E8600000}"/>
    <cellStyle name="Normal 12 4 2 4 2 2 2 2 4" xfId="29248" xr:uid="{00000000-0005-0000-0000-0000E9600000}"/>
    <cellStyle name="Normal 12 4 2 4 2 2 2 3" xfId="5457" xr:uid="{00000000-0005-0000-0000-0000EA600000}"/>
    <cellStyle name="Normal 12 4 2 4 2 2 2 3 2" xfId="10947" xr:uid="{00000000-0005-0000-0000-0000EB600000}"/>
    <cellStyle name="Normal 12 4 2 4 2 2 2 3 2 2" xfId="23758" xr:uid="{00000000-0005-0000-0000-0000EC600000}"/>
    <cellStyle name="Normal 12 4 2 4 2 2 2 3 2 2 2" xfId="49378" xr:uid="{00000000-0005-0000-0000-0000ED600000}"/>
    <cellStyle name="Normal 12 4 2 4 2 2 2 3 2 3" xfId="36568" xr:uid="{00000000-0005-0000-0000-0000EE600000}"/>
    <cellStyle name="Normal 12 4 2 4 2 2 2 3 3" xfId="18268" xr:uid="{00000000-0005-0000-0000-0000EF600000}"/>
    <cellStyle name="Normal 12 4 2 4 2 2 2 3 3 2" xfId="43888" xr:uid="{00000000-0005-0000-0000-0000F0600000}"/>
    <cellStyle name="Normal 12 4 2 4 2 2 2 3 4" xfId="31078" xr:uid="{00000000-0005-0000-0000-0000F1600000}"/>
    <cellStyle name="Normal 12 4 2 4 2 2 2 4" xfId="12777" xr:uid="{00000000-0005-0000-0000-0000F2600000}"/>
    <cellStyle name="Normal 12 4 2 4 2 2 2 4 2" xfId="25588" xr:uid="{00000000-0005-0000-0000-0000F3600000}"/>
    <cellStyle name="Normal 12 4 2 4 2 2 2 4 2 2" xfId="51208" xr:uid="{00000000-0005-0000-0000-0000F4600000}"/>
    <cellStyle name="Normal 12 4 2 4 2 2 2 4 3" xfId="38398" xr:uid="{00000000-0005-0000-0000-0000F5600000}"/>
    <cellStyle name="Normal 12 4 2 4 2 2 2 5" xfId="7287" xr:uid="{00000000-0005-0000-0000-0000F6600000}"/>
    <cellStyle name="Normal 12 4 2 4 2 2 2 5 2" xfId="20098" xr:uid="{00000000-0005-0000-0000-0000F7600000}"/>
    <cellStyle name="Normal 12 4 2 4 2 2 2 5 2 2" xfId="45718" xr:uid="{00000000-0005-0000-0000-0000F8600000}"/>
    <cellStyle name="Normal 12 4 2 4 2 2 2 5 3" xfId="32908" xr:uid="{00000000-0005-0000-0000-0000F9600000}"/>
    <cellStyle name="Normal 12 4 2 4 2 2 2 6" xfId="14608" xr:uid="{00000000-0005-0000-0000-0000FA600000}"/>
    <cellStyle name="Normal 12 4 2 4 2 2 2 6 2" xfId="40228" xr:uid="{00000000-0005-0000-0000-0000FB600000}"/>
    <cellStyle name="Normal 12 4 2 4 2 2 2 7" xfId="27418" xr:uid="{00000000-0005-0000-0000-0000FC600000}"/>
    <cellStyle name="Normal 12 4 2 4 2 2 3" xfId="2733" xr:uid="{00000000-0005-0000-0000-0000FD600000}"/>
    <cellStyle name="Normal 12 4 2 4 2 2 3 2" xfId="8223" xr:uid="{00000000-0005-0000-0000-0000FE600000}"/>
    <cellStyle name="Normal 12 4 2 4 2 2 3 2 2" xfId="21034" xr:uid="{00000000-0005-0000-0000-0000FF600000}"/>
    <cellStyle name="Normal 12 4 2 4 2 2 3 2 2 2" xfId="46654" xr:uid="{00000000-0005-0000-0000-000000610000}"/>
    <cellStyle name="Normal 12 4 2 4 2 2 3 2 3" xfId="33844" xr:uid="{00000000-0005-0000-0000-000001610000}"/>
    <cellStyle name="Normal 12 4 2 4 2 2 3 3" xfId="15544" xr:uid="{00000000-0005-0000-0000-000002610000}"/>
    <cellStyle name="Normal 12 4 2 4 2 2 3 3 2" xfId="41164" xr:uid="{00000000-0005-0000-0000-000003610000}"/>
    <cellStyle name="Normal 12 4 2 4 2 2 3 4" xfId="28354" xr:uid="{00000000-0005-0000-0000-000004610000}"/>
    <cellStyle name="Normal 12 4 2 4 2 2 4" xfId="4563" xr:uid="{00000000-0005-0000-0000-000005610000}"/>
    <cellStyle name="Normal 12 4 2 4 2 2 4 2" xfId="10053" xr:uid="{00000000-0005-0000-0000-000006610000}"/>
    <cellStyle name="Normal 12 4 2 4 2 2 4 2 2" xfId="22864" xr:uid="{00000000-0005-0000-0000-000007610000}"/>
    <cellStyle name="Normal 12 4 2 4 2 2 4 2 2 2" xfId="48484" xr:uid="{00000000-0005-0000-0000-000008610000}"/>
    <cellStyle name="Normal 12 4 2 4 2 2 4 2 3" xfId="35674" xr:uid="{00000000-0005-0000-0000-000009610000}"/>
    <cellStyle name="Normal 12 4 2 4 2 2 4 3" xfId="17374" xr:uid="{00000000-0005-0000-0000-00000A610000}"/>
    <cellStyle name="Normal 12 4 2 4 2 2 4 3 2" xfId="42994" xr:uid="{00000000-0005-0000-0000-00000B610000}"/>
    <cellStyle name="Normal 12 4 2 4 2 2 4 4" xfId="30184" xr:uid="{00000000-0005-0000-0000-00000C610000}"/>
    <cellStyle name="Normal 12 4 2 4 2 2 5" xfId="11883" xr:uid="{00000000-0005-0000-0000-00000D610000}"/>
    <cellStyle name="Normal 12 4 2 4 2 2 5 2" xfId="24694" xr:uid="{00000000-0005-0000-0000-00000E610000}"/>
    <cellStyle name="Normal 12 4 2 4 2 2 5 2 2" xfId="50314" xr:uid="{00000000-0005-0000-0000-00000F610000}"/>
    <cellStyle name="Normal 12 4 2 4 2 2 5 3" xfId="37504" xr:uid="{00000000-0005-0000-0000-000010610000}"/>
    <cellStyle name="Normal 12 4 2 4 2 2 6" xfId="6393" xr:uid="{00000000-0005-0000-0000-000011610000}"/>
    <cellStyle name="Normal 12 4 2 4 2 2 6 2" xfId="19204" xr:uid="{00000000-0005-0000-0000-000012610000}"/>
    <cellStyle name="Normal 12 4 2 4 2 2 6 2 2" xfId="44824" xr:uid="{00000000-0005-0000-0000-000013610000}"/>
    <cellStyle name="Normal 12 4 2 4 2 2 6 3" xfId="32014" xr:uid="{00000000-0005-0000-0000-000014610000}"/>
    <cellStyle name="Normal 12 4 2 4 2 2 7" xfId="13714" xr:uid="{00000000-0005-0000-0000-000015610000}"/>
    <cellStyle name="Normal 12 4 2 4 2 2 7 2" xfId="39334" xr:uid="{00000000-0005-0000-0000-000016610000}"/>
    <cellStyle name="Normal 12 4 2 4 2 2 8" xfId="26524" xr:uid="{00000000-0005-0000-0000-000017610000}"/>
    <cellStyle name="Normal 12 4 2 4 2 3" xfId="1398" xr:uid="{00000000-0005-0000-0000-000018610000}"/>
    <cellStyle name="Normal 12 4 2 4 2 3 2" xfId="3228" xr:uid="{00000000-0005-0000-0000-000019610000}"/>
    <cellStyle name="Normal 12 4 2 4 2 3 2 2" xfId="8718" xr:uid="{00000000-0005-0000-0000-00001A610000}"/>
    <cellStyle name="Normal 12 4 2 4 2 3 2 2 2" xfId="21529" xr:uid="{00000000-0005-0000-0000-00001B610000}"/>
    <cellStyle name="Normal 12 4 2 4 2 3 2 2 2 2" xfId="47149" xr:uid="{00000000-0005-0000-0000-00001C610000}"/>
    <cellStyle name="Normal 12 4 2 4 2 3 2 2 3" xfId="34339" xr:uid="{00000000-0005-0000-0000-00001D610000}"/>
    <cellStyle name="Normal 12 4 2 4 2 3 2 3" xfId="16039" xr:uid="{00000000-0005-0000-0000-00001E610000}"/>
    <cellStyle name="Normal 12 4 2 4 2 3 2 3 2" xfId="41659" xr:uid="{00000000-0005-0000-0000-00001F610000}"/>
    <cellStyle name="Normal 12 4 2 4 2 3 2 4" xfId="28849" xr:uid="{00000000-0005-0000-0000-000020610000}"/>
    <cellStyle name="Normal 12 4 2 4 2 3 3" xfId="5058" xr:uid="{00000000-0005-0000-0000-000021610000}"/>
    <cellStyle name="Normal 12 4 2 4 2 3 3 2" xfId="10548" xr:uid="{00000000-0005-0000-0000-000022610000}"/>
    <cellStyle name="Normal 12 4 2 4 2 3 3 2 2" xfId="23359" xr:uid="{00000000-0005-0000-0000-000023610000}"/>
    <cellStyle name="Normal 12 4 2 4 2 3 3 2 2 2" xfId="48979" xr:uid="{00000000-0005-0000-0000-000024610000}"/>
    <cellStyle name="Normal 12 4 2 4 2 3 3 2 3" xfId="36169" xr:uid="{00000000-0005-0000-0000-000025610000}"/>
    <cellStyle name="Normal 12 4 2 4 2 3 3 3" xfId="17869" xr:uid="{00000000-0005-0000-0000-000026610000}"/>
    <cellStyle name="Normal 12 4 2 4 2 3 3 3 2" xfId="43489" xr:uid="{00000000-0005-0000-0000-000027610000}"/>
    <cellStyle name="Normal 12 4 2 4 2 3 3 4" xfId="30679" xr:uid="{00000000-0005-0000-0000-000028610000}"/>
    <cellStyle name="Normal 12 4 2 4 2 3 4" xfId="12378" xr:uid="{00000000-0005-0000-0000-000029610000}"/>
    <cellStyle name="Normal 12 4 2 4 2 3 4 2" xfId="25189" xr:uid="{00000000-0005-0000-0000-00002A610000}"/>
    <cellStyle name="Normal 12 4 2 4 2 3 4 2 2" xfId="50809" xr:uid="{00000000-0005-0000-0000-00002B610000}"/>
    <cellStyle name="Normal 12 4 2 4 2 3 4 3" xfId="37999" xr:uid="{00000000-0005-0000-0000-00002C610000}"/>
    <cellStyle name="Normal 12 4 2 4 2 3 5" xfId="6888" xr:uid="{00000000-0005-0000-0000-00002D610000}"/>
    <cellStyle name="Normal 12 4 2 4 2 3 5 2" xfId="19699" xr:uid="{00000000-0005-0000-0000-00002E610000}"/>
    <cellStyle name="Normal 12 4 2 4 2 3 5 2 2" xfId="45319" xr:uid="{00000000-0005-0000-0000-00002F610000}"/>
    <cellStyle name="Normal 12 4 2 4 2 3 5 3" xfId="32509" xr:uid="{00000000-0005-0000-0000-000030610000}"/>
    <cellStyle name="Normal 12 4 2 4 2 3 6" xfId="14209" xr:uid="{00000000-0005-0000-0000-000031610000}"/>
    <cellStyle name="Normal 12 4 2 4 2 3 6 2" xfId="39829" xr:uid="{00000000-0005-0000-0000-000032610000}"/>
    <cellStyle name="Normal 12 4 2 4 2 3 7" xfId="27019" xr:uid="{00000000-0005-0000-0000-000033610000}"/>
    <cellStyle name="Normal 12 4 2 4 2 4" xfId="2334" xr:uid="{00000000-0005-0000-0000-000034610000}"/>
    <cellStyle name="Normal 12 4 2 4 2 4 2" xfId="7824" xr:uid="{00000000-0005-0000-0000-000035610000}"/>
    <cellStyle name="Normal 12 4 2 4 2 4 2 2" xfId="20635" xr:uid="{00000000-0005-0000-0000-000036610000}"/>
    <cellStyle name="Normal 12 4 2 4 2 4 2 2 2" xfId="46255" xr:uid="{00000000-0005-0000-0000-000037610000}"/>
    <cellStyle name="Normal 12 4 2 4 2 4 2 3" xfId="33445" xr:uid="{00000000-0005-0000-0000-000038610000}"/>
    <cellStyle name="Normal 12 4 2 4 2 4 3" xfId="15145" xr:uid="{00000000-0005-0000-0000-000039610000}"/>
    <cellStyle name="Normal 12 4 2 4 2 4 3 2" xfId="40765" xr:uid="{00000000-0005-0000-0000-00003A610000}"/>
    <cellStyle name="Normal 12 4 2 4 2 4 4" xfId="27955" xr:uid="{00000000-0005-0000-0000-00003B610000}"/>
    <cellStyle name="Normal 12 4 2 4 2 5" xfId="4164" xr:uid="{00000000-0005-0000-0000-00003C610000}"/>
    <cellStyle name="Normal 12 4 2 4 2 5 2" xfId="9654" xr:uid="{00000000-0005-0000-0000-00003D610000}"/>
    <cellStyle name="Normal 12 4 2 4 2 5 2 2" xfId="22465" xr:uid="{00000000-0005-0000-0000-00003E610000}"/>
    <cellStyle name="Normal 12 4 2 4 2 5 2 2 2" xfId="48085" xr:uid="{00000000-0005-0000-0000-00003F610000}"/>
    <cellStyle name="Normal 12 4 2 4 2 5 2 3" xfId="35275" xr:uid="{00000000-0005-0000-0000-000040610000}"/>
    <cellStyle name="Normal 12 4 2 4 2 5 3" xfId="16975" xr:uid="{00000000-0005-0000-0000-000041610000}"/>
    <cellStyle name="Normal 12 4 2 4 2 5 3 2" xfId="42595" xr:uid="{00000000-0005-0000-0000-000042610000}"/>
    <cellStyle name="Normal 12 4 2 4 2 5 4" xfId="29785" xr:uid="{00000000-0005-0000-0000-000043610000}"/>
    <cellStyle name="Normal 12 4 2 4 2 6" xfId="11484" xr:uid="{00000000-0005-0000-0000-000044610000}"/>
    <cellStyle name="Normal 12 4 2 4 2 6 2" xfId="24295" xr:uid="{00000000-0005-0000-0000-000045610000}"/>
    <cellStyle name="Normal 12 4 2 4 2 6 2 2" xfId="49915" xr:uid="{00000000-0005-0000-0000-000046610000}"/>
    <cellStyle name="Normal 12 4 2 4 2 6 3" xfId="37105" xr:uid="{00000000-0005-0000-0000-000047610000}"/>
    <cellStyle name="Normal 12 4 2 4 2 7" xfId="5994" xr:uid="{00000000-0005-0000-0000-000048610000}"/>
    <cellStyle name="Normal 12 4 2 4 2 7 2" xfId="18805" xr:uid="{00000000-0005-0000-0000-000049610000}"/>
    <cellStyle name="Normal 12 4 2 4 2 7 2 2" xfId="44425" xr:uid="{00000000-0005-0000-0000-00004A610000}"/>
    <cellStyle name="Normal 12 4 2 4 2 7 3" xfId="31615" xr:uid="{00000000-0005-0000-0000-00004B610000}"/>
    <cellStyle name="Normal 12 4 2 4 2 8" xfId="13315" xr:uid="{00000000-0005-0000-0000-00004C610000}"/>
    <cellStyle name="Normal 12 4 2 4 2 8 2" xfId="38935" xr:uid="{00000000-0005-0000-0000-00004D610000}"/>
    <cellStyle name="Normal 12 4 2 4 2 9" xfId="26125" xr:uid="{00000000-0005-0000-0000-00004E610000}"/>
    <cellStyle name="Normal 12 4 2 4 3" xfId="635" xr:uid="{00000000-0005-0000-0000-00004F610000}"/>
    <cellStyle name="Normal 12 4 2 4 3 2" xfId="1035" xr:uid="{00000000-0005-0000-0000-000050610000}"/>
    <cellStyle name="Normal 12 4 2 4 3 2 2" xfId="1930" xr:uid="{00000000-0005-0000-0000-000051610000}"/>
    <cellStyle name="Normal 12 4 2 4 3 2 2 2" xfId="3760" xr:uid="{00000000-0005-0000-0000-000052610000}"/>
    <cellStyle name="Normal 12 4 2 4 3 2 2 2 2" xfId="9250" xr:uid="{00000000-0005-0000-0000-000053610000}"/>
    <cellStyle name="Normal 12 4 2 4 3 2 2 2 2 2" xfId="22061" xr:uid="{00000000-0005-0000-0000-000054610000}"/>
    <cellStyle name="Normal 12 4 2 4 3 2 2 2 2 2 2" xfId="47681" xr:uid="{00000000-0005-0000-0000-000055610000}"/>
    <cellStyle name="Normal 12 4 2 4 3 2 2 2 2 3" xfId="34871" xr:uid="{00000000-0005-0000-0000-000056610000}"/>
    <cellStyle name="Normal 12 4 2 4 3 2 2 2 3" xfId="16571" xr:uid="{00000000-0005-0000-0000-000057610000}"/>
    <cellStyle name="Normal 12 4 2 4 3 2 2 2 3 2" xfId="42191" xr:uid="{00000000-0005-0000-0000-000058610000}"/>
    <cellStyle name="Normal 12 4 2 4 3 2 2 2 4" xfId="29381" xr:uid="{00000000-0005-0000-0000-000059610000}"/>
    <cellStyle name="Normal 12 4 2 4 3 2 2 3" xfId="5590" xr:uid="{00000000-0005-0000-0000-00005A610000}"/>
    <cellStyle name="Normal 12 4 2 4 3 2 2 3 2" xfId="11080" xr:uid="{00000000-0005-0000-0000-00005B610000}"/>
    <cellStyle name="Normal 12 4 2 4 3 2 2 3 2 2" xfId="23891" xr:uid="{00000000-0005-0000-0000-00005C610000}"/>
    <cellStyle name="Normal 12 4 2 4 3 2 2 3 2 2 2" xfId="49511" xr:uid="{00000000-0005-0000-0000-00005D610000}"/>
    <cellStyle name="Normal 12 4 2 4 3 2 2 3 2 3" xfId="36701" xr:uid="{00000000-0005-0000-0000-00005E610000}"/>
    <cellStyle name="Normal 12 4 2 4 3 2 2 3 3" xfId="18401" xr:uid="{00000000-0005-0000-0000-00005F610000}"/>
    <cellStyle name="Normal 12 4 2 4 3 2 2 3 3 2" xfId="44021" xr:uid="{00000000-0005-0000-0000-000060610000}"/>
    <cellStyle name="Normal 12 4 2 4 3 2 2 3 4" xfId="31211" xr:uid="{00000000-0005-0000-0000-000061610000}"/>
    <cellStyle name="Normal 12 4 2 4 3 2 2 4" xfId="12910" xr:uid="{00000000-0005-0000-0000-000062610000}"/>
    <cellStyle name="Normal 12 4 2 4 3 2 2 4 2" xfId="25721" xr:uid="{00000000-0005-0000-0000-000063610000}"/>
    <cellStyle name="Normal 12 4 2 4 3 2 2 4 2 2" xfId="51341" xr:uid="{00000000-0005-0000-0000-000064610000}"/>
    <cellStyle name="Normal 12 4 2 4 3 2 2 4 3" xfId="38531" xr:uid="{00000000-0005-0000-0000-000065610000}"/>
    <cellStyle name="Normal 12 4 2 4 3 2 2 5" xfId="7420" xr:uid="{00000000-0005-0000-0000-000066610000}"/>
    <cellStyle name="Normal 12 4 2 4 3 2 2 5 2" xfId="20231" xr:uid="{00000000-0005-0000-0000-000067610000}"/>
    <cellStyle name="Normal 12 4 2 4 3 2 2 5 2 2" xfId="45851" xr:uid="{00000000-0005-0000-0000-000068610000}"/>
    <cellStyle name="Normal 12 4 2 4 3 2 2 5 3" xfId="33041" xr:uid="{00000000-0005-0000-0000-000069610000}"/>
    <cellStyle name="Normal 12 4 2 4 3 2 2 6" xfId="14741" xr:uid="{00000000-0005-0000-0000-00006A610000}"/>
    <cellStyle name="Normal 12 4 2 4 3 2 2 6 2" xfId="40361" xr:uid="{00000000-0005-0000-0000-00006B610000}"/>
    <cellStyle name="Normal 12 4 2 4 3 2 2 7" xfId="27551" xr:uid="{00000000-0005-0000-0000-00006C610000}"/>
    <cellStyle name="Normal 12 4 2 4 3 2 3" xfId="2866" xr:uid="{00000000-0005-0000-0000-00006D610000}"/>
    <cellStyle name="Normal 12 4 2 4 3 2 3 2" xfId="8356" xr:uid="{00000000-0005-0000-0000-00006E610000}"/>
    <cellStyle name="Normal 12 4 2 4 3 2 3 2 2" xfId="21167" xr:uid="{00000000-0005-0000-0000-00006F610000}"/>
    <cellStyle name="Normal 12 4 2 4 3 2 3 2 2 2" xfId="46787" xr:uid="{00000000-0005-0000-0000-000070610000}"/>
    <cellStyle name="Normal 12 4 2 4 3 2 3 2 3" xfId="33977" xr:uid="{00000000-0005-0000-0000-000071610000}"/>
    <cellStyle name="Normal 12 4 2 4 3 2 3 3" xfId="15677" xr:uid="{00000000-0005-0000-0000-000072610000}"/>
    <cellStyle name="Normal 12 4 2 4 3 2 3 3 2" xfId="41297" xr:uid="{00000000-0005-0000-0000-000073610000}"/>
    <cellStyle name="Normal 12 4 2 4 3 2 3 4" xfId="28487" xr:uid="{00000000-0005-0000-0000-000074610000}"/>
    <cellStyle name="Normal 12 4 2 4 3 2 4" xfId="4696" xr:uid="{00000000-0005-0000-0000-000075610000}"/>
    <cellStyle name="Normal 12 4 2 4 3 2 4 2" xfId="10186" xr:uid="{00000000-0005-0000-0000-000076610000}"/>
    <cellStyle name="Normal 12 4 2 4 3 2 4 2 2" xfId="22997" xr:uid="{00000000-0005-0000-0000-000077610000}"/>
    <cellStyle name="Normal 12 4 2 4 3 2 4 2 2 2" xfId="48617" xr:uid="{00000000-0005-0000-0000-000078610000}"/>
    <cellStyle name="Normal 12 4 2 4 3 2 4 2 3" xfId="35807" xr:uid="{00000000-0005-0000-0000-000079610000}"/>
    <cellStyle name="Normal 12 4 2 4 3 2 4 3" xfId="17507" xr:uid="{00000000-0005-0000-0000-00007A610000}"/>
    <cellStyle name="Normal 12 4 2 4 3 2 4 3 2" xfId="43127" xr:uid="{00000000-0005-0000-0000-00007B610000}"/>
    <cellStyle name="Normal 12 4 2 4 3 2 4 4" xfId="30317" xr:uid="{00000000-0005-0000-0000-00007C610000}"/>
    <cellStyle name="Normal 12 4 2 4 3 2 5" xfId="12016" xr:uid="{00000000-0005-0000-0000-00007D610000}"/>
    <cellStyle name="Normal 12 4 2 4 3 2 5 2" xfId="24827" xr:uid="{00000000-0005-0000-0000-00007E610000}"/>
    <cellStyle name="Normal 12 4 2 4 3 2 5 2 2" xfId="50447" xr:uid="{00000000-0005-0000-0000-00007F610000}"/>
    <cellStyle name="Normal 12 4 2 4 3 2 5 3" xfId="37637" xr:uid="{00000000-0005-0000-0000-000080610000}"/>
    <cellStyle name="Normal 12 4 2 4 3 2 6" xfId="6526" xr:uid="{00000000-0005-0000-0000-000081610000}"/>
    <cellStyle name="Normal 12 4 2 4 3 2 6 2" xfId="19337" xr:uid="{00000000-0005-0000-0000-000082610000}"/>
    <cellStyle name="Normal 12 4 2 4 3 2 6 2 2" xfId="44957" xr:uid="{00000000-0005-0000-0000-000083610000}"/>
    <cellStyle name="Normal 12 4 2 4 3 2 6 3" xfId="32147" xr:uid="{00000000-0005-0000-0000-000084610000}"/>
    <cellStyle name="Normal 12 4 2 4 3 2 7" xfId="13847" xr:uid="{00000000-0005-0000-0000-000085610000}"/>
    <cellStyle name="Normal 12 4 2 4 3 2 7 2" xfId="39467" xr:uid="{00000000-0005-0000-0000-000086610000}"/>
    <cellStyle name="Normal 12 4 2 4 3 2 8" xfId="26657" xr:uid="{00000000-0005-0000-0000-000087610000}"/>
    <cellStyle name="Normal 12 4 2 4 3 3" xfId="1530" xr:uid="{00000000-0005-0000-0000-000088610000}"/>
    <cellStyle name="Normal 12 4 2 4 3 3 2" xfId="3360" xr:uid="{00000000-0005-0000-0000-000089610000}"/>
    <cellStyle name="Normal 12 4 2 4 3 3 2 2" xfId="8850" xr:uid="{00000000-0005-0000-0000-00008A610000}"/>
    <cellStyle name="Normal 12 4 2 4 3 3 2 2 2" xfId="21661" xr:uid="{00000000-0005-0000-0000-00008B610000}"/>
    <cellStyle name="Normal 12 4 2 4 3 3 2 2 2 2" xfId="47281" xr:uid="{00000000-0005-0000-0000-00008C610000}"/>
    <cellStyle name="Normal 12 4 2 4 3 3 2 2 3" xfId="34471" xr:uid="{00000000-0005-0000-0000-00008D610000}"/>
    <cellStyle name="Normal 12 4 2 4 3 3 2 3" xfId="16171" xr:uid="{00000000-0005-0000-0000-00008E610000}"/>
    <cellStyle name="Normal 12 4 2 4 3 3 2 3 2" xfId="41791" xr:uid="{00000000-0005-0000-0000-00008F610000}"/>
    <cellStyle name="Normal 12 4 2 4 3 3 2 4" xfId="28981" xr:uid="{00000000-0005-0000-0000-000090610000}"/>
    <cellStyle name="Normal 12 4 2 4 3 3 3" xfId="5190" xr:uid="{00000000-0005-0000-0000-000091610000}"/>
    <cellStyle name="Normal 12 4 2 4 3 3 3 2" xfId="10680" xr:uid="{00000000-0005-0000-0000-000092610000}"/>
    <cellStyle name="Normal 12 4 2 4 3 3 3 2 2" xfId="23491" xr:uid="{00000000-0005-0000-0000-000093610000}"/>
    <cellStyle name="Normal 12 4 2 4 3 3 3 2 2 2" xfId="49111" xr:uid="{00000000-0005-0000-0000-000094610000}"/>
    <cellStyle name="Normal 12 4 2 4 3 3 3 2 3" xfId="36301" xr:uid="{00000000-0005-0000-0000-000095610000}"/>
    <cellStyle name="Normal 12 4 2 4 3 3 3 3" xfId="18001" xr:uid="{00000000-0005-0000-0000-000096610000}"/>
    <cellStyle name="Normal 12 4 2 4 3 3 3 3 2" xfId="43621" xr:uid="{00000000-0005-0000-0000-000097610000}"/>
    <cellStyle name="Normal 12 4 2 4 3 3 3 4" xfId="30811" xr:uid="{00000000-0005-0000-0000-000098610000}"/>
    <cellStyle name="Normal 12 4 2 4 3 3 4" xfId="12510" xr:uid="{00000000-0005-0000-0000-000099610000}"/>
    <cellStyle name="Normal 12 4 2 4 3 3 4 2" xfId="25321" xr:uid="{00000000-0005-0000-0000-00009A610000}"/>
    <cellStyle name="Normal 12 4 2 4 3 3 4 2 2" xfId="50941" xr:uid="{00000000-0005-0000-0000-00009B610000}"/>
    <cellStyle name="Normal 12 4 2 4 3 3 4 3" xfId="38131" xr:uid="{00000000-0005-0000-0000-00009C610000}"/>
    <cellStyle name="Normal 12 4 2 4 3 3 5" xfId="7020" xr:uid="{00000000-0005-0000-0000-00009D610000}"/>
    <cellStyle name="Normal 12 4 2 4 3 3 5 2" xfId="19831" xr:uid="{00000000-0005-0000-0000-00009E610000}"/>
    <cellStyle name="Normal 12 4 2 4 3 3 5 2 2" xfId="45451" xr:uid="{00000000-0005-0000-0000-00009F610000}"/>
    <cellStyle name="Normal 12 4 2 4 3 3 5 3" xfId="32641" xr:uid="{00000000-0005-0000-0000-0000A0610000}"/>
    <cellStyle name="Normal 12 4 2 4 3 3 6" xfId="14341" xr:uid="{00000000-0005-0000-0000-0000A1610000}"/>
    <cellStyle name="Normal 12 4 2 4 3 3 6 2" xfId="39961" xr:uid="{00000000-0005-0000-0000-0000A2610000}"/>
    <cellStyle name="Normal 12 4 2 4 3 3 7" xfId="27151" xr:uid="{00000000-0005-0000-0000-0000A3610000}"/>
    <cellStyle name="Normal 12 4 2 4 3 4" xfId="2466" xr:uid="{00000000-0005-0000-0000-0000A4610000}"/>
    <cellStyle name="Normal 12 4 2 4 3 4 2" xfId="7956" xr:uid="{00000000-0005-0000-0000-0000A5610000}"/>
    <cellStyle name="Normal 12 4 2 4 3 4 2 2" xfId="20767" xr:uid="{00000000-0005-0000-0000-0000A6610000}"/>
    <cellStyle name="Normal 12 4 2 4 3 4 2 2 2" xfId="46387" xr:uid="{00000000-0005-0000-0000-0000A7610000}"/>
    <cellStyle name="Normal 12 4 2 4 3 4 2 3" xfId="33577" xr:uid="{00000000-0005-0000-0000-0000A8610000}"/>
    <cellStyle name="Normal 12 4 2 4 3 4 3" xfId="15277" xr:uid="{00000000-0005-0000-0000-0000A9610000}"/>
    <cellStyle name="Normal 12 4 2 4 3 4 3 2" xfId="40897" xr:uid="{00000000-0005-0000-0000-0000AA610000}"/>
    <cellStyle name="Normal 12 4 2 4 3 4 4" xfId="28087" xr:uid="{00000000-0005-0000-0000-0000AB610000}"/>
    <cellStyle name="Normal 12 4 2 4 3 5" xfId="4296" xr:uid="{00000000-0005-0000-0000-0000AC610000}"/>
    <cellStyle name="Normal 12 4 2 4 3 5 2" xfId="9786" xr:uid="{00000000-0005-0000-0000-0000AD610000}"/>
    <cellStyle name="Normal 12 4 2 4 3 5 2 2" xfId="22597" xr:uid="{00000000-0005-0000-0000-0000AE610000}"/>
    <cellStyle name="Normal 12 4 2 4 3 5 2 2 2" xfId="48217" xr:uid="{00000000-0005-0000-0000-0000AF610000}"/>
    <cellStyle name="Normal 12 4 2 4 3 5 2 3" xfId="35407" xr:uid="{00000000-0005-0000-0000-0000B0610000}"/>
    <cellStyle name="Normal 12 4 2 4 3 5 3" xfId="17107" xr:uid="{00000000-0005-0000-0000-0000B1610000}"/>
    <cellStyle name="Normal 12 4 2 4 3 5 3 2" xfId="42727" xr:uid="{00000000-0005-0000-0000-0000B2610000}"/>
    <cellStyle name="Normal 12 4 2 4 3 5 4" xfId="29917" xr:uid="{00000000-0005-0000-0000-0000B3610000}"/>
    <cellStyle name="Normal 12 4 2 4 3 6" xfId="11616" xr:uid="{00000000-0005-0000-0000-0000B4610000}"/>
    <cellStyle name="Normal 12 4 2 4 3 6 2" xfId="24427" xr:uid="{00000000-0005-0000-0000-0000B5610000}"/>
    <cellStyle name="Normal 12 4 2 4 3 6 2 2" xfId="50047" xr:uid="{00000000-0005-0000-0000-0000B6610000}"/>
    <cellStyle name="Normal 12 4 2 4 3 6 3" xfId="37237" xr:uid="{00000000-0005-0000-0000-0000B7610000}"/>
    <cellStyle name="Normal 12 4 2 4 3 7" xfId="6126" xr:uid="{00000000-0005-0000-0000-0000B8610000}"/>
    <cellStyle name="Normal 12 4 2 4 3 7 2" xfId="18937" xr:uid="{00000000-0005-0000-0000-0000B9610000}"/>
    <cellStyle name="Normal 12 4 2 4 3 7 2 2" xfId="44557" xr:uid="{00000000-0005-0000-0000-0000BA610000}"/>
    <cellStyle name="Normal 12 4 2 4 3 7 3" xfId="31747" xr:uid="{00000000-0005-0000-0000-0000BB610000}"/>
    <cellStyle name="Normal 12 4 2 4 3 8" xfId="13447" xr:uid="{00000000-0005-0000-0000-0000BC610000}"/>
    <cellStyle name="Normal 12 4 2 4 3 8 2" xfId="39067" xr:uid="{00000000-0005-0000-0000-0000BD610000}"/>
    <cellStyle name="Normal 12 4 2 4 3 9" xfId="26257" xr:uid="{00000000-0005-0000-0000-0000BE610000}"/>
    <cellStyle name="Normal 12 4 2 4 4" xfId="410" xr:uid="{00000000-0005-0000-0000-0000BF610000}"/>
    <cellStyle name="Normal 12 4 2 4 4 2" xfId="1305" xr:uid="{00000000-0005-0000-0000-0000C0610000}"/>
    <cellStyle name="Normal 12 4 2 4 4 2 2" xfId="3135" xr:uid="{00000000-0005-0000-0000-0000C1610000}"/>
    <cellStyle name="Normal 12 4 2 4 4 2 2 2" xfId="8625" xr:uid="{00000000-0005-0000-0000-0000C2610000}"/>
    <cellStyle name="Normal 12 4 2 4 4 2 2 2 2" xfId="21436" xr:uid="{00000000-0005-0000-0000-0000C3610000}"/>
    <cellStyle name="Normal 12 4 2 4 4 2 2 2 2 2" xfId="47056" xr:uid="{00000000-0005-0000-0000-0000C4610000}"/>
    <cellStyle name="Normal 12 4 2 4 4 2 2 2 3" xfId="34246" xr:uid="{00000000-0005-0000-0000-0000C5610000}"/>
    <cellStyle name="Normal 12 4 2 4 4 2 2 3" xfId="15946" xr:uid="{00000000-0005-0000-0000-0000C6610000}"/>
    <cellStyle name="Normal 12 4 2 4 4 2 2 3 2" xfId="41566" xr:uid="{00000000-0005-0000-0000-0000C7610000}"/>
    <cellStyle name="Normal 12 4 2 4 4 2 2 4" xfId="28756" xr:uid="{00000000-0005-0000-0000-0000C8610000}"/>
    <cellStyle name="Normal 12 4 2 4 4 2 3" xfId="4965" xr:uid="{00000000-0005-0000-0000-0000C9610000}"/>
    <cellStyle name="Normal 12 4 2 4 4 2 3 2" xfId="10455" xr:uid="{00000000-0005-0000-0000-0000CA610000}"/>
    <cellStyle name="Normal 12 4 2 4 4 2 3 2 2" xfId="23266" xr:uid="{00000000-0005-0000-0000-0000CB610000}"/>
    <cellStyle name="Normal 12 4 2 4 4 2 3 2 2 2" xfId="48886" xr:uid="{00000000-0005-0000-0000-0000CC610000}"/>
    <cellStyle name="Normal 12 4 2 4 4 2 3 2 3" xfId="36076" xr:uid="{00000000-0005-0000-0000-0000CD610000}"/>
    <cellStyle name="Normal 12 4 2 4 4 2 3 3" xfId="17776" xr:uid="{00000000-0005-0000-0000-0000CE610000}"/>
    <cellStyle name="Normal 12 4 2 4 4 2 3 3 2" xfId="43396" xr:uid="{00000000-0005-0000-0000-0000CF610000}"/>
    <cellStyle name="Normal 12 4 2 4 4 2 3 4" xfId="30586" xr:uid="{00000000-0005-0000-0000-0000D0610000}"/>
    <cellStyle name="Normal 12 4 2 4 4 2 4" xfId="12285" xr:uid="{00000000-0005-0000-0000-0000D1610000}"/>
    <cellStyle name="Normal 12 4 2 4 4 2 4 2" xfId="25096" xr:uid="{00000000-0005-0000-0000-0000D2610000}"/>
    <cellStyle name="Normal 12 4 2 4 4 2 4 2 2" xfId="50716" xr:uid="{00000000-0005-0000-0000-0000D3610000}"/>
    <cellStyle name="Normal 12 4 2 4 4 2 4 3" xfId="37906" xr:uid="{00000000-0005-0000-0000-0000D4610000}"/>
    <cellStyle name="Normal 12 4 2 4 4 2 5" xfId="6795" xr:uid="{00000000-0005-0000-0000-0000D5610000}"/>
    <cellStyle name="Normal 12 4 2 4 4 2 5 2" xfId="19606" xr:uid="{00000000-0005-0000-0000-0000D6610000}"/>
    <cellStyle name="Normal 12 4 2 4 4 2 5 2 2" xfId="45226" xr:uid="{00000000-0005-0000-0000-0000D7610000}"/>
    <cellStyle name="Normal 12 4 2 4 4 2 5 3" xfId="32416" xr:uid="{00000000-0005-0000-0000-0000D8610000}"/>
    <cellStyle name="Normal 12 4 2 4 4 2 6" xfId="14116" xr:uid="{00000000-0005-0000-0000-0000D9610000}"/>
    <cellStyle name="Normal 12 4 2 4 4 2 6 2" xfId="39736" xr:uid="{00000000-0005-0000-0000-0000DA610000}"/>
    <cellStyle name="Normal 12 4 2 4 4 2 7" xfId="26926" xr:uid="{00000000-0005-0000-0000-0000DB610000}"/>
    <cellStyle name="Normal 12 4 2 4 4 3" xfId="2241" xr:uid="{00000000-0005-0000-0000-0000DC610000}"/>
    <cellStyle name="Normal 12 4 2 4 4 3 2" xfId="7731" xr:uid="{00000000-0005-0000-0000-0000DD610000}"/>
    <cellStyle name="Normal 12 4 2 4 4 3 2 2" xfId="20542" xr:uid="{00000000-0005-0000-0000-0000DE610000}"/>
    <cellStyle name="Normal 12 4 2 4 4 3 2 2 2" xfId="46162" xr:uid="{00000000-0005-0000-0000-0000DF610000}"/>
    <cellStyle name="Normal 12 4 2 4 4 3 2 3" xfId="33352" xr:uid="{00000000-0005-0000-0000-0000E0610000}"/>
    <cellStyle name="Normal 12 4 2 4 4 3 3" xfId="15052" xr:uid="{00000000-0005-0000-0000-0000E1610000}"/>
    <cellStyle name="Normal 12 4 2 4 4 3 3 2" xfId="40672" xr:uid="{00000000-0005-0000-0000-0000E2610000}"/>
    <cellStyle name="Normal 12 4 2 4 4 3 4" xfId="27862" xr:uid="{00000000-0005-0000-0000-0000E3610000}"/>
    <cellStyle name="Normal 12 4 2 4 4 4" xfId="4071" xr:uid="{00000000-0005-0000-0000-0000E4610000}"/>
    <cellStyle name="Normal 12 4 2 4 4 4 2" xfId="9561" xr:uid="{00000000-0005-0000-0000-0000E5610000}"/>
    <cellStyle name="Normal 12 4 2 4 4 4 2 2" xfId="22372" xr:uid="{00000000-0005-0000-0000-0000E6610000}"/>
    <cellStyle name="Normal 12 4 2 4 4 4 2 2 2" xfId="47992" xr:uid="{00000000-0005-0000-0000-0000E7610000}"/>
    <cellStyle name="Normal 12 4 2 4 4 4 2 3" xfId="35182" xr:uid="{00000000-0005-0000-0000-0000E8610000}"/>
    <cellStyle name="Normal 12 4 2 4 4 4 3" xfId="16882" xr:uid="{00000000-0005-0000-0000-0000E9610000}"/>
    <cellStyle name="Normal 12 4 2 4 4 4 3 2" xfId="42502" xr:uid="{00000000-0005-0000-0000-0000EA610000}"/>
    <cellStyle name="Normal 12 4 2 4 4 4 4" xfId="29692" xr:uid="{00000000-0005-0000-0000-0000EB610000}"/>
    <cellStyle name="Normal 12 4 2 4 4 5" xfId="11391" xr:uid="{00000000-0005-0000-0000-0000EC610000}"/>
    <cellStyle name="Normal 12 4 2 4 4 5 2" xfId="24202" xr:uid="{00000000-0005-0000-0000-0000ED610000}"/>
    <cellStyle name="Normal 12 4 2 4 4 5 2 2" xfId="49822" xr:uid="{00000000-0005-0000-0000-0000EE610000}"/>
    <cellStyle name="Normal 12 4 2 4 4 5 3" xfId="37012" xr:uid="{00000000-0005-0000-0000-0000EF610000}"/>
    <cellStyle name="Normal 12 4 2 4 4 6" xfId="5901" xr:uid="{00000000-0005-0000-0000-0000F0610000}"/>
    <cellStyle name="Normal 12 4 2 4 4 6 2" xfId="18712" xr:uid="{00000000-0005-0000-0000-0000F1610000}"/>
    <cellStyle name="Normal 12 4 2 4 4 6 2 2" xfId="44332" xr:uid="{00000000-0005-0000-0000-0000F2610000}"/>
    <cellStyle name="Normal 12 4 2 4 4 6 3" xfId="31522" xr:uid="{00000000-0005-0000-0000-0000F3610000}"/>
    <cellStyle name="Normal 12 4 2 4 4 7" xfId="13222" xr:uid="{00000000-0005-0000-0000-0000F4610000}"/>
    <cellStyle name="Normal 12 4 2 4 4 7 2" xfId="38842" xr:uid="{00000000-0005-0000-0000-0000F5610000}"/>
    <cellStyle name="Normal 12 4 2 4 4 8" xfId="26032" xr:uid="{00000000-0005-0000-0000-0000F6610000}"/>
    <cellStyle name="Normal 12 4 2 4 5" xfId="769" xr:uid="{00000000-0005-0000-0000-0000F7610000}"/>
    <cellStyle name="Normal 12 4 2 4 5 2" xfId="1664" xr:uid="{00000000-0005-0000-0000-0000F8610000}"/>
    <cellStyle name="Normal 12 4 2 4 5 2 2" xfId="3494" xr:uid="{00000000-0005-0000-0000-0000F9610000}"/>
    <cellStyle name="Normal 12 4 2 4 5 2 2 2" xfId="8984" xr:uid="{00000000-0005-0000-0000-0000FA610000}"/>
    <cellStyle name="Normal 12 4 2 4 5 2 2 2 2" xfId="21795" xr:uid="{00000000-0005-0000-0000-0000FB610000}"/>
    <cellStyle name="Normal 12 4 2 4 5 2 2 2 2 2" xfId="47415" xr:uid="{00000000-0005-0000-0000-0000FC610000}"/>
    <cellStyle name="Normal 12 4 2 4 5 2 2 2 3" xfId="34605" xr:uid="{00000000-0005-0000-0000-0000FD610000}"/>
    <cellStyle name="Normal 12 4 2 4 5 2 2 3" xfId="16305" xr:uid="{00000000-0005-0000-0000-0000FE610000}"/>
    <cellStyle name="Normal 12 4 2 4 5 2 2 3 2" xfId="41925" xr:uid="{00000000-0005-0000-0000-0000FF610000}"/>
    <cellStyle name="Normal 12 4 2 4 5 2 2 4" xfId="29115" xr:uid="{00000000-0005-0000-0000-000000620000}"/>
    <cellStyle name="Normal 12 4 2 4 5 2 3" xfId="5324" xr:uid="{00000000-0005-0000-0000-000001620000}"/>
    <cellStyle name="Normal 12 4 2 4 5 2 3 2" xfId="10814" xr:uid="{00000000-0005-0000-0000-000002620000}"/>
    <cellStyle name="Normal 12 4 2 4 5 2 3 2 2" xfId="23625" xr:uid="{00000000-0005-0000-0000-000003620000}"/>
    <cellStyle name="Normal 12 4 2 4 5 2 3 2 2 2" xfId="49245" xr:uid="{00000000-0005-0000-0000-000004620000}"/>
    <cellStyle name="Normal 12 4 2 4 5 2 3 2 3" xfId="36435" xr:uid="{00000000-0005-0000-0000-000005620000}"/>
    <cellStyle name="Normal 12 4 2 4 5 2 3 3" xfId="18135" xr:uid="{00000000-0005-0000-0000-000006620000}"/>
    <cellStyle name="Normal 12 4 2 4 5 2 3 3 2" xfId="43755" xr:uid="{00000000-0005-0000-0000-000007620000}"/>
    <cellStyle name="Normal 12 4 2 4 5 2 3 4" xfId="30945" xr:uid="{00000000-0005-0000-0000-000008620000}"/>
    <cellStyle name="Normal 12 4 2 4 5 2 4" xfId="12644" xr:uid="{00000000-0005-0000-0000-000009620000}"/>
    <cellStyle name="Normal 12 4 2 4 5 2 4 2" xfId="25455" xr:uid="{00000000-0005-0000-0000-00000A620000}"/>
    <cellStyle name="Normal 12 4 2 4 5 2 4 2 2" xfId="51075" xr:uid="{00000000-0005-0000-0000-00000B620000}"/>
    <cellStyle name="Normal 12 4 2 4 5 2 4 3" xfId="38265" xr:uid="{00000000-0005-0000-0000-00000C620000}"/>
    <cellStyle name="Normal 12 4 2 4 5 2 5" xfId="7154" xr:uid="{00000000-0005-0000-0000-00000D620000}"/>
    <cellStyle name="Normal 12 4 2 4 5 2 5 2" xfId="19965" xr:uid="{00000000-0005-0000-0000-00000E620000}"/>
    <cellStyle name="Normal 12 4 2 4 5 2 5 2 2" xfId="45585" xr:uid="{00000000-0005-0000-0000-00000F620000}"/>
    <cellStyle name="Normal 12 4 2 4 5 2 5 3" xfId="32775" xr:uid="{00000000-0005-0000-0000-000010620000}"/>
    <cellStyle name="Normal 12 4 2 4 5 2 6" xfId="14475" xr:uid="{00000000-0005-0000-0000-000011620000}"/>
    <cellStyle name="Normal 12 4 2 4 5 2 6 2" xfId="40095" xr:uid="{00000000-0005-0000-0000-000012620000}"/>
    <cellStyle name="Normal 12 4 2 4 5 2 7" xfId="27285" xr:uid="{00000000-0005-0000-0000-000013620000}"/>
    <cellStyle name="Normal 12 4 2 4 5 3" xfId="2600" xr:uid="{00000000-0005-0000-0000-000014620000}"/>
    <cellStyle name="Normal 12 4 2 4 5 3 2" xfId="8090" xr:uid="{00000000-0005-0000-0000-000015620000}"/>
    <cellStyle name="Normal 12 4 2 4 5 3 2 2" xfId="20901" xr:uid="{00000000-0005-0000-0000-000016620000}"/>
    <cellStyle name="Normal 12 4 2 4 5 3 2 2 2" xfId="46521" xr:uid="{00000000-0005-0000-0000-000017620000}"/>
    <cellStyle name="Normal 12 4 2 4 5 3 2 3" xfId="33711" xr:uid="{00000000-0005-0000-0000-000018620000}"/>
    <cellStyle name="Normal 12 4 2 4 5 3 3" xfId="15411" xr:uid="{00000000-0005-0000-0000-000019620000}"/>
    <cellStyle name="Normal 12 4 2 4 5 3 3 2" xfId="41031" xr:uid="{00000000-0005-0000-0000-00001A620000}"/>
    <cellStyle name="Normal 12 4 2 4 5 3 4" xfId="28221" xr:uid="{00000000-0005-0000-0000-00001B620000}"/>
    <cellStyle name="Normal 12 4 2 4 5 4" xfId="4430" xr:uid="{00000000-0005-0000-0000-00001C620000}"/>
    <cellStyle name="Normal 12 4 2 4 5 4 2" xfId="9920" xr:uid="{00000000-0005-0000-0000-00001D620000}"/>
    <cellStyle name="Normal 12 4 2 4 5 4 2 2" xfId="22731" xr:uid="{00000000-0005-0000-0000-00001E620000}"/>
    <cellStyle name="Normal 12 4 2 4 5 4 2 2 2" xfId="48351" xr:uid="{00000000-0005-0000-0000-00001F620000}"/>
    <cellStyle name="Normal 12 4 2 4 5 4 2 3" xfId="35541" xr:uid="{00000000-0005-0000-0000-000020620000}"/>
    <cellStyle name="Normal 12 4 2 4 5 4 3" xfId="17241" xr:uid="{00000000-0005-0000-0000-000021620000}"/>
    <cellStyle name="Normal 12 4 2 4 5 4 3 2" xfId="42861" xr:uid="{00000000-0005-0000-0000-000022620000}"/>
    <cellStyle name="Normal 12 4 2 4 5 4 4" xfId="30051" xr:uid="{00000000-0005-0000-0000-000023620000}"/>
    <cellStyle name="Normal 12 4 2 4 5 5" xfId="11750" xr:uid="{00000000-0005-0000-0000-000024620000}"/>
    <cellStyle name="Normal 12 4 2 4 5 5 2" xfId="24561" xr:uid="{00000000-0005-0000-0000-000025620000}"/>
    <cellStyle name="Normal 12 4 2 4 5 5 2 2" xfId="50181" xr:uid="{00000000-0005-0000-0000-000026620000}"/>
    <cellStyle name="Normal 12 4 2 4 5 5 3" xfId="37371" xr:uid="{00000000-0005-0000-0000-000027620000}"/>
    <cellStyle name="Normal 12 4 2 4 5 6" xfId="6260" xr:uid="{00000000-0005-0000-0000-000028620000}"/>
    <cellStyle name="Normal 12 4 2 4 5 6 2" xfId="19071" xr:uid="{00000000-0005-0000-0000-000029620000}"/>
    <cellStyle name="Normal 12 4 2 4 5 6 2 2" xfId="44691" xr:uid="{00000000-0005-0000-0000-00002A620000}"/>
    <cellStyle name="Normal 12 4 2 4 5 6 3" xfId="31881" xr:uid="{00000000-0005-0000-0000-00002B620000}"/>
    <cellStyle name="Normal 12 4 2 4 5 7" xfId="13581" xr:uid="{00000000-0005-0000-0000-00002C620000}"/>
    <cellStyle name="Normal 12 4 2 4 5 7 2" xfId="39201" xr:uid="{00000000-0005-0000-0000-00002D620000}"/>
    <cellStyle name="Normal 12 4 2 4 5 8" xfId="26391" xr:uid="{00000000-0005-0000-0000-00002E620000}"/>
    <cellStyle name="Normal 12 4 2 4 6" xfId="1170" xr:uid="{00000000-0005-0000-0000-00002F620000}"/>
    <cellStyle name="Normal 12 4 2 4 6 2" xfId="3000" xr:uid="{00000000-0005-0000-0000-000030620000}"/>
    <cellStyle name="Normal 12 4 2 4 6 2 2" xfId="8490" xr:uid="{00000000-0005-0000-0000-000031620000}"/>
    <cellStyle name="Normal 12 4 2 4 6 2 2 2" xfId="21301" xr:uid="{00000000-0005-0000-0000-000032620000}"/>
    <cellStyle name="Normal 12 4 2 4 6 2 2 2 2" xfId="46921" xr:uid="{00000000-0005-0000-0000-000033620000}"/>
    <cellStyle name="Normal 12 4 2 4 6 2 2 3" xfId="34111" xr:uid="{00000000-0005-0000-0000-000034620000}"/>
    <cellStyle name="Normal 12 4 2 4 6 2 3" xfId="15811" xr:uid="{00000000-0005-0000-0000-000035620000}"/>
    <cellStyle name="Normal 12 4 2 4 6 2 3 2" xfId="41431" xr:uid="{00000000-0005-0000-0000-000036620000}"/>
    <cellStyle name="Normal 12 4 2 4 6 2 4" xfId="28621" xr:uid="{00000000-0005-0000-0000-000037620000}"/>
    <cellStyle name="Normal 12 4 2 4 6 3" xfId="4830" xr:uid="{00000000-0005-0000-0000-000038620000}"/>
    <cellStyle name="Normal 12 4 2 4 6 3 2" xfId="10320" xr:uid="{00000000-0005-0000-0000-000039620000}"/>
    <cellStyle name="Normal 12 4 2 4 6 3 2 2" xfId="23131" xr:uid="{00000000-0005-0000-0000-00003A620000}"/>
    <cellStyle name="Normal 12 4 2 4 6 3 2 2 2" xfId="48751" xr:uid="{00000000-0005-0000-0000-00003B620000}"/>
    <cellStyle name="Normal 12 4 2 4 6 3 2 3" xfId="35941" xr:uid="{00000000-0005-0000-0000-00003C620000}"/>
    <cellStyle name="Normal 12 4 2 4 6 3 3" xfId="17641" xr:uid="{00000000-0005-0000-0000-00003D620000}"/>
    <cellStyle name="Normal 12 4 2 4 6 3 3 2" xfId="43261" xr:uid="{00000000-0005-0000-0000-00003E620000}"/>
    <cellStyle name="Normal 12 4 2 4 6 3 4" xfId="30451" xr:uid="{00000000-0005-0000-0000-00003F620000}"/>
    <cellStyle name="Normal 12 4 2 4 6 4" xfId="12150" xr:uid="{00000000-0005-0000-0000-000040620000}"/>
    <cellStyle name="Normal 12 4 2 4 6 4 2" xfId="24961" xr:uid="{00000000-0005-0000-0000-000041620000}"/>
    <cellStyle name="Normal 12 4 2 4 6 4 2 2" xfId="50581" xr:uid="{00000000-0005-0000-0000-000042620000}"/>
    <cellStyle name="Normal 12 4 2 4 6 4 3" xfId="37771" xr:uid="{00000000-0005-0000-0000-000043620000}"/>
    <cellStyle name="Normal 12 4 2 4 6 5" xfId="6660" xr:uid="{00000000-0005-0000-0000-000044620000}"/>
    <cellStyle name="Normal 12 4 2 4 6 5 2" xfId="19471" xr:uid="{00000000-0005-0000-0000-000045620000}"/>
    <cellStyle name="Normal 12 4 2 4 6 5 2 2" xfId="45091" xr:uid="{00000000-0005-0000-0000-000046620000}"/>
    <cellStyle name="Normal 12 4 2 4 6 5 3" xfId="32281" xr:uid="{00000000-0005-0000-0000-000047620000}"/>
    <cellStyle name="Normal 12 4 2 4 6 6" xfId="13981" xr:uid="{00000000-0005-0000-0000-000048620000}"/>
    <cellStyle name="Normal 12 4 2 4 6 6 2" xfId="39601" xr:uid="{00000000-0005-0000-0000-000049620000}"/>
    <cellStyle name="Normal 12 4 2 4 6 7" xfId="26791" xr:uid="{00000000-0005-0000-0000-00004A620000}"/>
    <cellStyle name="Normal 12 4 2 4 7" xfId="2106" xr:uid="{00000000-0005-0000-0000-00004B620000}"/>
    <cellStyle name="Normal 12 4 2 4 7 2" xfId="7596" xr:uid="{00000000-0005-0000-0000-00004C620000}"/>
    <cellStyle name="Normal 12 4 2 4 7 2 2" xfId="20407" xr:uid="{00000000-0005-0000-0000-00004D620000}"/>
    <cellStyle name="Normal 12 4 2 4 7 2 2 2" xfId="46027" xr:uid="{00000000-0005-0000-0000-00004E620000}"/>
    <cellStyle name="Normal 12 4 2 4 7 2 3" xfId="33217" xr:uid="{00000000-0005-0000-0000-00004F620000}"/>
    <cellStyle name="Normal 12 4 2 4 7 3" xfId="14917" xr:uid="{00000000-0005-0000-0000-000050620000}"/>
    <cellStyle name="Normal 12 4 2 4 7 3 2" xfId="40537" xr:uid="{00000000-0005-0000-0000-000051620000}"/>
    <cellStyle name="Normal 12 4 2 4 7 4" xfId="27727" xr:uid="{00000000-0005-0000-0000-000052620000}"/>
    <cellStyle name="Normal 12 4 2 4 8" xfId="3936" xr:uid="{00000000-0005-0000-0000-000053620000}"/>
    <cellStyle name="Normal 12 4 2 4 8 2" xfId="9426" xr:uid="{00000000-0005-0000-0000-000054620000}"/>
    <cellStyle name="Normal 12 4 2 4 8 2 2" xfId="22237" xr:uid="{00000000-0005-0000-0000-000055620000}"/>
    <cellStyle name="Normal 12 4 2 4 8 2 2 2" xfId="47857" xr:uid="{00000000-0005-0000-0000-000056620000}"/>
    <cellStyle name="Normal 12 4 2 4 8 2 3" xfId="35047" xr:uid="{00000000-0005-0000-0000-000057620000}"/>
    <cellStyle name="Normal 12 4 2 4 8 3" xfId="16747" xr:uid="{00000000-0005-0000-0000-000058620000}"/>
    <cellStyle name="Normal 12 4 2 4 8 3 2" xfId="42367" xr:uid="{00000000-0005-0000-0000-000059620000}"/>
    <cellStyle name="Normal 12 4 2 4 8 4" xfId="29557" xr:uid="{00000000-0005-0000-0000-00005A620000}"/>
    <cellStyle name="Normal 12 4 2 4 9" xfId="11256" xr:uid="{00000000-0005-0000-0000-00005B620000}"/>
    <cellStyle name="Normal 12 4 2 4 9 2" xfId="24067" xr:uid="{00000000-0005-0000-0000-00005C620000}"/>
    <cellStyle name="Normal 12 4 2 4 9 2 2" xfId="49687" xr:uid="{00000000-0005-0000-0000-00005D620000}"/>
    <cellStyle name="Normal 12 4 2 4 9 3" xfId="36877" xr:uid="{00000000-0005-0000-0000-00005E620000}"/>
    <cellStyle name="Normal 12 4 2 5" xfId="325" xr:uid="{00000000-0005-0000-0000-00005F620000}"/>
    <cellStyle name="Normal 12 4 2 5 10" xfId="5817" xr:uid="{00000000-0005-0000-0000-000060620000}"/>
    <cellStyle name="Normal 12 4 2 5 10 2" xfId="18628" xr:uid="{00000000-0005-0000-0000-000061620000}"/>
    <cellStyle name="Normal 12 4 2 5 10 2 2" xfId="44248" xr:uid="{00000000-0005-0000-0000-000062620000}"/>
    <cellStyle name="Normal 12 4 2 5 10 3" xfId="31438" xr:uid="{00000000-0005-0000-0000-000063620000}"/>
    <cellStyle name="Normal 12 4 2 5 11" xfId="13138" xr:uid="{00000000-0005-0000-0000-000064620000}"/>
    <cellStyle name="Normal 12 4 2 5 11 2" xfId="38758" xr:uid="{00000000-0005-0000-0000-000065620000}"/>
    <cellStyle name="Normal 12 4 2 5 12" xfId="25948" xr:uid="{00000000-0005-0000-0000-000066620000}"/>
    <cellStyle name="Normal 12 4 2 5 2" xfId="554" xr:uid="{00000000-0005-0000-0000-000067620000}"/>
    <cellStyle name="Normal 12 4 2 5 2 2" xfId="953" xr:uid="{00000000-0005-0000-0000-000068620000}"/>
    <cellStyle name="Normal 12 4 2 5 2 2 2" xfId="1848" xr:uid="{00000000-0005-0000-0000-000069620000}"/>
    <cellStyle name="Normal 12 4 2 5 2 2 2 2" xfId="3678" xr:uid="{00000000-0005-0000-0000-00006A620000}"/>
    <cellStyle name="Normal 12 4 2 5 2 2 2 2 2" xfId="9168" xr:uid="{00000000-0005-0000-0000-00006B620000}"/>
    <cellStyle name="Normal 12 4 2 5 2 2 2 2 2 2" xfId="21979" xr:uid="{00000000-0005-0000-0000-00006C620000}"/>
    <cellStyle name="Normal 12 4 2 5 2 2 2 2 2 2 2" xfId="47599" xr:uid="{00000000-0005-0000-0000-00006D620000}"/>
    <cellStyle name="Normal 12 4 2 5 2 2 2 2 2 3" xfId="34789" xr:uid="{00000000-0005-0000-0000-00006E620000}"/>
    <cellStyle name="Normal 12 4 2 5 2 2 2 2 3" xfId="16489" xr:uid="{00000000-0005-0000-0000-00006F620000}"/>
    <cellStyle name="Normal 12 4 2 5 2 2 2 2 3 2" xfId="42109" xr:uid="{00000000-0005-0000-0000-000070620000}"/>
    <cellStyle name="Normal 12 4 2 5 2 2 2 2 4" xfId="29299" xr:uid="{00000000-0005-0000-0000-000071620000}"/>
    <cellStyle name="Normal 12 4 2 5 2 2 2 3" xfId="5508" xr:uid="{00000000-0005-0000-0000-000072620000}"/>
    <cellStyle name="Normal 12 4 2 5 2 2 2 3 2" xfId="10998" xr:uid="{00000000-0005-0000-0000-000073620000}"/>
    <cellStyle name="Normal 12 4 2 5 2 2 2 3 2 2" xfId="23809" xr:uid="{00000000-0005-0000-0000-000074620000}"/>
    <cellStyle name="Normal 12 4 2 5 2 2 2 3 2 2 2" xfId="49429" xr:uid="{00000000-0005-0000-0000-000075620000}"/>
    <cellStyle name="Normal 12 4 2 5 2 2 2 3 2 3" xfId="36619" xr:uid="{00000000-0005-0000-0000-000076620000}"/>
    <cellStyle name="Normal 12 4 2 5 2 2 2 3 3" xfId="18319" xr:uid="{00000000-0005-0000-0000-000077620000}"/>
    <cellStyle name="Normal 12 4 2 5 2 2 2 3 3 2" xfId="43939" xr:uid="{00000000-0005-0000-0000-000078620000}"/>
    <cellStyle name="Normal 12 4 2 5 2 2 2 3 4" xfId="31129" xr:uid="{00000000-0005-0000-0000-000079620000}"/>
    <cellStyle name="Normal 12 4 2 5 2 2 2 4" xfId="12828" xr:uid="{00000000-0005-0000-0000-00007A620000}"/>
    <cellStyle name="Normal 12 4 2 5 2 2 2 4 2" xfId="25639" xr:uid="{00000000-0005-0000-0000-00007B620000}"/>
    <cellStyle name="Normal 12 4 2 5 2 2 2 4 2 2" xfId="51259" xr:uid="{00000000-0005-0000-0000-00007C620000}"/>
    <cellStyle name="Normal 12 4 2 5 2 2 2 4 3" xfId="38449" xr:uid="{00000000-0005-0000-0000-00007D620000}"/>
    <cellStyle name="Normal 12 4 2 5 2 2 2 5" xfId="7338" xr:uid="{00000000-0005-0000-0000-00007E620000}"/>
    <cellStyle name="Normal 12 4 2 5 2 2 2 5 2" xfId="20149" xr:uid="{00000000-0005-0000-0000-00007F620000}"/>
    <cellStyle name="Normal 12 4 2 5 2 2 2 5 2 2" xfId="45769" xr:uid="{00000000-0005-0000-0000-000080620000}"/>
    <cellStyle name="Normal 12 4 2 5 2 2 2 5 3" xfId="32959" xr:uid="{00000000-0005-0000-0000-000081620000}"/>
    <cellStyle name="Normal 12 4 2 5 2 2 2 6" xfId="14659" xr:uid="{00000000-0005-0000-0000-000082620000}"/>
    <cellStyle name="Normal 12 4 2 5 2 2 2 6 2" xfId="40279" xr:uid="{00000000-0005-0000-0000-000083620000}"/>
    <cellStyle name="Normal 12 4 2 5 2 2 2 7" xfId="27469" xr:uid="{00000000-0005-0000-0000-000084620000}"/>
    <cellStyle name="Normal 12 4 2 5 2 2 3" xfId="2784" xr:uid="{00000000-0005-0000-0000-000085620000}"/>
    <cellStyle name="Normal 12 4 2 5 2 2 3 2" xfId="8274" xr:uid="{00000000-0005-0000-0000-000086620000}"/>
    <cellStyle name="Normal 12 4 2 5 2 2 3 2 2" xfId="21085" xr:uid="{00000000-0005-0000-0000-000087620000}"/>
    <cellStyle name="Normal 12 4 2 5 2 2 3 2 2 2" xfId="46705" xr:uid="{00000000-0005-0000-0000-000088620000}"/>
    <cellStyle name="Normal 12 4 2 5 2 2 3 2 3" xfId="33895" xr:uid="{00000000-0005-0000-0000-000089620000}"/>
    <cellStyle name="Normal 12 4 2 5 2 2 3 3" xfId="15595" xr:uid="{00000000-0005-0000-0000-00008A620000}"/>
    <cellStyle name="Normal 12 4 2 5 2 2 3 3 2" xfId="41215" xr:uid="{00000000-0005-0000-0000-00008B620000}"/>
    <cellStyle name="Normal 12 4 2 5 2 2 3 4" xfId="28405" xr:uid="{00000000-0005-0000-0000-00008C620000}"/>
    <cellStyle name="Normal 12 4 2 5 2 2 4" xfId="4614" xr:uid="{00000000-0005-0000-0000-00008D620000}"/>
    <cellStyle name="Normal 12 4 2 5 2 2 4 2" xfId="10104" xr:uid="{00000000-0005-0000-0000-00008E620000}"/>
    <cellStyle name="Normal 12 4 2 5 2 2 4 2 2" xfId="22915" xr:uid="{00000000-0005-0000-0000-00008F620000}"/>
    <cellStyle name="Normal 12 4 2 5 2 2 4 2 2 2" xfId="48535" xr:uid="{00000000-0005-0000-0000-000090620000}"/>
    <cellStyle name="Normal 12 4 2 5 2 2 4 2 3" xfId="35725" xr:uid="{00000000-0005-0000-0000-000091620000}"/>
    <cellStyle name="Normal 12 4 2 5 2 2 4 3" xfId="17425" xr:uid="{00000000-0005-0000-0000-000092620000}"/>
    <cellStyle name="Normal 12 4 2 5 2 2 4 3 2" xfId="43045" xr:uid="{00000000-0005-0000-0000-000093620000}"/>
    <cellStyle name="Normal 12 4 2 5 2 2 4 4" xfId="30235" xr:uid="{00000000-0005-0000-0000-000094620000}"/>
    <cellStyle name="Normal 12 4 2 5 2 2 5" xfId="11934" xr:uid="{00000000-0005-0000-0000-000095620000}"/>
    <cellStyle name="Normal 12 4 2 5 2 2 5 2" xfId="24745" xr:uid="{00000000-0005-0000-0000-000096620000}"/>
    <cellStyle name="Normal 12 4 2 5 2 2 5 2 2" xfId="50365" xr:uid="{00000000-0005-0000-0000-000097620000}"/>
    <cellStyle name="Normal 12 4 2 5 2 2 5 3" xfId="37555" xr:uid="{00000000-0005-0000-0000-000098620000}"/>
    <cellStyle name="Normal 12 4 2 5 2 2 6" xfId="6444" xr:uid="{00000000-0005-0000-0000-000099620000}"/>
    <cellStyle name="Normal 12 4 2 5 2 2 6 2" xfId="19255" xr:uid="{00000000-0005-0000-0000-00009A620000}"/>
    <cellStyle name="Normal 12 4 2 5 2 2 6 2 2" xfId="44875" xr:uid="{00000000-0005-0000-0000-00009B620000}"/>
    <cellStyle name="Normal 12 4 2 5 2 2 6 3" xfId="32065" xr:uid="{00000000-0005-0000-0000-00009C620000}"/>
    <cellStyle name="Normal 12 4 2 5 2 2 7" xfId="13765" xr:uid="{00000000-0005-0000-0000-00009D620000}"/>
    <cellStyle name="Normal 12 4 2 5 2 2 7 2" xfId="39385" xr:uid="{00000000-0005-0000-0000-00009E620000}"/>
    <cellStyle name="Normal 12 4 2 5 2 2 8" xfId="26575" xr:uid="{00000000-0005-0000-0000-00009F620000}"/>
    <cellStyle name="Normal 12 4 2 5 2 3" xfId="1449" xr:uid="{00000000-0005-0000-0000-0000A0620000}"/>
    <cellStyle name="Normal 12 4 2 5 2 3 2" xfId="3279" xr:uid="{00000000-0005-0000-0000-0000A1620000}"/>
    <cellStyle name="Normal 12 4 2 5 2 3 2 2" xfId="8769" xr:uid="{00000000-0005-0000-0000-0000A2620000}"/>
    <cellStyle name="Normal 12 4 2 5 2 3 2 2 2" xfId="21580" xr:uid="{00000000-0005-0000-0000-0000A3620000}"/>
    <cellStyle name="Normal 12 4 2 5 2 3 2 2 2 2" xfId="47200" xr:uid="{00000000-0005-0000-0000-0000A4620000}"/>
    <cellStyle name="Normal 12 4 2 5 2 3 2 2 3" xfId="34390" xr:uid="{00000000-0005-0000-0000-0000A5620000}"/>
    <cellStyle name="Normal 12 4 2 5 2 3 2 3" xfId="16090" xr:uid="{00000000-0005-0000-0000-0000A6620000}"/>
    <cellStyle name="Normal 12 4 2 5 2 3 2 3 2" xfId="41710" xr:uid="{00000000-0005-0000-0000-0000A7620000}"/>
    <cellStyle name="Normal 12 4 2 5 2 3 2 4" xfId="28900" xr:uid="{00000000-0005-0000-0000-0000A8620000}"/>
    <cellStyle name="Normal 12 4 2 5 2 3 3" xfId="5109" xr:uid="{00000000-0005-0000-0000-0000A9620000}"/>
    <cellStyle name="Normal 12 4 2 5 2 3 3 2" xfId="10599" xr:uid="{00000000-0005-0000-0000-0000AA620000}"/>
    <cellStyle name="Normal 12 4 2 5 2 3 3 2 2" xfId="23410" xr:uid="{00000000-0005-0000-0000-0000AB620000}"/>
    <cellStyle name="Normal 12 4 2 5 2 3 3 2 2 2" xfId="49030" xr:uid="{00000000-0005-0000-0000-0000AC620000}"/>
    <cellStyle name="Normal 12 4 2 5 2 3 3 2 3" xfId="36220" xr:uid="{00000000-0005-0000-0000-0000AD620000}"/>
    <cellStyle name="Normal 12 4 2 5 2 3 3 3" xfId="17920" xr:uid="{00000000-0005-0000-0000-0000AE620000}"/>
    <cellStyle name="Normal 12 4 2 5 2 3 3 3 2" xfId="43540" xr:uid="{00000000-0005-0000-0000-0000AF620000}"/>
    <cellStyle name="Normal 12 4 2 5 2 3 3 4" xfId="30730" xr:uid="{00000000-0005-0000-0000-0000B0620000}"/>
    <cellStyle name="Normal 12 4 2 5 2 3 4" xfId="12429" xr:uid="{00000000-0005-0000-0000-0000B1620000}"/>
    <cellStyle name="Normal 12 4 2 5 2 3 4 2" xfId="25240" xr:uid="{00000000-0005-0000-0000-0000B2620000}"/>
    <cellStyle name="Normal 12 4 2 5 2 3 4 2 2" xfId="50860" xr:uid="{00000000-0005-0000-0000-0000B3620000}"/>
    <cellStyle name="Normal 12 4 2 5 2 3 4 3" xfId="38050" xr:uid="{00000000-0005-0000-0000-0000B4620000}"/>
    <cellStyle name="Normal 12 4 2 5 2 3 5" xfId="6939" xr:uid="{00000000-0005-0000-0000-0000B5620000}"/>
    <cellStyle name="Normal 12 4 2 5 2 3 5 2" xfId="19750" xr:uid="{00000000-0005-0000-0000-0000B6620000}"/>
    <cellStyle name="Normal 12 4 2 5 2 3 5 2 2" xfId="45370" xr:uid="{00000000-0005-0000-0000-0000B7620000}"/>
    <cellStyle name="Normal 12 4 2 5 2 3 5 3" xfId="32560" xr:uid="{00000000-0005-0000-0000-0000B8620000}"/>
    <cellStyle name="Normal 12 4 2 5 2 3 6" xfId="14260" xr:uid="{00000000-0005-0000-0000-0000B9620000}"/>
    <cellStyle name="Normal 12 4 2 5 2 3 6 2" xfId="39880" xr:uid="{00000000-0005-0000-0000-0000BA620000}"/>
    <cellStyle name="Normal 12 4 2 5 2 3 7" xfId="27070" xr:uid="{00000000-0005-0000-0000-0000BB620000}"/>
    <cellStyle name="Normal 12 4 2 5 2 4" xfId="2385" xr:uid="{00000000-0005-0000-0000-0000BC620000}"/>
    <cellStyle name="Normal 12 4 2 5 2 4 2" xfId="7875" xr:uid="{00000000-0005-0000-0000-0000BD620000}"/>
    <cellStyle name="Normal 12 4 2 5 2 4 2 2" xfId="20686" xr:uid="{00000000-0005-0000-0000-0000BE620000}"/>
    <cellStyle name="Normal 12 4 2 5 2 4 2 2 2" xfId="46306" xr:uid="{00000000-0005-0000-0000-0000BF620000}"/>
    <cellStyle name="Normal 12 4 2 5 2 4 2 3" xfId="33496" xr:uid="{00000000-0005-0000-0000-0000C0620000}"/>
    <cellStyle name="Normal 12 4 2 5 2 4 3" xfId="15196" xr:uid="{00000000-0005-0000-0000-0000C1620000}"/>
    <cellStyle name="Normal 12 4 2 5 2 4 3 2" xfId="40816" xr:uid="{00000000-0005-0000-0000-0000C2620000}"/>
    <cellStyle name="Normal 12 4 2 5 2 4 4" xfId="28006" xr:uid="{00000000-0005-0000-0000-0000C3620000}"/>
    <cellStyle name="Normal 12 4 2 5 2 5" xfId="4215" xr:uid="{00000000-0005-0000-0000-0000C4620000}"/>
    <cellStyle name="Normal 12 4 2 5 2 5 2" xfId="9705" xr:uid="{00000000-0005-0000-0000-0000C5620000}"/>
    <cellStyle name="Normal 12 4 2 5 2 5 2 2" xfId="22516" xr:uid="{00000000-0005-0000-0000-0000C6620000}"/>
    <cellStyle name="Normal 12 4 2 5 2 5 2 2 2" xfId="48136" xr:uid="{00000000-0005-0000-0000-0000C7620000}"/>
    <cellStyle name="Normal 12 4 2 5 2 5 2 3" xfId="35326" xr:uid="{00000000-0005-0000-0000-0000C8620000}"/>
    <cellStyle name="Normal 12 4 2 5 2 5 3" xfId="17026" xr:uid="{00000000-0005-0000-0000-0000C9620000}"/>
    <cellStyle name="Normal 12 4 2 5 2 5 3 2" xfId="42646" xr:uid="{00000000-0005-0000-0000-0000CA620000}"/>
    <cellStyle name="Normal 12 4 2 5 2 5 4" xfId="29836" xr:uid="{00000000-0005-0000-0000-0000CB620000}"/>
    <cellStyle name="Normal 12 4 2 5 2 6" xfId="11535" xr:uid="{00000000-0005-0000-0000-0000CC620000}"/>
    <cellStyle name="Normal 12 4 2 5 2 6 2" xfId="24346" xr:uid="{00000000-0005-0000-0000-0000CD620000}"/>
    <cellStyle name="Normal 12 4 2 5 2 6 2 2" xfId="49966" xr:uid="{00000000-0005-0000-0000-0000CE620000}"/>
    <cellStyle name="Normal 12 4 2 5 2 6 3" xfId="37156" xr:uid="{00000000-0005-0000-0000-0000CF620000}"/>
    <cellStyle name="Normal 12 4 2 5 2 7" xfId="6045" xr:uid="{00000000-0005-0000-0000-0000D0620000}"/>
    <cellStyle name="Normal 12 4 2 5 2 7 2" xfId="18856" xr:uid="{00000000-0005-0000-0000-0000D1620000}"/>
    <cellStyle name="Normal 12 4 2 5 2 7 2 2" xfId="44476" xr:uid="{00000000-0005-0000-0000-0000D2620000}"/>
    <cellStyle name="Normal 12 4 2 5 2 7 3" xfId="31666" xr:uid="{00000000-0005-0000-0000-0000D3620000}"/>
    <cellStyle name="Normal 12 4 2 5 2 8" xfId="13366" xr:uid="{00000000-0005-0000-0000-0000D4620000}"/>
    <cellStyle name="Normal 12 4 2 5 2 8 2" xfId="38986" xr:uid="{00000000-0005-0000-0000-0000D5620000}"/>
    <cellStyle name="Normal 12 4 2 5 2 9" xfId="26176" xr:uid="{00000000-0005-0000-0000-0000D6620000}"/>
    <cellStyle name="Normal 12 4 2 5 3" xfId="686" xr:uid="{00000000-0005-0000-0000-0000D7620000}"/>
    <cellStyle name="Normal 12 4 2 5 3 2" xfId="1086" xr:uid="{00000000-0005-0000-0000-0000D8620000}"/>
    <cellStyle name="Normal 12 4 2 5 3 2 2" xfId="1981" xr:uid="{00000000-0005-0000-0000-0000D9620000}"/>
    <cellStyle name="Normal 12 4 2 5 3 2 2 2" xfId="3811" xr:uid="{00000000-0005-0000-0000-0000DA620000}"/>
    <cellStyle name="Normal 12 4 2 5 3 2 2 2 2" xfId="9301" xr:uid="{00000000-0005-0000-0000-0000DB620000}"/>
    <cellStyle name="Normal 12 4 2 5 3 2 2 2 2 2" xfId="22112" xr:uid="{00000000-0005-0000-0000-0000DC620000}"/>
    <cellStyle name="Normal 12 4 2 5 3 2 2 2 2 2 2" xfId="47732" xr:uid="{00000000-0005-0000-0000-0000DD620000}"/>
    <cellStyle name="Normal 12 4 2 5 3 2 2 2 2 3" xfId="34922" xr:uid="{00000000-0005-0000-0000-0000DE620000}"/>
    <cellStyle name="Normal 12 4 2 5 3 2 2 2 3" xfId="16622" xr:uid="{00000000-0005-0000-0000-0000DF620000}"/>
    <cellStyle name="Normal 12 4 2 5 3 2 2 2 3 2" xfId="42242" xr:uid="{00000000-0005-0000-0000-0000E0620000}"/>
    <cellStyle name="Normal 12 4 2 5 3 2 2 2 4" xfId="29432" xr:uid="{00000000-0005-0000-0000-0000E1620000}"/>
    <cellStyle name="Normal 12 4 2 5 3 2 2 3" xfId="5641" xr:uid="{00000000-0005-0000-0000-0000E2620000}"/>
    <cellStyle name="Normal 12 4 2 5 3 2 2 3 2" xfId="11131" xr:uid="{00000000-0005-0000-0000-0000E3620000}"/>
    <cellStyle name="Normal 12 4 2 5 3 2 2 3 2 2" xfId="23942" xr:uid="{00000000-0005-0000-0000-0000E4620000}"/>
    <cellStyle name="Normal 12 4 2 5 3 2 2 3 2 2 2" xfId="49562" xr:uid="{00000000-0005-0000-0000-0000E5620000}"/>
    <cellStyle name="Normal 12 4 2 5 3 2 2 3 2 3" xfId="36752" xr:uid="{00000000-0005-0000-0000-0000E6620000}"/>
    <cellStyle name="Normal 12 4 2 5 3 2 2 3 3" xfId="18452" xr:uid="{00000000-0005-0000-0000-0000E7620000}"/>
    <cellStyle name="Normal 12 4 2 5 3 2 2 3 3 2" xfId="44072" xr:uid="{00000000-0005-0000-0000-0000E8620000}"/>
    <cellStyle name="Normal 12 4 2 5 3 2 2 3 4" xfId="31262" xr:uid="{00000000-0005-0000-0000-0000E9620000}"/>
    <cellStyle name="Normal 12 4 2 5 3 2 2 4" xfId="12961" xr:uid="{00000000-0005-0000-0000-0000EA620000}"/>
    <cellStyle name="Normal 12 4 2 5 3 2 2 4 2" xfId="25772" xr:uid="{00000000-0005-0000-0000-0000EB620000}"/>
    <cellStyle name="Normal 12 4 2 5 3 2 2 4 2 2" xfId="51392" xr:uid="{00000000-0005-0000-0000-0000EC620000}"/>
    <cellStyle name="Normal 12 4 2 5 3 2 2 4 3" xfId="38582" xr:uid="{00000000-0005-0000-0000-0000ED620000}"/>
    <cellStyle name="Normal 12 4 2 5 3 2 2 5" xfId="7471" xr:uid="{00000000-0005-0000-0000-0000EE620000}"/>
    <cellStyle name="Normal 12 4 2 5 3 2 2 5 2" xfId="20282" xr:uid="{00000000-0005-0000-0000-0000EF620000}"/>
    <cellStyle name="Normal 12 4 2 5 3 2 2 5 2 2" xfId="45902" xr:uid="{00000000-0005-0000-0000-0000F0620000}"/>
    <cellStyle name="Normal 12 4 2 5 3 2 2 5 3" xfId="33092" xr:uid="{00000000-0005-0000-0000-0000F1620000}"/>
    <cellStyle name="Normal 12 4 2 5 3 2 2 6" xfId="14792" xr:uid="{00000000-0005-0000-0000-0000F2620000}"/>
    <cellStyle name="Normal 12 4 2 5 3 2 2 6 2" xfId="40412" xr:uid="{00000000-0005-0000-0000-0000F3620000}"/>
    <cellStyle name="Normal 12 4 2 5 3 2 2 7" xfId="27602" xr:uid="{00000000-0005-0000-0000-0000F4620000}"/>
    <cellStyle name="Normal 12 4 2 5 3 2 3" xfId="2917" xr:uid="{00000000-0005-0000-0000-0000F5620000}"/>
    <cellStyle name="Normal 12 4 2 5 3 2 3 2" xfId="8407" xr:uid="{00000000-0005-0000-0000-0000F6620000}"/>
    <cellStyle name="Normal 12 4 2 5 3 2 3 2 2" xfId="21218" xr:uid="{00000000-0005-0000-0000-0000F7620000}"/>
    <cellStyle name="Normal 12 4 2 5 3 2 3 2 2 2" xfId="46838" xr:uid="{00000000-0005-0000-0000-0000F8620000}"/>
    <cellStyle name="Normal 12 4 2 5 3 2 3 2 3" xfId="34028" xr:uid="{00000000-0005-0000-0000-0000F9620000}"/>
    <cellStyle name="Normal 12 4 2 5 3 2 3 3" xfId="15728" xr:uid="{00000000-0005-0000-0000-0000FA620000}"/>
    <cellStyle name="Normal 12 4 2 5 3 2 3 3 2" xfId="41348" xr:uid="{00000000-0005-0000-0000-0000FB620000}"/>
    <cellStyle name="Normal 12 4 2 5 3 2 3 4" xfId="28538" xr:uid="{00000000-0005-0000-0000-0000FC620000}"/>
    <cellStyle name="Normal 12 4 2 5 3 2 4" xfId="4747" xr:uid="{00000000-0005-0000-0000-0000FD620000}"/>
    <cellStyle name="Normal 12 4 2 5 3 2 4 2" xfId="10237" xr:uid="{00000000-0005-0000-0000-0000FE620000}"/>
    <cellStyle name="Normal 12 4 2 5 3 2 4 2 2" xfId="23048" xr:uid="{00000000-0005-0000-0000-0000FF620000}"/>
    <cellStyle name="Normal 12 4 2 5 3 2 4 2 2 2" xfId="48668" xr:uid="{00000000-0005-0000-0000-000000630000}"/>
    <cellStyle name="Normal 12 4 2 5 3 2 4 2 3" xfId="35858" xr:uid="{00000000-0005-0000-0000-000001630000}"/>
    <cellStyle name="Normal 12 4 2 5 3 2 4 3" xfId="17558" xr:uid="{00000000-0005-0000-0000-000002630000}"/>
    <cellStyle name="Normal 12 4 2 5 3 2 4 3 2" xfId="43178" xr:uid="{00000000-0005-0000-0000-000003630000}"/>
    <cellStyle name="Normal 12 4 2 5 3 2 4 4" xfId="30368" xr:uid="{00000000-0005-0000-0000-000004630000}"/>
    <cellStyle name="Normal 12 4 2 5 3 2 5" xfId="12067" xr:uid="{00000000-0005-0000-0000-000005630000}"/>
    <cellStyle name="Normal 12 4 2 5 3 2 5 2" xfId="24878" xr:uid="{00000000-0005-0000-0000-000006630000}"/>
    <cellStyle name="Normal 12 4 2 5 3 2 5 2 2" xfId="50498" xr:uid="{00000000-0005-0000-0000-000007630000}"/>
    <cellStyle name="Normal 12 4 2 5 3 2 5 3" xfId="37688" xr:uid="{00000000-0005-0000-0000-000008630000}"/>
    <cellStyle name="Normal 12 4 2 5 3 2 6" xfId="6577" xr:uid="{00000000-0005-0000-0000-000009630000}"/>
    <cellStyle name="Normal 12 4 2 5 3 2 6 2" xfId="19388" xr:uid="{00000000-0005-0000-0000-00000A630000}"/>
    <cellStyle name="Normal 12 4 2 5 3 2 6 2 2" xfId="45008" xr:uid="{00000000-0005-0000-0000-00000B630000}"/>
    <cellStyle name="Normal 12 4 2 5 3 2 6 3" xfId="32198" xr:uid="{00000000-0005-0000-0000-00000C630000}"/>
    <cellStyle name="Normal 12 4 2 5 3 2 7" xfId="13898" xr:uid="{00000000-0005-0000-0000-00000D630000}"/>
    <cellStyle name="Normal 12 4 2 5 3 2 7 2" xfId="39518" xr:uid="{00000000-0005-0000-0000-00000E630000}"/>
    <cellStyle name="Normal 12 4 2 5 3 2 8" xfId="26708" xr:uid="{00000000-0005-0000-0000-00000F630000}"/>
    <cellStyle name="Normal 12 4 2 5 3 3" xfId="1581" xr:uid="{00000000-0005-0000-0000-000010630000}"/>
    <cellStyle name="Normal 12 4 2 5 3 3 2" xfId="3411" xr:uid="{00000000-0005-0000-0000-000011630000}"/>
    <cellStyle name="Normal 12 4 2 5 3 3 2 2" xfId="8901" xr:uid="{00000000-0005-0000-0000-000012630000}"/>
    <cellStyle name="Normal 12 4 2 5 3 3 2 2 2" xfId="21712" xr:uid="{00000000-0005-0000-0000-000013630000}"/>
    <cellStyle name="Normal 12 4 2 5 3 3 2 2 2 2" xfId="47332" xr:uid="{00000000-0005-0000-0000-000014630000}"/>
    <cellStyle name="Normal 12 4 2 5 3 3 2 2 3" xfId="34522" xr:uid="{00000000-0005-0000-0000-000015630000}"/>
    <cellStyle name="Normal 12 4 2 5 3 3 2 3" xfId="16222" xr:uid="{00000000-0005-0000-0000-000016630000}"/>
    <cellStyle name="Normal 12 4 2 5 3 3 2 3 2" xfId="41842" xr:uid="{00000000-0005-0000-0000-000017630000}"/>
    <cellStyle name="Normal 12 4 2 5 3 3 2 4" xfId="29032" xr:uid="{00000000-0005-0000-0000-000018630000}"/>
    <cellStyle name="Normal 12 4 2 5 3 3 3" xfId="5241" xr:uid="{00000000-0005-0000-0000-000019630000}"/>
    <cellStyle name="Normal 12 4 2 5 3 3 3 2" xfId="10731" xr:uid="{00000000-0005-0000-0000-00001A630000}"/>
    <cellStyle name="Normal 12 4 2 5 3 3 3 2 2" xfId="23542" xr:uid="{00000000-0005-0000-0000-00001B630000}"/>
    <cellStyle name="Normal 12 4 2 5 3 3 3 2 2 2" xfId="49162" xr:uid="{00000000-0005-0000-0000-00001C630000}"/>
    <cellStyle name="Normal 12 4 2 5 3 3 3 2 3" xfId="36352" xr:uid="{00000000-0005-0000-0000-00001D630000}"/>
    <cellStyle name="Normal 12 4 2 5 3 3 3 3" xfId="18052" xr:uid="{00000000-0005-0000-0000-00001E630000}"/>
    <cellStyle name="Normal 12 4 2 5 3 3 3 3 2" xfId="43672" xr:uid="{00000000-0005-0000-0000-00001F630000}"/>
    <cellStyle name="Normal 12 4 2 5 3 3 3 4" xfId="30862" xr:uid="{00000000-0005-0000-0000-000020630000}"/>
    <cellStyle name="Normal 12 4 2 5 3 3 4" xfId="12561" xr:uid="{00000000-0005-0000-0000-000021630000}"/>
    <cellStyle name="Normal 12 4 2 5 3 3 4 2" xfId="25372" xr:uid="{00000000-0005-0000-0000-000022630000}"/>
    <cellStyle name="Normal 12 4 2 5 3 3 4 2 2" xfId="50992" xr:uid="{00000000-0005-0000-0000-000023630000}"/>
    <cellStyle name="Normal 12 4 2 5 3 3 4 3" xfId="38182" xr:uid="{00000000-0005-0000-0000-000024630000}"/>
    <cellStyle name="Normal 12 4 2 5 3 3 5" xfId="7071" xr:uid="{00000000-0005-0000-0000-000025630000}"/>
    <cellStyle name="Normal 12 4 2 5 3 3 5 2" xfId="19882" xr:uid="{00000000-0005-0000-0000-000026630000}"/>
    <cellStyle name="Normal 12 4 2 5 3 3 5 2 2" xfId="45502" xr:uid="{00000000-0005-0000-0000-000027630000}"/>
    <cellStyle name="Normal 12 4 2 5 3 3 5 3" xfId="32692" xr:uid="{00000000-0005-0000-0000-000028630000}"/>
    <cellStyle name="Normal 12 4 2 5 3 3 6" xfId="14392" xr:uid="{00000000-0005-0000-0000-000029630000}"/>
    <cellStyle name="Normal 12 4 2 5 3 3 6 2" xfId="40012" xr:uid="{00000000-0005-0000-0000-00002A630000}"/>
    <cellStyle name="Normal 12 4 2 5 3 3 7" xfId="27202" xr:uid="{00000000-0005-0000-0000-00002B630000}"/>
    <cellStyle name="Normal 12 4 2 5 3 4" xfId="2517" xr:uid="{00000000-0005-0000-0000-00002C630000}"/>
    <cellStyle name="Normal 12 4 2 5 3 4 2" xfId="8007" xr:uid="{00000000-0005-0000-0000-00002D630000}"/>
    <cellStyle name="Normal 12 4 2 5 3 4 2 2" xfId="20818" xr:uid="{00000000-0005-0000-0000-00002E630000}"/>
    <cellStyle name="Normal 12 4 2 5 3 4 2 2 2" xfId="46438" xr:uid="{00000000-0005-0000-0000-00002F630000}"/>
    <cellStyle name="Normal 12 4 2 5 3 4 2 3" xfId="33628" xr:uid="{00000000-0005-0000-0000-000030630000}"/>
    <cellStyle name="Normal 12 4 2 5 3 4 3" xfId="15328" xr:uid="{00000000-0005-0000-0000-000031630000}"/>
    <cellStyle name="Normal 12 4 2 5 3 4 3 2" xfId="40948" xr:uid="{00000000-0005-0000-0000-000032630000}"/>
    <cellStyle name="Normal 12 4 2 5 3 4 4" xfId="28138" xr:uid="{00000000-0005-0000-0000-000033630000}"/>
    <cellStyle name="Normal 12 4 2 5 3 5" xfId="4347" xr:uid="{00000000-0005-0000-0000-000034630000}"/>
    <cellStyle name="Normal 12 4 2 5 3 5 2" xfId="9837" xr:uid="{00000000-0005-0000-0000-000035630000}"/>
    <cellStyle name="Normal 12 4 2 5 3 5 2 2" xfId="22648" xr:uid="{00000000-0005-0000-0000-000036630000}"/>
    <cellStyle name="Normal 12 4 2 5 3 5 2 2 2" xfId="48268" xr:uid="{00000000-0005-0000-0000-000037630000}"/>
    <cellStyle name="Normal 12 4 2 5 3 5 2 3" xfId="35458" xr:uid="{00000000-0005-0000-0000-000038630000}"/>
    <cellStyle name="Normal 12 4 2 5 3 5 3" xfId="17158" xr:uid="{00000000-0005-0000-0000-000039630000}"/>
    <cellStyle name="Normal 12 4 2 5 3 5 3 2" xfId="42778" xr:uid="{00000000-0005-0000-0000-00003A630000}"/>
    <cellStyle name="Normal 12 4 2 5 3 5 4" xfId="29968" xr:uid="{00000000-0005-0000-0000-00003B630000}"/>
    <cellStyle name="Normal 12 4 2 5 3 6" xfId="11667" xr:uid="{00000000-0005-0000-0000-00003C630000}"/>
    <cellStyle name="Normal 12 4 2 5 3 6 2" xfId="24478" xr:uid="{00000000-0005-0000-0000-00003D630000}"/>
    <cellStyle name="Normal 12 4 2 5 3 6 2 2" xfId="50098" xr:uid="{00000000-0005-0000-0000-00003E630000}"/>
    <cellStyle name="Normal 12 4 2 5 3 6 3" xfId="37288" xr:uid="{00000000-0005-0000-0000-00003F630000}"/>
    <cellStyle name="Normal 12 4 2 5 3 7" xfId="6177" xr:uid="{00000000-0005-0000-0000-000040630000}"/>
    <cellStyle name="Normal 12 4 2 5 3 7 2" xfId="18988" xr:uid="{00000000-0005-0000-0000-000041630000}"/>
    <cellStyle name="Normal 12 4 2 5 3 7 2 2" xfId="44608" xr:uid="{00000000-0005-0000-0000-000042630000}"/>
    <cellStyle name="Normal 12 4 2 5 3 7 3" xfId="31798" xr:uid="{00000000-0005-0000-0000-000043630000}"/>
    <cellStyle name="Normal 12 4 2 5 3 8" xfId="13498" xr:uid="{00000000-0005-0000-0000-000044630000}"/>
    <cellStyle name="Normal 12 4 2 5 3 8 2" xfId="39118" xr:uid="{00000000-0005-0000-0000-000045630000}"/>
    <cellStyle name="Normal 12 4 2 5 3 9" xfId="26308" xr:uid="{00000000-0005-0000-0000-000046630000}"/>
    <cellStyle name="Normal 12 4 2 5 4" xfId="461" xr:uid="{00000000-0005-0000-0000-000047630000}"/>
    <cellStyle name="Normal 12 4 2 5 4 2" xfId="1356" xr:uid="{00000000-0005-0000-0000-000048630000}"/>
    <cellStyle name="Normal 12 4 2 5 4 2 2" xfId="3186" xr:uid="{00000000-0005-0000-0000-000049630000}"/>
    <cellStyle name="Normal 12 4 2 5 4 2 2 2" xfId="8676" xr:uid="{00000000-0005-0000-0000-00004A630000}"/>
    <cellStyle name="Normal 12 4 2 5 4 2 2 2 2" xfId="21487" xr:uid="{00000000-0005-0000-0000-00004B630000}"/>
    <cellStyle name="Normal 12 4 2 5 4 2 2 2 2 2" xfId="47107" xr:uid="{00000000-0005-0000-0000-00004C630000}"/>
    <cellStyle name="Normal 12 4 2 5 4 2 2 2 3" xfId="34297" xr:uid="{00000000-0005-0000-0000-00004D630000}"/>
    <cellStyle name="Normal 12 4 2 5 4 2 2 3" xfId="15997" xr:uid="{00000000-0005-0000-0000-00004E630000}"/>
    <cellStyle name="Normal 12 4 2 5 4 2 2 3 2" xfId="41617" xr:uid="{00000000-0005-0000-0000-00004F630000}"/>
    <cellStyle name="Normal 12 4 2 5 4 2 2 4" xfId="28807" xr:uid="{00000000-0005-0000-0000-000050630000}"/>
    <cellStyle name="Normal 12 4 2 5 4 2 3" xfId="5016" xr:uid="{00000000-0005-0000-0000-000051630000}"/>
    <cellStyle name="Normal 12 4 2 5 4 2 3 2" xfId="10506" xr:uid="{00000000-0005-0000-0000-000052630000}"/>
    <cellStyle name="Normal 12 4 2 5 4 2 3 2 2" xfId="23317" xr:uid="{00000000-0005-0000-0000-000053630000}"/>
    <cellStyle name="Normal 12 4 2 5 4 2 3 2 2 2" xfId="48937" xr:uid="{00000000-0005-0000-0000-000054630000}"/>
    <cellStyle name="Normal 12 4 2 5 4 2 3 2 3" xfId="36127" xr:uid="{00000000-0005-0000-0000-000055630000}"/>
    <cellStyle name="Normal 12 4 2 5 4 2 3 3" xfId="17827" xr:uid="{00000000-0005-0000-0000-000056630000}"/>
    <cellStyle name="Normal 12 4 2 5 4 2 3 3 2" xfId="43447" xr:uid="{00000000-0005-0000-0000-000057630000}"/>
    <cellStyle name="Normal 12 4 2 5 4 2 3 4" xfId="30637" xr:uid="{00000000-0005-0000-0000-000058630000}"/>
    <cellStyle name="Normal 12 4 2 5 4 2 4" xfId="12336" xr:uid="{00000000-0005-0000-0000-000059630000}"/>
    <cellStyle name="Normal 12 4 2 5 4 2 4 2" xfId="25147" xr:uid="{00000000-0005-0000-0000-00005A630000}"/>
    <cellStyle name="Normal 12 4 2 5 4 2 4 2 2" xfId="50767" xr:uid="{00000000-0005-0000-0000-00005B630000}"/>
    <cellStyle name="Normal 12 4 2 5 4 2 4 3" xfId="37957" xr:uid="{00000000-0005-0000-0000-00005C630000}"/>
    <cellStyle name="Normal 12 4 2 5 4 2 5" xfId="6846" xr:uid="{00000000-0005-0000-0000-00005D630000}"/>
    <cellStyle name="Normal 12 4 2 5 4 2 5 2" xfId="19657" xr:uid="{00000000-0005-0000-0000-00005E630000}"/>
    <cellStyle name="Normal 12 4 2 5 4 2 5 2 2" xfId="45277" xr:uid="{00000000-0005-0000-0000-00005F630000}"/>
    <cellStyle name="Normal 12 4 2 5 4 2 5 3" xfId="32467" xr:uid="{00000000-0005-0000-0000-000060630000}"/>
    <cellStyle name="Normal 12 4 2 5 4 2 6" xfId="14167" xr:uid="{00000000-0005-0000-0000-000061630000}"/>
    <cellStyle name="Normal 12 4 2 5 4 2 6 2" xfId="39787" xr:uid="{00000000-0005-0000-0000-000062630000}"/>
    <cellStyle name="Normal 12 4 2 5 4 2 7" xfId="26977" xr:uid="{00000000-0005-0000-0000-000063630000}"/>
    <cellStyle name="Normal 12 4 2 5 4 3" xfId="2292" xr:uid="{00000000-0005-0000-0000-000064630000}"/>
    <cellStyle name="Normal 12 4 2 5 4 3 2" xfId="7782" xr:uid="{00000000-0005-0000-0000-000065630000}"/>
    <cellStyle name="Normal 12 4 2 5 4 3 2 2" xfId="20593" xr:uid="{00000000-0005-0000-0000-000066630000}"/>
    <cellStyle name="Normal 12 4 2 5 4 3 2 2 2" xfId="46213" xr:uid="{00000000-0005-0000-0000-000067630000}"/>
    <cellStyle name="Normal 12 4 2 5 4 3 2 3" xfId="33403" xr:uid="{00000000-0005-0000-0000-000068630000}"/>
    <cellStyle name="Normal 12 4 2 5 4 3 3" xfId="15103" xr:uid="{00000000-0005-0000-0000-000069630000}"/>
    <cellStyle name="Normal 12 4 2 5 4 3 3 2" xfId="40723" xr:uid="{00000000-0005-0000-0000-00006A630000}"/>
    <cellStyle name="Normal 12 4 2 5 4 3 4" xfId="27913" xr:uid="{00000000-0005-0000-0000-00006B630000}"/>
    <cellStyle name="Normal 12 4 2 5 4 4" xfId="4122" xr:uid="{00000000-0005-0000-0000-00006C630000}"/>
    <cellStyle name="Normal 12 4 2 5 4 4 2" xfId="9612" xr:uid="{00000000-0005-0000-0000-00006D630000}"/>
    <cellStyle name="Normal 12 4 2 5 4 4 2 2" xfId="22423" xr:uid="{00000000-0005-0000-0000-00006E630000}"/>
    <cellStyle name="Normal 12 4 2 5 4 4 2 2 2" xfId="48043" xr:uid="{00000000-0005-0000-0000-00006F630000}"/>
    <cellStyle name="Normal 12 4 2 5 4 4 2 3" xfId="35233" xr:uid="{00000000-0005-0000-0000-000070630000}"/>
    <cellStyle name="Normal 12 4 2 5 4 4 3" xfId="16933" xr:uid="{00000000-0005-0000-0000-000071630000}"/>
    <cellStyle name="Normal 12 4 2 5 4 4 3 2" xfId="42553" xr:uid="{00000000-0005-0000-0000-000072630000}"/>
    <cellStyle name="Normal 12 4 2 5 4 4 4" xfId="29743" xr:uid="{00000000-0005-0000-0000-000073630000}"/>
    <cellStyle name="Normal 12 4 2 5 4 5" xfId="11442" xr:uid="{00000000-0005-0000-0000-000074630000}"/>
    <cellStyle name="Normal 12 4 2 5 4 5 2" xfId="24253" xr:uid="{00000000-0005-0000-0000-000075630000}"/>
    <cellStyle name="Normal 12 4 2 5 4 5 2 2" xfId="49873" xr:uid="{00000000-0005-0000-0000-000076630000}"/>
    <cellStyle name="Normal 12 4 2 5 4 5 3" xfId="37063" xr:uid="{00000000-0005-0000-0000-000077630000}"/>
    <cellStyle name="Normal 12 4 2 5 4 6" xfId="5952" xr:uid="{00000000-0005-0000-0000-000078630000}"/>
    <cellStyle name="Normal 12 4 2 5 4 6 2" xfId="18763" xr:uid="{00000000-0005-0000-0000-000079630000}"/>
    <cellStyle name="Normal 12 4 2 5 4 6 2 2" xfId="44383" xr:uid="{00000000-0005-0000-0000-00007A630000}"/>
    <cellStyle name="Normal 12 4 2 5 4 6 3" xfId="31573" xr:uid="{00000000-0005-0000-0000-00007B630000}"/>
    <cellStyle name="Normal 12 4 2 5 4 7" xfId="13273" xr:uid="{00000000-0005-0000-0000-00007C630000}"/>
    <cellStyle name="Normal 12 4 2 5 4 7 2" xfId="38893" xr:uid="{00000000-0005-0000-0000-00007D630000}"/>
    <cellStyle name="Normal 12 4 2 5 4 8" xfId="26083" xr:uid="{00000000-0005-0000-0000-00007E630000}"/>
    <cellStyle name="Normal 12 4 2 5 5" xfId="820" xr:uid="{00000000-0005-0000-0000-00007F630000}"/>
    <cellStyle name="Normal 12 4 2 5 5 2" xfId="1715" xr:uid="{00000000-0005-0000-0000-000080630000}"/>
    <cellStyle name="Normal 12 4 2 5 5 2 2" xfId="3545" xr:uid="{00000000-0005-0000-0000-000081630000}"/>
    <cellStyle name="Normal 12 4 2 5 5 2 2 2" xfId="9035" xr:uid="{00000000-0005-0000-0000-000082630000}"/>
    <cellStyle name="Normal 12 4 2 5 5 2 2 2 2" xfId="21846" xr:uid="{00000000-0005-0000-0000-000083630000}"/>
    <cellStyle name="Normal 12 4 2 5 5 2 2 2 2 2" xfId="47466" xr:uid="{00000000-0005-0000-0000-000084630000}"/>
    <cellStyle name="Normal 12 4 2 5 5 2 2 2 3" xfId="34656" xr:uid="{00000000-0005-0000-0000-000085630000}"/>
    <cellStyle name="Normal 12 4 2 5 5 2 2 3" xfId="16356" xr:uid="{00000000-0005-0000-0000-000086630000}"/>
    <cellStyle name="Normal 12 4 2 5 5 2 2 3 2" xfId="41976" xr:uid="{00000000-0005-0000-0000-000087630000}"/>
    <cellStyle name="Normal 12 4 2 5 5 2 2 4" xfId="29166" xr:uid="{00000000-0005-0000-0000-000088630000}"/>
    <cellStyle name="Normal 12 4 2 5 5 2 3" xfId="5375" xr:uid="{00000000-0005-0000-0000-000089630000}"/>
    <cellStyle name="Normal 12 4 2 5 5 2 3 2" xfId="10865" xr:uid="{00000000-0005-0000-0000-00008A630000}"/>
    <cellStyle name="Normal 12 4 2 5 5 2 3 2 2" xfId="23676" xr:uid="{00000000-0005-0000-0000-00008B630000}"/>
    <cellStyle name="Normal 12 4 2 5 5 2 3 2 2 2" xfId="49296" xr:uid="{00000000-0005-0000-0000-00008C630000}"/>
    <cellStyle name="Normal 12 4 2 5 5 2 3 2 3" xfId="36486" xr:uid="{00000000-0005-0000-0000-00008D630000}"/>
    <cellStyle name="Normal 12 4 2 5 5 2 3 3" xfId="18186" xr:uid="{00000000-0005-0000-0000-00008E630000}"/>
    <cellStyle name="Normal 12 4 2 5 5 2 3 3 2" xfId="43806" xr:uid="{00000000-0005-0000-0000-00008F630000}"/>
    <cellStyle name="Normal 12 4 2 5 5 2 3 4" xfId="30996" xr:uid="{00000000-0005-0000-0000-000090630000}"/>
    <cellStyle name="Normal 12 4 2 5 5 2 4" xfId="12695" xr:uid="{00000000-0005-0000-0000-000091630000}"/>
    <cellStyle name="Normal 12 4 2 5 5 2 4 2" xfId="25506" xr:uid="{00000000-0005-0000-0000-000092630000}"/>
    <cellStyle name="Normal 12 4 2 5 5 2 4 2 2" xfId="51126" xr:uid="{00000000-0005-0000-0000-000093630000}"/>
    <cellStyle name="Normal 12 4 2 5 5 2 4 3" xfId="38316" xr:uid="{00000000-0005-0000-0000-000094630000}"/>
    <cellStyle name="Normal 12 4 2 5 5 2 5" xfId="7205" xr:uid="{00000000-0005-0000-0000-000095630000}"/>
    <cellStyle name="Normal 12 4 2 5 5 2 5 2" xfId="20016" xr:uid="{00000000-0005-0000-0000-000096630000}"/>
    <cellStyle name="Normal 12 4 2 5 5 2 5 2 2" xfId="45636" xr:uid="{00000000-0005-0000-0000-000097630000}"/>
    <cellStyle name="Normal 12 4 2 5 5 2 5 3" xfId="32826" xr:uid="{00000000-0005-0000-0000-000098630000}"/>
    <cellStyle name="Normal 12 4 2 5 5 2 6" xfId="14526" xr:uid="{00000000-0005-0000-0000-000099630000}"/>
    <cellStyle name="Normal 12 4 2 5 5 2 6 2" xfId="40146" xr:uid="{00000000-0005-0000-0000-00009A630000}"/>
    <cellStyle name="Normal 12 4 2 5 5 2 7" xfId="27336" xr:uid="{00000000-0005-0000-0000-00009B630000}"/>
    <cellStyle name="Normal 12 4 2 5 5 3" xfId="2651" xr:uid="{00000000-0005-0000-0000-00009C630000}"/>
    <cellStyle name="Normal 12 4 2 5 5 3 2" xfId="8141" xr:uid="{00000000-0005-0000-0000-00009D630000}"/>
    <cellStyle name="Normal 12 4 2 5 5 3 2 2" xfId="20952" xr:uid="{00000000-0005-0000-0000-00009E630000}"/>
    <cellStyle name="Normal 12 4 2 5 5 3 2 2 2" xfId="46572" xr:uid="{00000000-0005-0000-0000-00009F630000}"/>
    <cellStyle name="Normal 12 4 2 5 5 3 2 3" xfId="33762" xr:uid="{00000000-0005-0000-0000-0000A0630000}"/>
    <cellStyle name="Normal 12 4 2 5 5 3 3" xfId="15462" xr:uid="{00000000-0005-0000-0000-0000A1630000}"/>
    <cellStyle name="Normal 12 4 2 5 5 3 3 2" xfId="41082" xr:uid="{00000000-0005-0000-0000-0000A2630000}"/>
    <cellStyle name="Normal 12 4 2 5 5 3 4" xfId="28272" xr:uid="{00000000-0005-0000-0000-0000A3630000}"/>
    <cellStyle name="Normal 12 4 2 5 5 4" xfId="4481" xr:uid="{00000000-0005-0000-0000-0000A4630000}"/>
    <cellStyle name="Normal 12 4 2 5 5 4 2" xfId="9971" xr:uid="{00000000-0005-0000-0000-0000A5630000}"/>
    <cellStyle name="Normal 12 4 2 5 5 4 2 2" xfId="22782" xr:uid="{00000000-0005-0000-0000-0000A6630000}"/>
    <cellStyle name="Normal 12 4 2 5 5 4 2 2 2" xfId="48402" xr:uid="{00000000-0005-0000-0000-0000A7630000}"/>
    <cellStyle name="Normal 12 4 2 5 5 4 2 3" xfId="35592" xr:uid="{00000000-0005-0000-0000-0000A8630000}"/>
    <cellStyle name="Normal 12 4 2 5 5 4 3" xfId="17292" xr:uid="{00000000-0005-0000-0000-0000A9630000}"/>
    <cellStyle name="Normal 12 4 2 5 5 4 3 2" xfId="42912" xr:uid="{00000000-0005-0000-0000-0000AA630000}"/>
    <cellStyle name="Normal 12 4 2 5 5 4 4" xfId="30102" xr:uid="{00000000-0005-0000-0000-0000AB630000}"/>
    <cellStyle name="Normal 12 4 2 5 5 5" xfId="11801" xr:uid="{00000000-0005-0000-0000-0000AC630000}"/>
    <cellStyle name="Normal 12 4 2 5 5 5 2" xfId="24612" xr:uid="{00000000-0005-0000-0000-0000AD630000}"/>
    <cellStyle name="Normal 12 4 2 5 5 5 2 2" xfId="50232" xr:uid="{00000000-0005-0000-0000-0000AE630000}"/>
    <cellStyle name="Normal 12 4 2 5 5 5 3" xfId="37422" xr:uid="{00000000-0005-0000-0000-0000AF630000}"/>
    <cellStyle name="Normal 12 4 2 5 5 6" xfId="6311" xr:uid="{00000000-0005-0000-0000-0000B0630000}"/>
    <cellStyle name="Normal 12 4 2 5 5 6 2" xfId="19122" xr:uid="{00000000-0005-0000-0000-0000B1630000}"/>
    <cellStyle name="Normal 12 4 2 5 5 6 2 2" xfId="44742" xr:uid="{00000000-0005-0000-0000-0000B2630000}"/>
    <cellStyle name="Normal 12 4 2 5 5 6 3" xfId="31932" xr:uid="{00000000-0005-0000-0000-0000B3630000}"/>
    <cellStyle name="Normal 12 4 2 5 5 7" xfId="13632" xr:uid="{00000000-0005-0000-0000-0000B4630000}"/>
    <cellStyle name="Normal 12 4 2 5 5 7 2" xfId="39252" xr:uid="{00000000-0005-0000-0000-0000B5630000}"/>
    <cellStyle name="Normal 12 4 2 5 5 8" xfId="26442" xr:uid="{00000000-0005-0000-0000-0000B6630000}"/>
    <cellStyle name="Normal 12 4 2 5 6" xfId="1221" xr:uid="{00000000-0005-0000-0000-0000B7630000}"/>
    <cellStyle name="Normal 12 4 2 5 6 2" xfId="3051" xr:uid="{00000000-0005-0000-0000-0000B8630000}"/>
    <cellStyle name="Normal 12 4 2 5 6 2 2" xfId="8541" xr:uid="{00000000-0005-0000-0000-0000B9630000}"/>
    <cellStyle name="Normal 12 4 2 5 6 2 2 2" xfId="21352" xr:uid="{00000000-0005-0000-0000-0000BA630000}"/>
    <cellStyle name="Normal 12 4 2 5 6 2 2 2 2" xfId="46972" xr:uid="{00000000-0005-0000-0000-0000BB630000}"/>
    <cellStyle name="Normal 12 4 2 5 6 2 2 3" xfId="34162" xr:uid="{00000000-0005-0000-0000-0000BC630000}"/>
    <cellStyle name="Normal 12 4 2 5 6 2 3" xfId="15862" xr:uid="{00000000-0005-0000-0000-0000BD630000}"/>
    <cellStyle name="Normal 12 4 2 5 6 2 3 2" xfId="41482" xr:uid="{00000000-0005-0000-0000-0000BE630000}"/>
    <cellStyle name="Normal 12 4 2 5 6 2 4" xfId="28672" xr:uid="{00000000-0005-0000-0000-0000BF630000}"/>
    <cellStyle name="Normal 12 4 2 5 6 3" xfId="4881" xr:uid="{00000000-0005-0000-0000-0000C0630000}"/>
    <cellStyle name="Normal 12 4 2 5 6 3 2" xfId="10371" xr:uid="{00000000-0005-0000-0000-0000C1630000}"/>
    <cellStyle name="Normal 12 4 2 5 6 3 2 2" xfId="23182" xr:uid="{00000000-0005-0000-0000-0000C2630000}"/>
    <cellStyle name="Normal 12 4 2 5 6 3 2 2 2" xfId="48802" xr:uid="{00000000-0005-0000-0000-0000C3630000}"/>
    <cellStyle name="Normal 12 4 2 5 6 3 2 3" xfId="35992" xr:uid="{00000000-0005-0000-0000-0000C4630000}"/>
    <cellStyle name="Normal 12 4 2 5 6 3 3" xfId="17692" xr:uid="{00000000-0005-0000-0000-0000C5630000}"/>
    <cellStyle name="Normal 12 4 2 5 6 3 3 2" xfId="43312" xr:uid="{00000000-0005-0000-0000-0000C6630000}"/>
    <cellStyle name="Normal 12 4 2 5 6 3 4" xfId="30502" xr:uid="{00000000-0005-0000-0000-0000C7630000}"/>
    <cellStyle name="Normal 12 4 2 5 6 4" xfId="12201" xr:uid="{00000000-0005-0000-0000-0000C8630000}"/>
    <cellStyle name="Normal 12 4 2 5 6 4 2" xfId="25012" xr:uid="{00000000-0005-0000-0000-0000C9630000}"/>
    <cellStyle name="Normal 12 4 2 5 6 4 2 2" xfId="50632" xr:uid="{00000000-0005-0000-0000-0000CA630000}"/>
    <cellStyle name="Normal 12 4 2 5 6 4 3" xfId="37822" xr:uid="{00000000-0005-0000-0000-0000CB630000}"/>
    <cellStyle name="Normal 12 4 2 5 6 5" xfId="6711" xr:uid="{00000000-0005-0000-0000-0000CC630000}"/>
    <cellStyle name="Normal 12 4 2 5 6 5 2" xfId="19522" xr:uid="{00000000-0005-0000-0000-0000CD630000}"/>
    <cellStyle name="Normal 12 4 2 5 6 5 2 2" xfId="45142" xr:uid="{00000000-0005-0000-0000-0000CE630000}"/>
    <cellStyle name="Normal 12 4 2 5 6 5 3" xfId="32332" xr:uid="{00000000-0005-0000-0000-0000CF630000}"/>
    <cellStyle name="Normal 12 4 2 5 6 6" xfId="14032" xr:uid="{00000000-0005-0000-0000-0000D0630000}"/>
    <cellStyle name="Normal 12 4 2 5 6 6 2" xfId="39652" xr:uid="{00000000-0005-0000-0000-0000D1630000}"/>
    <cellStyle name="Normal 12 4 2 5 6 7" xfId="26842" xr:uid="{00000000-0005-0000-0000-0000D2630000}"/>
    <cellStyle name="Normal 12 4 2 5 7" xfId="2157" xr:uid="{00000000-0005-0000-0000-0000D3630000}"/>
    <cellStyle name="Normal 12 4 2 5 7 2" xfId="7647" xr:uid="{00000000-0005-0000-0000-0000D4630000}"/>
    <cellStyle name="Normal 12 4 2 5 7 2 2" xfId="20458" xr:uid="{00000000-0005-0000-0000-0000D5630000}"/>
    <cellStyle name="Normal 12 4 2 5 7 2 2 2" xfId="46078" xr:uid="{00000000-0005-0000-0000-0000D6630000}"/>
    <cellStyle name="Normal 12 4 2 5 7 2 3" xfId="33268" xr:uid="{00000000-0005-0000-0000-0000D7630000}"/>
    <cellStyle name="Normal 12 4 2 5 7 3" xfId="14968" xr:uid="{00000000-0005-0000-0000-0000D8630000}"/>
    <cellStyle name="Normal 12 4 2 5 7 3 2" xfId="40588" xr:uid="{00000000-0005-0000-0000-0000D9630000}"/>
    <cellStyle name="Normal 12 4 2 5 7 4" xfId="27778" xr:uid="{00000000-0005-0000-0000-0000DA630000}"/>
    <cellStyle name="Normal 12 4 2 5 8" xfId="3987" xr:uid="{00000000-0005-0000-0000-0000DB630000}"/>
    <cellStyle name="Normal 12 4 2 5 8 2" xfId="9477" xr:uid="{00000000-0005-0000-0000-0000DC630000}"/>
    <cellStyle name="Normal 12 4 2 5 8 2 2" xfId="22288" xr:uid="{00000000-0005-0000-0000-0000DD630000}"/>
    <cellStyle name="Normal 12 4 2 5 8 2 2 2" xfId="47908" xr:uid="{00000000-0005-0000-0000-0000DE630000}"/>
    <cellStyle name="Normal 12 4 2 5 8 2 3" xfId="35098" xr:uid="{00000000-0005-0000-0000-0000DF630000}"/>
    <cellStyle name="Normal 12 4 2 5 8 3" xfId="16798" xr:uid="{00000000-0005-0000-0000-0000E0630000}"/>
    <cellStyle name="Normal 12 4 2 5 8 3 2" xfId="42418" xr:uid="{00000000-0005-0000-0000-0000E1630000}"/>
    <cellStyle name="Normal 12 4 2 5 8 4" xfId="29608" xr:uid="{00000000-0005-0000-0000-0000E2630000}"/>
    <cellStyle name="Normal 12 4 2 5 9" xfId="11307" xr:uid="{00000000-0005-0000-0000-0000E3630000}"/>
    <cellStyle name="Normal 12 4 2 5 9 2" xfId="24118" xr:uid="{00000000-0005-0000-0000-0000E4630000}"/>
    <cellStyle name="Normal 12 4 2 5 9 2 2" xfId="49738" xr:uid="{00000000-0005-0000-0000-0000E5630000}"/>
    <cellStyle name="Normal 12 4 2 5 9 3" xfId="36928" xr:uid="{00000000-0005-0000-0000-0000E6630000}"/>
    <cellStyle name="Normal 12 4 2 6" xfId="380" xr:uid="{00000000-0005-0000-0000-0000E7630000}"/>
    <cellStyle name="Normal 12 4 2 6 2" xfId="861" xr:uid="{00000000-0005-0000-0000-0000E8630000}"/>
    <cellStyle name="Normal 12 4 2 6 2 2" xfId="1756" xr:uid="{00000000-0005-0000-0000-0000E9630000}"/>
    <cellStyle name="Normal 12 4 2 6 2 2 2" xfId="3586" xr:uid="{00000000-0005-0000-0000-0000EA630000}"/>
    <cellStyle name="Normal 12 4 2 6 2 2 2 2" xfId="9076" xr:uid="{00000000-0005-0000-0000-0000EB630000}"/>
    <cellStyle name="Normal 12 4 2 6 2 2 2 2 2" xfId="21887" xr:uid="{00000000-0005-0000-0000-0000EC630000}"/>
    <cellStyle name="Normal 12 4 2 6 2 2 2 2 2 2" xfId="47507" xr:uid="{00000000-0005-0000-0000-0000ED630000}"/>
    <cellStyle name="Normal 12 4 2 6 2 2 2 2 3" xfId="34697" xr:uid="{00000000-0005-0000-0000-0000EE630000}"/>
    <cellStyle name="Normal 12 4 2 6 2 2 2 3" xfId="16397" xr:uid="{00000000-0005-0000-0000-0000EF630000}"/>
    <cellStyle name="Normal 12 4 2 6 2 2 2 3 2" xfId="42017" xr:uid="{00000000-0005-0000-0000-0000F0630000}"/>
    <cellStyle name="Normal 12 4 2 6 2 2 2 4" xfId="29207" xr:uid="{00000000-0005-0000-0000-0000F1630000}"/>
    <cellStyle name="Normal 12 4 2 6 2 2 3" xfId="5416" xr:uid="{00000000-0005-0000-0000-0000F2630000}"/>
    <cellStyle name="Normal 12 4 2 6 2 2 3 2" xfId="10906" xr:uid="{00000000-0005-0000-0000-0000F3630000}"/>
    <cellStyle name="Normal 12 4 2 6 2 2 3 2 2" xfId="23717" xr:uid="{00000000-0005-0000-0000-0000F4630000}"/>
    <cellStyle name="Normal 12 4 2 6 2 2 3 2 2 2" xfId="49337" xr:uid="{00000000-0005-0000-0000-0000F5630000}"/>
    <cellStyle name="Normal 12 4 2 6 2 2 3 2 3" xfId="36527" xr:uid="{00000000-0005-0000-0000-0000F6630000}"/>
    <cellStyle name="Normal 12 4 2 6 2 2 3 3" xfId="18227" xr:uid="{00000000-0005-0000-0000-0000F7630000}"/>
    <cellStyle name="Normal 12 4 2 6 2 2 3 3 2" xfId="43847" xr:uid="{00000000-0005-0000-0000-0000F8630000}"/>
    <cellStyle name="Normal 12 4 2 6 2 2 3 4" xfId="31037" xr:uid="{00000000-0005-0000-0000-0000F9630000}"/>
    <cellStyle name="Normal 12 4 2 6 2 2 4" xfId="12736" xr:uid="{00000000-0005-0000-0000-0000FA630000}"/>
    <cellStyle name="Normal 12 4 2 6 2 2 4 2" xfId="25547" xr:uid="{00000000-0005-0000-0000-0000FB630000}"/>
    <cellStyle name="Normal 12 4 2 6 2 2 4 2 2" xfId="51167" xr:uid="{00000000-0005-0000-0000-0000FC630000}"/>
    <cellStyle name="Normal 12 4 2 6 2 2 4 3" xfId="38357" xr:uid="{00000000-0005-0000-0000-0000FD630000}"/>
    <cellStyle name="Normal 12 4 2 6 2 2 5" xfId="7246" xr:uid="{00000000-0005-0000-0000-0000FE630000}"/>
    <cellStyle name="Normal 12 4 2 6 2 2 5 2" xfId="20057" xr:uid="{00000000-0005-0000-0000-0000FF630000}"/>
    <cellStyle name="Normal 12 4 2 6 2 2 5 2 2" xfId="45677" xr:uid="{00000000-0005-0000-0000-000000640000}"/>
    <cellStyle name="Normal 12 4 2 6 2 2 5 3" xfId="32867" xr:uid="{00000000-0005-0000-0000-000001640000}"/>
    <cellStyle name="Normal 12 4 2 6 2 2 6" xfId="14567" xr:uid="{00000000-0005-0000-0000-000002640000}"/>
    <cellStyle name="Normal 12 4 2 6 2 2 6 2" xfId="40187" xr:uid="{00000000-0005-0000-0000-000003640000}"/>
    <cellStyle name="Normal 12 4 2 6 2 2 7" xfId="27377" xr:uid="{00000000-0005-0000-0000-000004640000}"/>
    <cellStyle name="Normal 12 4 2 6 2 3" xfId="2692" xr:uid="{00000000-0005-0000-0000-000005640000}"/>
    <cellStyle name="Normal 12 4 2 6 2 3 2" xfId="8182" xr:uid="{00000000-0005-0000-0000-000006640000}"/>
    <cellStyle name="Normal 12 4 2 6 2 3 2 2" xfId="20993" xr:uid="{00000000-0005-0000-0000-000007640000}"/>
    <cellStyle name="Normal 12 4 2 6 2 3 2 2 2" xfId="46613" xr:uid="{00000000-0005-0000-0000-000008640000}"/>
    <cellStyle name="Normal 12 4 2 6 2 3 2 3" xfId="33803" xr:uid="{00000000-0005-0000-0000-000009640000}"/>
    <cellStyle name="Normal 12 4 2 6 2 3 3" xfId="15503" xr:uid="{00000000-0005-0000-0000-00000A640000}"/>
    <cellStyle name="Normal 12 4 2 6 2 3 3 2" xfId="41123" xr:uid="{00000000-0005-0000-0000-00000B640000}"/>
    <cellStyle name="Normal 12 4 2 6 2 3 4" xfId="28313" xr:uid="{00000000-0005-0000-0000-00000C640000}"/>
    <cellStyle name="Normal 12 4 2 6 2 4" xfId="4522" xr:uid="{00000000-0005-0000-0000-00000D640000}"/>
    <cellStyle name="Normal 12 4 2 6 2 4 2" xfId="10012" xr:uid="{00000000-0005-0000-0000-00000E640000}"/>
    <cellStyle name="Normal 12 4 2 6 2 4 2 2" xfId="22823" xr:uid="{00000000-0005-0000-0000-00000F640000}"/>
    <cellStyle name="Normal 12 4 2 6 2 4 2 2 2" xfId="48443" xr:uid="{00000000-0005-0000-0000-000010640000}"/>
    <cellStyle name="Normal 12 4 2 6 2 4 2 3" xfId="35633" xr:uid="{00000000-0005-0000-0000-000011640000}"/>
    <cellStyle name="Normal 12 4 2 6 2 4 3" xfId="17333" xr:uid="{00000000-0005-0000-0000-000012640000}"/>
    <cellStyle name="Normal 12 4 2 6 2 4 3 2" xfId="42953" xr:uid="{00000000-0005-0000-0000-000013640000}"/>
    <cellStyle name="Normal 12 4 2 6 2 4 4" xfId="30143" xr:uid="{00000000-0005-0000-0000-000014640000}"/>
    <cellStyle name="Normal 12 4 2 6 2 5" xfId="11842" xr:uid="{00000000-0005-0000-0000-000015640000}"/>
    <cellStyle name="Normal 12 4 2 6 2 5 2" xfId="24653" xr:uid="{00000000-0005-0000-0000-000016640000}"/>
    <cellStyle name="Normal 12 4 2 6 2 5 2 2" xfId="50273" xr:uid="{00000000-0005-0000-0000-000017640000}"/>
    <cellStyle name="Normal 12 4 2 6 2 5 3" xfId="37463" xr:uid="{00000000-0005-0000-0000-000018640000}"/>
    <cellStyle name="Normal 12 4 2 6 2 6" xfId="6352" xr:uid="{00000000-0005-0000-0000-000019640000}"/>
    <cellStyle name="Normal 12 4 2 6 2 6 2" xfId="19163" xr:uid="{00000000-0005-0000-0000-00001A640000}"/>
    <cellStyle name="Normal 12 4 2 6 2 6 2 2" xfId="44783" xr:uid="{00000000-0005-0000-0000-00001B640000}"/>
    <cellStyle name="Normal 12 4 2 6 2 6 3" xfId="31973" xr:uid="{00000000-0005-0000-0000-00001C640000}"/>
    <cellStyle name="Normal 12 4 2 6 2 7" xfId="13673" xr:uid="{00000000-0005-0000-0000-00001D640000}"/>
    <cellStyle name="Normal 12 4 2 6 2 7 2" xfId="39293" xr:uid="{00000000-0005-0000-0000-00001E640000}"/>
    <cellStyle name="Normal 12 4 2 6 2 8" xfId="26483" xr:uid="{00000000-0005-0000-0000-00001F640000}"/>
    <cellStyle name="Normal 12 4 2 6 3" xfId="1275" xr:uid="{00000000-0005-0000-0000-000020640000}"/>
    <cellStyle name="Normal 12 4 2 6 3 2" xfId="3105" xr:uid="{00000000-0005-0000-0000-000021640000}"/>
    <cellStyle name="Normal 12 4 2 6 3 2 2" xfId="8595" xr:uid="{00000000-0005-0000-0000-000022640000}"/>
    <cellStyle name="Normal 12 4 2 6 3 2 2 2" xfId="21406" xr:uid="{00000000-0005-0000-0000-000023640000}"/>
    <cellStyle name="Normal 12 4 2 6 3 2 2 2 2" xfId="47026" xr:uid="{00000000-0005-0000-0000-000024640000}"/>
    <cellStyle name="Normal 12 4 2 6 3 2 2 3" xfId="34216" xr:uid="{00000000-0005-0000-0000-000025640000}"/>
    <cellStyle name="Normal 12 4 2 6 3 2 3" xfId="15916" xr:uid="{00000000-0005-0000-0000-000026640000}"/>
    <cellStyle name="Normal 12 4 2 6 3 2 3 2" xfId="41536" xr:uid="{00000000-0005-0000-0000-000027640000}"/>
    <cellStyle name="Normal 12 4 2 6 3 2 4" xfId="28726" xr:uid="{00000000-0005-0000-0000-000028640000}"/>
    <cellStyle name="Normal 12 4 2 6 3 3" xfId="4935" xr:uid="{00000000-0005-0000-0000-000029640000}"/>
    <cellStyle name="Normal 12 4 2 6 3 3 2" xfId="10425" xr:uid="{00000000-0005-0000-0000-00002A640000}"/>
    <cellStyle name="Normal 12 4 2 6 3 3 2 2" xfId="23236" xr:uid="{00000000-0005-0000-0000-00002B640000}"/>
    <cellStyle name="Normal 12 4 2 6 3 3 2 2 2" xfId="48856" xr:uid="{00000000-0005-0000-0000-00002C640000}"/>
    <cellStyle name="Normal 12 4 2 6 3 3 2 3" xfId="36046" xr:uid="{00000000-0005-0000-0000-00002D640000}"/>
    <cellStyle name="Normal 12 4 2 6 3 3 3" xfId="17746" xr:uid="{00000000-0005-0000-0000-00002E640000}"/>
    <cellStyle name="Normal 12 4 2 6 3 3 3 2" xfId="43366" xr:uid="{00000000-0005-0000-0000-00002F640000}"/>
    <cellStyle name="Normal 12 4 2 6 3 3 4" xfId="30556" xr:uid="{00000000-0005-0000-0000-000030640000}"/>
    <cellStyle name="Normal 12 4 2 6 3 4" xfId="12255" xr:uid="{00000000-0005-0000-0000-000031640000}"/>
    <cellStyle name="Normal 12 4 2 6 3 4 2" xfId="25066" xr:uid="{00000000-0005-0000-0000-000032640000}"/>
    <cellStyle name="Normal 12 4 2 6 3 4 2 2" xfId="50686" xr:uid="{00000000-0005-0000-0000-000033640000}"/>
    <cellStyle name="Normal 12 4 2 6 3 4 3" xfId="37876" xr:uid="{00000000-0005-0000-0000-000034640000}"/>
    <cellStyle name="Normal 12 4 2 6 3 5" xfId="6765" xr:uid="{00000000-0005-0000-0000-000035640000}"/>
    <cellStyle name="Normal 12 4 2 6 3 5 2" xfId="19576" xr:uid="{00000000-0005-0000-0000-000036640000}"/>
    <cellStyle name="Normal 12 4 2 6 3 5 2 2" xfId="45196" xr:uid="{00000000-0005-0000-0000-000037640000}"/>
    <cellStyle name="Normal 12 4 2 6 3 5 3" xfId="32386" xr:uid="{00000000-0005-0000-0000-000038640000}"/>
    <cellStyle name="Normal 12 4 2 6 3 6" xfId="14086" xr:uid="{00000000-0005-0000-0000-000039640000}"/>
    <cellStyle name="Normal 12 4 2 6 3 6 2" xfId="39706" xr:uid="{00000000-0005-0000-0000-00003A640000}"/>
    <cellStyle name="Normal 12 4 2 6 3 7" xfId="26896" xr:uid="{00000000-0005-0000-0000-00003B640000}"/>
    <cellStyle name="Normal 12 4 2 6 4" xfId="2211" xr:uid="{00000000-0005-0000-0000-00003C640000}"/>
    <cellStyle name="Normal 12 4 2 6 4 2" xfId="7701" xr:uid="{00000000-0005-0000-0000-00003D640000}"/>
    <cellStyle name="Normal 12 4 2 6 4 2 2" xfId="20512" xr:uid="{00000000-0005-0000-0000-00003E640000}"/>
    <cellStyle name="Normal 12 4 2 6 4 2 2 2" xfId="46132" xr:uid="{00000000-0005-0000-0000-00003F640000}"/>
    <cellStyle name="Normal 12 4 2 6 4 2 3" xfId="33322" xr:uid="{00000000-0005-0000-0000-000040640000}"/>
    <cellStyle name="Normal 12 4 2 6 4 3" xfId="15022" xr:uid="{00000000-0005-0000-0000-000041640000}"/>
    <cellStyle name="Normal 12 4 2 6 4 3 2" xfId="40642" xr:uid="{00000000-0005-0000-0000-000042640000}"/>
    <cellStyle name="Normal 12 4 2 6 4 4" xfId="27832" xr:uid="{00000000-0005-0000-0000-000043640000}"/>
    <cellStyle name="Normal 12 4 2 6 5" xfId="4041" xr:uid="{00000000-0005-0000-0000-000044640000}"/>
    <cellStyle name="Normal 12 4 2 6 5 2" xfId="9531" xr:uid="{00000000-0005-0000-0000-000045640000}"/>
    <cellStyle name="Normal 12 4 2 6 5 2 2" xfId="22342" xr:uid="{00000000-0005-0000-0000-000046640000}"/>
    <cellStyle name="Normal 12 4 2 6 5 2 2 2" xfId="47962" xr:uid="{00000000-0005-0000-0000-000047640000}"/>
    <cellStyle name="Normal 12 4 2 6 5 2 3" xfId="35152" xr:uid="{00000000-0005-0000-0000-000048640000}"/>
    <cellStyle name="Normal 12 4 2 6 5 3" xfId="16852" xr:uid="{00000000-0005-0000-0000-000049640000}"/>
    <cellStyle name="Normal 12 4 2 6 5 3 2" xfId="42472" xr:uid="{00000000-0005-0000-0000-00004A640000}"/>
    <cellStyle name="Normal 12 4 2 6 5 4" xfId="29662" xr:uid="{00000000-0005-0000-0000-00004B640000}"/>
    <cellStyle name="Normal 12 4 2 6 6" xfId="11361" xr:uid="{00000000-0005-0000-0000-00004C640000}"/>
    <cellStyle name="Normal 12 4 2 6 6 2" xfId="24172" xr:uid="{00000000-0005-0000-0000-00004D640000}"/>
    <cellStyle name="Normal 12 4 2 6 6 2 2" xfId="49792" xr:uid="{00000000-0005-0000-0000-00004E640000}"/>
    <cellStyle name="Normal 12 4 2 6 6 3" xfId="36982" xr:uid="{00000000-0005-0000-0000-00004F640000}"/>
    <cellStyle name="Normal 12 4 2 6 7" xfId="5871" xr:uid="{00000000-0005-0000-0000-000050640000}"/>
    <cellStyle name="Normal 12 4 2 6 7 2" xfId="18682" xr:uid="{00000000-0005-0000-0000-000051640000}"/>
    <cellStyle name="Normal 12 4 2 6 7 2 2" xfId="44302" xr:uid="{00000000-0005-0000-0000-000052640000}"/>
    <cellStyle name="Normal 12 4 2 6 7 3" xfId="31492" xr:uid="{00000000-0005-0000-0000-000053640000}"/>
    <cellStyle name="Normal 12 4 2 6 8" xfId="13192" xr:uid="{00000000-0005-0000-0000-000054640000}"/>
    <cellStyle name="Normal 12 4 2 6 8 2" xfId="38812" xr:uid="{00000000-0005-0000-0000-000055640000}"/>
    <cellStyle name="Normal 12 4 2 6 9" xfId="26002" xr:uid="{00000000-0005-0000-0000-000056640000}"/>
    <cellStyle name="Normal 12 4 2 7" xfId="594" xr:uid="{00000000-0005-0000-0000-000057640000}"/>
    <cellStyle name="Normal 12 4 2 7 2" xfId="994" xr:uid="{00000000-0005-0000-0000-000058640000}"/>
    <cellStyle name="Normal 12 4 2 7 2 2" xfId="1889" xr:uid="{00000000-0005-0000-0000-000059640000}"/>
    <cellStyle name="Normal 12 4 2 7 2 2 2" xfId="3719" xr:uid="{00000000-0005-0000-0000-00005A640000}"/>
    <cellStyle name="Normal 12 4 2 7 2 2 2 2" xfId="9209" xr:uid="{00000000-0005-0000-0000-00005B640000}"/>
    <cellStyle name="Normal 12 4 2 7 2 2 2 2 2" xfId="22020" xr:uid="{00000000-0005-0000-0000-00005C640000}"/>
    <cellStyle name="Normal 12 4 2 7 2 2 2 2 2 2" xfId="47640" xr:uid="{00000000-0005-0000-0000-00005D640000}"/>
    <cellStyle name="Normal 12 4 2 7 2 2 2 2 3" xfId="34830" xr:uid="{00000000-0005-0000-0000-00005E640000}"/>
    <cellStyle name="Normal 12 4 2 7 2 2 2 3" xfId="16530" xr:uid="{00000000-0005-0000-0000-00005F640000}"/>
    <cellStyle name="Normal 12 4 2 7 2 2 2 3 2" xfId="42150" xr:uid="{00000000-0005-0000-0000-000060640000}"/>
    <cellStyle name="Normal 12 4 2 7 2 2 2 4" xfId="29340" xr:uid="{00000000-0005-0000-0000-000061640000}"/>
    <cellStyle name="Normal 12 4 2 7 2 2 3" xfId="5549" xr:uid="{00000000-0005-0000-0000-000062640000}"/>
    <cellStyle name="Normal 12 4 2 7 2 2 3 2" xfId="11039" xr:uid="{00000000-0005-0000-0000-000063640000}"/>
    <cellStyle name="Normal 12 4 2 7 2 2 3 2 2" xfId="23850" xr:uid="{00000000-0005-0000-0000-000064640000}"/>
    <cellStyle name="Normal 12 4 2 7 2 2 3 2 2 2" xfId="49470" xr:uid="{00000000-0005-0000-0000-000065640000}"/>
    <cellStyle name="Normal 12 4 2 7 2 2 3 2 3" xfId="36660" xr:uid="{00000000-0005-0000-0000-000066640000}"/>
    <cellStyle name="Normal 12 4 2 7 2 2 3 3" xfId="18360" xr:uid="{00000000-0005-0000-0000-000067640000}"/>
    <cellStyle name="Normal 12 4 2 7 2 2 3 3 2" xfId="43980" xr:uid="{00000000-0005-0000-0000-000068640000}"/>
    <cellStyle name="Normal 12 4 2 7 2 2 3 4" xfId="31170" xr:uid="{00000000-0005-0000-0000-000069640000}"/>
    <cellStyle name="Normal 12 4 2 7 2 2 4" xfId="12869" xr:uid="{00000000-0005-0000-0000-00006A640000}"/>
    <cellStyle name="Normal 12 4 2 7 2 2 4 2" xfId="25680" xr:uid="{00000000-0005-0000-0000-00006B640000}"/>
    <cellStyle name="Normal 12 4 2 7 2 2 4 2 2" xfId="51300" xr:uid="{00000000-0005-0000-0000-00006C640000}"/>
    <cellStyle name="Normal 12 4 2 7 2 2 4 3" xfId="38490" xr:uid="{00000000-0005-0000-0000-00006D640000}"/>
    <cellStyle name="Normal 12 4 2 7 2 2 5" xfId="7379" xr:uid="{00000000-0005-0000-0000-00006E640000}"/>
    <cellStyle name="Normal 12 4 2 7 2 2 5 2" xfId="20190" xr:uid="{00000000-0005-0000-0000-00006F640000}"/>
    <cellStyle name="Normal 12 4 2 7 2 2 5 2 2" xfId="45810" xr:uid="{00000000-0005-0000-0000-000070640000}"/>
    <cellStyle name="Normal 12 4 2 7 2 2 5 3" xfId="33000" xr:uid="{00000000-0005-0000-0000-000071640000}"/>
    <cellStyle name="Normal 12 4 2 7 2 2 6" xfId="14700" xr:uid="{00000000-0005-0000-0000-000072640000}"/>
    <cellStyle name="Normal 12 4 2 7 2 2 6 2" xfId="40320" xr:uid="{00000000-0005-0000-0000-000073640000}"/>
    <cellStyle name="Normal 12 4 2 7 2 2 7" xfId="27510" xr:uid="{00000000-0005-0000-0000-000074640000}"/>
    <cellStyle name="Normal 12 4 2 7 2 3" xfId="2825" xr:uid="{00000000-0005-0000-0000-000075640000}"/>
    <cellStyle name="Normal 12 4 2 7 2 3 2" xfId="8315" xr:uid="{00000000-0005-0000-0000-000076640000}"/>
    <cellStyle name="Normal 12 4 2 7 2 3 2 2" xfId="21126" xr:uid="{00000000-0005-0000-0000-000077640000}"/>
    <cellStyle name="Normal 12 4 2 7 2 3 2 2 2" xfId="46746" xr:uid="{00000000-0005-0000-0000-000078640000}"/>
    <cellStyle name="Normal 12 4 2 7 2 3 2 3" xfId="33936" xr:uid="{00000000-0005-0000-0000-000079640000}"/>
    <cellStyle name="Normal 12 4 2 7 2 3 3" xfId="15636" xr:uid="{00000000-0005-0000-0000-00007A640000}"/>
    <cellStyle name="Normal 12 4 2 7 2 3 3 2" xfId="41256" xr:uid="{00000000-0005-0000-0000-00007B640000}"/>
    <cellStyle name="Normal 12 4 2 7 2 3 4" xfId="28446" xr:uid="{00000000-0005-0000-0000-00007C640000}"/>
    <cellStyle name="Normal 12 4 2 7 2 4" xfId="4655" xr:uid="{00000000-0005-0000-0000-00007D640000}"/>
    <cellStyle name="Normal 12 4 2 7 2 4 2" xfId="10145" xr:uid="{00000000-0005-0000-0000-00007E640000}"/>
    <cellStyle name="Normal 12 4 2 7 2 4 2 2" xfId="22956" xr:uid="{00000000-0005-0000-0000-00007F640000}"/>
    <cellStyle name="Normal 12 4 2 7 2 4 2 2 2" xfId="48576" xr:uid="{00000000-0005-0000-0000-000080640000}"/>
    <cellStyle name="Normal 12 4 2 7 2 4 2 3" xfId="35766" xr:uid="{00000000-0005-0000-0000-000081640000}"/>
    <cellStyle name="Normal 12 4 2 7 2 4 3" xfId="17466" xr:uid="{00000000-0005-0000-0000-000082640000}"/>
    <cellStyle name="Normal 12 4 2 7 2 4 3 2" xfId="43086" xr:uid="{00000000-0005-0000-0000-000083640000}"/>
    <cellStyle name="Normal 12 4 2 7 2 4 4" xfId="30276" xr:uid="{00000000-0005-0000-0000-000084640000}"/>
    <cellStyle name="Normal 12 4 2 7 2 5" xfId="11975" xr:uid="{00000000-0005-0000-0000-000085640000}"/>
    <cellStyle name="Normal 12 4 2 7 2 5 2" xfId="24786" xr:uid="{00000000-0005-0000-0000-000086640000}"/>
    <cellStyle name="Normal 12 4 2 7 2 5 2 2" xfId="50406" xr:uid="{00000000-0005-0000-0000-000087640000}"/>
    <cellStyle name="Normal 12 4 2 7 2 5 3" xfId="37596" xr:uid="{00000000-0005-0000-0000-000088640000}"/>
    <cellStyle name="Normal 12 4 2 7 2 6" xfId="6485" xr:uid="{00000000-0005-0000-0000-000089640000}"/>
    <cellStyle name="Normal 12 4 2 7 2 6 2" xfId="19296" xr:uid="{00000000-0005-0000-0000-00008A640000}"/>
    <cellStyle name="Normal 12 4 2 7 2 6 2 2" xfId="44916" xr:uid="{00000000-0005-0000-0000-00008B640000}"/>
    <cellStyle name="Normal 12 4 2 7 2 6 3" xfId="32106" xr:uid="{00000000-0005-0000-0000-00008C640000}"/>
    <cellStyle name="Normal 12 4 2 7 2 7" xfId="13806" xr:uid="{00000000-0005-0000-0000-00008D640000}"/>
    <cellStyle name="Normal 12 4 2 7 2 7 2" xfId="39426" xr:uid="{00000000-0005-0000-0000-00008E640000}"/>
    <cellStyle name="Normal 12 4 2 7 2 8" xfId="26616" xr:uid="{00000000-0005-0000-0000-00008F640000}"/>
    <cellStyle name="Normal 12 4 2 7 3" xfId="1489" xr:uid="{00000000-0005-0000-0000-000090640000}"/>
    <cellStyle name="Normal 12 4 2 7 3 2" xfId="3319" xr:uid="{00000000-0005-0000-0000-000091640000}"/>
    <cellStyle name="Normal 12 4 2 7 3 2 2" xfId="8809" xr:uid="{00000000-0005-0000-0000-000092640000}"/>
    <cellStyle name="Normal 12 4 2 7 3 2 2 2" xfId="21620" xr:uid="{00000000-0005-0000-0000-000093640000}"/>
    <cellStyle name="Normal 12 4 2 7 3 2 2 2 2" xfId="47240" xr:uid="{00000000-0005-0000-0000-000094640000}"/>
    <cellStyle name="Normal 12 4 2 7 3 2 2 3" xfId="34430" xr:uid="{00000000-0005-0000-0000-000095640000}"/>
    <cellStyle name="Normal 12 4 2 7 3 2 3" xfId="16130" xr:uid="{00000000-0005-0000-0000-000096640000}"/>
    <cellStyle name="Normal 12 4 2 7 3 2 3 2" xfId="41750" xr:uid="{00000000-0005-0000-0000-000097640000}"/>
    <cellStyle name="Normal 12 4 2 7 3 2 4" xfId="28940" xr:uid="{00000000-0005-0000-0000-000098640000}"/>
    <cellStyle name="Normal 12 4 2 7 3 3" xfId="5149" xr:uid="{00000000-0005-0000-0000-000099640000}"/>
    <cellStyle name="Normal 12 4 2 7 3 3 2" xfId="10639" xr:uid="{00000000-0005-0000-0000-00009A640000}"/>
    <cellStyle name="Normal 12 4 2 7 3 3 2 2" xfId="23450" xr:uid="{00000000-0005-0000-0000-00009B640000}"/>
    <cellStyle name="Normal 12 4 2 7 3 3 2 2 2" xfId="49070" xr:uid="{00000000-0005-0000-0000-00009C640000}"/>
    <cellStyle name="Normal 12 4 2 7 3 3 2 3" xfId="36260" xr:uid="{00000000-0005-0000-0000-00009D640000}"/>
    <cellStyle name="Normal 12 4 2 7 3 3 3" xfId="17960" xr:uid="{00000000-0005-0000-0000-00009E640000}"/>
    <cellStyle name="Normal 12 4 2 7 3 3 3 2" xfId="43580" xr:uid="{00000000-0005-0000-0000-00009F640000}"/>
    <cellStyle name="Normal 12 4 2 7 3 3 4" xfId="30770" xr:uid="{00000000-0005-0000-0000-0000A0640000}"/>
    <cellStyle name="Normal 12 4 2 7 3 4" xfId="12469" xr:uid="{00000000-0005-0000-0000-0000A1640000}"/>
    <cellStyle name="Normal 12 4 2 7 3 4 2" xfId="25280" xr:uid="{00000000-0005-0000-0000-0000A2640000}"/>
    <cellStyle name="Normal 12 4 2 7 3 4 2 2" xfId="50900" xr:uid="{00000000-0005-0000-0000-0000A3640000}"/>
    <cellStyle name="Normal 12 4 2 7 3 4 3" xfId="38090" xr:uid="{00000000-0005-0000-0000-0000A4640000}"/>
    <cellStyle name="Normal 12 4 2 7 3 5" xfId="6979" xr:uid="{00000000-0005-0000-0000-0000A5640000}"/>
    <cellStyle name="Normal 12 4 2 7 3 5 2" xfId="19790" xr:uid="{00000000-0005-0000-0000-0000A6640000}"/>
    <cellStyle name="Normal 12 4 2 7 3 5 2 2" xfId="45410" xr:uid="{00000000-0005-0000-0000-0000A7640000}"/>
    <cellStyle name="Normal 12 4 2 7 3 5 3" xfId="32600" xr:uid="{00000000-0005-0000-0000-0000A8640000}"/>
    <cellStyle name="Normal 12 4 2 7 3 6" xfId="14300" xr:uid="{00000000-0005-0000-0000-0000A9640000}"/>
    <cellStyle name="Normal 12 4 2 7 3 6 2" xfId="39920" xr:uid="{00000000-0005-0000-0000-0000AA640000}"/>
    <cellStyle name="Normal 12 4 2 7 3 7" xfId="27110" xr:uid="{00000000-0005-0000-0000-0000AB640000}"/>
    <cellStyle name="Normal 12 4 2 7 4" xfId="2425" xr:uid="{00000000-0005-0000-0000-0000AC640000}"/>
    <cellStyle name="Normal 12 4 2 7 4 2" xfId="7915" xr:uid="{00000000-0005-0000-0000-0000AD640000}"/>
    <cellStyle name="Normal 12 4 2 7 4 2 2" xfId="20726" xr:uid="{00000000-0005-0000-0000-0000AE640000}"/>
    <cellStyle name="Normal 12 4 2 7 4 2 2 2" xfId="46346" xr:uid="{00000000-0005-0000-0000-0000AF640000}"/>
    <cellStyle name="Normal 12 4 2 7 4 2 3" xfId="33536" xr:uid="{00000000-0005-0000-0000-0000B0640000}"/>
    <cellStyle name="Normal 12 4 2 7 4 3" xfId="15236" xr:uid="{00000000-0005-0000-0000-0000B1640000}"/>
    <cellStyle name="Normal 12 4 2 7 4 3 2" xfId="40856" xr:uid="{00000000-0005-0000-0000-0000B2640000}"/>
    <cellStyle name="Normal 12 4 2 7 4 4" xfId="28046" xr:uid="{00000000-0005-0000-0000-0000B3640000}"/>
    <cellStyle name="Normal 12 4 2 7 5" xfId="4255" xr:uid="{00000000-0005-0000-0000-0000B4640000}"/>
    <cellStyle name="Normal 12 4 2 7 5 2" xfId="9745" xr:uid="{00000000-0005-0000-0000-0000B5640000}"/>
    <cellStyle name="Normal 12 4 2 7 5 2 2" xfId="22556" xr:uid="{00000000-0005-0000-0000-0000B6640000}"/>
    <cellStyle name="Normal 12 4 2 7 5 2 2 2" xfId="48176" xr:uid="{00000000-0005-0000-0000-0000B7640000}"/>
    <cellStyle name="Normal 12 4 2 7 5 2 3" xfId="35366" xr:uid="{00000000-0005-0000-0000-0000B8640000}"/>
    <cellStyle name="Normal 12 4 2 7 5 3" xfId="17066" xr:uid="{00000000-0005-0000-0000-0000B9640000}"/>
    <cellStyle name="Normal 12 4 2 7 5 3 2" xfId="42686" xr:uid="{00000000-0005-0000-0000-0000BA640000}"/>
    <cellStyle name="Normal 12 4 2 7 5 4" xfId="29876" xr:uid="{00000000-0005-0000-0000-0000BB640000}"/>
    <cellStyle name="Normal 12 4 2 7 6" xfId="11575" xr:uid="{00000000-0005-0000-0000-0000BC640000}"/>
    <cellStyle name="Normal 12 4 2 7 6 2" xfId="24386" xr:uid="{00000000-0005-0000-0000-0000BD640000}"/>
    <cellStyle name="Normal 12 4 2 7 6 2 2" xfId="50006" xr:uid="{00000000-0005-0000-0000-0000BE640000}"/>
    <cellStyle name="Normal 12 4 2 7 6 3" xfId="37196" xr:uid="{00000000-0005-0000-0000-0000BF640000}"/>
    <cellStyle name="Normal 12 4 2 7 7" xfId="6085" xr:uid="{00000000-0005-0000-0000-0000C0640000}"/>
    <cellStyle name="Normal 12 4 2 7 7 2" xfId="18896" xr:uid="{00000000-0005-0000-0000-0000C1640000}"/>
    <cellStyle name="Normal 12 4 2 7 7 2 2" xfId="44516" xr:uid="{00000000-0005-0000-0000-0000C2640000}"/>
    <cellStyle name="Normal 12 4 2 7 7 3" xfId="31706" xr:uid="{00000000-0005-0000-0000-0000C3640000}"/>
    <cellStyle name="Normal 12 4 2 7 8" xfId="13406" xr:uid="{00000000-0005-0000-0000-0000C4640000}"/>
    <cellStyle name="Normal 12 4 2 7 8 2" xfId="39026" xr:uid="{00000000-0005-0000-0000-0000C5640000}"/>
    <cellStyle name="Normal 12 4 2 7 9" xfId="26216" xr:uid="{00000000-0005-0000-0000-0000C6640000}"/>
    <cellStyle name="Normal 12 4 2 8" xfId="728" xr:uid="{00000000-0005-0000-0000-0000C7640000}"/>
    <cellStyle name="Normal 12 4 2 8 2" xfId="1623" xr:uid="{00000000-0005-0000-0000-0000C8640000}"/>
    <cellStyle name="Normal 12 4 2 8 2 2" xfId="3453" xr:uid="{00000000-0005-0000-0000-0000C9640000}"/>
    <cellStyle name="Normal 12 4 2 8 2 2 2" xfId="8943" xr:uid="{00000000-0005-0000-0000-0000CA640000}"/>
    <cellStyle name="Normal 12 4 2 8 2 2 2 2" xfId="21754" xr:uid="{00000000-0005-0000-0000-0000CB640000}"/>
    <cellStyle name="Normal 12 4 2 8 2 2 2 2 2" xfId="47374" xr:uid="{00000000-0005-0000-0000-0000CC640000}"/>
    <cellStyle name="Normal 12 4 2 8 2 2 2 3" xfId="34564" xr:uid="{00000000-0005-0000-0000-0000CD640000}"/>
    <cellStyle name="Normal 12 4 2 8 2 2 3" xfId="16264" xr:uid="{00000000-0005-0000-0000-0000CE640000}"/>
    <cellStyle name="Normal 12 4 2 8 2 2 3 2" xfId="41884" xr:uid="{00000000-0005-0000-0000-0000CF640000}"/>
    <cellStyle name="Normal 12 4 2 8 2 2 4" xfId="29074" xr:uid="{00000000-0005-0000-0000-0000D0640000}"/>
    <cellStyle name="Normal 12 4 2 8 2 3" xfId="5283" xr:uid="{00000000-0005-0000-0000-0000D1640000}"/>
    <cellStyle name="Normal 12 4 2 8 2 3 2" xfId="10773" xr:uid="{00000000-0005-0000-0000-0000D2640000}"/>
    <cellStyle name="Normal 12 4 2 8 2 3 2 2" xfId="23584" xr:uid="{00000000-0005-0000-0000-0000D3640000}"/>
    <cellStyle name="Normal 12 4 2 8 2 3 2 2 2" xfId="49204" xr:uid="{00000000-0005-0000-0000-0000D4640000}"/>
    <cellStyle name="Normal 12 4 2 8 2 3 2 3" xfId="36394" xr:uid="{00000000-0005-0000-0000-0000D5640000}"/>
    <cellStyle name="Normal 12 4 2 8 2 3 3" xfId="18094" xr:uid="{00000000-0005-0000-0000-0000D6640000}"/>
    <cellStyle name="Normal 12 4 2 8 2 3 3 2" xfId="43714" xr:uid="{00000000-0005-0000-0000-0000D7640000}"/>
    <cellStyle name="Normal 12 4 2 8 2 3 4" xfId="30904" xr:uid="{00000000-0005-0000-0000-0000D8640000}"/>
    <cellStyle name="Normal 12 4 2 8 2 4" xfId="12603" xr:uid="{00000000-0005-0000-0000-0000D9640000}"/>
    <cellStyle name="Normal 12 4 2 8 2 4 2" xfId="25414" xr:uid="{00000000-0005-0000-0000-0000DA640000}"/>
    <cellStyle name="Normal 12 4 2 8 2 4 2 2" xfId="51034" xr:uid="{00000000-0005-0000-0000-0000DB640000}"/>
    <cellStyle name="Normal 12 4 2 8 2 4 3" xfId="38224" xr:uid="{00000000-0005-0000-0000-0000DC640000}"/>
    <cellStyle name="Normal 12 4 2 8 2 5" xfId="7113" xr:uid="{00000000-0005-0000-0000-0000DD640000}"/>
    <cellStyle name="Normal 12 4 2 8 2 5 2" xfId="19924" xr:uid="{00000000-0005-0000-0000-0000DE640000}"/>
    <cellStyle name="Normal 12 4 2 8 2 5 2 2" xfId="45544" xr:uid="{00000000-0005-0000-0000-0000DF640000}"/>
    <cellStyle name="Normal 12 4 2 8 2 5 3" xfId="32734" xr:uid="{00000000-0005-0000-0000-0000E0640000}"/>
    <cellStyle name="Normal 12 4 2 8 2 6" xfId="14434" xr:uid="{00000000-0005-0000-0000-0000E1640000}"/>
    <cellStyle name="Normal 12 4 2 8 2 6 2" xfId="40054" xr:uid="{00000000-0005-0000-0000-0000E2640000}"/>
    <cellStyle name="Normal 12 4 2 8 2 7" xfId="27244" xr:uid="{00000000-0005-0000-0000-0000E3640000}"/>
    <cellStyle name="Normal 12 4 2 8 3" xfId="2559" xr:uid="{00000000-0005-0000-0000-0000E4640000}"/>
    <cellStyle name="Normal 12 4 2 8 3 2" xfId="8049" xr:uid="{00000000-0005-0000-0000-0000E5640000}"/>
    <cellStyle name="Normal 12 4 2 8 3 2 2" xfId="20860" xr:uid="{00000000-0005-0000-0000-0000E6640000}"/>
    <cellStyle name="Normal 12 4 2 8 3 2 2 2" xfId="46480" xr:uid="{00000000-0005-0000-0000-0000E7640000}"/>
    <cellStyle name="Normal 12 4 2 8 3 2 3" xfId="33670" xr:uid="{00000000-0005-0000-0000-0000E8640000}"/>
    <cellStyle name="Normal 12 4 2 8 3 3" xfId="15370" xr:uid="{00000000-0005-0000-0000-0000E9640000}"/>
    <cellStyle name="Normal 12 4 2 8 3 3 2" xfId="40990" xr:uid="{00000000-0005-0000-0000-0000EA640000}"/>
    <cellStyle name="Normal 12 4 2 8 3 4" xfId="28180" xr:uid="{00000000-0005-0000-0000-0000EB640000}"/>
    <cellStyle name="Normal 12 4 2 8 4" xfId="4389" xr:uid="{00000000-0005-0000-0000-0000EC640000}"/>
    <cellStyle name="Normal 12 4 2 8 4 2" xfId="9879" xr:uid="{00000000-0005-0000-0000-0000ED640000}"/>
    <cellStyle name="Normal 12 4 2 8 4 2 2" xfId="22690" xr:uid="{00000000-0005-0000-0000-0000EE640000}"/>
    <cellStyle name="Normal 12 4 2 8 4 2 2 2" xfId="48310" xr:uid="{00000000-0005-0000-0000-0000EF640000}"/>
    <cellStyle name="Normal 12 4 2 8 4 2 3" xfId="35500" xr:uid="{00000000-0005-0000-0000-0000F0640000}"/>
    <cellStyle name="Normal 12 4 2 8 4 3" xfId="17200" xr:uid="{00000000-0005-0000-0000-0000F1640000}"/>
    <cellStyle name="Normal 12 4 2 8 4 3 2" xfId="42820" xr:uid="{00000000-0005-0000-0000-0000F2640000}"/>
    <cellStyle name="Normal 12 4 2 8 4 4" xfId="30010" xr:uid="{00000000-0005-0000-0000-0000F3640000}"/>
    <cellStyle name="Normal 12 4 2 8 5" xfId="11709" xr:uid="{00000000-0005-0000-0000-0000F4640000}"/>
    <cellStyle name="Normal 12 4 2 8 5 2" xfId="24520" xr:uid="{00000000-0005-0000-0000-0000F5640000}"/>
    <cellStyle name="Normal 12 4 2 8 5 2 2" xfId="50140" xr:uid="{00000000-0005-0000-0000-0000F6640000}"/>
    <cellStyle name="Normal 12 4 2 8 5 3" xfId="37330" xr:uid="{00000000-0005-0000-0000-0000F7640000}"/>
    <cellStyle name="Normal 12 4 2 8 6" xfId="6219" xr:uid="{00000000-0005-0000-0000-0000F8640000}"/>
    <cellStyle name="Normal 12 4 2 8 6 2" xfId="19030" xr:uid="{00000000-0005-0000-0000-0000F9640000}"/>
    <cellStyle name="Normal 12 4 2 8 6 2 2" xfId="44650" xr:uid="{00000000-0005-0000-0000-0000FA640000}"/>
    <cellStyle name="Normal 12 4 2 8 6 3" xfId="31840" xr:uid="{00000000-0005-0000-0000-0000FB640000}"/>
    <cellStyle name="Normal 12 4 2 8 7" xfId="13540" xr:uid="{00000000-0005-0000-0000-0000FC640000}"/>
    <cellStyle name="Normal 12 4 2 8 7 2" xfId="39160" xr:uid="{00000000-0005-0000-0000-0000FD640000}"/>
    <cellStyle name="Normal 12 4 2 8 8" xfId="26350" xr:uid="{00000000-0005-0000-0000-0000FE640000}"/>
    <cellStyle name="Normal 12 4 2 9" xfId="1129" xr:uid="{00000000-0005-0000-0000-0000FF640000}"/>
    <cellStyle name="Normal 12 4 2 9 2" xfId="2959" xr:uid="{00000000-0005-0000-0000-000000650000}"/>
    <cellStyle name="Normal 12 4 2 9 2 2" xfId="8449" xr:uid="{00000000-0005-0000-0000-000001650000}"/>
    <cellStyle name="Normal 12 4 2 9 2 2 2" xfId="21260" xr:uid="{00000000-0005-0000-0000-000002650000}"/>
    <cellStyle name="Normal 12 4 2 9 2 2 2 2" xfId="46880" xr:uid="{00000000-0005-0000-0000-000003650000}"/>
    <cellStyle name="Normal 12 4 2 9 2 2 3" xfId="34070" xr:uid="{00000000-0005-0000-0000-000004650000}"/>
    <cellStyle name="Normal 12 4 2 9 2 3" xfId="15770" xr:uid="{00000000-0005-0000-0000-000005650000}"/>
    <cellStyle name="Normal 12 4 2 9 2 3 2" xfId="41390" xr:uid="{00000000-0005-0000-0000-000006650000}"/>
    <cellStyle name="Normal 12 4 2 9 2 4" xfId="28580" xr:uid="{00000000-0005-0000-0000-000007650000}"/>
    <cellStyle name="Normal 12 4 2 9 3" xfId="4789" xr:uid="{00000000-0005-0000-0000-000008650000}"/>
    <cellStyle name="Normal 12 4 2 9 3 2" xfId="10279" xr:uid="{00000000-0005-0000-0000-000009650000}"/>
    <cellStyle name="Normal 12 4 2 9 3 2 2" xfId="23090" xr:uid="{00000000-0005-0000-0000-00000A650000}"/>
    <cellStyle name="Normal 12 4 2 9 3 2 2 2" xfId="48710" xr:uid="{00000000-0005-0000-0000-00000B650000}"/>
    <cellStyle name="Normal 12 4 2 9 3 2 3" xfId="35900" xr:uid="{00000000-0005-0000-0000-00000C650000}"/>
    <cellStyle name="Normal 12 4 2 9 3 3" xfId="17600" xr:uid="{00000000-0005-0000-0000-00000D650000}"/>
    <cellStyle name="Normal 12 4 2 9 3 3 2" xfId="43220" xr:uid="{00000000-0005-0000-0000-00000E650000}"/>
    <cellStyle name="Normal 12 4 2 9 3 4" xfId="30410" xr:uid="{00000000-0005-0000-0000-00000F650000}"/>
    <cellStyle name="Normal 12 4 2 9 4" xfId="12109" xr:uid="{00000000-0005-0000-0000-000010650000}"/>
    <cellStyle name="Normal 12 4 2 9 4 2" xfId="24920" xr:uid="{00000000-0005-0000-0000-000011650000}"/>
    <cellStyle name="Normal 12 4 2 9 4 2 2" xfId="50540" xr:uid="{00000000-0005-0000-0000-000012650000}"/>
    <cellStyle name="Normal 12 4 2 9 4 3" xfId="37730" xr:uid="{00000000-0005-0000-0000-000013650000}"/>
    <cellStyle name="Normal 12 4 2 9 5" xfId="6619" xr:uid="{00000000-0005-0000-0000-000014650000}"/>
    <cellStyle name="Normal 12 4 2 9 5 2" xfId="19430" xr:uid="{00000000-0005-0000-0000-000015650000}"/>
    <cellStyle name="Normal 12 4 2 9 5 2 2" xfId="45050" xr:uid="{00000000-0005-0000-0000-000016650000}"/>
    <cellStyle name="Normal 12 4 2 9 5 3" xfId="32240" xr:uid="{00000000-0005-0000-0000-000017650000}"/>
    <cellStyle name="Normal 12 4 2 9 6" xfId="13940" xr:uid="{00000000-0005-0000-0000-000018650000}"/>
    <cellStyle name="Normal 12 4 2 9 6 2" xfId="39560" xr:uid="{00000000-0005-0000-0000-000019650000}"/>
    <cellStyle name="Normal 12 4 2 9 7" xfId="26750" xr:uid="{00000000-0005-0000-0000-00001A650000}"/>
    <cellStyle name="Normal 12 4 3" xfId="192" xr:uid="{00000000-0005-0000-0000-00001B650000}"/>
    <cellStyle name="Normal 12 4 3 10" xfId="2070" xr:uid="{00000000-0005-0000-0000-00001C650000}"/>
    <cellStyle name="Normal 12 4 3 10 2" xfId="7560" xr:uid="{00000000-0005-0000-0000-00001D650000}"/>
    <cellStyle name="Normal 12 4 3 10 2 2" xfId="20371" xr:uid="{00000000-0005-0000-0000-00001E650000}"/>
    <cellStyle name="Normal 12 4 3 10 2 2 2" xfId="45991" xr:uid="{00000000-0005-0000-0000-00001F650000}"/>
    <cellStyle name="Normal 12 4 3 10 2 3" xfId="33181" xr:uid="{00000000-0005-0000-0000-000020650000}"/>
    <cellStyle name="Normal 12 4 3 10 3" xfId="14881" xr:uid="{00000000-0005-0000-0000-000021650000}"/>
    <cellStyle name="Normal 12 4 3 10 3 2" xfId="40501" xr:uid="{00000000-0005-0000-0000-000022650000}"/>
    <cellStyle name="Normal 12 4 3 10 4" xfId="27691" xr:uid="{00000000-0005-0000-0000-000023650000}"/>
    <cellStyle name="Normal 12 4 3 11" xfId="3900" xr:uid="{00000000-0005-0000-0000-000024650000}"/>
    <cellStyle name="Normal 12 4 3 11 2" xfId="9390" xr:uid="{00000000-0005-0000-0000-000025650000}"/>
    <cellStyle name="Normal 12 4 3 11 2 2" xfId="22201" xr:uid="{00000000-0005-0000-0000-000026650000}"/>
    <cellStyle name="Normal 12 4 3 11 2 2 2" xfId="47821" xr:uid="{00000000-0005-0000-0000-000027650000}"/>
    <cellStyle name="Normal 12 4 3 11 2 3" xfId="35011" xr:uid="{00000000-0005-0000-0000-000028650000}"/>
    <cellStyle name="Normal 12 4 3 11 3" xfId="16711" xr:uid="{00000000-0005-0000-0000-000029650000}"/>
    <cellStyle name="Normal 12 4 3 11 3 2" xfId="42331" xr:uid="{00000000-0005-0000-0000-00002A650000}"/>
    <cellStyle name="Normal 12 4 3 11 4" xfId="29521" xr:uid="{00000000-0005-0000-0000-00002B650000}"/>
    <cellStyle name="Normal 12 4 3 12" xfId="11220" xr:uid="{00000000-0005-0000-0000-00002C650000}"/>
    <cellStyle name="Normal 12 4 3 12 2" xfId="24031" xr:uid="{00000000-0005-0000-0000-00002D650000}"/>
    <cellStyle name="Normal 12 4 3 12 2 2" xfId="49651" xr:uid="{00000000-0005-0000-0000-00002E650000}"/>
    <cellStyle name="Normal 12 4 3 12 3" xfId="36841" xr:uid="{00000000-0005-0000-0000-00002F650000}"/>
    <cellStyle name="Normal 12 4 3 13" xfId="5730" xr:uid="{00000000-0005-0000-0000-000030650000}"/>
    <cellStyle name="Normal 12 4 3 13 2" xfId="18541" xr:uid="{00000000-0005-0000-0000-000031650000}"/>
    <cellStyle name="Normal 12 4 3 13 2 2" xfId="44161" xr:uid="{00000000-0005-0000-0000-000032650000}"/>
    <cellStyle name="Normal 12 4 3 13 3" xfId="31351" xr:uid="{00000000-0005-0000-0000-000033650000}"/>
    <cellStyle name="Normal 12 4 3 14" xfId="13051" xr:uid="{00000000-0005-0000-0000-000034650000}"/>
    <cellStyle name="Normal 12 4 3 14 2" xfId="38671" xr:uid="{00000000-0005-0000-0000-000035650000}"/>
    <cellStyle name="Normal 12 4 3 15" xfId="25861" xr:uid="{00000000-0005-0000-0000-000036650000}"/>
    <cellStyle name="Normal 12 4 3 2" xfId="212" xr:uid="{00000000-0005-0000-0000-000037650000}"/>
    <cellStyle name="Normal 12 4 3 2 10" xfId="3920" xr:uid="{00000000-0005-0000-0000-000038650000}"/>
    <cellStyle name="Normal 12 4 3 2 10 2" xfId="9410" xr:uid="{00000000-0005-0000-0000-000039650000}"/>
    <cellStyle name="Normal 12 4 3 2 10 2 2" xfId="22221" xr:uid="{00000000-0005-0000-0000-00003A650000}"/>
    <cellStyle name="Normal 12 4 3 2 10 2 2 2" xfId="47841" xr:uid="{00000000-0005-0000-0000-00003B650000}"/>
    <cellStyle name="Normal 12 4 3 2 10 2 3" xfId="35031" xr:uid="{00000000-0005-0000-0000-00003C650000}"/>
    <cellStyle name="Normal 12 4 3 2 10 3" xfId="16731" xr:uid="{00000000-0005-0000-0000-00003D650000}"/>
    <cellStyle name="Normal 12 4 3 2 10 3 2" xfId="42351" xr:uid="{00000000-0005-0000-0000-00003E650000}"/>
    <cellStyle name="Normal 12 4 3 2 10 4" xfId="29541" xr:uid="{00000000-0005-0000-0000-00003F650000}"/>
    <cellStyle name="Normal 12 4 3 2 11" xfId="11240" xr:uid="{00000000-0005-0000-0000-000040650000}"/>
    <cellStyle name="Normal 12 4 3 2 11 2" xfId="24051" xr:uid="{00000000-0005-0000-0000-000041650000}"/>
    <cellStyle name="Normal 12 4 3 2 11 2 2" xfId="49671" xr:uid="{00000000-0005-0000-0000-000042650000}"/>
    <cellStyle name="Normal 12 4 3 2 11 3" xfId="36861" xr:uid="{00000000-0005-0000-0000-000043650000}"/>
    <cellStyle name="Normal 12 4 3 2 12" xfId="5750" xr:uid="{00000000-0005-0000-0000-000044650000}"/>
    <cellStyle name="Normal 12 4 3 2 12 2" xfId="18561" xr:uid="{00000000-0005-0000-0000-000045650000}"/>
    <cellStyle name="Normal 12 4 3 2 12 2 2" xfId="44181" xr:uid="{00000000-0005-0000-0000-000046650000}"/>
    <cellStyle name="Normal 12 4 3 2 12 3" xfId="31371" xr:uid="{00000000-0005-0000-0000-000047650000}"/>
    <cellStyle name="Normal 12 4 3 2 13" xfId="13071" xr:uid="{00000000-0005-0000-0000-000048650000}"/>
    <cellStyle name="Normal 12 4 3 2 13 2" xfId="38691" xr:uid="{00000000-0005-0000-0000-000049650000}"/>
    <cellStyle name="Normal 12 4 3 2 14" xfId="25881" xr:uid="{00000000-0005-0000-0000-00004A650000}"/>
    <cellStyle name="Normal 12 4 3 2 2" xfId="299" xr:uid="{00000000-0005-0000-0000-00004B650000}"/>
    <cellStyle name="Normal 12 4 3 2 2 10" xfId="5791" xr:uid="{00000000-0005-0000-0000-00004C650000}"/>
    <cellStyle name="Normal 12 4 3 2 2 10 2" xfId="18602" xr:uid="{00000000-0005-0000-0000-00004D650000}"/>
    <cellStyle name="Normal 12 4 3 2 2 10 2 2" xfId="44222" xr:uid="{00000000-0005-0000-0000-00004E650000}"/>
    <cellStyle name="Normal 12 4 3 2 2 10 3" xfId="31412" xr:uid="{00000000-0005-0000-0000-00004F650000}"/>
    <cellStyle name="Normal 12 4 3 2 2 11" xfId="13112" xr:uid="{00000000-0005-0000-0000-000050650000}"/>
    <cellStyle name="Normal 12 4 3 2 2 11 2" xfId="38732" xr:uid="{00000000-0005-0000-0000-000051650000}"/>
    <cellStyle name="Normal 12 4 3 2 2 12" xfId="25922" xr:uid="{00000000-0005-0000-0000-000052650000}"/>
    <cellStyle name="Normal 12 4 3 2 2 2" xfId="528" xr:uid="{00000000-0005-0000-0000-000053650000}"/>
    <cellStyle name="Normal 12 4 3 2 2 2 2" xfId="927" xr:uid="{00000000-0005-0000-0000-000054650000}"/>
    <cellStyle name="Normal 12 4 3 2 2 2 2 2" xfId="1822" xr:uid="{00000000-0005-0000-0000-000055650000}"/>
    <cellStyle name="Normal 12 4 3 2 2 2 2 2 2" xfId="3652" xr:uid="{00000000-0005-0000-0000-000056650000}"/>
    <cellStyle name="Normal 12 4 3 2 2 2 2 2 2 2" xfId="9142" xr:uid="{00000000-0005-0000-0000-000057650000}"/>
    <cellStyle name="Normal 12 4 3 2 2 2 2 2 2 2 2" xfId="21953" xr:uid="{00000000-0005-0000-0000-000058650000}"/>
    <cellStyle name="Normal 12 4 3 2 2 2 2 2 2 2 2 2" xfId="47573" xr:uid="{00000000-0005-0000-0000-000059650000}"/>
    <cellStyle name="Normal 12 4 3 2 2 2 2 2 2 2 3" xfId="34763" xr:uid="{00000000-0005-0000-0000-00005A650000}"/>
    <cellStyle name="Normal 12 4 3 2 2 2 2 2 2 3" xfId="16463" xr:uid="{00000000-0005-0000-0000-00005B650000}"/>
    <cellStyle name="Normal 12 4 3 2 2 2 2 2 2 3 2" xfId="42083" xr:uid="{00000000-0005-0000-0000-00005C650000}"/>
    <cellStyle name="Normal 12 4 3 2 2 2 2 2 2 4" xfId="29273" xr:uid="{00000000-0005-0000-0000-00005D650000}"/>
    <cellStyle name="Normal 12 4 3 2 2 2 2 2 3" xfId="5482" xr:uid="{00000000-0005-0000-0000-00005E650000}"/>
    <cellStyle name="Normal 12 4 3 2 2 2 2 2 3 2" xfId="10972" xr:uid="{00000000-0005-0000-0000-00005F650000}"/>
    <cellStyle name="Normal 12 4 3 2 2 2 2 2 3 2 2" xfId="23783" xr:uid="{00000000-0005-0000-0000-000060650000}"/>
    <cellStyle name="Normal 12 4 3 2 2 2 2 2 3 2 2 2" xfId="49403" xr:uid="{00000000-0005-0000-0000-000061650000}"/>
    <cellStyle name="Normal 12 4 3 2 2 2 2 2 3 2 3" xfId="36593" xr:uid="{00000000-0005-0000-0000-000062650000}"/>
    <cellStyle name="Normal 12 4 3 2 2 2 2 2 3 3" xfId="18293" xr:uid="{00000000-0005-0000-0000-000063650000}"/>
    <cellStyle name="Normal 12 4 3 2 2 2 2 2 3 3 2" xfId="43913" xr:uid="{00000000-0005-0000-0000-000064650000}"/>
    <cellStyle name="Normal 12 4 3 2 2 2 2 2 3 4" xfId="31103" xr:uid="{00000000-0005-0000-0000-000065650000}"/>
    <cellStyle name="Normal 12 4 3 2 2 2 2 2 4" xfId="12802" xr:uid="{00000000-0005-0000-0000-000066650000}"/>
    <cellStyle name="Normal 12 4 3 2 2 2 2 2 4 2" xfId="25613" xr:uid="{00000000-0005-0000-0000-000067650000}"/>
    <cellStyle name="Normal 12 4 3 2 2 2 2 2 4 2 2" xfId="51233" xr:uid="{00000000-0005-0000-0000-000068650000}"/>
    <cellStyle name="Normal 12 4 3 2 2 2 2 2 4 3" xfId="38423" xr:uid="{00000000-0005-0000-0000-000069650000}"/>
    <cellStyle name="Normal 12 4 3 2 2 2 2 2 5" xfId="7312" xr:uid="{00000000-0005-0000-0000-00006A650000}"/>
    <cellStyle name="Normal 12 4 3 2 2 2 2 2 5 2" xfId="20123" xr:uid="{00000000-0005-0000-0000-00006B650000}"/>
    <cellStyle name="Normal 12 4 3 2 2 2 2 2 5 2 2" xfId="45743" xr:uid="{00000000-0005-0000-0000-00006C650000}"/>
    <cellStyle name="Normal 12 4 3 2 2 2 2 2 5 3" xfId="32933" xr:uid="{00000000-0005-0000-0000-00006D650000}"/>
    <cellStyle name="Normal 12 4 3 2 2 2 2 2 6" xfId="14633" xr:uid="{00000000-0005-0000-0000-00006E650000}"/>
    <cellStyle name="Normal 12 4 3 2 2 2 2 2 6 2" xfId="40253" xr:uid="{00000000-0005-0000-0000-00006F650000}"/>
    <cellStyle name="Normal 12 4 3 2 2 2 2 2 7" xfId="27443" xr:uid="{00000000-0005-0000-0000-000070650000}"/>
    <cellStyle name="Normal 12 4 3 2 2 2 2 3" xfId="2758" xr:uid="{00000000-0005-0000-0000-000071650000}"/>
    <cellStyle name="Normal 12 4 3 2 2 2 2 3 2" xfId="8248" xr:uid="{00000000-0005-0000-0000-000072650000}"/>
    <cellStyle name="Normal 12 4 3 2 2 2 2 3 2 2" xfId="21059" xr:uid="{00000000-0005-0000-0000-000073650000}"/>
    <cellStyle name="Normal 12 4 3 2 2 2 2 3 2 2 2" xfId="46679" xr:uid="{00000000-0005-0000-0000-000074650000}"/>
    <cellStyle name="Normal 12 4 3 2 2 2 2 3 2 3" xfId="33869" xr:uid="{00000000-0005-0000-0000-000075650000}"/>
    <cellStyle name="Normal 12 4 3 2 2 2 2 3 3" xfId="15569" xr:uid="{00000000-0005-0000-0000-000076650000}"/>
    <cellStyle name="Normal 12 4 3 2 2 2 2 3 3 2" xfId="41189" xr:uid="{00000000-0005-0000-0000-000077650000}"/>
    <cellStyle name="Normal 12 4 3 2 2 2 2 3 4" xfId="28379" xr:uid="{00000000-0005-0000-0000-000078650000}"/>
    <cellStyle name="Normal 12 4 3 2 2 2 2 4" xfId="4588" xr:uid="{00000000-0005-0000-0000-000079650000}"/>
    <cellStyle name="Normal 12 4 3 2 2 2 2 4 2" xfId="10078" xr:uid="{00000000-0005-0000-0000-00007A650000}"/>
    <cellStyle name="Normal 12 4 3 2 2 2 2 4 2 2" xfId="22889" xr:uid="{00000000-0005-0000-0000-00007B650000}"/>
    <cellStyle name="Normal 12 4 3 2 2 2 2 4 2 2 2" xfId="48509" xr:uid="{00000000-0005-0000-0000-00007C650000}"/>
    <cellStyle name="Normal 12 4 3 2 2 2 2 4 2 3" xfId="35699" xr:uid="{00000000-0005-0000-0000-00007D650000}"/>
    <cellStyle name="Normal 12 4 3 2 2 2 2 4 3" xfId="17399" xr:uid="{00000000-0005-0000-0000-00007E650000}"/>
    <cellStyle name="Normal 12 4 3 2 2 2 2 4 3 2" xfId="43019" xr:uid="{00000000-0005-0000-0000-00007F650000}"/>
    <cellStyle name="Normal 12 4 3 2 2 2 2 4 4" xfId="30209" xr:uid="{00000000-0005-0000-0000-000080650000}"/>
    <cellStyle name="Normal 12 4 3 2 2 2 2 5" xfId="11908" xr:uid="{00000000-0005-0000-0000-000081650000}"/>
    <cellStyle name="Normal 12 4 3 2 2 2 2 5 2" xfId="24719" xr:uid="{00000000-0005-0000-0000-000082650000}"/>
    <cellStyle name="Normal 12 4 3 2 2 2 2 5 2 2" xfId="50339" xr:uid="{00000000-0005-0000-0000-000083650000}"/>
    <cellStyle name="Normal 12 4 3 2 2 2 2 5 3" xfId="37529" xr:uid="{00000000-0005-0000-0000-000084650000}"/>
    <cellStyle name="Normal 12 4 3 2 2 2 2 6" xfId="6418" xr:uid="{00000000-0005-0000-0000-000085650000}"/>
    <cellStyle name="Normal 12 4 3 2 2 2 2 6 2" xfId="19229" xr:uid="{00000000-0005-0000-0000-000086650000}"/>
    <cellStyle name="Normal 12 4 3 2 2 2 2 6 2 2" xfId="44849" xr:uid="{00000000-0005-0000-0000-000087650000}"/>
    <cellStyle name="Normal 12 4 3 2 2 2 2 6 3" xfId="32039" xr:uid="{00000000-0005-0000-0000-000088650000}"/>
    <cellStyle name="Normal 12 4 3 2 2 2 2 7" xfId="13739" xr:uid="{00000000-0005-0000-0000-000089650000}"/>
    <cellStyle name="Normal 12 4 3 2 2 2 2 7 2" xfId="39359" xr:uid="{00000000-0005-0000-0000-00008A650000}"/>
    <cellStyle name="Normal 12 4 3 2 2 2 2 8" xfId="26549" xr:uid="{00000000-0005-0000-0000-00008B650000}"/>
    <cellStyle name="Normal 12 4 3 2 2 2 3" xfId="1423" xr:uid="{00000000-0005-0000-0000-00008C650000}"/>
    <cellStyle name="Normal 12 4 3 2 2 2 3 2" xfId="3253" xr:uid="{00000000-0005-0000-0000-00008D650000}"/>
    <cellStyle name="Normal 12 4 3 2 2 2 3 2 2" xfId="8743" xr:uid="{00000000-0005-0000-0000-00008E650000}"/>
    <cellStyle name="Normal 12 4 3 2 2 2 3 2 2 2" xfId="21554" xr:uid="{00000000-0005-0000-0000-00008F650000}"/>
    <cellStyle name="Normal 12 4 3 2 2 2 3 2 2 2 2" xfId="47174" xr:uid="{00000000-0005-0000-0000-000090650000}"/>
    <cellStyle name="Normal 12 4 3 2 2 2 3 2 2 3" xfId="34364" xr:uid="{00000000-0005-0000-0000-000091650000}"/>
    <cellStyle name="Normal 12 4 3 2 2 2 3 2 3" xfId="16064" xr:uid="{00000000-0005-0000-0000-000092650000}"/>
    <cellStyle name="Normal 12 4 3 2 2 2 3 2 3 2" xfId="41684" xr:uid="{00000000-0005-0000-0000-000093650000}"/>
    <cellStyle name="Normal 12 4 3 2 2 2 3 2 4" xfId="28874" xr:uid="{00000000-0005-0000-0000-000094650000}"/>
    <cellStyle name="Normal 12 4 3 2 2 2 3 3" xfId="5083" xr:uid="{00000000-0005-0000-0000-000095650000}"/>
    <cellStyle name="Normal 12 4 3 2 2 2 3 3 2" xfId="10573" xr:uid="{00000000-0005-0000-0000-000096650000}"/>
    <cellStyle name="Normal 12 4 3 2 2 2 3 3 2 2" xfId="23384" xr:uid="{00000000-0005-0000-0000-000097650000}"/>
    <cellStyle name="Normal 12 4 3 2 2 2 3 3 2 2 2" xfId="49004" xr:uid="{00000000-0005-0000-0000-000098650000}"/>
    <cellStyle name="Normal 12 4 3 2 2 2 3 3 2 3" xfId="36194" xr:uid="{00000000-0005-0000-0000-000099650000}"/>
    <cellStyle name="Normal 12 4 3 2 2 2 3 3 3" xfId="17894" xr:uid="{00000000-0005-0000-0000-00009A650000}"/>
    <cellStyle name="Normal 12 4 3 2 2 2 3 3 3 2" xfId="43514" xr:uid="{00000000-0005-0000-0000-00009B650000}"/>
    <cellStyle name="Normal 12 4 3 2 2 2 3 3 4" xfId="30704" xr:uid="{00000000-0005-0000-0000-00009C650000}"/>
    <cellStyle name="Normal 12 4 3 2 2 2 3 4" xfId="12403" xr:uid="{00000000-0005-0000-0000-00009D650000}"/>
    <cellStyle name="Normal 12 4 3 2 2 2 3 4 2" xfId="25214" xr:uid="{00000000-0005-0000-0000-00009E650000}"/>
    <cellStyle name="Normal 12 4 3 2 2 2 3 4 2 2" xfId="50834" xr:uid="{00000000-0005-0000-0000-00009F650000}"/>
    <cellStyle name="Normal 12 4 3 2 2 2 3 4 3" xfId="38024" xr:uid="{00000000-0005-0000-0000-0000A0650000}"/>
    <cellStyle name="Normal 12 4 3 2 2 2 3 5" xfId="6913" xr:uid="{00000000-0005-0000-0000-0000A1650000}"/>
    <cellStyle name="Normal 12 4 3 2 2 2 3 5 2" xfId="19724" xr:uid="{00000000-0005-0000-0000-0000A2650000}"/>
    <cellStyle name="Normal 12 4 3 2 2 2 3 5 2 2" xfId="45344" xr:uid="{00000000-0005-0000-0000-0000A3650000}"/>
    <cellStyle name="Normal 12 4 3 2 2 2 3 5 3" xfId="32534" xr:uid="{00000000-0005-0000-0000-0000A4650000}"/>
    <cellStyle name="Normal 12 4 3 2 2 2 3 6" xfId="14234" xr:uid="{00000000-0005-0000-0000-0000A5650000}"/>
    <cellStyle name="Normal 12 4 3 2 2 2 3 6 2" xfId="39854" xr:uid="{00000000-0005-0000-0000-0000A6650000}"/>
    <cellStyle name="Normal 12 4 3 2 2 2 3 7" xfId="27044" xr:uid="{00000000-0005-0000-0000-0000A7650000}"/>
    <cellStyle name="Normal 12 4 3 2 2 2 4" xfId="2359" xr:uid="{00000000-0005-0000-0000-0000A8650000}"/>
    <cellStyle name="Normal 12 4 3 2 2 2 4 2" xfId="7849" xr:uid="{00000000-0005-0000-0000-0000A9650000}"/>
    <cellStyle name="Normal 12 4 3 2 2 2 4 2 2" xfId="20660" xr:uid="{00000000-0005-0000-0000-0000AA650000}"/>
    <cellStyle name="Normal 12 4 3 2 2 2 4 2 2 2" xfId="46280" xr:uid="{00000000-0005-0000-0000-0000AB650000}"/>
    <cellStyle name="Normal 12 4 3 2 2 2 4 2 3" xfId="33470" xr:uid="{00000000-0005-0000-0000-0000AC650000}"/>
    <cellStyle name="Normal 12 4 3 2 2 2 4 3" xfId="15170" xr:uid="{00000000-0005-0000-0000-0000AD650000}"/>
    <cellStyle name="Normal 12 4 3 2 2 2 4 3 2" xfId="40790" xr:uid="{00000000-0005-0000-0000-0000AE650000}"/>
    <cellStyle name="Normal 12 4 3 2 2 2 4 4" xfId="27980" xr:uid="{00000000-0005-0000-0000-0000AF650000}"/>
    <cellStyle name="Normal 12 4 3 2 2 2 5" xfId="4189" xr:uid="{00000000-0005-0000-0000-0000B0650000}"/>
    <cellStyle name="Normal 12 4 3 2 2 2 5 2" xfId="9679" xr:uid="{00000000-0005-0000-0000-0000B1650000}"/>
    <cellStyle name="Normal 12 4 3 2 2 2 5 2 2" xfId="22490" xr:uid="{00000000-0005-0000-0000-0000B2650000}"/>
    <cellStyle name="Normal 12 4 3 2 2 2 5 2 2 2" xfId="48110" xr:uid="{00000000-0005-0000-0000-0000B3650000}"/>
    <cellStyle name="Normal 12 4 3 2 2 2 5 2 3" xfId="35300" xr:uid="{00000000-0005-0000-0000-0000B4650000}"/>
    <cellStyle name="Normal 12 4 3 2 2 2 5 3" xfId="17000" xr:uid="{00000000-0005-0000-0000-0000B5650000}"/>
    <cellStyle name="Normal 12 4 3 2 2 2 5 3 2" xfId="42620" xr:uid="{00000000-0005-0000-0000-0000B6650000}"/>
    <cellStyle name="Normal 12 4 3 2 2 2 5 4" xfId="29810" xr:uid="{00000000-0005-0000-0000-0000B7650000}"/>
    <cellStyle name="Normal 12 4 3 2 2 2 6" xfId="11509" xr:uid="{00000000-0005-0000-0000-0000B8650000}"/>
    <cellStyle name="Normal 12 4 3 2 2 2 6 2" xfId="24320" xr:uid="{00000000-0005-0000-0000-0000B9650000}"/>
    <cellStyle name="Normal 12 4 3 2 2 2 6 2 2" xfId="49940" xr:uid="{00000000-0005-0000-0000-0000BA650000}"/>
    <cellStyle name="Normal 12 4 3 2 2 2 6 3" xfId="37130" xr:uid="{00000000-0005-0000-0000-0000BB650000}"/>
    <cellStyle name="Normal 12 4 3 2 2 2 7" xfId="6019" xr:uid="{00000000-0005-0000-0000-0000BC650000}"/>
    <cellStyle name="Normal 12 4 3 2 2 2 7 2" xfId="18830" xr:uid="{00000000-0005-0000-0000-0000BD650000}"/>
    <cellStyle name="Normal 12 4 3 2 2 2 7 2 2" xfId="44450" xr:uid="{00000000-0005-0000-0000-0000BE650000}"/>
    <cellStyle name="Normal 12 4 3 2 2 2 7 3" xfId="31640" xr:uid="{00000000-0005-0000-0000-0000BF650000}"/>
    <cellStyle name="Normal 12 4 3 2 2 2 8" xfId="13340" xr:uid="{00000000-0005-0000-0000-0000C0650000}"/>
    <cellStyle name="Normal 12 4 3 2 2 2 8 2" xfId="38960" xr:uid="{00000000-0005-0000-0000-0000C1650000}"/>
    <cellStyle name="Normal 12 4 3 2 2 2 9" xfId="26150" xr:uid="{00000000-0005-0000-0000-0000C2650000}"/>
    <cellStyle name="Normal 12 4 3 2 2 3" xfId="660" xr:uid="{00000000-0005-0000-0000-0000C3650000}"/>
    <cellStyle name="Normal 12 4 3 2 2 3 2" xfId="1060" xr:uid="{00000000-0005-0000-0000-0000C4650000}"/>
    <cellStyle name="Normal 12 4 3 2 2 3 2 2" xfId="1955" xr:uid="{00000000-0005-0000-0000-0000C5650000}"/>
    <cellStyle name="Normal 12 4 3 2 2 3 2 2 2" xfId="3785" xr:uid="{00000000-0005-0000-0000-0000C6650000}"/>
    <cellStyle name="Normal 12 4 3 2 2 3 2 2 2 2" xfId="9275" xr:uid="{00000000-0005-0000-0000-0000C7650000}"/>
    <cellStyle name="Normal 12 4 3 2 2 3 2 2 2 2 2" xfId="22086" xr:uid="{00000000-0005-0000-0000-0000C8650000}"/>
    <cellStyle name="Normal 12 4 3 2 2 3 2 2 2 2 2 2" xfId="47706" xr:uid="{00000000-0005-0000-0000-0000C9650000}"/>
    <cellStyle name="Normal 12 4 3 2 2 3 2 2 2 2 3" xfId="34896" xr:uid="{00000000-0005-0000-0000-0000CA650000}"/>
    <cellStyle name="Normal 12 4 3 2 2 3 2 2 2 3" xfId="16596" xr:uid="{00000000-0005-0000-0000-0000CB650000}"/>
    <cellStyle name="Normal 12 4 3 2 2 3 2 2 2 3 2" xfId="42216" xr:uid="{00000000-0005-0000-0000-0000CC650000}"/>
    <cellStyle name="Normal 12 4 3 2 2 3 2 2 2 4" xfId="29406" xr:uid="{00000000-0005-0000-0000-0000CD650000}"/>
    <cellStyle name="Normal 12 4 3 2 2 3 2 2 3" xfId="5615" xr:uid="{00000000-0005-0000-0000-0000CE650000}"/>
    <cellStyle name="Normal 12 4 3 2 2 3 2 2 3 2" xfId="11105" xr:uid="{00000000-0005-0000-0000-0000CF650000}"/>
    <cellStyle name="Normal 12 4 3 2 2 3 2 2 3 2 2" xfId="23916" xr:uid="{00000000-0005-0000-0000-0000D0650000}"/>
    <cellStyle name="Normal 12 4 3 2 2 3 2 2 3 2 2 2" xfId="49536" xr:uid="{00000000-0005-0000-0000-0000D1650000}"/>
    <cellStyle name="Normal 12 4 3 2 2 3 2 2 3 2 3" xfId="36726" xr:uid="{00000000-0005-0000-0000-0000D2650000}"/>
    <cellStyle name="Normal 12 4 3 2 2 3 2 2 3 3" xfId="18426" xr:uid="{00000000-0005-0000-0000-0000D3650000}"/>
    <cellStyle name="Normal 12 4 3 2 2 3 2 2 3 3 2" xfId="44046" xr:uid="{00000000-0005-0000-0000-0000D4650000}"/>
    <cellStyle name="Normal 12 4 3 2 2 3 2 2 3 4" xfId="31236" xr:uid="{00000000-0005-0000-0000-0000D5650000}"/>
    <cellStyle name="Normal 12 4 3 2 2 3 2 2 4" xfId="12935" xr:uid="{00000000-0005-0000-0000-0000D6650000}"/>
    <cellStyle name="Normal 12 4 3 2 2 3 2 2 4 2" xfId="25746" xr:uid="{00000000-0005-0000-0000-0000D7650000}"/>
    <cellStyle name="Normal 12 4 3 2 2 3 2 2 4 2 2" xfId="51366" xr:uid="{00000000-0005-0000-0000-0000D8650000}"/>
    <cellStyle name="Normal 12 4 3 2 2 3 2 2 4 3" xfId="38556" xr:uid="{00000000-0005-0000-0000-0000D9650000}"/>
    <cellStyle name="Normal 12 4 3 2 2 3 2 2 5" xfId="7445" xr:uid="{00000000-0005-0000-0000-0000DA650000}"/>
    <cellStyle name="Normal 12 4 3 2 2 3 2 2 5 2" xfId="20256" xr:uid="{00000000-0005-0000-0000-0000DB650000}"/>
    <cellStyle name="Normal 12 4 3 2 2 3 2 2 5 2 2" xfId="45876" xr:uid="{00000000-0005-0000-0000-0000DC650000}"/>
    <cellStyle name="Normal 12 4 3 2 2 3 2 2 5 3" xfId="33066" xr:uid="{00000000-0005-0000-0000-0000DD650000}"/>
    <cellStyle name="Normal 12 4 3 2 2 3 2 2 6" xfId="14766" xr:uid="{00000000-0005-0000-0000-0000DE650000}"/>
    <cellStyle name="Normal 12 4 3 2 2 3 2 2 6 2" xfId="40386" xr:uid="{00000000-0005-0000-0000-0000DF650000}"/>
    <cellStyle name="Normal 12 4 3 2 2 3 2 2 7" xfId="27576" xr:uid="{00000000-0005-0000-0000-0000E0650000}"/>
    <cellStyle name="Normal 12 4 3 2 2 3 2 3" xfId="2891" xr:uid="{00000000-0005-0000-0000-0000E1650000}"/>
    <cellStyle name="Normal 12 4 3 2 2 3 2 3 2" xfId="8381" xr:uid="{00000000-0005-0000-0000-0000E2650000}"/>
    <cellStyle name="Normal 12 4 3 2 2 3 2 3 2 2" xfId="21192" xr:uid="{00000000-0005-0000-0000-0000E3650000}"/>
    <cellStyle name="Normal 12 4 3 2 2 3 2 3 2 2 2" xfId="46812" xr:uid="{00000000-0005-0000-0000-0000E4650000}"/>
    <cellStyle name="Normal 12 4 3 2 2 3 2 3 2 3" xfId="34002" xr:uid="{00000000-0005-0000-0000-0000E5650000}"/>
    <cellStyle name="Normal 12 4 3 2 2 3 2 3 3" xfId="15702" xr:uid="{00000000-0005-0000-0000-0000E6650000}"/>
    <cellStyle name="Normal 12 4 3 2 2 3 2 3 3 2" xfId="41322" xr:uid="{00000000-0005-0000-0000-0000E7650000}"/>
    <cellStyle name="Normal 12 4 3 2 2 3 2 3 4" xfId="28512" xr:uid="{00000000-0005-0000-0000-0000E8650000}"/>
    <cellStyle name="Normal 12 4 3 2 2 3 2 4" xfId="4721" xr:uid="{00000000-0005-0000-0000-0000E9650000}"/>
    <cellStyle name="Normal 12 4 3 2 2 3 2 4 2" xfId="10211" xr:uid="{00000000-0005-0000-0000-0000EA650000}"/>
    <cellStyle name="Normal 12 4 3 2 2 3 2 4 2 2" xfId="23022" xr:uid="{00000000-0005-0000-0000-0000EB650000}"/>
    <cellStyle name="Normal 12 4 3 2 2 3 2 4 2 2 2" xfId="48642" xr:uid="{00000000-0005-0000-0000-0000EC650000}"/>
    <cellStyle name="Normal 12 4 3 2 2 3 2 4 2 3" xfId="35832" xr:uid="{00000000-0005-0000-0000-0000ED650000}"/>
    <cellStyle name="Normal 12 4 3 2 2 3 2 4 3" xfId="17532" xr:uid="{00000000-0005-0000-0000-0000EE650000}"/>
    <cellStyle name="Normal 12 4 3 2 2 3 2 4 3 2" xfId="43152" xr:uid="{00000000-0005-0000-0000-0000EF650000}"/>
    <cellStyle name="Normal 12 4 3 2 2 3 2 4 4" xfId="30342" xr:uid="{00000000-0005-0000-0000-0000F0650000}"/>
    <cellStyle name="Normal 12 4 3 2 2 3 2 5" xfId="12041" xr:uid="{00000000-0005-0000-0000-0000F1650000}"/>
    <cellStyle name="Normal 12 4 3 2 2 3 2 5 2" xfId="24852" xr:uid="{00000000-0005-0000-0000-0000F2650000}"/>
    <cellStyle name="Normal 12 4 3 2 2 3 2 5 2 2" xfId="50472" xr:uid="{00000000-0005-0000-0000-0000F3650000}"/>
    <cellStyle name="Normal 12 4 3 2 2 3 2 5 3" xfId="37662" xr:uid="{00000000-0005-0000-0000-0000F4650000}"/>
    <cellStyle name="Normal 12 4 3 2 2 3 2 6" xfId="6551" xr:uid="{00000000-0005-0000-0000-0000F5650000}"/>
    <cellStyle name="Normal 12 4 3 2 2 3 2 6 2" xfId="19362" xr:uid="{00000000-0005-0000-0000-0000F6650000}"/>
    <cellStyle name="Normal 12 4 3 2 2 3 2 6 2 2" xfId="44982" xr:uid="{00000000-0005-0000-0000-0000F7650000}"/>
    <cellStyle name="Normal 12 4 3 2 2 3 2 6 3" xfId="32172" xr:uid="{00000000-0005-0000-0000-0000F8650000}"/>
    <cellStyle name="Normal 12 4 3 2 2 3 2 7" xfId="13872" xr:uid="{00000000-0005-0000-0000-0000F9650000}"/>
    <cellStyle name="Normal 12 4 3 2 2 3 2 7 2" xfId="39492" xr:uid="{00000000-0005-0000-0000-0000FA650000}"/>
    <cellStyle name="Normal 12 4 3 2 2 3 2 8" xfId="26682" xr:uid="{00000000-0005-0000-0000-0000FB650000}"/>
    <cellStyle name="Normal 12 4 3 2 2 3 3" xfId="1555" xr:uid="{00000000-0005-0000-0000-0000FC650000}"/>
    <cellStyle name="Normal 12 4 3 2 2 3 3 2" xfId="3385" xr:uid="{00000000-0005-0000-0000-0000FD650000}"/>
    <cellStyle name="Normal 12 4 3 2 2 3 3 2 2" xfId="8875" xr:uid="{00000000-0005-0000-0000-0000FE650000}"/>
    <cellStyle name="Normal 12 4 3 2 2 3 3 2 2 2" xfId="21686" xr:uid="{00000000-0005-0000-0000-0000FF650000}"/>
    <cellStyle name="Normal 12 4 3 2 2 3 3 2 2 2 2" xfId="47306" xr:uid="{00000000-0005-0000-0000-000000660000}"/>
    <cellStyle name="Normal 12 4 3 2 2 3 3 2 2 3" xfId="34496" xr:uid="{00000000-0005-0000-0000-000001660000}"/>
    <cellStyle name="Normal 12 4 3 2 2 3 3 2 3" xfId="16196" xr:uid="{00000000-0005-0000-0000-000002660000}"/>
    <cellStyle name="Normal 12 4 3 2 2 3 3 2 3 2" xfId="41816" xr:uid="{00000000-0005-0000-0000-000003660000}"/>
    <cellStyle name="Normal 12 4 3 2 2 3 3 2 4" xfId="29006" xr:uid="{00000000-0005-0000-0000-000004660000}"/>
    <cellStyle name="Normal 12 4 3 2 2 3 3 3" xfId="5215" xr:uid="{00000000-0005-0000-0000-000005660000}"/>
    <cellStyle name="Normal 12 4 3 2 2 3 3 3 2" xfId="10705" xr:uid="{00000000-0005-0000-0000-000006660000}"/>
    <cellStyle name="Normal 12 4 3 2 2 3 3 3 2 2" xfId="23516" xr:uid="{00000000-0005-0000-0000-000007660000}"/>
    <cellStyle name="Normal 12 4 3 2 2 3 3 3 2 2 2" xfId="49136" xr:uid="{00000000-0005-0000-0000-000008660000}"/>
    <cellStyle name="Normal 12 4 3 2 2 3 3 3 2 3" xfId="36326" xr:uid="{00000000-0005-0000-0000-000009660000}"/>
    <cellStyle name="Normal 12 4 3 2 2 3 3 3 3" xfId="18026" xr:uid="{00000000-0005-0000-0000-00000A660000}"/>
    <cellStyle name="Normal 12 4 3 2 2 3 3 3 3 2" xfId="43646" xr:uid="{00000000-0005-0000-0000-00000B660000}"/>
    <cellStyle name="Normal 12 4 3 2 2 3 3 3 4" xfId="30836" xr:uid="{00000000-0005-0000-0000-00000C660000}"/>
    <cellStyle name="Normal 12 4 3 2 2 3 3 4" xfId="12535" xr:uid="{00000000-0005-0000-0000-00000D660000}"/>
    <cellStyle name="Normal 12 4 3 2 2 3 3 4 2" xfId="25346" xr:uid="{00000000-0005-0000-0000-00000E660000}"/>
    <cellStyle name="Normal 12 4 3 2 2 3 3 4 2 2" xfId="50966" xr:uid="{00000000-0005-0000-0000-00000F660000}"/>
    <cellStyle name="Normal 12 4 3 2 2 3 3 4 3" xfId="38156" xr:uid="{00000000-0005-0000-0000-000010660000}"/>
    <cellStyle name="Normal 12 4 3 2 2 3 3 5" xfId="7045" xr:uid="{00000000-0005-0000-0000-000011660000}"/>
    <cellStyle name="Normal 12 4 3 2 2 3 3 5 2" xfId="19856" xr:uid="{00000000-0005-0000-0000-000012660000}"/>
    <cellStyle name="Normal 12 4 3 2 2 3 3 5 2 2" xfId="45476" xr:uid="{00000000-0005-0000-0000-000013660000}"/>
    <cellStyle name="Normal 12 4 3 2 2 3 3 5 3" xfId="32666" xr:uid="{00000000-0005-0000-0000-000014660000}"/>
    <cellStyle name="Normal 12 4 3 2 2 3 3 6" xfId="14366" xr:uid="{00000000-0005-0000-0000-000015660000}"/>
    <cellStyle name="Normal 12 4 3 2 2 3 3 6 2" xfId="39986" xr:uid="{00000000-0005-0000-0000-000016660000}"/>
    <cellStyle name="Normal 12 4 3 2 2 3 3 7" xfId="27176" xr:uid="{00000000-0005-0000-0000-000017660000}"/>
    <cellStyle name="Normal 12 4 3 2 2 3 4" xfId="2491" xr:uid="{00000000-0005-0000-0000-000018660000}"/>
    <cellStyle name="Normal 12 4 3 2 2 3 4 2" xfId="7981" xr:uid="{00000000-0005-0000-0000-000019660000}"/>
    <cellStyle name="Normal 12 4 3 2 2 3 4 2 2" xfId="20792" xr:uid="{00000000-0005-0000-0000-00001A660000}"/>
    <cellStyle name="Normal 12 4 3 2 2 3 4 2 2 2" xfId="46412" xr:uid="{00000000-0005-0000-0000-00001B660000}"/>
    <cellStyle name="Normal 12 4 3 2 2 3 4 2 3" xfId="33602" xr:uid="{00000000-0005-0000-0000-00001C660000}"/>
    <cellStyle name="Normal 12 4 3 2 2 3 4 3" xfId="15302" xr:uid="{00000000-0005-0000-0000-00001D660000}"/>
    <cellStyle name="Normal 12 4 3 2 2 3 4 3 2" xfId="40922" xr:uid="{00000000-0005-0000-0000-00001E660000}"/>
    <cellStyle name="Normal 12 4 3 2 2 3 4 4" xfId="28112" xr:uid="{00000000-0005-0000-0000-00001F660000}"/>
    <cellStyle name="Normal 12 4 3 2 2 3 5" xfId="4321" xr:uid="{00000000-0005-0000-0000-000020660000}"/>
    <cellStyle name="Normal 12 4 3 2 2 3 5 2" xfId="9811" xr:uid="{00000000-0005-0000-0000-000021660000}"/>
    <cellStyle name="Normal 12 4 3 2 2 3 5 2 2" xfId="22622" xr:uid="{00000000-0005-0000-0000-000022660000}"/>
    <cellStyle name="Normal 12 4 3 2 2 3 5 2 2 2" xfId="48242" xr:uid="{00000000-0005-0000-0000-000023660000}"/>
    <cellStyle name="Normal 12 4 3 2 2 3 5 2 3" xfId="35432" xr:uid="{00000000-0005-0000-0000-000024660000}"/>
    <cellStyle name="Normal 12 4 3 2 2 3 5 3" xfId="17132" xr:uid="{00000000-0005-0000-0000-000025660000}"/>
    <cellStyle name="Normal 12 4 3 2 2 3 5 3 2" xfId="42752" xr:uid="{00000000-0005-0000-0000-000026660000}"/>
    <cellStyle name="Normal 12 4 3 2 2 3 5 4" xfId="29942" xr:uid="{00000000-0005-0000-0000-000027660000}"/>
    <cellStyle name="Normal 12 4 3 2 2 3 6" xfId="11641" xr:uid="{00000000-0005-0000-0000-000028660000}"/>
    <cellStyle name="Normal 12 4 3 2 2 3 6 2" xfId="24452" xr:uid="{00000000-0005-0000-0000-000029660000}"/>
    <cellStyle name="Normal 12 4 3 2 2 3 6 2 2" xfId="50072" xr:uid="{00000000-0005-0000-0000-00002A660000}"/>
    <cellStyle name="Normal 12 4 3 2 2 3 6 3" xfId="37262" xr:uid="{00000000-0005-0000-0000-00002B660000}"/>
    <cellStyle name="Normal 12 4 3 2 2 3 7" xfId="6151" xr:uid="{00000000-0005-0000-0000-00002C660000}"/>
    <cellStyle name="Normal 12 4 3 2 2 3 7 2" xfId="18962" xr:uid="{00000000-0005-0000-0000-00002D660000}"/>
    <cellStyle name="Normal 12 4 3 2 2 3 7 2 2" xfId="44582" xr:uid="{00000000-0005-0000-0000-00002E660000}"/>
    <cellStyle name="Normal 12 4 3 2 2 3 7 3" xfId="31772" xr:uid="{00000000-0005-0000-0000-00002F660000}"/>
    <cellStyle name="Normal 12 4 3 2 2 3 8" xfId="13472" xr:uid="{00000000-0005-0000-0000-000030660000}"/>
    <cellStyle name="Normal 12 4 3 2 2 3 8 2" xfId="39092" xr:uid="{00000000-0005-0000-0000-000031660000}"/>
    <cellStyle name="Normal 12 4 3 2 2 3 9" xfId="26282" xr:uid="{00000000-0005-0000-0000-000032660000}"/>
    <cellStyle name="Normal 12 4 3 2 2 4" xfId="435" xr:uid="{00000000-0005-0000-0000-000033660000}"/>
    <cellStyle name="Normal 12 4 3 2 2 4 2" xfId="1330" xr:uid="{00000000-0005-0000-0000-000034660000}"/>
    <cellStyle name="Normal 12 4 3 2 2 4 2 2" xfId="3160" xr:uid="{00000000-0005-0000-0000-000035660000}"/>
    <cellStyle name="Normal 12 4 3 2 2 4 2 2 2" xfId="8650" xr:uid="{00000000-0005-0000-0000-000036660000}"/>
    <cellStyle name="Normal 12 4 3 2 2 4 2 2 2 2" xfId="21461" xr:uid="{00000000-0005-0000-0000-000037660000}"/>
    <cellStyle name="Normal 12 4 3 2 2 4 2 2 2 2 2" xfId="47081" xr:uid="{00000000-0005-0000-0000-000038660000}"/>
    <cellStyle name="Normal 12 4 3 2 2 4 2 2 2 3" xfId="34271" xr:uid="{00000000-0005-0000-0000-000039660000}"/>
    <cellStyle name="Normal 12 4 3 2 2 4 2 2 3" xfId="15971" xr:uid="{00000000-0005-0000-0000-00003A660000}"/>
    <cellStyle name="Normal 12 4 3 2 2 4 2 2 3 2" xfId="41591" xr:uid="{00000000-0005-0000-0000-00003B660000}"/>
    <cellStyle name="Normal 12 4 3 2 2 4 2 2 4" xfId="28781" xr:uid="{00000000-0005-0000-0000-00003C660000}"/>
    <cellStyle name="Normal 12 4 3 2 2 4 2 3" xfId="4990" xr:uid="{00000000-0005-0000-0000-00003D660000}"/>
    <cellStyle name="Normal 12 4 3 2 2 4 2 3 2" xfId="10480" xr:uid="{00000000-0005-0000-0000-00003E660000}"/>
    <cellStyle name="Normal 12 4 3 2 2 4 2 3 2 2" xfId="23291" xr:uid="{00000000-0005-0000-0000-00003F660000}"/>
    <cellStyle name="Normal 12 4 3 2 2 4 2 3 2 2 2" xfId="48911" xr:uid="{00000000-0005-0000-0000-000040660000}"/>
    <cellStyle name="Normal 12 4 3 2 2 4 2 3 2 3" xfId="36101" xr:uid="{00000000-0005-0000-0000-000041660000}"/>
    <cellStyle name="Normal 12 4 3 2 2 4 2 3 3" xfId="17801" xr:uid="{00000000-0005-0000-0000-000042660000}"/>
    <cellStyle name="Normal 12 4 3 2 2 4 2 3 3 2" xfId="43421" xr:uid="{00000000-0005-0000-0000-000043660000}"/>
    <cellStyle name="Normal 12 4 3 2 2 4 2 3 4" xfId="30611" xr:uid="{00000000-0005-0000-0000-000044660000}"/>
    <cellStyle name="Normal 12 4 3 2 2 4 2 4" xfId="12310" xr:uid="{00000000-0005-0000-0000-000045660000}"/>
    <cellStyle name="Normal 12 4 3 2 2 4 2 4 2" xfId="25121" xr:uid="{00000000-0005-0000-0000-000046660000}"/>
    <cellStyle name="Normal 12 4 3 2 2 4 2 4 2 2" xfId="50741" xr:uid="{00000000-0005-0000-0000-000047660000}"/>
    <cellStyle name="Normal 12 4 3 2 2 4 2 4 3" xfId="37931" xr:uid="{00000000-0005-0000-0000-000048660000}"/>
    <cellStyle name="Normal 12 4 3 2 2 4 2 5" xfId="6820" xr:uid="{00000000-0005-0000-0000-000049660000}"/>
    <cellStyle name="Normal 12 4 3 2 2 4 2 5 2" xfId="19631" xr:uid="{00000000-0005-0000-0000-00004A660000}"/>
    <cellStyle name="Normal 12 4 3 2 2 4 2 5 2 2" xfId="45251" xr:uid="{00000000-0005-0000-0000-00004B660000}"/>
    <cellStyle name="Normal 12 4 3 2 2 4 2 5 3" xfId="32441" xr:uid="{00000000-0005-0000-0000-00004C660000}"/>
    <cellStyle name="Normal 12 4 3 2 2 4 2 6" xfId="14141" xr:uid="{00000000-0005-0000-0000-00004D660000}"/>
    <cellStyle name="Normal 12 4 3 2 2 4 2 6 2" xfId="39761" xr:uid="{00000000-0005-0000-0000-00004E660000}"/>
    <cellStyle name="Normal 12 4 3 2 2 4 2 7" xfId="26951" xr:uid="{00000000-0005-0000-0000-00004F660000}"/>
    <cellStyle name="Normal 12 4 3 2 2 4 3" xfId="2266" xr:uid="{00000000-0005-0000-0000-000050660000}"/>
    <cellStyle name="Normal 12 4 3 2 2 4 3 2" xfId="7756" xr:uid="{00000000-0005-0000-0000-000051660000}"/>
    <cellStyle name="Normal 12 4 3 2 2 4 3 2 2" xfId="20567" xr:uid="{00000000-0005-0000-0000-000052660000}"/>
    <cellStyle name="Normal 12 4 3 2 2 4 3 2 2 2" xfId="46187" xr:uid="{00000000-0005-0000-0000-000053660000}"/>
    <cellStyle name="Normal 12 4 3 2 2 4 3 2 3" xfId="33377" xr:uid="{00000000-0005-0000-0000-000054660000}"/>
    <cellStyle name="Normal 12 4 3 2 2 4 3 3" xfId="15077" xr:uid="{00000000-0005-0000-0000-000055660000}"/>
    <cellStyle name="Normal 12 4 3 2 2 4 3 3 2" xfId="40697" xr:uid="{00000000-0005-0000-0000-000056660000}"/>
    <cellStyle name="Normal 12 4 3 2 2 4 3 4" xfId="27887" xr:uid="{00000000-0005-0000-0000-000057660000}"/>
    <cellStyle name="Normal 12 4 3 2 2 4 4" xfId="4096" xr:uid="{00000000-0005-0000-0000-000058660000}"/>
    <cellStyle name="Normal 12 4 3 2 2 4 4 2" xfId="9586" xr:uid="{00000000-0005-0000-0000-000059660000}"/>
    <cellStyle name="Normal 12 4 3 2 2 4 4 2 2" xfId="22397" xr:uid="{00000000-0005-0000-0000-00005A660000}"/>
    <cellStyle name="Normal 12 4 3 2 2 4 4 2 2 2" xfId="48017" xr:uid="{00000000-0005-0000-0000-00005B660000}"/>
    <cellStyle name="Normal 12 4 3 2 2 4 4 2 3" xfId="35207" xr:uid="{00000000-0005-0000-0000-00005C660000}"/>
    <cellStyle name="Normal 12 4 3 2 2 4 4 3" xfId="16907" xr:uid="{00000000-0005-0000-0000-00005D660000}"/>
    <cellStyle name="Normal 12 4 3 2 2 4 4 3 2" xfId="42527" xr:uid="{00000000-0005-0000-0000-00005E660000}"/>
    <cellStyle name="Normal 12 4 3 2 2 4 4 4" xfId="29717" xr:uid="{00000000-0005-0000-0000-00005F660000}"/>
    <cellStyle name="Normal 12 4 3 2 2 4 5" xfId="11416" xr:uid="{00000000-0005-0000-0000-000060660000}"/>
    <cellStyle name="Normal 12 4 3 2 2 4 5 2" xfId="24227" xr:uid="{00000000-0005-0000-0000-000061660000}"/>
    <cellStyle name="Normal 12 4 3 2 2 4 5 2 2" xfId="49847" xr:uid="{00000000-0005-0000-0000-000062660000}"/>
    <cellStyle name="Normal 12 4 3 2 2 4 5 3" xfId="37037" xr:uid="{00000000-0005-0000-0000-000063660000}"/>
    <cellStyle name="Normal 12 4 3 2 2 4 6" xfId="5926" xr:uid="{00000000-0005-0000-0000-000064660000}"/>
    <cellStyle name="Normal 12 4 3 2 2 4 6 2" xfId="18737" xr:uid="{00000000-0005-0000-0000-000065660000}"/>
    <cellStyle name="Normal 12 4 3 2 2 4 6 2 2" xfId="44357" xr:uid="{00000000-0005-0000-0000-000066660000}"/>
    <cellStyle name="Normal 12 4 3 2 2 4 6 3" xfId="31547" xr:uid="{00000000-0005-0000-0000-000067660000}"/>
    <cellStyle name="Normal 12 4 3 2 2 4 7" xfId="13247" xr:uid="{00000000-0005-0000-0000-000068660000}"/>
    <cellStyle name="Normal 12 4 3 2 2 4 7 2" xfId="38867" xr:uid="{00000000-0005-0000-0000-000069660000}"/>
    <cellStyle name="Normal 12 4 3 2 2 4 8" xfId="26057" xr:uid="{00000000-0005-0000-0000-00006A660000}"/>
    <cellStyle name="Normal 12 4 3 2 2 5" xfId="794" xr:uid="{00000000-0005-0000-0000-00006B660000}"/>
    <cellStyle name="Normal 12 4 3 2 2 5 2" xfId="1689" xr:uid="{00000000-0005-0000-0000-00006C660000}"/>
    <cellStyle name="Normal 12 4 3 2 2 5 2 2" xfId="3519" xr:uid="{00000000-0005-0000-0000-00006D660000}"/>
    <cellStyle name="Normal 12 4 3 2 2 5 2 2 2" xfId="9009" xr:uid="{00000000-0005-0000-0000-00006E660000}"/>
    <cellStyle name="Normal 12 4 3 2 2 5 2 2 2 2" xfId="21820" xr:uid="{00000000-0005-0000-0000-00006F660000}"/>
    <cellStyle name="Normal 12 4 3 2 2 5 2 2 2 2 2" xfId="47440" xr:uid="{00000000-0005-0000-0000-000070660000}"/>
    <cellStyle name="Normal 12 4 3 2 2 5 2 2 2 3" xfId="34630" xr:uid="{00000000-0005-0000-0000-000071660000}"/>
    <cellStyle name="Normal 12 4 3 2 2 5 2 2 3" xfId="16330" xr:uid="{00000000-0005-0000-0000-000072660000}"/>
    <cellStyle name="Normal 12 4 3 2 2 5 2 2 3 2" xfId="41950" xr:uid="{00000000-0005-0000-0000-000073660000}"/>
    <cellStyle name="Normal 12 4 3 2 2 5 2 2 4" xfId="29140" xr:uid="{00000000-0005-0000-0000-000074660000}"/>
    <cellStyle name="Normal 12 4 3 2 2 5 2 3" xfId="5349" xr:uid="{00000000-0005-0000-0000-000075660000}"/>
    <cellStyle name="Normal 12 4 3 2 2 5 2 3 2" xfId="10839" xr:uid="{00000000-0005-0000-0000-000076660000}"/>
    <cellStyle name="Normal 12 4 3 2 2 5 2 3 2 2" xfId="23650" xr:uid="{00000000-0005-0000-0000-000077660000}"/>
    <cellStyle name="Normal 12 4 3 2 2 5 2 3 2 2 2" xfId="49270" xr:uid="{00000000-0005-0000-0000-000078660000}"/>
    <cellStyle name="Normal 12 4 3 2 2 5 2 3 2 3" xfId="36460" xr:uid="{00000000-0005-0000-0000-000079660000}"/>
    <cellStyle name="Normal 12 4 3 2 2 5 2 3 3" xfId="18160" xr:uid="{00000000-0005-0000-0000-00007A660000}"/>
    <cellStyle name="Normal 12 4 3 2 2 5 2 3 3 2" xfId="43780" xr:uid="{00000000-0005-0000-0000-00007B660000}"/>
    <cellStyle name="Normal 12 4 3 2 2 5 2 3 4" xfId="30970" xr:uid="{00000000-0005-0000-0000-00007C660000}"/>
    <cellStyle name="Normal 12 4 3 2 2 5 2 4" xfId="12669" xr:uid="{00000000-0005-0000-0000-00007D660000}"/>
    <cellStyle name="Normal 12 4 3 2 2 5 2 4 2" xfId="25480" xr:uid="{00000000-0005-0000-0000-00007E660000}"/>
    <cellStyle name="Normal 12 4 3 2 2 5 2 4 2 2" xfId="51100" xr:uid="{00000000-0005-0000-0000-00007F660000}"/>
    <cellStyle name="Normal 12 4 3 2 2 5 2 4 3" xfId="38290" xr:uid="{00000000-0005-0000-0000-000080660000}"/>
    <cellStyle name="Normal 12 4 3 2 2 5 2 5" xfId="7179" xr:uid="{00000000-0005-0000-0000-000081660000}"/>
    <cellStyle name="Normal 12 4 3 2 2 5 2 5 2" xfId="19990" xr:uid="{00000000-0005-0000-0000-000082660000}"/>
    <cellStyle name="Normal 12 4 3 2 2 5 2 5 2 2" xfId="45610" xr:uid="{00000000-0005-0000-0000-000083660000}"/>
    <cellStyle name="Normal 12 4 3 2 2 5 2 5 3" xfId="32800" xr:uid="{00000000-0005-0000-0000-000084660000}"/>
    <cellStyle name="Normal 12 4 3 2 2 5 2 6" xfId="14500" xr:uid="{00000000-0005-0000-0000-000085660000}"/>
    <cellStyle name="Normal 12 4 3 2 2 5 2 6 2" xfId="40120" xr:uid="{00000000-0005-0000-0000-000086660000}"/>
    <cellStyle name="Normal 12 4 3 2 2 5 2 7" xfId="27310" xr:uid="{00000000-0005-0000-0000-000087660000}"/>
    <cellStyle name="Normal 12 4 3 2 2 5 3" xfId="2625" xr:uid="{00000000-0005-0000-0000-000088660000}"/>
    <cellStyle name="Normal 12 4 3 2 2 5 3 2" xfId="8115" xr:uid="{00000000-0005-0000-0000-000089660000}"/>
    <cellStyle name="Normal 12 4 3 2 2 5 3 2 2" xfId="20926" xr:uid="{00000000-0005-0000-0000-00008A660000}"/>
    <cellStyle name="Normal 12 4 3 2 2 5 3 2 2 2" xfId="46546" xr:uid="{00000000-0005-0000-0000-00008B660000}"/>
    <cellStyle name="Normal 12 4 3 2 2 5 3 2 3" xfId="33736" xr:uid="{00000000-0005-0000-0000-00008C660000}"/>
    <cellStyle name="Normal 12 4 3 2 2 5 3 3" xfId="15436" xr:uid="{00000000-0005-0000-0000-00008D660000}"/>
    <cellStyle name="Normal 12 4 3 2 2 5 3 3 2" xfId="41056" xr:uid="{00000000-0005-0000-0000-00008E660000}"/>
    <cellStyle name="Normal 12 4 3 2 2 5 3 4" xfId="28246" xr:uid="{00000000-0005-0000-0000-00008F660000}"/>
    <cellStyle name="Normal 12 4 3 2 2 5 4" xfId="4455" xr:uid="{00000000-0005-0000-0000-000090660000}"/>
    <cellStyle name="Normal 12 4 3 2 2 5 4 2" xfId="9945" xr:uid="{00000000-0005-0000-0000-000091660000}"/>
    <cellStyle name="Normal 12 4 3 2 2 5 4 2 2" xfId="22756" xr:uid="{00000000-0005-0000-0000-000092660000}"/>
    <cellStyle name="Normal 12 4 3 2 2 5 4 2 2 2" xfId="48376" xr:uid="{00000000-0005-0000-0000-000093660000}"/>
    <cellStyle name="Normal 12 4 3 2 2 5 4 2 3" xfId="35566" xr:uid="{00000000-0005-0000-0000-000094660000}"/>
    <cellStyle name="Normal 12 4 3 2 2 5 4 3" xfId="17266" xr:uid="{00000000-0005-0000-0000-000095660000}"/>
    <cellStyle name="Normal 12 4 3 2 2 5 4 3 2" xfId="42886" xr:uid="{00000000-0005-0000-0000-000096660000}"/>
    <cellStyle name="Normal 12 4 3 2 2 5 4 4" xfId="30076" xr:uid="{00000000-0005-0000-0000-000097660000}"/>
    <cellStyle name="Normal 12 4 3 2 2 5 5" xfId="11775" xr:uid="{00000000-0005-0000-0000-000098660000}"/>
    <cellStyle name="Normal 12 4 3 2 2 5 5 2" xfId="24586" xr:uid="{00000000-0005-0000-0000-000099660000}"/>
    <cellStyle name="Normal 12 4 3 2 2 5 5 2 2" xfId="50206" xr:uid="{00000000-0005-0000-0000-00009A660000}"/>
    <cellStyle name="Normal 12 4 3 2 2 5 5 3" xfId="37396" xr:uid="{00000000-0005-0000-0000-00009B660000}"/>
    <cellStyle name="Normal 12 4 3 2 2 5 6" xfId="6285" xr:uid="{00000000-0005-0000-0000-00009C660000}"/>
    <cellStyle name="Normal 12 4 3 2 2 5 6 2" xfId="19096" xr:uid="{00000000-0005-0000-0000-00009D660000}"/>
    <cellStyle name="Normal 12 4 3 2 2 5 6 2 2" xfId="44716" xr:uid="{00000000-0005-0000-0000-00009E660000}"/>
    <cellStyle name="Normal 12 4 3 2 2 5 6 3" xfId="31906" xr:uid="{00000000-0005-0000-0000-00009F660000}"/>
    <cellStyle name="Normal 12 4 3 2 2 5 7" xfId="13606" xr:uid="{00000000-0005-0000-0000-0000A0660000}"/>
    <cellStyle name="Normal 12 4 3 2 2 5 7 2" xfId="39226" xr:uid="{00000000-0005-0000-0000-0000A1660000}"/>
    <cellStyle name="Normal 12 4 3 2 2 5 8" xfId="26416" xr:uid="{00000000-0005-0000-0000-0000A2660000}"/>
    <cellStyle name="Normal 12 4 3 2 2 6" xfId="1195" xr:uid="{00000000-0005-0000-0000-0000A3660000}"/>
    <cellStyle name="Normal 12 4 3 2 2 6 2" xfId="3025" xr:uid="{00000000-0005-0000-0000-0000A4660000}"/>
    <cellStyle name="Normal 12 4 3 2 2 6 2 2" xfId="8515" xr:uid="{00000000-0005-0000-0000-0000A5660000}"/>
    <cellStyle name="Normal 12 4 3 2 2 6 2 2 2" xfId="21326" xr:uid="{00000000-0005-0000-0000-0000A6660000}"/>
    <cellStyle name="Normal 12 4 3 2 2 6 2 2 2 2" xfId="46946" xr:uid="{00000000-0005-0000-0000-0000A7660000}"/>
    <cellStyle name="Normal 12 4 3 2 2 6 2 2 3" xfId="34136" xr:uid="{00000000-0005-0000-0000-0000A8660000}"/>
    <cellStyle name="Normal 12 4 3 2 2 6 2 3" xfId="15836" xr:uid="{00000000-0005-0000-0000-0000A9660000}"/>
    <cellStyle name="Normal 12 4 3 2 2 6 2 3 2" xfId="41456" xr:uid="{00000000-0005-0000-0000-0000AA660000}"/>
    <cellStyle name="Normal 12 4 3 2 2 6 2 4" xfId="28646" xr:uid="{00000000-0005-0000-0000-0000AB660000}"/>
    <cellStyle name="Normal 12 4 3 2 2 6 3" xfId="4855" xr:uid="{00000000-0005-0000-0000-0000AC660000}"/>
    <cellStyle name="Normal 12 4 3 2 2 6 3 2" xfId="10345" xr:uid="{00000000-0005-0000-0000-0000AD660000}"/>
    <cellStyle name="Normal 12 4 3 2 2 6 3 2 2" xfId="23156" xr:uid="{00000000-0005-0000-0000-0000AE660000}"/>
    <cellStyle name="Normal 12 4 3 2 2 6 3 2 2 2" xfId="48776" xr:uid="{00000000-0005-0000-0000-0000AF660000}"/>
    <cellStyle name="Normal 12 4 3 2 2 6 3 2 3" xfId="35966" xr:uid="{00000000-0005-0000-0000-0000B0660000}"/>
    <cellStyle name="Normal 12 4 3 2 2 6 3 3" xfId="17666" xr:uid="{00000000-0005-0000-0000-0000B1660000}"/>
    <cellStyle name="Normal 12 4 3 2 2 6 3 3 2" xfId="43286" xr:uid="{00000000-0005-0000-0000-0000B2660000}"/>
    <cellStyle name="Normal 12 4 3 2 2 6 3 4" xfId="30476" xr:uid="{00000000-0005-0000-0000-0000B3660000}"/>
    <cellStyle name="Normal 12 4 3 2 2 6 4" xfId="12175" xr:uid="{00000000-0005-0000-0000-0000B4660000}"/>
    <cellStyle name="Normal 12 4 3 2 2 6 4 2" xfId="24986" xr:uid="{00000000-0005-0000-0000-0000B5660000}"/>
    <cellStyle name="Normal 12 4 3 2 2 6 4 2 2" xfId="50606" xr:uid="{00000000-0005-0000-0000-0000B6660000}"/>
    <cellStyle name="Normal 12 4 3 2 2 6 4 3" xfId="37796" xr:uid="{00000000-0005-0000-0000-0000B7660000}"/>
    <cellStyle name="Normal 12 4 3 2 2 6 5" xfId="6685" xr:uid="{00000000-0005-0000-0000-0000B8660000}"/>
    <cellStyle name="Normal 12 4 3 2 2 6 5 2" xfId="19496" xr:uid="{00000000-0005-0000-0000-0000B9660000}"/>
    <cellStyle name="Normal 12 4 3 2 2 6 5 2 2" xfId="45116" xr:uid="{00000000-0005-0000-0000-0000BA660000}"/>
    <cellStyle name="Normal 12 4 3 2 2 6 5 3" xfId="32306" xr:uid="{00000000-0005-0000-0000-0000BB660000}"/>
    <cellStyle name="Normal 12 4 3 2 2 6 6" xfId="14006" xr:uid="{00000000-0005-0000-0000-0000BC660000}"/>
    <cellStyle name="Normal 12 4 3 2 2 6 6 2" xfId="39626" xr:uid="{00000000-0005-0000-0000-0000BD660000}"/>
    <cellStyle name="Normal 12 4 3 2 2 6 7" xfId="26816" xr:uid="{00000000-0005-0000-0000-0000BE660000}"/>
    <cellStyle name="Normal 12 4 3 2 2 7" xfId="2131" xr:uid="{00000000-0005-0000-0000-0000BF660000}"/>
    <cellStyle name="Normal 12 4 3 2 2 7 2" xfId="7621" xr:uid="{00000000-0005-0000-0000-0000C0660000}"/>
    <cellStyle name="Normal 12 4 3 2 2 7 2 2" xfId="20432" xr:uid="{00000000-0005-0000-0000-0000C1660000}"/>
    <cellStyle name="Normal 12 4 3 2 2 7 2 2 2" xfId="46052" xr:uid="{00000000-0005-0000-0000-0000C2660000}"/>
    <cellStyle name="Normal 12 4 3 2 2 7 2 3" xfId="33242" xr:uid="{00000000-0005-0000-0000-0000C3660000}"/>
    <cellStyle name="Normal 12 4 3 2 2 7 3" xfId="14942" xr:uid="{00000000-0005-0000-0000-0000C4660000}"/>
    <cellStyle name="Normal 12 4 3 2 2 7 3 2" xfId="40562" xr:uid="{00000000-0005-0000-0000-0000C5660000}"/>
    <cellStyle name="Normal 12 4 3 2 2 7 4" xfId="27752" xr:uid="{00000000-0005-0000-0000-0000C6660000}"/>
    <cellStyle name="Normal 12 4 3 2 2 8" xfId="3961" xr:uid="{00000000-0005-0000-0000-0000C7660000}"/>
    <cellStyle name="Normal 12 4 3 2 2 8 2" xfId="9451" xr:uid="{00000000-0005-0000-0000-0000C8660000}"/>
    <cellStyle name="Normal 12 4 3 2 2 8 2 2" xfId="22262" xr:uid="{00000000-0005-0000-0000-0000C9660000}"/>
    <cellStyle name="Normal 12 4 3 2 2 8 2 2 2" xfId="47882" xr:uid="{00000000-0005-0000-0000-0000CA660000}"/>
    <cellStyle name="Normal 12 4 3 2 2 8 2 3" xfId="35072" xr:uid="{00000000-0005-0000-0000-0000CB660000}"/>
    <cellStyle name="Normal 12 4 3 2 2 8 3" xfId="16772" xr:uid="{00000000-0005-0000-0000-0000CC660000}"/>
    <cellStyle name="Normal 12 4 3 2 2 8 3 2" xfId="42392" xr:uid="{00000000-0005-0000-0000-0000CD660000}"/>
    <cellStyle name="Normal 12 4 3 2 2 8 4" xfId="29582" xr:uid="{00000000-0005-0000-0000-0000CE660000}"/>
    <cellStyle name="Normal 12 4 3 2 2 9" xfId="11281" xr:uid="{00000000-0005-0000-0000-0000CF660000}"/>
    <cellStyle name="Normal 12 4 3 2 2 9 2" xfId="24092" xr:uid="{00000000-0005-0000-0000-0000D0660000}"/>
    <cellStyle name="Normal 12 4 3 2 2 9 2 2" xfId="49712" xr:uid="{00000000-0005-0000-0000-0000D1660000}"/>
    <cellStyle name="Normal 12 4 3 2 2 9 3" xfId="36902" xr:uid="{00000000-0005-0000-0000-0000D2660000}"/>
    <cellStyle name="Normal 12 4 3 2 3" xfId="350" xr:uid="{00000000-0005-0000-0000-0000D3660000}"/>
    <cellStyle name="Normal 12 4 3 2 3 10" xfId="5842" xr:uid="{00000000-0005-0000-0000-0000D4660000}"/>
    <cellStyle name="Normal 12 4 3 2 3 10 2" xfId="18653" xr:uid="{00000000-0005-0000-0000-0000D5660000}"/>
    <cellStyle name="Normal 12 4 3 2 3 10 2 2" xfId="44273" xr:uid="{00000000-0005-0000-0000-0000D6660000}"/>
    <cellStyle name="Normal 12 4 3 2 3 10 3" xfId="31463" xr:uid="{00000000-0005-0000-0000-0000D7660000}"/>
    <cellStyle name="Normal 12 4 3 2 3 11" xfId="13163" xr:uid="{00000000-0005-0000-0000-0000D8660000}"/>
    <cellStyle name="Normal 12 4 3 2 3 11 2" xfId="38783" xr:uid="{00000000-0005-0000-0000-0000D9660000}"/>
    <cellStyle name="Normal 12 4 3 2 3 12" xfId="25973" xr:uid="{00000000-0005-0000-0000-0000DA660000}"/>
    <cellStyle name="Normal 12 4 3 2 3 2" xfId="579" xr:uid="{00000000-0005-0000-0000-0000DB660000}"/>
    <cellStyle name="Normal 12 4 3 2 3 2 2" xfId="978" xr:uid="{00000000-0005-0000-0000-0000DC660000}"/>
    <cellStyle name="Normal 12 4 3 2 3 2 2 2" xfId="1873" xr:uid="{00000000-0005-0000-0000-0000DD660000}"/>
    <cellStyle name="Normal 12 4 3 2 3 2 2 2 2" xfId="3703" xr:uid="{00000000-0005-0000-0000-0000DE660000}"/>
    <cellStyle name="Normal 12 4 3 2 3 2 2 2 2 2" xfId="9193" xr:uid="{00000000-0005-0000-0000-0000DF660000}"/>
    <cellStyle name="Normal 12 4 3 2 3 2 2 2 2 2 2" xfId="22004" xr:uid="{00000000-0005-0000-0000-0000E0660000}"/>
    <cellStyle name="Normal 12 4 3 2 3 2 2 2 2 2 2 2" xfId="47624" xr:uid="{00000000-0005-0000-0000-0000E1660000}"/>
    <cellStyle name="Normal 12 4 3 2 3 2 2 2 2 2 3" xfId="34814" xr:uid="{00000000-0005-0000-0000-0000E2660000}"/>
    <cellStyle name="Normal 12 4 3 2 3 2 2 2 2 3" xfId="16514" xr:uid="{00000000-0005-0000-0000-0000E3660000}"/>
    <cellStyle name="Normal 12 4 3 2 3 2 2 2 2 3 2" xfId="42134" xr:uid="{00000000-0005-0000-0000-0000E4660000}"/>
    <cellStyle name="Normal 12 4 3 2 3 2 2 2 2 4" xfId="29324" xr:uid="{00000000-0005-0000-0000-0000E5660000}"/>
    <cellStyle name="Normal 12 4 3 2 3 2 2 2 3" xfId="5533" xr:uid="{00000000-0005-0000-0000-0000E6660000}"/>
    <cellStyle name="Normal 12 4 3 2 3 2 2 2 3 2" xfId="11023" xr:uid="{00000000-0005-0000-0000-0000E7660000}"/>
    <cellStyle name="Normal 12 4 3 2 3 2 2 2 3 2 2" xfId="23834" xr:uid="{00000000-0005-0000-0000-0000E8660000}"/>
    <cellStyle name="Normal 12 4 3 2 3 2 2 2 3 2 2 2" xfId="49454" xr:uid="{00000000-0005-0000-0000-0000E9660000}"/>
    <cellStyle name="Normal 12 4 3 2 3 2 2 2 3 2 3" xfId="36644" xr:uid="{00000000-0005-0000-0000-0000EA660000}"/>
    <cellStyle name="Normal 12 4 3 2 3 2 2 2 3 3" xfId="18344" xr:uid="{00000000-0005-0000-0000-0000EB660000}"/>
    <cellStyle name="Normal 12 4 3 2 3 2 2 2 3 3 2" xfId="43964" xr:uid="{00000000-0005-0000-0000-0000EC660000}"/>
    <cellStyle name="Normal 12 4 3 2 3 2 2 2 3 4" xfId="31154" xr:uid="{00000000-0005-0000-0000-0000ED660000}"/>
    <cellStyle name="Normal 12 4 3 2 3 2 2 2 4" xfId="12853" xr:uid="{00000000-0005-0000-0000-0000EE660000}"/>
    <cellStyle name="Normal 12 4 3 2 3 2 2 2 4 2" xfId="25664" xr:uid="{00000000-0005-0000-0000-0000EF660000}"/>
    <cellStyle name="Normal 12 4 3 2 3 2 2 2 4 2 2" xfId="51284" xr:uid="{00000000-0005-0000-0000-0000F0660000}"/>
    <cellStyle name="Normal 12 4 3 2 3 2 2 2 4 3" xfId="38474" xr:uid="{00000000-0005-0000-0000-0000F1660000}"/>
    <cellStyle name="Normal 12 4 3 2 3 2 2 2 5" xfId="7363" xr:uid="{00000000-0005-0000-0000-0000F2660000}"/>
    <cellStyle name="Normal 12 4 3 2 3 2 2 2 5 2" xfId="20174" xr:uid="{00000000-0005-0000-0000-0000F3660000}"/>
    <cellStyle name="Normal 12 4 3 2 3 2 2 2 5 2 2" xfId="45794" xr:uid="{00000000-0005-0000-0000-0000F4660000}"/>
    <cellStyle name="Normal 12 4 3 2 3 2 2 2 5 3" xfId="32984" xr:uid="{00000000-0005-0000-0000-0000F5660000}"/>
    <cellStyle name="Normal 12 4 3 2 3 2 2 2 6" xfId="14684" xr:uid="{00000000-0005-0000-0000-0000F6660000}"/>
    <cellStyle name="Normal 12 4 3 2 3 2 2 2 6 2" xfId="40304" xr:uid="{00000000-0005-0000-0000-0000F7660000}"/>
    <cellStyle name="Normal 12 4 3 2 3 2 2 2 7" xfId="27494" xr:uid="{00000000-0005-0000-0000-0000F8660000}"/>
    <cellStyle name="Normal 12 4 3 2 3 2 2 3" xfId="2809" xr:uid="{00000000-0005-0000-0000-0000F9660000}"/>
    <cellStyle name="Normal 12 4 3 2 3 2 2 3 2" xfId="8299" xr:uid="{00000000-0005-0000-0000-0000FA660000}"/>
    <cellStyle name="Normal 12 4 3 2 3 2 2 3 2 2" xfId="21110" xr:uid="{00000000-0005-0000-0000-0000FB660000}"/>
    <cellStyle name="Normal 12 4 3 2 3 2 2 3 2 2 2" xfId="46730" xr:uid="{00000000-0005-0000-0000-0000FC660000}"/>
    <cellStyle name="Normal 12 4 3 2 3 2 2 3 2 3" xfId="33920" xr:uid="{00000000-0005-0000-0000-0000FD660000}"/>
    <cellStyle name="Normal 12 4 3 2 3 2 2 3 3" xfId="15620" xr:uid="{00000000-0005-0000-0000-0000FE660000}"/>
    <cellStyle name="Normal 12 4 3 2 3 2 2 3 3 2" xfId="41240" xr:uid="{00000000-0005-0000-0000-0000FF660000}"/>
    <cellStyle name="Normal 12 4 3 2 3 2 2 3 4" xfId="28430" xr:uid="{00000000-0005-0000-0000-000000670000}"/>
    <cellStyle name="Normal 12 4 3 2 3 2 2 4" xfId="4639" xr:uid="{00000000-0005-0000-0000-000001670000}"/>
    <cellStyle name="Normal 12 4 3 2 3 2 2 4 2" xfId="10129" xr:uid="{00000000-0005-0000-0000-000002670000}"/>
    <cellStyle name="Normal 12 4 3 2 3 2 2 4 2 2" xfId="22940" xr:uid="{00000000-0005-0000-0000-000003670000}"/>
    <cellStyle name="Normal 12 4 3 2 3 2 2 4 2 2 2" xfId="48560" xr:uid="{00000000-0005-0000-0000-000004670000}"/>
    <cellStyle name="Normal 12 4 3 2 3 2 2 4 2 3" xfId="35750" xr:uid="{00000000-0005-0000-0000-000005670000}"/>
    <cellStyle name="Normal 12 4 3 2 3 2 2 4 3" xfId="17450" xr:uid="{00000000-0005-0000-0000-000006670000}"/>
    <cellStyle name="Normal 12 4 3 2 3 2 2 4 3 2" xfId="43070" xr:uid="{00000000-0005-0000-0000-000007670000}"/>
    <cellStyle name="Normal 12 4 3 2 3 2 2 4 4" xfId="30260" xr:uid="{00000000-0005-0000-0000-000008670000}"/>
    <cellStyle name="Normal 12 4 3 2 3 2 2 5" xfId="11959" xr:uid="{00000000-0005-0000-0000-000009670000}"/>
    <cellStyle name="Normal 12 4 3 2 3 2 2 5 2" xfId="24770" xr:uid="{00000000-0005-0000-0000-00000A670000}"/>
    <cellStyle name="Normal 12 4 3 2 3 2 2 5 2 2" xfId="50390" xr:uid="{00000000-0005-0000-0000-00000B670000}"/>
    <cellStyle name="Normal 12 4 3 2 3 2 2 5 3" xfId="37580" xr:uid="{00000000-0005-0000-0000-00000C670000}"/>
    <cellStyle name="Normal 12 4 3 2 3 2 2 6" xfId="6469" xr:uid="{00000000-0005-0000-0000-00000D670000}"/>
    <cellStyle name="Normal 12 4 3 2 3 2 2 6 2" xfId="19280" xr:uid="{00000000-0005-0000-0000-00000E670000}"/>
    <cellStyle name="Normal 12 4 3 2 3 2 2 6 2 2" xfId="44900" xr:uid="{00000000-0005-0000-0000-00000F670000}"/>
    <cellStyle name="Normal 12 4 3 2 3 2 2 6 3" xfId="32090" xr:uid="{00000000-0005-0000-0000-000010670000}"/>
    <cellStyle name="Normal 12 4 3 2 3 2 2 7" xfId="13790" xr:uid="{00000000-0005-0000-0000-000011670000}"/>
    <cellStyle name="Normal 12 4 3 2 3 2 2 7 2" xfId="39410" xr:uid="{00000000-0005-0000-0000-000012670000}"/>
    <cellStyle name="Normal 12 4 3 2 3 2 2 8" xfId="26600" xr:uid="{00000000-0005-0000-0000-000013670000}"/>
    <cellStyle name="Normal 12 4 3 2 3 2 3" xfId="1474" xr:uid="{00000000-0005-0000-0000-000014670000}"/>
    <cellStyle name="Normal 12 4 3 2 3 2 3 2" xfId="3304" xr:uid="{00000000-0005-0000-0000-000015670000}"/>
    <cellStyle name="Normal 12 4 3 2 3 2 3 2 2" xfId="8794" xr:uid="{00000000-0005-0000-0000-000016670000}"/>
    <cellStyle name="Normal 12 4 3 2 3 2 3 2 2 2" xfId="21605" xr:uid="{00000000-0005-0000-0000-000017670000}"/>
    <cellStyle name="Normal 12 4 3 2 3 2 3 2 2 2 2" xfId="47225" xr:uid="{00000000-0005-0000-0000-000018670000}"/>
    <cellStyle name="Normal 12 4 3 2 3 2 3 2 2 3" xfId="34415" xr:uid="{00000000-0005-0000-0000-000019670000}"/>
    <cellStyle name="Normal 12 4 3 2 3 2 3 2 3" xfId="16115" xr:uid="{00000000-0005-0000-0000-00001A670000}"/>
    <cellStyle name="Normal 12 4 3 2 3 2 3 2 3 2" xfId="41735" xr:uid="{00000000-0005-0000-0000-00001B670000}"/>
    <cellStyle name="Normal 12 4 3 2 3 2 3 2 4" xfId="28925" xr:uid="{00000000-0005-0000-0000-00001C670000}"/>
    <cellStyle name="Normal 12 4 3 2 3 2 3 3" xfId="5134" xr:uid="{00000000-0005-0000-0000-00001D670000}"/>
    <cellStyle name="Normal 12 4 3 2 3 2 3 3 2" xfId="10624" xr:uid="{00000000-0005-0000-0000-00001E670000}"/>
    <cellStyle name="Normal 12 4 3 2 3 2 3 3 2 2" xfId="23435" xr:uid="{00000000-0005-0000-0000-00001F670000}"/>
    <cellStyle name="Normal 12 4 3 2 3 2 3 3 2 2 2" xfId="49055" xr:uid="{00000000-0005-0000-0000-000020670000}"/>
    <cellStyle name="Normal 12 4 3 2 3 2 3 3 2 3" xfId="36245" xr:uid="{00000000-0005-0000-0000-000021670000}"/>
    <cellStyle name="Normal 12 4 3 2 3 2 3 3 3" xfId="17945" xr:uid="{00000000-0005-0000-0000-000022670000}"/>
    <cellStyle name="Normal 12 4 3 2 3 2 3 3 3 2" xfId="43565" xr:uid="{00000000-0005-0000-0000-000023670000}"/>
    <cellStyle name="Normal 12 4 3 2 3 2 3 3 4" xfId="30755" xr:uid="{00000000-0005-0000-0000-000024670000}"/>
    <cellStyle name="Normal 12 4 3 2 3 2 3 4" xfId="12454" xr:uid="{00000000-0005-0000-0000-000025670000}"/>
    <cellStyle name="Normal 12 4 3 2 3 2 3 4 2" xfId="25265" xr:uid="{00000000-0005-0000-0000-000026670000}"/>
    <cellStyle name="Normal 12 4 3 2 3 2 3 4 2 2" xfId="50885" xr:uid="{00000000-0005-0000-0000-000027670000}"/>
    <cellStyle name="Normal 12 4 3 2 3 2 3 4 3" xfId="38075" xr:uid="{00000000-0005-0000-0000-000028670000}"/>
    <cellStyle name="Normal 12 4 3 2 3 2 3 5" xfId="6964" xr:uid="{00000000-0005-0000-0000-000029670000}"/>
    <cellStyle name="Normal 12 4 3 2 3 2 3 5 2" xfId="19775" xr:uid="{00000000-0005-0000-0000-00002A670000}"/>
    <cellStyle name="Normal 12 4 3 2 3 2 3 5 2 2" xfId="45395" xr:uid="{00000000-0005-0000-0000-00002B670000}"/>
    <cellStyle name="Normal 12 4 3 2 3 2 3 5 3" xfId="32585" xr:uid="{00000000-0005-0000-0000-00002C670000}"/>
    <cellStyle name="Normal 12 4 3 2 3 2 3 6" xfId="14285" xr:uid="{00000000-0005-0000-0000-00002D670000}"/>
    <cellStyle name="Normal 12 4 3 2 3 2 3 6 2" xfId="39905" xr:uid="{00000000-0005-0000-0000-00002E670000}"/>
    <cellStyle name="Normal 12 4 3 2 3 2 3 7" xfId="27095" xr:uid="{00000000-0005-0000-0000-00002F670000}"/>
    <cellStyle name="Normal 12 4 3 2 3 2 4" xfId="2410" xr:uid="{00000000-0005-0000-0000-000030670000}"/>
    <cellStyle name="Normal 12 4 3 2 3 2 4 2" xfId="7900" xr:uid="{00000000-0005-0000-0000-000031670000}"/>
    <cellStyle name="Normal 12 4 3 2 3 2 4 2 2" xfId="20711" xr:uid="{00000000-0005-0000-0000-000032670000}"/>
    <cellStyle name="Normal 12 4 3 2 3 2 4 2 2 2" xfId="46331" xr:uid="{00000000-0005-0000-0000-000033670000}"/>
    <cellStyle name="Normal 12 4 3 2 3 2 4 2 3" xfId="33521" xr:uid="{00000000-0005-0000-0000-000034670000}"/>
    <cellStyle name="Normal 12 4 3 2 3 2 4 3" xfId="15221" xr:uid="{00000000-0005-0000-0000-000035670000}"/>
    <cellStyle name="Normal 12 4 3 2 3 2 4 3 2" xfId="40841" xr:uid="{00000000-0005-0000-0000-000036670000}"/>
    <cellStyle name="Normal 12 4 3 2 3 2 4 4" xfId="28031" xr:uid="{00000000-0005-0000-0000-000037670000}"/>
    <cellStyle name="Normal 12 4 3 2 3 2 5" xfId="4240" xr:uid="{00000000-0005-0000-0000-000038670000}"/>
    <cellStyle name="Normal 12 4 3 2 3 2 5 2" xfId="9730" xr:uid="{00000000-0005-0000-0000-000039670000}"/>
    <cellStyle name="Normal 12 4 3 2 3 2 5 2 2" xfId="22541" xr:uid="{00000000-0005-0000-0000-00003A670000}"/>
    <cellStyle name="Normal 12 4 3 2 3 2 5 2 2 2" xfId="48161" xr:uid="{00000000-0005-0000-0000-00003B670000}"/>
    <cellStyle name="Normal 12 4 3 2 3 2 5 2 3" xfId="35351" xr:uid="{00000000-0005-0000-0000-00003C670000}"/>
    <cellStyle name="Normal 12 4 3 2 3 2 5 3" xfId="17051" xr:uid="{00000000-0005-0000-0000-00003D670000}"/>
    <cellStyle name="Normal 12 4 3 2 3 2 5 3 2" xfId="42671" xr:uid="{00000000-0005-0000-0000-00003E670000}"/>
    <cellStyle name="Normal 12 4 3 2 3 2 5 4" xfId="29861" xr:uid="{00000000-0005-0000-0000-00003F670000}"/>
    <cellStyle name="Normal 12 4 3 2 3 2 6" xfId="11560" xr:uid="{00000000-0005-0000-0000-000040670000}"/>
    <cellStyle name="Normal 12 4 3 2 3 2 6 2" xfId="24371" xr:uid="{00000000-0005-0000-0000-000041670000}"/>
    <cellStyle name="Normal 12 4 3 2 3 2 6 2 2" xfId="49991" xr:uid="{00000000-0005-0000-0000-000042670000}"/>
    <cellStyle name="Normal 12 4 3 2 3 2 6 3" xfId="37181" xr:uid="{00000000-0005-0000-0000-000043670000}"/>
    <cellStyle name="Normal 12 4 3 2 3 2 7" xfId="6070" xr:uid="{00000000-0005-0000-0000-000044670000}"/>
    <cellStyle name="Normal 12 4 3 2 3 2 7 2" xfId="18881" xr:uid="{00000000-0005-0000-0000-000045670000}"/>
    <cellStyle name="Normal 12 4 3 2 3 2 7 2 2" xfId="44501" xr:uid="{00000000-0005-0000-0000-000046670000}"/>
    <cellStyle name="Normal 12 4 3 2 3 2 7 3" xfId="31691" xr:uid="{00000000-0005-0000-0000-000047670000}"/>
    <cellStyle name="Normal 12 4 3 2 3 2 8" xfId="13391" xr:uid="{00000000-0005-0000-0000-000048670000}"/>
    <cellStyle name="Normal 12 4 3 2 3 2 8 2" xfId="39011" xr:uid="{00000000-0005-0000-0000-000049670000}"/>
    <cellStyle name="Normal 12 4 3 2 3 2 9" xfId="26201" xr:uid="{00000000-0005-0000-0000-00004A670000}"/>
    <cellStyle name="Normal 12 4 3 2 3 3" xfId="711" xr:uid="{00000000-0005-0000-0000-00004B670000}"/>
    <cellStyle name="Normal 12 4 3 2 3 3 2" xfId="1111" xr:uid="{00000000-0005-0000-0000-00004C670000}"/>
    <cellStyle name="Normal 12 4 3 2 3 3 2 2" xfId="2006" xr:uid="{00000000-0005-0000-0000-00004D670000}"/>
    <cellStyle name="Normal 12 4 3 2 3 3 2 2 2" xfId="3836" xr:uid="{00000000-0005-0000-0000-00004E670000}"/>
    <cellStyle name="Normal 12 4 3 2 3 3 2 2 2 2" xfId="9326" xr:uid="{00000000-0005-0000-0000-00004F670000}"/>
    <cellStyle name="Normal 12 4 3 2 3 3 2 2 2 2 2" xfId="22137" xr:uid="{00000000-0005-0000-0000-000050670000}"/>
    <cellStyle name="Normal 12 4 3 2 3 3 2 2 2 2 2 2" xfId="47757" xr:uid="{00000000-0005-0000-0000-000051670000}"/>
    <cellStyle name="Normal 12 4 3 2 3 3 2 2 2 2 3" xfId="34947" xr:uid="{00000000-0005-0000-0000-000052670000}"/>
    <cellStyle name="Normal 12 4 3 2 3 3 2 2 2 3" xfId="16647" xr:uid="{00000000-0005-0000-0000-000053670000}"/>
    <cellStyle name="Normal 12 4 3 2 3 3 2 2 2 3 2" xfId="42267" xr:uid="{00000000-0005-0000-0000-000054670000}"/>
    <cellStyle name="Normal 12 4 3 2 3 3 2 2 2 4" xfId="29457" xr:uid="{00000000-0005-0000-0000-000055670000}"/>
    <cellStyle name="Normal 12 4 3 2 3 3 2 2 3" xfId="5666" xr:uid="{00000000-0005-0000-0000-000056670000}"/>
    <cellStyle name="Normal 12 4 3 2 3 3 2 2 3 2" xfId="11156" xr:uid="{00000000-0005-0000-0000-000057670000}"/>
    <cellStyle name="Normal 12 4 3 2 3 3 2 2 3 2 2" xfId="23967" xr:uid="{00000000-0005-0000-0000-000058670000}"/>
    <cellStyle name="Normal 12 4 3 2 3 3 2 2 3 2 2 2" xfId="49587" xr:uid="{00000000-0005-0000-0000-000059670000}"/>
    <cellStyle name="Normal 12 4 3 2 3 3 2 2 3 2 3" xfId="36777" xr:uid="{00000000-0005-0000-0000-00005A670000}"/>
    <cellStyle name="Normal 12 4 3 2 3 3 2 2 3 3" xfId="18477" xr:uid="{00000000-0005-0000-0000-00005B670000}"/>
    <cellStyle name="Normal 12 4 3 2 3 3 2 2 3 3 2" xfId="44097" xr:uid="{00000000-0005-0000-0000-00005C670000}"/>
    <cellStyle name="Normal 12 4 3 2 3 3 2 2 3 4" xfId="31287" xr:uid="{00000000-0005-0000-0000-00005D670000}"/>
    <cellStyle name="Normal 12 4 3 2 3 3 2 2 4" xfId="12986" xr:uid="{00000000-0005-0000-0000-00005E670000}"/>
    <cellStyle name="Normal 12 4 3 2 3 3 2 2 4 2" xfId="25797" xr:uid="{00000000-0005-0000-0000-00005F670000}"/>
    <cellStyle name="Normal 12 4 3 2 3 3 2 2 4 2 2" xfId="51417" xr:uid="{00000000-0005-0000-0000-000060670000}"/>
    <cellStyle name="Normal 12 4 3 2 3 3 2 2 4 3" xfId="38607" xr:uid="{00000000-0005-0000-0000-000061670000}"/>
    <cellStyle name="Normal 12 4 3 2 3 3 2 2 5" xfId="7496" xr:uid="{00000000-0005-0000-0000-000062670000}"/>
    <cellStyle name="Normal 12 4 3 2 3 3 2 2 5 2" xfId="20307" xr:uid="{00000000-0005-0000-0000-000063670000}"/>
    <cellStyle name="Normal 12 4 3 2 3 3 2 2 5 2 2" xfId="45927" xr:uid="{00000000-0005-0000-0000-000064670000}"/>
    <cellStyle name="Normal 12 4 3 2 3 3 2 2 5 3" xfId="33117" xr:uid="{00000000-0005-0000-0000-000065670000}"/>
    <cellStyle name="Normal 12 4 3 2 3 3 2 2 6" xfId="14817" xr:uid="{00000000-0005-0000-0000-000066670000}"/>
    <cellStyle name="Normal 12 4 3 2 3 3 2 2 6 2" xfId="40437" xr:uid="{00000000-0005-0000-0000-000067670000}"/>
    <cellStyle name="Normal 12 4 3 2 3 3 2 2 7" xfId="27627" xr:uid="{00000000-0005-0000-0000-000068670000}"/>
    <cellStyle name="Normal 12 4 3 2 3 3 2 3" xfId="2942" xr:uid="{00000000-0005-0000-0000-000069670000}"/>
    <cellStyle name="Normal 12 4 3 2 3 3 2 3 2" xfId="8432" xr:uid="{00000000-0005-0000-0000-00006A670000}"/>
    <cellStyle name="Normal 12 4 3 2 3 3 2 3 2 2" xfId="21243" xr:uid="{00000000-0005-0000-0000-00006B670000}"/>
    <cellStyle name="Normal 12 4 3 2 3 3 2 3 2 2 2" xfId="46863" xr:uid="{00000000-0005-0000-0000-00006C670000}"/>
    <cellStyle name="Normal 12 4 3 2 3 3 2 3 2 3" xfId="34053" xr:uid="{00000000-0005-0000-0000-00006D670000}"/>
    <cellStyle name="Normal 12 4 3 2 3 3 2 3 3" xfId="15753" xr:uid="{00000000-0005-0000-0000-00006E670000}"/>
    <cellStyle name="Normal 12 4 3 2 3 3 2 3 3 2" xfId="41373" xr:uid="{00000000-0005-0000-0000-00006F670000}"/>
    <cellStyle name="Normal 12 4 3 2 3 3 2 3 4" xfId="28563" xr:uid="{00000000-0005-0000-0000-000070670000}"/>
    <cellStyle name="Normal 12 4 3 2 3 3 2 4" xfId="4772" xr:uid="{00000000-0005-0000-0000-000071670000}"/>
    <cellStyle name="Normal 12 4 3 2 3 3 2 4 2" xfId="10262" xr:uid="{00000000-0005-0000-0000-000072670000}"/>
    <cellStyle name="Normal 12 4 3 2 3 3 2 4 2 2" xfId="23073" xr:uid="{00000000-0005-0000-0000-000073670000}"/>
    <cellStyle name="Normal 12 4 3 2 3 3 2 4 2 2 2" xfId="48693" xr:uid="{00000000-0005-0000-0000-000074670000}"/>
    <cellStyle name="Normal 12 4 3 2 3 3 2 4 2 3" xfId="35883" xr:uid="{00000000-0005-0000-0000-000075670000}"/>
    <cellStyle name="Normal 12 4 3 2 3 3 2 4 3" xfId="17583" xr:uid="{00000000-0005-0000-0000-000076670000}"/>
    <cellStyle name="Normal 12 4 3 2 3 3 2 4 3 2" xfId="43203" xr:uid="{00000000-0005-0000-0000-000077670000}"/>
    <cellStyle name="Normal 12 4 3 2 3 3 2 4 4" xfId="30393" xr:uid="{00000000-0005-0000-0000-000078670000}"/>
    <cellStyle name="Normal 12 4 3 2 3 3 2 5" xfId="12092" xr:uid="{00000000-0005-0000-0000-000079670000}"/>
    <cellStyle name="Normal 12 4 3 2 3 3 2 5 2" xfId="24903" xr:uid="{00000000-0005-0000-0000-00007A670000}"/>
    <cellStyle name="Normal 12 4 3 2 3 3 2 5 2 2" xfId="50523" xr:uid="{00000000-0005-0000-0000-00007B670000}"/>
    <cellStyle name="Normal 12 4 3 2 3 3 2 5 3" xfId="37713" xr:uid="{00000000-0005-0000-0000-00007C670000}"/>
    <cellStyle name="Normal 12 4 3 2 3 3 2 6" xfId="6602" xr:uid="{00000000-0005-0000-0000-00007D670000}"/>
    <cellStyle name="Normal 12 4 3 2 3 3 2 6 2" xfId="19413" xr:uid="{00000000-0005-0000-0000-00007E670000}"/>
    <cellStyle name="Normal 12 4 3 2 3 3 2 6 2 2" xfId="45033" xr:uid="{00000000-0005-0000-0000-00007F670000}"/>
    <cellStyle name="Normal 12 4 3 2 3 3 2 6 3" xfId="32223" xr:uid="{00000000-0005-0000-0000-000080670000}"/>
    <cellStyle name="Normal 12 4 3 2 3 3 2 7" xfId="13923" xr:uid="{00000000-0005-0000-0000-000081670000}"/>
    <cellStyle name="Normal 12 4 3 2 3 3 2 7 2" xfId="39543" xr:uid="{00000000-0005-0000-0000-000082670000}"/>
    <cellStyle name="Normal 12 4 3 2 3 3 2 8" xfId="26733" xr:uid="{00000000-0005-0000-0000-000083670000}"/>
    <cellStyle name="Normal 12 4 3 2 3 3 3" xfId="1606" xr:uid="{00000000-0005-0000-0000-000084670000}"/>
    <cellStyle name="Normal 12 4 3 2 3 3 3 2" xfId="3436" xr:uid="{00000000-0005-0000-0000-000085670000}"/>
    <cellStyle name="Normal 12 4 3 2 3 3 3 2 2" xfId="8926" xr:uid="{00000000-0005-0000-0000-000086670000}"/>
    <cellStyle name="Normal 12 4 3 2 3 3 3 2 2 2" xfId="21737" xr:uid="{00000000-0005-0000-0000-000087670000}"/>
    <cellStyle name="Normal 12 4 3 2 3 3 3 2 2 2 2" xfId="47357" xr:uid="{00000000-0005-0000-0000-000088670000}"/>
    <cellStyle name="Normal 12 4 3 2 3 3 3 2 2 3" xfId="34547" xr:uid="{00000000-0005-0000-0000-000089670000}"/>
    <cellStyle name="Normal 12 4 3 2 3 3 3 2 3" xfId="16247" xr:uid="{00000000-0005-0000-0000-00008A670000}"/>
    <cellStyle name="Normal 12 4 3 2 3 3 3 2 3 2" xfId="41867" xr:uid="{00000000-0005-0000-0000-00008B670000}"/>
    <cellStyle name="Normal 12 4 3 2 3 3 3 2 4" xfId="29057" xr:uid="{00000000-0005-0000-0000-00008C670000}"/>
    <cellStyle name="Normal 12 4 3 2 3 3 3 3" xfId="5266" xr:uid="{00000000-0005-0000-0000-00008D670000}"/>
    <cellStyle name="Normal 12 4 3 2 3 3 3 3 2" xfId="10756" xr:uid="{00000000-0005-0000-0000-00008E670000}"/>
    <cellStyle name="Normal 12 4 3 2 3 3 3 3 2 2" xfId="23567" xr:uid="{00000000-0005-0000-0000-00008F670000}"/>
    <cellStyle name="Normal 12 4 3 2 3 3 3 3 2 2 2" xfId="49187" xr:uid="{00000000-0005-0000-0000-000090670000}"/>
    <cellStyle name="Normal 12 4 3 2 3 3 3 3 2 3" xfId="36377" xr:uid="{00000000-0005-0000-0000-000091670000}"/>
    <cellStyle name="Normal 12 4 3 2 3 3 3 3 3" xfId="18077" xr:uid="{00000000-0005-0000-0000-000092670000}"/>
    <cellStyle name="Normal 12 4 3 2 3 3 3 3 3 2" xfId="43697" xr:uid="{00000000-0005-0000-0000-000093670000}"/>
    <cellStyle name="Normal 12 4 3 2 3 3 3 3 4" xfId="30887" xr:uid="{00000000-0005-0000-0000-000094670000}"/>
    <cellStyle name="Normal 12 4 3 2 3 3 3 4" xfId="12586" xr:uid="{00000000-0005-0000-0000-000095670000}"/>
    <cellStyle name="Normal 12 4 3 2 3 3 3 4 2" xfId="25397" xr:uid="{00000000-0005-0000-0000-000096670000}"/>
    <cellStyle name="Normal 12 4 3 2 3 3 3 4 2 2" xfId="51017" xr:uid="{00000000-0005-0000-0000-000097670000}"/>
    <cellStyle name="Normal 12 4 3 2 3 3 3 4 3" xfId="38207" xr:uid="{00000000-0005-0000-0000-000098670000}"/>
    <cellStyle name="Normal 12 4 3 2 3 3 3 5" xfId="7096" xr:uid="{00000000-0005-0000-0000-000099670000}"/>
    <cellStyle name="Normal 12 4 3 2 3 3 3 5 2" xfId="19907" xr:uid="{00000000-0005-0000-0000-00009A670000}"/>
    <cellStyle name="Normal 12 4 3 2 3 3 3 5 2 2" xfId="45527" xr:uid="{00000000-0005-0000-0000-00009B670000}"/>
    <cellStyle name="Normal 12 4 3 2 3 3 3 5 3" xfId="32717" xr:uid="{00000000-0005-0000-0000-00009C670000}"/>
    <cellStyle name="Normal 12 4 3 2 3 3 3 6" xfId="14417" xr:uid="{00000000-0005-0000-0000-00009D670000}"/>
    <cellStyle name="Normal 12 4 3 2 3 3 3 6 2" xfId="40037" xr:uid="{00000000-0005-0000-0000-00009E670000}"/>
    <cellStyle name="Normal 12 4 3 2 3 3 3 7" xfId="27227" xr:uid="{00000000-0005-0000-0000-00009F670000}"/>
    <cellStyle name="Normal 12 4 3 2 3 3 4" xfId="2542" xr:uid="{00000000-0005-0000-0000-0000A0670000}"/>
    <cellStyle name="Normal 12 4 3 2 3 3 4 2" xfId="8032" xr:uid="{00000000-0005-0000-0000-0000A1670000}"/>
    <cellStyle name="Normal 12 4 3 2 3 3 4 2 2" xfId="20843" xr:uid="{00000000-0005-0000-0000-0000A2670000}"/>
    <cellStyle name="Normal 12 4 3 2 3 3 4 2 2 2" xfId="46463" xr:uid="{00000000-0005-0000-0000-0000A3670000}"/>
    <cellStyle name="Normal 12 4 3 2 3 3 4 2 3" xfId="33653" xr:uid="{00000000-0005-0000-0000-0000A4670000}"/>
    <cellStyle name="Normal 12 4 3 2 3 3 4 3" xfId="15353" xr:uid="{00000000-0005-0000-0000-0000A5670000}"/>
    <cellStyle name="Normal 12 4 3 2 3 3 4 3 2" xfId="40973" xr:uid="{00000000-0005-0000-0000-0000A6670000}"/>
    <cellStyle name="Normal 12 4 3 2 3 3 4 4" xfId="28163" xr:uid="{00000000-0005-0000-0000-0000A7670000}"/>
    <cellStyle name="Normal 12 4 3 2 3 3 5" xfId="4372" xr:uid="{00000000-0005-0000-0000-0000A8670000}"/>
    <cellStyle name="Normal 12 4 3 2 3 3 5 2" xfId="9862" xr:uid="{00000000-0005-0000-0000-0000A9670000}"/>
    <cellStyle name="Normal 12 4 3 2 3 3 5 2 2" xfId="22673" xr:uid="{00000000-0005-0000-0000-0000AA670000}"/>
    <cellStyle name="Normal 12 4 3 2 3 3 5 2 2 2" xfId="48293" xr:uid="{00000000-0005-0000-0000-0000AB670000}"/>
    <cellStyle name="Normal 12 4 3 2 3 3 5 2 3" xfId="35483" xr:uid="{00000000-0005-0000-0000-0000AC670000}"/>
    <cellStyle name="Normal 12 4 3 2 3 3 5 3" xfId="17183" xr:uid="{00000000-0005-0000-0000-0000AD670000}"/>
    <cellStyle name="Normal 12 4 3 2 3 3 5 3 2" xfId="42803" xr:uid="{00000000-0005-0000-0000-0000AE670000}"/>
    <cellStyle name="Normal 12 4 3 2 3 3 5 4" xfId="29993" xr:uid="{00000000-0005-0000-0000-0000AF670000}"/>
    <cellStyle name="Normal 12 4 3 2 3 3 6" xfId="11692" xr:uid="{00000000-0005-0000-0000-0000B0670000}"/>
    <cellStyle name="Normal 12 4 3 2 3 3 6 2" xfId="24503" xr:uid="{00000000-0005-0000-0000-0000B1670000}"/>
    <cellStyle name="Normal 12 4 3 2 3 3 6 2 2" xfId="50123" xr:uid="{00000000-0005-0000-0000-0000B2670000}"/>
    <cellStyle name="Normal 12 4 3 2 3 3 6 3" xfId="37313" xr:uid="{00000000-0005-0000-0000-0000B3670000}"/>
    <cellStyle name="Normal 12 4 3 2 3 3 7" xfId="6202" xr:uid="{00000000-0005-0000-0000-0000B4670000}"/>
    <cellStyle name="Normal 12 4 3 2 3 3 7 2" xfId="19013" xr:uid="{00000000-0005-0000-0000-0000B5670000}"/>
    <cellStyle name="Normal 12 4 3 2 3 3 7 2 2" xfId="44633" xr:uid="{00000000-0005-0000-0000-0000B6670000}"/>
    <cellStyle name="Normal 12 4 3 2 3 3 7 3" xfId="31823" xr:uid="{00000000-0005-0000-0000-0000B7670000}"/>
    <cellStyle name="Normal 12 4 3 2 3 3 8" xfId="13523" xr:uid="{00000000-0005-0000-0000-0000B8670000}"/>
    <cellStyle name="Normal 12 4 3 2 3 3 8 2" xfId="39143" xr:uid="{00000000-0005-0000-0000-0000B9670000}"/>
    <cellStyle name="Normal 12 4 3 2 3 3 9" xfId="26333" xr:uid="{00000000-0005-0000-0000-0000BA670000}"/>
    <cellStyle name="Normal 12 4 3 2 3 4" xfId="486" xr:uid="{00000000-0005-0000-0000-0000BB670000}"/>
    <cellStyle name="Normal 12 4 3 2 3 4 2" xfId="1381" xr:uid="{00000000-0005-0000-0000-0000BC670000}"/>
    <cellStyle name="Normal 12 4 3 2 3 4 2 2" xfId="3211" xr:uid="{00000000-0005-0000-0000-0000BD670000}"/>
    <cellStyle name="Normal 12 4 3 2 3 4 2 2 2" xfId="8701" xr:uid="{00000000-0005-0000-0000-0000BE670000}"/>
    <cellStyle name="Normal 12 4 3 2 3 4 2 2 2 2" xfId="21512" xr:uid="{00000000-0005-0000-0000-0000BF670000}"/>
    <cellStyle name="Normal 12 4 3 2 3 4 2 2 2 2 2" xfId="47132" xr:uid="{00000000-0005-0000-0000-0000C0670000}"/>
    <cellStyle name="Normal 12 4 3 2 3 4 2 2 2 3" xfId="34322" xr:uid="{00000000-0005-0000-0000-0000C1670000}"/>
    <cellStyle name="Normal 12 4 3 2 3 4 2 2 3" xfId="16022" xr:uid="{00000000-0005-0000-0000-0000C2670000}"/>
    <cellStyle name="Normal 12 4 3 2 3 4 2 2 3 2" xfId="41642" xr:uid="{00000000-0005-0000-0000-0000C3670000}"/>
    <cellStyle name="Normal 12 4 3 2 3 4 2 2 4" xfId="28832" xr:uid="{00000000-0005-0000-0000-0000C4670000}"/>
    <cellStyle name="Normal 12 4 3 2 3 4 2 3" xfId="5041" xr:uid="{00000000-0005-0000-0000-0000C5670000}"/>
    <cellStyle name="Normal 12 4 3 2 3 4 2 3 2" xfId="10531" xr:uid="{00000000-0005-0000-0000-0000C6670000}"/>
    <cellStyle name="Normal 12 4 3 2 3 4 2 3 2 2" xfId="23342" xr:uid="{00000000-0005-0000-0000-0000C7670000}"/>
    <cellStyle name="Normal 12 4 3 2 3 4 2 3 2 2 2" xfId="48962" xr:uid="{00000000-0005-0000-0000-0000C8670000}"/>
    <cellStyle name="Normal 12 4 3 2 3 4 2 3 2 3" xfId="36152" xr:uid="{00000000-0005-0000-0000-0000C9670000}"/>
    <cellStyle name="Normal 12 4 3 2 3 4 2 3 3" xfId="17852" xr:uid="{00000000-0005-0000-0000-0000CA670000}"/>
    <cellStyle name="Normal 12 4 3 2 3 4 2 3 3 2" xfId="43472" xr:uid="{00000000-0005-0000-0000-0000CB670000}"/>
    <cellStyle name="Normal 12 4 3 2 3 4 2 3 4" xfId="30662" xr:uid="{00000000-0005-0000-0000-0000CC670000}"/>
    <cellStyle name="Normal 12 4 3 2 3 4 2 4" xfId="12361" xr:uid="{00000000-0005-0000-0000-0000CD670000}"/>
    <cellStyle name="Normal 12 4 3 2 3 4 2 4 2" xfId="25172" xr:uid="{00000000-0005-0000-0000-0000CE670000}"/>
    <cellStyle name="Normal 12 4 3 2 3 4 2 4 2 2" xfId="50792" xr:uid="{00000000-0005-0000-0000-0000CF670000}"/>
    <cellStyle name="Normal 12 4 3 2 3 4 2 4 3" xfId="37982" xr:uid="{00000000-0005-0000-0000-0000D0670000}"/>
    <cellStyle name="Normal 12 4 3 2 3 4 2 5" xfId="6871" xr:uid="{00000000-0005-0000-0000-0000D1670000}"/>
    <cellStyle name="Normal 12 4 3 2 3 4 2 5 2" xfId="19682" xr:uid="{00000000-0005-0000-0000-0000D2670000}"/>
    <cellStyle name="Normal 12 4 3 2 3 4 2 5 2 2" xfId="45302" xr:uid="{00000000-0005-0000-0000-0000D3670000}"/>
    <cellStyle name="Normal 12 4 3 2 3 4 2 5 3" xfId="32492" xr:uid="{00000000-0005-0000-0000-0000D4670000}"/>
    <cellStyle name="Normal 12 4 3 2 3 4 2 6" xfId="14192" xr:uid="{00000000-0005-0000-0000-0000D5670000}"/>
    <cellStyle name="Normal 12 4 3 2 3 4 2 6 2" xfId="39812" xr:uid="{00000000-0005-0000-0000-0000D6670000}"/>
    <cellStyle name="Normal 12 4 3 2 3 4 2 7" xfId="27002" xr:uid="{00000000-0005-0000-0000-0000D7670000}"/>
    <cellStyle name="Normal 12 4 3 2 3 4 3" xfId="2317" xr:uid="{00000000-0005-0000-0000-0000D8670000}"/>
    <cellStyle name="Normal 12 4 3 2 3 4 3 2" xfId="7807" xr:uid="{00000000-0005-0000-0000-0000D9670000}"/>
    <cellStyle name="Normal 12 4 3 2 3 4 3 2 2" xfId="20618" xr:uid="{00000000-0005-0000-0000-0000DA670000}"/>
    <cellStyle name="Normal 12 4 3 2 3 4 3 2 2 2" xfId="46238" xr:uid="{00000000-0005-0000-0000-0000DB670000}"/>
    <cellStyle name="Normal 12 4 3 2 3 4 3 2 3" xfId="33428" xr:uid="{00000000-0005-0000-0000-0000DC670000}"/>
    <cellStyle name="Normal 12 4 3 2 3 4 3 3" xfId="15128" xr:uid="{00000000-0005-0000-0000-0000DD670000}"/>
    <cellStyle name="Normal 12 4 3 2 3 4 3 3 2" xfId="40748" xr:uid="{00000000-0005-0000-0000-0000DE670000}"/>
    <cellStyle name="Normal 12 4 3 2 3 4 3 4" xfId="27938" xr:uid="{00000000-0005-0000-0000-0000DF670000}"/>
    <cellStyle name="Normal 12 4 3 2 3 4 4" xfId="4147" xr:uid="{00000000-0005-0000-0000-0000E0670000}"/>
    <cellStyle name="Normal 12 4 3 2 3 4 4 2" xfId="9637" xr:uid="{00000000-0005-0000-0000-0000E1670000}"/>
    <cellStyle name="Normal 12 4 3 2 3 4 4 2 2" xfId="22448" xr:uid="{00000000-0005-0000-0000-0000E2670000}"/>
    <cellStyle name="Normal 12 4 3 2 3 4 4 2 2 2" xfId="48068" xr:uid="{00000000-0005-0000-0000-0000E3670000}"/>
    <cellStyle name="Normal 12 4 3 2 3 4 4 2 3" xfId="35258" xr:uid="{00000000-0005-0000-0000-0000E4670000}"/>
    <cellStyle name="Normal 12 4 3 2 3 4 4 3" xfId="16958" xr:uid="{00000000-0005-0000-0000-0000E5670000}"/>
    <cellStyle name="Normal 12 4 3 2 3 4 4 3 2" xfId="42578" xr:uid="{00000000-0005-0000-0000-0000E6670000}"/>
    <cellStyle name="Normal 12 4 3 2 3 4 4 4" xfId="29768" xr:uid="{00000000-0005-0000-0000-0000E7670000}"/>
    <cellStyle name="Normal 12 4 3 2 3 4 5" xfId="11467" xr:uid="{00000000-0005-0000-0000-0000E8670000}"/>
    <cellStyle name="Normal 12 4 3 2 3 4 5 2" xfId="24278" xr:uid="{00000000-0005-0000-0000-0000E9670000}"/>
    <cellStyle name="Normal 12 4 3 2 3 4 5 2 2" xfId="49898" xr:uid="{00000000-0005-0000-0000-0000EA670000}"/>
    <cellStyle name="Normal 12 4 3 2 3 4 5 3" xfId="37088" xr:uid="{00000000-0005-0000-0000-0000EB670000}"/>
    <cellStyle name="Normal 12 4 3 2 3 4 6" xfId="5977" xr:uid="{00000000-0005-0000-0000-0000EC670000}"/>
    <cellStyle name="Normal 12 4 3 2 3 4 6 2" xfId="18788" xr:uid="{00000000-0005-0000-0000-0000ED670000}"/>
    <cellStyle name="Normal 12 4 3 2 3 4 6 2 2" xfId="44408" xr:uid="{00000000-0005-0000-0000-0000EE670000}"/>
    <cellStyle name="Normal 12 4 3 2 3 4 6 3" xfId="31598" xr:uid="{00000000-0005-0000-0000-0000EF670000}"/>
    <cellStyle name="Normal 12 4 3 2 3 4 7" xfId="13298" xr:uid="{00000000-0005-0000-0000-0000F0670000}"/>
    <cellStyle name="Normal 12 4 3 2 3 4 7 2" xfId="38918" xr:uid="{00000000-0005-0000-0000-0000F1670000}"/>
    <cellStyle name="Normal 12 4 3 2 3 4 8" xfId="26108" xr:uid="{00000000-0005-0000-0000-0000F2670000}"/>
    <cellStyle name="Normal 12 4 3 2 3 5" xfId="845" xr:uid="{00000000-0005-0000-0000-0000F3670000}"/>
    <cellStyle name="Normal 12 4 3 2 3 5 2" xfId="1740" xr:uid="{00000000-0005-0000-0000-0000F4670000}"/>
    <cellStyle name="Normal 12 4 3 2 3 5 2 2" xfId="3570" xr:uid="{00000000-0005-0000-0000-0000F5670000}"/>
    <cellStyle name="Normal 12 4 3 2 3 5 2 2 2" xfId="9060" xr:uid="{00000000-0005-0000-0000-0000F6670000}"/>
    <cellStyle name="Normal 12 4 3 2 3 5 2 2 2 2" xfId="21871" xr:uid="{00000000-0005-0000-0000-0000F7670000}"/>
    <cellStyle name="Normal 12 4 3 2 3 5 2 2 2 2 2" xfId="47491" xr:uid="{00000000-0005-0000-0000-0000F8670000}"/>
    <cellStyle name="Normal 12 4 3 2 3 5 2 2 2 3" xfId="34681" xr:uid="{00000000-0005-0000-0000-0000F9670000}"/>
    <cellStyle name="Normal 12 4 3 2 3 5 2 2 3" xfId="16381" xr:uid="{00000000-0005-0000-0000-0000FA670000}"/>
    <cellStyle name="Normal 12 4 3 2 3 5 2 2 3 2" xfId="42001" xr:uid="{00000000-0005-0000-0000-0000FB670000}"/>
    <cellStyle name="Normal 12 4 3 2 3 5 2 2 4" xfId="29191" xr:uid="{00000000-0005-0000-0000-0000FC670000}"/>
    <cellStyle name="Normal 12 4 3 2 3 5 2 3" xfId="5400" xr:uid="{00000000-0005-0000-0000-0000FD670000}"/>
    <cellStyle name="Normal 12 4 3 2 3 5 2 3 2" xfId="10890" xr:uid="{00000000-0005-0000-0000-0000FE670000}"/>
    <cellStyle name="Normal 12 4 3 2 3 5 2 3 2 2" xfId="23701" xr:uid="{00000000-0005-0000-0000-0000FF670000}"/>
    <cellStyle name="Normal 12 4 3 2 3 5 2 3 2 2 2" xfId="49321" xr:uid="{00000000-0005-0000-0000-000000680000}"/>
    <cellStyle name="Normal 12 4 3 2 3 5 2 3 2 3" xfId="36511" xr:uid="{00000000-0005-0000-0000-000001680000}"/>
    <cellStyle name="Normal 12 4 3 2 3 5 2 3 3" xfId="18211" xr:uid="{00000000-0005-0000-0000-000002680000}"/>
    <cellStyle name="Normal 12 4 3 2 3 5 2 3 3 2" xfId="43831" xr:uid="{00000000-0005-0000-0000-000003680000}"/>
    <cellStyle name="Normal 12 4 3 2 3 5 2 3 4" xfId="31021" xr:uid="{00000000-0005-0000-0000-000004680000}"/>
    <cellStyle name="Normal 12 4 3 2 3 5 2 4" xfId="12720" xr:uid="{00000000-0005-0000-0000-000005680000}"/>
    <cellStyle name="Normal 12 4 3 2 3 5 2 4 2" xfId="25531" xr:uid="{00000000-0005-0000-0000-000006680000}"/>
    <cellStyle name="Normal 12 4 3 2 3 5 2 4 2 2" xfId="51151" xr:uid="{00000000-0005-0000-0000-000007680000}"/>
    <cellStyle name="Normal 12 4 3 2 3 5 2 4 3" xfId="38341" xr:uid="{00000000-0005-0000-0000-000008680000}"/>
    <cellStyle name="Normal 12 4 3 2 3 5 2 5" xfId="7230" xr:uid="{00000000-0005-0000-0000-000009680000}"/>
    <cellStyle name="Normal 12 4 3 2 3 5 2 5 2" xfId="20041" xr:uid="{00000000-0005-0000-0000-00000A680000}"/>
    <cellStyle name="Normal 12 4 3 2 3 5 2 5 2 2" xfId="45661" xr:uid="{00000000-0005-0000-0000-00000B680000}"/>
    <cellStyle name="Normal 12 4 3 2 3 5 2 5 3" xfId="32851" xr:uid="{00000000-0005-0000-0000-00000C680000}"/>
    <cellStyle name="Normal 12 4 3 2 3 5 2 6" xfId="14551" xr:uid="{00000000-0005-0000-0000-00000D680000}"/>
    <cellStyle name="Normal 12 4 3 2 3 5 2 6 2" xfId="40171" xr:uid="{00000000-0005-0000-0000-00000E680000}"/>
    <cellStyle name="Normal 12 4 3 2 3 5 2 7" xfId="27361" xr:uid="{00000000-0005-0000-0000-00000F680000}"/>
    <cellStyle name="Normal 12 4 3 2 3 5 3" xfId="2676" xr:uid="{00000000-0005-0000-0000-000010680000}"/>
    <cellStyle name="Normal 12 4 3 2 3 5 3 2" xfId="8166" xr:uid="{00000000-0005-0000-0000-000011680000}"/>
    <cellStyle name="Normal 12 4 3 2 3 5 3 2 2" xfId="20977" xr:uid="{00000000-0005-0000-0000-000012680000}"/>
    <cellStyle name="Normal 12 4 3 2 3 5 3 2 2 2" xfId="46597" xr:uid="{00000000-0005-0000-0000-000013680000}"/>
    <cellStyle name="Normal 12 4 3 2 3 5 3 2 3" xfId="33787" xr:uid="{00000000-0005-0000-0000-000014680000}"/>
    <cellStyle name="Normal 12 4 3 2 3 5 3 3" xfId="15487" xr:uid="{00000000-0005-0000-0000-000015680000}"/>
    <cellStyle name="Normal 12 4 3 2 3 5 3 3 2" xfId="41107" xr:uid="{00000000-0005-0000-0000-000016680000}"/>
    <cellStyle name="Normal 12 4 3 2 3 5 3 4" xfId="28297" xr:uid="{00000000-0005-0000-0000-000017680000}"/>
    <cellStyle name="Normal 12 4 3 2 3 5 4" xfId="4506" xr:uid="{00000000-0005-0000-0000-000018680000}"/>
    <cellStyle name="Normal 12 4 3 2 3 5 4 2" xfId="9996" xr:uid="{00000000-0005-0000-0000-000019680000}"/>
    <cellStyle name="Normal 12 4 3 2 3 5 4 2 2" xfId="22807" xr:uid="{00000000-0005-0000-0000-00001A680000}"/>
    <cellStyle name="Normal 12 4 3 2 3 5 4 2 2 2" xfId="48427" xr:uid="{00000000-0005-0000-0000-00001B680000}"/>
    <cellStyle name="Normal 12 4 3 2 3 5 4 2 3" xfId="35617" xr:uid="{00000000-0005-0000-0000-00001C680000}"/>
    <cellStyle name="Normal 12 4 3 2 3 5 4 3" xfId="17317" xr:uid="{00000000-0005-0000-0000-00001D680000}"/>
    <cellStyle name="Normal 12 4 3 2 3 5 4 3 2" xfId="42937" xr:uid="{00000000-0005-0000-0000-00001E680000}"/>
    <cellStyle name="Normal 12 4 3 2 3 5 4 4" xfId="30127" xr:uid="{00000000-0005-0000-0000-00001F680000}"/>
    <cellStyle name="Normal 12 4 3 2 3 5 5" xfId="11826" xr:uid="{00000000-0005-0000-0000-000020680000}"/>
    <cellStyle name="Normal 12 4 3 2 3 5 5 2" xfId="24637" xr:uid="{00000000-0005-0000-0000-000021680000}"/>
    <cellStyle name="Normal 12 4 3 2 3 5 5 2 2" xfId="50257" xr:uid="{00000000-0005-0000-0000-000022680000}"/>
    <cellStyle name="Normal 12 4 3 2 3 5 5 3" xfId="37447" xr:uid="{00000000-0005-0000-0000-000023680000}"/>
    <cellStyle name="Normal 12 4 3 2 3 5 6" xfId="6336" xr:uid="{00000000-0005-0000-0000-000024680000}"/>
    <cellStyle name="Normal 12 4 3 2 3 5 6 2" xfId="19147" xr:uid="{00000000-0005-0000-0000-000025680000}"/>
    <cellStyle name="Normal 12 4 3 2 3 5 6 2 2" xfId="44767" xr:uid="{00000000-0005-0000-0000-000026680000}"/>
    <cellStyle name="Normal 12 4 3 2 3 5 6 3" xfId="31957" xr:uid="{00000000-0005-0000-0000-000027680000}"/>
    <cellStyle name="Normal 12 4 3 2 3 5 7" xfId="13657" xr:uid="{00000000-0005-0000-0000-000028680000}"/>
    <cellStyle name="Normal 12 4 3 2 3 5 7 2" xfId="39277" xr:uid="{00000000-0005-0000-0000-000029680000}"/>
    <cellStyle name="Normal 12 4 3 2 3 5 8" xfId="26467" xr:uid="{00000000-0005-0000-0000-00002A680000}"/>
    <cellStyle name="Normal 12 4 3 2 3 6" xfId="1246" xr:uid="{00000000-0005-0000-0000-00002B680000}"/>
    <cellStyle name="Normal 12 4 3 2 3 6 2" xfId="3076" xr:uid="{00000000-0005-0000-0000-00002C680000}"/>
    <cellStyle name="Normal 12 4 3 2 3 6 2 2" xfId="8566" xr:uid="{00000000-0005-0000-0000-00002D680000}"/>
    <cellStyle name="Normal 12 4 3 2 3 6 2 2 2" xfId="21377" xr:uid="{00000000-0005-0000-0000-00002E680000}"/>
    <cellStyle name="Normal 12 4 3 2 3 6 2 2 2 2" xfId="46997" xr:uid="{00000000-0005-0000-0000-00002F680000}"/>
    <cellStyle name="Normal 12 4 3 2 3 6 2 2 3" xfId="34187" xr:uid="{00000000-0005-0000-0000-000030680000}"/>
    <cellStyle name="Normal 12 4 3 2 3 6 2 3" xfId="15887" xr:uid="{00000000-0005-0000-0000-000031680000}"/>
    <cellStyle name="Normal 12 4 3 2 3 6 2 3 2" xfId="41507" xr:uid="{00000000-0005-0000-0000-000032680000}"/>
    <cellStyle name="Normal 12 4 3 2 3 6 2 4" xfId="28697" xr:uid="{00000000-0005-0000-0000-000033680000}"/>
    <cellStyle name="Normal 12 4 3 2 3 6 3" xfId="4906" xr:uid="{00000000-0005-0000-0000-000034680000}"/>
    <cellStyle name="Normal 12 4 3 2 3 6 3 2" xfId="10396" xr:uid="{00000000-0005-0000-0000-000035680000}"/>
    <cellStyle name="Normal 12 4 3 2 3 6 3 2 2" xfId="23207" xr:uid="{00000000-0005-0000-0000-000036680000}"/>
    <cellStyle name="Normal 12 4 3 2 3 6 3 2 2 2" xfId="48827" xr:uid="{00000000-0005-0000-0000-000037680000}"/>
    <cellStyle name="Normal 12 4 3 2 3 6 3 2 3" xfId="36017" xr:uid="{00000000-0005-0000-0000-000038680000}"/>
    <cellStyle name="Normal 12 4 3 2 3 6 3 3" xfId="17717" xr:uid="{00000000-0005-0000-0000-000039680000}"/>
    <cellStyle name="Normal 12 4 3 2 3 6 3 3 2" xfId="43337" xr:uid="{00000000-0005-0000-0000-00003A680000}"/>
    <cellStyle name="Normal 12 4 3 2 3 6 3 4" xfId="30527" xr:uid="{00000000-0005-0000-0000-00003B680000}"/>
    <cellStyle name="Normal 12 4 3 2 3 6 4" xfId="12226" xr:uid="{00000000-0005-0000-0000-00003C680000}"/>
    <cellStyle name="Normal 12 4 3 2 3 6 4 2" xfId="25037" xr:uid="{00000000-0005-0000-0000-00003D680000}"/>
    <cellStyle name="Normal 12 4 3 2 3 6 4 2 2" xfId="50657" xr:uid="{00000000-0005-0000-0000-00003E680000}"/>
    <cellStyle name="Normal 12 4 3 2 3 6 4 3" xfId="37847" xr:uid="{00000000-0005-0000-0000-00003F680000}"/>
    <cellStyle name="Normal 12 4 3 2 3 6 5" xfId="6736" xr:uid="{00000000-0005-0000-0000-000040680000}"/>
    <cellStyle name="Normal 12 4 3 2 3 6 5 2" xfId="19547" xr:uid="{00000000-0005-0000-0000-000041680000}"/>
    <cellStyle name="Normal 12 4 3 2 3 6 5 2 2" xfId="45167" xr:uid="{00000000-0005-0000-0000-000042680000}"/>
    <cellStyle name="Normal 12 4 3 2 3 6 5 3" xfId="32357" xr:uid="{00000000-0005-0000-0000-000043680000}"/>
    <cellStyle name="Normal 12 4 3 2 3 6 6" xfId="14057" xr:uid="{00000000-0005-0000-0000-000044680000}"/>
    <cellStyle name="Normal 12 4 3 2 3 6 6 2" xfId="39677" xr:uid="{00000000-0005-0000-0000-000045680000}"/>
    <cellStyle name="Normal 12 4 3 2 3 6 7" xfId="26867" xr:uid="{00000000-0005-0000-0000-000046680000}"/>
    <cellStyle name="Normal 12 4 3 2 3 7" xfId="2182" xr:uid="{00000000-0005-0000-0000-000047680000}"/>
    <cellStyle name="Normal 12 4 3 2 3 7 2" xfId="7672" xr:uid="{00000000-0005-0000-0000-000048680000}"/>
    <cellStyle name="Normal 12 4 3 2 3 7 2 2" xfId="20483" xr:uid="{00000000-0005-0000-0000-000049680000}"/>
    <cellStyle name="Normal 12 4 3 2 3 7 2 2 2" xfId="46103" xr:uid="{00000000-0005-0000-0000-00004A680000}"/>
    <cellStyle name="Normal 12 4 3 2 3 7 2 3" xfId="33293" xr:uid="{00000000-0005-0000-0000-00004B680000}"/>
    <cellStyle name="Normal 12 4 3 2 3 7 3" xfId="14993" xr:uid="{00000000-0005-0000-0000-00004C680000}"/>
    <cellStyle name="Normal 12 4 3 2 3 7 3 2" xfId="40613" xr:uid="{00000000-0005-0000-0000-00004D680000}"/>
    <cellStyle name="Normal 12 4 3 2 3 7 4" xfId="27803" xr:uid="{00000000-0005-0000-0000-00004E680000}"/>
    <cellStyle name="Normal 12 4 3 2 3 8" xfId="4012" xr:uid="{00000000-0005-0000-0000-00004F680000}"/>
    <cellStyle name="Normal 12 4 3 2 3 8 2" xfId="9502" xr:uid="{00000000-0005-0000-0000-000050680000}"/>
    <cellStyle name="Normal 12 4 3 2 3 8 2 2" xfId="22313" xr:uid="{00000000-0005-0000-0000-000051680000}"/>
    <cellStyle name="Normal 12 4 3 2 3 8 2 2 2" xfId="47933" xr:uid="{00000000-0005-0000-0000-000052680000}"/>
    <cellStyle name="Normal 12 4 3 2 3 8 2 3" xfId="35123" xr:uid="{00000000-0005-0000-0000-000053680000}"/>
    <cellStyle name="Normal 12 4 3 2 3 8 3" xfId="16823" xr:uid="{00000000-0005-0000-0000-000054680000}"/>
    <cellStyle name="Normal 12 4 3 2 3 8 3 2" xfId="42443" xr:uid="{00000000-0005-0000-0000-000055680000}"/>
    <cellStyle name="Normal 12 4 3 2 3 8 4" xfId="29633" xr:uid="{00000000-0005-0000-0000-000056680000}"/>
    <cellStyle name="Normal 12 4 3 2 3 9" xfId="11332" xr:uid="{00000000-0005-0000-0000-000057680000}"/>
    <cellStyle name="Normal 12 4 3 2 3 9 2" xfId="24143" xr:uid="{00000000-0005-0000-0000-000058680000}"/>
    <cellStyle name="Normal 12 4 3 2 3 9 2 2" xfId="49763" xr:uid="{00000000-0005-0000-0000-000059680000}"/>
    <cellStyle name="Normal 12 4 3 2 3 9 3" xfId="36953" xr:uid="{00000000-0005-0000-0000-00005A680000}"/>
    <cellStyle name="Normal 12 4 3 2 4" xfId="383" xr:uid="{00000000-0005-0000-0000-00005B680000}"/>
    <cellStyle name="Normal 12 4 3 2 4 2" xfId="886" xr:uid="{00000000-0005-0000-0000-00005C680000}"/>
    <cellStyle name="Normal 12 4 3 2 4 2 2" xfId="1781" xr:uid="{00000000-0005-0000-0000-00005D680000}"/>
    <cellStyle name="Normal 12 4 3 2 4 2 2 2" xfId="3611" xr:uid="{00000000-0005-0000-0000-00005E680000}"/>
    <cellStyle name="Normal 12 4 3 2 4 2 2 2 2" xfId="9101" xr:uid="{00000000-0005-0000-0000-00005F680000}"/>
    <cellStyle name="Normal 12 4 3 2 4 2 2 2 2 2" xfId="21912" xr:uid="{00000000-0005-0000-0000-000060680000}"/>
    <cellStyle name="Normal 12 4 3 2 4 2 2 2 2 2 2" xfId="47532" xr:uid="{00000000-0005-0000-0000-000061680000}"/>
    <cellStyle name="Normal 12 4 3 2 4 2 2 2 2 3" xfId="34722" xr:uid="{00000000-0005-0000-0000-000062680000}"/>
    <cellStyle name="Normal 12 4 3 2 4 2 2 2 3" xfId="16422" xr:uid="{00000000-0005-0000-0000-000063680000}"/>
    <cellStyle name="Normal 12 4 3 2 4 2 2 2 3 2" xfId="42042" xr:uid="{00000000-0005-0000-0000-000064680000}"/>
    <cellStyle name="Normal 12 4 3 2 4 2 2 2 4" xfId="29232" xr:uid="{00000000-0005-0000-0000-000065680000}"/>
    <cellStyle name="Normal 12 4 3 2 4 2 2 3" xfId="5441" xr:uid="{00000000-0005-0000-0000-000066680000}"/>
    <cellStyle name="Normal 12 4 3 2 4 2 2 3 2" xfId="10931" xr:uid="{00000000-0005-0000-0000-000067680000}"/>
    <cellStyle name="Normal 12 4 3 2 4 2 2 3 2 2" xfId="23742" xr:uid="{00000000-0005-0000-0000-000068680000}"/>
    <cellStyle name="Normal 12 4 3 2 4 2 2 3 2 2 2" xfId="49362" xr:uid="{00000000-0005-0000-0000-000069680000}"/>
    <cellStyle name="Normal 12 4 3 2 4 2 2 3 2 3" xfId="36552" xr:uid="{00000000-0005-0000-0000-00006A680000}"/>
    <cellStyle name="Normal 12 4 3 2 4 2 2 3 3" xfId="18252" xr:uid="{00000000-0005-0000-0000-00006B680000}"/>
    <cellStyle name="Normal 12 4 3 2 4 2 2 3 3 2" xfId="43872" xr:uid="{00000000-0005-0000-0000-00006C680000}"/>
    <cellStyle name="Normal 12 4 3 2 4 2 2 3 4" xfId="31062" xr:uid="{00000000-0005-0000-0000-00006D680000}"/>
    <cellStyle name="Normal 12 4 3 2 4 2 2 4" xfId="12761" xr:uid="{00000000-0005-0000-0000-00006E680000}"/>
    <cellStyle name="Normal 12 4 3 2 4 2 2 4 2" xfId="25572" xr:uid="{00000000-0005-0000-0000-00006F680000}"/>
    <cellStyle name="Normal 12 4 3 2 4 2 2 4 2 2" xfId="51192" xr:uid="{00000000-0005-0000-0000-000070680000}"/>
    <cellStyle name="Normal 12 4 3 2 4 2 2 4 3" xfId="38382" xr:uid="{00000000-0005-0000-0000-000071680000}"/>
    <cellStyle name="Normal 12 4 3 2 4 2 2 5" xfId="7271" xr:uid="{00000000-0005-0000-0000-000072680000}"/>
    <cellStyle name="Normal 12 4 3 2 4 2 2 5 2" xfId="20082" xr:uid="{00000000-0005-0000-0000-000073680000}"/>
    <cellStyle name="Normal 12 4 3 2 4 2 2 5 2 2" xfId="45702" xr:uid="{00000000-0005-0000-0000-000074680000}"/>
    <cellStyle name="Normal 12 4 3 2 4 2 2 5 3" xfId="32892" xr:uid="{00000000-0005-0000-0000-000075680000}"/>
    <cellStyle name="Normal 12 4 3 2 4 2 2 6" xfId="14592" xr:uid="{00000000-0005-0000-0000-000076680000}"/>
    <cellStyle name="Normal 12 4 3 2 4 2 2 6 2" xfId="40212" xr:uid="{00000000-0005-0000-0000-000077680000}"/>
    <cellStyle name="Normal 12 4 3 2 4 2 2 7" xfId="27402" xr:uid="{00000000-0005-0000-0000-000078680000}"/>
    <cellStyle name="Normal 12 4 3 2 4 2 3" xfId="2717" xr:uid="{00000000-0005-0000-0000-000079680000}"/>
    <cellStyle name="Normal 12 4 3 2 4 2 3 2" xfId="8207" xr:uid="{00000000-0005-0000-0000-00007A680000}"/>
    <cellStyle name="Normal 12 4 3 2 4 2 3 2 2" xfId="21018" xr:uid="{00000000-0005-0000-0000-00007B680000}"/>
    <cellStyle name="Normal 12 4 3 2 4 2 3 2 2 2" xfId="46638" xr:uid="{00000000-0005-0000-0000-00007C680000}"/>
    <cellStyle name="Normal 12 4 3 2 4 2 3 2 3" xfId="33828" xr:uid="{00000000-0005-0000-0000-00007D680000}"/>
    <cellStyle name="Normal 12 4 3 2 4 2 3 3" xfId="15528" xr:uid="{00000000-0005-0000-0000-00007E680000}"/>
    <cellStyle name="Normal 12 4 3 2 4 2 3 3 2" xfId="41148" xr:uid="{00000000-0005-0000-0000-00007F680000}"/>
    <cellStyle name="Normal 12 4 3 2 4 2 3 4" xfId="28338" xr:uid="{00000000-0005-0000-0000-000080680000}"/>
    <cellStyle name="Normal 12 4 3 2 4 2 4" xfId="4547" xr:uid="{00000000-0005-0000-0000-000081680000}"/>
    <cellStyle name="Normal 12 4 3 2 4 2 4 2" xfId="10037" xr:uid="{00000000-0005-0000-0000-000082680000}"/>
    <cellStyle name="Normal 12 4 3 2 4 2 4 2 2" xfId="22848" xr:uid="{00000000-0005-0000-0000-000083680000}"/>
    <cellStyle name="Normal 12 4 3 2 4 2 4 2 2 2" xfId="48468" xr:uid="{00000000-0005-0000-0000-000084680000}"/>
    <cellStyle name="Normal 12 4 3 2 4 2 4 2 3" xfId="35658" xr:uid="{00000000-0005-0000-0000-000085680000}"/>
    <cellStyle name="Normal 12 4 3 2 4 2 4 3" xfId="17358" xr:uid="{00000000-0005-0000-0000-000086680000}"/>
    <cellStyle name="Normal 12 4 3 2 4 2 4 3 2" xfId="42978" xr:uid="{00000000-0005-0000-0000-000087680000}"/>
    <cellStyle name="Normal 12 4 3 2 4 2 4 4" xfId="30168" xr:uid="{00000000-0005-0000-0000-000088680000}"/>
    <cellStyle name="Normal 12 4 3 2 4 2 5" xfId="11867" xr:uid="{00000000-0005-0000-0000-000089680000}"/>
    <cellStyle name="Normal 12 4 3 2 4 2 5 2" xfId="24678" xr:uid="{00000000-0005-0000-0000-00008A680000}"/>
    <cellStyle name="Normal 12 4 3 2 4 2 5 2 2" xfId="50298" xr:uid="{00000000-0005-0000-0000-00008B680000}"/>
    <cellStyle name="Normal 12 4 3 2 4 2 5 3" xfId="37488" xr:uid="{00000000-0005-0000-0000-00008C680000}"/>
    <cellStyle name="Normal 12 4 3 2 4 2 6" xfId="6377" xr:uid="{00000000-0005-0000-0000-00008D680000}"/>
    <cellStyle name="Normal 12 4 3 2 4 2 6 2" xfId="19188" xr:uid="{00000000-0005-0000-0000-00008E680000}"/>
    <cellStyle name="Normal 12 4 3 2 4 2 6 2 2" xfId="44808" xr:uid="{00000000-0005-0000-0000-00008F680000}"/>
    <cellStyle name="Normal 12 4 3 2 4 2 6 3" xfId="31998" xr:uid="{00000000-0005-0000-0000-000090680000}"/>
    <cellStyle name="Normal 12 4 3 2 4 2 7" xfId="13698" xr:uid="{00000000-0005-0000-0000-000091680000}"/>
    <cellStyle name="Normal 12 4 3 2 4 2 7 2" xfId="39318" xr:uid="{00000000-0005-0000-0000-000092680000}"/>
    <cellStyle name="Normal 12 4 3 2 4 2 8" xfId="26508" xr:uid="{00000000-0005-0000-0000-000093680000}"/>
    <cellStyle name="Normal 12 4 3 2 4 3" xfId="1278" xr:uid="{00000000-0005-0000-0000-000094680000}"/>
    <cellStyle name="Normal 12 4 3 2 4 3 2" xfId="3108" xr:uid="{00000000-0005-0000-0000-000095680000}"/>
    <cellStyle name="Normal 12 4 3 2 4 3 2 2" xfId="8598" xr:uid="{00000000-0005-0000-0000-000096680000}"/>
    <cellStyle name="Normal 12 4 3 2 4 3 2 2 2" xfId="21409" xr:uid="{00000000-0005-0000-0000-000097680000}"/>
    <cellStyle name="Normal 12 4 3 2 4 3 2 2 2 2" xfId="47029" xr:uid="{00000000-0005-0000-0000-000098680000}"/>
    <cellStyle name="Normal 12 4 3 2 4 3 2 2 3" xfId="34219" xr:uid="{00000000-0005-0000-0000-000099680000}"/>
    <cellStyle name="Normal 12 4 3 2 4 3 2 3" xfId="15919" xr:uid="{00000000-0005-0000-0000-00009A680000}"/>
    <cellStyle name="Normal 12 4 3 2 4 3 2 3 2" xfId="41539" xr:uid="{00000000-0005-0000-0000-00009B680000}"/>
    <cellStyle name="Normal 12 4 3 2 4 3 2 4" xfId="28729" xr:uid="{00000000-0005-0000-0000-00009C680000}"/>
    <cellStyle name="Normal 12 4 3 2 4 3 3" xfId="4938" xr:uid="{00000000-0005-0000-0000-00009D680000}"/>
    <cellStyle name="Normal 12 4 3 2 4 3 3 2" xfId="10428" xr:uid="{00000000-0005-0000-0000-00009E680000}"/>
    <cellStyle name="Normal 12 4 3 2 4 3 3 2 2" xfId="23239" xr:uid="{00000000-0005-0000-0000-00009F680000}"/>
    <cellStyle name="Normal 12 4 3 2 4 3 3 2 2 2" xfId="48859" xr:uid="{00000000-0005-0000-0000-0000A0680000}"/>
    <cellStyle name="Normal 12 4 3 2 4 3 3 2 3" xfId="36049" xr:uid="{00000000-0005-0000-0000-0000A1680000}"/>
    <cellStyle name="Normal 12 4 3 2 4 3 3 3" xfId="17749" xr:uid="{00000000-0005-0000-0000-0000A2680000}"/>
    <cellStyle name="Normal 12 4 3 2 4 3 3 3 2" xfId="43369" xr:uid="{00000000-0005-0000-0000-0000A3680000}"/>
    <cellStyle name="Normal 12 4 3 2 4 3 3 4" xfId="30559" xr:uid="{00000000-0005-0000-0000-0000A4680000}"/>
    <cellStyle name="Normal 12 4 3 2 4 3 4" xfId="12258" xr:uid="{00000000-0005-0000-0000-0000A5680000}"/>
    <cellStyle name="Normal 12 4 3 2 4 3 4 2" xfId="25069" xr:uid="{00000000-0005-0000-0000-0000A6680000}"/>
    <cellStyle name="Normal 12 4 3 2 4 3 4 2 2" xfId="50689" xr:uid="{00000000-0005-0000-0000-0000A7680000}"/>
    <cellStyle name="Normal 12 4 3 2 4 3 4 3" xfId="37879" xr:uid="{00000000-0005-0000-0000-0000A8680000}"/>
    <cellStyle name="Normal 12 4 3 2 4 3 5" xfId="6768" xr:uid="{00000000-0005-0000-0000-0000A9680000}"/>
    <cellStyle name="Normal 12 4 3 2 4 3 5 2" xfId="19579" xr:uid="{00000000-0005-0000-0000-0000AA680000}"/>
    <cellStyle name="Normal 12 4 3 2 4 3 5 2 2" xfId="45199" xr:uid="{00000000-0005-0000-0000-0000AB680000}"/>
    <cellStyle name="Normal 12 4 3 2 4 3 5 3" xfId="32389" xr:uid="{00000000-0005-0000-0000-0000AC680000}"/>
    <cellStyle name="Normal 12 4 3 2 4 3 6" xfId="14089" xr:uid="{00000000-0005-0000-0000-0000AD680000}"/>
    <cellStyle name="Normal 12 4 3 2 4 3 6 2" xfId="39709" xr:uid="{00000000-0005-0000-0000-0000AE680000}"/>
    <cellStyle name="Normal 12 4 3 2 4 3 7" xfId="26899" xr:uid="{00000000-0005-0000-0000-0000AF680000}"/>
    <cellStyle name="Normal 12 4 3 2 4 4" xfId="2214" xr:uid="{00000000-0005-0000-0000-0000B0680000}"/>
    <cellStyle name="Normal 12 4 3 2 4 4 2" xfId="7704" xr:uid="{00000000-0005-0000-0000-0000B1680000}"/>
    <cellStyle name="Normal 12 4 3 2 4 4 2 2" xfId="20515" xr:uid="{00000000-0005-0000-0000-0000B2680000}"/>
    <cellStyle name="Normal 12 4 3 2 4 4 2 2 2" xfId="46135" xr:uid="{00000000-0005-0000-0000-0000B3680000}"/>
    <cellStyle name="Normal 12 4 3 2 4 4 2 3" xfId="33325" xr:uid="{00000000-0005-0000-0000-0000B4680000}"/>
    <cellStyle name="Normal 12 4 3 2 4 4 3" xfId="15025" xr:uid="{00000000-0005-0000-0000-0000B5680000}"/>
    <cellStyle name="Normal 12 4 3 2 4 4 3 2" xfId="40645" xr:uid="{00000000-0005-0000-0000-0000B6680000}"/>
    <cellStyle name="Normal 12 4 3 2 4 4 4" xfId="27835" xr:uid="{00000000-0005-0000-0000-0000B7680000}"/>
    <cellStyle name="Normal 12 4 3 2 4 5" xfId="4044" xr:uid="{00000000-0005-0000-0000-0000B8680000}"/>
    <cellStyle name="Normal 12 4 3 2 4 5 2" xfId="9534" xr:uid="{00000000-0005-0000-0000-0000B9680000}"/>
    <cellStyle name="Normal 12 4 3 2 4 5 2 2" xfId="22345" xr:uid="{00000000-0005-0000-0000-0000BA680000}"/>
    <cellStyle name="Normal 12 4 3 2 4 5 2 2 2" xfId="47965" xr:uid="{00000000-0005-0000-0000-0000BB680000}"/>
    <cellStyle name="Normal 12 4 3 2 4 5 2 3" xfId="35155" xr:uid="{00000000-0005-0000-0000-0000BC680000}"/>
    <cellStyle name="Normal 12 4 3 2 4 5 3" xfId="16855" xr:uid="{00000000-0005-0000-0000-0000BD680000}"/>
    <cellStyle name="Normal 12 4 3 2 4 5 3 2" xfId="42475" xr:uid="{00000000-0005-0000-0000-0000BE680000}"/>
    <cellStyle name="Normal 12 4 3 2 4 5 4" xfId="29665" xr:uid="{00000000-0005-0000-0000-0000BF680000}"/>
    <cellStyle name="Normal 12 4 3 2 4 6" xfId="11364" xr:uid="{00000000-0005-0000-0000-0000C0680000}"/>
    <cellStyle name="Normal 12 4 3 2 4 6 2" xfId="24175" xr:uid="{00000000-0005-0000-0000-0000C1680000}"/>
    <cellStyle name="Normal 12 4 3 2 4 6 2 2" xfId="49795" xr:uid="{00000000-0005-0000-0000-0000C2680000}"/>
    <cellStyle name="Normal 12 4 3 2 4 6 3" xfId="36985" xr:uid="{00000000-0005-0000-0000-0000C3680000}"/>
    <cellStyle name="Normal 12 4 3 2 4 7" xfId="5874" xr:uid="{00000000-0005-0000-0000-0000C4680000}"/>
    <cellStyle name="Normal 12 4 3 2 4 7 2" xfId="18685" xr:uid="{00000000-0005-0000-0000-0000C5680000}"/>
    <cellStyle name="Normal 12 4 3 2 4 7 2 2" xfId="44305" xr:uid="{00000000-0005-0000-0000-0000C6680000}"/>
    <cellStyle name="Normal 12 4 3 2 4 7 3" xfId="31495" xr:uid="{00000000-0005-0000-0000-0000C7680000}"/>
    <cellStyle name="Normal 12 4 3 2 4 8" xfId="13195" xr:uid="{00000000-0005-0000-0000-0000C8680000}"/>
    <cellStyle name="Normal 12 4 3 2 4 8 2" xfId="38815" xr:uid="{00000000-0005-0000-0000-0000C9680000}"/>
    <cellStyle name="Normal 12 4 3 2 4 9" xfId="26005" xr:uid="{00000000-0005-0000-0000-0000CA680000}"/>
    <cellStyle name="Normal 12 4 3 2 5" xfId="619" xr:uid="{00000000-0005-0000-0000-0000CB680000}"/>
    <cellStyle name="Normal 12 4 3 2 5 2" xfId="1019" xr:uid="{00000000-0005-0000-0000-0000CC680000}"/>
    <cellStyle name="Normal 12 4 3 2 5 2 2" xfId="1914" xr:uid="{00000000-0005-0000-0000-0000CD680000}"/>
    <cellStyle name="Normal 12 4 3 2 5 2 2 2" xfId="3744" xr:uid="{00000000-0005-0000-0000-0000CE680000}"/>
    <cellStyle name="Normal 12 4 3 2 5 2 2 2 2" xfId="9234" xr:uid="{00000000-0005-0000-0000-0000CF680000}"/>
    <cellStyle name="Normal 12 4 3 2 5 2 2 2 2 2" xfId="22045" xr:uid="{00000000-0005-0000-0000-0000D0680000}"/>
    <cellStyle name="Normal 12 4 3 2 5 2 2 2 2 2 2" xfId="47665" xr:uid="{00000000-0005-0000-0000-0000D1680000}"/>
    <cellStyle name="Normal 12 4 3 2 5 2 2 2 2 3" xfId="34855" xr:uid="{00000000-0005-0000-0000-0000D2680000}"/>
    <cellStyle name="Normal 12 4 3 2 5 2 2 2 3" xfId="16555" xr:uid="{00000000-0005-0000-0000-0000D3680000}"/>
    <cellStyle name="Normal 12 4 3 2 5 2 2 2 3 2" xfId="42175" xr:uid="{00000000-0005-0000-0000-0000D4680000}"/>
    <cellStyle name="Normal 12 4 3 2 5 2 2 2 4" xfId="29365" xr:uid="{00000000-0005-0000-0000-0000D5680000}"/>
    <cellStyle name="Normal 12 4 3 2 5 2 2 3" xfId="5574" xr:uid="{00000000-0005-0000-0000-0000D6680000}"/>
    <cellStyle name="Normal 12 4 3 2 5 2 2 3 2" xfId="11064" xr:uid="{00000000-0005-0000-0000-0000D7680000}"/>
    <cellStyle name="Normal 12 4 3 2 5 2 2 3 2 2" xfId="23875" xr:uid="{00000000-0005-0000-0000-0000D8680000}"/>
    <cellStyle name="Normal 12 4 3 2 5 2 2 3 2 2 2" xfId="49495" xr:uid="{00000000-0005-0000-0000-0000D9680000}"/>
    <cellStyle name="Normal 12 4 3 2 5 2 2 3 2 3" xfId="36685" xr:uid="{00000000-0005-0000-0000-0000DA680000}"/>
    <cellStyle name="Normal 12 4 3 2 5 2 2 3 3" xfId="18385" xr:uid="{00000000-0005-0000-0000-0000DB680000}"/>
    <cellStyle name="Normal 12 4 3 2 5 2 2 3 3 2" xfId="44005" xr:uid="{00000000-0005-0000-0000-0000DC680000}"/>
    <cellStyle name="Normal 12 4 3 2 5 2 2 3 4" xfId="31195" xr:uid="{00000000-0005-0000-0000-0000DD680000}"/>
    <cellStyle name="Normal 12 4 3 2 5 2 2 4" xfId="12894" xr:uid="{00000000-0005-0000-0000-0000DE680000}"/>
    <cellStyle name="Normal 12 4 3 2 5 2 2 4 2" xfId="25705" xr:uid="{00000000-0005-0000-0000-0000DF680000}"/>
    <cellStyle name="Normal 12 4 3 2 5 2 2 4 2 2" xfId="51325" xr:uid="{00000000-0005-0000-0000-0000E0680000}"/>
    <cellStyle name="Normal 12 4 3 2 5 2 2 4 3" xfId="38515" xr:uid="{00000000-0005-0000-0000-0000E1680000}"/>
    <cellStyle name="Normal 12 4 3 2 5 2 2 5" xfId="7404" xr:uid="{00000000-0005-0000-0000-0000E2680000}"/>
    <cellStyle name="Normal 12 4 3 2 5 2 2 5 2" xfId="20215" xr:uid="{00000000-0005-0000-0000-0000E3680000}"/>
    <cellStyle name="Normal 12 4 3 2 5 2 2 5 2 2" xfId="45835" xr:uid="{00000000-0005-0000-0000-0000E4680000}"/>
    <cellStyle name="Normal 12 4 3 2 5 2 2 5 3" xfId="33025" xr:uid="{00000000-0005-0000-0000-0000E5680000}"/>
    <cellStyle name="Normal 12 4 3 2 5 2 2 6" xfId="14725" xr:uid="{00000000-0005-0000-0000-0000E6680000}"/>
    <cellStyle name="Normal 12 4 3 2 5 2 2 6 2" xfId="40345" xr:uid="{00000000-0005-0000-0000-0000E7680000}"/>
    <cellStyle name="Normal 12 4 3 2 5 2 2 7" xfId="27535" xr:uid="{00000000-0005-0000-0000-0000E8680000}"/>
    <cellStyle name="Normal 12 4 3 2 5 2 3" xfId="2850" xr:uid="{00000000-0005-0000-0000-0000E9680000}"/>
    <cellStyle name="Normal 12 4 3 2 5 2 3 2" xfId="8340" xr:uid="{00000000-0005-0000-0000-0000EA680000}"/>
    <cellStyle name="Normal 12 4 3 2 5 2 3 2 2" xfId="21151" xr:uid="{00000000-0005-0000-0000-0000EB680000}"/>
    <cellStyle name="Normal 12 4 3 2 5 2 3 2 2 2" xfId="46771" xr:uid="{00000000-0005-0000-0000-0000EC680000}"/>
    <cellStyle name="Normal 12 4 3 2 5 2 3 2 3" xfId="33961" xr:uid="{00000000-0005-0000-0000-0000ED680000}"/>
    <cellStyle name="Normal 12 4 3 2 5 2 3 3" xfId="15661" xr:uid="{00000000-0005-0000-0000-0000EE680000}"/>
    <cellStyle name="Normal 12 4 3 2 5 2 3 3 2" xfId="41281" xr:uid="{00000000-0005-0000-0000-0000EF680000}"/>
    <cellStyle name="Normal 12 4 3 2 5 2 3 4" xfId="28471" xr:uid="{00000000-0005-0000-0000-0000F0680000}"/>
    <cellStyle name="Normal 12 4 3 2 5 2 4" xfId="4680" xr:uid="{00000000-0005-0000-0000-0000F1680000}"/>
    <cellStyle name="Normal 12 4 3 2 5 2 4 2" xfId="10170" xr:uid="{00000000-0005-0000-0000-0000F2680000}"/>
    <cellStyle name="Normal 12 4 3 2 5 2 4 2 2" xfId="22981" xr:uid="{00000000-0005-0000-0000-0000F3680000}"/>
    <cellStyle name="Normal 12 4 3 2 5 2 4 2 2 2" xfId="48601" xr:uid="{00000000-0005-0000-0000-0000F4680000}"/>
    <cellStyle name="Normal 12 4 3 2 5 2 4 2 3" xfId="35791" xr:uid="{00000000-0005-0000-0000-0000F5680000}"/>
    <cellStyle name="Normal 12 4 3 2 5 2 4 3" xfId="17491" xr:uid="{00000000-0005-0000-0000-0000F6680000}"/>
    <cellStyle name="Normal 12 4 3 2 5 2 4 3 2" xfId="43111" xr:uid="{00000000-0005-0000-0000-0000F7680000}"/>
    <cellStyle name="Normal 12 4 3 2 5 2 4 4" xfId="30301" xr:uid="{00000000-0005-0000-0000-0000F8680000}"/>
    <cellStyle name="Normal 12 4 3 2 5 2 5" xfId="12000" xr:uid="{00000000-0005-0000-0000-0000F9680000}"/>
    <cellStyle name="Normal 12 4 3 2 5 2 5 2" xfId="24811" xr:uid="{00000000-0005-0000-0000-0000FA680000}"/>
    <cellStyle name="Normal 12 4 3 2 5 2 5 2 2" xfId="50431" xr:uid="{00000000-0005-0000-0000-0000FB680000}"/>
    <cellStyle name="Normal 12 4 3 2 5 2 5 3" xfId="37621" xr:uid="{00000000-0005-0000-0000-0000FC680000}"/>
    <cellStyle name="Normal 12 4 3 2 5 2 6" xfId="6510" xr:uid="{00000000-0005-0000-0000-0000FD680000}"/>
    <cellStyle name="Normal 12 4 3 2 5 2 6 2" xfId="19321" xr:uid="{00000000-0005-0000-0000-0000FE680000}"/>
    <cellStyle name="Normal 12 4 3 2 5 2 6 2 2" xfId="44941" xr:uid="{00000000-0005-0000-0000-0000FF680000}"/>
    <cellStyle name="Normal 12 4 3 2 5 2 6 3" xfId="32131" xr:uid="{00000000-0005-0000-0000-000000690000}"/>
    <cellStyle name="Normal 12 4 3 2 5 2 7" xfId="13831" xr:uid="{00000000-0005-0000-0000-000001690000}"/>
    <cellStyle name="Normal 12 4 3 2 5 2 7 2" xfId="39451" xr:uid="{00000000-0005-0000-0000-000002690000}"/>
    <cellStyle name="Normal 12 4 3 2 5 2 8" xfId="26641" xr:uid="{00000000-0005-0000-0000-000003690000}"/>
    <cellStyle name="Normal 12 4 3 2 5 3" xfId="1514" xr:uid="{00000000-0005-0000-0000-000004690000}"/>
    <cellStyle name="Normal 12 4 3 2 5 3 2" xfId="3344" xr:uid="{00000000-0005-0000-0000-000005690000}"/>
    <cellStyle name="Normal 12 4 3 2 5 3 2 2" xfId="8834" xr:uid="{00000000-0005-0000-0000-000006690000}"/>
    <cellStyle name="Normal 12 4 3 2 5 3 2 2 2" xfId="21645" xr:uid="{00000000-0005-0000-0000-000007690000}"/>
    <cellStyle name="Normal 12 4 3 2 5 3 2 2 2 2" xfId="47265" xr:uid="{00000000-0005-0000-0000-000008690000}"/>
    <cellStyle name="Normal 12 4 3 2 5 3 2 2 3" xfId="34455" xr:uid="{00000000-0005-0000-0000-000009690000}"/>
    <cellStyle name="Normal 12 4 3 2 5 3 2 3" xfId="16155" xr:uid="{00000000-0005-0000-0000-00000A690000}"/>
    <cellStyle name="Normal 12 4 3 2 5 3 2 3 2" xfId="41775" xr:uid="{00000000-0005-0000-0000-00000B690000}"/>
    <cellStyle name="Normal 12 4 3 2 5 3 2 4" xfId="28965" xr:uid="{00000000-0005-0000-0000-00000C690000}"/>
    <cellStyle name="Normal 12 4 3 2 5 3 3" xfId="5174" xr:uid="{00000000-0005-0000-0000-00000D690000}"/>
    <cellStyle name="Normal 12 4 3 2 5 3 3 2" xfId="10664" xr:uid="{00000000-0005-0000-0000-00000E690000}"/>
    <cellStyle name="Normal 12 4 3 2 5 3 3 2 2" xfId="23475" xr:uid="{00000000-0005-0000-0000-00000F690000}"/>
    <cellStyle name="Normal 12 4 3 2 5 3 3 2 2 2" xfId="49095" xr:uid="{00000000-0005-0000-0000-000010690000}"/>
    <cellStyle name="Normal 12 4 3 2 5 3 3 2 3" xfId="36285" xr:uid="{00000000-0005-0000-0000-000011690000}"/>
    <cellStyle name="Normal 12 4 3 2 5 3 3 3" xfId="17985" xr:uid="{00000000-0005-0000-0000-000012690000}"/>
    <cellStyle name="Normal 12 4 3 2 5 3 3 3 2" xfId="43605" xr:uid="{00000000-0005-0000-0000-000013690000}"/>
    <cellStyle name="Normal 12 4 3 2 5 3 3 4" xfId="30795" xr:uid="{00000000-0005-0000-0000-000014690000}"/>
    <cellStyle name="Normal 12 4 3 2 5 3 4" xfId="12494" xr:uid="{00000000-0005-0000-0000-000015690000}"/>
    <cellStyle name="Normal 12 4 3 2 5 3 4 2" xfId="25305" xr:uid="{00000000-0005-0000-0000-000016690000}"/>
    <cellStyle name="Normal 12 4 3 2 5 3 4 2 2" xfId="50925" xr:uid="{00000000-0005-0000-0000-000017690000}"/>
    <cellStyle name="Normal 12 4 3 2 5 3 4 3" xfId="38115" xr:uid="{00000000-0005-0000-0000-000018690000}"/>
    <cellStyle name="Normal 12 4 3 2 5 3 5" xfId="7004" xr:uid="{00000000-0005-0000-0000-000019690000}"/>
    <cellStyle name="Normal 12 4 3 2 5 3 5 2" xfId="19815" xr:uid="{00000000-0005-0000-0000-00001A690000}"/>
    <cellStyle name="Normal 12 4 3 2 5 3 5 2 2" xfId="45435" xr:uid="{00000000-0005-0000-0000-00001B690000}"/>
    <cellStyle name="Normal 12 4 3 2 5 3 5 3" xfId="32625" xr:uid="{00000000-0005-0000-0000-00001C690000}"/>
    <cellStyle name="Normal 12 4 3 2 5 3 6" xfId="14325" xr:uid="{00000000-0005-0000-0000-00001D690000}"/>
    <cellStyle name="Normal 12 4 3 2 5 3 6 2" xfId="39945" xr:uid="{00000000-0005-0000-0000-00001E690000}"/>
    <cellStyle name="Normal 12 4 3 2 5 3 7" xfId="27135" xr:uid="{00000000-0005-0000-0000-00001F690000}"/>
    <cellStyle name="Normal 12 4 3 2 5 4" xfId="2450" xr:uid="{00000000-0005-0000-0000-000020690000}"/>
    <cellStyle name="Normal 12 4 3 2 5 4 2" xfId="7940" xr:uid="{00000000-0005-0000-0000-000021690000}"/>
    <cellStyle name="Normal 12 4 3 2 5 4 2 2" xfId="20751" xr:uid="{00000000-0005-0000-0000-000022690000}"/>
    <cellStyle name="Normal 12 4 3 2 5 4 2 2 2" xfId="46371" xr:uid="{00000000-0005-0000-0000-000023690000}"/>
    <cellStyle name="Normal 12 4 3 2 5 4 2 3" xfId="33561" xr:uid="{00000000-0005-0000-0000-000024690000}"/>
    <cellStyle name="Normal 12 4 3 2 5 4 3" xfId="15261" xr:uid="{00000000-0005-0000-0000-000025690000}"/>
    <cellStyle name="Normal 12 4 3 2 5 4 3 2" xfId="40881" xr:uid="{00000000-0005-0000-0000-000026690000}"/>
    <cellStyle name="Normal 12 4 3 2 5 4 4" xfId="28071" xr:uid="{00000000-0005-0000-0000-000027690000}"/>
    <cellStyle name="Normal 12 4 3 2 5 5" xfId="4280" xr:uid="{00000000-0005-0000-0000-000028690000}"/>
    <cellStyle name="Normal 12 4 3 2 5 5 2" xfId="9770" xr:uid="{00000000-0005-0000-0000-000029690000}"/>
    <cellStyle name="Normal 12 4 3 2 5 5 2 2" xfId="22581" xr:uid="{00000000-0005-0000-0000-00002A690000}"/>
    <cellStyle name="Normal 12 4 3 2 5 5 2 2 2" xfId="48201" xr:uid="{00000000-0005-0000-0000-00002B690000}"/>
    <cellStyle name="Normal 12 4 3 2 5 5 2 3" xfId="35391" xr:uid="{00000000-0005-0000-0000-00002C690000}"/>
    <cellStyle name="Normal 12 4 3 2 5 5 3" xfId="17091" xr:uid="{00000000-0005-0000-0000-00002D690000}"/>
    <cellStyle name="Normal 12 4 3 2 5 5 3 2" xfId="42711" xr:uid="{00000000-0005-0000-0000-00002E690000}"/>
    <cellStyle name="Normal 12 4 3 2 5 5 4" xfId="29901" xr:uid="{00000000-0005-0000-0000-00002F690000}"/>
    <cellStyle name="Normal 12 4 3 2 5 6" xfId="11600" xr:uid="{00000000-0005-0000-0000-000030690000}"/>
    <cellStyle name="Normal 12 4 3 2 5 6 2" xfId="24411" xr:uid="{00000000-0005-0000-0000-000031690000}"/>
    <cellStyle name="Normal 12 4 3 2 5 6 2 2" xfId="50031" xr:uid="{00000000-0005-0000-0000-000032690000}"/>
    <cellStyle name="Normal 12 4 3 2 5 6 3" xfId="37221" xr:uid="{00000000-0005-0000-0000-000033690000}"/>
    <cellStyle name="Normal 12 4 3 2 5 7" xfId="6110" xr:uid="{00000000-0005-0000-0000-000034690000}"/>
    <cellStyle name="Normal 12 4 3 2 5 7 2" xfId="18921" xr:uid="{00000000-0005-0000-0000-000035690000}"/>
    <cellStyle name="Normal 12 4 3 2 5 7 2 2" xfId="44541" xr:uid="{00000000-0005-0000-0000-000036690000}"/>
    <cellStyle name="Normal 12 4 3 2 5 7 3" xfId="31731" xr:uid="{00000000-0005-0000-0000-000037690000}"/>
    <cellStyle name="Normal 12 4 3 2 5 8" xfId="13431" xr:uid="{00000000-0005-0000-0000-000038690000}"/>
    <cellStyle name="Normal 12 4 3 2 5 8 2" xfId="39051" xr:uid="{00000000-0005-0000-0000-000039690000}"/>
    <cellStyle name="Normal 12 4 3 2 5 9" xfId="26241" xr:uid="{00000000-0005-0000-0000-00003A690000}"/>
    <cellStyle name="Normal 12 4 3 2 6" xfId="753" xr:uid="{00000000-0005-0000-0000-00003B690000}"/>
    <cellStyle name="Normal 12 4 3 2 6 2" xfId="1648" xr:uid="{00000000-0005-0000-0000-00003C690000}"/>
    <cellStyle name="Normal 12 4 3 2 6 2 2" xfId="3478" xr:uid="{00000000-0005-0000-0000-00003D690000}"/>
    <cellStyle name="Normal 12 4 3 2 6 2 2 2" xfId="8968" xr:uid="{00000000-0005-0000-0000-00003E690000}"/>
    <cellStyle name="Normal 12 4 3 2 6 2 2 2 2" xfId="21779" xr:uid="{00000000-0005-0000-0000-00003F690000}"/>
    <cellStyle name="Normal 12 4 3 2 6 2 2 2 2 2" xfId="47399" xr:uid="{00000000-0005-0000-0000-000040690000}"/>
    <cellStyle name="Normal 12 4 3 2 6 2 2 2 3" xfId="34589" xr:uid="{00000000-0005-0000-0000-000041690000}"/>
    <cellStyle name="Normal 12 4 3 2 6 2 2 3" xfId="16289" xr:uid="{00000000-0005-0000-0000-000042690000}"/>
    <cellStyle name="Normal 12 4 3 2 6 2 2 3 2" xfId="41909" xr:uid="{00000000-0005-0000-0000-000043690000}"/>
    <cellStyle name="Normal 12 4 3 2 6 2 2 4" xfId="29099" xr:uid="{00000000-0005-0000-0000-000044690000}"/>
    <cellStyle name="Normal 12 4 3 2 6 2 3" xfId="5308" xr:uid="{00000000-0005-0000-0000-000045690000}"/>
    <cellStyle name="Normal 12 4 3 2 6 2 3 2" xfId="10798" xr:uid="{00000000-0005-0000-0000-000046690000}"/>
    <cellStyle name="Normal 12 4 3 2 6 2 3 2 2" xfId="23609" xr:uid="{00000000-0005-0000-0000-000047690000}"/>
    <cellStyle name="Normal 12 4 3 2 6 2 3 2 2 2" xfId="49229" xr:uid="{00000000-0005-0000-0000-000048690000}"/>
    <cellStyle name="Normal 12 4 3 2 6 2 3 2 3" xfId="36419" xr:uid="{00000000-0005-0000-0000-000049690000}"/>
    <cellStyle name="Normal 12 4 3 2 6 2 3 3" xfId="18119" xr:uid="{00000000-0005-0000-0000-00004A690000}"/>
    <cellStyle name="Normal 12 4 3 2 6 2 3 3 2" xfId="43739" xr:uid="{00000000-0005-0000-0000-00004B690000}"/>
    <cellStyle name="Normal 12 4 3 2 6 2 3 4" xfId="30929" xr:uid="{00000000-0005-0000-0000-00004C690000}"/>
    <cellStyle name="Normal 12 4 3 2 6 2 4" xfId="12628" xr:uid="{00000000-0005-0000-0000-00004D690000}"/>
    <cellStyle name="Normal 12 4 3 2 6 2 4 2" xfId="25439" xr:uid="{00000000-0005-0000-0000-00004E690000}"/>
    <cellStyle name="Normal 12 4 3 2 6 2 4 2 2" xfId="51059" xr:uid="{00000000-0005-0000-0000-00004F690000}"/>
    <cellStyle name="Normal 12 4 3 2 6 2 4 3" xfId="38249" xr:uid="{00000000-0005-0000-0000-000050690000}"/>
    <cellStyle name="Normal 12 4 3 2 6 2 5" xfId="7138" xr:uid="{00000000-0005-0000-0000-000051690000}"/>
    <cellStyle name="Normal 12 4 3 2 6 2 5 2" xfId="19949" xr:uid="{00000000-0005-0000-0000-000052690000}"/>
    <cellStyle name="Normal 12 4 3 2 6 2 5 2 2" xfId="45569" xr:uid="{00000000-0005-0000-0000-000053690000}"/>
    <cellStyle name="Normal 12 4 3 2 6 2 5 3" xfId="32759" xr:uid="{00000000-0005-0000-0000-000054690000}"/>
    <cellStyle name="Normal 12 4 3 2 6 2 6" xfId="14459" xr:uid="{00000000-0005-0000-0000-000055690000}"/>
    <cellStyle name="Normal 12 4 3 2 6 2 6 2" xfId="40079" xr:uid="{00000000-0005-0000-0000-000056690000}"/>
    <cellStyle name="Normal 12 4 3 2 6 2 7" xfId="27269" xr:uid="{00000000-0005-0000-0000-000057690000}"/>
    <cellStyle name="Normal 12 4 3 2 6 3" xfId="2584" xr:uid="{00000000-0005-0000-0000-000058690000}"/>
    <cellStyle name="Normal 12 4 3 2 6 3 2" xfId="8074" xr:uid="{00000000-0005-0000-0000-000059690000}"/>
    <cellStyle name="Normal 12 4 3 2 6 3 2 2" xfId="20885" xr:uid="{00000000-0005-0000-0000-00005A690000}"/>
    <cellStyle name="Normal 12 4 3 2 6 3 2 2 2" xfId="46505" xr:uid="{00000000-0005-0000-0000-00005B690000}"/>
    <cellStyle name="Normal 12 4 3 2 6 3 2 3" xfId="33695" xr:uid="{00000000-0005-0000-0000-00005C690000}"/>
    <cellStyle name="Normal 12 4 3 2 6 3 3" xfId="15395" xr:uid="{00000000-0005-0000-0000-00005D690000}"/>
    <cellStyle name="Normal 12 4 3 2 6 3 3 2" xfId="41015" xr:uid="{00000000-0005-0000-0000-00005E690000}"/>
    <cellStyle name="Normal 12 4 3 2 6 3 4" xfId="28205" xr:uid="{00000000-0005-0000-0000-00005F690000}"/>
    <cellStyle name="Normal 12 4 3 2 6 4" xfId="4414" xr:uid="{00000000-0005-0000-0000-000060690000}"/>
    <cellStyle name="Normal 12 4 3 2 6 4 2" xfId="9904" xr:uid="{00000000-0005-0000-0000-000061690000}"/>
    <cellStyle name="Normal 12 4 3 2 6 4 2 2" xfId="22715" xr:uid="{00000000-0005-0000-0000-000062690000}"/>
    <cellStyle name="Normal 12 4 3 2 6 4 2 2 2" xfId="48335" xr:uid="{00000000-0005-0000-0000-000063690000}"/>
    <cellStyle name="Normal 12 4 3 2 6 4 2 3" xfId="35525" xr:uid="{00000000-0005-0000-0000-000064690000}"/>
    <cellStyle name="Normal 12 4 3 2 6 4 3" xfId="17225" xr:uid="{00000000-0005-0000-0000-000065690000}"/>
    <cellStyle name="Normal 12 4 3 2 6 4 3 2" xfId="42845" xr:uid="{00000000-0005-0000-0000-000066690000}"/>
    <cellStyle name="Normal 12 4 3 2 6 4 4" xfId="30035" xr:uid="{00000000-0005-0000-0000-000067690000}"/>
    <cellStyle name="Normal 12 4 3 2 6 5" xfId="11734" xr:uid="{00000000-0005-0000-0000-000068690000}"/>
    <cellStyle name="Normal 12 4 3 2 6 5 2" xfId="24545" xr:uid="{00000000-0005-0000-0000-000069690000}"/>
    <cellStyle name="Normal 12 4 3 2 6 5 2 2" xfId="50165" xr:uid="{00000000-0005-0000-0000-00006A690000}"/>
    <cellStyle name="Normal 12 4 3 2 6 5 3" xfId="37355" xr:uid="{00000000-0005-0000-0000-00006B690000}"/>
    <cellStyle name="Normal 12 4 3 2 6 6" xfId="6244" xr:uid="{00000000-0005-0000-0000-00006C690000}"/>
    <cellStyle name="Normal 12 4 3 2 6 6 2" xfId="19055" xr:uid="{00000000-0005-0000-0000-00006D690000}"/>
    <cellStyle name="Normal 12 4 3 2 6 6 2 2" xfId="44675" xr:uid="{00000000-0005-0000-0000-00006E690000}"/>
    <cellStyle name="Normal 12 4 3 2 6 6 3" xfId="31865" xr:uid="{00000000-0005-0000-0000-00006F690000}"/>
    <cellStyle name="Normal 12 4 3 2 6 7" xfId="13565" xr:uid="{00000000-0005-0000-0000-000070690000}"/>
    <cellStyle name="Normal 12 4 3 2 6 7 2" xfId="39185" xr:uid="{00000000-0005-0000-0000-000071690000}"/>
    <cellStyle name="Normal 12 4 3 2 6 8" xfId="26375" xr:uid="{00000000-0005-0000-0000-000072690000}"/>
    <cellStyle name="Normal 12 4 3 2 7" xfId="1154" xr:uid="{00000000-0005-0000-0000-000073690000}"/>
    <cellStyle name="Normal 12 4 3 2 7 2" xfId="2984" xr:uid="{00000000-0005-0000-0000-000074690000}"/>
    <cellStyle name="Normal 12 4 3 2 7 2 2" xfId="8474" xr:uid="{00000000-0005-0000-0000-000075690000}"/>
    <cellStyle name="Normal 12 4 3 2 7 2 2 2" xfId="21285" xr:uid="{00000000-0005-0000-0000-000076690000}"/>
    <cellStyle name="Normal 12 4 3 2 7 2 2 2 2" xfId="46905" xr:uid="{00000000-0005-0000-0000-000077690000}"/>
    <cellStyle name="Normal 12 4 3 2 7 2 2 3" xfId="34095" xr:uid="{00000000-0005-0000-0000-000078690000}"/>
    <cellStyle name="Normal 12 4 3 2 7 2 3" xfId="15795" xr:uid="{00000000-0005-0000-0000-000079690000}"/>
    <cellStyle name="Normal 12 4 3 2 7 2 3 2" xfId="41415" xr:uid="{00000000-0005-0000-0000-00007A690000}"/>
    <cellStyle name="Normal 12 4 3 2 7 2 4" xfId="28605" xr:uid="{00000000-0005-0000-0000-00007B690000}"/>
    <cellStyle name="Normal 12 4 3 2 7 3" xfId="4814" xr:uid="{00000000-0005-0000-0000-00007C690000}"/>
    <cellStyle name="Normal 12 4 3 2 7 3 2" xfId="10304" xr:uid="{00000000-0005-0000-0000-00007D690000}"/>
    <cellStyle name="Normal 12 4 3 2 7 3 2 2" xfId="23115" xr:uid="{00000000-0005-0000-0000-00007E690000}"/>
    <cellStyle name="Normal 12 4 3 2 7 3 2 2 2" xfId="48735" xr:uid="{00000000-0005-0000-0000-00007F690000}"/>
    <cellStyle name="Normal 12 4 3 2 7 3 2 3" xfId="35925" xr:uid="{00000000-0005-0000-0000-000080690000}"/>
    <cellStyle name="Normal 12 4 3 2 7 3 3" xfId="17625" xr:uid="{00000000-0005-0000-0000-000081690000}"/>
    <cellStyle name="Normal 12 4 3 2 7 3 3 2" xfId="43245" xr:uid="{00000000-0005-0000-0000-000082690000}"/>
    <cellStyle name="Normal 12 4 3 2 7 3 4" xfId="30435" xr:uid="{00000000-0005-0000-0000-000083690000}"/>
    <cellStyle name="Normal 12 4 3 2 7 4" xfId="12134" xr:uid="{00000000-0005-0000-0000-000084690000}"/>
    <cellStyle name="Normal 12 4 3 2 7 4 2" xfId="24945" xr:uid="{00000000-0005-0000-0000-000085690000}"/>
    <cellStyle name="Normal 12 4 3 2 7 4 2 2" xfId="50565" xr:uid="{00000000-0005-0000-0000-000086690000}"/>
    <cellStyle name="Normal 12 4 3 2 7 4 3" xfId="37755" xr:uid="{00000000-0005-0000-0000-000087690000}"/>
    <cellStyle name="Normal 12 4 3 2 7 5" xfId="6644" xr:uid="{00000000-0005-0000-0000-000088690000}"/>
    <cellStyle name="Normal 12 4 3 2 7 5 2" xfId="19455" xr:uid="{00000000-0005-0000-0000-000089690000}"/>
    <cellStyle name="Normal 12 4 3 2 7 5 2 2" xfId="45075" xr:uid="{00000000-0005-0000-0000-00008A690000}"/>
    <cellStyle name="Normal 12 4 3 2 7 5 3" xfId="32265" xr:uid="{00000000-0005-0000-0000-00008B690000}"/>
    <cellStyle name="Normal 12 4 3 2 7 6" xfId="13965" xr:uid="{00000000-0005-0000-0000-00008C690000}"/>
    <cellStyle name="Normal 12 4 3 2 7 6 2" xfId="39585" xr:uid="{00000000-0005-0000-0000-00008D690000}"/>
    <cellStyle name="Normal 12 4 3 2 7 7" xfId="26775" xr:uid="{00000000-0005-0000-0000-00008E690000}"/>
    <cellStyle name="Normal 12 4 3 2 8" xfId="2049" xr:uid="{00000000-0005-0000-0000-00008F690000}"/>
    <cellStyle name="Normal 12 4 3 2 8 2" xfId="3879" xr:uid="{00000000-0005-0000-0000-000090690000}"/>
    <cellStyle name="Normal 12 4 3 2 8 2 2" xfId="9369" xr:uid="{00000000-0005-0000-0000-000091690000}"/>
    <cellStyle name="Normal 12 4 3 2 8 2 2 2" xfId="22180" xr:uid="{00000000-0005-0000-0000-000092690000}"/>
    <cellStyle name="Normal 12 4 3 2 8 2 2 2 2" xfId="47800" xr:uid="{00000000-0005-0000-0000-000093690000}"/>
    <cellStyle name="Normal 12 4 3 2 8 2 2 3" xfId="34990" xr:uid="{00000000-0005-0000-0000-000094690000}"/>
    <cellStyle name="Normal 12 4 3 2 8 2 3" xfId="16690" xr:uid="{00000000-0005-0000-0000-000095690000}"/>
    <cellStyle name="Normal 12 4 3 2 8 2 3 2" xfId="42310" xr:uid="{00000000-0005-0000-0000-000096690000}"/>
    <cellStyle name="Normal 12 4 3 2 8 2 4" xfId="29500" xr:uid="{00000000-0005-0000-0000-000097690000}"/>
    <cellStyle name="Normal 12 4 3 2 8 3" xfId="5709" xr:uid="{00000000-0005-0000-0000-000098690000}"/>
    <cellStyle name="Normal 12 4 3 2 8 3 2" xfId="11199" xr:uid="{00000000-0005-0000-0000-000099690000}"/>
    <cellStyle name="Normal 12 4 3 2 8 3 2 2" xfId="24010" xr:uid="{00000000-0005-0000-0000-00009A690000}"/>
    <cellStyle name="Normal 12 4 3 2 8 3 2 2 2" xfId="49630" xr:uid="{00000000-0005-0000-0000-00009B690000}"/>
    <cellStyle name="Normal 12 4 3 2 8 3 2 3" xfId="36820" xr:uid="{00000000-0005-0000-0000-00009C690000}"/>
    <cellStyle name="Normal 12 4 3 2 8 3 3" xfId="18520" xr:uid="{00000000-0005-0000-0000-00009D690000}"/>
    <cellStyle name="Normal 12 4 3 2 8 3 3 2" xfId="44140" xr:uid="{00000000-0005-0000-0000-00009E690000}"/>
    <cellStyle name="Normal 12 4 3 2 8 3 4" xfId="31330" xr:uid="{00000000-0005-0000-0000-00009F690000}"/>
    <cellStyle name="Normal 12 4 3 2 8 4" xfId="13029" xr:uid="{00000000-0005-0000-0000-0000A0690000}"/>
    <cellStyle name="Normal 12 4 3 2 8 4 2" xfId="25840" xr:uid="{00000000-0005-0000-0000-0000A1690000}"/>
    <cellStyle name="Normal 12 4 3 2 8 4 2 2" xfId="51460" xr:uid="{00000000-0005-0000-0000-0000A2690000}"/>
    <cellStyle name="Normal 12 4 3 2 8 4 3" xfId="38650" xr:uid="{00000000-0005-0000-0000-0000A3690000}"/>
    <cellStyle name="Normal 12 4 3 2 8 5" xfId="7539" xr:uid="{00000000-0005-0000-0000-0000A4690000}"/>
    <cellStyle name="Normal 12 4 3 2 8 5 2" xfId="20350" xr:uid="{00000000-0005-0000-0000-0000A5690000}"/>
    <cellStyle name="Normal 12 4 3 2 8 5 2 2" xfId="45970" xr:uid="{00000000-0005-0000-0000-0000A6690000}"/>
    <cellStyle name="Normal 12 4 3 2 8 5 3" xfId="33160" xr:uid="{00000000-0005-0000-0000-0000A7690000}"/>
    <cellStyle name="Normal 12 4 3 2 8 6" xfId="14860" xr:uid="{00000000-0005-0000-0000-0000A8690000}"/>
    <cellStyle name="Normal 12 4 3 2 8 6 2" xfId="40480" xr:uid="{00000000-0005-0000-0000-0000A9690000}"/>
    <cellStyle name="Normal 12 4 3 2 8 7" xfId="27670" xr:uid="{00000000-0005-0000-0000-0000AA690000}"/>
    <cellStyle name="Normal 12 4 3 2 9" xfId="2090" xr:uid="{00000000-0005-0000-0000-0000AB690000}"/>
    <cellStyle name="Normal 12 4 3 2 9 2" xfId="7580" xr:uid="{00000000-0005-0000-0000-0000AC690000}"/>
    <cellStyle name="Normal 12 4 3 2 9 2 2" xfId="20391" xr:uid="{00000000-0005-0000-0000-0000AD690000}"/>
    <cellStyle name="Normal 12 4 3 2 9 2 2 2" xfId="46011" xr:uid="{00000000-0005-0000-0000-0000AE690000}"/>
    <cellStyle name="Normal 12 4 3 2 9 2 3" xfId="33201" xr:uid="{00000000-0005-0000-0000-0000AF690000}"/>
    <cellStyle name="Normal 12 4 3 2 9 3" xfId="14901" xr:uid="{00000000-0005-0000-0000-0000B0690000}"/>
    <cellStyle name="Normal 12 4 3 2 9 3 2" xfId="40521" xr:uid="{00000000-0005-0000-0000-0000B1690000}"/>
    <cellStyle name="Normal 12 4 3 2 9 4" xfId="27711" xr:uid="{00000000-0005-0000-0000-0000B2690000}"/>
    <cellStyle name="Normal 12 4 3 3" xfId="279" xr:uid="{00000000-0005-0000-0000-0000B3690000}"/>
    <cellStyle name="Normal 12 4 3 3 10" xfId="5771" xr:uid="{00000000-0005-0000-0000-0000B4690000}"/>
    <cellStyle name="Normal 12 4 3 3 10 2" xfId="18582" xr:uid="{00000000-0005-0000-0000-0000B5690000}"/>
    <cellStyle name="Normal 12 4 3 3 10 2 2" xfId="44202" xr:uid="{00000000-0005-0000-0000-0000B6690000}"/>
    <cellStyle name="Normal 12 4 3 3 10 3" xfId="31392" xr:uid="{00000000-0005-0000-0000-0000B7690000}"/>
    <cellStyle name="Normal 12 4 3 3 11" xfId="13092" xr:uid="{00000000-0005-0000-0000-0000B8690000}"/>
    <cellStyle name="Normal 12 4 3 3 11 2" xfId="38712" xr:uid="{00000000-0005-0000-0000-0000B9690000}"/>
    <cellStyle name="Normal 12 4 3 3 12" xfId="25902" xr:uid="{00000000-0005-0000-0000-0000BA690000}"/>
    <cellStyle name="Normal 12 4 3 3 2" xfId="508" xr:uid="{00000000-0005-0000-0000-0000BB690000}"/>
    <cellStyle name="Normal 12 4 3 3 2 2" xfId="907" xr:uid="{00000000-0005-0000-0000-0000BC690000}"/>
    <cellStyle name="Normal 12 4 3 3 2 2 2" xfId="1802" xr:uid="{00000000-0005-0000-0000-0000BD690000}"/>
    <cellStyle name="Normal 12 4 3 3 2 2 2 2" xfId="3632" xr:uid="{00000000-0005-0000-0000-0000BE690000}"/>
    <cellStyle name="Normal 12 4 3 3 2 2 2 2 2" xfId="9122" xr:uid="{00000000-0005-0000-0000-0000BF690000}"/>
    <cellStyle name="Normal 12 4 3 3 2 2 2 2 2 2" xfId="21933" xr:uid="{00000000-0005-0000-0000-0000C0690000}"/>
    <cellStyle name="Normal 12 4 3 3 2 2 2 2 2 2 2" xfId="47553" xr:uid="{00000000-0005-0000-0000-0000C1690000}"/>
    <cellStyle name="Normal 12 4 3 3 2 2 2 2 2 3" xfId="34743" xr:uid="{00000000-0005-0000-0000-0000C2690000}"/>
    <cellStyle name="Normal 12 4 3 3 2 2 2 2 3" xfId="16443" xr:uid="{00000000-0005-0000-0000-0000C3690000}"/>
    <cellStyle name="Normal 12 4 3 3 2 2 2 2 3 2" xfId="42063" xr:uid="{00000000-0005-0000-0000-0000C4690000}"/>
    <cellStyle name="Normal 12 4 3 3 2 2 2 2 4" xfId="29253" xr:uid="{00000000-0005-0000-0000-0000C5690000}"/>
    <cellStyle name="Normal 12 4 3 3 2 2 2 3" xfId="5462" xr:uid="{00000000-0005-0000-0000-0000C6690000}"/>
    <cellStyle name="Normal 12 4 3 3 2 2 2 3 2" xfId="10952" xr:uid="{00000000-0005-0000-0000-0000C7690000}"/>
    <cellStyle name="Normal 12 4 3 3 2 2 2 3 2 2" xfId="23763" xr:uid="{00000000-0005-0000-0000-0000C8690000}"/>
    <cellStyle name="Normal 12 4 3 3 2 2 2 3 2 2 2" xfId="49383" xr:uid="{00000000-0005-0000-0000-0000C9690000}"/>
    <cellStyle name="Normal 12 4 3 3 2 2 2 3 2 3" xfId="36573" xr:uid="{00000000-0005-0000-0000-0000CA690000}"/>
    <cellStyle name="Normal 12 4 3 3 2 2 2 3 3" xfId="18273" xr:uid="{00000000-0005-0000-0000-0000CB690000}"/>
    <cellStyle name="Normal 12 4 3 3 2 2 2 3 3 2" xfId="43893" xr:uid="{00000000-0005-0000-0000-0000CC690000}"/>
    <cellStyle name="Normal 12 4 3 3 2 2 2 3 4" xfId="31083" xr:uid="{00000000-0005-0000-0000-0000CD690000}"/>
    <cellStyle name="Normal 12 4 3 3 2 2 2 4" xfId="12782" xr:uid="{00000000-0005-0000-0000-0000CE690000}"/>
    <cellStyle name="Normal 12 4 3 3 2 2 2 4 2" xfId="25593" xr:uid="{00000000-0005-0000-0000-0000CF690000}"/>
    <cellStyle name="Normal 12 4 3 3 2 2 2 4 2 2" xfId="51213" xr:uid="{00000000-0005-0000-0000-0000D0690000}"/>
    <cellStyle name="Normal 12 4 3 3 2 2 2 4 3" xfId="38403" xr:uid="{00000000-0005-0000-0000-0000D1690000}"/>
    <cellStyle name="Normal 12 4 3 3 2 2 2 5" xfId="7292" xr:uid="{00000000-0005-0000-0000-0000D2690000}"/>
    <cellStyle name="Normal 12 4 3 3 2 2 2 5 2" xfId="20103" xr:uid="{00000000-0005-0000-0000-0000D3690000}"/>
    <cellStyle name="Normal 12 4 3 3 2 2 2 5 2 2" xfId="45723" xr:uid="{00000000-0005-0000-0000-0000D4690000}"/>
    <cellStyle name="Normal 12 4 3 3 2 2 2 5 3" xfId="32913" xr:uid="{00000000-0005-0000-0000-0000D5690000}"/>
    <cellStyle name="Normal 12 4 3 3 2 2 2 6" xfId="14613" xr:uid="{00000000-0005-0000-0000-0000D6690000}"/>
    <cellStyle name="Normal 12 4 3 3 2 2 2 6 2" xfId="40233" xr:uid="{00000000-0005-0000-0000-0000D7690000}"/>
    <cellStyle name="Normal 12 4 3 3 2 2 2 7" xfId="27423" xr:uid="{00000000-0005-0000-0000-0000D8690000}"/>
    <cellStyle name="Normal 12 4 3 3 2 2 3" xfId="2738" xr:uid="{00000000-0005-0000-0000-0000D9690000}"/>
    <cellStyle name="Normal 12 4 3 3 2 2 3 2" xfId="8228" xr:uid="{00000000-0005-0000-0000-0000DA690000}"/>
    <cellStyle name="Normal 12 4 3 3 2 2 3 2 2" xfId="21039" xr:uid="{00000000-0005-0000-0000-0000DB690000}"/>
    <cellStyle name="Normal 12 4 3 3 2 2 3 2 2 2" xfId="46659" xr:uid="{00000000-0005-0000-0000-0000DC690000}"/>
    <cellStyle name="Normal 12 4 3 3 2 2 3 2 3" xfId="33849" xr:uid="{00000000-0005-0000-0000-0000DD690000}"/>
    <cellStyle name="Normal 12 4 3 3 2 2 3 3" xfId="15549" xr:uid="{00000000-0005-0000-0000-0000DE690000}"/>
    <cellStyle name="Normal 12 4 3 3 2 2 3 3 2" xfId="41169" xr:uid="{00000000-0005-0000-0000-0000DF690000}"/>
    <cellStyle name="Normal 12 4 3 3 2 2 3 4" xfId="28359" xr:uid="{00000000-0005-0000-0000-0000E0690000}"/>
    <cellStyle name="Normal 12 4 3 3 2 2 4" xfId="4568" xr:uid="{00000000-0005-0000-0000-0000E1690000}"/>
    <cellStyle name="Normal 12 4 3 3 2 2 4 2" xfId="10058" xr:uid="{00000000-0005-0000-0000-0000E2690000}"/>
    <cellStyle name="Normal 12 4 3 3 2 2 4 2 2" xfId="22869" xr:uid="{00000000-0005-0000-0000-0000E3690000}"/>
    <cellStyle name="Normal 12 4 3 3 2 2 4 2 2 2" xfId="48489" xr:uid="{00000000-0005-0000-0000-0000E4690000}"/>
    <cellStyle name="Normal 12 4 3 3 2 2 4 2 3" xfId="35679" xr:uid="{00000000-0005-0000-0000-0000E5690000}"/>
    <cellStyle name="Normal 12 4 3 3 2 2 4 3" xfId="17379" xr:uid="{00000000-0005-0000-0000-0000E6690000}"/>
    <cellStyle name="Normal 12 4 3 3 2 2 4 3 2" xfId="42999" xr:uid="{00000000-0005-0000-0000-0000E7690000}"/>
    <cellStyle name="Normal 12 4 3 3 2 2 4 4" xfId="30189" xr:uid="{00000000-0005-0000-0000-0000E8690000}"/>
    <cellStyle name="Normal 12 4 3 3 2 2 5" xfId="11888" xr:uid="{00000000-0005-0000-0000-0000E9690000}"/>
    <cellStyle name="Normal 12 4 3 3 2 2 5 2" xfId="24699" xr:uid="{00000000-0005-0000-0000-0000EA690000}"/>
    <cellStyle name="Normal 12 4 3 3 2 2 5 2 2" xfId="50319" xr:uid="{00000000-0005-0000-0000-0000EB690000}"/>
    <cellStyle name="Normal 12 4 3 3 2 2 5 3" xfId="37509" xr:uid="{00000000-0005-0000-0000-0000EC690000}"/>
    <cellStyle name="Normal 12 4 3 3 2 2 6" xfId="6398" xr:uid="{00000000-0005-0000-0000-0000ED690000}"/>
    <cellStyle name="Normal 12 4 3 3 2 2 6 2" xfId="19209" xr:uid="{00000000-0005-0000-0000-0000EE690000}"/>
    <cellStyle name="Normal 12 4 3 3 2 2 6 2 2" xfId="44829" xr:uid="{00000000-0005-0000-0000-0000EF690000}"/>
    <cellStyle name="Normal 12 4 3 3 2 2 6 3" xfId="32019" xr:uid="{00000000-0005-0000-0000-0000F0690000}"/>
    <cellStyle name="Normal 12 4 3 3 2 2 7" xfId="13719" xr:uid="{00000000-0005-0000-0000-0000F1690000}"/>
    <cellStyle name="Normal 12 4 3 3 2 2 7 2" xfId="39339" xr:uid="{00000000-0005-0000-0000-0000F2690000}"/>
    <cellStyle name="Normal 12 4 3 3 2 2 8" xfId="26529" xr:uid="{00000000-0005-0000-0000-0000F3690000}"/>
    <cellStyle name="Normal 12 4 3 3 2 3" xfId="1403" xr:uid="{00000000-0005-0000-0000-0000F4690000}"/>
    <cellStyle name="Normal 12 4 3 3 2 3 2" xfId="3233" xr:uid="{00000000-0005-0000-0000-0000F5690000}"/>
    <cellStyle name="Normal 12 4 3 3 2 3 2 2" xfId="8723" xr:uid="{00000000-0005-0000-0000-0000F6690000}"/>
    <cellStyle name="Normal 12 4 3 3 2 3 2 2 2" xfId="21534" xr:uid="{00000000-0005-0000-0000-0000F7690000}"/>
    <cellStyle name="Normal 12 4 3 3 2 3 2 2 2 2" xfId="47154" xr:uid="{00000000-0005-0000-0000-0000F8690000}"/>
    <cellStyle name="Normal 12 4 3 3 2 3 2 2 3" xfId="34344" xr:uid="{00000000-0005-0000-0000-0000F9690000}"/>
    <cellStyle name="Normal 12 4 3 3 2 3 2 3" xfId="16044" xr:uid="{00000000-0005-0000-0000-0000FA690000}"/>
    <cellStyle name="Normal 12 4 3 3 2 3 2 3 2" xfId="41664" xr:uid="{00000000-0005-0000-0000-0000FB690000}"/>
    <cellStyle name="Normal 12 4 3 3 2 3 2 4" xfId="28854" xr:uid="{00000000-0005-0000-0000-0000FC690000}"/>
    <cellStyle name="Normal 12 4 3 3 2 3 3" xfId="5063" xr:uid="{00000000-0005-0000-0000-0000FD690000}"/>
    <cellStyle name="Normal 12 4 3 3 2 3 3 2" xfId="10553" xr:uid="{00000000-0005-0000-0000-0000FE690000}"/>
    <cellStyle name="Normal 12 4 3 3 2 3 3 2 2" xfId="23364" xr:uid="{00000000-0005-0000-0000-0000FF690000}"/>
    <cellStyle name="Normal 12 4 3 3 2 3 3 2 2 2" xfId="48984" xr:uid="{00000000-0005-0000-0000-0000006A0000}"/>
    <cellStyle name="Normal 12 4 3 3 2 3 3 2 3" xfId="36174" xr:uid="{00000000-0005-0000-0000-0000016A0000}"/>
    <cellStyle name="Normal 12 4 3 3 2 3 3 3" xfId="17874" xr:uid="{00000000-0005-0000-0000-0000026A0000}"/>
    <cellStyle name="Normal 12 4 3 3 2 3 3 3 2" xfId="43494" xr:uid="{00000000-0005-0000-0000-0000036A0000}"/>
    <cellStyle name="Normal 12 4 3 3 2 3 3 4" xfId="30684" xr:uid="{00000000-0005-0000-0000-0000046A0000}"/>
    <cellStyle name="Normal 12 4 3 3 2 3 4" xfId="12383" xr:uid="{00000000-0005-0000-0000-0000056A0000}"/>
    <cellStyle name="Normal 12 4 3 3 2 3 4 2" xfId="25194" xr:uid="{00000000-0005-0000-0000-0000066A0000}"/>
    <cellStyle name="Normal 12 4 3 3 2 3 4 2 2" xfId="50814" xr:uid="{00000000-0005-0000-0000-0000076A0000}"/>
    <cellStyle name="Normal 12 4 3 3 2 3 4 3" xfId="38004" xr:uid="{00000000-0005-0000-0000-0000086A0000}"/>
    <cellStyle name="Normal 12 4 3 3 2 3 5" xfId="6893" xr:uid="{00000000-0005-0000-0000-0000096A0000}"/>
    <cellStyle name="Normal 12 4 3 3 2 3 5 2" xfId="19704" xr:uid="{00000000-0005-0000-0000-00000A6A0000}"/>
    <cellStyle name="Normal 12 4 3 3 2 3 5 2 2" xfId="45324" xr:uid="{00000000-0005-0000-0000-00000B6A0000}"/>
    <cellStyle name="Normal 12 4 3 3 2 3 5 3" xfId="32514" xr:uid="{00000000-0005-0000-0000-00000C6A0000}"/>
    <cellStyle name="Normal 12 4 3 3 2 3 6" xfId="14214" xr:uid="{00000000-0005-0000-0000-00000D6A0000}"/>
    <cellStyle name="Normal 12 4 3 3 2 3 6 2" xfId="39834" xr:uid="{00000000-0005-0000-0000-00000E6A0000}"/>
    <cellStyle name="Normal 12 4 3 3 2 3 7" xfId="27024" xr:uid="{00000000-0005-0000-0000-00000F6A0000}"/>
    <cellStyle name="Normal 12 4 3 3 2 4" xfId="2339" xr:uid="{00000000-0005-0000-0000-0000106A0000}"/>
    <cellStyle name="Normal 12 4 3 3 2 4 2" xfId="7829" xr:uid="{00000000-0005-0000-0000-0000116A0000}"/>
    <cellStyle name="Normal 12 4 3 3 2 4 2 2" xfId="20640" xr:uid="{00000000-0005-0000-0000-0000126A0000}"/>
    <cellStyle name="Normal 12 4 3 3 2 4 2 2 2" xfId="46260" xr:uid="{00000000-0005-0000-0000-0000136A0000}"/>
    <cellStyle name="Normal 12 4 3 3 2 4 2 3" xfId="33450" xr:uid="{00000000-0005-0000-0000-0000146A0000}"/>
    <cellStyle name="Normal 12 4 3 3 2 4 3" xfId="15150" xr:uid="{00000000-0005-0000-0000-0000156A0000}"/>
    <cellStyle name="Normal 12 4 3 3 2 4 3 2" xfId="40770" xr:uid="{00000000-0005-0000-0000-0000166A0000}"/>
    <cellStyle name="Normal 12 4 3 3 2 4 4" xfId="27960" xr:uid="{00000000-0005-0000-0000-0000176A0000}"/>
    <cellStyle name="Normal 12 4 3 3 2 5" xfId="4169" xr:uid="{00000000-0005-0000-0000-0000186A0000}"/>
    <cellStyle name="Normal 12 4 3 3 2 5 2" xfId="9659" xr:uid="{00000000-0005-0000-0000-0000196A0000}"/>
    <cellStyle name="Normal 12 4 3 3 2 5 2 2" xfId="22470" xr:uid="{00000000-0005-0000-0000-00001A6A0000}"/>
    <cellStyle name="Normal 12 4 3 3 2 5 2 2 2" xfId="48090" xr:uid="{00000000-0005-0000-0000-00001B6A0000}"/>
    <cellStyle name="Normal 12 4 3 3 2 5 2 3" xfId="35280" xr:uid="{00000000-0005-0000-0000-00001C6A0000}"/>
    <cellStyle name="Normal 12 4 3 3 2 5 3" xfId="16980" xr:uid="{00000000-0005-0000-0000-00001D6A0000}"/>
    <cellStyle name="Normal 12 4 3 3 2 5 3 2" xfId="42600" xr:uid="{00000000-0005-0000-0000-00001E6A0000}"/>
    <cellStyle name="Normal 12 4 3 3 2 5 4" xfId="29790" xr:uid="{00000000-0005-0000-0000-00001F6A0000}"/>
    <cellStyle name="Normal 12 4 3 3 2 6" xfId="11489" xr:uid="{00000000-0005-0000-0000-0000206A0000}"/>
    <cellStyle name="Normal 12 4 3 3 2 6 2" xfId="24300" xr:uid="{00000000-0005-0000-0000-0000216A0000}"/>
    <cellStyle name="Normal 12 4 3 3 2 6 2 2" xfId="49920" xr:uid="{00000000-0005-0000-0000-0000226A0000}"/>
    <cellStyle name="Normal 12 4 3 3 2 6 3" xfId="37110" xr:uid="{00000000-0005-0000-0000-0000236A0000}"/>
    <cellStyle name="Normal 12 4 3 3 2 7" xfId="5999" xr:uid="{00000000-0005-0000-0000-0000246A0000}"/>
    <cellStyle name="Normal 12 4 3 3 2 7 2" xfId="18810" xr:uid="{00000000-0005-0000-0000-0000256A0000}"/>
    <cellStyle name="Normal 12 4 3 3 2 7 2 2" xfId="44430" xr:uid="{00000000-0005-0000-0000-0000266A0000}"/>
    <cellStyle name="Normal 12 4 3 3 2 7 3" xfId="31620" xr:uid="{00000000-0005-0000-0000-0000276A0000}"/>
    <cellStyle name="Normal 12 4 3 3 2 8" xfId="13320" xr:uid="{00000000-0005-0000-0000-0000286A0000}"/>
    <cellStyle name="Normal 12 4 3 3 2 8 2" xfId="38940" xr:uid="{00000000-0005-0000-0000-0000296A0000}"/>
    <cellStyle name="Normal 12 4 3 3 2 9" xfId="26130" xr:uid="{00000000-0005-0000-0000-00002A6A0000}"/>
    <cellStyle name="Normal 12 4 3 3 3" xfId="640" xr:uid="{00000000-0005-0000-0000-00002B6A0000}"/>
    <cellStyle name="Normal 12 4 3 3 3 2" xfId="1040" xr:uid="{00000000-0005-0000-0000-00002C6A0000}"/>
    <cellStyle name="Normal 12 4 3 3 3 2 2" xfId="1935" xr:uid="{00000000-0005-0000-0000-00002D6A0000}"/>
    <cellStyle name="Normal 12 4 3 3 3 2 2 2" xfId="3765" xr:uid="{00000000-0005-0000-0000-00002E6A0000}"/>
    <cellStyle name="Normal 12 4 3 3 3 2 2 2 2" xfId="9255" xr:uid="{00000000-0005-0000-0000-00002F6A0000}"/>
    <cellStyle name="Normal 12 4 3 3 3 2 2 2 2 2" xfId="22066" xr:uid="{00000000-0005-0000-0000-0000306A0000}"/>
    <cellStyle name="Normal 12 4 3 3 3 2 2 2 2 2 2" xfId="47686" xr:uid="{00000000-0005-0000-0000-0000316A0000}"/>
    <cellStyle name="Normal 12 4 3 3 3 2 2 2 2 3" xfId="34876" xr:uid="{00000000-0005-0000-0000-0000326A0000}"/>
    <cellStyle name="Normal 12 4 3 3 3 2 2 2 3" xfId="16576" xr:uid="{00000000-0005-0000-0000-0000336A0000}"/>
    <cellStyle name="Normal 12 4 3 3 3 2 2 2 3 2" xfId="42196" xr:uid="{00000000-0005-0000-0000-0000346A0000}"/>
    <cellStyle name="Normal 12 4 3 3 3 2 2 2 4" xfId="29386" xr:uid="{00000000-0005-0000-0000-0000356A0000}"/>
    <cellStyle name="Normal 12 4 3 3 3 2 2 3" xfId="5595" xr:uid="{00000000-0005-0000-0000-0000366A0000}"/>
    <cellStyle name="Normal 12 4 3 3 3 2 2 3 2" xfId="11085" xr:uid="{00000000-0005-0000-0000-0000376A0000}"/>
    <cellStyle name="Normal 12 4 3 3 3 2 2 3 2 2" xfId="23896" xr:uid="{00000000-0005-0000-0000-0000386A0000}"/>
    <cellStyle name="Normal 12 4 3 3 3 2 2 3 2 2 2" xfId="49516" xr:uid="{00000000-0005-0000-0000-0000396A0000}"/>
    <cellStyle name="Normal 12 4 3 3 3 2 2 3 2 3" xfId="36706" xr:uid="{00000000-0005-0000-0000-00003A6A0000}"/>
    <cellStyle name="Normal 12 4 3 3 3 2 2 3 3" xfId="18406" xr:uid="{00000000-0005-0000-0000-00003B6A0000}"/>
    <cellStyle name="Normal 12 4 3 3 3 2 2 3 3 2" xfId="44026" xr:uid="{00000000-0005-0000-0000-00003C6A0000}"/>
    <cellStyle name="Normal 12 4 3 3 3 2 2 3 4" xfId="31216" xr:uid="{00000000-0005-0000-0000-00003D6A0000}"/>
    <cellStyle name="Normal 12 4 3 3 3 2 2 4" xfId="12915" xr:uid="{00000000-0005-0000-0000-00003E6A0000}"/>
    <cellStyle name="Normal 12 4 3 3 3 2 2 4 2" xfId="25726" xr:uid="{00000000-0005-0000-0000-00003F6A0000}"/>
    <cellStyle name="Normal 12 4 3 3 3 2 2 4 2 2" xfId="51346" xr:uid="{00000000-0005-0000-0000-0000406A0000}"/>
    <cellStyle name="Normal 12 4 3 3 3 2 2 4 3" xfId="38536" xr:uid="{00000000-0005-0000-0000-0000416A0000}"/>
    <cellStyle name="Normal 12 4 3 3 3 2 2 5" xfId="7425" xr:uid="{00000000-0005-0000-0000-0000426A0000}"/>
    <cellStyle name="Normal 12 4 3 3 3 2 2 5 2" xfId="20236" xr:uid="{00000000-0005-0000-0000-0000436A0000}"/>
    <cellStyle name="Normal 12 4 3 3 3 2 2 5 2 2" xfId="45856" xr:uid="{00000000-0005-0000-0000-0000446A0000}"/>
    <cellStyle name="Normal 12 4 3 3 3 2 2 5 3" xfId="33046" xr:uid="{00000000-0005-0000-0000-0000456A0000}"/>
    <cellStyle name="Normal 12 4 3 3 3 2 2 6" xfId="14746" xr:uid="{00000000-0005-0000-0000-0000466A0000}"/>
    <cellStyle name="Normal 12 4 3 3 3 2 2 6 2" xfId="40366" xr:uid="{00000000-0005-0000-0000-0000476A0000}"/>
    <cellStyle name="Normal 12 4 3 3 3 2 2 7" xfId="27556" xr:uid="{00000000-0005-0000-0000-0000486A0000}"/>
    <cellStyle name="Normal 12 4 3 3 3 2 3" xfId="2871" xr:uid="{00000000-0005-0000-0000-0000496A0000}"/>
    <cellStyle name="Normal 12 4 3 3 3 2 3 2" xfId="8361" xr:uid="{00000000-0005-0000-0000-00004A6A0000}"/>
    <cellStyle name="Normal 12 4 3 3 3 2 3 2 2" xfId="21172" xr:uid="{00000000-0005-0000-0000-00004B6A0000}"/>
    <cellStyle name="Normal 12 4 3 3 3 2 3 2 2 2" xfId="46792" xr:uid="{00000000-0005-0000-0000-00004C6A0000}"/>
    <cellStyle name="Normal 12 4 3 3 3 2 3 2 3" xfId="33982" xr:uid="{00000000-0005-0000-0000-00004D6A0000}"/>
    <cellStyle name="Normal 12 4 3 3 3 2 3 3" xfId="15682" xr:uid="{00000000-0005-0000-0000-00004E6A0000}"/>
    <cellStyle name="Normal 12 4 3 3 3 2 3 3 2" xfId="41302" xr:uid="{00000000-0005-0000-0000-00004F6A0000}"/>
    <cellStyle name="Normal 12 4 3 3 3 2 3 4" xfId="28492" xr:uid="{00000000-0005-0000-0000-0000506A0000}"/>
    <cellStyle name="Normal 12 4 3 3 3 2 4" xfId="4701" xr:uid="{00000000-0005-0000-0000-0000516A0000}"/>
    <cellStyle name="Normal 12 4 3 3 3 2 4 2" xfId="10191" xr:uid="{00000000-0005-0000-0000-0000526A0000}"/>
    <cellStyle name="Normal 12 4 3 3 3 2 4 2 2" xfId="23002" xr:uid="{00000000-0005-0000-0000-0000536A0000}"/>
    <cellStyle name="Normal 12 4 3 3 3 2 4 2 2 2" xfId="48622" xr:uid="{00000000-0005-0000-0000-0000546A0000}"/>
    <cellStyle name="Normal 12 4 3 3 3 2 4 2 3" xfId="35812" xr:uid="{00000000-0005-0000-0000-0000556A0000}"/>
    <cellStyle name="Normal 12 4 3 3 3 2 4 3" xfId="17512" xr:uid="{00000000-0005-0000-0000-0000566A0000}"/>
    <cellStyle name="Normal 12 4 3 3 3 2 4 3 2" xfId="43132" xr:uid="{00000000-0005-0000-0000-0000576A0000}"/>
    <cellStyle name="Normal 12 4 3 3 3 2 4 4" xfId="30322" xr:uid="{00000000-0005-0000-0000-0000586A0000}"/>
    <cellStyle name="Normal 12 4 3 3 3 2 5" xfId="12021" xr:uid="{00000000-0005-0000-0000-0000596A0000}"/>
    <cellStyle name="Normal 12 4 3 3 3 2 5 2" xfId="24832" xr:uid="{00000000-0005-0000-0000-00005A6A0000}"/>
    <cellStyle name="Normal 12 4 3 3 3 2 5 2 2" xfId="50452" xr:uid="{00000000-0005-0000-0000-00005B6A0000}"/>
    <cellStyle name="Normal 12 4 3 3 3 2 5 3" xfId="37642" xr:uid="{00000000-0005-0000-0000-00005C6A0000}"/>
    <cellStyle name="Normal 12 4 3 3 3 2 6" xfId="6531" xr:uid="{00000000-0005-0000-0000-00005D6A0000}"/>
    <cellStyle name="Normal 12 4 3 3 3 2 6 2" xfId="19342" xr:uid="{00000000-0005-0000-0000-00005E6A0000}"/>
    <cellStyle name="Normal 12 4 3 3 3 2 6 2 2" xfId="44962" xr:uid="{00000000-0005-0000-0000-00005F6A0000}"/>
    <cellStyle name="Normal 12 4 3 3 3 2 6 3" xfId="32152" xr:uid="{00000000-0005-0000-0000-0000606A0000}"/>
    <cellStyle name="Normal 12 4 3 3 3 2 7" xfId="13852" xr:uid="{00000000-0005-0000-0000-0000616A0000}"/>
    <cellStyle name="Normal 12 4 3 3 3 2 7 2" xfId="39472" xr:uid="{00000000-0005-0000-0000-0000626A0000}"/>
    <cellStyle name="Normal 12 4 3 3 3 2 8" xfId="26662" xr:uid="{00000000-0005-0000-0000-0000636A0000}"/>
    <cellStyle name="Normal 12 4 3 3 3 3" xfId="1535" xr:uid="{00000000-0005-0000-0000-0000646A0000}"/>
    <cellStyle name="Normal 12 4 3 3 3 3 2" xfId="3365" xr:uid="{00000000-0005-0000-0000-0000656A0000}"/>
    <cellStyle name="Normal 12 4 3 3 3 3 2 2" xfId="8855" xr:uid="{00000000-0005-0000-0000-0000666A0000}"/>
    <cellStyle name="Normal 12 4 3 3 3 3 2 2 2" xfId="21666" xr:uid="{00000000-0005-0000-0000-0000676A0000}"/>
    <cellStyle name="Normal 12 4 3 3 3 3 2 2 2 2" xfId="47286" xr:uid="{00000000-0005-0000-0000-0000686A0000}"/>
    <cellStyle name="Normal 12 4 3 3 3 3 2 2 3" xfId="34476" xr:uid="{00000000-0005-0000-0000-0000696A0000}"/>
    <cellStyle name="Normal 12 4 3 3 3 3 2 3" xfId="16176" xr:uid="{00000000-0005-0000-0000-00006A6A0000}"/>
    <cellStyle name="Normal 12 4 3 3 3 3 2 3 2" xfId="41796" xr:uid="{00000000-0005-0000-0000-00006B6A0000}"/>
    <cellStyle name="Normal 12 4 3 3 3 3 2 4" xfId="28986" xr:uid="{00000000-0005-0000-0000-00006C6A0000}"/>
    <cellStyle name="Normal 12 4 3 3 3 3 3" xfId="5195" xr:uid="{00000000-0005-0000-0000-00006D6A0000}"/>
    <cellStyle name="Normal 12 4 3 3 3 3 3 2" xfId="10685" xr:uid="{00000000-0005-0000-0000-00006E6A0000}"/>
    <cellStyle name="Normal 12 4 3 3 3 3 3 2 2" xfId="23496" xr:uid="{00000000-0005-0000-0000-00006F6A0000}"/>
    <cellStyle name="Normal 12 4 3 3 3 3 3 2 2 2" xfId="49116" xr:uid="{00000000-0005-0000-0000-0000706A0000}"/>
    <cellStyle name="Normal 12 4 3 3 3 3 3 2 3" xfId="36306" xr:uid="{00000000-0005-0000-0000-0000716A0000}"/>
    <cellStyle name="Normal 12 4 3 3 3 3 3 3" xfId="18006" xr:uid="{00000000-0005-0000-0000-0000726A0000}"/>
    <cellStyle name="Normal 12 4 3 3 3 3 3 3 2" xfId="43626" xr:uid="{00000000-0005-0000-0000-0000736A0000}"/>
    <cellStyle name="Normal 12 4 3 3 3 3 3 4" xfId="30816" xr:uid="{00000000-0005-0000-0000-0000746A0000}"/>
    <cellStyle name="Normal 12 4 3 3 3 3 4" xfId="12515" xr:uid="{00000000-0005-0000-0000-0000756A0000}"/>
    <cellStyle name="Normal 12 4 3 3 3 3 4 2" xfId="25326" xr:uid="{00000000-0005-0000-0000-0000766A0000}"/>
    <cellStyle name="Normal 12 4 3 3 3 3 4 2 2" xfId="50946" xr:uid="{00000000-0005-0000-0000-0000776A0000}"/>
    <cellStyle name="Normal 12 4 3 3 3 3 4 3" xfId="38136" xr:uid="{00000000-0005-0000-0000-0000786A0000}"/>
    <cellStyle name="Normal 12 4 3 3 3 3 5" xfId="7025" xr:uid="{00000000-0005-0000-0000-0000796A0000}"/>
    <cellStyle name="Normal 12 4 3 3 3 3 5 2" xfId="19836" xr:uid="{00000000-0005-0000-0000-00007A6A0000}"/>
    <cellStyle name="Normal 12 4 3 3 3 3 5 2 2" xfId="45456" xr:uid="{00000000-0005-0000-0000-00007B6A0000}"/>
    <cellStyle name="Normal 12 4 3 3 3 3 5 3" xfId="32646" xr:uid="{00000000-0005-0000-0000-00007C6A0000}"/>
    <cellStyle name="Normal 12 4 3 3 3 3 6" xfId="14346" xr:uid="{00000000-0005-0000-0000-00007D6A0000}"/>
    <cellStyle name="Normal 12 4 3 3 3 3 6 2" xfId="39966" xr:uid="{00000000-0005-0000-0000-00007E6A0000}"/>
    <cellStyle name="Normal 12 4 3 3 3 3 7" xfId="27156" xr:uid="{00000000-0005-0000-0000-00007F6A0000}"/>
    <cellStyle name="Normal 12 4 3 3 3 4" xfId="2471" xr:uid="{00000000-0005-0000-0000-0000806A0000}"/>
    <cellStyle name="Normal 12 4 3 3 3 4 2" xfId="7961" xr:uid="{00000000-0005-0000-0000-0000816A0000}"/>
    <cellStyle name="Normal 12 4 3 3 3 4 2 2" xfId="20772" xr:uid="{00000000-0005-0000-0000-0000826A0000}"/>
    <cellStyle name="Normal 12 4 3 3 3 4 2 2 2" xfId="46392" xr:uid="{00000000-0005-0000-0000-0000836A0000}"/>
    <cellStyle name="Normal 12 4 3 3 3 4 2 3" xfId="33582" xr:uid="{00000000-0005-0000-0000-0000846A0000}"/>
    <cellStyle name="Normal 12 4 3 3 3 4 3" xfId="15282" xr:uid="{00000000-0005-0000-0000-0000856A0000}"/>
    <cellStyle name="Normal 12 4 3 3 3 4 3 2" xfId="40902" xr:uid="{00000000-0005-0000-0000-0000866A0000}"/>
    <cellStyle name="Normal 12 4 3 3 3 4 4" xfId="28092" xr:uid="{00000000-0005-0000-0000-0000876A0000}"/>
    <cellStyle name="Normal 12 4 3 3 3 5" xfId="4301" xr:uid="{00000000-0005-0000-0000-0000886A0000}"/>
    <cellStyle name="Normal 12 4 3 3 3 5 2" xfId="9791" xr:uid="{00000000-0005-0000-0000-0000896A0000}"/>
    <cellStyle name="Normal 12 4 3 3 3 5 2 2" xfId="22602" xr:uid="{00000000-0005-0000-0000-00008A6A0000}"/>
    <cellStyle name="Normal 12 4 3 3 3 5 2 2 2" xfId="48222" xr:uid="{00000000-0005-0000-0000-00008B6A0000}"/>
    <cellStyle name="Normal 12 4 3 3 3 5 2 3" xfId="35412" xr:uid="{00000000-0005-0000-0000-00008C6A0000}"/>
    <cellStyle name="Normal 12 4 3 3 3 5 3" xfId="17112" xr:uid="{00000000-0005-0000-0000-00008D6A0000}"/>
    <cellStyle name="Normal 12 4 3 3 3 5 3 2" xfId="42732" xr:uid="{00000000-0005-0000-0000-00008E6A0000}"/>
    <cellStyle name="Normal 12 4 3 3 3 5 4" xfId="29922" xr:uid="{00000000-0005-0000-0000-00008F6A0000}"/>
    <cellStyle name="Normal 12 4 3 3 3 6" xfId="11621" xr:uid="{00000000-0005-0000-0000-0000906A0000}"/>
    <cellStyle name="Normal 12 4 3 3 3 6 2" xfId="24432" xr:uid="{00000000-0005-0000-0000-0000916A0000}"/>
    <cellStyle name="Normal 12 4 3 3 3 6 2 2" xfId="50052" xr:uid="{00000000-0005-0000-0000-0000926A0000}"/>
    <cellStyle name="Normal 12 4 3 3 3 6 3" xfId="37242" xr:uid="{00000000-0005-0000-0000-0000936A0000}"/>
    <cellStyle name="Normal 12 4 3 3 3 7" xfId="6131" xr:uid="{00000000-0005-0000-0000-0000946A0000}"/>
    <cellStyle name="Normal 12 4 3 3 3 7 2" xfId="18942" xr:uid="{00000000-0005-0000-0000-0000956A0000}"/>
    <cellStyle name="Normal 12 4 3 3 3 7 2 2" xfId="44562" xr:uid="{00000000-0005-0000-0000-0000966A0000}"/>
    <cellStyle name="Normal 12 4 3 3 3 7 3" xfId="31752" xr:uid="{00000000-0005-0000-0000-0000976A0000}"/>
    <cellStyle name="Normal 12 4 3 3 3 8" xfId="13452" xr:uid="{00000000-0005-0000-0000-0000986A0000}"/>
    <cellStyle name="Normal 12 4 3 3 3 8 2" xfId="39072" xr:uid="{00000000-0005-0000-0000-0000996A0000}"/>
    <cellStyle name="Normal 12 4 3 3 3 9" xfId="26262" xr:uid="{00000000-0005-0000-0000-00009A6A0000}"/>
    <cellStyle name="Normal 12 4 3 3 4" xfId="415" xr:uid="{00000000-0005-0000-0000-00009B6A0000}"/>
    <cellStyle name="Normal 12 4 3 3 4 2" xfId="1310" xr:uid="{00000000-0005-0000-0000-00009C6A0000}"/>
    <cellStyle name="Normal 12 4 3 3 4 2 2" xfId="3140" xr:uid="{00000000-0005-0000-0000-00009D6A0000}"/>
    <cellStyle name="Normal 12 4 3 3 4 2 2 2" xfId="8630" xr:uid="{00000000-0005-0000-0000-00009E6A0000}"/>
    <cellStyle name="Normal 12 4 3 3 4 2 2 2 2" xfId="21441" xr:uid="{00000000-0005-0000-0000-00009F6A0000}"/>
    <cellStyle name="Normal 12 4 3 3 4 2 2 2 2 2" xfId="47061" xr:uid="{00000000-0005-0000-0000-0000A06A0000}"/>
    <cellStyle name="Normal 12 4 3 3 4 2 2 2 3" xfId="34251" xr:uid="{00000000-0005-0000-0000-0000A16A0000}"/>
    <cellStyle name="Normal 12 4 3 3 4 2 2 3" xfId="15951" xr:uid="{00000000-0005-0000-0000-0000A26A0000}"/>
    <cellStyle name="Normal 12 4 3 3 4 2 2 3 2" xfId="41571" xr:uid="{00000000-0005-0000-0000-0000A36A0000}"/>
    <cellStyle name="Normal 12 4 3 3 4 2 2 4" xfId="28761" xr:uid="{00000000-0005-0000-0000-0000A46A0000}"/>
    <cellStyle name="Normal 12 4 3 3 4 2 3" xfId="4970" xr:uid="{00000000-0005-0000-0000-0000A56A0000}"/>
    <cellStyle name="Normal 12 4 3 3 4 2 3 2" xfId="10460" xr:uid="{00000000-0005-0000-0000-0000A66A0000}"/>
    <cellStyle name="Normal 12 4 3 3 4 2 3 2 2" xfId="23271" xr:uid="{00000000-0005-0000-0000-0000A76A0000}"/>
    <cellStyle name="Normal 12 4 3 3 4 2 3 2 2 2" xfId="48891" xr:uid="{00000000-0005-0000-0000-0000A86A0000}"/>
    <cellStyle name="Normal 12 4 3 3 4 2 3 2 3" xfId="36081" xr:uid="{00000000-0005-0000-0000-0000A96A0000}"/>
    <cellStyle name="Normal 12 4 3 3 4 2 3 3" xfId="17781" xr:uid="{00000000-0005-0000-0000-0000AA6A0000}"/>
    <cellStyle name="Normal 12 4 3 3 4 2 3 3 2" xfId="43401" xr:uid="{00000000-0005-0000-0000-0000AB6A0000}"/>
    <cellStyle name="Normal 12 4 3 3 4 2 3 4" xfId="30591" xr:uid="{00000000-0005-0000-0000-0000AC6A0000}"/>
    <cellStyle name="Normal 12 4 3 3 4 2 4" xfId="12290" xr:uid="{00000000-0005-0000-0000-0000AD6A0000}"/>
    <cellStyle name="Normal 12 4 3 3 4 2 4 2" xfId="25101" xr:uid="{00000000-0005-0000-0000-0000AE6A0000}"/>
    <cellStyle name="Normal 12 4 3 3 4 2 4 2 2" xfId="50721" xr:uid="{00000000-0005-0000-0000-0000AF6A0000}"/>
    <cellStyle name="Normal 12 4 3 3 4 2 4 3" xfId="37911" xr:uid="{00000000-0005-0000-0000-0000B06A0000}"/>
    <cellStyle name="Normal 12 4 3 3 4 2 5" xfId="6800" xr:uid="{00000000-0005-0000-0000-0000B16A0000}"/>
    <cellStyle name="Normal 12 4 3 3 4 2 5 2" xfId="19611" xr:uid="{00000000-0005-0000-0000-0000B26A0000}"/>
    <cellStyle name="Normal 12 4 3 3 4 2 5 2 2" xfId="45231" xr:uid="{00000000-0005-0000-0000-0000B36A0000}"/>
    <cellStyle name="Normal 12 4 3 3 4 2 5 3" xfId="32421" xr:uid="{00000000-0005-0000-0000-0000B46A0000}"/>
    <cellStyle name="Normal 12 4 3 3 4 2 6" xfId="14121" xr:uid="{00000000-0005-0000-0000-0000B56A0000}"/>
    <cellStyle name="Normal 12 4 3 3 4 2 6 2" xfId="39741" xr:uid="{00000000-0005-0000-0000-0000B66A0000}"/>
    <cellStyle name="Normal 12 4 3 3 4 2 7" xfId="26931" xr:uid="{00000000-0005-0000-0000-0000B76A0000}"/>
    <cellStyle name="Normal 12 4 3 3 4 3" xfId="2246" xr:uid="{00000000-0005-0000-0000-0000B86A0000}"/>
    <cellStyle name="Normal 12 4 3 3 4 3 2" xfId="7736" xr:uid="{00000000-0005-0000-0000-0000B96A0000}"/>
    <cellStyle name="Normal 12 4 3 3 4 3 2 2" xfId="20547" xr:uid="{00000000-0005-0000-0000-0000BA6A0000}"/>
    <cellStyle name="Normal 12 4 3 3 4 3 2 2 2" xfId="46167" xr:uid="{00000000-0005-0000-0000-0000BB6A0000}"/>
    <cellStyle name="Normal 12 4 3 3 4 3 2 3" xfId="33357" xr:uid="{00000000-0005-0000-0000-0000BC6A0000}"/>
    <cellStyle name="Normal 12 4 3 3 4 3 3" xfId="15057" xr:uid="{00000000-0005-0000-0000-0000BD6A0000}"/>
    <cellStyle name="Normal 12 4 3 3 4 3 3 2" xfId="40677" xr:uid="{00000000-0005-0000-0000-0000BE6A0000}"/>
    <cellStyle name="Normal 12 4 3 3 4 3 4" xfId="27867" xr:uid="{00000000-0005-0000-0000-0000BF6A0000}"/>
    <cellStyle name="Normal 12 4 3 3 4 4" xfId="4076" xr:uid="{00000000-0005-0000-0000-0000C06A0000}"/>
    <cellStyle name="Normal 12 4 3 3 4 4 2" xfId="9566" xr:uid="{00000000-0005-0000-0000-0000C16A0000}"/>
    <cellStyle name="Normal 12 4 3 3 4 4 2 2" xfId="22377" xr:uid="{00000000-0005-0000-0000-0000C26A0000}"/>
    <cellStyle name="Normal 12 4 3 3 4 4 2 2 2" xfId="47997" xr:uid="{00000000-0005-0000-0000-0000C36A0000}"/>
    <cellStyle name="Normal 12 4 3 3 4 4 2 3" xfId="35187" xr:uid="{00000000-0005-0000-0000-0000C46A0000}"/>
    <cellStyle name="Normal 12 4 3 3 4 4 3" xfId="16887" xr:uid="{00000000-0005-0000-0000-0000C56A0000}"/>
    <cellStyle name="Normal 12 4 3 3 4 4 3 2" xfId="42507" xr:uid="{00000000-0005-0000-0000-0000C66A0000}"/>
    <cellStyle name="Normal 12 4 3 3 4 4 4" xfId="29697" xr:uid="{00000000-0005-0000-0000-0000C76A0000}"/>
    <cellStyle name="Normal 12 4 3 3 4 5" xfId="11396" xr:uid="{00000000-0005-0000-0000-0000C86A0000}"/>
    <cellStyle name="Normal 12 4 3 3 4 5 2" xfId="24207" xr:uid="{00000000-0005-0000-0000-0000C96A0000}"/>
    <cellStyle name="Normal 12 4 3 3 4 5 2 2" xfId="49827" xr:uid="{00000000-0005-0000-0000-0000CA6A0000}"/>
    <cellStyle name="Normal 12 4 3 3 4 5 3" xfId="37017" xr:uid="{00000000-0005-0000-0000-0000CB6A0000}"/>
    <cellStyle name="Normal 12 4 3 3 4 6" xfId="5906" xr:uid="{00000000-0005-0000-0000-0000CC6A0000}"/>
    <cellStyle name="Normal 12 4 3 3 4 6 2" xfId="18717" xr:uid="{00000000-0005-0000-0000-0000CD6A0000}"/>
    <cellStyle name="Normal 12 4 3 3 4 6 2 2" xfId="44337" xr:uid="{00000000-0005-0000-0000-0000CE6A0000}"/>
    <cellStyle name="Normal 12 4 3 3 4 6 3" xfId="31527" xr:uid="{00000000-0005-0000-0000-0000CF6A0000}"/>
    <cellStyle name="Normal 12 4 3 3 4 7" xfId="13227" xr:uid="{00000000-0005-0000-0000-0000D06A0000}"/>
    <cellStyle name="Normal 12 4 3 3 4 7 2" xfId="38847" xr:uid="{00000000-0005-0000-0000-0000D16A0000}"/>
    <cellStyle name="Normal 12 4 3 3 4 8" xfId="26037" xr:uid="{00000000-0005-0000-0000-0000D26A0000}"/>
    <cellStyle name="Normal 12 4 3 3 5" xfId="774" xr:uid="{00000000-0005-0000-0000-0000D36A0000}"/>
    <cellStyle name="Normal 12 4 3 3 5 2" xfId="1669" xr:uid="{00000000-0005-0000-0000-0000D46A0000}"/>
    <cellStyle name="Normal 12 4 3 3 5 2 2" xfId="3499" xr:uid="{00000000-0005-0000-0000-0000D56A0000}"/>
    <cellStyle name="Normal 12 4 3 3 5 2 2 2" xfId="8989" xr:uid="{00000000-0005-0000-0000-0000D66A0000}"/>
    <cellStyle name="Normal 12 4 3 3 5 2 2 2 2" xfId="21800" xr:uid="{00000000-0005-0000-0000-0000D76A0000}"/>
    <cellStyle name="Normal 12 4 3 3 5 2 2 2 2 2" xfId="47420" xr:uid="{00000000-0005-0000-0000-0000D86A0000}"/>
    <cellStyle name="Normal 12 4 3 3 5 2 2 2 3" xfId="34610" xr:uid="{00000000-0005-0000-0000-0000D96A0000}"/>
    <cellStyle name="Normal 12 4 3 3 5 2 2 3" xfId="16310" xr:uid="{00000000-0005-0000-0000-0000DA6A0000}"/>
    <cellStyle name="Normal 12 4 3 3 5 2 2 3 2" xfId="41930" xr:uid="{00000000-0005-0000-0000-0000DB6A0000}"/>
    <cellStyle name="Normal 12 4 3 3 5 2 2 4" xfId="29120" xr:uid="{00000000-0005-0000-0000-0000DC6A0000}"/>
    <cellStyle name="Normal 12 4 3 3 5 2 3" xfId="5329" xr:uid="{00000000-0005-0000-0000-0000DD6A0000}"/>
    <cellStyle name="Normal 12 4 3 3 5 2 3 2" xfId="10819" xr:uid="{00000000-0005-0000-0000-0000DE6A0000}"/>
    <cellStyle name="Normal 12 4 3 3 5 2 3 2 2" xfId="23630" xr:uid="{00000000-0005-0000-0000-0000DF6A0000}"/>
    <cellStyle name="Normal 12 4 3 3 5 2 3 2 2 2" xfId="49250" xr:uid="{00000000-0005-0000-0000-0000E06A0000}"/>
    <cellStyle name="Normal 12 4 3 3 5 2 3 2 3" xfId="36440" xr:uid="{00000000-0005-0000-0000-0000E16A0000}"/>
    <cellStyle name="Normal 12 4 3 3 5 2 3 3" xfId="18140" xr:uid="{00000000-0005-0000-0000-0000E26A0000}"/>
    <cellStyle name="Normal 12 4 3 3 5 2 3 3 2" xfId="43760" xr:uid="{00000000-0005-0000-0000-0000E36A0000}"/>
    <cellStyle name="Normal 12 4 3 3 5 2 3 4" xfId="30950" xr:uid="{00000000-0005-0000-0000-0000E46A0000}"/>
    <cellStyle name="Normal 12 4 3 3 5 2 4" xfId="12649" xr:uid="{00000000-0005-0000-0000-0000E56A0000}"/>
    <cellStyle name="Normal 12 4 3 3 5 2 4 2" xfId="25460" xr:uid="{00000000-0005-0000-0000-0000E66A0000}"/>
    <cellStyle name="Normal 12 4 3 3 5 2 4 2 2" xfId="51080" xr:uid="{00000000-0005-0000-0000-0000E76A0000}"/>
    <cellStyle name="Normal 12 4 3 3 5 2 4 3" xfId="38270" xr:uid="{00000000-0005-0000-0000-0000E86A0000}"/>
    <cellStyle name="Normal 12 4 3 3 5 2 5" xfId="7159" xr:uid="{00000000-0005-0000-0000-0000E96A0000}"/>
    <cellStyle name="Normal 12 4 3 3 5 2 5 2" xfId="19970" xr:uid="{00000000-0005-0000-0000-0000EA6A0000}"/>
    <cellStyle name="Normal 12 4 3 3 5 2 5 2 2" xfId="45590" xr:uid="{00000000-0005-0000-0000-0000EB6A0000}"/>
    <cellStyle name="Normal 12 4 3 3 5 2 5 3" xfId="32780" xr:uid="{00000000-0005-0000-0000-0000EC6A0000}"/>
    <cellStyle name="Normal 12 4 3 3 5 2 6" xfId="14480" xr:uid="{00000000-0005-0000-0000-0000ED6A0000}"/>
    <cellStyle name="Normal 12 4 3 3 5 2 6 2" xfId="40100" xr:uid="{00000000-0005-0000-0000-0000EE6A0000}"/>
    <cellStyle name="Normal 12 4 3 3 5 2 7" xfId="27290" xr:uid="{00000000-0005-0000-0000-0000EF6A0000}"/>
    <cellStyle name="Normal 12 4 3 3 5 3" xfId="2605" xr:uid="{00000000-0005-0000-0000-0000F06A0000}"/>
    <cellStyle name="Normal 12 4 3 3 5 3 2" xfId="8095" xr:uid="{00000000-0005-0000-0000-0000F16A0000}"/>
    <cellStyle name="Normal 12 4 3 3 5 3 2 2" xfId="20906" xr:uid="{00000000-0005-0000-0000-0000F26A0000}"/>
    <cellStyle name="Normal 12 4 3 3 5 3 2 2 2" xfId="46526" xr:uid="{00000000-0005-0000-0000-0000F36A0000}"/>
    <cellStyle name="Normal 12 4 3 3 5 3 2 3" xfId="33716" xr:uid="{00000000-0005-0000-0000-0000F46A0000}"/>
    <cellStyle name="Normal 12 4 3 3 5 3 3" xfId="15416" xr:uid="{00000000-0005-0000-0000-0000F56A0000}"/>
    <cellStyle name="Normal 12 4 3 3 5 3 3 2" xfId="41036" xr:uid="{00000000-0005-0000-0000-0000F66A0000}"/>
    <cellStyle name="Normal 12 4 3 3 5 3 4" xfId="28226" xr:uid="{00000000-0005-0000-0000-0000F76A0000}"/>
    <cellStyle name="Normal 12 4 3 3 5 4" xfId="4435" xr:uid="{00000000-0005-0000-0000-0000F86A0000}"/>
    <cellStyle name="Normal 12 4 3 3 5 4 2" xfId="9925" xr:uid="{00000000-0005-0000-0000-0000F96A0000}"/>
    <cellStyle name="Normal 12 4 3 3 5 4 2 2" xfId="22736" xr:uid="{00000000-0005-0000-0000-0000FA6A0000}"/>
    <cellStyle name="Normal 12 4 3 3 5 4 2 2 2" xfId="48356" xr:uid="{00000000-0005-0000-0000-0000FB6A0000}"/>
    <cellStyle name="Normal 12 4 3 3 5 4 2 3" xfId="35546" xr:uid="{00000000-0005-0000-0000-0000FC6A0000}"/>
    <cellStyle name="Normal 12 4 3 3 5 4 3" xfId="17246" xr:uid="{00000000-0005-0000-0000-0000FD6A0000}"/>
    <cellStyle name="Normal 12 4 3 3 5 4 3 2" xfId="42866" xr:uid="{00000000-0005-0000-0000-0000FE6A0000}"/>
    <cellStyle name="Normal 12 4 3 3 5 4 4" xfId="30056" xr:uid="{00000000-0005-0000-0000-0000FF6A0000}"/>
    <cellStyle name="Normal 12 4 3 3 5 5" xfId="11755" xr:uid="{00000000-0005-0000-0000-0000006B0000}"/>
    <cellStyle name="Normal 12 4 3 3 5 5 2" xfId="24566" xr:uid="{00000000-0005-0000-0000-0000016B0000}"/>
    <cellStyle name="Normal 12 4 3 3 5 5 2 2" xfId="50186" xr:uid="{00000000-0005-0000-0000-0000026B0000}"/>
    <cellStyle name="Normal 12 4 3 3 5 5 3" xfId="37376" xr:uid="{00000000-0005-0000-0000-0000036B0000}"/>
    <cellStyle name="Normal 12 4 3 3 5 6" xfId="6265" xr:uid="{00000000-0005-0000-0000-0000046B0000}"/>
    <cellStyle name="Normal 12 4 3 3 5 6 2" xfId="19076" xr:uid="{00000000-0005-0000-0000-0000056B0000}"/>
    <cellStyle name="Normal 12 4 3 3 5 6 2 2" xfId="44696" xr:uid="{00000000-0005-0000-0000-0000066B0000}"/>
    <cellStyle name="Normal 12 4 3 3 5 6 3" xfId="31886" xr:uid="{00000000-0005-0000-0000-0000076B0000}"/>
    <cellStyle name="Normal 12 4 3 3 5 7" xfId="13586" xr:uid="{00000000-0005-0000-0000-0000086B0000}"/>
    <cellStyle name="Normal 12 4 3 3 5 7 2" xfId="39206" xr:uid="{00000000-0005-0000-0000-0000096B0000}"/>
    <cellStyle name="Normal 12 4 3 3 5 8" xfId="26396" xr:uid="{00000000-0005-0000-0000-00000A6B0000}"/>
    <cellStyle name="Normal 12 4 3 3 6" xfId="1175" xr:uid="{00000000-0005-0000-0000-00000B6B0000}"/>
    <cellStyle name="Normal 12 4 3 3 6 2" xfId="3005" xr:uid="{00000000-0005-0000-0000-00000C6B0000}"/>
    <cellStyle name="Normal 12 4 3 3 6 2 2" xfId="8495" xr:uid="{00000000-0005-0000-0000-00000D6B0000}"/>
    <cellStyle name="Normal 12 4 3 3 6 2 2 2" xfId="21306" xr:uid="{00000000-0005-0000-0000-00000E6B0000}"/>
    <cellStyle name="Normal 12 4 3 3 6 2 2 2 2" xfId="46926" xr:uid="{00000000-0005-0000-0000-00000F6B0000}"/>
    <cellStyle name="Normal 12 4 3 3 6 2 2 3" xfId="34116" xr:uid="{00000000-0005-0000-0000-0000106B0000}"/>
    <cellStyle name="Normal 12 4 3 3 6 2 3" xfId="15816" xr:uid="{00000000-0005-0000-0000-0000116B0000}"/>
    <cellStyle name="Normal 12 4 3 3 6 2 3 2" xfId="41436" xr:uid="{00000000-0005-0000-0000-0000126B0000}"/>
    <cellStyle name="Normal 12 4 3 3 6 2 4" xfId="28626" xr:uid="{00000000-0005-0000-0000-0000136B0000}"/>
    <cellStyle name="Normal 12 4 3 3 6 3" xfId="4835" xr:uid="{00000000-0005-0000-0000-0000146B0000}"/>
    <cellStyle name="Normal 12 4 3 3 6 3 2" xfId="10325" xr:uid="{00000000-0005-0000-0000-0000156B0000}"/>
    <cellStyle name="Normal 12 4 3 3 6 3 2 2" xfId="23136" xr:uid="{00000000-0005-0000-0000-0000166B0000}"/>
    <cellStyle name="Normal 12 4 3 3 6 3 2 2 2" xfId="48756" xr:uid="{00000000-0005-0000-0000-0000176B0000}"/>
    <cellStyle name="Normal 12 4 3 3 6 3 2 3" xfId="35946" xr:uid="{00000000-0005-0000-0000-0000186B0000}"/>
    <cellStyle name="Normal 12 4 3 3 6 3 3" xfId="17646" xr:uid="{00000000-0005-0000-0000-0000196B0000}"/>
    <cellStyle name="Normal 12 4 3 3 6 3 3 2" xfId="43266" xr:uid="{00000000-0005-0000-0000-00001A6B0000}"/>
    <cellStyle name="Normal 12 4 3 3 6 3 4" xfId="30456" xr:uid="{00000000-0005-0000-0000-00001B6B0000}"/>
    <cellStyle name="Normal 12 4 3 3 6 4" xfId="12155" xr:uid="{00000000-0005-0000-0000-00001C6B0000}"/>
    <cellStyle name="Normal 12 4 3 3 6 4 2" xfId="24966" xr:uid="{00000000-0005-0000-0000-00001D6B0000}"/>
    <cellStyle name="Normal 12 4 3 3 6 4 2 2" xfId="50586" xr:uid="{00000000-0005-0000-0000-00001E6B0000}"/>
    <cellStyle name="Normal 12 4 3 3 6 4 3" xfId="37776" xr:uid="{00000000-0005-0000-0000-00001F6B0000}"/>
    <cellStyle name="Normal 12 4 3 3 6 5" xfId="6665" xr:uid="{00000000-0005-0000-0000-0000206B0000}"/>
    <cellStyle name="Normal 12 4 3 3 6 5 2" xfId="19476" xr:uid="{00000000-0005-0000-0000-0000216B0000}"/>
    <cellStyle name="Normal 12 4 3 3 6 5 2 2" xfId="45096" xr:uid="{00000000-0005-0000-0000-0000226B0000}"/>
    <cellStyle name="Normal 12 4 3 3 6 5 3" xfId="32286" xr:uid="{00000000-0005-0000-0000-0000236B0000}"/>
    <cellStyle name="Normal 12 4 3 3 6 6" xfId="13986" xr:uid="{00000000-0005-0000-0000-0000246B0000}"/>
    <cellStyle name="Normal 12 4 3 3 6 6 2" xfId="39606" xr:uid="{00000000-0005-0000-0000-0000256B0000}"/>
    <cellStyle name="Normal 12 4 3 3 6 7" xfId="26796" xr:uid="{00000000-0005-0000-0000-0000266B0000}"/>
    <cellStyle name="Normal 12 4 3 3 7" xfId="2111" xr:uid="{00000000-0005-0000-0000-0000276B0000}"/>
    <cellStyle name="Normal 12 4 3 3 7 2" xfId="7601" xr:uid="{00000000-0005-0000-0000-0000286B0000}"/>
    <cellStyle name="Normal 12 4 3 3 7 2 2" xfId="20412" xr:uid="{00000000-0005-0000-0000-0000296B0000}"/>
    <cellStyle name="Normal 12 4 3 3 7 2 2 2" xfId="46032" xr:uid="{00000000-0005-0000-0000-00002A6B0000}"/>
    <cellStyle name="Normal 12 4 3 3 7 2 3" xfId="33222" xr:uid="{00000000-0005-0000-0000-00002B6B0000}"/>
    <cellStyle name="Normal 12 4 3 3 7 3" xfId="14922" xr:uid="{00000000-0005-0000-0000-00002C6B0000}"/>
    <cellStyle name="Normal 12 4 3 3 7 3 2" xfId="40542" xr:uid="{00000000-0005-0000-0000-00002D6B0000}"/>
    <cellStyle name="Normal 12 4 3 3 7 4" xfId="27732" xr:uid="{00000000-0005-0000-0000-00002E6B0000}"/>
    <cellStyle name="Normal 12 4 3 3 8" xfId="3941" xr:uid="{00000000-0005-0000-0000-00002F6B0000}"/>
    <cellStyle name="Normal 12 4 3 3 8 2" xfId="9431" xr:uid="{00000000-0005-0000-0000-0000306B0000}"/>
    <cellStyle name="Normal 12 4 3 3 8 2 2" xfId="22242" xr:uid="{00000000-0005-0000-0000-0000316B0000}"/>
    <cellStyle name="Normal 12 4 3 3 8 2 2 2" xfId="47862" xr:uid="{00000000-0005-0000-0000-0000326B0000}"/>
    <cellStyle name="Normal 12 4 3 3 8 2 3" xfId="35052" xr:uid="{00000000-0005-0000-0000-0000336B0000}"/>
    <cellStyle name="Normal 12 4 3 3 8 3" xfId="16752" xr:uid="{00000000-0005-0000-0000-0000346B0000}"/>
    <cellStyle name="Normal 12 4 3 3 8 3 2" xfId="42372" xr:uid="{00000000-0005-0000-0000-0000356B0000}"/>
    <cellStyle name="Normal 12 4 3 3 8 4" xfId="29562" xr:uid="{00000000-0005-0000-0000-0000366B0000}"/>
    <cellStyle name="Normal 12 4 3 3 9" xfId="11261" xr:uid="{00000000-0005-0000-0000-0000376B0000}"/>
    <cellStyle name="Normal 12 4 3 3 9 2" xfId="24072" xr:uid="{00000000-0005-0000-0000-0000386B0000}"/>
    <cellStyle name="Normal 12 4 3 3 9 2 2" xfId="49692" xr:uid="{00000000-0005-0000-0000-0000396B0000}"/>
    <cellStyle name="Normal 12 4 3 3 9 3" xfId="36882" xr:uid="{00000000-0005-0000-0000-00003A6B0000}"/>
    <cellStyle name="Normal 12 4 3 4" xfId="330" xr:uid="{00000000-0005-0000-0000-00003B6B0000}"/>
    <cellStyle name="Normal 12 4 3 4 10" xfId="5822" xr:uid="{00000000-0005-0000-0000-00003C6B0000}"/>
    <cellStyle name="Normal 12 4 3 4 10 2" xfId="18633" xr:uid="{00000000-0005-0000-0000-00003D6B0000}"/>
    <cellStyle name="Normal 12 4 3 4 10 2 2" xfId="44253" xr:uid="{00000000-0005-0000-0000-00003E6B0000}"/>
    <cellStyle name="Normal 12 4 3 4 10 3" xfId="31443" xr:uid="{00000000-0005-0000-0000-00003F6B0000}"/>
    <cellStyle name="Normal 12 4 3 4 11" xfId="13143" xr:uid="{00000000-0005-0000-0000-0000406B0000}"/>
    <cellStyle name="Normal 12 4 3 4 11 2" xfId="38763" xr:uid="{00000000-0005-0000-0000-0000416B0000}"/>
    <cellStyle name="Normal 12 4 3 4 12" xfId="25953" xr:uid="{00000000-0005-0000-0000-0000426B0000}"/>
    <cellStyle name="Normal 12 4 3 4 2" xfId="559" xr:uid="{00000000-0005-0000-0000-0000436B0000}"/>
    <cellStyle name="Normal 12 4 3 4 2 2" xfId="958" xr:uid="{00000000-0005-0000-0000-0000446B0000}"/>
    <cellStyle name="Normal 12 4 3 4 2 2 2" xfId="1853" xr:uid="{00000000-0005-0000-0000-0000456B0000}"/>
    <cellStyle name="Normal 12 4 3 4 2 2 2 2" xfId="3683" xr:uid="{00000000-0005-0000-0000-0000466B0000}"/>
    <cellStyle name="Normal 12 4 3 4 2 2 2 2 2" xfId="9173" xr:uid="{00000000-0005-0000-0000-0000476B0000}"/>
    <cellStyle name="Normal 12 4 3 4 2 2 2 2 2 2" xfId="21984" xr:uid="{00000000-0005-0000-0000-0000486B0000}"/>
    <cellStyle name="Normal 12 4 3 4 2 2 2 2 2 2 2" xfId="47604" xr:uid="{00000000-0005-0000-0000-0000496B0000}"/>
    <cellStyle name="Normal 12 4 3 4 2 2 2 2 2 3" xfId="34794" xr:uid="{00000000-0005-0000-0000-00004A6B0000}"/>
    <cellStyle name="Normal 12 4 3 4 2 2 2 2 3" xfId="16494" xr:uid="{00000000-0005-0000-0000-00004B6B0000}"/>
    <cellStyle name="Normal 12 4 3 4 2 2 2 2 3 2" xfId="42114" xr:uid="{00000000-0005-0000-0000-00004C6B0000}"/>
    <cellStyle name="Normal 12 4 3 4 2 2 2 2 4" xfId="29304" xr:uid="{00000000-0005-0000-0000-00004D6B0000}"/>
    <cellStyle name="Normal 12 4 3 4 2 2 2 3" xfId="5513" xr:uid="{00000000-0005-0000-0000-00004E6B0000}"/>
    <cellStyle name="Normal 12 4 3 4 2 2 2 3 2" xfId="11003" xr:uid="{00000000-0005-0000-0000-00004F6B0000}"/>
    <cellStyle name="Normal 12 4 3 4 2 2 2 3 2 2" xfId="23814" xr:uid="{00000000-0005-0000-0000-0000506B0000}"/>
    <cellStyle name="Normal 12 4 3 4 2 2 2 3 2 2 2" xfId="49434" xr:uid="{00000000-0005-0000-0000-0000516B0000}"/>
    <cellStyle name="Normal 12 4 3 4 2 2 2 3 2 3" xfId="36624" xr:uid="{00000000-0005-0000-0000-0000526B0000}"/>
    <cellStyle name="Normal 12 4 3 4 2 2 2 3 3" xfId="18324" xr:uid="{00000000-0005-0000-0000-0000536B0000}"/>
    <cellStyle name="Normal 12 4 3 4 2 2 2 3 3 2" xfId="43944" xr:uid="{00000000-0005-0000-0000-0000546B0000}"/>
    <cellStyle name="Normal 12 4 3 4 2 2 2 3 4" xfId="31134" xr:uid="{00000000-0005-0000-0000-0000556B0000}"/>
    <cellStyle name="Normal 12 4 3 4 2 2 2 4" xfId="12833" xr:uid="{00000000-0005-0000-0000-0000566B0000}"/>
    <cellStyle name="Normal 12 4 3 4 2 2 2 4 2" xfId="25644" xr:uid="{00000000-0005-0000-0000-0000576B0000}"/>
    <cellStyle name="Normal 12 4 3 4 2 2 2 4 2 2" xfId="51264" xr:uid="{00000000-0005-0000-0000-0000586B0000}"/>
    <cellStyle name="Normal 12 4 3 4 2 2 2 4 3" xfId="38454" xr:uid="{00000000-0005-0000-0000-0000596B0000}"/>
    <cellStyle name="Normal 12 4 3 4 2 2 2 5" xfId="7343" xr:uid="{00000000-0005-0000-0000-00005A6B0000}"/>
    <cellStyle name="Normal 12 4 3 4 2 2 2 5 2" xfId="20154" xr:uid="{00000000-0005-0000-0000-00005B6B0000}"/>
    <cellStyle name="Normal 12 4 3 4 2 2 2 5 2 2" xfId="45774" xr:uid="{00000000-0005-0000-0000-00005C6B0000}"/>
    <cellStyle name="Normal 12 4 3 4 2 2 2 5 3" xfId="32964" xr:uid="{00000000-0005-0000-0000-00005D6B0000}"/>
    <cellStyle name="Normal 12 4 3 4 2 2 2 6" xfId="14664" xr:uid="{00000000-0005-0000-0000-00005E6B0000}"/>
    <cellStyle name="Normal 12 4 3 4 2 2 2 6 2" xfId="40284" xr:uid="{00000000-0005-0000-0000-00005F6B0000}"/>
    <cellStyle name="Normal 12 4 3 4 2 2 2 7" xfId="27474" xr:uid="{00000000-0005-0000-0000-0000606B0000}"/>
    <cellStyle name="Normal 12 4 3 4 2 2 3" xfId="2789" xr:uid="{00000000-0005-0000-0000-0000616B0000}"/>
    <cellStyle name="Normal 12 4 3 4 2 2 3 2" xfId="8279" xr:uid="{00000000-0005-0000-0000-0000626B0000}"/>
    <cellStyle name="Normal 12 4 3 4 2 2 3 2 2" xfId="21090" xr:uid="{00000000-0005-0000-0000-0000636B0000}"/>
    <cellStyle name="Normal 12 4 3 4 2 2 3 2 2 2" xfId="46710" xr:uid="{00000000-0005-0000-0000-0000646B0000}"/>
    <cellStyle name="Normal 12 4 3 4 2 2 3 2 3" xfId="33900" xr:uid="{00000000-0005-0000-0000-0000656B0000}"/>
    <cellStyle name="Normal 12 4 3 4 2 2 3 3" xfId="15600" xr:uid="{00000000-0005-0000-0000-0000666B0000}"/>
    <cellStyle name="Normal 12 4 3 4 2 2 3 3 2" xfId="41220" xr:uid="{00000000-0005-0000-0000-0000676B0000}"/>
    <cellStyle name="Normal 12 4 3 4 2 2 3 4" xfId="28410" xr:uid="{00000000-0005-0000-0000-0000686B0000}"/>
    <cellStyle name="Normal 12 4 3 4 2 2 4" xfId="4619" xr:uid="{00000000-0005-0000-0000-0000696B0000}"/>
    <cellStyle name="Normal 12 4 3 4 2 2 4 2" xfId="10109" xr:uid="{00000000-0005-0000-0000-00006A6B0000}"/>
    <cellStyle name="Normal 12 4 3 4 2 2 4 2 2" xfId="22920" xr:uid="{00000000-0005-0000-0000-00006B6B0000}"/>
    <cellStyle name="Normal 12 4 3 4 2 2 4 2 2 2" xfId="48540" xr:uid="{00000000-0005-0000-0000-00006C6B0000}"/>
    <cellStyle name="Normal 12 4 3 4 2 2 4 2 3" xfId="35730" xr:uid="{00000000-0005-0000-0000-00006D6B0000}"/>
    <cellStyle name="Normal 12 4 3 4 2 2 4 3" xfId="17430" xr:uid="{00000000-0005-0000-0000-00006E6B0000}"/>
    <cellStyle name="Normal 12 4 3 4 2 2 4 3 2" xfId="43050" xr:uid="{00000000-0005-0000-0000-00006F6B0000}"/>
    <cellStyle name="Normal 12 4 3 4 2 2 4 4" xfId="30240" xr:uid="{00000000-0005-0000-0000-0000706B0000}"/>
    <cellStyle name="Normal 12 4 3 4 2 2 5" xfId="11939" xr:uid="{00000000-0005-0000-0000-0000716B0000}"/>
    <cellStyle name="Normal 12 4 3 4 2 2 5 2" xfId="24750" xr:uid="{00000000-0005-0000-0000-0000726B0000}"/>
    <cellStyle name="Normal 12 4 3 4 2 2 5 2 2" xfId="50370" xr:uid="{00000000-0005-0000-0000-0000736B0000}"/>
    <cellStyle name="Normal 12 4 3 4 2 2 5 3" xfId="37560" xr:uid="{00000000-0005-0000-0000-0000746B0000}"/>
    <cellStyle name="Normal 12 4 3 4 2 2 6" xfId="6449" xr:uid="{00000000-0005-0000-0000-0000756B0000}"/>
    <cellStyle name="Normal 12 4 3 4 2 2 6 2" xfId="19260" xr:uid="{00000000-0005-0000-0000-0000766B0000}"/>
    <cellStyle name="Normal 12 4 3 4 2 2 6 2 2" xfId="44880" xr:uid="{00000000-0005-0000-0000-0000776B0000}"/>
    <cellStyle name="Normal 12 4 3 4 2 2 6 3" xfId="32070" xr:uid="{00000000-0005-0000-0000-0000786B0000}"/>
    <cellStyle name="Normal 12 4 3 4 2 2 7" xfId="13770" xr:uid="{00000000-0005-0000-0000-0000796B0000}"/>
    <cellStyle name="Normal 12 4 3 4 2 2 7 2" xfId="39390" xr:uid="{00000000-0005-0000-0000-00007A6B0000}"/>
    <cellStyle name="Normal 12 4 3 4 2 2 8" xfId="26580" xr:uid="{00000000-0005-0000-0000-00007B6B0000}"/>
    <cellStyle name="Normal 12 4 3 4 2 3" xfId="1454" xr:uid="{00000000-0005-0000-0000-00007C6B0000}"/>
    <cellStyle name="Normal 12 4 3 4 2 3 2" xfId="3284" xr:uid="{00000000-0005-0000-0000-00007D6B0000}"/>
    <cellStyle name="Normal 12 4 3 4 2 3 2 2" xfId="8774" xr:uid="{00000000-0005-0000-0000-00007E6B0000}"/>
    <cellStyle name="Normal 12 4 3 4 2 3 2 2 2" xfId="21585" xr:uid="{00000000-0005-0000-0000-00007F6B0000}"/>
    <cellStyle name="Normal 12 4 3 4 2 3 2 2 2 2" xfId="47205" xr:uid="{00000000-0005-0000-0000-0000806B0000}"/>
    <cellStyle name="Normal 12 4 3 4 2 3 2 2 3" xfId="34395" xr:uid="{00000000-0005-0000-0000-0000816B0000}"/>
    <cellStyle name="Normal 12 4 3 4 2 3 2 3" xfId="16095" xr:uid="{00000000-0005-0000-0000-0000826B0000}"/>
    <cellStyle name="Normal 12 4 3 4 2 3 2 3 2" xfId="41715" xr:uid="{00000000-0005-0000-0000-0000836B0000}"/>
    <cellStyle name="Normal 12 4 3 4 2 3 2 4" xfId="28905" xr:uid="{00000000-0005-0000-0000-0000846B0000}"/>
    <cellStyle name="Normal 12 4 3 4 2 3 3" xfId="5114" xr:uid="{00000000-0005-0000-0000-0000856B0000}"/>
    <cellStyle name="Normal 12 4 3 4 2 3 3 2" xfId="10604" xr:uid="{00000000-0005-0000-0000-0000866B0000}"/>
    <cellStyle name="Normal 12 4 3 4 2 3 3 2 2" xfId="23415" xr:uid="{00000000-0005-0000-0000-0000876B0000}"/>
    <cellStyle name="Normal 12 4 3 4 2 3 3 2 2 2" xfId="49035" xr:uid="{00000000-0005-0000-0000-0000886B0000}"/>
    <cellStyle name="Normal 12 4 3 4 2 3 3 2 3" xfId="36225" xr:uid="{00000000-0005-0000-0000-0000896B0000}"/>
    <cellStyle name="Normal 12 4 3 4 2 3 3 3" xfId="17925" xr:uid="{00000000-0005-0000-0000-00008A6B0000}"/>
    <cellStyle name="Normal 12 4 3 4 2 3 3 3 2" xfId="43545" xr:uid="{00000000-0005-0000-0000-00008B6B0000}"/>
    <cellStyle name="Normal 12 4 3 4 2 3 3 4" xfId="30735" xr:uid="{00000000-0005-0000-0000-00008C6B0000}"/>
    <cellStyle name="Normal 12 4 3 4 2 3 4" xfId="12434" xr:uid="{00000000-0005-0000-0000-00008D6B0000}"/>
    <cellStyle name="Normal 12 4 3 4 2 3 4 2" xfId="25245" xr:uid="{00000000-0005-0000-0000-00008E6B0000}"/>
    <cellStyle name="Normal 12 4 3 4 2 3 4 2 2" xfId="50865" xr:uid="{00000000-0005-0000-0000-00008F6B0000}"/>
    <cellStyle name="Normal 12 4 3 4 2 3 4 3" xfId="38055" xr:uid="{00000000-0005-0000-0000-0000906B0000}"/>
    <cellStyle name="Normal 12 4 3 4 2 3 5" xfId="6944" xr:uid="{00000000-0005-0000-0000-0000916B0000}"/>
    <cellStyle name="Normal 12 4 3 4 2 3 5 2" xfId="19755" xr:uid="{00000000-0005-0000-0000-0000926B0000}"/>
    <cellStyle name="Normal 12 4 3 4 2 3 5 2 2" xfId="45375" xr:uid="{00000000-0005-0000-0000-0000936B0000}"/>
    <cellStyle name="Normal 12 4 3 4 2 3 5 3" xfId="32565" xr:uid="{00000000-0005-0000-0000-0000946B0000}"/>
    <cellStyle name="Normal 12 4 3 4 2 3 6" xfId="14265" xr:uid="{00000000-0005-0000-0000-0000956B0000}"/>
    <cellStyle name="Normal 12 4 3 4 2 3 6 2" xfId="39885" xr:uid="{00000000-0005-0000-0000-0000966B0000}"/>
    <cellStyle name="Normal 12 4 3 4 2 3 7" xfId="27075" xr:uid="{00000000-0005-0000-0000-0000976B0000}"/>
    <cellStyle name="Normal 12 4 3 4 2 4" xfId="2390" xr:uid="{00000000-0005-0000-0000-0000986B0000}"/>
    <cellStyle name="Normal 12 4 3 4 2 4 2" xfId="7880" xr:uid="{00000000-0005-0000-0000-0000996B0000}"/>
    <cellStyle name="Normal 12 4 3 4 2 4 2 2" xfId="20691" xr:uid="{00000000-0005-0000-0000-00009A6B0000}"/>
    <cellStyle name="Normal 12 4 3 4 2 4 2 2 2" xfId="46311" xr:uid="{00000000-0005-0000-0000-00009B6B0000}"/>
    <cellStyle name="Normal 12 4 3 4 2 4 2 3" xfId="33501" xr:uid="{00000000-0005-0000-0000-00009C6B0000}"/>
    <cellStyle name="Normal 12 4 3 4 2 4 3" xfId="15201" xr:uid="{00000000-0005-0000-0000-00009D6B0000}"/>
    <cellStyle name="Normal 12 4 3 4 2 4 3 2" xfId="40821" xr:uid="{00000000-0005-0000-0000-00009E6B0000}"/>
    <cellStyle name="Normal 12 4 3 4 2 4 4" xfId="28011" xr:uid="{00000000-0005-0000-0000-00009F6B0000}"/>
    <cellStyle name="Normal 12 4 3 4 2 5" xfId="4220" xr:uid="{00000000-0005-0000-0000-0000A06B0000}"/>
    <cellStyle name="Normal 12 4 3 4 2 5 2" xfId="9710" xr:uid="{00000000-0005-0000-0000-0000A16B0000}"/>
    <cellStyle name="Normal 12 4 3 4 2 5 2 2" xfId="22521" xr:uid="{00000000-0005-0000-0000-0000A26B0000}"/>
    <cellStyle name="Normal 12 4 3 4 2 5 2 2 2" xfId="48141" xr:uid="{00000000-0005-0000-0000-0000A36B0000}"/>
    <cellStyle name="Normal 12 4 3 4 2 5 2 3" xfId="35331" xr:uid="{00000000-0005-0000-0000-0000A46B0000}"/>
    <cellStyle name="Normal 12 4 3 4 2 5 3" xfId="17031" xr:uid="{00000000-0005-0000-0000-0000A56B0000}"/>
    <cellStyle name="Normal 12 4 3 4 2 5 3 2" xfId="42651" xr:uid="{00000000-0005-0000-0000-0000A66B0000}"/>
    <cellStyle name="Normal 12 4 3 4 2 5 4" xfId="29841" xr:uid="{00000000-0005-0000-0000-0000A76B0000}"/>
    <cellStyle name="Normal 12 4 3 4 2 6" xfId="11540" xr:uid="{00000000-0005-0000-0000-0000A86B0000}"/>
    <cellStyle name="Normal 12 4 3 4 2 6 2" xfId="24351" xr:uid="{00000000-0005-0000-0000-0000A96B0000}"/>
    <cellStyle name="Normal 12 4 3 4 2 6 2 2" xfId="49971" xr:uid="{00000000-0005-0000-0000-0000AA6B0000}"/>
    <cellStyle name="Normal 12 4 3 4 2 6 3" xfId="37161" xr:uid="{00000000-0005-0000-0000-0000AB6B0000}"/>
    <cellStyle name="Normal 12 4 3 4 2 7" xfId="6050" xr:uid="{00000000-0005-0000-0000-0000AC6B0000}"/>
    <cellStyle name="Normal 12 4 3 4 2 7 2" xfId="18861" xr:uid="{00000000-0005-0000-0000-0000AD6B0000}"/>
    <cellStyle name="Normal 12 4 3 4 2 7 2 2" xfId="44481" xr:uid="{00000000-0005-0000-0000-0000AE6B0000}"/>
    <cellStyle name="Normal 12 4 3 4 2 7 3" xfId="31671" xr:uid="{00000000-0005-0000-0000-0000AF6B0000}"/>
    <cellStyle name="Normal 12 4 3 4 2 8" xfId="13371" xr:uid="{00000000-0005-0000-0000-0000B06B0000}"/>
    <cellStyle name="Normal 12 4 3 4 2 8 2" xfId="38991" xr:uid="{00000000-0005-0000-0000-0000B16B0000}"/>
    <cellStyle name="Normal 12 4 3 4 2 9" xfId="26181" xr:uid="{00000000-0005-0000-0000-0000B26B0000}"/>
    <cellStyle name="Normal 12 4 3 4 3" xfId="691" xr:uid="{00000000-0005-0000-0000-0000B36B0000}"/>
    <cellStyle name="Normal 12 4 3 4 3 2" xfId="1091" xr:uid="{00000000-0005-0000-0000-0000B46B0000}"/>
    <cellStyle name="Normal 12 4 3 4 3 2 2" xfId="1986" xr:uid="{00000000-0005-0000-0000-0000B56B0000}"/>
    <cellStyle name="Normal 12 4 3 4 3 2 2 2" xfId="3816" xr:uid="{00000000-0005-0000-0000-0000B66B0000}"/>
    <cellStyle name="Normal 12 4 3 4 3 2 2 2 2" xfId="9306" xr:uid="{00000000-0005-0000-0000-0000B76B0000}"/>
    <cellStyle name="Normal 12 4 3 4 3 2 2 2 2 2" xfId="22117" xr:uid="{00000000-0005-0000-0000-0000B86B0000}"/>
    <cellStyle name="Normal 12 4 3 4 3 2 2 2 2 2 2" xfId="47737" xr:uid="{00000000-0005-0000-0000-0000B96B0000}"/>
    <cellStyle name="Normal 12 4 3 4 3 2 2 2 2 3" xfId="34927" xr:uid="{00000000-0005-0000-0000-0000BA6B0000}"/>
    <cellStyle name="Normal 12 4 3 4 3 2 2 2 3" xfId="16627" xr:uid="{00000000-0005-0000-0000-0000BB6B0000}"/>
    <cellStyle name="Normal 12 4 3 4 3 2 2 2 3 2" xfId="42247" xr:uid="{00000000-0005-0000-0000-0000BC6B0000}"/>
    <cellStyle name="Normal 12 4 3 4 3 2 2 2 4" xfId="29437" xr:uid="{00000000-0005-0000-0000-0000BD6B0000}"/>
    <cellStyle name="Normal 12 4 3 4 3 2 2 3" xfId="5646" xr:uid="{00000000-0005-0000-0000-0000BE6B0000}"/>
    <cellStyle name="Normal 12 4 3 4 3 2 2 3 2" xfId="11136" xr:uid="{00000000-0005-0000-0000-0000BF6B0000}"/>
    <cellStyle name="Normal 12 4 3 4 3 2 2 3 2 2" xfId="23947" xr:uid="{00000000-0005-0000-0000-0000C06B0000}"/>
    <cellStyle name="Normal 12 4 3 4 3 2 2 3 2 2 2" xfId="49567" xr:uid="{00000000-0005-0000-0000-0000C16B0000}"/>
    <cellStyle name="Normal 12 4 3 4 3 2 2 3 2 3" xfId="36757" xr:uid="{00000000-0005-0000-0000-0000C26B0000}"/>
    <cellStyle name="Normal 12 4 3 4 3 2 2 3 3" xfId="18457" xr:uid="{00000000-0005-0000-0000-0000C36B0000}"/>
    <cellStyle name="Normal 12 4 3 4 3 2 2 3 3 2" xfId="44077" xr:uid="{00000000-0005-0000-0000-0000C46B0000}"/>
    <cellStyle name="Normal 12 4 3 4 3 2 2 3 4" xfId="31267" xr:uid="{00000000-0005-0000-0000-0000C56B0000}"/>
    <cellStyle name="Normal 12 4 3 4 3 2 2 4" xfId="12966" xr:uid="{00000000-0005-0000-0000-0000C66B0000}"/>
    <cellStyle name="Normal 12 4 3 4 3 2 2 4 2" xfId="25777" xr:uid="{00000000-0005-0000-0000-0000C76B0000}"/>
    <cellStyle name="Normal 12 4 3 4 3 2 2 4 2 2" xfId="51397" xr:uid="{00000000-0005-0000-0000-0000C86B0000}"/>
    <cellStyle name="Normal 12 4 3 4 3 2 2 4 3" xfId="38587" xr:uid="{00000000-0005-0000-0000-0000C96B0000}"/>
    <cellStyle name="Normal 12 4 3 4 3 2 2 5" xfId="7476" xr:uid="{00000000-0005-0000-0000-0000CA6B0000}"/>
    <cellStyle name="Normal 12 4 3 4 3 2 2 5 2" xfId="20287" xr:uid="{00000000-0005-0000-0000-0000CB6B0000}"/>
    <cellStyle name="Normal 12 4 3 4 3 2 2 5 2 2" xfId="45907" xr:uid="{00000000-0005-0000-0000-0000CC6B0000}"/>
    <cellStyle name="Normal 12 4 3 4 3 2 2 5 3" xfId="33097" xr:uid="{00000000-0005-0000-0000-0000CD6B0000}"/>
    <cellStyle name="Normal 12 4 3 4 3 2 2 6" xfId="14797" xr:uid="{00000000-0005-0000-0000-0000CE6B0000}"/>
    <cellStyle name="Normal 12 4 3 4 3 2 2 6 2" xfId="40417" xr:uid="{00000000-0005-0000-0000-0000CF6B0000}"/>
    <cellStyle name="Normal 12 4 3 4 3 2 2 7" xfId="27607" xr:uid="{00000000-0005-0000-0000-0000D06B0000}"/>
    <cellStyle name="Normal 12 4 3 4 3 2 3" xfId="2922" xr:uid="{00000000-0005-0000-0000-0000D16B0000}"/>
    <cellStyle name="Normal 12 4 3 4 3 2 3 2" xfId="8412" xr:uid="{00000000-0005-0000-0000-0000D26B0000}"/>
    <cellStyle name="Normal 12 4 3 4 3 2 3 2 2" xfId="21223" xr:uid="{00000000-0005-0000-0000-0000D36B0000}"/>
    <cellStyle name="Normal 12 4 3 4 3 2 3 2 2 2" xfId="46843" xr:uid="{00000000-0005-0000-0000-0000D46B0000}"/>
    <cellStyle name="Normal 12 4 3 4 3 2 3 2 3" xfId="34033" xr:uid="{00000000-0005-0000-0000-0000D56B0000}"/>
    <cellStyle name="Normal 12 4 3 4 3 2 3 3" xfId="15733" xr:uid="{00000000-0005-0000-0000-0000D66B0000}"/>
    <cellStyle name="Normal 12 4 3 4 3 2 3 3 2" xfId="41353" xr:uid="{00000000-0005-0000-0000-0000D76B0000}"/>
    <cellStyle name="Normal 12 4 3 4 3 2 3 4" xfId="28543" xr:uid="{00000000-0005-0000-0000-0000D86B0000}"/>
    <cellStyle name="Normal 12 4 3 4 3 2 4" xfId="4752" xr:uid="{00000000-0005-0000-0000-0000D96B0000}"/>
    <cellStyle name="Normal 12 4 3 4 3 2 4 2" xfId="10242" xr:uid="{00000000-0005-0000-0000-0000DA6B0000}"/>
    <cellStyle name="Normal 12 4 3 4 3 2 4 2 2" xfId="23053" xr:uid="{00000000-0005-0000-0000-0000DB6B0000}"/>
    <cellStyle name="Normal 12 4 3 4 3 2 4 2 2 2" xfId="48673" xr:uid="{00000000-0005-0000-0000-0000DC6B0000}"/>
    <cellStyle name="Normal 12 4 3 4 3 2 4 2 3" xfId="35863" xr:uid="{00000000-0005-0000-0000-0000DD6B0000}"/>
    <cellStyle name="Normal 12 4 3 4 3 2 4 3" xfId="17563" xr:uid="{00000000-0005-0000-0000-0000DE6B0000}"/>
    <cellStyle name="Normal 12 4 3 4 3 2 4 3 2" xfId="43183" xr:uid="{00000000-0005-0000-0000-0000DF6B0000}"/>
    <cellStyle name="Normal 12 4 3 4 3 2 4 4" xfId="30373" xr:uid="{00000000-0005-0000-0000-0000E06B0000}"/>
    <cellStyle name="Normal 12 4 3 4 3 2 5" xfId="12072" xr:uid="{00000000-0005-0000-0000-0000E16B0000}"/>
    <cellStyle name="Normal 12 4 3 4 3 2 5 2" xfId="24883" xr:uid="{00000000-0005-0000-0000-0000E26B0000}"/>
    <cellStyle name="Normal 12 4 3 4 3 2 5 2 2" xfId="50503" xr:uid="{00000000-0005-0000-0000-0000E36B0000}"/>
    <cellStyle name="Normal 12 4 3 4 3 2 5 3" xfId="37693" xr:uid="{00000000-0005-0000-0000-0000E46B0000}"/>
    <cellStyle name="Normal 12 4 3 4 3 2 6" xfId="6582" xr:uid="{00000000-0005-0000-0000-0000E56B0000}"/>
    <cellStyle name="Normal 12 4 3 4 3 2 6 2" xfId="19393" xr:uid="{00000000-0005-0000-0000-0000E66B0000}"/>
    <cellStyle name="Normal 12 4 3 4 3 2 6 2 2" xfId="45013" xr:uid="{00000000-0005-0000-0000-0000E76B0000}"/>
    <cellStyle name="Normal 12 4 3 4 3 2 6 3" xfId="32203" xr:uid="{00000000-0005-0000-0000-0000E86B0000}"/>
    <cellStyle name="Normal 12 4 3 4 3 2 7" xfId="13903" xr:uid="{00000000-0005-0000-0000-0000E96B0000}"/>
    <cellStyle name="Normal 12 4 3 4 3 2 7 2" xfId="39523" xr:uid="{00000000-0005-0000-0000-0000EA6B0000}"/>
    <cellStyle name="Normal 12 4 3 4 3 2 8" xfId="26713" xr:uid="{00000000-0005-0000-0000-0000EB6B0000}"/>
    <cellStyle name="Normal 12 4 3 4 3 3" xfId="1586" xr:uid="{00000000-0005-0000-0000-0000EC6B0000}"/>
    <cellStyle name="Normal 12 4 3 4 3 3 2" xfId="3416" xr:uid="{00000000-0005-0000-0000-0000ED6B0000}"/>
    <cellStyle name="Normal 12 4 3 4 3 3 2 2" xfId="8906" xr:uid="{00000000-0005-0000-0000-0000EE6B0000}"/>
    <cellStyle name="Normal 12 4 3 4 3 3 2 2 2" xfId="21717" xr:uid="{00000000-0005-0000-0000-0000EF6B0000}"/>
    <cellStyle name="Normal 12 4 3 4 3 3 2 2 2 2" xfId="47337" xr:uid="{00000000-0005-0000-0000-0000F06B0000}"/>
    <cellStyle name="Normal 12 4 3 4 3 3 2 2 3" xfId="34527" xr:uid="{00000000-0005-0000-0000-0000F16B0000}"/>
    <cellStyle name="Normal 12 4 3 4 3 3 2 3" xfId="16227" xr:uid="{00000000-0005-0000-0000-0000F26B0000}"/>
    <cellStyle name="Normal 12 4 3 4 3 3 2 3 2" xfId="41847" xr:uid="{00000000-0005-0000-0000-0000F36B0000}"/>
    <cellStyle name="Normal 12 4 3 4 3 3 2 4" xfId="29037" xr:uid="{00000000-0005-0000-0000-0000F46B0000}"/>
    <cellStyle name="Normal 12 4 3 4 3 3 3" xfId="5246" xr:uid="{00000000-0005-0000-0000-0000F56B0000}"/>
    <cellStyle name="Normal 12 4 3 4 3 3 3 2" xfId="10736" xr:uid="{00000000-0005-0000-0000-0000F66B0000}"/>
    <cellStyle name="Normal 12 4 3 4 3 3 3 2 2" xfId="23547" xr:uid="{00000000-0005-0000-0000-0000F76B0000}"/>
    <cellStyle name="Normal 12 4 3 4 3 3 3 2 2 2" xfId="49167" xr:uid="{00000000-0005-0000-0000-0000F86B0000}"/>
    <cellStyle name="Normal 12 4 3 4 3 3 3 2 3" xfId="36357" xr:uid="{00000000-0005-0000-0000-0000F96B0000}"/>
    <cellStyle name="Normal 12 4 3 4 3 3 3 3" xfId="18057" xr:uid="{00000000-0005-0000-0000-0000FA6B0000}"/>
    <cellStyle name="Normal 12 4 3 4 3 3 3 3 2" xfId="43677" xr:uid="{00000000-0005-0000-0000-0000FB6B0000}"/>
    <cellStyle name="Normal 12 4 3 4 3 3 3 4" xfId="30867" xr:uid="{00000000-0005-0000-0000-0000FC6B0000}"/>
    <cellStyle name="Normal 12 4 3 4 3 3 4" xfId="12566" xr:uid="{00000000-0005-0000-0000-0000FD6B0000}"/>
    <cellStyle name="Normal 12 4 3 4 3 3 4 2" xfId="25377" xr:uid="{00000000-0005-0000-0000-0000FE6B0000}"/>
    <cellStyle name="Normal 12 4 3 4 3 3 4 2 2" xfId="50997" xr:uid="{00000000-0005-0000-0000-0000FF6B0000}"/>
    <cellStyle name="Normal 12 4 3 4 3 3 4 3" xfId="38187" xr:uid="{00000000-0005-0000-0000-0000006C0000}"/>
    <cellStyle name="Normal 12 4 3 4 3 3 5" xfId="7076" xr:uid="{00000000-0005-0000-0000-0000016C0000}"/>
    <cellStyle name="Normal 12 4 3 4 3 3 5 2" xfId="19887" xr:uid="{00000000-0005-0000-0000-0000026C0000}"/>
    <cellStyle name="Normal 12 4 3 4 3 3 5 2 2" xfId="45507" xr:uid="{00000000-0005-0000-0000-0000036C0000}"/>
    <cellStyle name="Normal 12 4 3 4 3 3 5 3" xfId="32697" xr:uid="{00000000-0005-0000-0000-0000046C0000}"/>
    <cellStyle name="Normal 12 4 3 4 3 3 6" xfId="14397" xr:uid="{00000000-0005-0000-0000-0000056C0000}"/>
    <cellStyle name="Normal 12 4 3 4 3 3 6 2" xfId="40017" xr:uid="{00000000-0005-0000-0000-0000066C0000}"/>
    <cellStyle name="Normal 12 4 3 4 3 3 7" xfId="27207" xr:uid="{00000000-0005-0000-0000-0000076C0000}"/>
    <cellStyle name="Normal 12 4 3 4 3 4" xfId="2522" xr:uid="{00000000-0005-0000-0000-0000086C0000}"/>
    <cellStyle name="Normal 12 4 3 4 3 4 2" xfId="8012" xr:uid="{00000000-0005-0000-0000-0000096C0000}"/>
    <cellStyle name="Normal 12 4 3 4 3 4 2 2" xfId="20823" xr:uid="{00000000-0005-0000-0000-00000A6C0000}"/>
    <cellStyle name="Normal 12 4 3 4 3 4 2 2 2" xfId="46443" xr:uid="{00000000-0005-0000-0000-00000B6C0000}"/>
    <cellStyle name="Normal 12 4 3 4 3 4 2 3" xfId="33633" xr:uid="{00000000-0005-0000-0000-00000C6C0000}"/>
    <cellStyle name="Normal 12 4 3 4 3 4 3" xfId="15333" xr:uid="{00000000-0005-0000-0000-00000D6C0000}"/>
    <cellStyle name="Normal 12 4 3 4 3 4 3 2" xfId="40953" xr:uid="{00000000-0005-0000-0000-00000E6C0000}"/>
    <cellStyle name="Normal 12 4 3 4 3 4 4" xfId="28143" xr:uid="{00000000-0005-0000-0000-00000F6C0000}"/>
    <cellStyle name="Normal 12 4 3 4 3 5" xfId="4352" xr:uid="{00000000-0005-0000-0000-0000106C0000}"/>
    <cellStyle name="Normal 12 4 3 4 3 5 2" xfId="9842" xr:uid="{00000000-0005-0000-0000-0000116C0000}"/>
    <cellStyle name="Normal 12 4 3 4 3 5 2 2" xfId="22653" xr:uid="{00000000-0005-0000-0000-0000126C0000}"/>
    <cellStyle name="Normal 12 4 3 4 3 5 2 2 2" xfId="48273" xr:uid="{00000000-0005-0000-0000-0000136C0000}"/>
    <cellStyle name="Normal 12 4 3 4 3 5 2 3" xfId="35463" xr:uid="{00000000-0005-0000-0000-0000146C0000}"/>
    <cellStyle name="Normal 12 4 3 4 3 5 3" xfId="17163" xr:uid="{00000000-0005-0000-0000-0000156C0000}"/>
    <cellStyle name="Normal 12 4 3 4 3 5 3 2" xfId="42783" xr:uid="{00000000-0005-0000-0000-0000166C0000}"/>
    <cellStyle name="Normal 12 4 3 4 3 5 4" xfId="29973" xr:uid="{00000000-0005-0000-0000-0000176C0000}"/>
    <cellStyle name="Normal 12 4 3 4 3 6" xfId="11672" xr:uid="{00000000-0005-0000-0000-0000186C0000}"/>
    <cellStyle name="Normal 12 4 3 4 3 6 2" xfId="24483" xr:uid="{00000000-0005-0000-0000-0000196C0000}"/>
    <cellStyle name="Normal 12 4 3 4 3 6 2 2" xfId="50103" xr:uid="{00000000-0005-0000-0000-00001A6C0000}"/>
    <cellStyle name="Normal 12 4 3 4 3 6 3" xfId="37293" xr:uid="{00000000-0005-0000-0000-00001B6C0000}"/>
    <cellStyle name="Normal 12 4 3 4 3 7" xfId="6182" xr:uid="{00000000-0005-0000-0000-00001C6C0000}"/>
    <cellStyle name="Normal 12 4 3 4 3 7 2" xfId="18993" xr:uid="{00000000-0005-0000-0000-00001D6C0000}"/>
    <cellStyle name="Normal 12 4 3 4 3 7 2 2" xfId="44613" xr:uid="{00000000-0005-0000-0000-00001E6C0000}"/>
    <cellStyle name="Normal 12 4 3 4 3 7 3" xfId="31803" xr:uid="{00000000-0005-0000-0000-00001F6C0000}"/>
    <cellStyle name="Normal 12 4 3 4 3 8" xfId="13503" xr:uid="{00000000-0005-0000-0000-0000206C0000}"/>
    <cellStyle name="Normal 12 4 3 4 3 8 2" xfId="39123" xr:uid="{00000000-0005-0000-0000-0000216C0000}"/>
    <cellStyle name="Normal 12 4 3 4 3 9" xfId="26313" xr:uid="{00000000-0005-0000-0000-0000226C0000}"/>
    <cellStyle name="Normal 12 4 3 4 4" xfId="466" xr:uid="{00000000-0005-0000-0000-0000236C0000}"/>
    <cellStyle name="Normal 12 4 3 4 4 2" xfId="1361" xr:uid="{00000000-0005-0000-0000-0000246C0000}"/>
    <cellStyle name="Normal 12 4 3 4 4 2 2" xfId="3191" xr:uid="{00000000-0005-0000-0000-0000256C0000}"/>
    <cellStyle name="Normal 12 4 3 4 4 2 2 2" xfId="8681" xr:uid="{00000000-0005-0000-0000-0000266C0000}"/>
    <cellStyle name="Normal 12 4 3 4 4 2 2 2 2" xfId="21492" xr:uid="{00000000-0005-0000-0000-0000276C0000}"/>
    <cellStyle name="Normal 12 4 3 4 4 2 2 2 2 2" xfId="47112" xr:uid="{00000000-0005-0000-0000-0000286C0000}"/>
    <cellStyle name="Normal 12 4 3 4 4 2 2 2 3" xfId="34302" xr:uid="{00000000-0005-0000-0000-0000296C0000}"/>
    <cellStyle name="Normal 12 4 3 4 4 2 2 3" xfId="16002" xr:uid="{00000000-0005-0000-0000-00002A6C0000}"/>
    <cellStyle name="Normal 12 4 3 4 4 2 2 3 2" xfId="41622" xr:uid="{00000000-0005-0000-0000-00002B6C0000}"/>
    <cellStyle name="Normal 12 4 3 4 4 2 2 4" xfId="28812" xr:uid="{00000000-0005-0000-0000-00002C6C0000}"/>
    <cellStyle name="Normal 12 4 3 4 4 2 3" xfId="5021" xr:uid="{00000000-0005-0000-0000-00002D6C0000}"/>
    <cellStyle name="Normal 12 4 3 4 4 2 3 2" xfId="10511" xr:uid="{00000000-0005-0000-0000-00002E6C0000}"/>
    <cellStyle name="Normal 12 4 3 4 4 2 3 2 2" xfId="23322" xr:uid="{00000000-0005-0000-0000-00002F6C0000}"/>
    <cellStyle name="Normal 12 4 3 4 4 2 3 2 2 2" xfId="48942" xr:uid="{00000000-0005-0000-0000-0000306C0000}"/>
    <cellStyle name="Normal 12 4 3 4 4 2 3 2 3" xfId="36132" xr:uid="{00000000-0005-0000-0000-0000316C0000}"/>
    <cellStyle name="Normal 12 4 3 4 4 2 3 3" xfId="17832" xr:uid="{00000000-0005-0000-0000-0000326C0000}"/>
    <cellStyle name="Normal 12 4 3 4 4 2 3 3 2" xfId="43452" xr:uid="{00000000-0005-0000-0000-0000336C0000}"/>
    <cellStyle name="Normal 12 4 3 4 4 2 3 4" xfId="30642" xr:uid="{00000000-0005-0000-0000-0000346C0000}"/>
    <cellStyle name="Normal 12 4 3 4 4 2 4" xfId="12341" xr:uid="{00000000-0005-0000-0000-0000356C0000}"/>
    <cellStyle name="Normal 12 4 3 4 4 2 4 2" xfId="25152" xr:uid="{00000000-0005-0000-0000-0000366C0000}"/>
    <cellStyle name="Normal 12 4 3 4 4 2 4 2 2" xfId="50772" xr:uid="{00000000-0005-0000-0000-0000376C0000}"/>
    <cellStyle name="Normal 12 4 3 4 4 2 4 3" xfId="37962" xr:uid="{00000000-0005-0000-0000-0000386C0000}"/>
    <cellStyle name="Normal 12 4 3 4 4 2 5" xfId="6851" xr:uid="{00000000-0005-0000-0000-0000396C0000}"/>
    <cellStyle name="Normal 12 4 3 4 4 2 5 2" xfId="19662" xr:uid="{00000000-0005-0000-0000-00003A6C0000}"/>
    <cellStyle name="Normal 12 4 3 4 4 2 5 2 2" xfId="45282" xr:uid="{00000000-0005-0000-0000-00003B6C0000}"/>
    <cellStyle name="Normal 12 4 3 4 4 2 5 3" xfId="32472" xr:uid="{00000000-0005-0000-0000-00003C6C0000}"/>
    <cellStyle name="Normal 12 4 3 4 4 2 6" xfId="14172" xr:uid="{00000000-0005-0000-0000-00003D6C0000}"/>
    <cellStyle name="Normal 12 4 3 4 4 2 6 2" xfId="39792" xr:uid="{00000000-0005-0000-0000-00003E6C0000}"/>
    <cellStyle name="Normal 12 4 3 4 4 2 7" xfId="26982" xr:uid="{00000000-0005-0000-0000-00003F6C0000}"/>
    <cellStyle name="Normal 12 4 3 4 4 3" xfId="2297" xr:uid="{00000000-0005-0000-0000-0000406C0000}"/>
    <cellStyle name="Normal 12 4 3 4 4 3 2" xfId="7787" xr:uid="{00000000-0005-0000-0000-0000416C0000}"/>
    <cellStyle name="Normal 12 4 3 4 4 3 2 2" xfId="20598" xr:uid="{00000000-0005-0000-0000-0000426C0000}"/>
    <cellStyle name="Normal 12 4 3 4 4 3 2 2 2" xfId="46218" xr:uid="{00000000-0005-0000-0000-0000436C0000}"/>
    <cellStyle name="Normal 12 4 3 4 4 3 2 3" xfId="33408" xr:uid="{00000000-0005-0000-0000-0000446C0000}"/>
    <cellStyle name="Normal 12 4 3 4 4 3 3" xfId="15108" xr:uid="{00000000-0005-0000-0000-0000456C0000}"/>
    <cellStyle name="Normal 12 4 3 4 4 3 3 2" xfId="40728" xr:uid="{00000000-0005-0000-0000-0000466C0000}"/>
    <cellStyle name="Normal 12 4 3 4 4 3 4" xfId="27918" xr:uid="{00000000-0005-0000-0000-0000476C0000}"/>
    <cellStyle name="Normal 12 4 3 4 4 4" xfId="4127" xr:uid="{00000000-0005-0000-0000-0000486C0000}"/>
    <cellStyle name="Normal 12 4 3 4 4 4 2" xfId="9617" xr:uid="{00000000-0005-0000-0000-0000496C0000}"/>
    <cellStyle name="Normal 12 4 3 4 4 4 2 2" xfId="22428" xr:uid="{00000000-0005-0000-0000-00004A6C0000}"/>
    <cellStyle name="Normal 12 4 3 4 4 4 2 2 2" xfId="48048" xr:uid="{00000000-0005-0000-0000-00004B6C0000}"/>
    <cellStyle name="Normal 12 4 3 4 4 4 2 3" xfId="35238" xr:uid="{00000000-0005-0000-0000-00004C6C0000}"/>
    <cellStyle name="Normal 12 4 3 4 4 4 3" xfId="16938" xr:uid="{00000000-0005-0000-0000-00004D6C0000}"/>
    <cellStyle name="Normal 12 4 3 4 4 4 3 2" xfId="42558" xr:uid="{00000000-0005-0000-0000-00004E6C0000}"/>
    <cellStyle name="Normal 12 4 3 4 4 4 4" xfId="29748" xr:uid="{00000000-0005-0000-0000-00004F6C0000}"/>
    <cellStyle name="Normal 12 4 3 4 4 5" xfId="11447" xr:uid="{00000000-0005-0000-0000-0000506C0000}"/>
    <cellStyle name="Normal 12 4 3 4 4 5 2" xfId="24258" xr:uid="{00000000-0005-0000-0000-0000516C0000}"/>
    <cellStyle name="Normal 12 4 3 4 4 5 2 2" xfId="49878" xr:uid="{00000000-0005-0000-0000-0000526C0000}"/>
    <cellStyle name="Normal 12 4 3 4 4 5 3" xfId="37068" xr:uid="{00000000-0005-0000-0000-0000536C0000}"/>
    <cellStyle name="Normal 12 4 3 4 4 6" xfId="5957" xr:uid="{00000000-0005-0000-0000-0000546C0000}"/>
    <cellStyle name="Normal 12 4 3 4 4 6 2" xfId="18768" xr:uid="{00000000-0005-0000-0000-0000556C0000}"/>
    <cellStyle name="Normal 12 4 3 4 4 6 2 2" xfId="44388" xr:uid="{00000000-0005-0000-0000-0000566C0000}"/>
    <cellStyle name="Normal 12 4 3 4 4 6 3" xfId="31578" xr:uid="{00000000-0005-0000-0000-0000576C0000}"/>
    <cellStyle name="Normal 12 4 3 4 4 7" xfId="13278" xr:uid="{00000000-0005-0000-0000-0000586C0000}"/>
    <cellStyle name="Normal 12 4 3 4 4 7 2" xfId="38898" xr:uid="{00000000-0005-0000-0000-0000596C0000}"/>
    <cellStyle name="Normal 12 4 3 4 4 8" xfId="26088" xr:uid="{00000000-0005-0000-0000-00005A6C0000}"/>
    <cellStyle name="Normal 12 4 3 4 5" xfId="825" xr:uid="{00000000-0005-0000-0000-00005B6C0000}"/>
    <cellStyle name="Normal 12 4 3 4 5 2" xfId="1720" xr:uid="{00000000-0005-0000-0000-00005C6C0000}"/>
    <cellStyle name="Normal 12 4 3 4 5 2 2" xfId="3550" xr:uid="{00000000-0005-0000-0000-00005D6C0000}"/>
    <cellStyle name="Normal 12 4 3 4 5 2 2 2" xfId="9040" xr:uid="{00000000-0005-0000-0000-00005E6C0000}"/>
    <cellStyle name="Normal 12 4 3 4 5 2 2 2 2" xfId="21851" xr:uid="{00000000-0005-0000-0000-00005F6C0000}"/>
    <cellStyle name="Normal 12 4 3 4 5 2 2 2 2 2" xfId="47471" xr:uid="{00000000-0005-0000-0000-0000606C0000}"/>
    <cellStyle name="Normal 12 4 3 4 5 2 2 2 3" xfId="34661" xr:uid="{00000000-0005-0000-0000-0000616C0000}"/>
    <cellStyle name="Normal 12 4 3 4 5 2 2 3" xfId="16361" xr:uid="{00000000-0005-0000-0000-0000626C0000}"/>
    <cellStyle name="Normal 12 4 3 4 5 2 2 3 2" xfId="41981" xr:uid="{00000000-0005-0000-0000-0000636C0000}"/>
    <cellStyle name="Normal 12 4 3 4 5 2 2 4" xfId="29171" xr:uid="{00000000-0005-0000-0000-0000646C0000}"/>
    <cellStyle name="Normal 12 4 3 4 5 2 3" xfId="5380" xr:uid="{00000000-0005-0000-0000-0000656C0000}"/>
    <cellStyle name="Normal 12 4 3 4 5 2 3 2" xfId="10870" xr:uid="{00000000-0005-0000-0000-0000666C0000}"/>
    <cellStyle name="Normal 12 4 3 4 5 2 3 2 2" xfId="23681" xr:uid="{00000000-0005-0000-0000-0000676C0000}"/>
    <cellStyle name="Normal 12 4 3 4 5 2 3 2 2 2" xfId="49301" xr:uid="{00000000-0005-0000-0000-0000686C0000}"/>
    <cellStyle name="Normal 12 4 3 4 5 2 3 2 3" xfId="36491" xr:uid="{00000000-0005-0000-0000-0000696C0000}"/>
    <cellStyle name="Normal 12 4 3 4 5 2 3 3" xfId="18191" xr:uid="{00000000-0005-0000-0000-00006A6C0000}"/>
    <cellStyle name="Normal 12 4 3 4 5 2 3 3 2" xfId="43811" xr:uid="{00000000-0005-0000-0000-00006B6C0000}"/>
    <cellStyle name="Normal 12 4 3 4 5 2 3 4" xfId="31001" xr:uid="{00000000-0005-0000-0000-00006C6C0000}"/>
    <cellStyle name="Normal 12 4 3 4 5 2 4" xfId="12700" xr:uid="{00000000-0005-0000-0000-00006D6C0000}"/>
    <cellStyle name="Normal 12 4 3 4 5 2 4 2" xfId="25511" xr:uid="{00000000-0005-0000-0000-00006E6C0000}"/>
    <cellStyle name="Normal 12 4 3 4 5 2 4 2 2" xfId="51131" xr:uid="{00000000-0005-0000-0000-00006F6C0000}"/>
    <cellStyle name="Normal 12 4 3 4 5 2 4 3" xfId="38321" xr:uid="{00000000-0005-0000-0000-0000706C0000}"/>
    <cellStyle name="Normal 12 4 3 4 5 2 5" xfId="7210" xr:uid="{00000000-0005-0000-0000-0000716C0000}"/>
    <cellStyle name="Normal 12 4 3 4 5 2 5 2" xfId="20021" xr:uid="{00000000-0005-0000-0000-0000726C0000}"/>
    <cellStyle name="Normal 12 4 3 4 5 2 5 2 2" xfId="45641" xr:uid="{00000000-0005-0000-0000-0000736C0000}"/>
    <cellStyle name="Normal 12 4 3 4 5 2 5 3" xfId="32831" xr:uid="{00000000-0005-0000-0000-0000746C0000}"/>
    <cellStyle name="Normal 12 4 3 4 5 2 6" xfId="14531" xr:uid="{00000000-0005-0000-0000-0000756C0000}"/>
    <cellStyle name="Normal 12 4 3 4 5 2 6 2" xfId="40151" xr:uid="{00000000-0005-0000-0000-0000766C0000}"/>
    <cellStyle name="Normal 12 4 3 4 5 2 7" xfId="27341" xr:uid="{00000000-0005-0000-0000-0000776C0000}"/>
    <cellStyle name="Normal 12 4 3 4 5 3" xfId="2656" xr:uid="{00000000-0005-0000-0000-0000786C0000}"/>
    <cellStyle name="Normal 12 4 3 4 5 3 2" xfId="8146" xr:uid="{00000000-0005-0000-0000-0000796C0000}"/>
    <cellStyle name="Normal 12 4 3 4 5 3 2 2" xfId="20957" xr:uid="{00000000-0005-0000-0000-00007A6C0000}"/>
    <cellStyle name="Normal 12 4 3 4 5 3 2 2 2" xfId="46577" xr:uid="{00000000-0005-0000-0000-00007B6C0000}"/>
    <cellStyle name="Normal 12 4 3 4 5 3 2 3" xfId="33767" xr:uid="{00000000-0005-0000-0000-00007C6C0000}"/>
    <cellStyle name="Normal 12 4 3 4 5 3 3" xfId="15467" xr:uid="{00000000-0005-0000-0000-00007D6C0000}"/>
    <cellStyle name="Normal 12 4 3 4 5 3 3 2" xfId="41087" xr:uid="{00000000-0005-0000-0000-00007E6C0000}"/>
    <cellStyle name="Normal 12 4 3 4 5 3 4" xfId="28277" xr:uid="{00000000-0005-0000-0000-00007F6C0000}"/>
    <cellStyle name="Normal 12 4 3 4 5 4" xfId="4486" xr:uid="{00000000-0005-0000-0000-0000806C0000}"/>
    <cellStyle name="Normal 12 4 3 4 5 4 2" xfId="9976" xr:uid="{00000000-0005-0000-0000-0000816C0000}"/>
    <cellStyle name="Normal 12 4 3 4 5 4 2 2" xfId="22787" xr:uid="{00000000-0005-0000-0000-0000826C0000}"/>
    <cellStyle name="Normal 12 4 3 4 5 4 2 2 2" xfId="48407" xr:uid="{00000000-0005-0000-0000-0000836C0000}"/>
    <cellStyle name="Normal 12 4 3 4 5 4 2 3" xfId="35597" xr:uid="{00000000-0005-0000-0000-0000846C0000}"/>
    <cellStyle name="Normal 12 4 3 4 5 4 3" xfId="17297" xr:uid="{00000000-0005-0000-0000-0000856C0000}"/>
    <cellStyle name="Normal 12 4 3 4 5 4 3 2" xfId="42917" xr:uid="{00000000-0005-0000-0000-0000866C0000}"/>
    <cellStyle name="Normal 12 4 3 4 5 4 4" xfId="30107" xr:uid="{00000000-0005-0000-0000-0000876C0000}"/>
    <cellStyle name="Normal 12 4 3 4 5 5" xfId="11806" xr:uid="{00000000-0005-0000-0000-0000886C0000}"/>
    <cellStyle name="Normal 12 4 3 4 5 5 2" xfId="24617" xr:uid="{00000000-0005-0000-0000-0000896C0000}"/>
    <cellStyle name="Normal 12 4 3 4 5 5 2 2" xfId="50237" xr:uid="{00000000-0005-0000-0000-00008A6C0000}"/>
    <cellStyle name="Normal 12 4 3 4 5 5 3" xfId="37427" xr:uid="{00000000-0005-0000-0000-00008B6C0000}"/>
    <cellStyle name="Normal 12 4 3 4 5 6" xfId="6316" xr:uid="{00000000-0005-0000-0000-00008C6C0000}"/>
    <cellStyle name="Normal 12 4 3 4 5 6 2" xfId="19127" xr:uid="{00000000-0005-0000-0000-00008D6C0000}"/>
    <cellStyle name="Normal 12 4 3 4 5 6 2 2" xfId="44747" xr:uid="{00000000-0005-0000-0000-00008E6C0000}"/>
    <cellStyle name="Normal 12 4 3 4 5 6 3" xfId="31937" xr:uid="{00000000-0005-0000-0000-00008F6C0000}"/>
    <cellStyle name="Normal 12 4 3 4 5 7" xfId="13637" xr:uid="{00000000-0005-0000-0000-0000906C0000}"/>
    <cellStyle name="Normal 12 4 3 4 5 7 2" xfId="39257" xr:uid="{00000000-0005-0000-0000-0000916C0000}"/>
    <cellStyle name="Normal 12 4 3 4 5 8" xfId="26447" xr:uid="{00000000-0005-0000-0000-0000926C0000}"/>
    <cellStyle name="Normal 12 4 3 4 6" xfId="1226" xr:uid="{00000000-0005-0000-0000-0000936C0000}"/>
    <cellStyle name="Normal 12 4 3 4 6 2" xfId="3056" xr:uid="{00000000-0005-0000-0000-0000946C0000}"/>
    <cellStyle name="Normal 12 4 3 4 6 2 2" xfId="8546" xr:uid="{00000000-0005-0000-0000-0000956C0000}"/>
    <cellStyle name="Normal 12 4 3 4 6 2 2 2" xfId="21357" xr:uid="{00000000-0005-0000-0000-0000966C0000}"/>
    <cellStyle name="Normal 12 4 3 4 6 2 2 2 2" xfId="46977" xr:uid="{00000000-0005-0000-0000-0000976C0000}"/>
    <cellStyle name="Normal 12 4 3 4 6 2 2 3" xfId="34167" xr:uid="{00000000-0005-0000-0000-0000986C0000}"/>
    <cellStyle name="Normal 12 4 3 4 6 2 3" xfId="15867" xr:uid="{00000000-0005-0000-0000-0000996C0000}"/>
    <cellStyle name="Normal 12 4 3 4 6 2 3 2" xfId="41487" xr:uid="{00000000-0005-0000-0000-00009A6C0000}"/>
    <cellStyle name="Normal 12 4 3 4 6 2 4" xfId="28677" xr:uid="{00000000-0005-0000-0000-00009B6C0000}"/>
    <cellStyle name="Normal 12 4 3 4 6 3" xfId="4886" xr:uid="{00000000-0005-0000-0000-00009C6C0000}"/>
    <cellStyle name="Normal 12 4 3 4 6 3 2" xfId="10376" xr:uid="{00000000-0005-0000-0000-00009D6C0000}"/>
    <cellStyle name="Normal 12 4 3 4 6 3 2 2" xfId="23187" xr:uid="{00000000-0005-0000-0000-00009E6C0000}"/>
    <cellStyle name="Normal 12 4 3 4 6 3 2 2 2" xfId="48807" xr:uid="{00000000-0005-0000-0000-00009F6C0000}"/>
    <cellStyle name="Normal 12 4 3 4 6 3 2 3" xfId="35997" xr:uid="{00000000-0005-0000-0000-0000A06C0000}"/>
    <cellStyle name="Normal 12 4 3 4 6 3 3" xfId="17697" xr:uid="{00000000-0005-0000-0000-0000A16C0000}"/>
    <cellStyle name="Normal 12 4 3 4 6 3 3 2" xfId="43317" xr:uid="{00000000-0005-0000-0000-0000A26C0000}"/>
    <cellStyle name="Normal 12 4 3 4 6 3 4" xfId="30507" xr:uid="{00000000-0005-0000-0000-0000A36C0000}"/>
    <cellStyle name="Normal 12 4 3 4 6 4" xfId="12206" xr:uid="{00000000-0005-0000-0000-0000A46C0000}"/>
    <cellStyle name="Normal 12 4 3 4 6 4 2" xfId="25017" xr:uid="{00000000-0005-0000-0000-0000A56C0000}"/>
    <cellStyle name="Normal 12 4 3 4 6 4 2 2" xfId="50637" xr:uid="{00000000-0005-0000-0000-0000A66C0000}"/>
    <cellStyle name="Normal 12 4 3 4 6 4 3" xfId="37827" xr:uid="{00000000-0005-0000-0000-0000A76C0000}"/>
    <cellStyle name="Normal 12 4 3 4 6 5" xfId="6716" xr:uid="{00000000-0005-0000-0000-0000A86C0000}"/>
    <cellStyle name="Normal 12 4 3 4 6 5 2" xfId="19527" xr:uid="{00000000-0005-0000-0000-0000A96C0000}"/>
    <cellStyle name="Normal 12 4 3 4 6 5 2 2" xfId="45147" xr:uid="{00000000-0005-0000-0000-0000AA6C0000}"/>
    <cellStyle name="Normal 12 4 3 4 6 5 3" xfId="32337" xr:uid="{00000000-0005-0000-0000-0000AB6C0000}"/>
    <cellStyle name="Normal 12 4 3 4 6 6" xfId="14037" xr:uid="{00000000-0005-0000-0000-0000AC6C0000}"/>
    <cellStyle name="Normal 12 4 3 4 6 6 2" xfId="39657" xr:uid="{00000000-0005-0000-0000-0000AD6C0000}"/>
    <cellStyle name="Normal 12 4 3 4 6 7" xfId="26847" xr:uid="{00000000-0005-0000-0000-0000AE6C0000}"/>
    <cellStyle name="Normal 12 4 3 4 7" xfId="2162" xr:uid="{00000000-0005-0000-0000-0000AF6C0000}"/>
    <cellStyle name="Normal 12 4 3 4 7 2" xfId="7652" xr:uid="{00000000-0005-0000-0000-0000B06C0000}"/>
    <cellStyle name="Normal 12 4 3 4 7 2 2" xfId="20463" xr:uid="{00000000-0005-0000-0000-0000B16C0000}"/>
    <cellStyle name="Normal 12 4 3 4 7 2 2 2" xfId="46083" xr:uid="{00000000-0005-0000-0000-0000B26C0000}"/>
    <cellStyle name="Normal 12 4 3 4 7 2 3" xfId="33273" xr:uid="{00000000-0005-0000-0000-0000B36C0000}"/>
    <cellStyle name="Normal 12 4 3 4 7 3" xfId="14973" xr:uid="{00000000-0005-0000-0000-0000B46C0000}"/>
    <cellStyle name="Normal 12 4 3 4 7 3 2" xfId="40593" xr:uid="{00000000-0005-0000-0000-0000B56C0000}"/>
    <cellStyle name="Normal 12 4 3 4 7 4" xfId="27783" xr:uid="{00000000-0005-0000-0000-0000B66C0000}"/>
    <cellStyle name="Normal 12 4 3 4 8" xfId="3992" xr:uid="{00000000-0005-0000-0000-0000B76C0000}"/>
    <cellStyle name="Normal 12 4 3 4 8 2" xfId="9482" xr:uid="{00000000-0005-0000-0000-0000B86C0000}"/>
    <cellStyle name="Normal 12 4 3 4 8 2 2" xfId="22293" xr:uid="{00000000-0005-0000-0000-0000B96C0000}"/>
    <cellStyle name="Normal 12 4 3 4 8 2 2 2" xfId="47913" xr:uid="{00000000-0005-0000-0000-0000BA6C0000}"/>
    <cellStyle name="Normal 12 4 3 4 8 2 3" xfId="35103" xr:uid="{00000000-0005-0000-0000-0000BB6C0000}"/>
    <cellStyle name="Normal 12 4 3 4 8 3" xfId="16803" xr:uid="{00000000-0005-0000-0000-0000BC6C0000}"/>
    <cellStyle name="Normal 12 4 3 4 8 3 2" xfId="42423" xr:uid="{00000000-0005-0000-0000-0000BD6C0000}"/>
    <cellStyle name="Normal 12 4 3 4 8 4" xfId="29613" xr:uid="{00000000-0005-0000-0000-0000BE6C0000}"/>
    <cellStyle name="Normal 12 4 3 4 9" xfId="11312" xr:uid="{00000000-0005-0000-0000-0000BF6C0000}"/>
    <cellStyle name="Normal 12 4 3 4 9 2" xfId="24123" xr:uid="{00000000-0005-0000-0000-0000C06C0000}"/>
    <cellStyle name="Normal 12 4 3 4 9 2 2" xfId="49743" xr:uid="{00000000-0005-0000-0000-0000C16C0000}"/>
    <cellStyle name="Normal 12 4 3 4 9 3" xfId="36933" xr:uid="{00000000-0005-0000-0000-0000C26C0000}"/>
    <cellStyle name="Normal 12 4 3 5" xfId="382" xr:uid="{00000000-0005-0000-0000-0000C36C0000}"/>
    <cellStyle name="Normal 12 4 3 5 2" xfId="866" xr:uid="{00000000-0005-0000-0000-0000C46C0000}"/>
    <cellStyle name="Normal 12 4 3 5 2 2" xfId="1761" xr:uid="{00000000-0005-0000-0000-0000C56C0000}"/>
    <cellStyle name="Normal 12 4 3 5 2 2 2" xfId="3591" xr:uid="{00000000-0005-0000-0000-0000C66C0000}"/>
    <cellStyle name="Normal 12 4 3 5 2 2 2 2" xfId="9081" xr:uid="{00000000-0005-0000-0000-0000C76C0000}"/>
    <cellStyle name="Normal 12 4 3 5 2 2 2 2 2" xfId="21892" xr:uid="{00000000-0005-0000-0000-0000C86C0000}"/>
    <cellStyle name="Normal 12 4 3 5 2 2 2 2 2 2" xfId="47512" xr:uid="{00000000-0005-0000-0000-0000C96C0000}"/>
    <cellStyle name="Normal 12 4 3 5 2 2 2 2 3" xfId="34702" xr:uid="{00000000-0005-0000-0000-0000CA6C0000}"/>
    <cellStyle name="Normal 12 4 3 5 2 2 2 3" xfId="16402" xr:uid="{00000000-0005-0000-0000-0000CB6C0000}"/>
    <cellStyle name="Normal 12 4 3 5 2 2 2 3 2" xfId="42022" xr:uid="{00000000-0005-0000-0000-0000CC6C0000}"/>
    <cellStyle name="Normal 12 4 3 5 2 2 2 4" xfId="29212" xr:uid="{00000000-0005-0000-0000-0000CD6C0000}"/>
    <cellStyle name="Normal 12 4 3 5 2 2 3" xfId="5421" xr:uid="{00000000-0005-0000-0000-0000CE6C0000}"/>
    <cellStyle name="Normal 12 4 3 5 2 2 3 2" xfId="10911" xr:uid="{00000000-0005-0000-0000-0000CF6C0000}"/>
    <cellStyle name="Normal 12 4 3 5 2 2 3 2 2" xfId="23722" xr:uid="{00000000-0005-0000-0000-0000D06C0000}"/>
    <cellStyle name="Normal 12 4 3 5 2 2 3 2 2 2" xfId="49342" xr:uid="{00000000-0005-0000-0000-0000D16C0000}"/>
    <cellStyle name="Normal 12 4 3 5 2 2 3 2 3" xfId="36532" xr:uid="{00000000-0005-0000-0000-0000D26C0000}"/>
    <cellStyle name="Normal 12 4 3 5 2 2 3 3" xfId="18232" xr:uid="{00000000-0005-0000-0000-0000D36C0000}"/>
    <cellStyle name="Normal 12 4 3 5 2 2 3 3 2" xfId="43852" xr:uid="{00000000-0005-0000-0000-0000D46C0000}"/>
    <cellStyle name="Normal 12 4 3 5 2 2 3 4" xfId="31042" xr:uid="{00000000-0005-0000-0000-0000D56C0000}"/>
    <cellStyle name="Normal 12 4 3 5 2 2 4" xfId="12741" xr:uid="{00000000-0005-0000-0000-0000D66C0000}"/>
    <cellStyle name="Normal 12 4 3 5 2 2 4 2" xfId="25552" xr:uid="{00000000-0005-0000-0000-0000D76C0000}"/>
    <cellStyle name="Normal 12 4 3 5 2 2 4 2 2" xfId="51172" xr:uid="{00000000-0005-0000-0000-0000D86C0000}"/>
    <cellStyle name="Normal 12 4 3 5 2 2 4 3" xfId="38362" xr:uid="{00000000-0005-0000-0000-0000D96C0000}"/>
    <cellStyle name="Normal 12 4 3 5 2 2 5" xfId="7251" xr:uid="{00000000-0005-0000-0000-0000DA6C0000}"/>
    <cellStyle name="Normal 12 4 3 5 2 2 5 2" xfId="20062" xr:uid="{00000000-0005-0000-0000-0000DB6C0000}"/>
    <cellStyle name="Normal 12 4 3 5 2 2 5 2 2" xfId="45682" xr:uid="{00000000-0005-0000-0000-0000DC6C0000}"/>
    <cellStyle name="Normal 12 4 3 5 2 2 5 3" xfId="32872" xr:uid="{00000000-0005-0000-0000-0000DD6C0000}"/>
    <cellStyle name="Normal 12 4 3 5 2 2 6" xfId="14572" xr:uid="{00000000-0005-0000-0000-0000DE6C0000}"/>
    <cellStyle name="Normal 12 4 3 5 2 2 6 2" xfId="40192" xr:uid="{00000000-0005-0000-0000-0000DF6C0000}"/>
    <cellStyle name="Normal 12 4 3 5 2 2 7" xfId="27382" xr:uid="{00000000-0005-0000-0000-0000E06C0000}"/>
    <cellStyle name="Normal 12 4 3 5 2 3" xfId="2697" xr:uid="{00000000-0005-0000-0000-0000E16C0000}"/>
    <cellStyle name="Normal 12 4 3 5 2 3 2" xfId="8187" xr:uid="{00000000-0005-0000-0000-0000E26C0000}"/>
    <cellStyle name="Normal 12 4 3 5 2 3 2 2" xfId="20998" xr:uid="{00000000-0005-0000-0000-0000E36C0000}"/>
    <cellStyle name="Normal 12 4 3 5 2 3 2 2 2" xfId="46618" xr:uid="{00000000-0005-0000-0000-0000E46C0000}"/>
    <cellStyle name="Normal 12 4 3 5 2 3 2 3" xfId="33808" xr:uid="{00000000-0005-0000-0000-0000E56C0000}"/>
    <cellStyle name="Normal 12 4 3 5 2 3 3" xfId="15508" xr:uid="{00000000-0005-0000-0000-0000E66C0000}"/>
    <cellStyle name="Normal 12 4 3 5 2 3 3 2" xfId="41128" xr:uid="{00000000-0005-0000-0000-0000E76C0000}"/>
    <cellStyle name="Normal 12 4 3 5 2 3 4" xfId="28318" xr:uid="{00000000-0005-0000-0000-0000E86C0000}"/>
    <cellStyle name="Normal 12 4 3 5 2 4" xfId="4527" xr:uid="{00000000-0005-0000-0000-0000E96C0000}"/>
    <cellStyle name="Normal 12 4 3 5 2 4 2" xfId="10017" xr:uid="{00000000-0005-0000-0000-0000EA6C0000}"/>
    <cellStyle name="Normal 12 4 3 5 2 4 2 2" xfId="22828" xr:uid="{00000000-0005-0000-0000-0000EB6C0000}"/>
    <cellStyle name="Normal 12 4 3 5 2 4 2 2 2" xfId="48448" xr:uid="{00000000-0005-0000-0000-0000EC6C0000}"/>
    <cellStyle name="Normal 12 4 3 5 2 4 2 3" xfId="35638" xr:uid="{00000000-0005-0000-0000-0000ED6C0000}"/>
    <cellStyle name="Normal 12 4 3 5 2 4 3" xfId="17338" xr:uid="{00000000-0005-0000-0000-0000EE6C0000}"/>
    <cellStyle name="Normal 12 4 3 5 2 4 3 2" xfId="42958" xr:uid="{00000000-0005-0000-0000-0000EF6C0000}"/>
    <cellStyle name="Normal 12 4 3 5 2 4 4" xfId="30148" xr:uid="{00000000-0005-0000-0000-0000F06C0000}"/>
    <cellStyle name="Normal 12 4 3 5 2 5" xfId="11847" xr:uid="{00000000-0005-0000-0000-0000F16C0000}"/>
    <cellStyle name="Normal 12 4 3 5 2 5 2" xfId="24658" xr:uid="{00000000-0005-0000-0000-0000F26C0000}"/>
    <cellStyle name="Normal 12 4 3 5 2 5 2 2" xfId="50278" xr:uid="{00000000-0005-0000-0000-0000F36C0000}"/>
    <cellStyle name="Normal 12 4 3 5 2 5 3" xfId="37468" xr:uid="{00000000-0005-0000-0000-0000F46C0000}"/>
    <cellStyle name="Normal 12 4 3 5 2 6" xfId="6357" xr:uid="{00000000-0005-0000-0000-0000F56C0000}"/>
    <cellStyle name="Normal 12 4 3 5 2 6 2" xfId="19168" xr:uid="{00000000-0005-0000-0000-0000F66C0000}"/>
    <cellStyle name="Normal 12 4 3 5 2 6 2 2" xfId="44788" xr:uid="{00000000-0005-0000-0000-0000F76C0000}"/>
    <cellStyle name="Normal 12 4 3 5 2 6 3" xfId="31978" xr:uid="{00000000-0005-0000-0000-0000F86C0000}"/>
    <cellStyle name="Normal 12 4 3 5 2 7" xfId="13678" xr:uid="{00000000-0005-0000-0000-0000F96C0000}"/>
    <cellStyle name="Normal 12 4 3 5 2 7 2" xfId="39298" xr:uid="{00000000-0005-0000-0000-0000FA6C0000}"/>
    <cellStyle name="Normal 12 4 3 5 2 8" xfId="26488" xr:uid="{00000000-0005-0000-0000-0000FB6C0000}"/>
    <cellStyle name="Normal 12 4 3 5 3" xfId="1277" xr:uid="{00000000-0005-0000-0000-0000FC6C0000}"/>
    <cellStyle name="Normal 12 4 3 5 3 2" xfId="3107" xr:uid="{00000000-0005-0000-0000-0000FD6C0000}"/>
    <cellStyle name="Normal 12 4 3 5 3 2 2" xfId="8597" xr:uid="{00000000-0005-0000-0000-0000FE6C0000}"/>
    <cellStyle name="Normal 12 4 3 5 3 2 2 2" xfId="21408" xr:uid="{00000000-0005-0000-0000-0000FF6C0000}"/>
    <cellStyle name="Normal 12 4 3 5 3 2 2 2 2" xfId="47028" xr:uid="{00000000-0005-0000-0000-0000006D0000}"/>
    <cellStyle name="Normal 12 4 3 5 3 2 2 3" xfId="34218" xr:uid="{00000000-0005-0000-0000-0000016D0000}"/>
    <cellStyle name="Normal 12 4 3 5 3 2 3" xfId="15918" xr:uid="{00000000-0005-0000-0000-0000026D0000}"/>
    <cellStyle name="Normal 12 4 3 5 3 2 3 2" xfId="41538" xr:uid="{00000000-0005-0000-0000-0000036D0000}"/>
    <cellStyle name="Normal 12 4 3 5 3 2 4" xfId="28728" xr:uid="{00000000-0005-0000-0000-0000046D0000}"/>
    <cellStyle name="Normal 12 4 3 5 3 3" xfId="4937" xr:uid="{00000000-0005-0000-0000-0000056D0000}"/>
    <cellStyle name="Normal 12 4 3 5 3 3 2" xfId="10427" xr:uid="{00000000-0005-0000-0000-0000066D0000}"/>
    <cellStyle name="Normal 12 4 3 5 3 3 2 2" xfId="23238" xr:uid="{00000000-0005-0000-0000-0000076D0000}"/>
    <cellStyle name="Normal 12 4 3 5 3 3 2 2 2" xfId="48858" xr:uid="{00000000-0005-0000-0000-0000086D0000}"/>
    <cellStyle name="Normal 12 4 3 5 3 3 2 3" xfId="36048" xr:uid="{00000000-0005-0000-0000-0000096D0000}"/>
    <cellStyle name="Normal 12 4 3 5 3 3 3" xfId="17748" xr:uid="{00000000-0005-0000-0000-00000A6D0000}"/>
    <cellStyle name="Normal 12 4 3 5 3 3 3 2" xfId="43368" xr:uid="{00000000-0005-0000-0000-00000B6D0000}"/>
    <cellStyle name="Normal 12 4 3 5 3 3 4" xfId="30558" xr:uid="{00000000-0005-0000-0000-00000C6D0000}"/>
    <cellStyle name="Normal 12 4 3 5 3 4" xfId="12257" xr:uid="{00000000-0005-0000-0000-00000D6D0000}"/>
    <cellStyle name="Normal 12 4 3 5 3 4 2" xfId="25068" xr:uid="{00000000-0005-0000-0000-00000E6D0000}"/>
    <cellStyle name="Normal 12 4 3 5 3 4 2 2" xfId="50688" xr:uid="{00000000-0005-0000-0000-00000F6D0000}"/>
    <cellStyle name="Normal 12 4 3 5 3 4 3" xfId="37878" xr:uid="{00000000-0005-0000-0000-0000106D0000}"/>
    <cellStyle name="Normal 12 4 3 5 3 5" xfId="6767" xr:uid="{00000000-0005-0000-0000-0000116D0000}"/>
    <cellStyle name="Normal 12 4 3 5 3 5 2" xfId="19578" xr:uid="{00000000-0005-0000-0000-0000126D0000}"/>
    <cellStyle name="Normal 12 4 3 5 3 5 2 2" xfId="45198" xr:uid="{00000000-0005-0000-0000-0000136D0000}"/>
    <cellStyle name="Normal 12 4 3 5 3 5 3" xfId="32388" xr:uid="{00000000-0005-0000-0000-0000146D0000}"/>
    <cellStyle name="Normal 12 4 3 5 3 6" xfId="14088" xr:uid="{00000000-0005-0000-0000-0000156D0000}"/>
    <cellStyle name="Normal 12 4 3 5 3 6 2" xfId="39708" xr:uid="{00000000-0005-0000-0000-0000166D0000}"/>
    <cellStyle name="Normal 12 4 3 5 3 7" xfId="26898" xr:uid="{00000000-0005-0000-0000-0000176D0000}"/>
    <cellStyle name="Normal 12 4 3 5 4" xfId="2213" xr:uid="{00000000-0005-0000-0000-0000186D0000}"/>
    <cellStyle name="Normal 12 4 3 5 4 2" xfId="7703" xr:uid="{00000000-0005-0000-0000-0000196D0000}"/>
    <cellStyle name="Normal 12 4 3 5 4 2 2" xfId="20514" xr:uid="{00000000-0005-0000-0000-00001A6D0000}"/>
    <cellStyle name="Normal 12 4 3 5 4 2 2 2" xfId="46134" xr:uid="{00000000-0005-0000-0000-00001B6D0000}"/>
    <cellStyle name="Normal 12 4 3 5 4 2 3" xfId="33324" xr:uid="{00000000-0005-0000-0000-00001C6D0000}"/>
    <cellStyle name="Normal 12 4 3 5 4 3" xfId="15024" xr:uid="{00000000-0005-0000-0000-00001D6D0000}"/>
    <cellStyle name="Normal 12 4 3 5 4 3 2" xfId="40644" xr:uid="{00000000-0005-0000-0000-00001E6D0000}"/>
    <cellStyle name="Normal 12 4 3 5 4 4" xfId="27834" xr:uid="{00000000-0005-0000-0000-00001F6D0000}"/>
    <cellStyle name="Normal 12 4 3 5 5" xfId="4043" xr:uid="{00000000-0005-0000-0000-0000206D0000}"/>
    <cellStyle name="Normal 12 4 3 5 5 2" xfId="9533" xr:uid="{00000000-0005-0000-0000-0000216D0000}"/>
    <cellStyle name="Normal 12 4 3 5 5 2 2" xfId="22344" xr:uid="{00000000-0005-0000-0000-0000226D0000}"/>
    <cellStyle name="Normal 12 4 3 5 5 2 2 2" xfId="47964" xr:uid="{00000000-0005-0000-0000-0000236D0000}"/>
    <cellStyle name="Normal 12 4 3 5 5 2 3" xfId="35154" xr:uid="{00000000-0005-0000-0000-0000246D0000}"/>
    <cellStyle name="Normal 12 4 3 5 5 3" xfId="16854" xr:uid="{00000000-0005-0000-0000-0000256D0000}"/>
    <cellStyle name="Normal 12 4 3 5 5 3 2" xfId="42474" xr:uid="{00000000-0005-0000-0000-0000266D0000}"/>
    <cellStyle name="Normal 12 4 3 5 5 4" xfId="29664" xr:uid="{00000000-0005-0000-0000-0000276D0000}"/>
    <cellStyle name="Normal 12 4 3 5 6" xfId="11363" xr:uid="{00000000-0005-0000-0000-0000286D0000}"/>
    <cellStyle name="Normal 12 4 3 5 6 2" xfId="24174" xr:uid="{00000000-0005-0000-0000-0000296D0000}"/>
    <cellStyle name="Normal 12 4 3 5 6 2 2" xfId="49794" xr:uid="{00000000-0005-0000-0000-00002A6D0000}"/>
    <cellStyle name="Normal 12 4 3 5 6 3" xfId="36984" xr:uid="{00000000-0005-0000-0000-00002B6D0000}"/>
    <cellStyle name="Normal 12 4 3 5 7" xfId="5873" xr:uid="{00000000-0005-0000-0000-00002C6D0000}"/>
    <cellStyle name="Normal 12 4 3 5 7 2" xfId="18684" xr:uid="{00000000-0005-0000-0000-00002D6D0000}"/>
    <cellStyle name="Normal 12 4 3 5 7 2 2" xfId="44304" xr:uid="{00000000-0005-0000-0000-00002E6D0000}"/>
    <cellStyle name="Normal 12 4 3 5 7 3" xfId="31494" xr:uid="{00000000-0005-0000-0000-00002F6D0000}"/>
    <cellStyle name="Normal 12 4 3 5 8" xfId="13194" xr:uid="{00000000-0005-0000-0000-0000306D0000}"/>
    <cellStyle name="Normal 12 4 3 5 8 2" xfId="38814" xr:uid="{00000000-0005-0000-0000-0000316D0000}"/>
    <cellStyle name="Normal 12 4 3 5 9" xfId="26004" xr:uid="{00000000-0005-0000-0000-0000326D0000}"/>
    <cellStyle name="Normal 12 4 3 6" xfId="599" xr:uid="{00000000-0005-0000-0000-0000336D0000}"/>
    <cellStyle name="Normal 12 4 3 6 2" xfId="999" xr:uid="{00000000-0005-0000-0000-0000346D0000}"/>
    <cellStyle name="Normal 12 4 3 6 2 2" xfId="1894" xr:uid="{00000000-0005-0000-0000-0000356D0000}"/>
    <cellStyle name="Normal 12 4 3 6 2 2 2" xfId="3724" xr:uid="{00000000-0005-0000-0000-0000366D0000}"/>
    <cellStyle name="Normal 12 4 3 6 2 2 2 2" xfId="9214" xr:uid="{00000000-0005-0000-0000-0000376D0000}"/>
    <cellStyle name="Normal 12 4 3 6 2 2 2 2 2" xfId="22025" xr:uid="{00000000-0005-0000-0000-0000386D0000}"/>
    <cellStyle name="Normal 12 4 3 6 2 2 2 2 2 2" xfId="47645" xr:uid="{00000000-0005-0000-0000-0000396D0000}"/>
    <cellStyle name="Normal 12 4 3 6 2 2 2 2 3" xfId="34835" xr:uid="{00000000-0005-0000-0000-00003A6D0000}"/>
    <cellStyle name="Normal 12 4 3 6 2 2 2 3" xfId="16535" xr:uid="{00000000-0005-0000-0000-00003B6D0000}"/>
    <cellStyle name="Normal 12 4 3 6 2 2 2 3 2" xfId="42155" xr:uid="{00000000-0005-0000-0000-00003C6D0000}"/>
    <cellStyle name="Normal 12 4 3 6 2 2 2 4" xfId="29345" xr:uid="{00000000-0005-0000-0000-00003D6D0000}"/>
    <cellStyle name="Normal 12 4 3 6 2 2 3" xfId="5554" xr:uid="{00000000-0005-0000-0000-00003E6D0000}"/>
    <cellStyle name="Normal 12 4 3 6 2 2 3 2" xfId="11044" xr:uid="{00000000-0005-0000-0000-00003F6D0000}"/>
    <cellStyle name="Normal 12 4 3 6 2 2 3 2 2" xfId="23855" xr:uid="{00000000-0005-0000-0000-0000406D0000}"/>
    <cellStyle name="Normal 12 4 3 6 2 2 3 2 2 2" xfId="49475" xr:uid="{00000000-0005-0000-0000-0000416D0000}"/>
    <cellStyle name="Normal 12 4 3 6 2 2 3 2 3" xfId="36665" xr:uid="{00000000-0005-0000-0000-0000426D0000}"/>
    <cellStyle name="Normal 12 4 3 6 2 2 3 3" xfId="18365" xr:uid="{00000000-0005-0000-0000-0000436D0000}"/>
    <cellStyle name="Normal 12 4 3 6 2 2 3 3 2" xfId="43985" xr:uid="{00000000-0005-0000-0000-0000446D0000}"/>
    <cellStyle name="Normal 12 4 3 6 2 2 3 4" xfId="31175" xr:uid="{00000000-0005-0000-0000-0000456D0000}"/>
    <cellStyle name="Normal 12 4 3 6 2 2 4" xfId="12874" xr:uid="{00000000-0005-0000-0000-0000466D0000}"/>
    <cellStyle name="Normal 12 4 3 6 2 2 4 2" xfId="25685" xr:uid="{00000000-0005-0000-0000-0000476D0000}"/>
    <cellStyle name="Normal 12 4 3 6 2 2 4 2 2" xfId="51305" xr:uid="{00000000-0005-0000-0000-0000486D0000}"/>
    <cellStyle name="Normal 12 4 3 6 2 2 4 3" xfId="38495" xr:uid="{00000000-0005-0000-0000-0000496D0000}"/>
    <cellStyle name="Normal 12 4 3 6 2 2 5" xfId="7384" xr:uid="{00000000-0005-0000-0000-00004A6D0000}"/>
    <cellStyle name="Normal 12 4 3 6 2 2 5 2" xfId="20195" xr:uid="{00000000-0005-0000-0000-00004B6D0000}"/>
    <cellStyle name="Normal 12 4 3 6 2 2 5 2 2" xfId="45815" xr:uid="{00000000-0005-0000-0000-00004C6D0000}"/>
    <cellStyle name="Normal 12 4 3 6 2 2 5 3" xfId="33005" xr:uid="{00000000-0005-0000-0000-00004D6D0000}"/>
    <cellStyle name="Normal 12 4 3 6 2 2 6" xfId="14705" xr:uid="{00000000-0005-0000-0000-00004E6D0000}"/>
    <cellStyle name="Normal 12 4 3 6 2 2 6 2" xfId="40325" xr:uid="{00000000-0005-0000-0000-00004F6D0000}"/>
    <cellStyle name="Normal 12 4 3 6 2 2 7" xfId="27515" xr:uid="{00000000-0005-0000-0000-0000506D0000}"/>
    <cellStyle name="Normal 12 4 3 6 2 3" xfId="2830" xr:uid="{00000000-0005-0000-0000-0000516D0000}"/>
    <cellStyle name="Normal 12 4 3 6 2 3 2" xfId="8320" xr:uid="{00000000-0005-0000-0000-0000526D0000}"/>
    <cellStyle name="Normal 12 4 3 6 2 3 2 2" xfId="21131" xr:uid="{00000000-0005-0000-0000-0000536D0000}"/>
    <cellStyle name="Normal 12 4 3 6 2 3 2 2 2" xfId="46751" xr:uid="{00000000-0005-0000-0000-0000546D0000}"/>
    <cellStyle name="Normal 12 4 3 6 2 3 2 3" xfId="33941" xr:uid="{00000000-0005-0000-0000-0000556D0000}"/>
    <cellStyle name="Normal 12 4 3 6 2 3 3" xfId="15641" xr:uid="{00000000-0005-0000-0000-0000566D0000}"/>
    <cellStyle name="Normal 12 4 3 6 2 3 3 2" xfId="41261" xr:uid="{00000000-0005-0000-0000-0000576D0000}"/>
    <cellStyle name="Normal 12 4 3 6 2 3 4" xfId="28451" xr:uid="{00000000-0005-0000-0000-0000586D0000}"/>
    <cellStyle name="Normal 12 4 3 6 2 4" xfId="4660" xr:uid="{00000000-0005-0000-0000-0000596D0000}"/>
    <cellStyle name="Normal 12 4 3 6 2 4 2" xfId="10150" xr:uid="{00000000-0005-0000-0000-00005A6D0000}"/>
    <cellStyle name="Normal 12 4 3 6 2 4 2 2" xfId="22961" xr:uid="{00000000-0005-0000-0000-00005B6D0000}"/>
    <cellStyle name="Normal 12 4 3 6 2 4 2 2 2" xfId="48581" xr:uid="{00000000-0005-0000-0000-00005C6D0000}"/>
    <cellStyle name="Normal 12 4 3 6 2 4 2 3" xfId="35771" xr:uid="{00000000-0005-0000-0000-00005D6D0000}"/>
    <cellStyle name="Normal 12 4 3 6 2 4 3" xfId="17471" xr:uid="{00000000-0005-0000-0000-00005E6D0000}"/>
    <cellStyle name="Normal 12 4 3 6 2 4 3 2" xfId="43091" xr:uid="{00000000-0005-0000-0000-00005F6D0000}"/>
    <cellStyle name="Normal 12 4 3 6 2 4 4" xfId="30281" xr:uid="{00000000-0005-0000-0000-0000606D0000}"/>
    <cellStyle name="Normal 12 4 3 6 2 5" xfId="11980" xr:uid="{00000000-0005-0000-0000-0000616D0000}"/>
    <cellStyle name="Normal 12 4 3 6 2 5 2" xfId="24791" xr:uid="{00000000-0005-0000-0000-0000626D0000}"/>
    <cellStyle name="Normal 12 4 3 6 2 5 2 2" xfId="50411" xr:uid="{00000000-0005-0000-0000-0000636D0000}"/>
    <cellStyle name="Normal 12 4 3 6 2 5 3" xfId="37601" xr:uid="{00000000-0005-0000-0000-0000646D0000}"/>
    <cellStyle name="Normal 12 4 3 6 2 6" xfId="6490" xr:uid="{00000000-0005-0000-0000-0000656D0000}"/>
    <cellStyle name="Normal 12 4 3 6 2 6 2" xfId="19301" xr:uid="{00000000-0005-0000-0000-0000666D0000}"/>
    <cellStyle name="Normal 12 4 3 6 2 6 2 2" xfId="44921" xr:uid="{00000000-0005-0000-0000-0000676D0000}"/>
    <cellStyle name="Normal 12 4 3 6 2 6 3" xfId="32111" xr:uid="{00000000-0005-0000-0000-0000686D0000}"/>
    <cellStyle name="Normal 12 4 3 6 2 7" xfId="13811" xr:uid="{00000000-0005-0000-0000-0000696D0000}"/>
    <cellStyle name="Normal 12 4 3 6 2 7 2" xfId="39431" xr:uid="{00000000-0005-0000-0000-00006A6D0000}"/>
    <cellStyle name="Normal 12 4 3 6 2 8" xfId="26621" xr:uid="{00000000-0005-0000-0000-00006B6D0000}"/>
    <cellStyle name="Normal 12 4 3 6 3" xfId="1494" xr:uid="{00000000-0005-0000-0000-00006C6D0000}"/>
    <cellStyle name="Normal 12 4 3 6 3 2" xfId="3324" xr:uid="{00000000-0005-0000-0000-00006D6D0000}"/>
    <cellStyle name="Normal 12 4 3 6 3 2 2" xfId="8814" xr:uid="{00000000-0005-0000-0000-00006E6D0000}"/>
    <cellStyle name="Normal 12 4 3 6 3 2 2 2" xfId="21625" xr:uid="{00000000-0005-0000-0000-00006F6D0000}"/>
    <cellStyle name="Normal 12 4 3 6 3 2 2 2 2" xfId="47245" xr:uid="{00000000-0005-0000-0000-0000706D0000}"/>
    <cellStyle name="Normal 12 4 3 6 3 2 2 3" xfId="34435" xr:uid="{00000000-0005-0000-0000-0000716D0000}"/>
    <cellStyle name="Normal 12 4 3 6 3 2 3" xfId="16135" xr:uid="{00000000-0005-0000-0000-0000726D0000}"/>
    <cellStyle name="Normal 12 4 3 6 3 2 3 2" xfId="41755" xr:uid="{00000000-0005-0000-0000-0000736D0000}"/>
    <cellStyle name="Normal 12 4 3 6 3 2 4" xfId="28945" xr:uid="{00000000-0005-0000-0000-0000746D0000}"/>
    <cellStyle name="Normal 12 4 3 6 3 3" xfId="5154" xr:uid="{00000000-0005-0000-0000-0000756D0000}"/>
    <cellStyle name="Normal 12 4 3 6 3 3 2" xfId="10644" xr:uid="{00000000-0005-0000-0000-0000766D0000}"/>
    <cellStyle name="Normal 12 4 3 6 3 3 2 2" xfId="23455" xr:uid="{00000000-0005-0000-0000-0000776D0000}"/>
    <cellStyle name="Normal 12 4 3 6 3 3 2 2 2" xfId="49075" xr:uid="{00000000-0005-0000-0000-0000786D0000}"/>
    <cellStyle name="Normal 12 4 3 6 3 3 2 3" xfId="36265" xr:uid="{00000000-0005-0000-0000-0000796D0000}"/>
    <cellStyle name="Normal 12 4 3 6 3 3 3" xfId="17965" xr:uid="{00000000-0005-0000-0000-00007A6D0000}"/>
    <cellStyle name="Normal 12 4 3 6 3 3 3 2" xfId="43585" xr:uid="{00000000-0005-0000-0000-00007B6D0000}"/>
    <cellStyle name="Normal 12 4 3 6 3 3 4" xfId="30775" xr:uid="{00000000-0005-0000-0000-00007C6D0000}"/>
    <cellStyle name="Normal 12 4 3 6 3 4" xfId="12474" xr:uid="{00000000-0005-0000-0000-00007D6D0000}"/>
    <cellStyle name="Normal 12 4 3 6 3 4 2" xfId="25285" xr:uid="{00000000-0005-0000-0000-00007E6D0000}"/>
    <cellStyle name="Normal 12 4 3 6 3 4 2 2" xfId="50905" xr:uid="{00000000-0005-0000-0000-00007F6D0000}"/>
    <cellStyle name="Normal 12 4 3 6 3 4 3" xfId="38095" xr:uid="{00000000-0005-0000-0000-0000806D0000}"/>
    <cellStyle name="Normal 12 4 3 6 3 5" xfId="6984" xr:uid="{00000000-0005-0000-0000-0000816D0000}"/>
    <cellStyle name="Normal 12 4 3 6 3 5 2" xfId="19795" xr:uid="{00000000-0005-0000-0000-0000826D0000}"/>
    <cellStyle name="Normal 12 4 3 6 3 5 2 2" xfId="45415" xr:uid="{00000000-0005-0000-0000-0000836D0000}"/>
    <cellStyle name="Normal 12 4 3 6 3 5 3" xfId="32605" xr:uid="{00000000-0005-0000-0000-0000846D0000}"/>
    <cellStyle name="Normal 12 4 3 6 3 6" xfId="14305" xr:uid="{00000000-0005-0000-0000-0000856D0000}"/>
    <cellStyle name="Normal 12 4 3 6 3 6 2" xfId="39925" xr:uid="{00000000-0005-0000-0000-0000866D0000}"/>
    <cellStyle name="Normal 12 4 3 6 3 7" xfId="27115" xr:uid="{00000000-0005-0000-0000-0000876D0000}"/>
    <cellStyle name="Normal 12 4 3 6 4" xfId="2430" xr:uid="{00000000-0005-0000-0000-0000886D0000}"/>
    <cellStyle name="Normal 12 4 3 6 4 2" xfId="7920" xr:uid="{00000000-0005-0000-0000-0000896D0000}"/>
    <cellStyle name="Normal 12 4 3 6 4 2 2" xfId="20731" xr:uid="{00000000-0005-0000-0000-00008A6D0000}"/>
    <cellStyle name="Normal 12 4 3 6 4 2 2 2" xfId="46351" xr:uid="{00000000-0005-0000-0000-00008B6D0000}"/>
    <cellStyle name="Normal 12 4 3 6 4 2 3" xfId="33541" xr:uid="{00000000-0005-0000-0000-00008C6D0000}"/>
    <cellStyle name="Normal 12 4 3 6 4 3" xfId="15241" xr:uid="{00000000-0005-0000-0000-00008D6D0000}"/>
    <cellStyle name="Normal 12 4 3 6 4 3 2" xfId="40861" xr:uid="{00000000-0005-0000-0000-00008E6D0000}"/>
    <cellStyle name="Normal 12 4 3 6 4 4" xfId="28051" xr:uid="{00000000-0005-0000-0000-00008F6D0000}"/>
    <cellStyle name="Normal 12 4 3 6 5" xfId="4260" xr:uid="{00000000-0005-0000-0000-0000906D0000}"/>
    <cellStyle name="Normal 12 4 3 6 5 2" xfId="9750" xr:uid="{00000000-0005-0000-0000-0000916D0000}"/>
    <cellStyle name="Normal 12 4 3 6 5 2 2" xfId="22561" xr:uid="{00000000-0005-0000-0000-0000926D0000}"/>
    <cellStyle name="Normal 12 4 3 6 5 2 2 2" xfId="48181" xr:uid="{00000000-0005-0000-0000-0000936D0000}"/>
    <cellStyle name="Normal 12 4 3 6 5 2 3" xfId="35371" xr:uid="{00000000-0005-0000-0000-0000946D0000}"/>
    <cellStyle name="Normal 12 4 3 6 5 3" xfId="17071" xr:uid="{00000000-0005-0000-0000-0000956D0000}"/>
    <cellStyle name="Normal 12 4 3 6 5 3 2" xfId="42691" xr:uid="{00000000-0005-0000-0000-0000966D0000}"/>
    <cellStyle name="Normal 12 4 3 6 5 4" xfId="29881" xr:uid="{00000000-0005-0000-0000-0000976D0000}"/>
    <cellStyle name="Normal 12 4 3 6 6" xfId="11580" xr:uid="{00000000-0005-0000-0000-0000986D0000}"/>
    <cellStyle name="Normal 12 4 3 6 6 2" xfId="24391" xr:uid="{00000000-0005-0000-0000-0000996D0000}"/>
    <cellStyle name="Normal 12 4 3 6 6 2 2" xfId="50011" xr:uid="{00000000-0005-0000-0000-00009A6D0000}"/>
    <cellStyle name="Normal 12 4 3 6 6 3" xfId="37201" xr:uid="{00000000-0005-0000-0000-00009B6D0000}"/>
    <cellStyle name="Normal 12 4 3 6 7" xfId="6090" xr:uid="{00000000-0005-0000-0000-00009C6D0000}"/>
    <cellStyle name="Normal 12 4 3 6 7 2" xfId="18901" xr:uid="{00000000-0005-0000-0000-00009D6D0000}"/>
    <cellStyle name="Normal 12 4 3 6 7 2 2" xfId="44521" xr:uid="{00000000-0005-0000-0000-00009E6D0000}"/>
    <cellStyle name="Normal 12 4 3 6 7 3" xfId="31711" xr:uid="{00000000-0005-0000-0000-00009F6D0000}"/>
    <cellStyle name="Normal 12 4 3 6 8" xfId="13411" xr:uid="{00000000-0005-0000-0000-0000A06D0000}"/>
    <cellStyle name="Normal 12 4 3 6 8 2" xfId="39031" xr:uid="{00000000-0005-0000-0000-0000A16D0000}"/>
    <cellStyle name="Normal 12 4 3 6 9" xfId="26221" xr:uid="{00000000-0005-0000-0000-0000A26D0000}"/>
    <cellStyle name="Normal 12 4 3 7" xfId="733" xr:uid="{00000000-0005-0000-0000-0000A36D0000}"/>
    <cellStyle name="Normal 12 4 3 7 2" xfId="1628" xr:uid="{00000000-0005-0000-0000-0000A46D0000}"/>
    <cellStyle name="Normal 12 4 3 7 2 2" xfId="3458" xr:uid="{00000000-0005-0000-0000-0000A56D0000}"/>
    <cellStyle name="Normal 12 4 3 7 2 2 2" xfId="8948" xr:uid="{00000000-0005-0000-0000-0000A66D0000}"/>
    <cellStyle name="Normal 12 4 3 7 2 2 2 2" xfId="21759" xr:uid="{00000000-0005-0000-0000-0000A76D0000}"/>
    <cellStyle name="Normal 12 4 3 7 2 2 2 2 2" xfId="47379" xr:uid="{00000000-0005-0000-0000-0000A86D0000}"/>
    <cellStyle name="Normal 12 4 3 7 2 2 2 3" xfId="34569" xr:uid="{00000000-0005-0000-0000-0000A96D0000}"/>
    <cellStyle name="Normal 12 4 3 7 2 2 3" xfId="16269" xr:uid="{00000000-0005-0000-0000-0000AA6D0000}"/>
    <cellStyle name="Normal 12 4 3 7 2 2 3 2" xfId="41889" xr:uid="{00000000-0005-0000-0000-0000AB6D0000}"/>
    <cellStyle name="Normal 12 4 3 7 2 2 4" xfId="29079" xr:uid="{00000000-0005-0000-0000-0000AC6D0000}"/>
    <cellStyle name="Normal 12 4 3 7 2 3" xfId="5288" xr:uid="{00000000-0005-0000-0000-0000AD6D0000}"/>
    <cellStyle name="Normal 12 4 3 7 2 3 2" xfId="10778" xr:uid="{00000000-0005-0000-0000-0000AE6D0000}"/>
    <cellStyle name="Normal 12 4 3 7 2 3 2 2" xfId="23589" xr:uid="{00000000-0005-0000-0000-0000AF6D0000}"/>
    <cellStyle name="Normal 12 4 3 7 2 3 2 2 2" xfId="49209" xr:uid="{00000000-0005-0000-0000-0000B06D0000}"/>
    <cellStyle name="Normal 12 4 3 7 2 3 2 3" xfId="36399" xr:uid="{00000000-0005-0000-0000-0000B16D0000}"/>
    <cellStyle name="Normal 12 4 3 7 2 3 3" xfId="18099" xr:uid="{00000000-0005-0000-0000-0000B26D0000}"/>
    <cellStyle name="Normal 12 4 3 7 2 3 3 2" xfId="43719" xr:uid="{00000000-0005-0000-0000-0000B36D0000}"/>
    <cellStyle name="Normal 12 4 3 7 2 3 4" xfId="30909" xr:uid="{00000000-0005-0000-0000-0000B46D0000}"/>
    <cellStyle name="Normal 12 4 3 7 2 4" xfId="12608" xr:uid="{00000000-0005-0000-0000-0000B56D0000}"/>
    <cellStyle name="Normal 12 4 3 7 2 4 2" xfId="25419" xr:uid="{00000000-0005-0000-0000-0000B66D0000}"/>
    <cellStyle name="Normal 12 4 3 7 2 4 2 2" xfId="51039" xr:uid="{00000000-0005-0000-0000-0000B76D0000}"/>
    <cellStyle name="Normal 12 4 3 7 2 4 3" xfId="38229" xr:uid="{00000000-0005-0000-0000-0000B86D0000}"/>
    <cellStyle name="Normal 12 4 3 7 2 5" xfId="7118" xr:uid="{00000000-0005-0000-0000-0000B96D0000}"/>
    <cellStyle name="Normal 12 4 3 7 2 5 2" xfId="19929" xr:uid="{00000000-0005-0000-0000-0000BA6D0000}"/>
    <cellStyle name="Normal 12 4 3 7 2 5 2 2" xfId="45549" xr:uid="{00000000-0005-0000-0000-0000BB6D0000}"/>
    <cellStyle name="Normal 12 4 3 7 2 5 3" xfId="32739" xr:uid="{00000000-0005-0000-0000-0000BC6D0000}"/>
    <cellStyle name="Normal 12 4 3 7 2 6" xfId="14439" xr:uid="{00000000-0005-0000-0000-0000BD6D0000}"/>
    <cellStyle name="Normal 12 4 3 7 2 6 2" xfId="40059" xr:uid="{00000000-0005-0000-0000-0000BE6D0000}"/>
    <cellStyle name="Normal 12 4 3 7 2 7" xfId="27249" xr:uid="{00000000-0005-0000-0000-0000BF6D0000}"/>
    <cellStyle name="Normal 12 4 3 7 3" xfId="2564" xr:uid="{00000000-0005-0000-0000-0000C06D0000}"/>
    <cellStyle name="Normal 12 4 3 7 3 2" xfId="8054" xr:uid="{00000000-0005-0000-0000-0000C16D0000}"/>
    <cellStyle name="Normal 12 4 3 7 3 2 2" xfId="20865" xr:uid="{00000000-0005-0000-0000-0000C26D0000}"/>
    <cellStyle name="Normal 12 4 3 7 3 2 2 2" xfId="46485" xr:uid="{00000000-0005-0000-0000-0000C36D0000}"/>
    <cellStyle name="Normal 12 4 3 7 3 2 3" xfId="33675" xr:uid="{00000000-0005-0000-0000-0000C46D0000}"/>
    <cellStyle name="Normal 12 4 3 7 3 3" xfId="15375" xr:uid="{00000000-0005-0000-0000-0000C56D0000}"/>
    <cellStyle name="Normal 12 4 3 7 3 3 2" xfId="40995" xr:uid="{00000000-0005-0000-0000-0000C66D0000}"/>
    <cellStyle name="Normal 12 4 3 7 3 4" xfId="28185" xr:uid="{00000000-0005-0000-0000-0000C76D0000}"/>
    <cellStyle name="Normal 12 4 3 7 4" xfId="4394" xr:uid="{00000000-0005-0000-0000-0000C86D0000}"/>
    <cellStyle name="Normal 12 4 3 7 4 2" xfId="9884" xr:uid="{00000000-0005-0000-0000-0000C96D0000}"/>
    <cellStyle name="Normal 12 4 3 7 4 2 2" xfId="22695" xr:uid="{00000000-0005-0000-0000-0000CA6D0000}"/>
    <cellStyle name="Normal 12 4 3 7 4 2 2 2" xfId="48315" xr:uid="{00000000-0005-0000-0000-0000CB6D0000}"/>
    <cellStyle name="Normal 12 4 3 7 4 2 3" xfId="35505" xr:uid="{00000000-0005-0000-0000-0000CC6D0000}"/>
    <cellStyle name="Normal 12 4 3 7 4 3" xfId="17205" xr:uid="{00000000-0005-0000-0000-0000CD6D0000}"/>
    <cellStyle name="Normal 12 4 3 7 4 3 2" xfId="42825" xr:uid="{00000000-0005-0000-0000-0000CE6D0000}"/>
    <cellStyle name="Normal 12 4 3 7 4 4" xfId="30015" xr:uid="{00000000-0005-0000-0000-0000CF6D0000}"/>
    <cellStyle name="Normal 12 4 3 7 5" xfId="11714" xr:uid="{00000000-0005-0000-0000-0000D06D0000}"/>
    <cellStyle name="Normal 12 4 3 7 5 2" xfId="24525" xr:uid="{00000000-0005-0000-0000-0000D16D0000}"/>
    <cellStyle name="Normal 12 4 3 7 5 2 2" xfId="50145" xr:uid="{00000000-0005-0000-0000-0000D26D0000}"/>
    <cellStyle name="Normal 12 4 3 7 5 3" xfId="37335" xr:uid="{00000000-0005-0000-0000-0000D36D0000}"/>
    <cellStyle name="Normal 12 4 3 7 6" xfId="6224" xr:uid="{00000000-0005-0000-0000-0000D46D0000}"/>
    <cellStyle name="Normal 12 4 3 7 6 2" xfId="19035" xr:uid="{00000000-0005-0000-0000-0000D56D0000}"/>
    <cellStyle name="Normal 12 4 3 7 6 2 2" xfId="44655" xr:uid="{00000000-0005-0000-0000-0000D66D0000}"/>
    <cellStyle name="Normal 12 4 3 7 6 3" xfId="31845" xr:uid="{00000000-0005-0000-0000-0000D76D0000}"/>
    <cellStyle name="Normal 12 4 3 7 7" xfId="13545" xr:uid="{00000000-0005-0000-0000-0000D86D0000}"/>
    <cellStyle name="Normal 12 4 3 7 7 2" xfId="39165" xr:uid="{00000000-0005-0000-0000-0000D96D0000}"/>
    <cellStyle name="Normal 12 4 3 7 8" xfId="26355" xr:uid="{00000000-0005-0000-0000-0000DA6D0000}"/>
    <cellStyle name="Normal 12 4 3 8" xfId="1134" xr:uid="{00000000-0005-0000-0000-0000DB6D0000}"/>
    <cellStyle name="Normal 12 4 3 8 2" xfId="2964" xr:uid="{00000000-0005-0000-0000-0000DC6D0000}"/>
    <cellStyle name="Normal 12 4 3 8 2 2" xfId="8454" xr:uid="{00000000-0005-0000-0000-0000DD6D0000}"/>
    <cellStyle name="Normal 12 4 3 8 2 2 2" xfId="21265" xr:uid="{00000000-0005-0000-0000-0000DE6D0000}"/>
    <cellStyle name="Normal 12 4 3 8 2 2 2 2" xfId="46885" xr:uid="{00000000-0005-0000-0000-0000DF6D0000}"/>
    <cellStyle name="Normal 12 4 3 8 2 2 3" xfId="34075" xr:uid="{00000000-0005-0000-0000-0000E06D0000}"/>
    <cellStyle name="Normal 12 4 3 8 2 3" xfId="15775" xr:uid="{00000000-0005-0000-0000-0000E16D0000}"/>
    <cellStyle name="Normal 12 4 3 8 2 3 2" xfId="41395" xr:uid="{00000000-0005-0000-0000-0000E26D0000}"/>
    <cellStyle name="Normal 12 4 3 8 2 4" xfId="28585" xr:uid="{00000000-0005-0000-0000-0000E36D0000}"/>
    <cellStyle name="Normal 12 4 3 8 3" xfId="4794" xr:uid="{00000000-0005-0000-0000-0000E46D0000}"/>
    <cellStyle name="Normal 12 4 3 8 3 2" xfId="10284" xr:uid="{00000000-0005-0000-0000-0000E56D0000}"/>
    <cellStyle name="Normal 12 4 3 8 3 2 2" xfId="23095" xr:uid="{00000000-0005-0000-0000-0000E66D0000}"/>
    <cellStyle name="Normal 12 4 3 8 3 2 2 2" xfId="48715" xr:uid="{00000000-0005-0000-0000-0000E76D0000}"/>
    <cellStyle name="Normal 12 4 3 8 3 2 3" xfId="35905" xr:uid="{00000000-0005-0000-0000-0000E86D0000}"/>
    <cellStyle name="Normal 12 4 3 8 3 3" xfId="17605" xr:uid="{00000000-0005-0000-0000-0000E96D0000}"/>
    <cellStyle name="Normal 12 4 3 8 3 3 2" xfId="43225" xr:uid="{00000000-0005-0000-0000-0000EA6D0000}"/>
    <cellStyle name="Normal 12 4 3 8 3 4" xfId="30415" xr:uid="{00000000-0005-0000-0000-0000EB6D0000}"/>
    <cellStyle name="Normal 12 4 3 8 4" xfId="12114" xr:uid="{00000000-0005-0000-0000-0000EC6D0000}"/>
    <cellStyle name="Normal 12 4 3 8 4 2" xfId="24925" xr:uid="{00000000-0005-0000-0000-0000ED6D0000}"/>
    <cellStyle name="Normal 12 4 3 8 4 2 2" xfId="50545" xr:uid="{00000000-0005-0000-0000-0000EE6D0000}"/>
    <cellStyle name="Normal 12 4 3 8 4 3" xfId="37735" xr:uid="{00000000-0005-0000-0000-0000EF6D0000}"/>
    <cellStyle name="Normal 12 4 3 8 5" xfId="6624" xr:uid="{00000000-0005-0000-0000-0000F06D0000}"/>
    <cellStyle name="Normal 12 4 3 8 5 2" xfId="19435" xr:uid="{00000000-0005-0000-0000-0000F16D0000}"/>
    <cellStyle name="Normal 12 4 3 8 5 2 2" xfId="45055" xr:uid="{00000000-0005-0000-0000-0000F26D0000}"/>
    <cellStyle name="Normal 12 4 3 8 5 3" xfId="32245" xr:uid="{00000000-0005-0000-0000-0000F36D0000}"/>
    <cellStyle name="Normal 12 4 3 8 6" xfId="13945" xr:uid="{00000000-0005-0000-0000-0000F46D0000}"/>
    <cellStyle name="Normal 12 4 3 8 6 2" xfId="39565" xr:uid="{00000000-0005-0000-0000-0000F56D0000}"/>
    <cellStyle name="Normal 12 4 3 8 7" xfId="26755" xr:uid="{00000000-0005-0000-0000-0000F66D0000}"/>
    <cellStyle name="Normal 12 4 3 9" xfId="2029" xr:uid="{00000000-0005-0000-0000-0000F76D0000}"/>
    <cellStyle name="Normal 12 4 3 9 2" xfId="3859" xr:uid="{00000000-0005-0000-0000-0000F86D0000}"/>
    <cellStyle name="Normal 12 4 3 9 2 2" xfId="9349" xr:uid="{00000000-0005-0000-0000-0000F96D0000}"/>
    <cellStyle name="Normal 12 4 3 9 2 2 2" xfId="22160" xr:uid="{00000000-0005-0000-0000-0000FA6D0000}"/>
    <cellStyle name="Normal 12 4 3 9 2 2 2 2" xfId="47780" xr:uid="{00000000-0005-0000-0000-0000FB6D0000}"/>
    <cellStyle name="Normal 12 4 3 9 2 2 3" xfId="34970" xr:uid="{00000000-0005-0000-0000-0000FC6D0000}"/>
    <cellStyle name="Normal 12 4 3 9 2 3" xfId="16670" xr:uid="{00000000-0005-0000-0000-0000FD6D0000}"/>
    <cellStyle name="Normal 12 4 3 9 2 3 2" xfId="42290" xr:uid="{00000000-0005-0000-0000-0000FE6D0000}"/>
    <cellStyle name="Normal 12 4 3 9 2 4" xfId="29480" xr:uid="{00000000-0005-0000-0000-0000FF6D0000}"/>
    <cellStyle name="Normal 12 4 3 9 3" xfId="5689" xr:uid="{00000000-0005-0000-0000-0000006E0000}"/>
    <cellStyle name="Normal 12 4 3 9 3 2" xfId="11179" xr:uid="{00000000-0005-0000-0000-0000016E0000}"/>
    <cellStyle name="Normal 12 4 3 9 3 2 2" xfId="23990" xr:uid="{00000000-0005-0000-0000-0000026E0000}"/>
    <cellStyle name="Normal 12 4 3 9 3 2 2 2" xfId="49610" xr:uid="{00000000-0005-0000-0000-0000036E0000}"/>
    <cellStyle name="Normal 12 4 3 9 3 2 3" xfId="36800" xr:uid="{00000000-0005-0000-0000-0000046E0000}"/>
    <cellStyle name="Normal 12 4 3 9 3 3" xfId="18500" xr:uid="{00000000-0005-0000-0000-0000056E0000}"/>
    <cellStyle name="Normal 12 4 3 9 3 3 2" xfId="44120" xr:uid="{00000000-0005-0000-0000-0000066E0000}"/>
    <cellStyle name="Normal 12 4 3 9 3 4" xfId="31310" xr:uid="{00000000-0005-0000-0000-0000076E0000}"/>
    <cellStyle name="Normal 12 4 3 9 4" xfId="13009" xr:uid="{00000000-0005-0000-0000-0000086E0000}"/>
    <cellStyle name="Normal 12 4 3 9 4 2" xfId="25820" xr:uid="{00000000-0005-0000-0000-0000096E0000}"/>
    <cellStyle name="Normal 12 4 3 9 4 2 2" xfId="51440" xr:uid="{00000000-0005-0000-0000-00000A6E0000}"/>
    <cellStyle name="Normal 12 4 3 9 4 3" xfId="38630" xr:uid="{00000000-0005-0000-0000-00000B6E0000}"/>
    <cellStyle name="Normal 12 4 3 9 5" xfId="7519" xr:uid="{00000000-0005-0000-0000-00000C6E0000}"/>
    <cellStyle name="Normal 12 4 3 9 5 2" xfId="20330" xr:uid="{00000000-0005-0000-0000-00000D6E0000}"/>
    <cellStyle name="Normal 12 4 3 9 5 2 2" xfId="45950" xr:uid="{00000000-0005-0000-0000-00000E6E0000}"/>
    <cellStyle name="Normal 12 4 3 9 5 3" xfId="33140" xr:uid="{00000000-0005-0000-0000-00000F6E0000}"/>
    <cellStyle name="Normal 12 4 3 9 6" xfId="14840" xr:uid="{00000000-0005-0000-0000-0000106E0000}"/>
    <cellStyle name="Normal 12 4 3 9 6 2" xfId="40460" xr:uid="{00000000-0005-0000-0000-0000116E0000}"/>
    <cellStyle name="Normal 12 4 3 9 7" xfId="27650" xr:uid="{00000000-0005-0000-0000-0000126E0000}"/>
    <cellStyle name="Normal 12 4 4" xfId="197" xr:uid="{00000000-0005-0000-0000-0000136E0000}"/>
    <cellStyle name="Normal 12 4 4 10" xfId="2075" xr:uid="{00000000-0005-0000-0000-0000146E0000}"/>
    <cellStyle name="Normal 12 4 4 10 2" xfId="7565" xr:uid="{00000000-0005-0000-0000-0000156E0000}"/>
    <cellStyle name="Normal 12 4 4 10 2 2" xfId="20376" xr:uid="{00000000-0005-0000-0000-0000166E0000}"/>
    <cellStyle name="Normal 12 4 4 10 2 2 2" xfId="45996" xr:uid="{00000000-0005-0000-0000-0000176E0000}"/>
    <cellStyle name="Normal 12 4 4 10 2 3" xfId="33186" xr:uid="{00000000-0005-0000-0000-0000186E0000}"/>
    <cellStyle name="Normal 12 4 4 10 3" xfId="14886" xr:uid="{00000000-0005-0000-0000-0000196E0000}"/>
    <cellStyle name="Normal 12 4 4 10 3 2" xfId="40506" xr:uid="{00000000-0005-0000-0000-00001A6E0000}"/>
    <cellStyle name="Normal 12 4 4 10 4" xfId="27696" xr:uid="{00000000-0005-0000-0000-00001B6E0000}"/>
    <cellStyle name="Normal 12 4 4 11" xfId="3905" xr:uid="{00000000-0005-0000-0000-00001C6E0000}"/>
    <cellStyle name="Normal 12 4 4 11 2" xfId="9395" xr:uid="{00000000-0005-0000-0000-00001D6E0000}"/>
    <cellStyle name="Normal 12 4 4 11 2 2" xfId="22206" xr:uid="{00000000-0005-0000-0000-00001E6E0000}"/>
    <cellStyle name="Normal 12 4 4 11 2 2 2" xfId="47826" xr:uid="{00000000-0005-0000-0000-00001F6E0000}"/>
    <cellStyle name="Normal 12 4 4 11 2 3" xfId="35016" xr:uid="{00000000-0005-0000-0000-0000206E0000}"/>
    <cellStyle name="Normal 12 4 4 11 3" xfId="16716" xr:uid="{00000000-0005-0000-0000-0000216E0000}"/>
    <cellStyle name="Normal 12 4 4 11 3 2" xfId="42336" xr:uid="{00000000-0005-0000-0000-0000226E0000}"/>
    <cellStyle name="Normal 12 4 4 11 4" xfId="29526" xr:uid="{00000000-0005-0000-0000-0000236E0000}"/>
    <cellStyle name="Normal 12 4 4 12" xfId="11225" xr:uid="{00000000-0005-0000-0000-0000246E0000}"/>
    <cellStyle name="Normal 12 4 4 12 2" xfId="24036" xr:uid="{00000000-0005-0000-0000-0000256E0000}"/>
    <cellStyle name="Normal 12 4 4 12 2 2" xfId="49656" xr:uid="{00000000-0005-0000-0000-0000266E0000}"/>
    <cellStyle name="Normal 12 4 4 12 3" xfId="36846" xr:uid="{00000000-0005-0000-0000-0000276E0000}"/>
    <cellStyle name="Normal 12 4 4 13" xfId="5735" xr:uid="{00000000-0005-0000-0000-0000286E0000}"/>
    <cellStyle name="Normal 12 4 4 13 2" xfId="18546" xr:uid="{00000000-0005-0000-0000-0000296E0000}"/>
    <cellStyle name="Normal 12 4 4 13 2 2" xfId="44166" xr:uid="{00000000-0005-0000-0000-00002A6E0000}"/>
    <cellStyle name="Normal 12 4 4 13 3" xfId="31356" xr:uid="{00000000-0005-0000-0000-00002B6E0000}"/>
    <cellStyle name="Normal 12 4 4 14" xfId="13056" xr:uid="{00000000-0005-0000-0000-00002C6E0000}"/>
    <cellStyle name="Normal 12 4 4 14 2" xfId="38676" xr:uid="{00000000-0005-0000-0000-00002D6E0000}"/>
    <cellStyle name="Normal 12 4 4 15" xfId="25866" xr:uid="{00000000-0005-0000-0000-00002E6E0000}"/>
    <cellStyle name="Normal 12 4 4 2" xfId="217" xr:uid="{00000000-0005-0000-0000-00002F6E0000}"/>
    <cellStyle name="Normal 12 4 4 2 10" xfId="3925" xr:uid="{00000000-0005-0000-0000-0000306E0000}"/>
    <cellStyle name="Normal 12 4 4 2 10 2" xfId="9415" xr:uid="{00000000-0005-0000-0000-0000316E0000}"/>
    <cellStyle name="Normal 12 4 4 2 10 2 2" xfId="22226" xr:uid="{00000000-0005-0000-0000-0000326E0000}"/>
    <cellStyle name="Normal 12 4 4 2 10 2 2 2" xfId="47846" xr:uid="{00000000-0005-0000-0000-0000336E0000}"/>
    <cellStyle name="Normal 12 4 4 2 10 2 3" xfId="35036" xr:uid="{00000000-0005-0000-0000-0000346E0000}"/>
    <cellStyle name="Normal 12 4 4 2 10 3" xfId="16736" xr:uid="{00000000-0005-0000-0000-0000356E0000}"/>
    <cellStyle name="Normal 12 4 4 2 10 3 2" xfId="42356" xr:uid="{00000000-0005-0000-0000-0000366E0000}"/>
    <cellStyle name="Normal 12 4 4 2 10 4" xfId="29546" xr:uid="{00000000-0005-0000-0000-0000376E0000}"/>
    <cellStyle name="Normal 12 4 4 2 11" xfId="11245" xr:uid="{00000000-0005-0000-0000-0000386E0000}"/>
    <cellStyle name="Normal 12 4 4 2 11 2" xfId="24056" xr:uid="{00000000-0005-0000-0000-0000396E0000}"/>
    <cellStyle name="Normal 12 4 4 2 11 2 2" xfId="49676" xr:uid="{00000000-0005-0000-0000-00003A6E0000}"/>
    <cellStyle name="Normal 12 4 4 2 11 3" xfId="36866" xr:uid="{00000000-0005-0000-0000-00003B6E0000}"/>
    <cellStyle name="Normal 12 4 4 2 12" xfId="5755" xr:uid="{00000000-0005-0000-0000-00003C6E0000}"/>
    <cellStyle name="Normal 12 4 4 2 12 2" xfId="18566" xr:uid="{00000000-0005-0000-0000-00003D6E0000}"/>
    <cellStyle name="Normal 12 4 4 2 12 2 2" xfId="44186" xr:uid="{00000000-0005-0000-0000-00003E6E0000}"/>
    <cellStyle name="Normal 12 4 4 2 12 3" xfId="31376" xr:uid="{00000000-0005-0000-0000-00003F6E0000}"/>
    <cellStyle name="Normal 12 4 4 2 13" xfId="13076" xr:uid="{00000000-0005-0000-0000-0000406E0000}"/>
    <cellStyle name="Normal 12 4 4 2 13 2" xfId="38696" xr:uid="{00000000-0005-0000-0000-0000416E0000}"/>
    <cellStyle name="Normal 12 4 4 2 14" xfId="25886" xr:uid="{00000000-0005-0000-0000-0000426E0000}"/>
    <cellStyle name="Normal 12 4 4 2 2" xfId="304" xr:uid="{00000000-0005-0000-0000-0000436E0000}"/>
    <cellStyle name="Normal 12 4 4 2 2 10" xfId="5796" xr:uid="{00000000-0005-0000-0000-0000446E0000}"/>
    <cellStyle name="Normal 12 4 4 2 2 10 2" xfId="18607" xr:uid="{00000000-0005-0000-0000-0000456E0000}"/>
    <cellStyle name="Normal 12 4 4 2 2 10 2 2" xfId="44227" xr:uid="{00000000-0005-0000-0000-0000466E0000}"/>
    <cellStyle name="Normal 12 4 4 2 2 10 3" xfId="31417" xr:uid="{00000000-0005-0000-0000-0000476E0000}"/>
    <cellStyle name="Normal 12 4 4 2 2 11" xfId="13117" xr:uid="{00000000-0005-0000-0000-0000486E0000}"/>
    <cellStyle name="Normal 12 4 4 2 2 11 2" xfId="38737" xr:uid="{00000000-0005-0000-0000-0000496E0000}"/>
    <cellStyle name="Normal 12 4 4 2 2 12" xfId="25927" xr:uid="{00000000-0005-0000-0000-00004A6E0000}"/>
    <cellStyle name="Normal 12 4 4 2 2 2" xfId="533" xr:uid="{00000000-0005-0000-0000-00004B6E0000}"/>
    <cellStyle name="Normal 12 4 4 2 2 2 2" xfId="932" xr:uid="{00000000-0005-0000-0000-00004C6E0000}"/>
    <cellStyle name="Normal 12 4 4 2 2 2 2 2" xfId="1827" xr:uid="{00000000-0005-0000-0000-00004D6E0000}"/>
    <cellStyle name="Normal 12 4 4 2 2 2 2 2 2" xfId="3657" xr:uid="{00000000-0005-0000-0000-00004E6E0000}"/>
    <cellStyle name="Normal 12 4 4 2 2 2 2 2 2 2" xfId="9147" xr:uid="{00000000-0005-0000-0000-00004F6E0000}"/>
    <cellStyle name="Normal 12 4 4 2 2 2 2 2 2 2 2" xfId="21958" xr:uid="{00000000-0005-0000-0000-0000506E0000}"/>
    <cellStyle name="Normal 12 4 4 2 2 2 2 2 2 2 2 2" xfId="47578" xr:uid="{00000000-0005-0000-0000-0000516E0000}"/>
    <cellStyle name="Normal 12 4 4 2 2 2 2 2 2 2 3" xfId="34768" xr:uid="{00000000-0005-0000-0000-0000526E0000}"/>
    <cellStyle name="Normal 12 4 4 2 2 2 2 2 2 3" xfId="16468" xr:uid="{00000000-0005-0000-0000-0000536E0000}"/>
    <cellStyle name="Normal 12 4 4 2 2 2 2 2 2 3 2" xfId="42088" xr:uid="{00000000-0005-0000-0000-0000546E0000}"/>
    <cellStyle name="Normal 12 4 4 2 2 2 2 2 2 4" xfId="29278" xr:uid="{00000000-0005-0000-0000-0000556E0000}"/>
    <cellStyle name="Normal 12 4 4 2 2 2 2 2 3" xfId="5487" xr:uid="{00000000-0005-0000-0000-0000566E0000}"/>
    <cellStyle name="Normal 12 4 4 2 2 2 2 2 3 2" xfId="10977" xr:uid="{00000000-0005-0000-0000-0000576E0000}"/>
    <cellStyle name="Normal 12 4 4 2 2 2 2 2 3 2 2" xfId="23788" xr:uid="{00000000-0005-0000-0000-0000586E0000}"/>
    <cellStyle name="Normal 12 4 4 2 2 2 2 2 3 2 2 2" xfId="49408" xr:uid="{00000000-0005-0000-0000-0000596E0000}"/>
    <cellStyle name="Normal 12 4 4 2 2 2 2 2 3 2 3" xfId="36598" xr:uid="{00000000-0005-0000-0000-00005A6E0000}"/>
    <cellStyle name="Normal 12 4 4 2 2 2 2 2 3 3" xfId="18298" xr:uid="{00000000-0005-0000-0000-00005B6E0000}"/>
    <cellStyle name="Normal 12 4 4 2 2 2 2 2 3 3 2" xfId="43918" xr:uid="{00000000-0005-0000-0000-00005C6E0000}"/>
    <cellStyle name="Normal 12 4 4 2 2 2 2 2 3 4" xfId="31108" xr:uid="{00000000-0005-0000-0000-00005D6E0000}"/>
    <cellStyle name="Normal 12 4 4 2 2 2 2 2 4" xfId="12807" xr:uid="{00000000-0005-0000-0000-00005E6E0000}"/>
    <cellStyle name="Normal 12 4 4 2 2 2 2 2 4 2" xfId="25618" xr:uid="{00000000-0005-0000-0000-00005F6E0000}"/>
    <cellStyle name="Normal 12 4 4 2 2 2 2 2 4 2 2" xfId="51238" xr:uid="{00000000-0005-0000-0000-0000606E0000}"/>
    <cellStyle name="Normal 12 4 4 2 2 2 2 2 4 3" xfId="38428" xr:uid="{00000000-0005-0000-0000-0000616E0000}"/>
    <cellStyle name="Normal 12 4 4 2 2 2 2 2 5" xfId="7317" xr:uid="{00000000-0005-0000-0000-0000626E0000}"/>
    <cellStyle name="Normal 12 4 4 2 2 2 2 2 5 2" xfId="20128" xr:uid="{00000000-0005-0000-0000-0000636E0000}"/>
    <cellStyle name="Normal 12 4 4 2 2 2 2 2 5 2 2" xfId="45748" xr:uid="{00000000-0005-0000-0000-0000646E0000}"/>
    <cellStyle name="Normal 12 4 4 2 2 2 2 2 5 3" xfId="32938" xr:uid="{00000000-0005-0000-0000-0000656E0000}"/>
    <cellStyle name="Normal 12 4 4 2 2 2 2 2 6" xfId="14638" xr:uid="{00000000-0005-0000-0000-0000666E0000}"/>
    <cellStyle name="Normal 12 4 4 2 2 2 2 2 6 2" xfId="40258" xr:uid="{00000000-0005-0000-0000-0000676E0000}"/>
    <cellStyle name="Normal 12 4 4 2 2 2 2 2 7" xfId="27448" xr:uid="{00000000-0005-0000-0000-0000686E0000}"/>
    <cellStyle name="Normal 12 4 4 2 2 2 2 3" xfId="2763" xr:uid="{00000000-0005-0000-0000-0000696E0000}"/>
    <cellStyle name="Normal 12 4 4 2 2 2 2 3 2" xfId="8253" xr:uid="{00000000-0005-0000-0000-00006A6E0000}"/>
    <cellStyle name="Normal 12 4 4 2 2 2 2 3 2 2" xfId="21064" xr:uid="{00000000-0005-0000-0000-00006B6E0000}"/>
    <cellStyle name="Normal 12 4 4 2 2 2 2 3 2 2 2" xfId="46684" xr:uid="{00000000-0005-0000-0000-00006C6E0000}"/>
    <cellStyle name="Normal 12 4 4 2 2 2 2 3 2 3" xfId="33874" xr:uid="{00000000-0005-0000-0000-00006D6E0000}"/>
    <cellStyle name="Normal 12 4 4 2 2 2 2 3 3" xfId="15574" xr:uid="{00000000-0005-0000-0000-00006E6E0000}"/>
    <cellStyle name="Normal 12 4 4 2 2 2 2 3 3 2" xfId="41194" xr:uid="{00000000-0005-0000-0000-00006F6E0000}"/>
    <cellStyle name="Normal 12 4 4 2 2 2 2 3 4" xfId="28384" xr:uid="{00000000-0005-0000-0000-0000706E0000}"/>
    <cellStyle name="Normal 12 4 4 2 2 2 2 4" xfId="4593" xr:uid="{00000000-0005-0000-0000-0000716E0000}"/>
    <cellStyle name="Normal 12 4 4 2 2 2 2 4 2" xfId="10083" xr:uid="{00000000-0005-0000-0000-0000726E0000}"/>
    <cellStyle name="Normal 12 4 4 2 2 2 2 4 2 2" xfId="22894" xr:uid="{00000000-0005-0000-0000-0000736E0000}"/>
    <cellStyle name="Normal 12 4 4 2 2 2 2 4 2 2 2" xfId="48514" xr:uid="{00000000-0005-0000-0000-0000746E0000}"/>
    <cellStyle name="Normal 12 4 4 2 2 2 2 4 2 3" xfId="35704" xr:uid="{00000000-0005-0000-0000-0000756E0000}"/>
    <cellStyle name="Normal 12 4 4 2 2 2 2 4 3" xfId="17404" xr:uid="{00000000-0005-0000-0000-0000766E0000}"/>
    <cellStyle name="Normal 12 4 4 2 2 2 2 4 3 2" xfId="43024" xr:uid="{00000000-0005-0000-0000-0000776E0000}"/>
    <cellStyle name="Normal 12 4 4 2 2 2 2 4 4" xfId="30214" xr:uid="{00000000-0005-0000-0000-0000786E0000}"/>
    <cellStyle name="Normal 12 4 4 2 2 2 2 5" xfId="11913" xr:uid="{00000000-0005-0000-0000-0000796E0000}"/>
    <cellStyle name="Normal 12 4 4 2 2 2 2 5 2" xfId="24724" xr:uid="{00000000-0005-0000-0000-00007A6E0000}"/>
    <cellStyle name="Normal 12 4 4 2 2 2 2 5 2 2" xfId="50344" xr:uid="{00000000-0005-0000-0000-00007B6E0000}"/>
    <cellStyle name="Normal 12 4 4 2 2 2 2 5 3" xfId="37534" xr:uid="{00000000-0005-0000-0000-00007C6E0000}"/>
    <cellStyle name="Normal 12 4 4 2 2 2 2 6" xfId="6423" xr:uid="{00000000-0005-0000-0000-00007D6E0000}"/>
    <cellStyle name="Normal 12 4 4 2 2 2 2 6 2" xfId="19234" xr:uid="{00000000-0005-0000-0000-00007E6E0000}"/>
    <cellStyle name="Normal 12 4 4 2 2 2 2 6 2 2" xfId="44854" xr:uid="{00000000-0005-0000-0000-00007F6E0000}"/>
    <cellStyle name="Normal 12 4 4 2 2 2 2 6 3" xfId="32044" xr:uid="{00000000-0005-0000-0000-0000806E0000}"/>
    <cellStyle name="Normal 12 4 4 2 2 2 2 7" xfId="13744" xr:uid="{00000000-0005-0000-0000-0000816E0000}"/>
    <cellStyle name="Normal 12 4 4 2 2 2 2 7 2" xfId="39364" xr:uid="{00000000-0005-0000-0000-0000826E0000}"/>
    <cellStyle name="Normal 12 4 4 2 2 2 2 8" xfId="26554" xr:uid="{00000000-0005-0000-0000-0000836E0000}"/>
    <cellStyle name="Normal 12 4 4 2 2 2 3" xfId="1428" xr:uid="{00000000-0005-0000-0000-0000846E0000}"/>
    <cellStyle name="Normal 12 4 4 2 2 2 3 2" xfId="3258" xr:uid="{00000000-0005-0000-0000-0000856E0000}"/>
    <cellStyle name="Normal 12 4 4 2 2 2 3 2 2" xfId="8748" xr:uid="{00000000-0005-0000-0000-0000866E0000}"/>
    <cellStyle name="Normal 12 4 4 2 2 2 3 2 2 2" xfId="21559" xr:uid="{00000000-0005-0000-0000-0000876E0000}"/>
    <cellStyle name="Normal 12 4 4 2 2 2 3 2 2 2 2" xfId="47179" xr:uid="{00000000-0005-0000-0000-0000886E0000}"/>
    <cellStyle name="Normal 12 4 4 2 2 2 3 2 2 3" xfId="34369" xr:uid="{00000000-0005-0000-0000-0000896E0000}"/>
    <cellStyle name="Normal 12 4 4 2 2 2 3 2 3" xfId="16069" xr:uid="{00000000-0005-0000-0000-00008A6E0000}"/>
    <cellStyle name="Normal 12 4 4 2 2 2 3 2 3 2" xfId="41689" xr:uid="{00000000-0005-0000-0000-00008B6E0000}"/>
    <cellStyle name="Normal 12 4 4 2 2 2 3 2 4" xfId="28879" xr:uid="{00000000-0005-0000-0000-00008C6E0000}"/>
    <cellStyle name="Normal 12 4 4 2 2 2 3 3" xfId="5088" xr:uid="{00000000-0005-0000-0000-00008D6E0000}"/>
    <cellStyle name="Normal 12 4 4 2 2 2 3 3 2" xfId="10578" xr:uid="{00000000-0005-0000-0000-00008E6E0000}"/>
    <cellStyle name="Normal 12 4 4 2 2 2 3 3 2 2" xfId="23389" xr:uid="{00000000-0005-0000-0000-00008F6E0000}"/>
    <cellStyle name="Normal 12 4 4 2 2 2 3 3 2 2 2" xfId="49009" xr:uid="{00000000-0005-0000-0000-0000906E0000}"/>
    <cellStyle name="Normal 12 4 4 2 2 2 3 3 2 3" xfId="36199" xr:uid="{00000000-0005-0000-0000-0000916E0000}"/>
    <cellStyle name="Normal 12 4 4 2 2 2 3 3 3" xfId="17899" xr:uid="{00000000-0005-0000-0000-0000926E0000}"/>
    <cellStyle name="Normal 12 4 4 2 2 2 3 3 3 2" xfId="43519" xr:uid="{00000000-0005-0000-0000-0000936E0000}"/>
    <cellStyle name="Normal 12 4 4 2 2 2 3 3 4" xfId="30709" xr:uid="{00000000-0005-0000-0000-0000946E0000}"/>
    <cellStyle name="Normal 12 4 4 2 2 2 3 4" xfId="12408" xr:uid="{00000000-0005-0000-0000-0000956E0000}"/>
    <cellStyle name="Normal 12 4 4 2 2 2 3 4 2" xfId="25219" xr:uid="{00000000-0005-0000-0000-0000966E0000}"/>
    <cellStyle name="Normal 12 4 4 2 2 2 3 4 2 2" xfId="50839" xr:uid="{00000000-0005-0000-0000-0000976E0000}"/>
    <cellStyle name="Normal 12 4 4 2 2 2 3 4 3" xfId="38029" xr:uid="{00000000-0005-0000-0000-0000986E0000}"/>
    <cellStyle name="Normal 12 4 4 2 2 2 3 5" xfId="6918" xr:uid="{00000000-0005-0000-0000-0000996E0000}"/>
    <cellStyle name="Normal 12 4 4 2 2 2 3 5 2" xfId="19729" xr:uid="{00000000-0005-0000-0000-00009A6E0000}"/>
    <cellStyle name="Normal 12 4 4 2 2 2 3 5 2 2" xfId="45349" xr:uid="{00000000-0005-0000-0000-00009B6E0000}"/>
    <cellStyle name="Normal 12 4 4 2 2 2 3 5 3" xfId="32539" xr:uid="{00000000-0005-0000-0000-00009C6E0000}"/>
    <cellStyle name="Normal 12 4 4 2 2 2 3 6" xfId="14239" xr:uid="{00000000-0005-0000-0000-00009D6E0000}"/>
    <cellStyle name="Normal 12 4 4 2 2 2 3 6 2" xfId="39859" xr:uid="{00000000-0005-0000-0000-00009E6E0000}"/>
    <cellStyle name="Normal 12 4 4 2 2 2 3 7" xfId="27049" xr:uid="{00000000-0005-0000-0000-00009F6E0000}"/>
    <cellStyle name="Normal 12 4 4 2 2 2 4" xfId="2364" xr:uid="{00000000-0005-0000-0000-0000A06E0000}"/>
    <cellStyle name="Normal 12 4 4 2 2 2 4 2" xfId="7854" xr:uid="{00000000-0005-0000-0000-0000A16E0000}"/>
    <cellStyle name="Normal 12 4 4 2 2 2 4 2 2" xfId="20665" xr:uid="{00000000-0005-0000-0000-0000A26E0000}"/>
    <cellStyle name="Normal 12 4 4 2 2 2 4 2 2 2" xfId="46285" xr:uid="{00000000-0005-0000-0000-0000A36E0000}"/>
    <cellStyle name="Normal 12 4 4 2 2 2 4 2 3" xfId="33475" xr:uid="{00000000-0005-0000-0000-0000A46E0000}"/>
    <cellStyle name="Normal 12 4 4 2 2 2 4 3" xfId="15175" xr:uid="{00000000-0005-0000-0000-0000A56E0000}"/>
    <cellStyle name="Normal 12 4 4 2 2 2 4 3 2" xfId="40795" xr:uid="{00000000-0005-0000-0000-0000A66E0000}"/>
    <cellStyle name="Normal 12 4 4 2 2 2 4 4" xfId="27985" xr:uid="{00000000-0005-0000-0000-0000A76E0000}"/>
    <cellStyle name="Normal 12 4 4 2 2 2 5" xfId="4194" xr:uid="{00000000-0005-0000-0000-0000A86E0000}"/>
    <cellStyle name="Normal 12 4 4 2 2 2 5 2" xfId="9684" xr:uid="{00000000-0005-0000-0000-0000A96E0000}"/>
    <cellStyle name="Normal 12 4 4 2 2 2 5 2 2" xfId="22495" xr:uid="{00000000-0005-0000-0000-0000AA6E0000}"/>
    <cellStyle name="Normal 12 4 4 2 2 2 5 2 2 2" xfId="48115" xr:uid="{00000000-0005-0000-0000-0000AB6E0000}"/>
    <cellStyle name="Normal 12 4 4 2 2 2 5 2 3" xfId="35305" xr:uid="{00000000-0005-0000-0000-0000AC6E0000}"/>
    <cellStyle name="Normal 12 4 4 2 2 2 5 3" xfId="17005" xr:uid="{00000000-0005-0000-0000-0000AD6E0000}"/>
    <cellStyle name="Normal 12 4 4 2 2 2 5 3 2" xfId="42625" xr:uid="{00000000-0005-0000-0000-0000AE6E0000}"/>
    <cellStyle name="Normal 12 4 4 2 2 2 5 4" xfId="29815" xr:uid="{00000000-0005-0000-0000-0000AF6E0000}"/>
    <cellStyle name="Normal 12 4 4 2 2 2 6" xfId="11514" xr:uid="{00000000-0005-0000-0000-0000B06E0000}"/>
    <cellStyle name="Normal 12 4 4 2 2 2 6 2" xfId="24325" xr:uid="{00000000-0005-0000-0000-0000B16E0000}"/>
    <cellStyle name="Normal 12 4 4 2 2 2 6 2 2" xfId="49945" xr:uid="{00000000-0005-0000-0000-0000B26E0000}"/>
    <cellStyle name="Normal 12 4 4 2 2 2 6 3" xfId="37135" xr:uid="{00000000-0005-0000-0000-0000B36E0000}"/>
    <cellStyle name="Normal 12 4 4 2 2 2 7" xfId="6024" xr:uid="{00000000-0005-0000-0000-0000B46E0000}"/>
    <cellStyle name="Normal 12 4 4 2 2 2 7 2" xfId="18835" xr:uid="{00000000-0005-0000-0000-0000B56E0000}"/>
    <cellStyle name="Normal 12 4 4 2 2 2 7 2 2" xfId="44455" xr:uid="{00000000-0005-0000-0000-0000B66E0000}"/>
    <cellStyle name="Normal 12 4 4 2 2 2 7 3" xfId="31645" xr:uid="{00000000-0005-0000-0000-0000B76E0000}"/>
    <cellStyle name="Normal 12 4 4 2 2 2 8" xfId="13345" xr:uid="{00000000-0005-0000-0000-0000B86E0000}"/>
    <cellStyle name="Normal 12 4 4 2 2 2 8 2" xfId="38965" xr:uid="{00000000-0005-0000-0000-0000B96E0000}"/>
    <cellStyle name="Normal 12 4 4 2 2 2 9" xfId="26155" xr:uid="{00000000-0005-0000-0000-0000BA6E0000}"/>
    <cellStyle name="Normal 12 4 4 2 2 3" xfId="665" xr:uid="{00000000-0005-0000-0000-0000BB6E0000}"/>
    <cellStyle name="Normal 12 4 4 2 2 3 2" xfId="1065" xr:uid="{00000000-0005-0000-0000-0000BC6E0000}"/>
    <cellStyle name="Normal 12 4 4 2 2 3 2 2" xfId="1960" xr:uid="{00000000-0005-0000-0000-0000BD6E0000}"/>
    <cellStyle name="Normal 12 4 4 2 2 3 2 2 2" xfId="3790" xr:uid="{00000000-0005-0000-0000-0000BE6E0000}"/>
    <cellStyle name="Normal 12 4 4 2 2 3 2 2 2 2" xfId="9280" xr:uid="{00000000-0005-0000-0000-0000BF6E0000}"/>
    <cellStyle name="Normal 12 4 4 2 2 3 2 2 2 2 2" xfId="22091" xr:uid="{00000000-0005-0000-0000-0000C06E0000}"/>
    <cellStyle name="Normal 12 4 4 2 2 3 2 2 2 2 2 2" xfId="47711" xr:uid="{00000000-0005-0000-0000-0000C16E0000}"/>
    <cellStyle name="Normal 12 4 4 2 2 3 2 2 2 2 3" xfId="34901" xr:uid="{00000000-0005-0000-0000-0000C26E0000}"/>
    <cellStyle name="Normal 12 4 4 2 2 3 2 2 2 3" xfId="16601" xr:uid="{00000000-0005-0000-0000-0000C36E0000}"/>
    <cellStyle name="Normal 12 4 4 2 2 3 2 2 2 3 2" xfId="42221" xr:uid="{00000000-0005-0000-0000-0000C46E0000}"/>
    <cellStyle name="Normal 12 4 4 2 2 3 2 2 2 4" xfId="29411" xr:uid="{00000000-0005-0000-0000-0000C56E0000}"/>
    <cellStyle name="Normal 12 4 4 2 2 3 2 2 3" xfId="5620" xr:uid="{00000000-0005-0000-0000-0000C66E0000}"/>
    <cellStyle name="Normal 12 4 4 2 2 3 2 2 3 2" xfId="11110" xr:uid="{00000000-0005-0000-0000-0000C76E0000}"/>
    <cellStyle name="Normal 12 4 4 2 2 3 2 2 3 2 2" xfId="23921" xr:uid="{00000000-0005-0000-0000-0000C86E0000}"/>
    <cellStyle name="Normal 12 4 4 2 2 3 2 2 3 2 2 2" xfId="49541" xr:uid="{00000000-0005-0000-0000-0000C96E0000}"/>
    <cellStyle name="Normal 12 4 4 2 2 3 2 2 3 2 3" xfId="36731" xr:uid="{00000000-0005-0000-0000-0000CA6E0000}"/>
    <cellStyle name="Normal 12 4 4 2 2 3 2 2 3 3" xfId="18431" xr:uid="{00000000-0005-0000-0000-0000CB6E0000}"/>
    <cellStyle name="Normal 12 4 4 2 2 3 2 2 3 3 2" xfId="44051" xr:uid="{00000000-0005-0000-0000-0000CC6E0000}"/>
    <cellStyle name="Normal 12 4 4 2 2 3 2 2 3 4" xfId="31241" xr:uid="{00000000-0005-0000-0000-0000CD6E0000}"/>
    <cellStyle name="Normal 12 4 4 2 2 3 2 2 4" xfId="12940" xr:uid="{00000000-0005-0000-0000-0000CE6E0000}"/>
    <cellStyle name="Normal 12 4 4 2 2 3 2 2 4 2" xfId="25751" xr:uid="{00000000-0005-0000-0000-0000CF6E0000}"/>
    <cellStyle name="Normal 12 4 4 2 2 3 2 2 4 2 2" xfId="51371" xr:uid="{00000000-0005-0000-0000-0000D06E0000}"/>
    <cellStyle name="Normal 12 4 4 2 2 3 2 2 4 3" xfId="38561" xr:uid="{00000000-0005-0000-0000-0000D16E0000}"/>
    <cellStyle name="Normal 12 4 4 2 2 3 2 2 5" xfId="7450" xr:uid="{00000000-0005-0000-0000-0000D26E0000}"/>
    <cellStyle name="Normal 12 4 4 2 2 3 2 2 5 2" xfId="20261" xr:uid="{00000000-0005-0000-0000-0000D36E0000}"/>
    <cellStyle name="Normal 12 4 4 2 2 3 2 2 5 2 2" xfId="45881" xr:uid="{00000000-0005-0000-0000-0000D46E0000}"/>
    <cellStyle name="Normal 12 4 4 2 2 3 2 2 5 3" xfId="33071" xr:uid="{00000000-0005-0000-0000-0000D56E0000}"/>
    <cellStyle name="Normal 12 4 4 2 2 3 2 2 6" xfId="14771" xr:uid="{00000000-0005-0000-0000-0000D66E0000}"/>
    <cellStyle name="Normal 12 4 4 2 2 3 2 2 6 2" xfId="40391" xr:uid="{00000000-0005-0000-0000-0000D76E0000}"/>
    <cellStyle name="Normal 12 4 4 2 2 3 2 2 7" xfId="27581" xr:uid="{00000000-0005-0000-0000-0000D86E0000}"/>
    <cellStyle name="Normal 12 4 4 2 2 3 2 3" xfId="2896" xr:uid="{00000000-0005-0000-0000-0000D96E0000}"/>
    <cellStyle name="Normal 12 4 4 2 2 3 2 3 2" xfId="8386" xr:uid="{00000000-0005-0000-0000-0000DA6E0000}"/>
    <cellStyle name="Normal 12 4 4 2 2 3 2 3 2 2" xfId="21197" xr:uid="{00000000-0005-0000-0000-0000DB6E0000}"/>
    <cellStyle name="Normal 12 4 4 2 2 3 2 3 2 2 2" xfId="46817" xr:uid="{00000000-0005-0000-0000-0000DC6E0000}"/>
    <cellStyle name="Normal 12 4 4 2 2 3 2 3 2 3" xfId="34007" xr:uid="{00000000-0005-0000-0000-0000DD6E0000}"/>
    <cellStyle name="Normal 12 4 4 2 2 3 2 3 3" xfId="15707" xr:uid="{00000000-0005-0000-0000-0000DE6E0000}"/>
    <cellStyle name="Normal 12 4 4 2 2 3 2 3 3 2" xfId="41327" xr:uid="{00000000-0005-0000-0000-0000DF6E0000}"/>
    <cellStyle name="Normal 12 4 4 2 2 3 2 3 4" xfId="28517" xr:uid="{00000000-0005-0000-0000-0000E06E0000}"/>
    <cellStyle name="Normal 12 4 4 2 2 3 2 4" xfId="4726" xr:uid="{00000000-0005-0000-0000-0000E16E0000}"/>
    <cellStyle name="Normal 12 4 4 2 2 3 2 4 2" xfId="10216" xr:uid="{00000000-0005-0000-0000-0000E26E0000}"/>
    <cellStyle name="Normal 12 4 4 2 2 3 2 4 2 2" xfId="23027" xr:uid="{00000000-0005-0000-0000-0000E36E0000}"/>
    <cellStyle name="Normal 12 4 4 2 2 3 2 4 2 2 2" xfId="48647" xr:uid="{00000000-0005-0000-0000-0000E46E0000}"/>
    <cellStyle name="Normal 12 4 4 2 2 3 2 4 2 3" xfId="35837" xr:uid="{00000000-0005-0000-0000-0000E56E0000}"/>
    <cellStyle name="Normal 12 4 4 2 2 3 2 4 3" xfId="17537" xr:uid="{00000000-0005-0000-0000-0000E66E0000}"/>
    <cellStyle name="Normal 12 4 4 2 2 3 2 4 3 2" xfId="43157" xr:uid="{00000000-0005-0000-0000-0000E76E0000}"/>
    <cellStyle name="Normal 12 4 4 2 2 3 2 4 4" xfId="30347" xr:uid="{00000000-0005-0000-0000-0000E86E0000}"/>
    <cellStyle name="Normal 12 4 4 2 2 3 2 5" xfId="12046" xr:uid="{00000000-0005-0000-0000-0000E96E0000}"/>
    <cellStyle name="Normal 12 4 4 2 2 3 2 5 2" xfId="24857" xr:uid="{00000000-0005-0000-0000-0000EA6E0000}"/>
    <cellStyle name="Normal 12 4 4 2 2 3 2 5 2 2" xfId="50477" xr:uid="{00000000-0005-0000-0000-0000EB6E0000}"/>
    <cellStyle name="Normal 12 4 4 2 2 3 2 5 3" xfId="37667" xr:uid="{00000000-0005-0000-0000-0000EC6E0000}"/>
    <cellStyle name="Normal 12 4 4 2 2 3 2 6" xfId="6556" xr:uid="{00000000-0005-0000-0000-0000ED6E0000}"/>
    <cellStyle name="Normal 12 4 4 2 2 3 2 6 2" xfId="19367" xr:uid="{00000000-0005-0000-0000-0000EE6E0000}"/>
    <cellStyle name="Normal 12 4 4 2 2 3 2 6 2 2" xfId="44987" xr:uid="{00000000-0005-0000-0000-0000EF6E0000}"/>
    <cellStyle name="Normal 12 4 4 2 2 3 2 6 3" xfId="32177" xr:uid="{00000000-0005-0000-0000-0000F06E0000}"/>
    <cellStyle name="Normal 12 4 4 2 2 3 2 7" xfId="13877" xr:uid="{00000000-0005-0000-0000-0000F16E0000}"/>
    <cellStyle name="Normal 12 4 4 2 2 3 2 7 2" xfId="39497" xr:uid="{00000000-0005-0000-0000-0000F26E0000}"/>
    <cellStyle name="Normal 12 4 4 2 2 3 2 8" xfId="26687" xr:uid="{00000000-0005-0000-0000-0000F36E0000}"/>
    <cellStyle name="Normal 12 4 4 2 2 3 3" xfId="1560" xr:uid="{00000000-0005-0000-0000-0000F46E0000}"/>
    <cellStyle name="Normal 12 4 4 2 2 3 3 2" xfId="3390" xr:uid="{00000000-0005-0000-0000-0000F56E0000}"/>
    <cellStyle name="Normal 12 4 4 2 2 3 3 2 2" xfId="8880" xr:uid="{00000000-0005-0000-0000-0000F66E0000}"/>
    <cellStyle name="Normal 12 4 4 2 2 3 3 2 2 2" xfId="21691" xr:uid="{00000000-0005-0000-0000-0000F76E0000}"/>
    <cellStyle name="Normal 12 4 4 2 2 3 3 2 2 2 2" xfId="47311" xr:uid="{00000000-0005-0000-0000-0000F86E0000}"/>
    <cellStyle name="Normal 12 4 4 2 2 3 3 2 2 3" xfId="34501" xr:uid="{00000000-0005-0000-0000-0000F96E0000}"/>
    <cellStyle name="Normal 12 4 4 2 2 3 3 2 3" xfId="16201" xr:uid="{00000000-0005-0000-0000-0000FA6E0000}"/>
    <cellStyle name="Normal 12 4 4 2 2 3 3 2 3 2" xfId="41821" xr:uid="{00000000-0005-0000-0000-0000FB6E0000}"/>
    <cellStyle name="Normal 12 4 4 2 2 3 3 2 4" xfId="29011" xr:uid="{00000000-0005-0000-0000-0000FC6E0000}"/>
    <cellStyle name="Normal 12 4 4 2 2 3 3 3" xfId="5220" xr:uid="{00000000-0005-0000-0000-0000FD6E0000}"/>
    <cellStyle name="Normal 12 4 4 2 2 3 3 3 2" xfId="10710" xr:uid="{00000000-0005-0000-0000-0000FE6E0000}"/>
    <cellStyle name="Normal 12 4 4 2 2 3 3 3 2 2" xfId="23521" xr:uid="{00000000-0005-0000-0000-0000FF6E0000}"/>
    <cellStyle name="Normal 12 4 4 2 2 3 3 3 2 2 2" xfId="49141" xr:uid="{00000000-0005-0000-0000-0000006F0000}"/>
    <cellStyle name="Normal 12 4 4 2 2 3 3 3 2 3" xfId="36331" xr:uid="{00000000-0005-0000-0000-0000016F0000}"/>
    <cellStyle name="Normal 12 4 4 2 2 3 3 3 3" xfId="18031" xr:uid="{00000000-0005-0000-0000-0000026F0000}"/>
    <cellStyle name="Normal 12 4 4 2 2 3 3 3 3 2" xfId="43651" xr:uid="{00000000-0005-0000-0000-0000036F0000}"/>
    <cellStyle name="Normal 12 4 4 2 2 3 3 3 4" xfId="30841" xr:uid="{00000000-0005-0000-0000-0000046F0000}"/>
    <cellStyle name="Normal 12 4 4 2 2 3 3 4" xfId="12540" xr:uid="{00000000-0005-0000-0000-0000056F0000}"/>
    <cellStyle name="Normal 12 4 4 2 2 3 3 4 2" xfId="25351" xr:uid="{00000000-0005-0000-0000-0000066F0000}"/>
    <cellStyle name="Normal 12 4 4 2 2 3 3 4 2 2" xfId="50971" xr:uid="{00000000-0005-0000-0000-0000076F0000}"/>
    <cellStyle name="Normal 12 4 4 2 2 3 3 4 3" xfId="38161" xr:uid="{00000000-0005-0000-0000-0000086F0000}"/>
    <cellStyle name="Normal 12 4 4 2 2 3 3 5" xfId="7050" xr:uid="{00000000-0005-0000-0000-0000096F0000}"/>
    <cellStyle name="Normal 12 4 4 2 2 3 3 5 2" xfId="19861" xr:uid="{00000000-0005-0000-0000-00000A6F0000}"/>
    <cellStyle name="Normal 12 4 4 2 2 3 3 5 2 2" xfId="45481" xr:uid="{00000000-0005-0000-0000-00000B6F0000}"/>
    <cellStyle name="Normal 12 4 4 2 2 3 3 5 3" xfId="32671" xr:uid="{00000000-0005-0000-0000-00000C6F0000}"/>
    <cellStyle name="Normal 12 4 4 2 2 3 3 6" xfId="14371" xr:uid="{00000000-0005-0000-0000-00000D6F0000}"/>
    <cellStyle name="Normal 12 4 4 2 2 3 3 6 2" xfId="39991" xr:uid="{00000000-0005-0000-0000-00000E6F0000}"/>
    <cellStyle name="Normal 12 4 4 2 2 3 3 7" xfId="27181" xr:uid="{00000000-0005-0000-0000-00000F6F0000}"/>
    <cellStyle name="Normal 12 4 4 2 2 3 4" xfId="2496" xr:uid="{00000000-0005-0000-0000-0000106F0000}"/>
    <cellStyle name="Normal 12 4 4 2 2 3 4 2" xfId="7986" xr:uid="{00000000-0005-0000-0000-0000116F0000}"/>
    <cellStyle name="Normal 12 4 4 2 2 3 4 2 2" xfId="20797" xr:uid="{00000000-0005-0000-0000-0000126F0000}"/>
    <cellStyle name="Normal 12 4 4 2 2 3 4 2 2 2" xfId="46417" xr:uid="{00000000-0005-0000-0000-0000136F0000}"/>
    <cellStyle name="Normal 12 4 4 2 2 3 4 2 3" xfId="33607" xr:uid="{00000000-0005-0000-0000-0000146F0000}"/>
    <cellStyle name="Normal 12 4 4 2 2 3 4 3" xfId="15307" xr:uid="{00000000-0005-0000-0000-0000156F0000}"/>
    <cellStyle name="Normal 12 4 4 2 2 3 4 3 2" xfId="40927" xr:uid="{00000000-0005-0000-0000-0000166F0000}"/>
    <cellStyle name="Normal 12 4 4 2 2 3 4 4" xfId="28117" xr:uid="{00000000-0005-0000-0000-0000176F0000}"/>
    <cellStyle name="Normal 12 4 4 2 2 3 5" xfId="4326" xr:uid="{00000000-0005-0000-0000-0000186F0000}"/>
    <cellStyle name="Normal 12 4 4 2 2 3 5 2" xfId="9816" xr:uid="{00000000-0005-0000-0000-0000196F0000}"/>
    <cellStyle name="Normal 12 4 4 2 2 3 5 2 2" xfId="22627" xr:uid="{00000000-0005-0000-0000-00001A6F0000}"/>
    <cellStyle name="Normal 12 4 4 2 2 3 5 2 2 2" xfId="48247" xr:uid="{00000000-0005-0000-0000-00001B6F0000}"/>
    <cellStyle name="Normal 12 4 4 2 2 3 5 2 3" xfId="35437" xr:uid="{00000000-0005-0000-0000-00001C6F0000}"/>
    <cellStyle name="Normal 12 4 4 2 2 3 5 3" xfId="17137" xr:uid="{00000000-0005-0000-0000-00001D6F0000}"/>
    <cellStyle name="Normal 12 4 4 2 2 3 5 3 2" xfId="42757" xr:uid="{00000000-0005-0000-0000-00001E6F0000}"/>
    <cellStyle name="Normal 12 4 4 2 2 3 5 4" xfId="29947" xr:uid="{00000000-0005-0000-0000-00001F6F0000}"/>
    <cellStyle name="Normal 12 4 4 2 2 3 6" xfId="11646" xr:uid="{00000000-0005-0000-0000-0000206F0000}"/>
    <cellStyle name="Normal 12 4 4 2 2 3 6 2" xfId="24457" xr:uid="{00000000-0005-0000-0000-0000216F0000}"/>
    <cellStyle name="Normal 12 4 4 2 2 3 6 2 2" xfId="50077" xr:uid="{00000000-0005-0000-0000-0000226F0000}"/>
    <cellStyle name="Normal 12 4 4 2 2 3 6 3" xfId="37267" xr:uid="{00000000-0005-0000-0000-0000236F0000}"/>
    <cellStyle name="Normal 12 4 4 2 2 3 7" xfId="6156" xr:uid="{00000000-0005-0000-0000-0000246F0000}"/>
    <cellStyle name="Normal 12 4 4 2 2 3 7 2" xfId="18967" xr:uid="{00000000-0005-0000-0000-0000256F0000}"/>
    <cellStyle name="Normal 12 4 4 2 2 3 7 2 2" xfId="44587" xr:uid="{00000000-0005-0000-0000-0000266F0000}"/>
    <cellStyle name="Normal 12 4 4 2 2 3 7 3" xfId="31777" xr:uid="{00000000-0005-0000-0000-0000276F0000}"/>
    <cellStyle name="Normal 12 4 4 2 2 3 8" xfId="13477" xr:uid="{00000000-0005-0000-0000-0000286F0000}"/>
    <cellStyle name="Normal 12 4 4 2 2 3 8 2" xfId="39097" xr:uid="{00000000-0005-0000-0000-0000296F0000}"/>
    <cellStyle name="Normal 12 4 4 2 2 3 9" xfId="26287" xr:uid="{00000000-0005-0000-0000-00002A6F0000}"/>
    <cellStyle name="Normal 12 4 4 2 2 4" xfId="440" xr:uid="{00000000-0005-0000-0000-00002B6F0000}"/>
    <cellStyle name="Normal 12 4 4 2 2 4 2" xfId="1335" xr:uid="{00000000-0005-0000-0000-00002C6F0000}"/>
    <cellStyle name="Normal 12 4 4 2 2 4 2 2" xfId="3165" xr:uid="{00000000-0005-0000-0000-00002D6F0000}"/>
    <cellStyle name="Normal 12 4 4 2 2 4 2 2 2" xfId="8655" xr:uid="{00000000-0005-0000-0000-00002E6F0000}"/>
    <cellStyle name="Normal 12 4 4 2 2 4 2 2 2 2" xfId="21466" xr:uid="{00000000-0005-0000-0000-00002F6F0000}"/>
    <cellStyle name="Normal 12 4 4 2 2 4 2 2 2 2 2" xfId="47086" xr:uid="{00000000-0005-0000-0000-0000306F0000}"/>
    <cellStyle name="Normal 12 4 4 2 2 4 2 2 2 3" xfId="34276" xr:uid="{00000000-0005-0000-0000-0000316F0000}"/>
    <cellStyle name="Normal 12 4 4 2 2 4 2 2 3" xfId="15976" xr:uid="{00000000-0005-0000-0000-0000326F0000}"/>
    <cellStyle name="Normal 12 4 4 2 2 4 2 2 3 2" xfId="41596" xr:uid="{00000000-0005-0000-0000-0000336F0000}"/>
    <cellStyle name="Normal 12 4 4 2 2 4 2 2 4" xfId="28786" xr:uid="{00000000-0005-0000-0000-0000346F0000}"/>
    <cellStyle name="Normal 12 4 4 2 2 4 2 3" xfId="4995" xr:uid="{00000000-0005-0000-0000-0000356F0000}"/>
    <cellStyle name="Normal 12 4 4 2 2 4 2 3 2" xfId="10485" xr:uid="{00000000-0005-0000-0000-0000366F0000}"/>
    <cellStyle name="Normal 12 4 4 2 2 4 2 3 2 2" xfId="23296" xr:uid="{00000000-0005-0000-0000-0000376F0000}"/>
    <cellStyle name="Normal 12 4 4 2 2 4 2 3 2 2 2" xfId="48916" xr:uid="{00000000-0005-0000-0000-0000386F0000}"/>
    <cellStyle name="Normal 12 4 4 2 2 4 2 3 2 3" xfId="36106" xr:uid="{00000000-0005-0000-0000-0000396F0000}"/>
    <cellStyle name="Normal 12 4 4 2 2 4 2 3 3" xfId="17806" xr:uid="{00000000-0005-0000-0000-00003A6F0000}"/>
    <cellStyle name="Normal 12 4 4 2 2 4 2 3 3 2" xfId="43426" xr:uid="{00000000-0005-0000-0000-00003B6F0000}"/>
    <cellStyle name="Normal 12 4 4 2 2 4 2 3 4" xfId="30616" xr:uid="{00000000-0005-0000-0000-00003C6F0000}"/>
    <cellStyle name="Normal 12 4 4 2 2 4 2 4" xfId="12315" xr:uid="{00000000-0005-0000-0000-00003D6F0000}"/>
    <cellStyle name="Normal 12 4 4 2 2 4 2 4 2" xfId="25126" xr:uid="{00000000-0005-0000-0000-00003E6F0000}"/>
    <cellStyle name="Normal 12 4 4 2 2 4 2 4 2 2" xfId="50746" xr:uid="{00000000-0005-0000-0000-00003F6F0000}"/>
    <cellStyle name="Normal 12 4 4 2 2 4 2 4 3" xfId="37936" xr:uid="{00000000-0005-0000-0000-0000406F0000}"/>
    <cellStyle name="Normal 12 4 4 2 2 4 2 5" xfId="6825" xr:uid="{00000000-0005-0000-0000-0000416F0000}"/>
    <cellStyle name="Normal 12 4 4 2 2 4 2 5 2" xfId="19636" xr:uid="{00000000-0005-0000-0000-0000426F0000}"/>
    <cellStyle name="Normal 12 4 4 2 2 4 2 5 2 2" xfId="45256" xr:uid="{00000000-0005-0000-0000-0000436F0000}"/>
    <cellStyle name="Normal 12 4 4 2 2 4 2 5 3" xfId="32446" xr:uid="{00000000-0005-0000-0000-0000446F0000}"/>
    <cellStyle name="Normal 12 4 4 2 2 4 2 6" xfId="14146" xr:uid="{00000000-0005-0000-0000-0000456F0000}"/>
    <cellStyle name="Normal 12 4 4 2 2 4 2 6 2" xfId="39766" xr:uid="{00000000-0005-0000-0000-0000466F0000}"/>
    <cellStyle name="Normal 12 4 4 2 2 4 2 7" xfId="26956" xr:uid="{00000000-0005-0000-0000-0000476F0000}"/>
    <cellStyle name="Normal 12 4 4 2 2 4 3" xfId="2271" xr:uid="{00000000-0005-0000-0000-0000486F0000}"/>
    <cellStyle name="Normal 12 4 4 2 2 4 3 2" xfId="7761" xr:uid="{00000000-0005-0000-0000-0000496F0000}"/>
    <cellStyle name="Normal 12 4 4 2 2 4 3 2 2" xfId="20572" xr:uid="{00000000-0005-0000-0000-00004A6F0000}"/>
    <cellStyle name="Normal 12 4 4 2 2 4 3 2 2 2" xfId="46192" xr:uid="{00000000-0005-0000-0000-00004B6F0000}"/>
    <cellStyle name="Normal 12 4 4 2 2 4 3 2 3" xfId="33382" xr:uid="{00000000-0005-0000-0000-00004C6F0000}"/>
    <cellStyle name="Normal 12 4 4 2 2 4 3 3" xfId="15082" xr:uid="{00000000-0005-0000-0000-00004D6F0000}"/>
    <cellStyle name="Normal 12 4 4 2 2 4 3 3 2" xfId="40702" xr:uid="{00000000-0005-0000-0000-00004E6F0000}"/>
    <cellStyle name="Normal 12 4 4 2 2 4 3 4" xfId="27892" xr:uid="{00000000-0005-0000-0000-00004F6F0000}"/>
    <cellStyle name="Normal 12 4 4 2 2 4 4" xfId="4101" xr:uid="{00000000-0005-0000-0000-0000506F0000}"/>
    <cellStyle name="Normal 12 4 4 2 2 4 4 2" xfId="9591" xr:uid="{00000000-0005-0000-0000-0000516F0000}"/>
    <cellStyle name="Normal 12 4 4 2 2 4 4 2 2" xfId="22402" xr:uid="{00000000-0005-0000-0000-0000526F0000}"/>
    <cellStyle name="Normal 12 4 4 2 2 4 4 2 2 2" xfId="48022" xr:uid="{00000000-0005-0000-0000-0000536F0000}"/>
    <cellStyle name="Normal 12 4 4 2 2 4 4 2 3" xfId="35212" xr:uid="{00000000-0005-0000-0000-0000546F0000}"/>
    <cellStyle name="Normal 12 4 4 2 2 4 4 3" xfId="16912" xr:uid="{00000000-0005-0000-0000-0000556F0000}"/>
    <cellStyle name="Normal 12 4 4 2 2 4 4 3 2" xfId="42532" xr:uid="{00000000-0005-0000-0000-0000566F0000}"/>
    <cellStyle name="Normal 12 4 4 2 2 4 4 4" xfId="29722" xr:uid="{00000000-0005-0000-0000-0000576F0000}"/>
    <cellStyle name="Normal 12 4 4 2 2 4 5" xfId="11421" xr:uid="{00000000-0005-0000-0000-0000586F0000}"/>
    <cellStyle name="Normal 12 4 4 2 2 4 5 2" xfId="24232" xr:uid="{00000000-0005-0000-0000-0000596F0000}"/>
    <cellStyle name="Normal 12 4 4 2 2 4 5 2 2" xfId="49852" xr:uid="{00000000-0005-0000-0000-00005A6F0000}"/>
    <cellStyle name="Normal 12 4 4 2 2 4 5 3" xfId="37042" xr:uid="{00000000-0005-0000-0000-00005B6F0000}"/>
    <cellStyle name="Normal 12 4 4 2 2 4 6" xfId="5931" xr:uid="{00000000-0005-0000-0000-00005C6F0000}"/>
    <cellStyle name="Normal 12 4 4 2 2 4 6 2" xfId="18742" xr:uid="{00000000-0005-0000-0000-00005D6F0000}"/>
    <cellStyle name="Normal 12 4 4 2 2 4 6 2 2" xfId="44362" xr:uid="{00000000-0005-0000-0000-00005E6F0000}"/>
    <cellStyle name="Normal 12 4 4 2 2 4 6 3" xfId="31552" xr:uid="{00000000-0005-0000-0000-00005F6F0000}"/>
    <cellStyle name="Normal 12 4 4 2 2 4 7" xfId="13252" xr:uid="{00000000-0005-0000-0000-0000606F0000}"/>
    <cellStyle name="Normal 12 4 4 2 2 4 7 2" xfId="38872" xr:uid="{00000000-0005-0000-0000-0000616F0000}"/>
    <cellStyle name="Normal 12 4 4 2 2 4 8" xfId="26062" xr:uid="{00000000-0005-0000-0000-0000626F0000}"/>
    <cellStyle name="Normal 12 4 4 2 2 5" xfId="799" xr:uid="{00000000-0005-0000-0000-0000636F0000}"/>
    <cellStyle name="Normal 12 4 4 2 2 5 2" xfId="1694" xr:uid="{00000000-0005-0000-0000-0000646F0000}"/>
    <cellStyle name="Normal 12 4 4 2 2 5 2 2" xfId="3524" xr:uid="{00000000-0005-0000-0000-0000656F0000}"/>
    <cellStyle name="Normal 12 4 4 2 2 5 2 2 2" xfId="9014" xr:uid="{00000000-0005-0000-0000-0000666F0000}"/>
    <cellStyle name="Normal 12 4 4 2 2 5 2 2 2 2" xfId="21825" xr:uid="{00000000-0005-0000-0000-0000676F0000}"/>
    <cellStyle name="Normal 12 4 4 2 2 5 2 2 2 2 2" xfId="47445" xr:uid="{00000000-0005-0000-0000-0000686F0000}"/>
    <cellStyle name="Normal 12 4 4 2 2 5 2 2 2 3" xfId="34635" xr:uid="{00000000-0005-0000-0000-0000696F0000}"/>
    <cellStyle name="Normal 12 4 4 2 2 5 2 2 3" xfId="16335" xr:uid="{00000000-0005-0000-0000-00006A6F0000}"/>
    <cellStyle name="Normal 12 4 4 2 2 5 2 2 3 2" xfId="41955" xr:uid="{00000000-0005-0000-0000-00006B6F0000}"/>
    <cellStyle name="Normal 12 4 4 2 2 5 2 2 4" xfId="29145" xr:uid="{00000000-0005-0000-0000-00006C6F0000}"/>
    <cellStyle name="Normal 12 4 4 2 2 5 2 3" xfId="5354" xr:uid="{00000000-0005-0000-0000-00006D6F0000}"/>
    <cellStyle name="Normal 12 4 4 2 2 5 2 3 2" xfId="10844" xr:uid="{00000000-0005-0000-0000-00006E6F0000}"/>
    <cellStyle name="Normal 12 4 4 2 2 5 2 3 2 2" xfId="23655" xr:uid="{00000000-0005-0000-0000-00006F6F0000}"/>
    <cellStyle name="Normal 12 4 4 2 2 5 2 3 2 2 2" xfId="49275" xr:uid="{00000000-0005-0000-0000-0000706F0000}"/>
    <cellStyle name="Normal 12 4 4 2 2 5 2 3 2 3" xfId="36465" xr:uid="{00000000-0005-0000-0000-0000716F0000}"/>
    <cellStyle name="Normal 12 4 4 2 2 5 2 3 3" xfId="18165" xr:uid="{00000000-0005-0000-0000-0000726F0000}"/>
    <cellStyle name="Normal 12 4 4 2 2 5 2 3 3 2" xfId="43785" xr:uid="{00000000-0005-0000-0000-0000736F0000}"/>
    <cellStyle name="Normal 12 4 4 2 2 5 2 3 4" xfId="30975" xr:uid="{00000000-0005-0000-0000-0000746F0000}"/>
    <cellStyle name="Normal 12 4 4 2 2 5 2 4" xfId="12674" xr:uid="{00000000-0005-0000-0000-0000756F0000}"/>
    <cellStyle name="Normal 12 4 4 2 2 5 2 4 2" xfId="25485" xr:uid="{00000000-0005-0000-0000-0000766F0000}"/>
    <cellStyle name="Normal 12 4 4 2 2 5 2 4 2 2" xfId="51105" xr:uid="{00000000-0005-0000-0000-0000776F0000}"/>
    <cellStyle name="Normal 12 4 4 2 2 5 2 4 3" xfId="38295" xr:uid="{00000000-0005-0000-0000-0000786F0000}"/>
    <cellStyle name="Normal 12 4 4 2 2 5 2 5" xfId="7184" xr:uid="{00000000-0005-0000-0000-0000796F0000}"/>
    <cellStyle name="Normal 12 4 4 2 2 5 2 5 2" xfId="19995" xr:uid="{00000000-0005-0000-0000-00007A6F0000}"/>
    <cellStyle name="Normal 12 4 4 2 2 5 2 5 2 2" xfId="45615" xr:uid="{00000000-0005-0000-0000-00007B6F0000}"/>
    <cellStyle name="Normal 12 4 4 2 2 5 2 5 3" xfId="32805" xr:uid="{00000000-0005-0000-0000-00007C6F0000}"/>
    <cellStyle name="Normal 12 4 4 2 2 5 2 6" xfId="14505" xr:uid="{00000000-0005-0000-0000-00007D6F0000}"/>
    <cellStyle name="Normal 12 4 4 2 2 5 2 6 2" xfId="40125" xr:uid="{00000000-0005-0000-0000-00007E6F0000}"/>
    <cellStyle name="Normal 12 4 4 2 2 5 2 7" xfId="27315" xr:uid="{00000000-0005-0000-0000-00007F6F0000}"/>
    <cellStyle name="Normal 12 4 4 2 2 5 3" xfId="2630" xr:uid="{00000000-0005-0000-0000-0000806F0000}"/>
    <cellStyle name="Normal 12 4 4 2 2 5 3 2" xfId="8120" xr:uid="{00000000-0005-0000-0000-0000816F0000}"/>
    <cellStyle name="Normal 12 4 4 2 2 5 3 2 2" xfId="20931" xr:uid="{00000000-0005-0000-0000-0000826F0000}"/>
    <cellStyle name="Normal 12 4 4 2 2 5 3 2 2 2" xfId="46551" xr:uid="{00000000-0005-0000-0000-0000836F0000}"/>
    <cellStyle name="Normal 12 4 4 2 2 5 3 2 3" xfId="33741" xr:uid="{00000000-0005-0000-0000-0000846F0000}"/>
    <cellStyle name="Normal 12 4 4 2 2 5 3 3" xfId="15441" xr:uid="{00000000-0005-0000-0000-0000856F0000}"/>
    <cellStyle name="Normal 12 4 4 2 2 5 3 3 2" xfId="41061" xr:uid="{00000000-0005-0000-0000-0000866F0000}"/>
    <cellStyle name="Normal 12 4 4 2 2 5 3 4" xfId="28251" xr:uid="{00000000-0005-0000-0000-0000876F0000}"/>
    <cellStyle name="Normal 12 4 4 2 2 5 4" xfId="4460" xr:uid="{00000000-0005-0000-0000-0000886F0000}"/>
    <cellStyle name="Normal 12 4 4 2 2 5 4 2" xfId="9950" xr:uid="{00000000-0005-0000-0000-0000896F0000}"/>
    <cellStyle name="Normal 12 4 4 2 2 5 4 2 2" xfId="22761" xr:uid="{00000000-0005-0000-0000-00008A6F0000}"/>
    <cellStyle name="Normal 12 4 4 2 2 5 4 2 2 2" xfId="48381" xr:uid="{00000000-0005-0000-0000-00008B6F0000}"/>
    <cellStyle name="Normal 12 4 4 2 2 5 4 2 3" xfId="35571" xr:uid="{00000000-0005-0000-0000-00008C6F0000}"/>
    <cellStyle name="Normal 12 4 4 2 2 5 4 3" xfId="17271" xr:uid="{00000000-0005-0000-0000-00008D6F0000}"/>
    <cellStyle name="Normal 12 4 4 2 2 5 4 3 2" xfId="42891" xr:uid="{00000000-0005-0000-0000-00008E6F0000}"/>
    <cellStyle name="Normal 12 4 4 2 2 5 4 4" xfId="30081" xr:uid="{00000000-0005-0000-0000-00008F6F0000}"/>
    <cellStyle name="Normal 12 4 4 2 2 5 5" xfId="11780" xr:uid="{00000000-0005-0000-0000-0000906F0000}"/>
    <cellStyle name="Normal 12 4 4 2 2 5 5 2" xfId="24591" xr:uid="{00000000-0005-0000-0000-0000916F0000}"/>
    <cellStyle name="Normal 12 4 4 2 2 5 5 2 2" xfId="50211" xr:uid="{00000000-0005-0000-0000-0000926F0000}"/>
    <cellStyle name="Normal 12 4 4 2 2 5 5 3" xfId="37401" xr:uid="{00000000-0005-0000-0000-0000936F0000}"/>
    <cellStyle name="Normal 12 4 4 2 2 5 6" xfId="6290" xr:uid="{00000000-0005-0000-0000-0000946F0000}"/>
    <cellStyle name="Normal 12 4 4 2 2 5 6 2" xfId="19101" xr:uid="{00000000-0005-0000-0000-0000956F0000}"/>
    <cellStyle name="Normal 12 4 4 2 2 5 6 2 2" xfId="44721" xr:uid="{00000000-0005-0000-0000-0000966F0000}"/>
    <cellStyle name="Normal 12 4 4 2 2 5 6 3" xfId="31911" xr:uid="{00000000-0005-0000-0000-0000976F0000}"/>
    <cellStyle name="Normal 12 4 4 2 2 5 7" xfId="13611" xr:uid="{00000000-0005-0000-0000-0000986F0000}"/>
    <cellStyle name="Normal 12 4 4 2 2 5 7 2" xfId="39231" xr:uid="{00000000-0005-0000-0000-0000996F0000}"/>
    <cellStyle name="Normal 12 4 4 2 2 5 8" xfId="26421" xr:uid="{00000000-0005-0000-0000-00009A6F0000}"/>
    <cellStyle name="Normal 12 4 4 2 2 6" xfId="1200" xr:uid="{00000000-0005-0000-0000-00009B6F0000}"/>
    <cellStyle name="Normal 12 4 4 2 2 6 2" xfId="3030" xr:uid="{00000000-0005-0000-0000-00009C6F0000}"/>
    <cellStyle name="Normal 12 4 4 2 2 6 2 2" xfId="8520" xr:uid="{00000000-0005-0000-0000-00009D6F0000}"/>
    <cellStyle name="Normal 12 4 4 2 2 6 2 2 2" xfId="21331" xr:uid="{00000000-0005-0000-0000-00009E6F0000}"/>
    <cellStyle name="Normal 12 4 4 2 2 6 2 2 2 2" xfId="46951" xr:uid="{00000000-0005-0000-0000-00009F6F0000}"/>
    <cellStyle name="Normal 12 4 4 2 2 6 2 2 3" xfId="34141" xr:uid="{00000000-0005-0000-0000-0000A06F0000}"/>
    <cellStyle name="Normal 12 4 4 2 2 6 2 3" xfId="15841" xr:uid="{00000000-0005-0000-0000-0000A16F0000}"/>
    <cellStyle name="Normal 12 4 4 2 2 6 2 3 2" xfId="41461" xr:uid="{00000000-0005-0000-0000-0000A26F0000}"/>
    <cellStyle name="Normal 12 4 4 2 2 6 2 4" xfId="28651" xr:uid="{00000000-0005-0000-0000-0000A36F0000}"/>
    <cellStyle name="Normal 12 4 4 2 2 6 3" xfId="4860" xr:uid="{00000000-0005-0000-0000-0000A46F0000}"/>
    <cellStyle name="Normal 12 4 4 2 2 6 3 2" xfId="10350" xr:uid="{00000000-0005-0000-0000-0000A56F0000}"/>
    <cellStyle name="Normal 12 4 4 2 2 6 3 2 2" xfId="23161" xr:uid="{00000000-0005-0000-0000-0000A66F0000}"/>
    <cellStyle name="Normal 12 4 4 2 2 6 3 2 2 2" xfId="48781" xr:uid="{00000000-0005-0000-0000-0000A76F0000}"/>
    <cellStyle name="Normal 12 4 4 2 2 6 3 2 3" xfId="35971" xr:uid="{00000000-0005-0000-0000-0000A86F0000}"/>
    <cellStyle name="Normal 12 4 4 2 2 6 3 3" xfId="17671" xr:uid="{00000000-0005-0000-0000-0000A96F0000}"/>
    <cellStyle name="Normal 12 4 4 2 2 6 3 3 2" xfId="43291" xr:uid="{00000000-0005-0000-0000-0000AA6F0000}"/>
    <cellStyle name="Normal 12 4 4 2 2 6 3 4" xfId="30481" xr:uid="{00000000-0005-0000-0000-0000AB6F0000}"/>
    <cellStyle name="Normal 12 4 4 2 2 6 4" xfId="12180" xr:uid="{00000000-0005-0000-0000-0000AC6F0000}"/>
    <cellStyle name="Normal 12 4 4 2 2 6 4 2" xfId="24991" xr:uid="{00000000-0005-0000-0000-0000AD6F0000}"/>
    <cellStyle name="Normal 12 4 4 2 2 6 4 2 2" xfId="50611" xr:uid="{00000000-0005-0000-0000-0000AE6F0000}"/>
    <cellStyle name="Normal 12 4 4 2 2 6 4 3" xfId="37801" xr:uid="{00000000-0005-0000-0000-0000AF6F0000}"/>
    <cellStyle name="Normal 12 4 4 2 2 6 5" xfId="6690" xr:uid="{00000000-0005-0000-0000-0000B06F0000}"/>
    <cellStyle name="Normal 12 4 4 2 2 6 5 2" xfId="19501" xr:uid="{00000000-0005-0000-0000-0000B16F0000}"/>
    <cellStyle name="Normal 12 4 4 2 2 6 5 2 2" xfId="45121" xr:uid="{00000000-0005-0000-0000-0000B26F0000}"/>
    <cellStyle name="Normal 12 4 4 2 2 6 5 3" xfId="32311" xr:uid="{00000000-0005-0000-0000-0000B36F0000}"/>
    <cellStyle name="Normal 12 4 4 2 2 6 6" xfId="14011" xr:uid="{00000000-0005-0000-0000-0000B46F0000}"/>
    <cellStyle name="Normal 12 4 4 2 2 6 6 2" xfId="39631" xr:uid="{00000000-0005-0000-0000-0000B56F0000}"/>
    <cellStyle name="Normal 12 4 4 2 2 6 7" xfId="26821" xr:uid="{00000000-0005-0000-0000-0000B66F0000}"/>
    <cellStyle name="Normal 12 4 4 2 2 7" xfId="2136" xr:uid="{00000000-0005-0000-0000-0000B76F0000}"/>
    <cellStyle name="Normal 12 4 4 2 2 7 2" xfId="7626" xr:uid="{00000000-0005-0000-0000-0000B86F0000}"/>
    <cellStyle name="Normal 12 4 4 2 2 7 2 2" xfId="20437" xr:uid="{00000000-0005-0000-0000-0000B96F0000}"/>
    <cellStyle name="Normal 12 4 4 2 2 7 2 2 2" xfId="46057" xr:uid="{00000000-0005-0000-0000-0000BA6F0000}"/>
    <cellStyle name="Normal 12 4 4 2 2 7 2 3" xfId="33247" xr:uid="{00000000-0005-0000-0000-0000BB6F0000}"/>
    <cellStyle name="Normal 12 4 4 2 2 7 3" xfId="14947" xr:uid="{00000000-0005-0000-0000-0000BC6F0000}"/>
    <cellStyle name="Normal 12 4 4 2 2 7 3 2" xfId="40567" xr:uid="{00000000-0005-0000-0000-0000BD6F0000}"/>
    <cellStyle name="Normal 12 4 4 2 2 7 4" xfId="27757" xr:uid="{00000000-0005-0000-0000-0000BE6F0000}"/>
    <cellStyle name="Normal 12 4 4 2 2 8" xfId="3966" xr:uid="{00000000-0005-0000-0000-0000BF6F0000}"/>
    <cellStyle name="Normal 12 4 4 2 2 8 2" xfId="9456" xr:uid="{00000000-0005-0000-0000-0000C06F0000}"/>
    <cellStyle name="Normal 12 4 4 2 2 8 2 2" xfId="22267" xr:uid="{00000000-0005-0000-0000-0000C16F0000}"/>
    <cellStyle name="Normal 12 4 4 2 2 8 2 2 2" xfId="47887" xr:uid="{00000000-0005-0000-0000-0000C26F0000}"/>
    <cellStyle name="Normal 12 4 4 2 2 8 2 3" xfId="35077" xr:uid="{00000000-0005-0000-0000-0000C36F0000}"/>
    <cellStyle name="Normal 12 4 4 2 2 8 3" xfId="16777" xr:uid="{00000000-0005-0000-0000-0000C46F0000}"/>
    <cellStyle name="Normal 12 4 4 2 2 8 3 2" xfId="42397" xr:uid="{00000000-0005-0000-0000-0000C56F0000}"/>
    <cellStyle name="Normal 12 4 4 2 2 8 4" xfId="29587" xr:uid="{00000000-0005-0000-0000-0000C66F0000}"/>
    <cellStyle name="Normal 12 4 4 2 2 9" xfId="11286" xr:uid="{00000000-0005-0000-0000-0000C76F0000}"/>
    <cellStyle name="Normal 12 4 4 2 2 9 2" xfId="24097" xr:uid="{00000000-0005-0000-0000-0000C86F0000}"/>
    <cellStyle name="Normal 12 4 4 2 2 9 2 2" xfId="49717" xr:uid="{00000000-0005-0000-0000-0000C96F0000}"/>
    <cellStyle name="Normal 12 4 4 2 2 9 3" xfId="36907" xr:uid="{00000000-0005-0000-0000-0000CA6F0000}"/>
    <cellStyle name="Normal 12 4 4 2 3" xfId="355" xr:uid="{00000000-0005-0000-0000-0000CB6F0000}"/>
    <cellStyle name="Normal 12 4 4 2 3 10" xfId="5847" xr:uid="{00000000-0005-0000-0000-0000CC6F0000}"/>
    <cellStyle name="Normal 12 4 4 2 3 10 2" xfId="18658" xr:uid="{00000000-0005-0000-0000-0000CD6F0000}"/>
    <cellStyle name="Normal 12 4 4 2 3 10 2 2" xfId="44278" xr:uid="{00000000-0005-0000-0000-0000CE6F0000}"/>
    <cellStyle name="Normal 12 4 4 2 3 10 3" xfId="31468" xr:uid="{00000000-0005-0000-0000-0000CF6F0000}"/>
    <cellStyle name="Normal 12 4 4 2 3 11" xfId="13168" xr:uid="{00000000-0005-0000-0000-0000D06F0000}"/>
    <cellStyle name="Normal 12 4 4 2 3 11 2" xfId="38788" xr:uid="{00000000-0005-0000-0000-0000D16F0000}"/>
    <cellStyle name="Normal 12 4 4 2 3 12" xfId="25978" xr:uid="{00000000-0005-0000-0000-0000D26F0000}"/>
    <cellStyle name="Normal 12 4 4 2 3 2" xfId="584" xr:uid="{00000000-0005-0000-0000-0000D36F0000}"/>
    <cellStyle name="Normal 12 4 4 2 3 2 2" xfId="983" xr:uid="{00000000-0005-0000-0000-0000D46F0000}"/>
    <cellStyle name="Normal 12 4 4 2 3 2 2 2" xfId="1878" xr:uid="{00000000-0005-0000-0000-0000D56F0000}"/>
    <cellStyle name="Normal 12 4 4 2 3 2 2 2 2" xfId="3708" xr:uid="{00000000-0005-0000-0000-0000D66F0000}"/>
    <cellStyle name="Normal 12 4 4 2 3 2 2 2 2 2" xfId="9198" xr:uid="{00000000-0005-0000-0000-0000D76F0000}"/>
    <cellStyle name="Normal 12 4 4 2 3 2 2 2 2 2 2" xfId="22009" xr:uid="{00000000-0005-0000-0000-0000D86F0000}"/>
    <cellStyle name="Normal 12 4 4 2 3 2 2 2 2 2 2 2" xfId="47629" xr:uid="{00000000-0005-0000-0000-0000D96F0000}"/>
    <cellStyle name="Normal 12 4 4 2 3 2 2 2 2 2 3" xfId="34819" xr:uid="{00000000-0005-0000-0000-0000DA6F0000}"/>
    <cellStyle name="Normal 12 4 4 2 3 2 2 2 2 3" xfId="16519" xr:uid="{00000000-0005-0000-0000-0000DB6F0000}"/>
    <cellStyle name="Normal 12 4 4 2 3 2 2 2 2 3 2" xfId="42139" xr:uid="{00000000-0005-0000-0000-0000DC6F0000}"/>
    <cellStyle name="Normal 12 4 4 2 3 2 2 2 2 4" xfId="29329" xr:uid="{00000000-0005-0000-0000-0000DD6F0000}"/>
    <cellStyle name="Normal 12 4 4 2 3 2 2 2 3" xfId="5538" xr:uid="{00000000-0005-0000-0000-0000DE6F0000}"/>
    <cellStyle name="Normal 12 4 4 2 3 2 2 2 3 2" xfId="11028" xr:uid="{00000000-0005-0000-0000-0000DF6F0000}"/>
    <cellStyle name="Normal 12 4 4 2 3 2 2 2 3 2 2" xfId="23839" xr:uid="{00000000-0005-0000-0000-0000E06F0000}"/>
    <cellStyle name="Normal 12 4 4 2 3 2 2 2 3 2 2 2" xfId="49459" xr:uid="{00000000-0005-0000-0000-0000E16F0000}"/>
    <cellStyle name="Normal 12 4 4 2 3 2 2 2 3 2 3" xfId="36649" xr:uid="{00000000-0005-0000-0000-0000E26F0000}"/>
    <cellStyle name="Normal 12 4 4 2 3 2 2 2 3 3" xfId="18349" xr:uid="{00000000-0005-0000-0000-0000E36F0000}"/>
    <cellStyle name="Normal 12 4 4 2 3 2 2 2 3 3 2" xfId="43969" xr:uid="{00000000-0005-0000-0000-0000E46F0000}"/>
    <cellStyle name="Normal 12 4 4 2 3 2 2 2 3 4" xfId="31159" xr:uid="{00000000-0005-0000-0000-0000E56F0000}"/>
    <cellStyle name="Normal 12 4 4 2 3 2 2 2 4" xfId="12858" xr:uid="{00000000-0005-0000-0000-0000E66F0000}"/>
    <cellStyle name="Normal 12 4 4 2 3 2 2 2 4 2" xfId="25669" xr:uid="{00000000-0005-0000-0000-0000E76F0000}"/>
    <cellStyle name="Normal 12 4 4 2 3 2 2 2 4 2 2" xfId="51289" xr:uid="{00000000-0005-0000-0000-0000E86F0000}"/>
    <cellStyle name="Normal 12 4 4 2 3 2 2 2 4 3" xfId="38479" xr:uid="{00000000-0005-0000-0000-0000E96F0000}"/>
    <cellStyle name="Normal 12 4 4 2 3 2 2 2 5" xfId="7368" xr:uid="{00000000-0005-0000-0000-0000EA6F0000}"/>
    <cellStyle name="Normal 12 4 4 2 3 2 2 2 5 2" xfId="20179" xr:uid="{00000000-0005-0000-0000-0000EB6F0000}"/>
    <cellStyle name="Normal 12 4 4 2 3 2 2 2 5 2 2" xfId="45799" xr:uid="{00000000-0005-0000-0000-0000EC6F0000}"/>
    <cellStyle name="Normal 12 4 4 2 3 2 2 2 5 3" xfId="32989" xr:uid="{00000000-0005-0000-0000-0000ED6F0000}"/>
    <cellStyle name="Normal 12 4 4 2 3 2 2 2 6" xfId="14689" xr:uid="{00000000-0005-0000-0000-0000EE6F0000}"/>
    <cellStyle name="Normal 12 4 4 2 3 2 2 2 6 2" xfId="40309" xr:uid="{00000000-0005-0000-0000-0000EF6F0000}"/>
    <cellStyle name="Normal 12 4 4 2 3 2 2 2 7" xfId="27499" xr:uid="{00000000-0005-0000-0000-0000F06F0000}"/>
    <cellStyle name="Normal 12 4 4 2 3 2 2 3" xfId="2814" xr:uid="{00000000-0005-0000-0000-0000F16F0000}"/>
    <cellStyle name="Normal 12 4 4 2 3 2 2 3 2" xfId="8304" xr:uid="{00000000-0005-0000-0000-0000F26F0000}"/>
    <cellStyle name="Normal 12 4 4 2 3 2 2 3 2 2" xfId="21115" xr:uid="{00000000-0005-0000-0000-0000F36F0000}"/>
    <cellStyle name="Normal 12 4 4 2 3 2 2 3 2 2 2" xfId="46735" xr:uid="{00000000-0005-0000-0000-0000F46F0000}"/>
    <cellStyle name="Normal 12 4 4 2 3 2 2 3 2 3" xfId="33925" xr:uid="{00000000-0005-0000-0000-0000F56F0000}"/>
    <cellStyle name="Normal 12 4 4 2 3 2 2 3 3" xfId="15625" xr:uid="{00000000-0005-0000-0000-0000F66F0000}"/>
    <cellStyle name="Normal 12 4 4 2 3 2 2 3 3 2" xfId="41245" xr:uid="{00000000-0005-0000-0000-0000F76F0000}"/>
    <cellStyle name="Normal 12 4 4 2 3 2 2 3 4" xfId="28435" xr:uid="{00000000-0005-0000-0000-0000F86F0000}"/>
    <cellStyle name="Normal 12 4 4 2 3 2 2 4" xfId="4644" xr:uid="{00000000-0005-0000-0000-0000F96F0000}"/>
    <cellStyle name="Normal 12 4 4 2 3 2 2 4 2" xfId="10134" xr:uid="{00000000-0005-0000-0000-0000FA6F0000}"/>
    <cellStyle name="Normal 12 4 4 2 3 2 2 4 2 2" xfId="22945" xr:uid="{00000000-0005-0000-0000-0000FB6F0000}"/>
    <cellStyle name="Normal 12 4 4 2 3 2 2 4 2 2 2" xfId="48565" xr:uid="{00000000-0005-0000-0000-0000FC6F0000}"/>
    <cellStyle name="Normal 12 4 4 2 3 2 2 4 2 3" xfId="35755" xr:uid="{00000000-0005-0000-0000-0000FD6F0000}"/>
    <cellStyle name="Normal 12 4 4 2 3 2 2 4 3" xfId="17455" xr:uid="{00000000-0005-0000-0000-0000FE6F0000}"/>
    <cellStyle name="Normal 12 4 4 2 3 2 2 4 3 2" xfId="43075" xr:uid="{00000000-0005-0000-0000-0000FF6F0000}"/>
    <cellStyle name="Normal 12 4 4 2 3 2 2 4 4" xfId="30265" xr:uid="{00000000-0005-0000-0000-000000700000}"/>
    <cellStyle name="Normal 12 4 4 2 3 2 2 5" xfId="11964" xr:uid="{00000000-0005-0000-0000-000001700000}"/>
    <cellStyle name="Normal 12 4 4 2 3 2 2 5 2" xfId="24775" xr:uid="{00000000-0005-0000-0000-000002700000}"/>
    <cellStyle name="Normal 12 4 4 2 3 2 2 5 2 2" xfId="50395" xr:uid="{00000000-0005-0000-0000-000003700000}"/>
    <cellStyle name="Normal 12 4 4 2 3 2 2 5 3" xfId="37585" xr:uid="{00000000-0005-0000-0000-000004700000}"/>
    <cellStyle name="Normal 12 4 4 2 3 2 2 6" xfId="6474" xr:uid="{00000000-0005-0000-0000-000005700000}"/>
    <cellStyle name="Normal 12 4 4 2 3 2 2 6 2" xfId="19285" xr:uid="{00000000-0005-0000-0000-000006700000}"/>
    <cellStyle name="Normal 12 4 4 2 3 2 2 6 2 2" xfId="44905" xr:uid="{00000000-0005-0000-0000-000007700000}"/>
    <cellStyle name="Normal 12 4 4 2 3 2 2 6 3" xfId="32095" xr:uid="{00000000-0005-0000-0000-000008700000}"/>
    <cellStyle name="Normal 12 4 4 2 3 2 2 7" xfId="13795" xr:uid="{00000000-0005-0000-0000-000009700000}"/>
    <cellStyle name="Normal 12 4 4 2 3 2 2 7 2" xfId="39415" xr:uid="{00000000-0005-0000-0000-00000A700000}"/>
    <cellStyle name="Normal 12 4 4 2 3 2 2 8" xfId="26605" xr:uid="{00000000-0005-0000-0000-00000B700000}"/>
    <cellStyle name="Normal 12 4 4 2 3 2 3" xfId="1479" xr:uid="{00000000-0005-0000-0000-00000C700000}"/>
    <cellStyle name="Normal 12 4 4 2 3 2 3 2" xfId="3309" xr:uid="{00000000-0005-0000-0000-00000D700000}"/>
    <cellStyle name="Normal 12 4 4 2 3 2 3 2 2" xfId="8799" xr:uid="{00000000-0005-0000-0000-00000E700000}"/>
    <cellStyle name="Normal 12 4 4 2 3 2 3 2 2 2" xfId="21610" xr:uid="{00000000-0005-0000-0000-00000F700000}"/>
    <cellStyle name="Normal 12 4 4 2 3 2 3 2 2 2 2" xfId="47230" xr:uid="{00000000-0005-0000-0000-000010700000}"/>
    <cellStyle name="Normal 12 4 4 2 3 2 3 2 2 3" xfId="34420" xr:uid="{00000000-0005-0000-0000-000011700000}"/>
    <cellStyle name="Normal 12 4 4 2 3 2 3 2 3" xfId="16120" xr:uid="{00000000-0005-0000-0000-000012700000}"/>
    <cellStyle name="Normal 12 4 4 2 3 2 3 2 3 2" xfId="41740" xr:uid="{00000000-0005-0000-0000-000013700000}"/>
    <cellStyle name="Normal 12 4 4 2 3 2 3 2 4" xfId="28930" xr:uid="{00000000-0005-0000-0000-000014700000}"/>
    <cellStyle name="Normal 12 4 4 2 3 2 3 3" xfId="5139" xr:uid="{00000000-0005-0000-0000-000015700000}"/>
    <cellStyle name="Normal 12 4 4 2 3 2 3 3 2" xfId="10629" xr:uid="{00000000-0005-0000-0000-000016700000}"/>
    <cellStyle name="Normal 12 4 4 2 3 2 3 3 2 2" xfId="23440" xr:uid="{00000000-0005-0000-0000-000017700000}"/>
    <cellStyle name="Normal 12 4 4 2 3 2 3 3 2 2 2" xfId="49060" xr:uid="{00000000-0005-0000-0000-000018700000}"/>
    <cellStyle name="Normal 12 4 4 2 3 2 3 3 2 3" xfId="36250" xr:uid="{00000000-0005-0000-0000-000019700000}"/>
    <cellStyle name="Normal 12 4 4 2 3 2 3 3 3" xfId="17950" xr:uid="{00000000-0005-0000-0000-00001A700000}"/>
    <cellStyle name="Normal 12 4 4 2 3 2 3 3 3 2" xfId="43570" xr:uid="{00000000-0005-0000-0000-00001B700000}"/>
    <cellStyle name="Normal 12 4 4 2 3 2 3 3 4" xfId="30760" xr:uid="{00000000-0005-0000-0000-00001C700000}"/>
    <cellStyle name="Normal 12 4 4 2 3 2 3 4" xfId="12459" xr:uid="{00000000-0005-0000-0000-00001D700000}"/>
    <cellStyle name="Normal 12 4 4 2 3 2 3 4 2" xfId="25270" xr:uid="{00000000-0005-0000-0000-00001E700000}"/>
    <cellStyle name="Normal 12 4 4 2 3 2 3 4 2 2" xfId="50890" xr:uid="{00000000-0005-0000-0000-00001F700000}"/>
    <cellStyle name="Normal 12 4 4 2 3 2 3 4 3" xfId="38080" xr:uid="{00000000-0005-0000-0000-000020700000}"/>
    <cellStyle name="Normal 12 4 4 2 3 2 3 5" xfId="6969" xr:uid="{00000000-0005-0000-0000-000021700000}"/>
    <cellStyle name="Normal 12 4 4 2 3 2 3 5 2" xfId="19780" xr:uid="{00000000-0005-0000-0000-000022700000}"/>
    <cellStyle name="Normal 12 4 4 2 3 2 3 5 2 2" xfId="45400" xr:uid="{00000000-0005-0000-0000-000023700000}"/>
    <cellStyle name="Normal 12 4 4 2 3 2 3 5 3" xfId="32590" xr:uid="{00000000-0005-0000-0000-000024700000}"/>
    <cellStyle name="Normal 12 4 4 2 3 2 3 6" xfId="14290" xr:uid="{00000000-0005-0000-0000-000025700000}"/>
    <cellStyle name="Normal 12 4 4 2 3 2 3 6 2" xfId="39910" xr:uid="{00000000-0005-0000-0000-000026700000}"/>
    <cellStyle name="Normal 12 4 4 2 3 2 3 7" xfId="27100" xr:uid="{00000000-0005-0000-0000-000027700000}"/>
    <cellStyle name="Normal 12 4 4 2 3 2 4" xfId="2415" xr:uid="{00000000-0005-0000-0000-000028700000}"/>
    <cellStyle name="Normal 12 4 4 2 3 2 4 2" xfId="7905" xr:uid="{00000000-0005-0000-0000-000029700000}"/>
    <cellStyle name="Normal 12 4 4 2 3 2 4 2 2" xfId="20716" xr:uid="{00000000-0005-0000-0000-00002A700000}"/>
    <cellStyle name="Normal 12 4 4 2 3 2 4 2 2 2" xfId="46336" xr:uid="{00000000-0005-0000-0000-00002B700000}"/>
    <cellStyle name="Normal 12 4 4 2 3 2 4 2 3" xfId="33526" xr:uid="{00000000-0005-0000-0000-00002C700000}"/>
    <cellStyle name="Normal 12 4 4 2 3 2 4 3" xfId="15226" xr:uid="{00000000-0005-0000-0000-00002D700000}"/>
    <cellStyle name="Normal 12 4 4 2 3 2 4 3 2" xfId="40846" xr:uid="{00000000-0005-0000-0000-00002E700000}"/>
    <cellStyle name="Normal 12 4 4 2 3 2 4 4" xfId="28036" xr:uid="{00000000-0005-0000-0000-00002F700000}"/>
    <cellStyle name="Normal 12 4 4 2 3 2 5" xfId="4245" xr:uid="{00000000-0005-0000-0000-000030700000}"/>
    <cellStyle name="Normal 12 4 4 2 3 2 5 2" xfId="9735" xr:uid="{00000000-0005-0000-0000-000031700000}"/>
    <cellStyle name="Normal 12 4 4 2 3 2 5 2 2" xfId="22546" xr:uid="{00000000-0005-0000-0000-000032700000}"/>
    <cellStyle name="Normal 12 4 4 2 3 2 5 2 2 2" xfId="48166" xr:uid="{00000000-0005-0000-0000-000033700000}"/>
    <cellStyle name="Normal 12 4 4 2 3 2 5 2 3" xfId="35356" xr:uid="{00000000-0005-0000-0000-000034700000}"/>
    <cellStyle name="Normal 12 4 4 2 3 2 5 3" xfId="17056" xr:uid="{00000000-0005-0000-0000-000035700000}"/>
    <cellStyle name="Normal 12 4 4 2 3 2 5 3 2" xfId="42676" xr:uid="{00000000-0005-0000-0000-000036700000}"/>
    <cellStyle name="Normal 12 4 4 2 3 2 5 4" xfId="29866" xr:uid="{00000000-0005-0000-0000-000037700000}"/>
    <cellStyle name="Normal 12 4 4 2 3 2 6" xfId="11565" xr:uid="{00000000-0005-0000-0000-000038700000}"/>
    <cellStyle name="Normal 12 4 4 2 3 2 6 2" xfId="24376" xr:uid="{00000000-0005-0000-0000-000039700000}"/>
    <cellStyle name="Normal 12 4 4 2 3 2 6 2 2" xfId="49996" xr:uid="{00000000-0005-0000-0000-00003A700000}"/>
    <cellStyle name="Normal 12 4 4 2 3 2 6 3" xfId="37186" xr:uid="{00000000-0005-0000-0000-00003B700000}"/>
    <cellStyle name="Normal 12 4 4 2 3 2 7" xfId="6075" xr:uid="{00000000-0005-0000-0000-00003C700000}"/>
    <cellStyle name="Normal 12 4 4 2 3 2 7 2" xfId="18886" xr:uid="{00000000-0005-0000-0000-00003D700000}"/>
    <cellStyle name="Normal 12 4 4 2 3 2 7 2 2" xfId="44506" xr:uid="{00000000-0005-0000-0000-00003E700000}"/>
    <cellStyle name="Normal 12 4 4 2 3 2 7 3" xfId="31696" xr:uid="{00000000-0005-0000-0000-00003F700000}"/>
    <cellStyle name="Normal 12 4 4 2 3 2 8" xfId="13396" xr:uid="{00000000-0005-0000-0000-000040700000}"/>
    <cellStyle name="Normal 12 4 4 2 3 2 8 2" xfId="39016" xr:uid="{00000000-0005-0000-0000-000041700000}"/>
    <cellStyle name="Normal 12 4 4 2 3 2 9" xfId="26206" xr:uid="{00000000-0005-0000-0000-000042700000}"/>
    <cellStyle name="Normal 12 4 4 2 3 3" xfId="716" xr:uid="{00000000-0005-0000-0000-000043700000}"/>
    <cellStyle name="Normal 12 4 4 2 3 3 2" xfId="1116" xr:uid="{00000000-0005-0000-0000-000044700000}"/>
    <cellStyle name="Normal 12 4 4 2 3 3 2 2" xfId="2011" xr:uid="{00000000-0005-0000-0000-000045700000}"/>
    <cellStyle name="Normal 12 4 4 2 3 3 2 2 2" xfId="3841" xr:uid="{00000000-0005-0000-0000-000046700000}"/>
    <cellStyle name="Normal 12 4 4 2 3 3 2 2 2 2" xfId="9331" xr:uid="{00000000-0005-0000-0000-000047700000}"/>
    <cellStyle name="Normal 12 4 4 2 3 3 2 2 2 2 2" xfId="22142" xr:uid="{00000000-0005-0000-0000-000048700000}"/>
    <cellStyle name="Normal 12 4 4 2 3 3 2 2 2 2 2 2" xfId="47762" xr:uid="{00000000-0005-0000-0000-000049700000}"/>
    <cellStyle name="Normal 12 4 4 2 3 3 2 2 2 2 3" xfId="34952" xr:uid="{00000000-0005-0000-0000-00004A700000}"/>
    <cellStyle name="Normal 12 4 4 2 3 3 2 2 2 3" xfId="16652" xr:uid="{00000000-0005-0000-0000-00004B700000}"/>
    <cellStyle name="Normal 12 4 4 2 3 3 2 2 2 3 2" xfId="42272" xr:uid="{00000000-0005-0000-0000-00004C700000}"/>
    <cellStyle name="Normal 12 4 4 2 3 3 2 2 2 4" xfId="29462" xr:uid="{00000000-0005-0000-0000-00004D700000}"/>
    <cellStyle name="Normal 12 4 4 2 3 3 2 2 3" xfId="5671" xr:uid="{00000000-0005-0000-0000-00004E700000}"/>
    <cellStyle name="Normal 12 4 4 2 3 3 2 2 3 2" xfId="11161" xr:uid="{00000000-0005-0000-0000-00004F700000}"/>
    <cellStyle name="Normal 12 4 4 2 3 3 2 2 3 2 2" xfId="23972" xr:uid="{00000000-0005-0000-0000-000050700000}"/>
    <cellStyle name="Normal 12 4 4 2 3 3 2 2 3 2 2 2" xfId="49592" xr:uid="{00000000-0005-0000-0000-000051700000}"/>
    <cellStyle name="Normal 12 4 4 2 3 3 2 2 3 2 3" xfId="36782" xr:uid="{00000000-0005-0000-0000-000052700000}"/>
    <cellStyle name="Normal 12 4 4 2 3 3 2 2 3 3" xfId="18482" xr:uid="{00000000-0005-0000-0000-000053700000}"/>
    <cellStyle name="Normal 12 4 4 2 3 3 2 2 3 3 2" xfId="44102" xr:uid="{00000000-0005-0000-0000-000054700000}"/>
    <cellStyle name="Normal 12 4 4 2 3 3 2 2 3 4" xfId="31292" xr:uid="{00000000-0005-0000-0000-000055700000}"/>
    <cellStyle name="Normal 12 4 4 2 3 3 2 2 4" xfId="12991" xr:uid="{00000000-0005-0000-0000-000056700000}"/>
    <cellStyle name="Normal 12 4 4 2 3 3 2 2 4 2" xfId="25802" xr:uid="{00000000-0005-0000-0000-000057700000}"/>
    <cellStyle name="Normal 12 4 4 2 3 3 2 2 4 2 2" xfId="51422" xr:uid="{00000000-0005-0000-0000-000058700000}"/>
    <cellStyle name="Normal 12 4 4 2 3 3 2 2 4 3" xfId="38612" xr:uid="{00000000-0005-0000-0000-000059700000}"/>
    <cellStyle name="Normal 12 4 4 2 3 3 2 2 5" xfId="7501" xr:uid="{00000000-0005-0000-0000-00005A700000}"/>
    <cellStyle name="Normal 12 4 4 2 3 3 2 2 5 2" xfId="20312" xr:uid="{00000000-0005-0000-0000-00005B700000}"/>
    <cellStyle name="Normal 12 4 4 2 3 3 2 2 5 2 2" xfId="45932" xr:uid="{00000000-0005-0000-0000-00005C700000}"/>
    <cellStyle name="Normal 12 4 4 2 3 3 2 2 5 3" xfId="33122" xr:uid="{00000000-0005-0000-0000-00005D700000}"/>
    <cellStyle name="Normal 12 4 4 2 3 3 2 2 6" xfId="14822" xr:uid="{00000000-0005-0000-0000-00005E700000}"/>
    <cellStyle name="Normal 12 4 4 2 3 3 2 2 6 2" xfId="40442" xr:uid="{00000000-0005-0000-0000-00005F700000}"/>
    <cellStyle name="Normal 12 4 4 2 3 3 2 2 7" xfId="27632" xr:uid="{00000000-0005-0000-0000-000060700000}"/>
    <cellStyle name="Normal 12 4 4 2 3 3 2 3" xfId="2947" xr:uid="{00000000-0005-0000-0000-000061700000}"/>
    <cellStyle name="Normal 12 4 4 2 3 3 2 3 2" xfId="8437" xr:uid="{00000000-0005-0000-0000-000062700000}"/>
    <cellStyle name="Normal 12 4 4 2 3 3 2 3 2 2" xfId="21248" xr:uid="{00000000-0005-0000-0000-000063700000}"/>
    <cellStyle name="Normal 12 4 4 2 3 3 2 3 2 2 2" xfId="46868" xr:uid="{00000000-0005-0000-0000-000064700000}"/>
    <cellStyle name="Normal 12 4 4 2 3 3 2 3 2 3" xfId="34058" xr:uid="{00000000-0005-0000-0000-000065700000}"/>
    <cellStyle name="Normal 12 4 4 2 3 3 2 3 3" xfId="15758" xr:uid="{00000000-0005-0000-0000-000066700000}"/>
    <cellStyle name="Normal 12 4 4 2 3 3 2 3 3 2" xfId="41378" xr:uid="{00000000-0005-0000-0000-000067700000}"/>
    <cellStyle name="Normal 12 4 4 2 3 3 2 3 4" xfId="28568" xr:uid="{00000000-0005-0000-0000-000068700000}"/>
    <cellStyle name="Normal 12 4 4 2 3 3 2 4" xfId="4777" xr:uid="{00000000-0005-0000-0000-000069700000}"/>
    <cellStyle name="Normal 12 4 4 2 3 3 2 4 2" xfId="10267" xr:uid="{00000000-0005-0000-0000-00006A700000}"/>
    <cellStyle name="Normal 12 4 4 2 3 3 2 4 2 2" xfId="23078" xr:uid="{00000000-0005-0000-0000-00006B700000}"/>
    <cellStyle name="Normal 12 4 4 2 3 3 2 4 2 2 2" xfId="48698" xr:uid="{00000000-0005-0000-0000-00006C700000}"/>
    <cellStyle name="Normal 12 4 4 2 3 3 2 4 2 3" xfId="35888" xr:uid="{00000000-0005-0000-0000-00006D700000}"/>
    <cellStyle name="Normal 12 4 4 2 3 3 2 4 3" xfId="17588" xr:uid="{00000000-0005-0000-0000-00006E700000}"/>
    <cellStyle name="Normal 12 4 4 2 3 3 2 4 3 2" xfId="43208" xr:uid="{00000000-0005-0000-0000-00006F700000}"/>
    <cellStyle name="Normal 12 4 4 2 3 3 2 4 4" xfId="30398" xr:uid="{00000000-0005-0000-0000-000070700000}"/>
    <cellStyle name="Normal 12 4 4 2 3 3 2 5" xfId="12097" xr:uid="{00000000-0005-0000-0000-000071700000}"/>
    <cellStyle name="Normal 12 4 4 2 3 3 2 5 2" xfId="24908" xr:uid="{00000000-0005-0000-0000-000072700000}"/>
    <cellStyle name="Normal 12 4 4 2 3 3 2 5 2 2" xfId="50528" xr:uid="{00000000-0005-0000-0000-000073700000}"/>
    <cellStyle name="Normal 12 4 4 2 3 3 2 5 3" xfId="37718" xr:uid="{00000000-0005-0000-0000-000074700000}"/>
    <cellStyle name="Normal 12 4 4 2 3 3 2 6" xfId="6607" xr:uid="{00000000-0005-0000-0000-000075700000}"/>
    <cellStyle name="Normal 12 4 4 2 3 3 2 6 2" xfId="19418" xr:uid="{00000000-0005-0000-0000-000076700000}"/>
    <cellStyle name="Normal 12 4 4 2 3 3 2 6 2 2" xfId="45038" xr:uid="{00000000-0005-0000-0000-000077700000}"/>
    <cellStyle name="Normal 12 4 4 2 3 3 2 6 3" xfId="32228" xr:uid="{00000000-0005-0000-0000-000078700000}"/>
    <cellStyle name="Normal 12 4 4 2 3 3 2 7" xfId="13928" xr:uid="{00000000-0005-0000-0000-000079700000}"/>
    <cellStyle name="Normal 12 4 4 2 3 3 2 7 2" xfId="39548" xr:uid="{00000000-0005-0000-0000-00007A700000}"/>
    <cellStyle name="Normal 12 4 4 2 3 3 2 8" xfId="26738" xr:uid="{00000000-0005-0000-0000-00007B700000}"/>
    <cellStyle name="Normal 12 4 4 2 3 3 3" xfId="1611" xr:uid="{00000000-0005-0000-0000-00007C700000}"/>
    <cellStyle name="Normal 12 4 4 2 3 3 3 2" xfId="3441" xr:uid="{00000000-0005-0000-0000-00007D700000}"/>
    <cellStyle name="Normal 12 4 4 2 3 3 3 2 2" xfId="8931" xr:uid="{00000000-0005-0000-0000-00007E700000}"/>
    <cellStyle name="Normal 12 4 4 2 3 3 3 2 2 2" xfId="21742" xr:uid="{00000000-0005-0000-0000-00007F700000}"/>
    <cellStyle name="Normal 12 4 4 2 3 3 3 2 2 2 2" xfId="47362" xr:uid="{00000000-0005-0000-0000-000080700000}"/>
    <cellStyle name="Normal 12 4 4 2 3 3 3 2 2 3" xfId="34552" xr:uid="{00000000-0005-0000-0000-000081700000}"/>
    <cellStyle name="Normal 12 4 4 2 3 3 3 2 3" xfId="16252" xr:uid="{00000000-0005-0000-0000-000082700000}"/>
    <cellStyle name="Normal 12 4 4 2 3 3 3 2 3 2" xfId="41872" xr:uid="{00000000-0005-0000-0000-000083700000}"/>
    <cellStyle name="Normal 12 4 4 2 3 3 3 2 4" xfId="29062" xr:uid="{00000000-0005-0000-0000-000084700000}"/>
    <cellStyle name="Normal 12 4 4 2 3 3 3 3" xfId="5271" xr:uid="{00000000-0005-0000-0000-000085700000}"/>
    <cellStyle name="Normal 12 4 4 2 3 3 3 3 2" xfId="10761" xr:uid="{00000000-0005-0000-0000-000086700000}"/>
    <cellStyle name="Normal 12 4 4 2 3 3 3 3 2 2" xfId="23572" xr:uid="{00000000-0005-0000-0000-000087700000}"/>
    <cellStyle name="Normal 12 4 4 2 3 3 3 3 2 2 2" xfId="49192" xr:uid="{00000000-0005-0000-0000-000088700000}"/>
    <cellStyle name="Normal 12 4 4 2 3 3 3 3 2 3" xfId="36382" xr:uid="{00000000-0005-0000-0000-000089700000}"/>
    <cellStyle name="Normal 12 4 4 2 3 3 3 3 3" xfId="18082" xr:uid="{00000000-0005-0000-0000-00008A700000}"/>
    <cellStyle name="Normal 12 4 4 2 3 3 3 3 3 2" xfId="43702" xr:uid="{00000000-0005-0000-0000-00008B700000}"/>
    <cellStyle name="Normal 12 4 4 2 3 3 3 3 4" xfId="30892" xr:uid="{00000000-0005-0000-0000-00008C700000}"/>
    <cellStyle name="Normal 12 4 4 2 3 3 3 4" xfId="12591" xr:uid="{00000000-0005-0000-0000-00008D700000}"/>
    <cellStyle name="Normal 12 4 4 2 3 3 3 4 2" xfId="25402" xr:uid="{00000000-0005-0000-0000-00008E700000}"/>
    <cellStyle name="Normal 12 4 4 2 3 3 3 4 2 2" xfId="51022" xr:uid="{00000000-0005-0000-0000-00008F700000}"/>
    <cellStyle name="Normal 12 4 4 2 3 3 3 4 3" xfId="38212" xr:uid="{00000000-0005-0000-0000-000090700000}"/>
    <cellStyle name="Normal 12 4 4 2 3 3 3 5" xfId="7101" xr:uid="{00000000-0005-0000-0000-000091700000}"/>
    <cellStyle name="Normal 12 4 4 2 3 3 3 5 2" xfId="19912" xr:uid="{00000000-0005-0000-0000-000092700000}"/>
    <cellStyle name="Normal 12 4 4 2 3 3 3 5 2 2" xfId="45532" xr:uid="{00000000-0005-0000-0000-000093700000}"/>
    <cellStyle name="Normal 12 4 4 2 3 3 3 5 3" xfId="32722" xr:uid="{00000000-0005-0000-0000-000094700000}"/>
    <cellStyle name="Normal 12 4 4 2 3 3 3 6" xfId="14422" xr:uid="{00000000-0005-0000-0000-000095700000}"/>
    <cellStyle name="Normal 12 4 4 2 3 3 3 6 2" xfId="40042" xr:uid="{00000000-0005-0000-0000-000096700000}"/>
    <cellStyle name="Normal 12 4 4 2 3 3 3 7" xfId="27232" xr:uid="{00000000-0005-0000-0000-000097700000}"/>
    <cellStyle name="Normal 12 4 4 2 3 3 4" xfId="2547" xr:uid="{00000000-0005-0000-0000-000098700000}"/>
    <cellStyle name="Normal 12 4 4 2 3 3 4 2" xfId="8037" xr:uid="{00000000-0005-0000-0000-000099700000}"/>
    <cellStyle name="Normal 12 4 4 2 3 3 4 2 2" xfId="20848" xr:uid="{00000000-0005-0000-0000-00009A700000}"/>
    <cellStyle name="Normal 12 4 4 2 3 3 4 2 2 2" xfId="46468" xr:uid="{00000000-0005-0000-0000-00009B700000}"/>
    <cellStyle name="Normal 12 4 4 2 3 3 4 2 3" xfId="33658" xr:uid="{00000000-0005-0000-0000-00009C700000}"/>
    <cellStyle name="Normal 12 4 4 2 3 3 4 3" xfId="15358" xr:uid="{00000000-0005-0000-0000-00009D700000}"/>
    <cellStyle name="Normal 12 4 4 2 3 3 4 3 2" xfId="40978" xr:uid="{00000000-0005-0000-0000-00009E700000}"/>
    <cellStyle name="Normal 12 4 4 2 3 3 4 4" xfId="28168" xr:uid="{00000000-0005-0000-0000-00009F700000}"/>
    <cellStyle name="Normal 12 4 4 2 3 3 5" xfId="4377" xr:uid="{00000000-0005-0000-0000-0000A0700000}"/>
    <cellStyle name="Normal 12 4 4 2 3 3 5 2" xfId="9867" xr:uid="{00000000-0005-0000-0000-0000A1700000}"/>
    <cellStyle name="Normal 12 4 4 2 3 3 5 2 2" xfId="22678" xr:uid="{00000000-0005-0000-0000-0000A2700000}"/>
    <cellStyle name="Normal 12 4 4 2 3 3 5 2 2 2" xfId="48298" xr:uid="{00000000-0005-0000-0000-0000A3700000}"/>
    <cellStyle name="Normal 12 4 4 2 3 3 5 2 3" xfId="35488" xr:uid="{00000000-0005-0000-0000-0000A4700000}"/>
    <cellStyle name="Normal 12 4 4 2 3 3 5 3" xfId="17188" xr:uid="{00000000-0005-0000-0000-0000A5700000}"/>
    <cellStyle name="Normal 12 4 4 2 3 3 5 3 2" xfId="42808" xr:uid="{00000000-0005-0000-0000-0000A6700000}"/>
    <cellStyle name="Normal 12 4 4 2 3 3 5 4" xfId="29998" xr:uid="{00000000-0005-0000-0000-0000A7700000}"/>
    <cellStyle name="Normal 12 4 4 2 3 3 6" xfId="11697" xr:uid="{00000000-0005-0000-0000-0000A8700000}"/>
    <cellStyle name="Normal 12 4 4 2 3 3 6 2" xfId="24508" xr:uid="{00000000-0005-0000-0000-0000A9700000}"/>
    <cellStyle name="Normal 12 4 4 2 3 3 6 2 2" xfId="50128" xr:uid="{00000000-0005-0000-0000-0000AA700000}"/>
    <cellStyle name="Normal 12 4 4 2 3 3 6 3" xfId="37318" xr:uid="{00000000-0005-0000-0000-0000AB700000}"/>
    <cellStyle name="Normal 12 4 4 2 3 3 7" xfId="6207" xr:uid="{00000000-0005-0000-0000-0000AC700000}"/>
    <cellStyle name="Normal 12 4 4 2 3 3 7 2" xfId="19018" xr:uid="{00000000-0005-0000-0000-0000AD700000}"/>
    <cellStyle name="Normal 12 4 4 2 3 3 7 2 2" xfId="44638" xr:uid="{00000000-0005-0000-0000-0000AE700000}"/>
    <cellStyle name="Normal 12 4 4 2 3 3 7 3" xfId="31828" xr:uid="{00000000-0005-0000-0000-0000AF700000}"/>
    <cellStyle name="Normal 12 4 4 2 3 3 8" xfId="13528" xr:uid="{00000000-0005-0000-0000-0000B0700000}"/>
    <cellStyle name="Normal 12 4 4 2 3 3 8 2" xfId="39148" xr:uid="{00000000-0005-0000-0000-0000B1700000}"/>
    <cellStyle name="Normal 12 4 4 2 3 3 9" xfId="26338" xr:uid="{00000000-0005-0000-0000-0000B2700000}"/>
    <cellStyle name="Normal 12 4 4 2 3 4" xfId="491" xr:uid="{00000000-0005-0000-0000-0000B3700000}"/>
    <cellStyle name="Normal 12 4 4 2 3 4 2" xfId="1386" xr:uid="{00000000-0005-0000-0000-0000B4700000}"/>
    <cellStyle name="Normal 12 4 4 2 3 4 2 2" xfId="3216" xr:uid="{00000000-0005-0000-0000-0000B5700000}"/>
    <cellStyle name="Normal 12 4 4 2 3 4 2 2 2" xfId="8706" xr:uid="{00000000-0005-0000-0000-0000B6700000}"/>
    <cellStyle name="Normal 12 4 4 2 3 4 2 2 2 2" xfId="21517" xr:uid="{00000000-0005-0000-0000-0000B7700000}"/>
    <cellStyle name="Normal 12 4 4 2 3 4 2 2 2 2 2" xfId="47137" xr:uid="{00000000-0005-0000-0000-0000B8700000}"/>
    <cellStyle name="Normal 12 4 4 2 3 4 2 2 2 3" xfId="34327" xr:uid="{00000000-0005-0000-0000-0000B9700000}"/>
    <cellStyle name="Normal 12 4 4 2 3 4 2 2 3" xfId="16027" xr:uid="{00000000-0005-0000-0000-0000BA700000}"/>
    <cellStyle name="Normal 12 4 4 2 3 4 2 2 3 2" xfId="41647" xr:uid="{00000000-0005-0000-0000-0000BB700000}"/>
    <cellStyle name="Normal 12 4 4 2 3 4 2 2 4" xfId="28837" xr:uid="{00000000-0005-0000-0000-0000BC700000}"/>
    <cellStyle name="Normal 12 4 4 2 3 4 2 3" xfId="5046" xr:uid="{00000000-0005-0000-0000-0000BD700000}"/>
    <cellStyle name="Normal 12 4 4 2 3 4 2 3 2" xfId="10536" xr:uid="{00000000-0005-0000-0000-0000BE700000}"/>
    <cellStyle name="Normal 12 4 4 2 3 4 2 3 2 2" xfId="23347" xr:uid="{00000000-0005-0000-0000-0000BF700000}"/>
    <cellStyle name="Normal 12 4 4 2 3 4 2 3 2 2 2" xfId="48967" xr:uid="{00000000-0005-0000-0000-0000C0700000}"/>
    <cellStyle name="Normal 12 4 4 2 3 4 2 3 2 3" xfId="36157" xr:uid="{00000000-0005-0000-0000-0000C1700000}"/>
    <cellStyle name="Normal 12 4 4 2 3 4 2 3 3" xfId="17857" xr:uid="{00000000-0005-0000-0000-0000C2700000}"/>
    <cellStyle name="Normal 12 4 4 2 3 4 2 3 3 2" xfId="43477" xr:uid="{00000000-0005-0000-0000-0000C3700000}"/>
    <cellStyle name="Normal 12 4 4 2 3 4 2 3 4" xfId="30667" xr:uid="{00000000-0005-0000-0000-0000C4700000}"/>
    <cellStyle name="Normal 12 4 4 2 3 4 2 4" xfId="12366" xr:uid="{00000000-0005-0000-0000-0000C5700000}"/>
    <cellStyle name="Normal 12 4 4 2 3 4 2 4 2" xfId="25177" xr:uid="{00000000-0005-0000-0000-0000C6700000}"/>
    <cellStyle name="Normal 12 4 4 2 3 4 2 4 2 2" xfId="50797" xr:uid="{00000000-0005-0000-0000-0000C7700000}"/>
    <cellStyle name="Normal 12 4 4 2 3 4 2 4 3" xfId="37987" xr:uid="{00000000-0005-0000-0000-0000C8700000}"/>
    <cellStyle name="Normal 12 4 4 2 3 4 2 5" xfId="6876" xr:uid="{00000000-0005-0000-0000-0000C9700000}"/>
    <cellStyle name="Normal 12 4 4 2 3 4 2 5 2" xfId="19687" xr:uid="{00000000-0005-0000-0000-0000CA700000}"/>
    <cellStyle name="Normal 12 4 4 2 3 4 2 5 2 2" xfId="45307" xr:uid="{00000000-0005-0000-0000-0000CB700000}"/>
    <cellStyle name="Normal 12 4 4 2 3 4 2 5 3" xfId="32497" xr:uid="{00000000-0005-0000-0000-0000CC700000}"/>
    <cellStyle name="Normal 12 4 4 2 3 4 2 6" xfId="14197" xr:uid="{00000000-0005-0000-0000-0000CD700000}"/>
    <cellStyle name="Normal 12 4 4 2 3 4 2 6 2" xfId="39817" xr:uid="{00000000-0005-0000-0000-0000CE700000}"/>
    <cellStyle name="Normal 12 4 4 2 3 4 2 7" xfId="27007" xr:uid="{00000000-0005-0000-0000-0000CF700000}"/>
    <cellStyle name="Normal 12 4 4 2 3 4 3" xfId="2322" xr:uid="{00000000-0005-0000-0000-0000D0700000}"/>
    <cellStyle name="Normal 12 4 4 2 3 4 3 2" xfId="7812" xr:uid="{00000000-0005-0000-0000-0000D1700000}"/>
    <cellStyle name="Normal 12 4 4 2 3 4 3 2 2" xfId="20623" xr:uid="{00000000-0005-0000-0000-0000D2700000}"/>
    <cellStyle name="Normal 12 4 4 2 3 4 3 2 2 2" xfId="46243" xr:uid="{00000000-0005-0000-0000-0000D3700000}"/>
    <cellStyle name="Normal 12 4 4 2 3 4 3 2 3" xfId="33433" xr:uid="{00000000-0005-0000-0000-0000D4700000}"/>
    <cellStyle name="Normal 12 4 4 2 3 4 3 3" xfId="15133" xr:uid="{00000000-0005-0000-0000-0000D5700000}"/>
    <cellStyle name="Normal 12 4 4 2 3 4 3 3 2" xfId="40753" xr:uid="{00000000-0005-0000-0000-0000D6700000}"/>
    <cellStyle name="Normal 12 4 4 2 3 4 3 4" xfId="27943" xr:uid="{00000000-0005-0000-0000-0000D7700000}"/>
    <cellStyle name="Normal 12 4 4 2 3 4 4" xfId="4152" xr:uid="{00000000-0005-0000-0000-0000D8700000}"/>
    <cellStyle name="Normal 12 4 4 2 3 4 4 2" xfId="9642" xr:uid="{00000000-0005-0000-0000-0000D9700000}"/>
    <cellStyle name="Normal 12 4 4 2 3 4 4 2 2" xfId="22453" xr:uid="{00000000-0005-0000-0000-0000DA700000}"/>
    <cellStyle name="Normal 12 4 4 2 3 4 4 2 2 2" xfId="48073" xr:uid="{00000000-0005-0000-0000-0000DB700000}"/>
    <cellStyle name="Normal 12 4 4 2 3 4 4 2 3" xfId="35263" xr:uid="{00000000-0005-0000-0000-0000DC700000}"/>
    <cellStyle name="Normal 12 4 4 2 3 4 4 3" xfId="16963" xr:uid="{00000000-0005-0000-0000-0000DD700000}"/>
    <cellStyle name="Normal 12 4 4 2 3 4 4 3 2" xfId="42583" xr:uid="{00000000-0005-0000-0000-0000DE700000}"/>
    <cellStyle name="Normal 12 4 4 2 3 4 4 4" xfId="29773" xr:uid="{00000000-0005-0000-0000-0000DF700000}"/>
    <cellStyle name="Normal 12 4 4 2 3 4 5" xfId="11472" xr:uid="{00000000-0005-0000-0000-0000E0700000}"/>
    <cellStyle name="Normal 12 4 4 2 3 4 5 2" xfId="24283" xr:uid="{00000000-0005-0000-0000-0000E1700000}"/>
    <cellStyle name="Normal 12 4 4 2 3 4 5 2 2" xfId="49903" xr:uid="{00000000-0005-0000-0000-0000E2700000}"/>
    <cellStyle name="Normal 12 4 4 2 3 4 5 3" xfId="37093" xr:uid="{00000000-0005-0000-0000-0000E3700000}"/>
    <cellStyle name="Normal 12 4 4 2 3 4 6" xfId="5982" xr:uid="{00000000-0005-0000-0000-0000E4700000}"/>
    <cellStyle name="Normal 12 4 4 2 3 4 6 2" xfId="18793" xr:uid="{00000000-0005-0000-0000-0000E5700000}"/>
    <cellStyle name="Normal 12 4 4 2 3 4 6 2 2" xfId="44413" xr:uid="{00000000-0005-0000-0000-0000E6700000}"/>
    <cellStyle name="Normal 12 4 4 2 3 4 6 3" xfId="31603" xr:uid="{00000000-0005-0000-0000-0000E7700000}"/>
    <cellStyle name="Normal 12 4 4 2 3 4 7" xfId="13303" xr:uid="{00000000-0005-0000-0000-0000E8700000}"/>
    <cellStyle name="Normal 12 4 4 2 3 4 7 2" xfId="38923" xr:uid="{00000000-0005-0000-0000-0000E9700000}"/>
    <cellStyle name="Normal 12 4 4 2 3 4 8" xfId="26113" xr:uid="{00000000-0005-0000-0000-0000EA700000}"/>
    <cellStyle name="Normal 12 4 4 2 3 5" xfId="850" xr:uid="{00000000-0005-0000-0000-0000EB700000}"/>
    <cellStyle name="Normal 12 4 4 2 3 5 2" xfId="1745" xr:uid="{00000000-0005-0000-0000-0000EC700000}"/>
    <cellStyle name="Normal 12 4 4 2 3 5 2 2" xfId="3575" xr:uid="{00000000-0005-0000-0000-0000ED700000}"/>
    <cellStyle name="Normal 12 4 4 2 3 5 2 2 2" xfId="9065" xr:uid="{00000000-0005-0000-0000-0000EE700000}"/>
    <cellStyle name="Normal 12 4 4 2 3 5 2 2 2 2" xfId="21876" xr:uid="{00000000-0005-0000-0000-0000EF700000}"/>
    <cellStyle name="Normal 12 4 4 2 3 5 2 2 2 2 2" xfId="47496" xr:uid="{00000000-0005-0000-0000-0000F0700000}"/>
    <cellStyle name="Normal 12 4 4 2 3 5 2 2 2 3" xfId="34686" xr:uid="{00000000-0005-0000-0000-0000F1700000}"/>
    <cellStyle name="Normal 12 4 4 2 3 5 2 2 3" xfId="16386" xr:uid="{00000000-0005-0000-0000-0000F2700000}"/>
    <cellStyle name="Normal 12 4 4 2 3 5 2 2 3 2" xfId="42006" xr:uid="{00000000-0005-0000-0000-0000F3700000}"/>
    <cellStyle name="Normal 12 4 4 2 3 5 2 2 4" xfId="29196" xr:uid="{00000000-0005-0000-0000-0000F4700000}"/>
    <cellStyle name="Normal 12 4 4 2 3 5 2 3" xfId="5405" xr:uid="{00000000-0005-0000-0000-0000F5700000}"/>
    <cellStyle name="Normal 12 4 4 2 3 5 2 3 2" xfId="10895" xr:uid="{00000000-0005-0000-0000-0000F6700000}"/>
    <cellStyle name="Normal 12 4 4 2 3 5 2 3 2 2" xfId="23706" xr:uid="{00000000-0005-0000-0000-0000F7700000}"/>
    <cellStyle name="Normal 12 4 4 2 3 5 2 3 2 2 2" xfId="49326" xr:uid="{00000000-0005-0000-0000-0000F8700000}"/>
    <cellStyle name="Normal 12 4 4 2 3 5 2 3 2 3" xfId="36516" xr:uid="{00000000-0005-0000-0000-0000F9700000}"/>
    <cellStyle name="Normal 12 4 4 2 3 5 2 3 3" xfId="18216" xr:uid="{00000000-0005-0000-0000-0000FA700000}"/>
    <cellStyle name="Normal 12 4 4 2 3 5 2 3 3 2" xfId="43836" xr:uid="{00000000-0005-0000-0000-0000FB700000}"/>
    <cellStyle name="Normal 12 4 4 2 3 5 2 3 4" xfId="31026" xr:uid="{00000000-0005-0000-0000-0000FC700000}"/>
    <cellStyle name="Normal 12 4 4 2 3 5 2 4" xfId="12725" xr:uid="{00000000-0005-0000-0000-0000FD700000}"/>
    <cellStyle name="Normal 12 4 4 2 3 5 2 4 2" xfId="25536" xr:uid="{00000000-0005-0000-0000-0000FE700000}"/>
    <cellStyle name="Normal 12 4 4 2 3 5 2 4 2 2" xfId="51156" xr:uid="{00000000-0005-0000-0000-0000FF700000}"/>
    <cellStyle name="Normal 12 4 4 2 3 5 2 4 3" xfId="38346" xr:uid="{00000000-0005-0000-0000-000000710000}"/>
    <cellStyle name="Normal 12 4 4 2 3 5 2 5" xfId="7235" xr:uid="{00000000-0005-0000-0000-000001710000}"/>
    <cellStyle name="Normal 12 4 4 2 3 5 2 5 2" xfId="20046" xr:uid="{00000000-0005-0000-0000-000002710000}"/>
    <cellStyle name="Normal 12 4 4 2 3 5 2 5 2 2" xfId="45666" xr:uid="{00000000-0005-0000-0000-000003710000}"/>
    <cellStyle name="Normal 12 4 4 2 3 5 2 5 3" xfId="32856" xr:uid="{00000000-0005-0000-0000-000004710000}"/>
    <cellStyle name="Normal 12 4 4 2 3 5 2 6" xfId="14556" xr:uid="{00000000-0005-0000-0000-000005710000}"/>
    <cellStyle name="Normal 12 4 4 2 3 5 2 6 2" xfId="40176" xr:uid="{00000000-0005-0000-0000-000006710000}"/>
    <cellStyle name="Normal 12 4 4 2 3 5 2 7" xfId="27366" xr:uid="{00000000-0005-0000-0000-000007710000}"/>
    <cellStyle name="Normal 12 4 4 2 3 5 3" xfId="2681" xr:uid="{00000000-0005-0000-0000-000008710000}"/>
    <cellStyle name="Normal 12 4 4 2 3 5 3 2" xfId="8171" xr:uid="{00000000-0005-0000-0000-000009710000}"/>
    <cellStyle name="Normal 12 4 4 2 3 5 3 2 2" xfId="20982" xr:uid="{00000000-0005-0000-0000-00000A710000}"/>
    <cellStyle name="Normal 12 4 4 2 3 5 3 2 2 2" xfId="46602" xr:uid="{00000000-0005-0000-0000-00000B710000}"/>
    <cellStyle name="Normal 12 4 4 2 3 5 3 2 3" xfId="33792" xr:uid="{00000000-0005-0000-0000-00000C710000}"/>
    <cellStyle name="Normal 12 4 4 2 3 5 3 3" xfId="15492" xr:uid="{00000000-0005-0000-0000-00000D710000}"/>
    <cellStyle name="Normal 12 4 4 2 3 5 3 3 2" xfId="41112" xr:uid="{00000000-0005-0000-0000-00000E710000}"/>
    <cellStyle name="Normal 12 4 4 2 3 5 3 4" xfId="28302" xr:uid="{00000000-0005-0000-0000-00000F710000}"/>
    <cellStyle name="Normal 12 4 4 2 3 5 4" xfId="4511" xr:uid="{00000000-0005-0000-0000-000010710000}"/>
    <cellStyle name="Normal 12 4 4 2 3 5 4 2" xfId="10001" xr:uid="{00000000-0005-0000-0000-000011710000}"/>
    <cellStyle name="Normal 12 4 4 2 3 5 4 2 2" xfId="22812" xr:uid="{00000000-0005-0000-0000-000012710000}"/>
    <cellStyle name="Normal 12 4 4 2 3 5 4 2 2 2" xfId="48432" xr:uid="{00000000-0005-0000-0000-000013710000}"/>
    <cellStyle name="Normal 12 4 4 2 3 5 4 2 3" xfId="35622" xr:uid="{00000000-0005-0000-0000-000014710000}"/>
    <cellStyle name="Normal 12 4 4 2 3 5 4 3" xfId="17322" xr:uid="{00000000-0005-0000-0000-000015710000}"/>
    <cellStyle name="Normal 12 4 4 2 3 5 4 3 2" xfId="42942" xr:uid="{00000000-0005-0000-0000-000016710000}"/>
    <cellStyle name="Normal 12 4 4 2 3 5 4 4" xfId="30132" xr:uid="{00000000-0005-0000-0000-000017710000}"/>
    <cellStyle name="Normal 12 4 4 2 3 5 5" xfId="11831" xr:uid="{00000000-0005-0000-0000-000018710000}"/>
    <cellStyle name="Normal 12 4 4 2 3 5 5 2" xfId="24642" xr:uid="{00000000-0005-0000-0000-000019710000}"/>
    <cellStyle name="Normal 12 4 4 2 3 5 5 2 2" xfId="50262" xr:uid="{00000000-0005-0000-0000-00001A710000}"/>
    <cellStyle name="Normal 12 4 4 2 3 5 5 3" xfId="37452" xr:uid="{00000000-0005-0000-0000-00001B710000}"/>
    <cellStyle name="Normal 12 4 4 2 3 5 6" xfId="6341" xr:uid="{00000000-0005-0000-0000-00001C710000}"/>
    <cellStyle name="Normal 12 4 4 2 3 5 6 2" xfId="19152" xr:uid="{00000000-0005-0000-0000-00001D710000}"/>
    <cellStyle name="Normal 12 4 4 2 3 5 6 2 2" xfId="44772" xr:uid="{00000000-0005-0000-0000-00001E710000}"/>
    <cellStyle name="Normal 12 4 4 2 3 5 6 3" xfId="31962" xr:uid="{00000000-0005-0000-0000-00001F710000}"/>
    <cellStyle name="Normal 12 4 4 2 3 5 7" xfId="13662" xr:uid="{00000000-0005-0000-0000-000020710000}"/>
    <cellStyle name="Normal 12 4 4 2 3 5 7 2" xfId="39282" xr:uid="{00000000-0005-0000-0000-000021710000}"/>
    <cellStyle name="Normal 12 4 4 2 3 5 8" xfId="26472" xr:uid="{00000000-0005-0000-0000-000022710000}"/>
    <cellStyle name="Normal 12 4 4 2 3 6" xfId="1251" xr:uid="{00000000-0005-0000-0000-000023710000}"/>
    <cellStyle name="Normal 12 4 4 2 3 6 2" xfId="3081" xr:uid="{00000000-0005-0000-0000-000024710000}"/>
    <cellStyle name="Normal 12 4 4 2 3 6 2 2" xfId="8571" xr:uid="{00000000-0005-0000-0000-000025710000}"/>
    <cellStyle name="Normal 12 4 4 2 3 6 2 2 2" xfId="21382" xr:uid="{00000000-0005-0000-0000-000026710000}"/>
    <cellStyle name="Normal 12 4 4 2 3 6 2 2 2 2" xfId="47002" xr:uid="{00000000-0005-0000-0000-000027710000}"/>
    <cellStyle name="Normal 12 4 4 2 3 6 2 2 3" xfId="34192" xr:uid="{00000000-0005-0000-0000-000028710000}"/>
    <cellStyle name="Normal 12 4 4 2 3 6 2 3" xfId="15892" xr:uid="{00000000-0005-0000-0000-000029710000}"/>
    <cellStyle name="Normal 12 4 4 2 3 6 2 3 2" xfId="41512" xr:uid="{00000000-0005-0000-0000-00002A710000}"/>
    <cellStyle name="Normal 12 4 4 2 3 6 2 4" xfId="28702" xr:uid="{00000000-0005-0000-0000-00002B710000}"/>
    <cellStyle name="Normal 12 4 4 2 3 6 3" xfId="4911" xr:uid="{00000000-0005-0000-0000-00002C710000}"/>
    <cellStyle name="Normal 12 4 4 2 3 6 3 2" xfId="10401" xr:uid="{00000000-0005-0000-0000-00002D710000}"/>
    <cellStyle name="Normal 12 4 4 2 3 6 3 2 2" xfId="23212" xr:uid="{00000000-0005-0000-0000-00002E710000}"/>
    <cellStyle name="Normal 12 4 4 2 3 6 3 2 2 2" xfId="48832" xr:uid="{00000000-0005-0000-0000-00002F710000}"/>
    <cellStyle name="Normal 12 4 4 2 3 6 3 2 3" xfId="36022" xr:uid="{00000000-0005-0000-0000-000030710000}"/>
    <cellStyle name="Normal 12 4 4 2 3 6 3 3" xfId="17722" xr:uid="{00000000-0005-0000-0000-000031710000}"/>
    <cellStyle name="Normal 12 4 4 2 3 6 3 3 2" xfId="43342" xr:uid="{00000000-0005-0000-0000-000032710000}"/>
    <cellStyle name="Normal 12 4 4 2 3 6 3 4" xfId="30532" xr:uid="{00000000-0005-0000-0000-000033710000}"/>
    <cellStyle name="Normal 12 4 4 2 3 6 4" xfId="12231" xr:uid="{00000000-0005-0000-0000-000034710000}"/>
    <cellStyle name="Normal 12 4 4 2 3 6 4 2" xfId="25042" xr:uid="{00000000-0005-0000-0000-000035710000}"/>
    <cellStyle name="Normal 12 4 4 2 3 6 4 2 2" xfId="50662" xr:uid="{00000000-0005-0000-0000-000036710000}"/>
    <cellStyle name="Normal 12 4 4 2 3 6 4 3" xfId="37852" xr:uid="{00000000-0005-0000-0000-000037710000}"/>
    <cellStyle name="Normal 12 4 4 2 3 6 5" xfId="6741" xr:uid="{00000000-0005-0000-0000-000038710000}"/>
    <cellStyle name="Normal 12 4 4 2 3 6 5 2" xfId="19552" xr:uid="{00000000-0005-0000-0000-000039710000}"/>
    <cellStyle name="Normal 12 4 4 2 3 6 5 2 2" xfId="45172" xr:uid="{00000000-0005-0000-0000-00003A710000}"/>
    <cellStyle name="Normal 12 4 4 2 3 6 5 3" xfId="32362" xr:uid="{00000000-0005-0000-0000-00003B710000}"/>
    <cellStyle name="Normal 12 4 4 2 3 6 6" xfId="14062" xr:uid="{00000000-0005-0000-0000-00003C710000}"/>
    <cellStyle name="Normal 12 4 4 2 3 6 6 2" xfId="39682" xr:uid="{00000000-0005-0000-0000-00003D710000}"/>
    <cellStyle name="Normal 12 4 4 2 3 6 7" xfId="26872" xr:uid="{00000000-0005-0000-0000-00003E710000}"/>
    <cellStyle name="Normal 12 4 4 2 3 7" xfId="2187" xr:uid="{00000000-0005-0000-0000-00003F710000}"/>
    <cellStyle name="Normal 12 4 4 2 3 7 2" xfId="7677" xr:uid="{00000000-0005-0000-0000-000040710000}"/>
    <cellStyle name="Normal 12 4 4 2 3 7 2 2" xfId="20488" xr:uid="{00000000-0005-0000-0000-000041710000}"/>
    <cellStyle name="Normal 12 4 4 2 3 7 2 2 2" xfId="46108" xr:uid="{00000000-0005-0000-0000-000042710000}"/>
    <cellStyle name="Normal 12 4 4 2 3 7 2 3" xfId="33298" xr:uid="{00000000-0005-0000-0000-000043710000}"/>
    <cellStyle name="Normal 12 4 4 2 3 7 3" xfId="14998" xr:uid="{00000000-0005-0000-0000-000044710000}"/>
    <cellStyle name="Normal 12 4 4 2 3 7 3 2" xfId="40618" xr:uid="{00000000-0005-0000-0000-000045710000}"/>
    <cellStyle name="Normal 12 4 4 2 3 7 4" xfId="27808" xr:uid="{00000000-0005-0000-0000-000046710000}"/>
    <cellStyle name="Normal 12 4 4 2 3 8" xfId="4017" xr:uid="{00000000-0005-0000-0000-000047710000}"/>
    <cellStyle name="Normal 12 4 4 2 3 8 2" xfId="9507" xr:uid="{00000000-0005-0000-0000-000048710000}"/>
    <cellStyle name="Normal 12 4 4 2 3 8 2 2" xfId="22318" xr:uid="{00000000-0005-0000-0000-000049710000}"/>
    <cellStyle name="Normal 12 4 4 2 3 8 2 2 2" xfId="47938" xr:uid="{00000000-0005-0000-0000-00004A710000}"/>
    <cellStyle name="Normal 12 4 4 2 3 8 2 3" xfId="35128" xr:uid="{00000000-0005-0000-0000-00004B710000}"/>
    <cellStyle name="Normal 12 4 4 2 3 8 3" xfId="16828" xr:uid="{00000000-0005-0000-0000-00004C710000}"/>
    <cellStyle name="Normal 12 4 4 2 3 8 3 2" xfId="42448" xr:uid="{00000000-0005-0000-0000-00004D710000}"/>
    <cellStyle name="Normal 12 4 4 2 3 8 4" xfId="29638" xr:uid="{00000000-0005-0000-0000-00004E710000}"/>
    <cellStyle name="Normal 12 4 4 2 3 9" xfId="11337" xr:uid="{00000000-0005-0000-0000-00004F710000}"/>
    <cellStyle name="Normal 12 4 4 2 3 9 2" xfId="24148" xr:uid="{00000000-0005-0000-0000-000050710000}"/>
    <cellStyle name="Normal 12 4 4 2 3 9 2 2" xfId="49768" xr:uid="{00000000-0005-0000-0000-000051710000}"/>
    <cellStyle name="Normal 12 4 4 2 3 9 3" xfId="36958" xr:uid="{00000000-0005-0000-0000-000052710000}"/>
    <cellStyle name="Normal 12 4 4 2 4" xfId="385" xr:uid="{00000000-0005-0000-0000-000053710000}"/>
    <cellStyle name="Normal 12 4 4 2 4 2" xfId="891" xr:uid="{00000000-0005-0000-0000-000054710000}"/>
    <cellStyle name="Normal 12 4 4 2 4 2 2" xfId="1786" xr:uid="{00000000-0005-0000-0000-000055710000}"/>
    <cellStyle name="Normal 12 4 4 2 4 2 2 2" xfId="3616" xr:uid="{00000000-0005-0000-0000-000056710000}"/>
    <cellStyle name="Normal 12 4 4 2 4 2 2 2 2" xfId="9106" xr:uid="{00000000-0005-0000-0000-000057710000}"/>
    <cellStyle name="Normal 12 4 4 2 4 2 2 2 2 2" xfId="21917" xr:uid="{00000000-0005-0000-0000-000058710000}"/>
    <cellStyle name="Normal 12 4 4 2 4 2 2 2 2 2 2" xfId="47537" xr:uid="{00000000-0005-0000-0000-000059710000}"/>
    <cellStyle name="Normal 12 4 4 2 4 2 2 2 2 3" xfId="34727" xr:uid="{00000000-0005-0000-0000-00005A710000}"/>
    <cellStyle name="Normal 12 4 4 2 4 2 2 2 3" xfId="16427" xr:uid="{00000000-0005-0000-0000-00005B710000}"/>
    <cellStyle name="Normal 12 4 4 2 4 2 2 2 3 2" xfId="42047" xr:uid="{00000000-0005-0000-0000-00005C710000}"/>
    <cellStyle name="Normal 12 4 4 2 4 2 2 2 4" xfId="29237" xr:uid="{00000000-0005-0000-0000-00005D710000}"/>
    <cellStyle name="Normal 12 4 4 2 4 2 2 3" xfId="5446" xr:uid="{00000000-0005-0000-0000-00005E710000}"/>
    <cellStyle name="Normal 12 4 4 2 4 2 2 3 2" xfId="10936" xr:uid="{00000000-0005-0000-0000-00005F710000}"/>
    <cellStyle name="Normal 12 4 4 2 4 2 2 3 2 2" xfId="23747" xr:uid="{00000000-0005-0000-0000-000060710000}"/>
    <cellStyle name="Normal 12 4 4 2 4 2 2 3 2 2 2" xfId="49367" xr:uid="{00000000-0005-0000-0000-000061710000}"/>
    <cellStyle name="Normal 12 4 4 2 4 2 2 3 2 3" xfId="36557" xr:uid="{00000000-0005-0000-0000-000062710000}"/>
    <cellStyle name="Normal 12 4 4 2 4 2 2 3 3" xfId="18257" xr:uid="{00000000-0005-0000-0000-000063710000}"/>
    <cellStyle name="Normal 12 4 4 2 4 2 2 3 3 2" xfId="43877" xr:uid="{00000000-0005-0000-0000-000064710000}"/>
    <cellStyle name="Normal 12 4 4 2 4 2 2 3 4" xfId="31067" xr:uid="{00000000-0005-0000-0000-000065710000}"/>
    <cellStyle name="Normal 12 4 4 2 4 2 2 4" xfId="12766" xr:uid="{00000000-0005-0000-0000-000066710000}"/>
    <cellStyle name="Normal 12 4 4 2 4 2 2 4 2" xfId="25577" xr:uid="{00000000-0005-0000-0000-000067710000}"/>
    <cellStyle name="Normal 12 4 4 2 4 2 2 4 2 2" xfId="51197" xr:uid="{00000000-0005-0000-0000-000068710000}"/>
    <cellStyle name="Normal 12 4 4 2 4 2 2 4 3" xfId="38387" xr:uid="{00000000-0005-0000-0000-000069710000}"/>
    <cellStyle name="Normal 12 4 4 2 4 2 2 5" xfId="7276" xr:uid="{00000000-0005-0000-0000-00006A710000}"/>
    <cellStyle name="Normal 12 4 4 2 4 2 2 5 2" xfId="20087" xr:uid="{00000000-0005-0000-0000-00006B710000}"/>
    <cellStyle name="Normal 12 4 4 2 4 2 2 5 2 2" xfId="45707" xr:uid="{00000000-0005-0000-0000-00006C710000}"/>
    <cellStyle name="Normal 12 4 4 2 4 2 2 5 3" xfId="32897" xr:uid="{00000000-0005-0000-0000-00006D710000}"/>
    <cellStyle name="Normal 12 4 4 2 4 2 2 6" xfId="14597" xr:uid="{00000000-0005-0000-0000-00006E710000}"/>
    <cellStyle name="Normal 12 4 4 2 4 2 2 6 2" xfId="40217" xr:uid="{00000000-0005-0000-0000-00006F710000}"/>
    <cellStyle name="Normal 12 4 4 2 4 2 2 7" xfId="27407" xr:uid="{00000000-0005-0000-0000-000070710000}"/>
    <cellStyle name="Normal 12 4 4 2 4 2 3" xfId="2722" xr:uid="{00000000-0005-0000-0000-000071710000}"/>
    <cellStyle name="Normal 12 4 4 2 4 2 3 2" xfId="8212" xr:uid="{00000000-0005-0000-0000-000072710000}"/>
    <cellStyle name="Normal 12 4 4 2 4 2 3 2 2" xfId="21023" xr:uid="{00000000-0005-0000-0000-000073710000}"/>
    <cellStyle name="Normal 12 4 4 2 4 2 3 2 2 2" xfId="46643" xr:uid="{00000000-0005-0000-0000-000074710000}"/>
    <cellStyle name="Normal 12 4 4 2 4 2 3 2 3" xfId="33833" xr:uid="{00000000-0005-0000-0000-000075710000}"/>
    <cellStyle name="Normal 12 4 4 2 4 2 3 3" xfId="15533" xr:uid="{00000000-0005-0000-0000-000076710000}"/>
    <cellStyle name="Normal 12 4 4 2 4 2 3 3 2" xfId="41153" xr:uid="{00000000-0005-0000-0000-000077710000}"/>
    <cellStyle name="Normal 12 4 4 2 4 2 3 4" xfId="28343" xr:uid="{00000000-0005-0000-0000-000078710000}"/>
    <cellStyle name="Normal 12 4 4 2 4 2 4" xfId="4552" xr:uid="{00000000-0005-0000-0000-000079710000}"/>
    <cellStyle name="Normal 12 4 4 2 4 2 4 2" xfId="10042" xr:uid="{00000000-0005-0000-0000-00007A710000}"/>
    <cellStyle name="Normal 12 4 4 2 4 2 4 2 2" xfId="22853" xr:uid="{00000000-0005-0000-0000-00007B710000}"/>
    <cellStyle name="Normal 12 4 4 2 4 2 4 2 2 2" xfId="48473" xr:uid="{00000000-0005-0000-0000-00007C710000}"/>
    <cellStyle name="Normal 12 4 4 2 4 2 4 2 3" xfId="35663" xr:uid="{00000000-0005-0000-0000-00007D710000}"/>
    <cellStyle name="Normal 12 4 4 2 4 2 4 3" xfId="17363" xr:uid="{00000000-0005-0000-0000-00007E710000}"/>
    <cellStyle name="Normal 12 4 4 2 4 2 4 3 2" xfId="42983" xr:uid="{00000000-0005-0000-0000-00007F710000}"/>
    <cellStyle name="Normal 12 4 4 2 4 2 4 4" xfId="30173" xr:uid="{00000000-0005-0000-0000-000080710000}"/>
    <cellStyle name="Normal 12 4 4 2 4 2 5" xfId="11872" xr:uid="{00000000-0005-0000-0000-000081710000}"/>
    <cellStyle name="Normal 12 4 4 2 4 2 5 2" xfId="24683" xr:uid="{00000000-0005-0000-0000-000082710000}"/>
    <cellStyle name="Normal 12 4 4 2 4 2 5 2 2" xfId="50303" xr:uid="{00000000-0005-0000-0000-000083710000}"/>
    <cellStyle name="Normal 12 4 4 2 4 2 5 3" xfId="37493" xr:uid="{00000000-0005-0000-0000-000084710000}"/>
    <cellStyle name="Normal 12 4 4 2 4 2 6" xfId="6382" xr:uid="{00000000-0005-0000-0000-000085710000}"/>
    <cellStyle name="Normal 12 4 4 2 4 2 6 2" xfId="19193" xr:uid="{00000000-0005-0000-0000-000086710000}"/>
    <cellStyle name="Normal 12 4 4 2 4 2 6 2 2" xfId="44813" xr:uid="{00000000-0005-0000-0000-000087710000}"/>
    <cellStyle name="Normal 12 4 4 2 4 2 6 3" xfId="32003" xr:uid="{00000000-0005-0000-0000-000088710000}"/>
    <cellStyle name="Normal 12 4 4 2 4 2 7" xfId="13703" xr:uid="{00000000-0005-0000-0000-000089710000}"/>
    <cellStyle name="Normal 12 4 4 2 4 2 7 2" xfId="39323" xr:uid="{00000000-0005-0000-0000-00008A710000}"/>
    <cellStyle name="Normal 12 4 4 2 4 2 8" xfId="26513" xr:uid="{00000000-0005-0000-0000-00008B710000}"/>
    <cellStyle name="Normal 12 4 4 2 4 3" xfId="1280" xr:uid="{00000000-0005-0000-0000-00008C710000}"/>
    <cellStyle name="Normal 12 4 4 2 4 3 2" xfId="3110" xr:uid="{00000000-0005-0000-0000-00008D710000}"/>
    <cellStyle name="Normal 12 4 4 2 4 3 2 2" xfId="8600" xr:uid="{00000000-0005-0000-0000-00008E710000}"/>
    <cellStyle name="Normal 12 4 4 2 4 3 2 2 2" xfId="21411" xr:uid="{00000000-0005-0000-0000-00008F710000}"/>
    <cellStyle name="Normal 12 4 4 2 4 3 2 2 2 2" xfId="47031" xr:uid="{00000000-0005-0000-0000-000090710000}"/>
    <cellStyle name="Normal 12 4 4 2 4 3 2 2 3" xfId="34221" xr:uid="{00000000-0005-0000-0000-000091710000}"/>
    <cellStyle name="Normal 12 4 4 2 4 3 2 3" xfId="15921" xr:uid="{00000000-0005-0000-0000-000092710000}"/>
    <cellStyle name="Normal 12 4 4 2 4 3 2 3 2" xfId="41541" xr:uid="{00000000-0005-0000-0000-000093710000}"/>
    <cellStyle name="Normal 12 4 4 2 4 3 2 4" xfId="28731" xr:uid="{00000000-0005-0000-0000-000094710000}"/>
    <cellStyle name="Normal 12 4 4 2 4 3 3" xfId="4940" xr:uid="{00000000-0005-0000-0000-000095710000}"/>
    <cellStyle name="Normal 12 4 4 2 4 3 3 2" xfId="10430" xr:uid="{00000000-0005-0000-0000-000096710000}"/>
    <cellStyle name="Normal 12 4 4 2 4 3 3 2 2" xfId="23241" xr:uid="{00000000-0005-0000-0000-000097710000}"/>
    <cellStyle name="Normal 12 4 4 2 4 3 3 2 2 2" xfId="48861" xr:uid="{00000000-0005-0000-0000-000098710000}"/>
    <cellStyle name="Normal 12 4 4 2 4 3 3 2 3" xfId="36051" xr:uid="{00000000-0005-0000-0000-000099710000}"/>
    <cellStyle name="Normal 12 4 4 2 4 3 3 3" xfId="17751" xr:uid="{00000000-0005-0000-0000-00009A710000}"/>
    <cellStyle name="Normal 12 4 4 2 4 3 3 3 2" xfId="43371" xr:uid="{00000000-0005-0000-0000-00009B710000}"/>
    <cellStyle name="Normal 12 4 4 2 4 3 3 4" xfId="30561" xr:uid="{00000000-0005-0000-0000-00009C710000}"/>
    <cellStyle name="Normal 12 4 4 2 4 3 4" xfId="12260" xr:uid="{00000000-0005-0000-0000-00009D710000}"/>
    <cellStyle name="Normal 12 4 4 2 4 3 4 2" xfId="25071" xr:uid="{00000000-0005-0000-0000-00009E710000}"/>
    <cellStyle name="Normal 12 4 4 2 4 3 4 2 2" xfId="50691" xr:uid="{00000000-0005-0000-0000-00009F710000}"/>
    <cellStyle name="Normal 12 4 4 2 4 3 4 3" xfId="37881" xr:uid="{00000000-0005-0000-0000-0000A0710000}"/>
    <cellStyle name="Normal 12 4 4 2 4 3 5" xfId="6770" xr:uid="{00000000-0005-0000-0000-0000A1710000}"/>
    <cellStyle name="Normal 12 4 4 2 4 3 5 2" xfId="19581" xr:uid="{00000000-0005-0000-0000-0000A2710000}"/>
    <cellStyle name="Normal 12 4 4 2 4 3 5 2 2" xfId="45201" xr:uid="{00000000-0005-0000-0000-0000A3710000}"/>
    <cellStyle name="Normal 12 4 4 2 4 3 5 3" xfId="32391" xr:uid="{00000000-0005-0000-0000-0000A4710000}"/>
    <cellStyle name="Normal 12 4 4 2 4 3 6" xfId="14091" xr:uid="{00000000-0005-0000-0000-0000A5710000}"/>
    <cellStyle name="Normal 12 4 4 2 4 3 6 2" xfId="39711" xr:uid="{00000000-0005-0000-0000-0000A6710000}"/>
    <cellStyle name="Normal 12 4 4 2 4 3 7" xfId="26901" xr:uid="{00000000-0005-0000-0000-0000A7710000}"/>
    <cellStyle name="Normal 12 4 4 2 4 4" xfId="2216" xr:uid="{00000000-0005-0000-0000-0000A8710000}"/>
    <cellStyle name="Normal 12 4 4 2 4 4 2" xfId="7706" xr:uid="{00000000-0005-0000-0000-0000A9710000}"/>
    <cellStyle name="Normal 12 4 4 2 4 4 2 2" xfId="20517" xr:uid="{00000000-0005-0000-0000-0000AA710000}"/>
    <cellStyle name="Normal 12 4 4 2 4 4 2 2 2" xfId="46137" xr:uid="{00000000-0005-0000-0000-0000AB710000}"/>
    <cellStyle name="Normal 12 4 4 2 4 4 2 3" xfId="33327" xr:uid="{00000000-0005-0000-0000-0000AC710000}"/>
    <cellStyle name="Normal 12 4 4 2 4 4 3" xfId="15027" xr:uid="{00000000-0005-0000-0000-0000AD710000}"/>
    <cellStyle name="Normal 12 4 4 2 4 4 3 2" xfId="40647" xr:uid="{00000000-0005-0000-0000-0000AE710000}"/>
    <cellStyle name="Normal 12 4 4 2 4 4 4" xfId="27837" xr:uid="{00000000-0005-0000-0000-0000AF710000}"/>
    <cellStyle name="Normal 12 4 4 2 4 5" xfId="4046" xr:uid="{00000000-0005-0000-0000-0000B0710000}"/>
    <cellStyle name="Normal 12 4 4 2 4 5 2" xfId="9536" xr:uid="{00000000-0005-0000-0000-0000B1710000}"/>
    <cellStyle name="Normal 12 4 4 2 4 5 2 2" xfId="22347" xr:uid="{00000000-0005-0000-0000-0000B2710000}"/>
    <cellStyle name="Normal 12 4 4 2 4 5 2 2 2" xfId="47967" xr:uid="{00000000-0005-0000-0000-0000B3710000}"/>
    <cellStyle name="Normal 12 4 4 2 4 5 2 3" xfId="35157" xr:uid="{00000000-0005-0000-0000-0000B4710000}"/>
    <cellStyle name="Normal 12 4 4 2 4 5 3" xfId="16857" xr:uid="{00000000-0005-0000-0000-0000B5710000}"/>
    <cellStyle name="Normal 12 4 4 2 4 5 3 2" xfId="42477" xr:uid="{00000000-0005-0000-0000-0000B6710000}"/>
    <cellStyle name="Normal 12 4 4 2 4 5 4" xfId="29667" xr:uid="{00000000-0005-0000-0000-0000B7710000}"/>
    <cellStyle name="Normal 12 4 4 2 4 6" xfId="11366" xr:uid="{00000000-0005-0000-0000-0000B8710000}"/>
    <cellStyle name="Normal 12 4 4 2 4 6 2" xfId="24177" xr:uid="{00000000-0005-0000-0000-0000B9710000}"/>
    <cellStyle name="Normal 12 4 4 2 4 6 2 2" xfId="49797" xr:uid="{00000000-0005-0000-0000-0000BA710000}"/>
    <cellStyle name="Normal 12 4 4 2 4 6 3" xfId="36987" xr:uid="{00000000-0005-0000-0000-0000BB710000}"/>
    <cellStyle name="Normal 12 4 4 2 4 7" xfId="5876" xr:uid="{00000000-0005-0000-0000-0000BC710000}"/>
    <cellStyle name="Normal 12 4 4 2 4 7 2" xfId="18687" xr:uid="{00000000-0005-0000-0000-0000BD710000}"/>
    <cellStyle name="Normal 12 4 4 2 4 7 2 2" xfId="44307" xr:uid="{00000000-0005-0000-0000-0000BE710000}"/>
    <cellStyle name="Normal 12 4 4 2 4 7 3" xfId="31497" xr:uid="{00000000-0005-0000-0000-0000BF710000}"/>
    <cellStyle name="Normal 12 4 4 2 4 8" xfId="13197" xr:uid="{00000000-0005-0000-0000-0000C0710000}"/>
    <cellStyle name="Normal 12 4 4 2 4 8 2" xfId="38817" xr:uid="{00000000-0005-0000-0000-0000C1710000}"/>
    <cellStyle name="Normal 12 4 4 2 4 9" xfId="26007" xr:uid="{00000000-0005-0000-0000-0000C2710000}"/>
    <cellStyle name="Normal 12 4 4 2 5" xfId="624" xr:uid="{00000000-0005-0000-0000-0000C3710000}"/>
    <cellStyle name="Normal 12 4 4 2 5 2" xfId="1024" xr:uid="{00000000-0005-0000-0000-0000C4710000}"/>
    <cellStyle name="Normal 12 4 4 2 5 2 2" xfId="1919" xr:uid="{00000000-0005-0000-0000-0000C5710000}"/>
    <cellStyle name="Normal 12 4 4 2 5 2 2 2" xfId="3749" xr:uid="{00000000-0005-0000-0000-0000C6710000}"/>
    <cellStyle name="Normal 12 4 4 2 5 2 2 2 2" xfId="9239" xr:uid="{00000000-0005-0000-0000-0000C7710000}"/>
    <cellStyle name="Normal 12 4 4 2 5 2 2 2 2 2" xfId="22050" xr:uid="{00000000-0005-0000-0000-0000C8710000}"/>
    <cellStyle name="Normal 12 4 4 2 5 2 2 2 2 2 2" xfId="47670" xr:uid="{00000000-0005-0000-0000-0000C9710000}"/>
    <cellStyle name="Normal 12 4 4 2 5 2 2 2 2 3" xfId="34860" xr:uid="{00000000-0005-0000-0000-0000CA710000}"/>
    <cellStyle name="Normal 12 4 4 2 5 2 2 2 3" xfId="16560" xr:uid="{00000000-0005-0000-0000-0000CB710000}"/>
    <cellStyle name="Normal 12 4 4 2 5 2 2 2 3 2" xfId="42180" xr:uid="{00000000-0005-0000-0000-0000CC710000}"/>
    <cellStyle name="Normal 12 4 4 2 5 2 2 2 4" xfId="29370" xr:uid="{00000000-0005-0000-0000-0000CD710000}"/>
    <cellStyle name="Normal 12 4 4 2 5 2 2 3" xfId="5579" xr:uid="{00000000-0005-0000-0000-0000CE710000}"/>
    <cellStyle name="Normal 12 4 4 2 5 2 2 3 2" xfId="11069" xr:uid="{00000000-0005-0000-0000-0000CF710000}"/>
    <cellStyle name="Normal 12 4 4 2 5 2 2 3 2 2" xfId="23880" xr:uid="{00000000-0005-0000-0000-0000D0710000}"/>
    <cellStyle name="Normal 12 4 4 2 5 2 2 3 2 2 2" xfId="49500" xr:uid="{00000000-0005-0000-0000-0000D1710000}"/>
    <cellStyle name="Normal 12 4 4 2 5 2 2 3 2 3" xfId="36690" xr:uid="{00000000-0005-0000-0000-0000D2710000}"/>
    <cellStyle name="Normal 12 4 4 2 5 2 2 3 3" xfId="18390" xr:uid="{00000000-0005-0000-0000-0000D3710000}"/>
    <cellStyle name="Normal 12 4 4 2 5 2 2 3 3 2" xfId="44010" xr:uid="{00000000-0005-0000-0000-0000D4710000}"/>
    <cellStyle name="Normal 12 4 4 2 5 2 2 3 4" xfId="31200" xr:uid="{00000000-0005-0000-0000-0000D5710000}"/>
    <cellStyle name="Normal 12 4 4 2 5 2 2 4" xfId="12899" xr:uid="{00000000-0005-0000-0000-0000D6710000}"/>
    <cellStyle name="Normal 12 4 4 2 5 2 2 4 2" xfId="25710" xr:uid="{00000000-0005-0000-0000-0000D7710000}"/>
    <cellStyle name="Normal 12 4 4 2 5 2 2 4 2 2" xfId="51330" xr:uid="{00000000-0005-0000-0000-0000D8710000}"/>
    <cellStyle name="Normal 12 4 4 2 5 2 2 4 3" xfId="38520" xr:uid="{00000000-0005-0000-0000-0000D9710000}"/>
    <cellStyle name="Normal 12 4 4 2 5 2 2 5" xfId="7409" xr:uid="{00000000-0005-0000-0000-0000DA710000}"/>
    <cellStyle name="Normal 12 4 4 2 5 2 2 5 2" xfId="20220" xr:uid="{00000000-0005-0000-0000-0000DB710000}"/>
    <cellStyle name="Normal 12 4 4 2 5 2 2 5 2 2" xfId="45840" xr:uid="{00000000-0005-0000-0000-0000DC710000}"/>
    <cellStyle name="Normal 12 4 4 2 5 2 2 5 3" xfId="33030" xr:uid="{00000000-0005-0000-0000-0000DD710000}"/>
    <cellStyle name="Normal 12 4 4 2 5 2 2 6" xfId="14730" xr:uid="{00000000-0005-0000-0000-0000DE710000}"/>
    <cellStyle name="Normal 12 4 4 2 5 2 2 6 2" xfId="40350" xr:uid="{00000000-0005-0000-0000-0000DF710000}"/>
    <cellStyle name="Normal 12 4 4 2 5 2 2 7" xfId="27540" xr:uid="{00000000-0005-0000-0000-0000E0710000}"/>
    <cellStyle name="Normal 12 4 4 2 5 2 3" xfId="2855" xr:uid="{00000000-0005-0000-0000-0000E1710000}"/>
    <cellStyle name="Normal 12 4 4 2 5 2 3 2" xfId="8345" xr:uid="{00000000-0005-0000-0000-0000E2710000}"/>
    <cellStyle name="Normal 12 4 4 2 5 2 3 2 2" xfId="21156" xr:uid="{00000000-0005-0000-0000-0000E3710000}"/>
    <cellStyle name="Normal 12 4 4 2 5 2 3 2 2 2" xfId="46776" xr:uid="{00000000-0005-0000-0000-0000E4710000}"/>
    <cellStyle name="Normal 12 4 4 2 5 2 3 2 3" xfId="33966" xr:uid="{00000000-0005-0000-0000-0000E5710000}"/>
    <cellStyle name="Normal 12 4 4 2 5 2 3 3" xfId="15666" xr:uid="{00000000-0005-0000-0000-0000E6710000}"/>
    <cellStyle name="Normal 12 4 4 2 5 2 3 3 2" xfId="41286" xr:uid="{00000000-0005-0000-0000-0000E7710000}"/>
    <cellStyle name="Normal 12 4 4 2 5 2 3 4" xfId="28476" xr:uid="{00000000-0005-0000-0000-0000E8710000}"/>
    <cellStyle name="Normal 12 4 4 2 5 2 4" xfId="4685" xr:uid="{00000000-0005-0000-0000-0000E9710000}"/>
    <cellStyle name="Normal 12 4 4 2 5 2 4 2" xfId="10175" xr:uid="{00000000-0005-0000-0000-0000EA710000}"/>
    <cellStyle name="Normal 12 4 4 2 5 2 4 2 2" xfId="22986" xr:uid="{00000000-0005-0000-0000-0000EB710000}"/>
    <cellStyle name="Normal 12 4 4 2 5 2 4 2 2 2" xfId="48606" xr:uid="{00000000-0005-0000-0000-0000EC710000}"/>
    <cellStyle name="Normal 12 4 4 2 5 2 4 2 3" xfId="35796" xr:uid="{00000000-0005-0000-0000-0000ED710000}"/>
    <cellStyle name="Normal 12 4 4 2 5 2 4 3" xfId="17496" xr:uid="{00000000-0005-0000-0000-0000EE710000}"/>
    <cellStyle name="Normal 12 4 4 2 5 2 4 3 2" xfId="43116" xr:uid="{00000000-0005-0000-0000-0000EF710000}"/>
    <cellStyle name="Normal 12 4 4 2 5 2 4 4" xfId="30306" xr:uid="{00000000-0005-0000-0000-0000F0710000}"/>
    <cellStyle name="Normal 12 4 4 2 5 2 5" xfId="12005" xr:uid="{00000000-0005-0000-0000-0000F1710000}"/>
    <cellStyle name="Normal 12 4 4 2 5 2 5 2" xfId="24816" xr:uid="{00000000-0005-0000-0000-0000F2710000}"/>
    <cellStyle name="Normal 12 4 4 2 5 2 5 2 2" xfId="50436" xr:uid="{00000000-0005-0000-0000-0000F3710000}"/>
    <cellStyle name="Normal 12 4 4 2 5 2 5 3" xfId="37626" xr:uid="{00000000-0005-0000-0000-0000F4710000}"/>
    <cellStyle name="Normal 12 4 4 2 5 2 6" xfId="6515" xr:uid="{00000000-0005-0000-0000-0000F5710000}"/>
    <cellStyle name="Normal 12 4 4 2 5 2 6 2" xfId="19326" xr:uid="{00000000-0005-0000-0000-0000F6710000}"/>
    <cellStyle name="Normal 12 4 4 2 5 2 6 2 2" xfId="44946" xr:uid="{00000000-0005-0000-0000-0000F7710000}"/>
    <cellStyle name="Normal 12 4 4 2 5 2 6 3" xfId="32136" xr:uid="{00000000-0005-0000-0000-0000F8710000}"/>
    <cellStyle name="Normal 12 4 4 2 5 2 7" xfId="13836" xr:uid="{00000000-0005-0000-0000-0000F9710000}"/>
    <cellStyle name="Normal 12 4 4 2 5 2 7 2" xfId="39456" xr:uid="{00000000-0005-0000-0000-0000FA710000}"/>
    <cellStyle name="Normal 12 4 4 2 5 2 8" xfId="26646" xr:uid="{00000000-0005-0000-0000-0000FB710000}"/>
    <cellStyle name="Normal 12 4 4 2 5 3" xfId="1519" xr:uid="{00000000-0005-0000-0000-0000FC710000}"/>
    <cellStyle name="Normal 12 4 4 2 5 3 2" xfId="3349" xr:uid="{00000000-0005-0000-0000-0000FD710000}"/>
    <cellStyle name="Normal 12 4 4 2 5 3 2 2" xfId="8839" xr:uid="{00000000-0005-0000-0000-0000FE710000}"/>
    <cellStyle name="Normal 12 4 4 2 5 3 2 2 2" xfId="21650" xr:uid="{00000000-0005-0000-0000-0000FF710000}"/>
    <cellStyle name="Normal 12 4 4 2 5 3 2 2 2 2" xfId="47270" xr:uid="{00000000-0005-0000-0000-000000720000}"/>
    <cellStyle name="Normal 12 4 4 2 5 3 2 2 3" xfId="34460" xr:uid="{00000000-0005-0000-0000-000001720000}"/>
    <cellStyle name="Normal 12 4 4 2 5 3 2 3" xfId="16160" xr:uid="{00000000-0005-0000-0000-000002720000}"/>
    <cellStyle name="Normal 12 4 4 2 5 3 2 3 2" xfId="41780" xr:uid="{00000000-0005-0000-0000-000003720000}"/>
    <cellStyle name="Normal 12 4 4 2 5 3 2 4" xfId="28970" xr:uid="{00000000-0005-0000-0000-000004720000}"/>
    <cellStyle name="Normal 12 4 4 2 5 3 3" xfId="5179" xr:uid="{00000000-0005-0000-0000-000005720000}"/>
    <cellStyle name="Normal 12 4 4 2 5 3 3 2" xfId="10669" xr:uid="{00000000-0005-0000-0000-000006720000}"/>
    <cellStyle name="Normal 12 4 4 2 5 3 3 2 2" xfId="23480" xr:uid="{00000000-0005-0000-0000-000007720000}"/>
    <cellStyle name="Normal 12 4 4 2 5 3 3 2 2 2" xfId="49100" xr:uid="{00000000-0005-0000-0000-000008720000}"/>
    <cellStyle name="Normal 12 4 4 2 5 3 3 2 3" xfId="36290" xr:uid="{00000000-0005-0000-0000-000009720000}"/>
    <cellStyle name="Normal 12 4 4 2 5 3 3 3" xfId="17990" xr:uid="{00000000-0005-0000-0000-00000A720000}"/>
    <cellStyle name="Normal 12 4 4 2 5 3 3 3 2" xfId="43610" xr:uid="{00000000-0005-0000-0000-00000B720000}"/>
    <cellStyle name="Normal 12 4 4 2 5 3 3 4" xfId="30800" xr:uid="{00000000-0005-0000-0000-00000C720000}"/>
    <cellStyle name="Normal 12 4 4 2 5 3 4" xfId="12499" xr:uid="{00000000-0005-0000-0000-00000D720000}"/>
    <cellStyle name="Normal 12 4 4 2 5 3 4 2" xfId="25310" xr:uid="{00000000-0005-0000-0000-00000E720000}"/>
    <cellStyle name="Normal 12 4 4 2 5 3 4 2 2" xfId="50930" xr:uid="{00000000-0005-0000-0000-00000F720000}"/>
    <cellStyle name="Normal 12 4 4 2 5 3 4 3" xfId="38120" xr:uid="{00000000-0005-0000-0000-000010720000}"/>
    <cellStyle name="Normal 12 4 4 2 5 3 5" xfId="7009" xr:uid="{00000000-0005-0000-0000-000011720000}"/>
    <cellStyle name="Normal 12 4 4 2 5 3 5 2" xfId="19820" xr:uid="{00000000-0005-0000-0000-000012720000}"/>
    <cellStyle name="Normal 12 4 4 2 5 3 5 2 2" xfId="45440" xr:uid="{00000000-0005-0000-0000-000013720000}"/>
    <cellStyle name="Normal 12 4 4 2 5 3 5 3" xfId="32630" xr:uid="{00000000-0005-0000-0000-000014720000}"/>
    <cellStyle name="Normal 12 4 4 2 5 3 6" xfId="14330" xr:uid="{00000000-0005-0000-0000-000015720000}"/>
    <cellStyle name="Normal 12 4 4 2 5 3 6 2" xfId="39950" xr:uid="{00000000-0005-0000-0000-000016720000}"/>
    <cellStyle name="Normal 12 4 4 2 5 3 7" xfId="27140" xr:uid="{00000000-0005-0000-0000-000017720000}"/>
    <cellStyle name="Normal 12 4 4 2 5 4" xfId="2455" xr:uid="{00000000-0005-0000-0000-000018720000}"/>
    <cellStyle name="Normal 12 4 4 2 5 4 2" xfId="7945" xr:uid="{00000000-0005-0000-0000-000019720000}"/>
    <cellStyle name="Normal 12 4 4 2 5 4 2 2" xfId="20756" xr:uid="{00000000-0005-0000-0000-00001A720000}"/>
    <cellStyle name="Normal 12 4 4 2 5 4 2 2 2" xfId="46376" xr:uid="{00000000-0005-0000-0000-00001B720000}"/>
    <cellStyle name="Normal 12 4 4 2 5 4 2 3" xfId="33566" xr:uid="{00000000-0005-0000-0000-00001C720000}"/>
    <cellStyle name="Normal 12 4 4 2 5 4 3" xfId="15266" xr:uid="{00000000-0005-0000-0000-00001D720000}"/>
    <cellStyle name="Normal 12 4 4 2 5 4 3 2" xfId="40886" xr:uid="{00000000-0005-0000-0000-00001E720000}"/>
    <cellStyle name="Normal 12 4 4 2 5 4 4" xfId="28076" xr:uid="{00000000-0005-0000-0000-00001F720000}"/>
    <cellStyle name="Normal 12 4 4 2 5 5" xfId="4285" xr:uid="{00000000-0005-0000-0000-000020720000}"/>
    <cellStyle name="Normal 12 4 4 2 5 5 2" xfId="9775" xr:uid="{00000000-0005-0000-0000-000021720000}"/>
    <cellStyle name="Normal 12 4 4 2 5 5 2 2" xfId="22586" xr:uid="{00000000-0005-0000-0000-000022720000}"/>
    <cellStyle name="Normal 12 4 4 2 5 5 2 2 2" xfId="48206" xr:uid="{00000000-0005-0000-0000-000023720000}"/>
    <cellStyle name="Normal 12 4 4 2 5 5 2 3" xfId="35396" xr:uid="{00000000-0005-0000-0000-000024720000}"/>
    <cellStyle name="Normal 12 4 4 2 5 5 3" xfId="17096" xr:uid="{00000000-0005-0000-0000-000025720000}"/>
    <cellStyle name="Normal 12 4 4 2 5 5 3 2" xfId="42716" xr:uid="{00000000-0005-0000-0000-000026720000}"/>
    <cellStyle name="Normal 12 4 4 2 5 5 4" xfId="29906" xr:uid="{00000000-0005-0000-0000-000027720000}"/>
    <cellStyle name="Normal 12 4 4 2 5 6" xfId="11605" xr:uid="{00000000-0005-0000-0000-000028720000}"/>
    <cellStyle name="Normal 12 4 4 2 5 6 2" xfId="24416" xr:uid="{00000000-0005-0000-0000-000029720000}"/>
    <cellStyle name="Normal 12 4 4 2 5 6 2 2" xfId="50036" xr:uid="{00000000-0005-0000-0000-00002A720000}"/>
    <cellStyle name="Normal 12 4 4 2 5 6 3" xfId="37226" xr:uid="{00000000-0005-0000-0000-00002B720000}"/>
    <cellStyle name="Normal 12 4 4 2 5 7" xfId="6115" xr:uid="{00000000-0005-0000-0000-00002C720000}"/>
    <cellStyle name="Normal 12 4 4 2 5 7 2" xfId="18926" xr:uid="{00000000-0005-0000-0000-00002D720000}"/>
    <cellStyle name="Normal 12 4 4 2 5 7 2 2" xfId="44546" xr:uid="{00000000-0005-0000-0000-00002E720000}"/>
    <cellStyle name="Normal 12 4 4 2 5 7 3" xfId="31736" xr:uid="{00000000-0005-0000-0000-00002F720000}"/>
    <cellStyle name="Normal 12 4 4 2 5 8" xfId="13436" xr:uid="{00000000-0005-0000-0000-000030720000}"/>
    <cellStyle name="Normal 12 4 4 2 5 8 2" xfId="39056" xr:uid="{00000000-0005-0000-0000-000031720000}"/>
    <cellStyle name="Normal 12 4 4 2 5 9" xfId="26246" xr:uid="{00000000-0005-0000-0000-000032720000}"/>
    <cellStyle name="Normal 12 4 4 2 6" xfId="758" xr:uid="{00000000-0005-0000-0000-000033720000}"/>
    <cellStyle name="Normal 12 4 4 2 6 2" xfId="1653" xr:uid="{00000000-0005-0000-0000-000034720000}"/>
    <cellStyle name="Normal 12 4 4 2 6 2 2" xfId="3483" xr:uid="{00000000-0005-0000-0000-000035720000}"/>
    <cellStyle name="Normal 12 4 4 2 6 2 2 2" xfId="8973" xr:uid="{00000000-0005-0000-0000-000036720000}"/>
    <cellStyle name="Normal 12 4 4 2 6 2 2 2 2" xfId="21784" xr:uid="{00000000-0005-0000-0000-000037720000}"/>
    <cellStyle name="Normal 12 4 4 2 6 2 2 2 2 2" xfId="47404" xr:uid="{00000000-0005-0000-0000-000038720000}"/>
    <cellStyle name="Normal 12 4 4 2 6 2 2 2 3" xfId="34594" xr:uid="{00000000-0005-0000-0000-000039720000}"/>
    <cellStyle name="Normal 12 4 4 2 6 2 2 3" xfId="16294" xr:uid="{00000000-0005-0000-0000-00003A720000}"/>
    <cellStyle name="Normal 12 4 4 2 6 2 2 3 2" xfId="41914" xr:uid="{00000000-0005-0000-0000-00003B720000}"/>
    <cellStyle name="Normal 12 4 4 2 6 2 2 4" xfId="29104" xr:uid="{00000000-0005-0000-0000-00003C720000}"/>
    <cellStyle name="Normal 12 4 4 2 6 2 3" xfId="5313" xr:uid="{00000000-0005-0000-0000-00003D720000}"/>
    <cellStyle name="Normal 12 4 4 2 6 2 3 2" xfId="10803" xr:uid="{00000000-0005-0000-0000-00003E720000}"/>
    <cellStyle name="Normal 12 4 4 2 6 2 3 2 2" xfId="23614" xr:uid="{00000000-0005-0000-0000-00003F720000}"/>
    <cellStyle name="Normal 12 4 4 2 6 2 3 2 2 2" xfId="49234" xr:uid="{00000000-0005-0000-0000-000040720000}"/>
    <cellStyle name="Normal 12 4 4 2 6 2 3 2 3" xfId="36424" xr:uid="{00000000-0005-0000-0000-000041720000}"/>
    <cellStyle name="Normal 12 4 4 2 6 2 3 3" xfId="18124" xr:uid="{00000000-0005-0000-0000-000042720000}"/>
    <cellStyle name="Normal 12 4 4 2 6 2 3 3 2" xfId="43744" xr:uid="{00000000-0005-0000-0000-000043720000}"/>
    <cellStyle name="Normal 12 4 4 2 6 2 3 4" xfId="30934" xr:uid="{00000000-0005-0000-0000-000044720000}"/>
    <cellStyle name="Normal 12 4 4 2 6 2 4" xfId="12633" xr:uid="{00000000-0005-0000-0000-000045720000}"/>
    <cellStyle name="Normal 12 4 4 2 6 2 4 2" xfId="25444" xr:uid="{00000000-0005-0000-0000-000046720000}"/>
    <cellStyle name="Normal 12 4 4 2 6 2 4 2 2" xfId="51064" xr:uid="{00000000-0005-0000-0000-000047720000}"/>
    <cellStyle name="Normal 12 4 4 2 6 2 4 3" xfId="38254" xr:uid="{00000000-0005-0000-0000-000048720000}"/>
    <cellStyle name="Normal 12 4 4 2 6 2 5" xfId="7143" xr:uid="{00000000-0005-0000-0000-000049720000}"/>
    <cellStyle name="Normal 12 4 4 2 6 2 5 2" xfId="19954" xr:uid="{00000000-0005-0000-0000-00004A720000}"/>
    <cellStyle name="Normal 12 4 4 2 6 2 5 2 2" xfId="45574" xr:uid="{00000000-0005-0000-0000-00004B720000}"/>
    <cellStyle name="Normal 12 4 4 2 6 2 5 3" xfId="32764" xr:uid="{00000000-0005-0000-0000-00004C720000}"/>
    <cellStyle name="Normal 12 4 4 2 6 2 6" xfId="14464" xr:uid="{00000000-0005-0000-0000-00004D720000}"/>
    <cellStyle name="Normal 12 4 4 2 6 2 6 2" xfId="40084" xr:uid="{00000000-0005-0000-0000-00004E720000}"/>
    <cellStyle name="Normal 12 4 4 2 6 2 7" xfId="27274" xr:uid="{00000000-0005-0000-0000-00004F720000}"/>
    <cellStyle name="Normal 12 4 4 2 6 3" xfId="2589" xr:uid="{00000000-0005-0000-0000-000050720000}"/>
    <cellStyle name="Normal 12 4 4 2 6 3 2" xfId="8079" xr:uid="{00000000-0005-0000-0000-000051720000}"/>
    <cellStyle name="Normal 12 4 4 2 6 3 2 2" xfId="20890" xr:uid="{00000000-0005-0000-0000-000052720000}"/>
    <cellStyle name="Normal 12 4 4 2 6 3 2 2 2" xfId="46510" xr:uid="{00000000-0005-0000-0000-000053720000}"/>
    <cellStyle name="Normal 12 4 4 2 6 3 2 3" xfId="33700" xr:uid="{00000000-0005-0000-0000-000054720000}"/>
    <cellStyle name="Normal 12 4 4 2 6 3 3" xfId="15400" xr:uid="{00000000-0005-0000-0000-000055720000}"/>
    <cellStyle name="Normal 12 4 4 2 6 3 3 2" xfId="41020" xr:uid="{00000000-0005-0000-0000-000056720000}"/>
    <cellStyle name="Normal 12 4 4 2 6 3 4" xfId="28210" xr:uid="{00000000-0005-0000-0000-000057720000}"/>
    <cellStyle name="Normal 12 4 4 2 6 4" xfId="4419" xr:uid="{00000000-0005-0000-0000-000058720000}"/>
    <cellStyle name="Normal 12 4 4 2 6 4 2" xfId="9909" xr:uid="{00000000-0005-0000-0000-000059720000}"/>
    <cellStyle name="Normal 12 4 4 2 6 4 2 2" xfId="22720" xr:uid="{00000000-0005-0000-0000-00005A720000}"/>
    <cellStyle name="Normal 12 4 4 2 6 4 2 2 2" xfId="48340" xr:uid="{00000000-0005-0000-0000-00005B720000}"/>
    <cellStyle name="Normal 12 4 4 2 6 4 2 3" xfId="35530" xr:uid="{00000000-0005-0000-0000-00005C720000}"/>
    <cellStyle name="Normal 12 4 4 2 6 4 3" xfId="17230" xr:uid="{00000000-0005-0000-0000-00005D720000}"/>
    <cellStyle name="Normal 12 4 4 2 6 4 3 2" xfId="42850" xr:uid="{00000000-0005-0000-0000-00005E720000}"/>
    <cellStyle name="Normal 12 4 4 2 6 4 4" xfId="30040" xr:uid="{00000000-0005-0000-0000-00005F720000}"/>
    <cellStyle name="Normal 12 4 4 2 6 5" xfId="11739" xr:uid="{00000000-0005-0000-0000-000060720000}"/>
    <cellStyle name="Normal 12 4 4 2 6 5 2" xfId="24550" xr:uid="{00000000-0005-0000-0000-000061720000}"/>
    <cellStyle name="Normal 12 4 4 2 6 5 2 2" xfId="50170" xr:uid="{00000000-0005-0000-0000-000062720000}"/>
    <cellStyle name="Normal 12 4 4 2 6 5 3" xfId="37360" xr:uid="{00000000-0005-0000-0000-000063720000}"/>
    <cellStyle name="Normal 12 4 4 2 6 6" xfId="6249" xr:uid="{00000000-0005-0000-0000-000064720000}"/>
    <cellStyle name="Normal 12 4 4 2 6 6 2" xfId="19060" xr:uid="{00000000-0005-0000-0000-000065720000}"/>
    <cellStyle name="Normal 12 4 4 2 6 6 2 2" xfId="44680" xr:uid="{00000000-0005-0000-0000-000066720000}"/>
    <cellStyle name="Normal 12 4 4 2 6 6 3" xfId="31870" xr:uid="{00000000-0005-0000-0000-000067720000}"/>
    <cellStyle name="Normal 12 4 4 2 6 7" xfId="13570" xr:uid="{00000000-0005-0000-0000-000068720000}"/>
    <cellStyle name="Normal 12 4 4 2 6 7 2" xfId="39190" xr:uid="{00000000-0005-0000-0000-000069720000}"/>
    <cellStyle name="Normal 12 4 4 2 6 8" xfId="26380" xr:uid="{00000000-0005-0000-0000-00006A720000}"/>
    <cellStyle name="Normal 12 4 4 2 7" xfId="1159" xr:uid="{00000000-0005-0000-0000-00006B720000}"/>
    <cellStyle name="Normal 12 4 4 2 7 2" xfId="2989" xr:uid="{00000000-0005-0000-0000-00006C720000}"/>
    <cellStyle name="Normal 12 4 4 2 7 2 2" xfId="8479" xr:uid="{00000000-0005-0000-0000-00006D720000}"/>
    <cellStyle name="Normal 12 4 4 2 7 2 2 2" xfId="21290" xr:uid="{00000000-0005-0000-0000-00006E720000}"/>
    <cellStyle name="Normal 12 4 4 2 7 2 2 2 2" xfId="46910" xr:uid="{00000000-0005-0000-0000-00006F720000}"/>
    <cellStyle name="Normal 12 4 4 2 7 2 2 3" xfId="34100" xr:uid="{00000000-0005-0000-0000-000070720000}"/>
    <cellStyle name="Normal 12 4 4 2 7 2 3" xfId="15800" xr:uid="{00000000-0005-0000-0000-000071720000}"/>
    <cellStyle name="Normal 12 4 4 2 7 2 3 2" xfId="41420" xr:uid="{00000000-0005-0000-0000-000072720000}"/>
    <cellStyle name="Normal 12 4 4 2 7 2 4" xfId="28610" xr:uid="{00000000-0005-0000-0000-000073720000}"/>
    <cellStyle name="Normal 12 4 4 2 7 3" xfId="4819" xr:uid="{00000000-0005-0000-0000-000074720000}"/>
    <cellStyle name="Normal 12 4 4 2 7 3 2" xfId="10309" xr:uid="{00000000-0005-0000-0000-000075720000}"/>
    <cellStyle name="Normal 12 4 4 2 7 3 2 2" xfId="23120" xr:uid="{00000000-0005-0000-0000-000076720000}"/>
    <cellStyle name="Normal 12 4 4 2 7 3 2 2 2" xfId="48740" xr:uid="{00000000-0005-0000-0000-000077720000}"/>
    <cellStyle name="Normal 12 4 4 2 7 3 2 3" xfId="35930" xr:uid="{00000000-0005-0000-0000-000078720000}"/>
    <cellStyle name="Normal 12 4 4 2 7 3 3" xfId="17630" xr:uid="{00000000-0005-0000-0000-000079720000}"/>
    <cellStyle name="Normal 12 4 4 2 7 3 3 2" xfId="43250" xr:uid="{00000000-0005-0000-0000-00007A720000}"/>
    <cellStyle name="Normal 12 4 4 2 7 3 4" xfId="30440" xr:uid="{00000000-0005-0000-0000-00007B720000}"/>
    <cellStyle name="Normal 12 4 4 2 7 4" xfId="12139" xr:uid="{00000000-0005-0000-0000-00007C720000}"/>
    <cellStyle name="Normal 12 4 4 2 7 4 2" xfId="24950" xr:uid="{00000000-0005-0000-0000-00007D720000}"/>
    <cellStyle name="Normal 12 4 4 2 7 4 2 2" xfId="50570" xr:uid="{00000000-0005-0000-0000-00007E720000}"/>
    <cellStyle name="Normal 12 4 4 2 7 4 3" xfId="37760" xr:uid="{00000000-0005-0000-0000-00007F720000}"/>
    <cellStyle name="Normal 12 4 4 2 7 5" xfId="6649" xr:uid="{00000000-0005-0000-0000-000080720000}"/>
    <cellStyle name="Normal 12 4 4 2 7 5 2" xfId="19460" xr:uid="{00000000-0005-0000-0000-000081720000}"/>
    <cellStyle name="Normal 12 4 4 2 7 5 2 2" xfId="45080" xr:uid="{00000000-0005-0000-0000-000082720000}"/>
    <cellStyle name="Normal 12 4 4 2 7 5 3" xfId="32270" xr:uid="{00000000-0005-0000-0000-000083720000}"/>
    <cellStyle name="Normal 12 4 4 2 7 6" xfId="13970" xr:uid="{00000000-0005-0000-0000-000084720000}"/>
    <cellStyle name="Normal 12 4 4 2 7 6 2" xfId="39590" xr:uid="{00000000-0005-0000-0000-000085720000}"/>
    <cellStyle name="Normal 12 4 4 2 7 7" xfId="26780" xr:uid="{00000000-0005-0000-0000-000086720000}"/>
    <cellStyle name="Normal 12 4 4 2 8" xfId="2054" xr:uid="{00000000-0005-0000-0000-000087720000}"/>
    <cellStyle name="Normal 12 4 4 2 8 2" xfId="3884" xr:uid="{00000000-0005-0000-0000-000088720000}"/>
    <cellStyle name="Normal 12 4 4 2 8 2 2" xfId="9374" xr:uid="{00000000-0005-0000-0000-000089720000}"/>
    <cellStyle name="Normal 12 4 4 2 8 2 2 2" xfId="22185" xr:uid="{00000000-0005-0000-0000-00008A720000}"/>
    <cellStyle name="Normal 12 4 4 2 8 2 2 2 2" xfId="47805" xr:uid="{00000000-0005-0000-0000-00008B720000}"/>
    <cellStyle name="Normal 12 4 4 2 8 2 2 3" xfId="34995" xr:uid="{00000000-0005-0000-0000-00008C720000}"/>
    <cellStyle name="Normal 12 4 4 2 8 2 3" xfId="16695" xr:uid="{00000000-0005-0000-0000-00008D720000}"/>
    <cellStyle name="Normal 12 4 4 2 8 2 3 2" xfId="42315" xr:uid="{00000000-0005-0000-0000-00008E720000}"/>
    <cellStyle name="Normal 12 4 4 2 8 2 4" xfId="29505" xr:uid="{00000000-0005-0000-0000-00008F720000}"/>
    <cellStyle name="Normal 12 4 4 2 8 3" xfId="5714" xr:uid="{00000000-0005-0000-0000-000090720000}"/>
    <cellStyle name="Normal 12 4 4 2 8 3 2" xfId="11204" xr:uid="{00000000-0005-0000-0000-000091720000}"/>
    <cellStyle name="Normal 12 4 4 2 8 3 2 2" xfId="24015" xr:uid="{00000000-0005-0000-0000-000092720000}"/>
    <cellStyle name="Normal 12 4 4 2 8 3 2 2 2" xfId="49635" xr:uid="{00000000-0005-0000-0000-000093720000}"/>
    <cellStyle name="Normal 12 4 4 2 8 3 2 3" xfId="36825" xr:uid="{00000000-0005-0000-0000-000094720000}"/>
    <cellStyle name="Normal 12 4 4 2 8 3 3" xfId="18525" xr:uid="{00000000-0005-0000-0000-000095720000}"/>
    <cellStyle name="Normal 12 4 4 2 8 3 3 2" xfId="44145" xr:uid="{00000000-0005-0000-0000-000096720000}"/>
    <cellStyle name="Normal 12 4 4 2 8 3 4" xfId="31335" xr:uid="{00000000-0005-0000-0000-000097720000}"/>
    <cellStyle name="Normal 12 4 4 2 8 4" xfId="13034" xr:uid="{00000000-0005-0000-0000-000098720000}"/>
    <cellStyle name="Normal 12 4 4 2 8 4 2" xfId="25845" xr:uid="{00000000-0005-0000-0000-000099720000}"/>
    <cellStyle name="Normal 12 4 4 2 8 4 2 2" xfId="51465" xr:uid="{00000000-0005-0000-0000-00009A720000}"/>
    <cellStyle name="Normal 12 4 4 2 8 4 3" xfId="38655" xr:uid="{00000000-0005-0000-0000-00009B720000}"/>
    <cellStyle name="Normal 12 4 4 2 8 5" xfId="7544" xr:uid="{00000000-0005-0000-0000-00009C720000}"/>
    <cellStyle name="Normal 12 4 4 2 8 5 2" xfId="20355" xr:uid="{00000000-0005-0000-0000-00009D720000}"/>
    <cellStyle name="Normal 12 4 4 2 8 5 2 2" xfId="45975" xr:uid="{00000000-0005-0000-0000-00009E720000}"/>
    <cellStyle name="Normal 12 4 4 2 8 5 3" xfId="33165" xr:uid="{00000000-0005-0000-0000-00009F720000}"/>
    <cellStyle name="Normal 12 4 4 2 8 6" xfId="14865" xr:uid="{00000000-0005-0000-0000-0000A0720000}"/>
    <cellStyle name="Normal 12 4 4 2 8 6 2" xfId="40485" xr:uid="{00000000-0005-0000-0000-0000A1720000}"/>
    <cellStyle name="Normal 12 4 4 2 8 7" xfId="27675" xr:uid="{00000000-0005-0000-0000-0000A2720000}"/>
    <cellStyle name="Normal 12 4 4 2 9" xfId="2095" xr:uid="{00000000-0005-0000-0000-0000A3720000}"/>
    <cellStyle name="Normal 12 4 4 2 9 2" xfId="7585" xr:uid="{00000000-0005-0000-0000-0000A4720000}"/>
    <cellStyle name="Normal 12 4 4 2 9 2 2" xfId="20396" xr:uid="{00000000-0005-0000-0000-0000A5720000}"/>
    <cellStyle name="Normal 12 4 4 2 9 2 2 2" xfId="46016" xr:uid="{00000000-0005-0000-0000-0000A6720000}"/>
    <cellStyle name="Normal 12 4 4 2 9 2 3" xfId="33206" xr:uid="{00000000-0005-0000-0000-0000A7720000}"/>
    <cellStyle name="Normal 12 4 4 2 9 3" xfId="14906" xr:uid="{00000000-0005-0000-0000-0000A8720000}"/>
    <cellStyle name="Normal 12 4 4 2 9 3 2" xfId="40526" xr:uid="{00000000-0005-0000-0000-0000A9720000}"/>
    <cellStyle name="Normal 12 4 4 2 9 4" xfId="27716" xr:uid="{00000000-0005-0000-0000-0000AA720000}"/>
    <cellStyle name="Normal 12 4 4 3" xfId="284" xr:uid="{00000000-0005-0000-0000-0000AB720000}"/>
    <cellStyle name="Normal 12 4 4 3 10" xfId="5776" xr:uid="{00000000-0005-0000-0000-0000AC720000}"/>
    <cellStyle name="Normal 12 4 4 3 10 2" xfId="18587" xr:uid="{00000000-0005-0000-0000-0000AD720000}"/>
    <cellStyle name="Normal 12 4 4 3 10 2 2" xfId="44207" xr:uid="{00000000-0005-0000-0000-0000AE720000}"/>
    <cellStyle name="Normal 12 4 4 3 10 3" xfId="31397" xr:uid="{00000000-0005-0000-0000-0000AF720000}"/>
    <cellStyle name="Normal 12 4 4 3 11" xfId="13097" xr:uid="{00000000-0005-0000-0000-0000B0720000}"/>
    <cellStyle name="Normal 12 4 4 3 11 2" xfId="38717" xr:uid="{00000000-0005-0000-0000-0000B1720000}"/>
    <cellStyle name="Normal 12 4 4 3 12" xfId="25907" xr:uid="{00000000-0005-0000-0000-0000B2720000}"/>
    <cellStyle name="Normal 12 4 4 3 2" xfId="513" xr:uid="{00000000-0005-0000-0000-0000B3720000}"/>
    <cellStyle name="Normal 12 4 4 3 2 2" xfId="912" xr:uid="{00000000-0005-0000-0000-0000B4720000}"/>
    <cellStyle name="Normal 12 4 4 3 2 2 2" xfId="1807" xr:uid="{00000000-0005-0000-0000-0000B5720000}"/>
    <cellStyle name="Normal 12 4 4 3 2 2 2 2" xfId="3637" xr:uid="{00000000-0005-0000-0000-0000B6720000}"/>
    <cellStyle name="Normal 12 4 4 3 2 2 2 2 2" xfId="9127" xr:uid="{00000000-0005-0000-0000-0000B7720000}"/>
    <cellStyle name="Normal 12 4 4 3 2 2 2 2 2 2" xfId="21938" xr:uid="{00000000-0005-0000-0000-0000B8720000}"/>
    <cellStyle name="Normal 12 4 4 3 2 2 2 2 2 2 2" xfId="47558" xr:uid="{00000000-0005-0000-0000-0000B9720000}"/>
    <cellStyle name="Normal 12 4 4 3 2 2 2 2 2 3" xfId="34748" xr:uid="{00000000-0005-0000-0000-0000BA720000}"/>
    <cellStyle name="Normal 12 4 4 3 2 2 2 2 3" xfId="16448" xr:uid="{00000000-0005-0000-0000-0000BB720000}"/>
    <cellStyle name="Normal 12 4 4 3 2 2 2 2 3 2" xfId="42068" xr:uid="{00000000-0005-0000-0000-0000BC720000}"/>
    <cellStyle name="Normal 12 4 4 3 2 2 2 2 4" xfId="29258" xr:uid="{00000000-0005-0000-0000-0000BD720000}"/>
    <cellStyle name="Normal 12 4 4 3 2 2 2 3" xfId="5467" xr:uid="{00000000-0005-0000-0000-0000BE720000}"/>
    <cellStyle name="Normal 12 4 4 3 2 2 2 3 2" xfId="10957" xr:uid="{00000000-0005-0000-0000-0000BF720000}"/>
    <cellStyle name="Normal 12 4 4 3 2 2 2 3 2 2" xfId="23768" xr:uid="{00000000-0005-0000-0000-0000C0720000}"/>
    <cellStyle name="Normal 12 4 4 3 2 2 2 3 2 2 2" xfId="49388" xr:uid="{00000000-0005-0000-0000-0000C1720000}"/>
    <cellStyle name="Normal 12 4 4 3 2 2 2 3 2 3" xfId="36578" xr:uid="{00000000-0005-0000-0000-0000C2720000}"/>
    <cellStyle name="Normal 12 4 4 3 2 2 2 3 3" xfId="18278" xr:uid="{00000000-0005-0000-0000-0000C3720000}"/>
    <cellStyle name="Normal 12 4 4 3 2 2 2 3 3 2" xfId="43898" xr:uid="{00000000-0005-0000-0000-0000C4720000}"/>
    <cellStyle name="Normal 12 4 4 3 2 2 2 3 4" xfId="31088" xr:uid="{00000000-0005-0000-0000-0000C5720000}"/>
    <cellStyle name="Normal 12 4 4 3 2 2 2 4" xfId="12787" xr:uid="{00000000-0005-0000-0000-0000C6720000}"/>
    <cellStyle name="Normal 12 4 4 3 2 2 2 4 2" xfId="25598" xr:uid="{00000000-0005-0000-0000-0000C7720000}"/>
    <cellStyle name="Normal 12 4 4 3 2 2 2 4 2 2" xfId="51218" xr:uid="{00000000-0005-0000-0000-0000C8720000}"/>
    <cellStyle name="Normal 12 4 4 3 2 2 2 4 3" xfId="38408" xr:uid="{00000000-0005-0000-0000-0000C9720000}"/>
    <cellStyle name="Normal 12 4 4 3 2 2 2 5" xfId="7297" xr:uid="{00000000-0005-0000-0000-0000CA720000}"/>
    <cellStyle name="Normal 12 4 4 3 2 2 2 5 2" xfId="20108" xr:uid="{00000000-0005-0000-0000-0000CB720000}"/>
    <cellStyle name="Normal 12 4 4 3 2 2 2 5 2 2" xfId="45728" xr:uid="{00000000-0005-0000-0000-0000CC720000}"/>
    <cellStyle name="Normal 12 4 4 3 2 2 2 5 3" xfId="32918" xr:uid="{00000000-0005-0000-0000-0000CD720000}"/>
    <cellStyle name="Normal 12 4 4 3 2 2 2 6" xfId="14618" xr:uid="{00000000-0005-0000-0000-0000CE720000}"/>
    <cellStyle name="Normal 12 4 4 3 2 2 2 6 2" xfId="40238" xr:uid="{00000000-0005-0000-0000-0000CF720000}"/>
    <cellStyle name="Normal 12 4 4 3 2 2 2 7" xfId="27428" xr:uid="{00000000-0005-0000-0000-0000D0720000}"/>
    <cellStyle name="Normal 12 4 4 3 2 2 3" xfId="2743" xr:uid="{00000000-0005-0000-0000-0000D1720000}"/>
    <cellStyle name="Normal 12 4 4 3 2 2 3 2" xfId="8233" xr:uid="{00000000-0005-0000-0000-0000D2720000}"/>
    <cellStyle name="Normal 12 4 4 3 2 2 3 2 2" xfId="21044" xr:uid="{00000000-0005-0000-0000-0000D3720000}"/>
    <cellStyle name="Normal 12 4 4 3 2 2 3 2 2 2" xfId="46664" xr:uid="{00000000-0005-0000-0000-0000D4720000}"/>
    <cellStyle name="Normal 12 4 4 3 2 2 3 2 3" xfId="33854" xr:uid="{00000000-0005-0000-0000-0000D5720000}"/>
    <cellStyle name="Normal 12 4 4 3 2 2 3 3" xfId="15554" xr:uid="{00000000-0005-0000-0000-0000D6720000}"/>
    <cellStyle name="Normal 12 4 4 3 2 2 3 3 2" xfId="41174" xr:uid="{00000000-0005-0000-0000-0000D7720000}"/>
    <cellStyle name="Normal 12 4 4 3 2 2 3 4" xfId="28364" xr:uid="{00000000-0005-0000-0000-0000D8720000}"/>
    <cellStyle name="Normal 12 4 4 3 2 2 4" xfId="4573" xr:uid="{00000000-0005-0000-0000-0000D9720000}"/>
    <cellStyle name="Normal 12 4 4 3 2 2 4 2" xfId="10063" xr:uid="{00000000-0005-0000-0000-0000DA720000}"/>
    <cellStyle name="Normal 12 4 4 3 2 2 4 2 2" xfId="22874" xr:uid="{00000000-0005-0000-0000-0000DB720000}"/>
    <cellStyle name="Normal 12 4 4 3 2 2 4 2 2 2" xfId="48494" xr:uid="{00000000-0005-0000-0000-0000DC720000}"/>
    <cellStyle name="Normal 12 4 4 3 2 2 4 2 3" xfId="35684" xr:uid="{00000000-0005-0000-0000-0000DD720000}"/>
    <cellStyle name="Normal 12 4 4 3 2 2 4 3" xfId="17384" xr:uid="{00000000-0005-0000-0000-0000DE720000}"/>
    <cellStyle name="Normal 12 4 4 3 2 2 4 3 2" xfId="43004" xr:uid="{00000000-0005-0000-0000-0000DF720000}"/>
    <cellStyle name="Normal 12 4 4 3 2 2 4 4" xfId="30194" xr:uid="{00000000-0005-0000-0000-0000E0720000}"/>
    <cellStyle name="Normal 12 4 4 3 2 2 5" xfId="11893" xr:uid="{00000000-0005-0000-0000-0000E1720000}"/>
    <cellStyle name="Normal 12 4 4 3 2 2 5 2" xfId="24704" xr:uid="{00000000-0005-0000-0000-0000E2720000}"/>
    <cellStyle name="Normal 12 4 4 3 2 2 5 2 2" xfId="50324" xr:uid="{00000000-0005-0000-0000-0000E3720000}"/>
    <cellStyle name="Normal 12 4 4 3 2 2 5 3" xfId="37514" xr:uid="{00000000-0005-0000-0000-0000E4720000}"/>
    <cellStyle name="Normal 12 4 4 3 2 2 6" xfId="6403" xr:uid="{00000000-0005-0000-0000-0000E5720000}"/>
    <cellStyle name="Normal 12 4 4 3 2 2 6 2" xfId="19214" xr:uid="{00000000-0005-0000-0000-0000E6720000}"/>
    <cellStyle name="Normal 12 4 4 3 2 2 6 2 2" xfId="44834" xr:uid="{00000000-0005-0000-0000-0000E7720000}"/>
    <cellStyle name="Normal 12 4 4 3 2 2 6 3" xfId="32024" xr:uid="{00000000-0005-0000-0000-0000E8720000}"/>
    <cellStyle name="Normal 12 4 4 3 2 2 7" xfId="13724" xr:uid="{00000000-0005-0000-0000-0000E9720000}"/>
    <cellStyle name="Normal 12 4 4 3 2 2 7 2" xfId="39344" xr:uid="{00000000-0005-0000-0000-0000EA720000}"/>
    <cellStyle name="Normal 12 4 4 3 2 2 8" xfId="26534" xr:uid="{00000000-0005-0000-0000-0000EB720000}"/>
    <cellStyle name="Normal 12 4 4 3 2 3" xfId="1408" xr:uid="{00000000-0005-0000-0000-0000EC720000}"/>
    <cellStyle name="Normal 12 4 4 3 2 3 2" xfId="3238" xr:uid="{00000000-0005-0000-0000-0000ED720000}"/>
    <cellStyle name="Normal 12 4 4 3 2 3 2 2" xfId="8728" xr:uid="{00000000-0005-0000-0000-0000EE720000}"/>
    <cellStyle name="Normal 12 4 4 3 2 3 2 2 2" xfId="21539" xr:uid="{00000000-0005-0000-0000-0000EF720000}"/>
    <cellStyle name="Normal 12 4 4 3 2 3 2 2 2 2" xfId="47159" xr:uid="{00000000-0005-0000-0000-0000F0720000}"/>
    <cellStyle name="Normal 12 4 4 3 2 3 2 2 3" xfId="34349" xr:uid="{00000000-0005-0000-0000-0000F1720000}"/>
    <cellStyle name="Normal 12 4 4 3 2 3 2 3" xfId="16049" xr:uid="{00000000-0005-0000-0000-0000F2720000}"/>
    <cellStyle name="Normal 12 4 4 3 2 3 2 3 2" xfId="41669" xr:uid="{00000000-0005-0000-0000-0000F3720000}"/>
    <cellStyle name="Normal 12 4 4 3 2 3 2 4" xfId="28859" xr:uid="{00000000-0005-0000-0000-0000F4720000}"/>
    <cellStyle name="Normal 12 4 4 3 2 3 3" xfId="5068" xr:uid="{00000000-0005-0000-0000-0000F5720000}"/>
    <cellStyle name="Normal 12 4 4 3 2 3 3 2" xfId="10558" xr:uid="{00000000-0005-0000-0000-0000F6720000}"/>
    <cellStyle name="Normal 12 4 4 3 2 3 3 2 2" xfId="23369" xr:uid="{00000000-0005-0000-0000-0000F7720000}"/>
    <cellStyle name="Normal 12 4 4 3 2 3 3 2 2 2" xfId="48989" xr:uid="{00000000-0005-0000-0000-0000F8720000}"/>
    <cellStyle name="Normal 12 4 4 3 2 3 3 2 3" xfId="36179" xr:uid="{00000000-0005-0000-0000-0000F9720000}"/>
    <cellStyle name="Normal 12 4 4 3 2 3 3 3" xfId="17879" xr:uid="{00000000-0005-0000-0000-0000FA720000}"/>
    <cellStyle name="Normal 12 4 4 3 2 3 3 3 2" xfId="43499" xr:uid="{00000000-0005-0000-0000-0000FB720000}"/>
    <cellStyle name="Normal 12 4 4 3 2 3 3 4" xfId="30689" xr:uid="{00000000-0005-0000-0000-0000FC720000}"/>
    <cellStyle name="Normal 12 4 4 3 2 3 4" xfId="12388" xr:uid="{00000000-0005-0000-0000-0000FD720000}"/>
    <cellStyle name="Normal 12 4 4 3 2 3 4 2" xfId="25199" xr:uid="{00000000-0005-0000-0000-0000FE720000}"/>
    <cellStyle name="Normal 12 4 4 3 2 3 4 2 2" xfId="50819" xr:uid="{00000000-0005-0000-0000-0000FF720000}"/>
    <cellStyle name="Normal 12 4 4 3 2 3 4 3" xfId="38009" xr:uid="{00000000-0005-0000-0000-000000730000}"/>
    <cellStyle name="Normal 12 4 4 3 2 3 5" xfId="6898" xr:uid="{00000000-0005-0000-0000-000001730000}"/>
    <cellStyle name="Normal 12 4 4 3 2 3 5 2" xfId="19709" xr:uid="{00000000-0005-0000-0000-000002730000}"/>
    <cellStyle name="Normal 12 4 4 3 2 3 5 2 2" xfId="45329" xr:uid="{00000000-0005-0000-0000-000003730000}"/>
    <cellStyle name="Normal 12 4 4 3 2 3 5 3" xfId="32519" xr:uid="{00000000-0005-0000-0000-000004730000}"/>
    <cellStyle name="Normal 12 4 4 3 2 3 6" xfId="14219" xr:uid="{00000000-0005-0000-0000-000005730000}"/>
    <cellStyle name="Normal 12 4 4 3 2 3 6 2" xfId="39839" xr:uid="{00000000-0005-0000-0000-000006730000}"/>
    <cellStyle name="Normal 12 4 4 3 2 3 7" xfId="27029" xr:uid="{00000000-0005-0000-0000-000007730000}"/>
    <cellStyle name="Normal 12 4 4 3 2 4" xfId="2344" xr:uid="{00000000-0005-0000-0000-000008730000}"/>
    <cellStyle name="Normal 12 4 4 3 2 4 2" xfId="7834" xr:uid="{00000000-0005-0000-0000-000009730000}"/>
    <cellStyle name="Normal 12 4 4 3 2 4 2 2" xfId="20645" xr:uid="{00000000-0005-0000-0000-00000A730000}"/>
    <cellStyle name="Normal 12 4 4 3 2 4 2 2 2" xfId="46265" xr:uid="{00000000-0005-0000-0000-00000B730000}"/>
    <cellStyle name="Normal 12 4 4 3 2 4 2 3" xfId="33455" xr:uid="{00000000-0005-0000-0000-00000C730000}"/>
    <cellStyle name="Normal 12 4 4 3 2 4 3" xfId="15155" xr:uid="{00000000-0005-0000-0000-00000D730000}"/>
    <cellStyle name="Normal 12 4 4 3 2 4 3 2" xfId="40775" xr:uid="{00000000-0005-0000-0000-00000E730000}"/>
    <cellStyle name="Normal 12 4 4 3 2 4 4" xfId="27965" xr:uid="{00000000-0005-0000-0000-00000F730000}"/>
    <cellStyle name="Normal 12 4 4 3 2 5" xfId="4174" xr:uid="{00000000-0005-0000-0000-000010730000}"/>
    <cellStyle name="Normal 12 4 4 3 2 5 2" xfId="9664" xr:uid="{00000000-0005-0000-0000-000011730000}"/>
    <cellStyle name="Normal 12 4 4 3 2 5 2 2" xfId="22475" xr:uid="{00000000-0005-0000-0000-000012730000}"/>
    <cellStyle name="Normal 12 4 4 3 2 5 2 2 2" xfId="48095" xr:uid="{00000000-0005-0000-0000-000013730000}"/>
    <cellStyle name="Normal 12 4 4 3 2 5 2 3" xfId="35285" xr:uid="{00000000-0005-0000-0000-000014730000}"/>
    <cellStyle name="Normal 12 4 4 3 2 5 3" xfId="16985" xr:uid="{00000000-0005-0000-0000-000015730000}"/>
    <cellStyle name="Normal 12 4 4 3 2 5 3 2" xfId="42605" xr:uid="{00000000-0005-0000-0000-000016730000}"/>
    <cellStyle name="Normal 12 4 4 3 2 5 4" xfId="29795" xr:uid="{00000000-0005-0000-0000-000017730000}"/>
    <cellStyle name="Normal 12 4 4 3 2 6" xfId="11494" xr:uid="{00000000-0005-0000-0000-000018730000}"/>
    <cellStyle name="Normal 12 4 4 3 2 6 2" xfId="24305" xr:uid="{00000000-0005-0000-0000-000019730000}"/>
    <cellStyle name="Normal 12 4 4 3 2 6 2 2" xfId="49925" xr:uid="{00000000-0005-0000-0000-00001A730000}"/>
    <cellStyle name="Normal 12 4 4 3 2 6 3" xfId="37115" xr:uid="{00000000-0005-0000-0000-00001B730000}"/>
    <cellStyle name="Normal 12 4 4 3 2 7" xfId="6004" xr:uid="{00000000-0005-0000-0000-00001C730000}"/>
    <cellStyle name="Normal 12 4 4 3 2 7 2" xfId="18815" xr:uid="{00000000-0005-0000-0000-00001D730000}"/>
    <cellStyle name="Normal 12 4 4 3 2 7 2 2" xfId="44435" xr:uid="{00000000-0005-0000-0000-00001E730000}"/>
    <cellStyle name="Normal 12 4 4 3 2 7 3" xfId="31625" xr:uid="{00000000-0005-0000-0000-00001F730000}"/>
    <cellStyle name="Normal 12 4 4 3 2 8" xfId="13325" xr:uid="{00000000-0005-0000-0000-000020730000}"/>
    <cellStyle name="Normal 12 4 4 3 2 8 2" xfId="38945" xr:uid="{00000000-0005-0000-0000-000021730000}"/>
    <cellStyle name="Normal 12 4 4 3 2 9" xfId="26135" xr:uid="{00000000-0005-0000-0000-000022730000}"/>
    <cellStyle name="Normal 12 4 4 3 3" xfId="645" xr:uid="{00000000-0005-0000-0000-000023730000}"/>
    <cellStyle name="Normal 12 4 4 3 3 2" xfId="1045" xr:uid="{00000000-0005-0000-0000-000024730000}"/>
    <cellStyle name="Normal 12 4 4 3 3 2 2" xfId="1940" xr:uid="{00000000-0005-0000-0000-000025730000}"/>
    <cellStyle name="Normal 12 4 4 3 3 2 2 2" xfId="3770" xr:uid="{00000000-0005-0000-0000-000026730000}"/>
    <cellStyle name="Normal 12 4 4 3 3 2 2 2 2" xfId="9260" xr:uid="{00000000-0005-0000-0000-000027730000}"/>
    <cellStyle name="Normal 12 4 4 3 3 2 2 2 2 2" xfId="22071" xr:uid="{00000000-0005-0000-0000-000028730000}"/>
    <cellStyle name="Normal 12 4 4 3 3 2 2 2 2 2 2" xfId="47691" xr:uid="{00000000-0005-0000-0000-000029730000}"/>
    <cellStyle name="Normal 12 4 4 3 3 2 2 2 2 3" xfId="34881" xr:uid="{00000000-0005-0000-0000-00002A730000}"/>
    <cellStyle name="Normal 12 4 4 3 3 2 2 2 3" xfId="16581" xr:uid="{00000000-0005-0000-0000-00002B730000}"/>
    <cellStyle name="Normal 12 4 4 3 3 2 2 2 3 2" xfId="42201" xr:uid="{00000000-0005-0000-0000-00002C730000}"/>
    <cellStyle name="Normal 12 4 4 3 3 2 2 2 4" xfId="29391" xr:uid="{00000000-0005-0000-0000-00002D730000}"/>
    <cellStyle name="Normal 12 4 4 3 3 2 2 3" xfId="5600" xr:uid="{00000000-0005-0000-0000-00002E730000}"/>
    <cellStyle name="Normal 12 4 4 3 3 2 2 3 2" xfId="11090" xr:uid="{00000000-0005-0000-0000-00002F730000}"/>
    <cellStyle name="Normal 12 4 4 3 3 2 2 3 2 2" xfId="23901" xr:uid="{00000000-0005-0000-0000-000030730000}"/>
    <cellStyle name="Normal 12 4 4 3 3 2 2 3 2 2 2" xfId="49521" xr:uid="{00000000-0005-0000-0000-000031730000}"/>
    <cellStyle name="Normal 12 4 4 3 3 2 2 3 2 3" xfId="36711" xr:uid="{00000000-0005-0000-0000-000032730000}"/>
    <cellStyle name="Normal 12 4 4 3 3 2 2 3 3" xfId="18411" xr:uid="{00000000-0005-0000-0000-000033730000}"/>
    <cellStyle name="Normal 12 4 4 3 3 2 2 3 3 2" xfId="44031" xr:uid="{00000000-0005-0000-0000-000034730000}"/>
    <cellStyle name="Normal 12 4 4 3 3 2 2 3 4" xfId="31221" xr:uid="{00000000-0005-0000-0000-000035730000}"/>
    <cellStyle name="Normal 12 4 4 3 3 2 2 4" xfId="12920" xr:uid="{00000000-0005-0000-0000-000036730000}"/>
    <cellStyle name="Normal 12 4 4 3 3 2 2 4 2" xfId="25731" xr:uid="{00000000-0005-0000-0000-000037730000}"/>
    <cellStyle name="Normal 12 4 4 3 3 2 2 4 2 2" xfId="51351" xr:uid="{00000000-0005-0000-0000-000038730000}"/>
    <cellStyle name="Normal 12 4 4 3 3 2 2 4 3" xfId="38541" xr:uid="{00000000-0005-0000-0000-000039730000}"/>
    <cellStyle name="Normal 12 4 4 3 3 2 2 5" xfId="7430" xr:uid="{00000000-0005-0000-0000-00003A730000}"/>
    <cellStyle name="Normal 12 4 4 3 3 2 2 5 2" xfId="20241" xr:uid="{00000000-0005-0000-0000-00003B730000}"/>
    <cellStyle name="Normal 12 4 4 3 3 2 2 5 2 2" xfId="45861" xr:uid="{00000000-0005-0000-0000-00003C730000}"/>
    <cellStyle name="Normal 12 4 4 3 3 2 2 5 3" xfId="33051" xr:uid="{00000000-0005-0000-0000-00003D730000}"/>
    <cellStyle name="Normal 12 4 4 3 3 2 2 6" xfId="14751" xr:uid="{00000000-0005-0000-0000-00003E730000}"/>
    <cellStyle name="Normal 12 4 4 3 3 2 2 6 2" xfId="40371" xr:uid="{00000000-0005-0000-0000-00003F730000}"/>
    <cellStyle name="Normal 12 4 4 3 3 2 2 7" xfId="27561" xr:uid="{00000000-0005-0000-0000-000040730000}"/>
    <cellStyle name="Normal 12 4 4 3 3 2 3" xfId="2876" xr:uid="{00000000-0005-0000-0000-000041730000}"/>
    <cellStyle name="Normal 12 4 4 3 3 2 3 2" xfId="8366" xr:uid="{00000000-0005-0000-0000-000042730000}"/>
    <cellStyle name="Normal 12 4 4 3 3 2 3 2 2" xfId="21177" xr:uid="{00000000-0005-0000-0000-000043730000}"/>
    <cellStyle name="Normal 12 4 4 3 3 2 3 2 2 2" xfId="46797" xr:uid="{00000000-0005-0000-0000-000044730000}"/>
    <cellStyle name="Normal 12 4 4 3 3 2 3 2 3" xfId="33987" xr:uid="{00000000-0005-0000-0000-000045730000}"/>
    <cellStyle name="Normal 12 4 4 3 3 2 3 3" xfId="15687" xr:uid="{00000000-0005-0000-0000-000046730000}"/>
    <cellStyle name="Normal 12 4 4 3 3 2 3 3 2" xfId="41307" xr:uid="{00000000-0005-0000-0000-000047730000}"/>
    <cellStyle name="Normal 12 4 4 3 3 2 3 4" xfId="28497" xr:uid="{00000000-0005-0000-0000-000048730000}"/>
    <cellStyle name="Normal 12 4 4 3 3 2 4" xfId="4706" xr:uid="{00000000-0005-0000-0000-000049730000}"/>
    <cellStyle name="Normal 12 4 4 3 3 2 4 2" xfId="10196" xr:uid="{00000000-0005-0000-0000-00004A730000}"/>
    <cellStyle name="Normal 12 4 4 3 3 2 4 2 2" xfId="23007" xr:uid="{00000000-0005-0000-0000-00004B730000}"/>
    <cellStyle name="Normal 12 4 4 3 3 2 4 2 2 2" xfId="48627" xr:uid="{00000000-0005-0000-0000-00004C730000}"/>
    <cellStyle name="Normal 12 4 4 3 3 2 4 2 3" xfId="35817" xr:uid="{00000000-0005-0000-0000-00004D730000}"/>
    <cellStyle name="Normal 12 4 4 3 3 2 4 3" xfId="17517" xr:uid="{00000000-0005-0000-0000-00004E730000}"/>
    <cellStyle name="Normal 12 4 4 3 3 2 4 3 2" xfId="43137" xr:uid="{00000000-0005-0000-0000-00004F730000}"/>
    <cellStyle name="Normal 12 4 4 3 3 2 4 4" xfId="30327" xr:uid="{00000000-0005-0000-0000-000050730000}"/>
    <cellStyle name="Normal 12 4 4 3 3 2 5" xfId="12026" xr:uid="{00000000-0005-0000-0000-000051730000}"/>
    <cellStyle name="Normal 12 4 4 3 3 2 5 2" xfId="24837" xr:uid="{00000000-0005-0000-0000-000052730000}"/>
    <cellStyle name="Normal 12 4 4 3 3 2 5 2 2" xfId="50457" xr:uid="{00000000-0005-0000-0000-000053730000}"/>
    <cellStyle name="Normal 12 4 4 3 3 2 5 3" xfId="37647" xr:uid="{00000000-0005-0000-0000-000054730000}"/>
    <cellStyle name="Normal 12 4 4 3 3 2 6" xfId="6536" xr:uid="{00000000-0005-0000-0000-000055730000}"/>
    <cellStyle name="Normal 12 4 4 3 3 2 6 2" xfId="19347" xr:uid="{00000000-0005-0000-0000-000056730000}"/>
    <cellStyle name="Normal 12 4 4 3 3 2 6 2 2" xfId="44967" xr:uid="{00000000-0005-0000-0000-000057730000}"/>
    <cellStyle name="Normal 12 4 4 3 3 2 6 3" xfId="32157" xr:uid="{00000000-0005-0000-0000-000058730000}"/>
    <cellStyle name="Normal 12 4 4 3 3 2 7" xfId="13857" xr:uid="{00000000-0005-0000-0000-000059730000}"/>
    <cellStyle name="Normal 12 4 4 3 3 2 7 2" xfId="39477" xr:uid="{00000000-0005-0000-0000-00005A730000}"/>
    <cellStyle name="Normal 12 4 4 3 3 2 8" xfId="26667" xr:uid="{00000000-0005-0000-0000-00005B730000}"/>
    <cellStyle name="Normal 12 4 4 3 3 3" xfId="1540" xr:uid="{00000000-0005-0000-0000-00005C730000}"/>
    <cellStyle name="Normal 12 4 4 3 3 3 2" xfId="3370" xr:uid="{00000000-0005-0000-0000-00005D730000}"/>
    <cellStyle name="Normal 12 4 4 3 3 3 2 2" xfId="8860" xr:uid="{00000000-0005-0000-0000-00005E730000}"/>
    <cellStyle name="Normal 12 4 4 3 3 3 2 2 2" xfId="21671" xr:uid="{00000000-0005-0000-0000-00005F730000}"/>
    <cellStyle name="Normal 12 4 4 3 3 3 2 2 2 2" xfId="47291" xr:uid="{00000000-0005-0000-0000-000060730000}"/>
    <cellStyle name="Normal 12 4 4 3 3 3 2 2 3" xfId="34481" xr:uid="{00000000-0005-0000-0000-000061730000}"/>
    <cellStyle name="Normal 12 4 4 3 3 3 2 3" xfId="16181" xr:uid="{00000000-0005-0000-0000-000062730000}"/>
    <cellStyle name="Normal 12 4 4 3 3 3 2 3 2" xfId="41801" xr:uid="{00000000-0005-0000-0000-000063730000}"/>
    <cellStyle name="Normal 12 4 4 3 3 3 2 4" xfId="28991" xr:uid="{00000000-0005-0000-0000-000064730000}"/>
    <cellStyle name="Normal 12 4 4 3 3 3 3" xfId="5200" xr:uid="{00000000-0005-0000-0000-000065730000}"/>
    <cellStyle name="Normal 12 4 4 3 3 3 3 2" xfId="10690" xr:uid="{00000000-0005-0000-0000-000066730000}"/>
    <cellStyle name="Normal 12 4 4 3 3 3 3 2 2" xfId="23501" xr:uid="{00000000-0005-0000-0000-000067730000}"/>
    <cellStyle name="Normal 12 4 4 3 3 3 3 2 2 2" xfId="49121" xr:uid="{00000000-0005-0000-0000-000068730000}"/>
    <cellStyle name="Normal 12 4 4 3 3 3 3 2 3" xfId="36311" xr:uid="{00000000-0005-0000-0000-000069730000}"/>
    <cellStyle name="Normal 12 4 4 3 3 3 3 3" xfId="18011" xr:uid="{00000000-0005-0000-0000-00006A730000}"/>
    <cellStyle name="Normal 12 4 4 3 3 3 3 3 2" xfId="43631" xr:uid="{00000000-0005-0000-0000-00006B730000}"/>
    <cellStyle name="Normal 12 4 4 3 3 3 3 4" xfId="30821" xr:uid="{00000000-0005-0000-0000-00006C730000}"/>
    <cellStyle name="Normal 12 4 4 3 3 3 4" xfId="12520" xr:uid="{00000000-0005-0000-0000-00006D730000}"/>
    <cellStyle name="Normal 12 4 4 3 3 3 4 2" xfId="25331" xr:uid="{00000000-0005-0000-0000-00006E730000}"/>
    <cellStyle name="Normal 12 4 4 3 3 3 4 2 2" xfId="50951" xr:uid="{00000000-0005-0000-0000-00006F730000}"/>
    <cellStyle name="Normal 12 4 4 3 3 3 4 3" xfId="38141" xr:uid="{00000000-0005-0000-0000-000070730000}"/>
    <cellStyle name="Normal 12 4 4 3 3 3 5" xfId="7030" xr:uid="{00000000-0005-0000-0000-000071730000}"/>
    <cellStyle name="Normal 12 4 4 3 3 3 5 2" xfId="19841" xr:uid="{00000000-0005-0000-0000-000072730000}"/>
    <cellStyle name="Normal 12 4 4 3 3 3 5 2 2" xfId="45461" xr:uid="{00000000-0005-0000-0000-000073730000}"/>
    <cellStyle name="Normal 12 4 4 3 3 3 5 3" xfId="32651" xr:uid="{00000000-0005-0000-0000-000074730000}"/>
    <cellStyle name="Normal 12 4 4 3 3 3 6" xfId="14351" xr:uid="{00000000-0005-0000-0000-000075730000}"/>
    <cellStyle name="Normal 12 4 4 3 3 3 6 2" xfId="39971" xr:uid="{00000000-0005-0000-0000-000076730000}"/>
    <cellStyle name="Normal 12 4 4 3 3 3 7" xfId="27161" xr:uid="{00000000-0005-0000-0000-000077730000}"/>
    <cellStyle name="Normal 12 4 4 3 3 4" xfId="2476" xr:uid="{00000000-0005-0000-0000-000078730000}"/>
    <cellStyle name="Normal 12 4 4 3 3 4 2" xfId="7966" xr:uid="{00000000-0005-0000-0000-000079730000}"/>
    <cellStyle name="Normal 12 4 4 3 3 4 2 2" xfId="20777" xr:uid="{00000000-0005-0000-0000-00007A730000}"/>
    <cellStyle name="Normal 12 4 4 3 3 4 2 2 2" xfId="46397" xr:uid="{00000000-0005-0000-0000-00007B730000}"/>
    <cellStyle name="Normal 12 4 4 3 3 4 2 3" xfId="33587" xr:uid="{00000000-0005-0000-0000-00007C730000}"/>
    <cellStyle name="Normal 12 4 4 3 3 4 3" xfId="15287" xr:uid="{00000000-0005-0000-0000-00007D730000}"/>
    <cellStyle name="Normal 12 4 4 3 3 4 3 2" xfId="40907" xr:uid="{00000000-0005-0000-0000-00007E730000}"/>
    <cellStyle name="Normal 12 4 4 3 3 4 4" xfId="28097" xr:uid="{00000000-0005-0000-0000-00007F730000}"/>
    <cellStyle name="Normal 12 4 4 3 3 5" xfId="4306" xr:uid="{00000000-0005-0000-0000-000080730000}"/>
    <cellStyle name="Normal 12 4 4 3 3 5 2" xfId="9796" xr:uid="{00000000-0005-0000-0000-000081730000}"/>
    <cellStyle name="Normal 12 4 4 3 3 5 2 2" xfId="22607" xr:uid="{00000000-0005-0000-0000-000082730000}"/>
    <cellStyle name="Normal 12 4 4 3 3 5 2 2 2" xfId="48227" xr:uid="{00000000-0005-0000-0000-000083730000}"/>
    <cellStyle name="Normal 12 4 4 3 3 5 2 3" xfId="35417" xr:uid="{00000000-0005-0000-0000-000084730000}"/>
    <cellStyle name="Normal 12 4 4 3 3 5 3" xfId="17117" xr:uid="{00000000-0005-0000-0000-000085730000}"/>
    <cellStyle name="Normal 12 4 4 3 3 5 3 2" xfId="42737" xr:uid="{00000000-0005-0000-0000-000086730000}"/>
    <cellStyle name="Normal 12 4 4 3 3 5 4" xfId="29927" xr:uid="{00000000-0005-0000-0000-000087730000}"/>
    <cellStyle name="Normal 12 4 4 3 3 6" xfId="11626" xr:uid="{00000000-0005-0000-0000-000088730000}"/>
    <cellStyle name="Normal 12 4 4 3 3 6 2" xfId="24437" xr:uid="{00000000-0005-0000-0000-000089730000}"/>
    <cellStyle name="Normal 12 4 4 3 3 6 2 2" xfId="50057" xr:uid="{00000000-0005-0000-0000-00008A730000}"/>
    <cellStyle name="Normal 12 4 4 3 3 6 3" xfId="37247" xr:uid="{00000000-0005-0000-0000-00008B730000}"/>
    <cellStyle name="Normal 12 4 4 3 3 7" xfId="6136" xr:uid="{00000000-0005-0000-0000-00008C730000}"/>
    <cellStyle name="Normal 12 4 4 3 3 7 2" xfId="18947" xr:uid="{00000000-0005-0000-0000-00008D730000}"/>
    <cellStyle name="Normal 12 4 4 3 3 7 2 2" xfId="44567" xr:uid="{00000000-0005-0000-0000-00008E730000}"/>
    <cellStyle name="Normal 12 4 4 3 3 7 3" xfId="31757" xr:uid="{00000000-0005-0000-0000-00008F730000}"/>
    <cellStyle name="Normal 12 4 4 3 3 8" xfId="13457" xr:uid="{00000000-0005-0000-0000-000090730000}"/>
    <cellStyle name="Normal 12 4 4 3 3 8 2" xfId="39077" xr:uid="{00000000-0005-0000-0000-000091730000}"/>
    <cellStyle name="Normal 12 4 4 3 3 9" xfId="26267" xr:uid="{00000000-0005-0000-0000-000092730000}"/>
    <cellStyle name="Normal 12 4 4 3 4" xfId="420" xr:uid="{00000000-0005-0000-0000-000093730000}"/>
    <cellStyle name="Normal 12 4 4 3 4 2" xfId="1315" xr:uid="{00000000-0005-0000-0000-000094730000}"/>
    <cellStyle name="Normal 12 4 4 3 4 2 2" xfId="3145" xr:uid="{00000000-0005-0000-0000-000095730000}"/>
    <cellStyle name="Normal 12 4 4 3 4 2 2 2" xfId="8635" xr:uid="{00000000-0005-0000-0000-000096730000}"/>
    <cellStyle name="Normal 12 4 4 3 4 2 2 2 2" xfId="21446" xr:uid="{00000000-0005-0000-0000-000097730000}"/>
    <cellStyle name="Normal 12 4 4 3 4 2 2 2 2 2" xfId="47066" xr:uid="{00000000-0005-0000-0000-000098730000}"/>
    <cellStyle name="Normal 12 4 4 3 4 2 2 2 3" xfId="34256" xr:uid="{00000000-0005-0000-0000-000099730000}"/>
    <cellStyle name="Normal 12 4 4 3 4 2 2 3" xfId="15956" xr:uid="{00000000-0005-0000-0000-00009A730000}"/>
    <cellStyle name="Normal 12 4 4 3 4 2 2 3 2" xfId="41576" xr:uid="{00000000-0005-0000-0000-00009B730000}"/>
    <cellStyle name="Normal 12 4 4 3 4 2 2 4" xfId="28766" xr:uid="{00000000-0005-0000-0000-00009C730000}"/>
    <cellStyle name="Normal 12 4 4 3 4 2 3" xfId="4975" xr:uid="{00000000-0005-0000-0000-00009D730000}"/>
    <cellStyle name="Normal 12 4 4 3 4 2 3 2" xfId="10465" xr:uid="{00000000-0005-0000-0000-00009E730000}"/>
    <cellStyle name="Normal 12 4 4 3 4 2 3 2 2" xfId="23276" xr:uid="{00000000-0005-0000-0000-00009F730000}"/>
    <cellStyle name="Normal 12 4 4 3 4 2 3 2 2 2" xfId="48896" xr:uid="{00000000-0005-0000-0000-0000A0730000}"/>
    <cellStyle name="Normal 12 4 4 3 4 2 3 2 3" xfId="36086" xr:uid="{00000000-0005-0000-0000-0000A1730000}"/>
    <cellStyle name="Normal 12 4 4 3 4 2 3 3" xfId="17786" xr:uid="{00000000-0005-0000-0000-0000A2730000}"/>
    <cellStyle name="Normal 12 4 4 3 4 2 3 3 2" xfId="43406" xr:uid="{00000000-0005-0000-0000-0000A3730000}"/>
    <cellStyle name="Normal 12 4 4 3 4 2 3 4" xfId="30596" xr:uid="{00000000-0005-0000-0000-0000A4730000}"/>
    <cellStyle name="Normal 12 4 4 3 4 2 4" xfId="12295" xr:uid="{00000000-0005-0000-0000-0000A5730000}"/>
    <cellStyle name="Normal 12 4 4 3 4 2 4 2" xfId="25106" xr:uid="{00000000-0005-0000-0000-0000A6730000}"/>
    <cellStyle name="Normal 12 4 4 3 4 2 4 2 2" xfId="50726" xr:uid="{00000000-0005-0000-0000-0000A7730000}"/>
    <cellStyle name="Normal 12 4 4 3 4 2 4 3" xfId="37916" xr:uid="{00000000-0005-0000-0000-0000A8730000}"/>
    <cellStyle name="Normal 12 4 4 3 4 2 5" xfId="6805" xr:uid="{00000000-0005-0000-0000-0000A9730000}"/>
    <cellStyle name="Normal 12 4 4 3 4 2 5 2" xfId="19616" xr:uid="{00000000-0005-0000-0000-0000AA730000}"/>
    <cellStyle name="Normal 12 4 4 3 4 2 5 2 2" xfId="45236" xr:uid="{00000000-0005-0000-0000-0000AB730000}"/>
    <cellStyle name="Normal 12 4 4 3 4 2 5 3" xfId="32426" xr:uid="{00000000-0005-0000-0000-0000AC730000}"/>
    <cellStyle name="Normal 12 4 4 3 4 2 6" xfId="14126" xr:uid="{00000000-0005-0000-0000-0000AD730000}"/>
    <cellStyle name="Normal 12 4 4 3 4 2 6 2" xfId="39746" xr:uid="{00000000-0005-0000-0000-0000AE730000}"/>
    <cellStyle name="Normal 12 4 4 3 4 2 7" xfId="26936" xr:uid="{00000000-0005-0000-0000-0000AF730000}"/>
    <cellStyle name="Normal 12 4 4 3 4 3" xfId="2251" xr:uid="{00000000-0005-0000-0000-0000B0730000}"/>
    <cellStyle name="Normal 12 4 4 3 4 3 2" xfId="7741" xr:uid="{00000000-0005-0000-0000-0000B1730000}"/>
    <cellStyle name="Normal 12 4 4 3 4 3 2 2" xfId="20552" xr:uid="{00000000-0005-0000-0000-0000B2730000}"/>
    <cellStyle name="Normal 12 4 4 3 4 3 2 2 2" xfId="46172" xr:uid="{00000000-0005-0000-0000-0000B3730000}"/>
    <cellStyle name="Normal 12 4 4 3 4 3 2 3" xfId="33362" xr:uid="{00000000-0005-0000-0000-0000B4730000}"/>
    <cellStyle name="Normal 12 4 4 3 4 3 3" xfId="15062" xr:uid="{00000000-0005-0000-0000-0000B5730000}"/>
    <cellStyle name="Normal 12 4 4 3 4 3 3 2" xfId="40682" xr:uid="{00000000-0005-0000-0000-0000B6730000}"/>
    <cellStyle name="Normal 12 4 4 3 4 3 4" xfId="27872" xr:uid="{00000000-0005-0000-0000-0000B7730000}"/>
    <cellStyle name="Normal 12 4 4 3 4 4" xfId="4081" xr:uid="{00000000-0005-0000-0000-0000B8730000}"/>
    <cellStyle name="Normal 12 4 4 3 4 4 2" xfId="9571" xr:uid="{00000000-0005-0000-0000-0000B9730000}"/>
    <cellStyle name="Normal 12 4 4 3 4 4 2 2" xfId="22382" xr:uid="{00000000-0005-0000-0000-0000BA730000}"/>
    <cellStyle name="Normal 12 4 4 3 4 4 2 2 2" xfId="48002" xr:uid="{00000000-0005-0000-0000-0000BB730000}"/>
    <cellStyle name="Normal 12 4 4 3 4 4 2 3" xfId="35192" xr:uid="{00000000-0005-0000-0000-0000BC730000}"/>
    <cellStyle name="Normal 12 4 4 3 4 4 3" xfId="16892" xr:uid="{00000000-0005-0000-0000-0000BD730000}"/>
    <cellStyle name="Normal 12 4 4 3 4 4 3 2" xfId="42512" xr:uid="{00000000-0005-0000-0000-0000BE730000}"/>
    <cellStyle name="Normal 12 4 4 3 4 4 4" xfId="29702" xr:uid="{00000000-0005-0000-0000-0000BF730000}"/>
    <cellStyle name="Normal 12 4 4 3 4 5" xfId="11401" xr:uid="{00000000-0005-0000-0000-0000C0730000}"/>
    <cellStyle name="Normal 12 4 4 3 4 5 2" xfId="24212" xr:uid="{00000000-0005-0000-0000-0000C1730000}"/>
    <cellStyle name="Normal 12 4 4 3 4 5 2 2" xfId="49832" xr:uid="{00000000-0005-0000-0000-0000C2730000}"/>
    <cellStyle name="Normal 12 4 4 3 4 5 3" xfId="37022" xr:uid="{00000000-0005-0000-0000-0000C3730000}"/>
    <cellStyle name="Normal 12 4 4 3 4 6" xfId="5911" xr:uid="{00000000-0005-0000-0000-0000C4730000}"/>
    <cellStyle name="Normal 12 4 4 3 4 6 2" xfId="18722" xr:uid="{00000000-0005-0000-0000-0000C5730000}"/>
    <cellStyle name="Normal 12 4 4 3 4 6 2 2" xfId="44342" xr:uid="{00000000-0005-0000-0000-0000C6730000}"/>
    <cellStyle name="Normal 12 4 4 3 4 6 3" xfId="31532" xr:uid="{00000000-0005-0000-0000-0000C7730000}"/>
    <cellStyle name="Normal 12 4 4 3 4 7" xfId="13232" xr:uid="{00000000-0005-0000-0000-0000C8730000}"/>
    <cellStyle name="Normal 12 4 4 3 4 7 2" xfId="38852" xr:uid="{00000000-0005-0000-0000-0000C9730000}"/>
    <cellStyle name="Normal 12 4 4 3 4 8" xfId="26042" xr:uid="{00000000-0005-0000-0000-0000CA730000}"/>
    <cellStyle name="Normal 12 4 4 3 5" xfId="779" xr:uid="{00000000-0005-0000-0000-0000CB730000}"/>
    <cellStyle name="Normal 12 4 4 3 5 2" xfId="1674" xr:uid="{00000000-0005-0000-0000-0000CC730000}"/>
    <cellStyle name="Normal 12 4 4 3 5 2 2" xfId="3504" xr:uid="{00000000-0005-0000-0000-0000CD730000}"/>
    <cellStyle name="Normal 12 4 4 3 5 2 2 2" xfId="8994" xr:uid="{00000000-0005-0000-0000-0000CE730000}"/>
    <cellStyle name="Normal 12 4 4 3 5 2 2 2 2" xfId="21805" xr:uid="{00000000-0005-0000-0000-0000CF730000}"/>
    <cellStyle name="Normal 12 4 4 3 5 2 2 2 2 2" xfId="47425" xr:uid="{00000000-0005-0000-0000-0000D0730000}"/>
    <cellStyle name="Normal 12 4 4 3 5 2 2 2 3" xfId="34615" xr:uid="{00000000-0005-0000-0000-0000D1730000}"/>
    <cellStyle name="Normal 12 4 4 3 5 2 2 3" xfId="16315" xr:uid="{00000000-0005-0000-0000-0000D2730000}"/>
    <cellStyle name="Normal 12 4 4 3 5 2 2 3 2" xfId="41935" xr:uid="{00000000-0005-0000-0000-0000D3730000}"/>
    <cellStyle name="Normal 12 4 4 3 5 2 2 4" xfId="29125" xr:uid="{00000000-0005-0000-0000-0000D4730000}"/>
    <cellStyle name="Normal 12 4 4 3 5 2 3" xfId="5334" xr:uid="{00000000-0005-0000-0000-0000D5730000}"/>
    <cellStyle name="Normal 12 4 4 3 5 2 3 2" xfId="10824" xr:uid="{00000000-0005-0000-0000-0000D6730000}"/>
    <cellStyle name="Normal 12 4 4 3 5 2 3 2 2" xfId="23635" xr:uid="{00000000-0005-0000-0000-0000D7730000}"/>
    <cellStyle name="Normal 12 4 4 3 5 2 3 2 2 2" xfId="49255" xr:uid="{00000000-0005-0000-0000-0000D8730000}"/>
    <cellStyle name="Normal 12 4 4 3 5 2 3 2 3" xfId="36445" xr:uid="{00000000-0005-0000-0000-0000D9730000}"/>
    <cellStyle name="Normal 12 4 4 3 5 2 3 3" xfId="18145" xr:uid="{00000000-0005-0000-0000-0000DA730000}"/>
    <cellStyle name="Normal 12 4 4 3 5 2 3 3 2" xfId="43765" xr:uid="{00000000-0005-0000-0000-0000DB730000}"/>
    <cellStyle name="Normal 12 4 4 3 5 2 3 4" xfId="30955" xr:uid="{00000000-0005-0000-0000-0000DC730000}"/>
    <cellStyle name="Normal 12 4 4 3 5 2 4" xfId="12654" xr:uid="{00000000-0005-0000-0000-0000DD730000}"/>
    <cellStyle name="Normal 12 4 4 3 5 2 4 2" xfId="25465" xr:uid="{00000000-0005-0000-0000-0000DE730000}"/>
    <cellStyle name="Normal 12 4 4 3 5 2 4 2 2" xfId="51085" xr:uid="{00000000-0005-0000-0000-0000DF730000}"/>
    <cellStyle name="Normal 12 4 4 3 5 2 4 3" xfId="38275" xr:uid="{00000000-0005-0000-0000-0000E0730000}"/>
    <cellStyle name="Normal 12 4 4 3 5 2 5" xfId="7164" xr:uid="{00000000-0005-0000-0000-0000E1730000}"/>
    <cellStyle name="Normal 12 4 4 3 5 2 5 2" xfId="19975" xr:uid="{00000000-0005-0000-0000-0000E2730000}"/>
    <cellStyle name="Normal 12 4 4 3 5 2 5 2 2" xfId="45595" xr:uid="{00000000-0005-0000-0000-0000E3730000}"/>
    <cellStyle name="Normal 12 4 4 3 5 2 5 3" xfId="32785" xr:uid="{00000000-0005-0000-0000-0000E4730000}"/>
    <cellStyle name="Normal 12 4 4 3 5 2 6" xfId="14485" xr:uid="{00000000-0005-0000-0000-0000E5730000}"/>
    <cellStyle name="Normal 12 4 4 3 5 2 6 2" xfId="40105" xr:uid="{00000000-0005-0000-0000-0000E6730000}"/>
    <cellStyle name="Normal 12 4 4 3 5 2 7" xfId="27295" xr:uid="{00000000-0005-0000-0000-0000E7730000}"/>
    <cellStyle name="Normal 12 4 4 3 5 3" xfId="2610" xr:uid="{00000000-0005-0000-0000-0000E8730000}"/>
    <cellStyle name="Normal 12 4 4 3 5 3 2" xfId="8100" xr:uid="{00000000-0005-0000-0000-0000E9730000}"/>
    <cellStyle name="Normal 12 4 4 3 5 3 2 2" xfId="20911" xr:uid="{00000000-0005-0000-0000-0000EA730000}"/>
    <cellStyle name="Normal 12 4 4 3 5 3 2 2 2" xfId="46531" xr:uid="{00000000-0005-0000-0000-0000EB730000}"/>
    <cellStyle name="Normal 12 4 4 3 5 3 2 3" xfId="33721" xr:uid="{00000000-0005-0000-0000-0000EC730000}"/>
    <cellStyle name="Normal 12 4 4 3 5 3 3" xfId="15421" xr:uid="{00000000-0005-0000-0000-0000ED730000}"/>
    <cellStyle name="Normal 12 4 4 3 5 3 3 2" xfId="41041" xr:uid="{00000000-0005-0000-0000-0000EE730000}"/>
    <cellStyle name="Normal 12 4 4 3 5 3 4" xfId="28231" xr:uid="{00000000-0005-0000-0000-0000EF730000}"/>
    <cellStyle name="Normal 12 4 4 3 5 4" xfId="4440" xr:uid="{00000000-0005-0000-0000-0000F0730000}"/>
    <cellStyle name="Normal 12 4 4 3 5 4 2" xfId="9930" xr:uid="{00000000-0005-0000-0000-0000F1730000}"/>
    <cellStyle name="Normal 12 4 4 3 5 4 2 2" xfId="22741" xr:uid="{00000000-0005-0000-0000-0000F2730000}"/>
    <cellStyle name="Normal 12 4 4 3 5 4 2 2 2" xfId="48361" xr:uid="{00000000-0005-0000-0000-0000F3730000}"/>
    <cellStyle name="Normal 12 4 4 3 5 4 2 3" xfId="35551" xr:uid="{00000000-0005-0000-0000-0000F4730000}"/>
    <cellStyle name="Normal 12 4 4 3 5 4 3" xfId="17251" xr:uid="{00000000-0005-0000-0000-0000F5730000}"/>
    <cellStyle name="Normal 12 4 4 3 5 4 3 2" xfId="42871" xr:uid="{00000000-0005-0000-0000-0000F6730000}"/>
    <cellStyle name="Normal 12 4 4 3 5 4 4" xfId="30061" xr:uid="{00000000-0005-0000-0000-0000F7730000}"/>
    <cellStyle name="Normal 12 4 4 3 5 5" xfId="11760" xr:uid="{00000000-0005-0000-0000-0000F8730000}"/>
    <cellStyle name="Normal 12 4 4 3 5 5 2" xfId="24571" xr:uid="{00000000-0005-0000-0000-0000F9730000}"/>
    <cellStyle name="Normal 12 4 4 3 5 5 2 2" xfId="50191" xr:uid="{00000000-0005-0000-0000-0000FA730000}"/>
    <cellStyle name="Normal 12 4 4 3 5 5 3" xfId="37381" xr:uid="{00000000-0005-0000-0000-0000FB730000}"/>
    <cellStyle name="Normal 12 4 4 3 5 6" xfId="6270" xr:uid="{00000000-0005-0000-0000-0000FC730000}"/>
    <cellStyle name="Normal 12 4 4 3 5 6 2" xfId="19081" xr:uid="{00000000-0005-0000-0000-0000FD730000}"/>
    <cellStyle name="Normal 12 4 4 3 5 6 2 2" xfId="44701" xr:uid="{00000000-0005-0000-0000-0000FE730000}"/>
    <cellStyle name="Normal 12 4 4 3 5 6 3" xfId="31891" xr:uid="{00000000-0005-0000-0000-0000FF730000}"/>
    <cellStyle name="Normal 12 4 4 3 5 7" xfId="13591" xr:uid="{00000000-0005-0000-0000-000000740000}"/>
    <cellStyle name="Normal 12 4 4 3 5 7 2" xfId="39211" xr:uid="{00000000-0005-0000-0000-000001740000}"/>
    <cellStyle name="Normal 12 4 4 3 5 8" xfId="26401" xr:uid="{00000000-0005-0000-0000-000002740000}"/>
    <cellStyle name="Normal 12 4 4 3 6" xfId="1180" xr:uid="{00000000-0005-0000-0000-000003740000}"/>
    <cellStyle name="Normal 12 4 4 3 6 2" xfId="3010" xr:uid="{00000000-0005-0000-0000-000004740000}"/>
    <cellStyle name="Normal 12 4 4 3 6 2 2" xfId="8500" xr:uid="{00000000-0005-0000-0000-000005740000}"/>
    <cellStyle name="Normal 12 4 4 3 6 2 2 2" xfId="21311" xr:uid="{00000000-0005-0000-0000-000006740000}"/>
    <cellStyle name="Normal 12 4 4 3 6 2 2 2 2" xfId="46931" xr:uid="{00000000-0005-0000-0000-000007740000}"/>
    <cellStyle name="Normal 12 4 4 3 6 2 2 3" xfId="34121" xr:uid="{00000000-0005-0000-0000-000008740000}"/>
    <cellStyle name="Normal 12 4 4 3 6 2 3" xfId="15821" xr:uid="{00000000-0005-0000-0000-000009740000}"/>
    <cellStyle name="Normal 12 4 4 3 6 2 3 2" xfId="41441" xr:uid="{00000000-0005-0000-0000-00000A740000}"/>
    <cellStyle name="Normal 12 4 4 3 6 2 4" xfId="28631" xr:uid="{00000000-0005-0000-0000-00000B740000}"/>
    <cellStyle name="Normal 12 4 4 3 6 3" xfId="4840" xr:uid="{00000000-0005-0000-0000-00000C740000}"/>
    <cellStyle name="Normal 12 4 4 3 6 3 2" xfId="10330" xr:uid="{00000000-0005-0000-0000-00000D740000}"/>
    <cellStyle name="Normal 12 4 4 3 6 3 2 2" xfId="23141" xr:uid="{00000000-0005-0000-0000-00000E740000}"/>
    <cellStyle name="Normal 12 4 4 3 6 3 2 2 2" xfId="48761" xr:uid="{00000000-0005-0000-0000-00000F740000}"/>
    <cellStyle name="Normal 12 4 4 3 6 3 2 3" xfId="35951" xr:uid="{00000000-0005-0000-0000-000010740000}"/>
    <cellStyle name="Normal 12 4 4 3 6 3 3" xfId="17651" xr:uid="{00000000-0005-0000-0000-000011740000}"/>
    <cellStyle name="Normal 12 4 4 3 6 3 3 2" xfId="43271" xr:uid="{00000000-0005-0000-0000-000012740000}"/>
    <cellStyle name="Normal 12 4 4 3 6 3 4" xfId="30461" xr:uid="{00000000-0005-0000-0000-000013740000}"/>
    <cellStyle name="Normal 12 4 4 3 6 4" xfId="12160" xr:uid="{00000000-0005-0000-0000-000014740000}"/>
    <cellStyle name="Normal 12 4 4 3 6 4 2" xfId="24971" xr:uid="{00000000-0005-0000-0000-000015740000}"/>
    <cellStyle name="Normal 12 4 4 3 6 4 2 2" xfId="50591" xr:uid="{00000000-0005-0000-0000-000016740000}"/>
    <cellStyle name="Normal 12 4 4 3 6 4 3" xfId="37781" xr:uid="{00000000-0005-0000-0000-000017740000}"/>
    <cellStyle name="Normal 12 4 4 3 6 5" xfId="6670" xr:uid="{00000000-0005-0000-0000-000018740000}"/>
    <cellStyle name="Normal 12 4 4 3 6 5 2" xfId="19481" xr:uid="{00000000-0005-0000-0000-000019740000}"/>
    <cellStyle name="Normal 12 4 4 3 6 5 2 2" xfId="45101" xr:uid="{00000000-0005-0000-0000-00001A740000}"/>
    <cellStyle name="Normal 12 4 4 3 6 5 3" xfId="32291" xr:uid="{00000000-0005-0000-0000-00001B740000}"/>
    <cellStyle name="Normal 12 4 4 3 6 6" xfId="13991" xr:uid="{00000000-0005-0000-0000-00001C740000}"/>
    <cellStyle name="Normal 12 4 4 3 6 6 2" xfId="39611" xr:uid="{00000000-0005-0000-0000-00001D740000}"/>
    <cellStyle name="Normal 12 4 4 3 6 7" xfId="26801" xr:uid="{00000000-0005-0000-0000-00001E740000}"/>
    <cellStyle name="Normal 12 4 4 3 7" xfId="2116" xr:uid="{00000000-0005-0000-0000-00001F740000}"/>
    <cellStyle name="Normal 12 4 4 3 7 2" xfId="7606" xr:uid="{00000000-0005-0000-0000-000020740000}"/>
    <cellStyle name="Normal 12 4 4 3 7 2 2" xfId="20417" xr:uid="{00000000-0005-0000-0000-000021740000}"/>
    <cellStyle name="Normal 12 4 4 3 7 2 2 2" xfId="46037" xr:uid="{00000000-0005-0000-0000-000022740000}"/>
    <cellStyle name="Normal 12 4 4 3 7 2 3" xfId="33227" xr:uid="{00000000-0005-0000-0000-000023740000}"/>
    <cellStyle name="Normal 12 4 4 3 7 3" xfId="14927" xr:uid="{00000000-0005-0000-0000-000024740000}"/>
    <cellStyle name="Normal 12 4 4 3 7 3 2" xfId="40547" xr:uid="{00000000-0005-0000-0000-000025740000}"/>
    <cellStyle name="Normal 12 4 4 3 7 4" xfId="27737" xr:uid="{00000000-0005-0000-0000-000026740000}"/>
    <cellStyle name="Normal 12 4 4 3 8" xfId="3946" xr:uid="{00000000-0005-0000-0000-000027740000}"/>
    <cellStyle name="Normal 12 4 4 3 8 2" xfId="9436" xr:uid="{00000000-0005-0000-0000-000028740000}"/>
    <cellStyle name="Normal 12 4 4 3 8 2 2" xfId="22247" xr:uid="{00000000-0005-0000-0000-000029740000}"/>
    <cellStyle name="Normal 12 4 4 3 8 2 2 2" xfId="47867" xr:uid="{00000000-0005-0000-0000-00002A740000}"/>
    <cellStyle name="Normal 12 4 4 3 8 2 3" xfId="35057" xr:uid="{00000000-0005-0000-0000-00002B740000}"/>
    <cellStyle name="Normal 12 4 4 3 8 3" xfId="16757" xr:uid="{00000000-0005-0000-0000-00002C740000}"/>
    <cellStyle name="Normal 12 4 4 3 8 3 2" xfId="42377" xr:uid="{00000000-0005-0000-0000-00002D740000}"/>
    <cellStyle name="Normal 12 4 4 3 8 4" xfId="29567" xr:uid="{00000000-0005-0000-0000-00002E740000}"/>
    <cellStyle name="Normal 12 4 4 3 9" xfId="11266" xr:uid="{00000000-0005-0000-0000-00002F740000}"/>
    <cellStyle name="Normal 12 4 4 3 9 2" xfId="24077" xr:uid="{00000000-0005-0000-0000-000030740000}"/>
    <cellStyle name="Normal 12 4 4 3 9 2 2" xfId="49697" xr:uid="{00000000-0005-0000-0000-000031740000}"/>
    <cellStyle name="Normal 12 4 4 3 9 3" xfId="36887" xr:uid="{00000000-0005-0000-0000-000032740000}"/>
    <cellStyle name="Normal 12 4 4 4" xfId="335" xr:uid="{00000000-0005-0000-0000-000033740000}"/>
    <cellStyle name="Normal 12 4 4 4 10" xfId="5827" xr:uid="{00000000-0005-0000-0000-000034740000}"/>
    <cellStyle name="Normal 12 4 4 4 10 2" xfId="18638" xr:uid="{00000000-0005-0000-0000-000035740000}"/>
    <cellStyle name="Normal 12 4 4 4 10 2 2" xfId="44258" xr:uid="{00000000-0005-0000-0000-000036740000}"/>
    <cellStyle name="Normal 12 4 4 4 10 3" xfId="31448" xr:uid="{00000000-0005-0000-0000-000037740000}"/>
    <cellStyle name="Normal 12 4 4 4 11" xfId="13148" xr:uid="{00000000-0005-0000-0000-000038740000}"/>
    <cellStyle name="Normal 12 4 4 4 11 2" xfId="38768" xr:uid="{00000000-0005-0000-0000-000039740000}"/>
    <cellStyle name="Normal 12 4 4 4 12" xfId="25958" xr:uid="{00000000-0005-0000-0000-00003A740000}"/>
    <cellStyle name="Normal 12 4 4 4 2" xfId="564" xr:uid="{00000000-0005-0000-0000-00003B740000}"/>
    <cellStyle name="Normal 12 4 4 4 2 2" xfId="963" xr:uid="{00000000-0005-0000-0000-00003C740000}"/>
    <cellStyle name="Normal 12 4 4 4 2 2 2" xfId="1858" xr:uid="{00000000-0005-0000-0000-00003D740000}"/>
    <cellStyle name="Normal 12 4 4 4 2 2 2 2" xfId="3688" xr:uid="{00000000-0005-0000-0000-00003E740000}"/>
    <cellStyle name="Normal 12 4 4 4 2 2 2 2 2" xfId="9178" xr:uid="{00000000-0005-0000-0000-00003F740000}"/>
    <cellStyle name="Normal 12 4 4 4 2 2 2 2 2 2" xfId="21989" xr:uid="{00000000-0005-0000-0000-000040740000}"/>
    <cellStyle name="Normal 12 4 4 4 2 2 2 2 2 2 2" xfId="47609" xr:uid="{00000000-0005-0000-0000-000041740000}"/>
    <cellStyle name="Normal 12 4 4 4 2 2 2 2 2 3" xfId="34799" xr:uid="{00000000-0005-0000-0000-000042740000}"/>
    <cellStyle name="Normal 12 4 4 4 2 2 2 2 3" xfId="16499" xr:uid="{00000000-0005-0000-0000-000043740000}"/>
    <cellStyle name="Normal 12 4 4 4 2 2 2 2 3 2" xfId="42119" xr:uid="{00000000-0005-0000-0000-000044740000}"/>
    <cellStyle name="Normal 12 4 4 4 2 2 2 2 4" xfId="29309" xr:uid="{00000000-0005-0000-0000-000045740000}"/>
    <cellStyle name="Normal 12 4 4 4 2 2 2 3" xfId="5518" xr:uid="{00000000-0005-0000-0000-000046740000}"/>
    <cellStyle name="Normal 12 4 4 4 2 2 2 3 2" xfId="11008" xr:uid="{00000000-0005-0000-0000-000047740000}"/>
    <cellStyle name="Normal 12 4 4 4 2 2 2 3 2 2" xfId="23819" xr:uid="{00000000-0005-0000-0000-000048740000}"/>
    <cellStyle name="Normal 12 4 4 4 2 2 2 3 2 2 2" xfId="49439" xr:uid="{00000000-0005-0000-0000-000049740000}"/>
    <cellStyle name="Normal 12 4 4 4 2 2 2 3 2 3" xfId="36629" xr:uid="{00000000-0005-0000-0000-00004A740000}"/>
    <cellStyle name="Normal 12 4 4 4 2 2 2 3 3" xfId="18329" xr:uid="{00000000-0005-0000-0000-00004B740000}"/>
    <cellStyle name="Normal 12 4 4 4 2 2 2 3 3 2" xfId="43949" xr:uid="{00000000-0005-0000-0000-00004C740000}"/>
    <cellStyle name="Normal 12 4 4 4 2 2 2 3 4" xfId="31139" xr:uid="{00000000-0005-0000-0000-00004D740000}"/>
    <cellStyle name="Normal 12 4 4 4 2 2 2 4" xfId="12838" xr:uid="{00000000-0005-0000-0000-00004E740000}"/>
    <cellStyle name="Normal 12 4 4 4 2 2 2 4 2" xfId="25649" xr:uid="{00000000-0005-0000-0000-00004F740000}"/>
    <cellStyle name="Normal 12 4 4 4 2 2 2 4 2 2" xfId="51269" xr:uid="{00000000-0005-0000-0000-000050740000}"/>
    <cellStyle name="Normal 12 4 4 4 2 2 2 4 3" xfId="38459" xr:uid="{00000000-0005-0000-0000-000051740000}"/>
    <cellStyle name="Normal 12 4 4 4 2 2 2 5" xfId="7348" xr:uid="{00000000-0005-0000-0000-000052740000}"/>
    <cellStyle name="Normal 12 4 4 4 2 2 2 5 2" xfId="20159" xr:uid="{00000000-0005-0000-0000-000053740000}"/>
    <cellStyle name="Normal 12 4 4 4 2 2 2 5 2 2" xfId="45779" xr:uid="{00000000-0005-0000-0000-000054740000}"/>
    <cellStyle name="Normal 12 4 4 4 2 2 2 5 3" xfId="32969" xr:uid="{00000000-0005-0000-0000-000055740000}"/>
    <cellStyle name="Normal 12 4 4 4 2 2 2 6" xfId="14669" xr:uid="{00000000-0005-0000-0000-000056740000}"/>
    <cellStyle name="Normal 12 4 4 4 2 2 2 6 2" xfId="40289" xr:uid="{00000000-0005-0000-0000-000057740000}"/>
    <cellStyle name="Normal 12 4 4 4 2 2 2 7" xfId="27479" xr:uid="{00000000-0005-0000-0000-000058740000}"/>
    <cellStyle name="Normal 12 4 4 4 2 2 3" xfId="2794" xr:uid="{00000000-0005-0000-0000-000059740000}"/>
    <cellStyle name="Normal 12 4 4 4 2 2 3 2" xfId="8284" xr:uid="{00000000-0005-0000-0000-00005A740000}"/>
    <cellStyle name="Normal 12 4 4 4 2 2 3 2 2" xfId="21095" xr:uid="{00000000-0005-0000-0000-00005B740000}"/>
    <cellStyle name="Normal 12 4 4 4 2 2 3 2 2 2" xfId="46715" xr:uid="{00000000-0005-0000-0000-00005C740000}"/>
    <cellStyle name="Normal 12 4 4 4 2 2 3 2 3" xfId="33905" xr:uid="{00000000-0005-0000-0000-00005D740000}"/>
    <cellStyle name="Normal 12 4 4 4 2 2 3 3" xfId="15605" xr:uid="{00000000-0005-0000-0000-00005E740000}"/>
    <cellStyle name="Normal 12 4 4 4 2 2 3 3 2" xfId="41225" xr:uid="{00000000-0005-0000-0000-00005F740000}"/>
    <cellStyle name="Normal 12 4 4 4 2 2 3 4" xfId="28415" xr:uid="{00000000-0005-0000-0000-000060740000}"/>
    <cellStyle name="Normal 12 4 4 4 2 2 4" xfId="4624" xr:uid="{00000000-0005-0000-0000-000061740000}"/>
    <cellStyle name="Normal 12 4 4 4 2 2 4 2" xfId="10114" xr:uid="{00000000-0005-0000-0000-000062740000}"/>
    <cellStyle name="Normal 12 4 4 4 2 2 4 2 2" xfId="22925" xr:uid="{00000000-0005-0000-0000-000063740000}"/>
    <cellStyle name="Normal 12 4 4 4 2 2 4 2 2 2" xfId="48545" xr:uid="{00000000-0005-0000-0000-000064740000}"/>
    <cellStyle name="Normal 12 4 4 4 2 2 4 2 3" xfId="35735" xr:uid="{00000000-0005-0000-0000-000065740000}"/>
    <cellStyle name="Normal 12 4 4 4 2 2 4 3" xfId="17435" xr:uid="{00000000-0005-0000-0000-000066740000}"/>
    <cellStyle name="Normal 12 4 4 4 2 2 4 3 2" xfId="43055" xr:uid="{00000000-0005-0000-0000-000067740000}"/>
    <cellStyle name="Normal 12 4 4 4 2 2 4 4" xfId="30245" xr:uid="{00000000-0005-0000-0000-000068740000}"/>
    <cellStyle name="Normal 12 4 4 4 2 2 5" xfId="11944" xr:uid="{00000000-0005-0000-0000-000069740000}"/>
    <cellStyle name="Normal 12 4 4 4 2 2 5 2" xfId="24755" xr:uid="{00000000-0005-0000-0000-00006A740000}"/>
    <cellStyle name="Normal 12 4 4 4 2 2 5 2 2" xfId="50375" xr:uid="{00000000-0005-0000-0000-00006B740000}"/>
    <cellStyle name="Normal 12 4 4 4 2 2 5 3" xfId="37565" xr:uid="{00000000-0005-0000-0000-00006C740000}"/>
    <cellStyle name="Normal 12 4 4 4 2 2 6" xfId="6454" xr:uid="{00000000-0005-0000-0000-00006D740000}"/>
    <cellStyle name="Normal 12 4 4 4 2 2 6 2" xfId="19265" xr:uid="{00000000-0005-0000-0000-00006E740000}"/>
    <cellStyle name="Normal 12 4 4 4 2 2 6 2 2" xfId="44885" xr:uid="{00000000-0005-0000-0000-00006F740000}"/>
    <cellStyle name="Normal 12 4 4 4 2 2 6 3" xfId="32075" xr:uid="{00000000-0005-0000-0000-000070740000}"/>
    <cellStyle name="Normal 12 4 4 4 2 2 7" xfId="13775" xr:uid="{00000000-0005-0000-0000-000071740000}"/>
    <cellStyle name="Normal 12 4 4 4 2 2 7 2" xfId="39395" xr:uid="{00000000-0005-0000-0000-000072740000}"/>
    <cellStyle name="Normal 12 4 4 4 2 2 8" xfId="26585" xr:uid="{00000000-0005-0000-0000-000073740000}"/>
    <cellStyle name="Normal 12 4 4 4 2 3" xfId="1459" xr:uid="{00000000-0005-0000-0000-000074740000}"/>
    <cellStyle name="Normal 12 4 4 4 2 3 2" xfId="3289" xr:uid="{00000000-0005-0000-0000-000075740000}"/>
    <cellStyle name="Normal 12 4 4 4 2 3 2 2" xfId="8779" xr:uid="{00000000-0005-0000-0000-000076740000}"/>
    <cellStyle name="Normal 12 4 4 4 2 3 2 2 2" xfId="21590" xr:uid="{00000000-0005-0000-0000-000077740000}"/>
    <cellStyle name="Normal 12 4 4 4 2 3 2 2 2 2" xfId="47210" xr:uid="{00000000-0005-0000-0000-000078740000}"/>
    <cellStyle name="Normal 12 4 4 4 2 3 2 2 3" xfId="34400" xr:uid="{00000000-0005-0000-0000-000079740000}"/>
    <cellStyle name="Normal 12 4 4 4 2 3 2 3" xfId="16100" xr:uid="{00000000-0005-0000-0000-00007A740000}"/>
    <cellStyle name="Normal 12 4 4 4 2 3 2 3 2" xfId="41720" xr:uid="{00000000-0005-0000-0000-00007B740000}"/>
    <cellStyle name="Normal 12 4 4 4 2 3 2 4" xfId="28910" xr:uid="{00000000-0005-0000-0000-00007C740000}"/>
    <cellStyle name="Normal 12 4 4 4 2 3 3" xfId="5119" xr:uid="{00000000-0005-0000-0000-00007D740000}"/>
    <cellStyle name="Normal 12 4 4 4 2 3 3 2" xfId="10609" xr:uid="{00000000-0005-0000-0000-00007E740000}"/>
    <cellStyle name="Normal 12 4 4 4 2 3 3 2 2" xfId="23420" xr:uid="{00000000-0005-0000-0000-00007F740000}"/>
    <cellStyle name="Normal 12 4 4 4 2 3 3 2 2 2" xfId="49040" xr:uid="{00000000-0005-0000-0000-000080740000}"/>
    <cellStyle name="Normal 12 4 4 4 2 3 3 2 3" xfId="36230" xr:uid="{00000000-0005-0000-0000-000081740000}"/>
    <cellStyle name="Normal 12 4 4 4 2 3 3 3" xfId="17930" xr:uid="{00000000-0005-0000-0000-000082740000}"/>
    <cellStyle name="Normal 12 4 4 4 2 3 3 3 2" xfId="43550" xr:uid="{00000000-0005-0000-0000-000083740000}"/>
    <cellStyle name="Normal 12 4 4 4 2 3 3 4" xfId="30740" xr:uid="{00000000-0005-0000-0000-000084740000}"/>
    <cellStyle name="Normal 12 4 4 4 2 3 4" xfId="12439" xr:uid="{00000000-0005-0000-0000-000085740000}"/>
    <cellStyle name="Normal 12 4 4 4 2 3 4 2" xfId="25250" xr:uid="{00000000-0005-0000-0000-000086740000}"/>
    <cellStyle name="Normal 12 4 4 4 2 3 4 2 2" xfId="50870" xr:uid="{00000000-0005-0000-0000-000087740000}"/>
    <cellStyle name="Normal 12 4 4 4 2 3 4 3" xfId="38060" xr:uid="{00000000-0005-0000-0000-000088740000}"/>
    <cellStyle name="Normal 12 4 4 4 2 3 5" xfId="6949" xr:uid="{00000000-0005-0000-0000-000089740000}"/>
    <cellStyle name="Normal 12 4 4 4 2 3 5 2" xfId="19760" xr:uid="{00000000-0005-0000-0000-00008A740000}"/>
    <cellStyle name="Normal 12 4 4 4 2 3 5 2 2" xfId="45380" xr:uid="{00000000-0005-0000-0000-00008B740000}"/>
    <cellStyle name="Normal 12 4 4 4 2 3 5 3" xfId="32570" xr:uid="{00000000-0005-0000-0000-00008C740000}"/>
    <cellStyle name="Normal 12 4 4 4 2 3 6" xfId="14270" xr:uid="{00000000-0005-0000-0000-00008D740000}"/>
    <cellStyle name="Normal 12 4 4 4 2 3 6 2" xfId="39890" xr:uid="{00000000-0005-0000-0000-00008E740000}"/>
    <cellStyle name="Normal 12 4 4 4 2 3 7" xfId="27080" xr:uid="{00000000-0005-0000-0000-00008F740000}"/>
    <cellStyle name="Normal 12 4 4 4 2 4" xfId="2395" xr:uid="{00000000-0005-0000-0000-000090740000}"/>
    <cellStyle name="Normal 12 4 4 4 2 4 2" xfId="7885" xr:uid="{00000000-0005-0000-0000-000091740000}"/>
    <cellStyle name="Normal 12 4 4 4 2 4 2 2" xfId="20696" xr:uid="{00000000-0005-0000-0000-000092740000}"/>
    <cellStyle name="Normal 12 4 4 4 2 4 2 2 2" xfId="46316" xr:uid="{00000000-0005-0000-0000-000093740000}"/>
    <cellStyle name="Normal 12 4 4 4 2 4 2 3" xfId="33506" xr:uid="{00000000-0005-0000-0000-000094740000}"/>
    <cellStyle name="Normal 12 4 4 4 2 4 3" xfId="15206" xr:uid="{00000000-0005-0000-0000-000095740000}"/>
    <cellStyle name="Normal 12 4 4 4 2 4 3 2" xfId="40826" xr:uid="{00000000-0005-0000-0000-000096740000}"/>
    <cellStyle name="Normal 12 4 4 4 2 4 4" xfId="28016" xr:uid="{00000000-0005-0000-0000-000097740000}"/>
    <cellStyle name="Normal 12 4 4 4 2 5" xfId="4225" xr:uid="{00000000-0005-0000-0000-000098740000}"/>
    <cellStyle name="Normal 12 4 4 4 2 5 2" xfId="9715" xr:uid="{00000000-0005-0000-0000-000099740000}"/>
    <cellStyle name="Normal 12 4 4 4 2 5 2 2" xfId="22526" xr:uid="{00000000-0005-0000-0000-00009A740000}"/>
    <cellStyle name="Normal 12 4 4 4 2 5 2 2 2" xfId="48146" xr:uid="{00000000-0005-0000-0000-00009B740000}"/>
    <cellStyle name="Normal 12 4 4 4 2 5 2 3" xfId="35336" xr:uid="{00000000-0005-0000-0000-00009C740000}"/>
    <cellStyle name="Normal 12 4 4 4 2 5 3" xfId="17036" xr:uid="{00000000-0005-0000-0000-00009D740000}"/>
    <cellStyle name="Normal 12 4 4 4 2 5 3 2" xfId="42656" xr:uid="{00000000-0005-0000-0000-00009E740000}"/>
    <cellStyle name="Normal 12 4 4 4 2 5 4" xfId="29846" xr:uid="{00000000-0005-0000-0000-00009F740000}"/>
    <cellStyle name="Normal 12 4 4 4 2 6" xfId="11545" xr:uid="{00000000-0005-0000-0000-0000A0740000}"/>
    <cellStyle name="Normal 12 4 4 4 2 6 2" xfId="24356" xr:uid="{00000000-0005-0000-0000-0000A1740000}"/>
    <cellStyle name="Normal 12 4 4 4 2 6 2 2" xfId="49976" xr:uid="{00000000-0005-0000-0000-0000A2740000}"/>
    <cellStyle name="Normal 12 4 4 4 2 6 3" xfId="37166" xr:uid="{00000000-0005-0000-0000-0000A3740000}"/>
    <cellStyle name="Normal 12 4 4 4 2 7" xfId="6055" xr:uid="{00000000-0005-0000-0000-0000A4740000}"/>
    <cellStyle name="Normal 12 4 4 4 2 7 2" xfId="18866" xr:uid="{00000000-0005-0000-0000-0000A5740000}"/>
    <cellStyle name="Normal 12 4 4 4 2 7 2 2" xfId="44486" xr:uid="{00000000-0005-0000-0000-0000A6740000}"/>
    <cellStyle name="Normal 12 4 4 4 2 7 3" xfId="31676" xr:uid="{00000000-0005-0000-0000-0000A7740000}"/>
    <cellStyle name="Normal 12 4 4 4 2 8" xfId="13376" xr:uid="{00000000-0005-0000-0000-0000A8740000}"/>
    <cellStyle name="Normal 12 4 4 4 2 8 2" xfId="38996" xr:uid="{00000000-0005-0000-0000-0000A9740000}"/>
    <cellStyle name="Normal 12 4 4 4 2 9" xfId="26186" xr:uid="{00000000-0005-0000-0000-0000AA740000}"/>
    <cellStyle name="Normal 12 4 4 4 3" xfId="696" xr:uid="{00000000-0005-0000-0000-0000AB740000}"/>
    <cellStyle name="Normal 12 4 4 4 3 2" xfId="1096" xr:uid="{00000000-0005-0000-0000-0000AC740000}"/>
    <cellStyle name="Normal 12 4 4 4 3 2 2" xfId="1991" xr:uid="{00000000-0005-0000-0000-0000AD740000}"/>
    <cellStyle name="Normal 12 4 4 4 3 2 2 2" xfId="3821" xr:uid="{00000000-0005-0000-0000-0000AE740000}"/>
    <cellStyle name="Normal 12 4 4 4 3 2 2 2 2" xfId="9311" xr:uid="{00000000-0005-0000-0000-0000AF740000}"/>
    <cellStyle name="Normal 12 4 4 4 3 2 2 2 2 2" xfId="22122" xr:uid="{00000000-0005-0000-0000-0000B0740000}"/>
    <cellStyle name="Normal 12 4 4 4 3 2 2 2 2 2 2" xfId="47742" xr:uid="{00000000-0005-0000-0000-0000B1740000}"/>
    <cellStyle name="Normal 12 4 4 4 3 2 2 2 2 3" xfId="34932" xr:uid="{00000000-0005-0000-0000-0000B2740000}"/>
    <cellStyle name="Normal 12 4 4 4 3 2 2 2 3" xfId="16632" xr:uid="{00000000-0005-0000-0000-0000B3740000}"/>
    <cellStyle name="Normal 12 4 4 4 3 2 2 2 3 2" xfId="42252" xr:uid="{00000000-0005-0000-0000-0000B4740000}"/>
    <cellStyle name="Normal 12 4 4 4 3 2 2 2 4" xfId="29442" xr:uid="{00000000-0005-0000-0000-0000B5740000}"/>
    <cellStyle name="Normal 12 4 4 4 3 2 2 3" xfId="5651" xr:uid="{00000000-0005-0000-0000-0000B6740000}"/>
    <cellStyle name="Normal 12 4 4 4 3 2 2 3 2" xfId="11141" xr:uid="{00000000-0005-0000-0000-0000B7740000}"/>
    <cellStyle name="Normal 12 4 4 4 3 2 2 3 2 2" xfId="23952" xr:uid="{00000000-0005-0000-0000-0000B8740000}"/>
    <cellStyle name="Normal 12 4 4 4 3 2 2 3 2 2 2" xfId="49572" xr:uid="{00000000-0005-0000-0000-0000B9740000}"/>
    <cellStyle name="Normal 12 4 4 4 3 2 2 3 2 3" xfId="36762" xr:uid="{00000000-0005-0000-0000-0000BA740000}"/>
    <cellStyle name="Normal 12 4 4 4 3 2 2 3 3" xfId="18462" xr:uid="{00000000-0005-0000-0000-0000BB740000}"/>
    <cellStyle name="Normal 12 4 4 4 3 2 2 3 3 2" xfId="44082" xr:uid="{00000000-0005-0000-0000-0000BC740000}"/>
    <cellStyle name="Normal 12 4 4 4 3 2 2 3 4" xfId="31272" xr:uid="{00000000-0005-0000-0000-0000BD740000}"/>
    <cellStyle name="Normal 12 4 4 4 3 2 2 4" xfId="12971" xr:uid="{00000000-0005-0000-0000-0000BE740000}"/>
    <cellStyle name="Normal 12 4 4 4 3 2 2 4 2" xfId="25782" xr:uid="{00000000-0005-0000-0000-0000BF740000}"/>
    <cellStyle name="Normal 12 4 4 4 3 2 2 4 2 2" xfId="51402" xr:uid="{00000000-0005-0000-0000-0000C0740000}"/>
    <cellStyle name="Normal 12 4 4 4 3 2 2 4 3" xfId="38592" xr:uid="{00000000-0005-0000-0000-0000C1740000}"/>
    <cellStyle name="Normal 12 4 4 4 3 2 2 5" xfId="7481" xr:uid="{00000000-0005-0000-0000-0000C2740000}"/>
    <cellStyle name="Normal 12 4 4 4 3 2 2 5 2" xfId="20292" xr:uid="{00000000-0005-0000-0000-0000C3740000}"/>
    <cellStyle name="Normal 12 4 4 4 3 2 2 5 2 2" xfId="45912" xr:uid="{00000000-0005-0000-0000-0000C4740000}"/>
    <cellStyle name="Normal 12 4 4 4 3 2 2 5 3" xfId="33102" xr:uid="{00000000-0005-0000-0000-0000C5740000}"/>
    <cellStyle name="Normal 12 4 4 4 3 2 2 6" xfId="14802" xr:uid="{00000000-0005-0000-0000-0000C6740000}"/>
    <cellStyle name="Normal 12 4 4 4 3 2 2 6 2" xfId="40422" xr:uid="{00000000-0005-0000-0000-0000C7740000}"/>
    <cellStyle name="Normal 12 4 4 4 3 2 2 7" xfId="27612" xr:uid="{00000000-0005-0000-0000-0000C8740000}"/>
    <cellStyle name="Normal 12 4 4 4 3 2 3" xfId="2927" xr:uid="{00000000-0005-0000-0000-0000C9740000}"/>
    <cellStyle name="Normal 12 4 4 4 3 2 3 2" xfId="8417" xr:uid="{00000000-0005-0000-0000-0000CA740000}"/>
    <cellStyle name="Normal 12 4 4 4 3 2 3 2 2" xfId="21228" xr:uid="{00000000-0005-0000-0000-0000CB740000}"/>
    <cellStyle name="Normal 12 4 4 4 3 2 3 2 2 2" xfId="46848" xr:uid="{00000000-0005-0000-0000-0000CC740000}"/>
    <cellStyle name="Normal 12 4 4 4 3 2 3 2 3" xfId="34038" xr:uid="{00000000-0005-0000-0000-0000CD740000}"/>
    <cellStyle name="Normal 12 4 4 4 3 2 3 3" xfId="15738" xr:uid="{00000000-0005-0000-0000-0000CE740000}"/>
    <cellStyle name="Normal 12 4 4 4 3 2 3 3 2" xfId="41358" xr:uid="{00000000-0005-0000-0000-0000CF740000}"/>
    <cellStyle name="Normal 12 4 4 4 3 2 3 4" xfId="28548" xr:uid="{00000000-0005-0000-0000-0000D0740000}"/>
    <cellStyle name="Normal 12 4 4 4 3 2 4" xfId="4757" xr:uid="{00000000-0005-0000-0000-0000D1740000}"/>
    <cellStyle name="Normal 12 4 4 4 3 2 4 2" xfId="10247" xr:uid="{00000000-0005-0000-0000-0000D2740000}"/>
    <cellStyle name="Normal 12 4 4 4 3 2 4 2 2" xfId="23058" xr:uid="{00000000-0005-0000-0000-0000D3740000}"/>
    <cellStyle name="Normal 12 4 4 4 3 2 4 2 2 2" xfId="48678" xr:uid="{00000000-0005-0000-0000-0000D4740000}"/>
    <cellStyle name="Normal 12 4 4 4 3 2 4 2 3" xfId="35868" xr:uid="{00000000-0005-0000-0000-0000D5740000}"/>
    <cellStyle name="Normal 12 4 4 4 3 2 4 3" xfId="17568" xr:uid="{00000000-0005-0000-0000-0000D6740000}"/>
    <cellStyle name="Normal 12 4 4 4 3 2 4 3 2" xfId="43188" xr:uid="{00000000-0005-0000-0000-0000D7740000}"/>
    <cellStyle name="Normal 12 4 4 4 3 2 4 4" xfId="30378" xr:uid="{00000000-0005-0000-0000-0000D8740000}"/>
    <cellStyle name="Normal 12 4 4 4 3 2 5" xfId="12077" xr:uid="{00000000-0005-0000-0000-0000D9740000}"/>
    <cellStyle name="Normal 12 4 4 4 3 2 5 2" xfId="24888" xr:uid="{00000000-0005-0000-0000-0000DA740000}"/>
    <cellStyle name="Normal 12 4 4 4 3 2 5 2 2" xfId="50508" xr:uid="{00000000-0005-0000-0000-0000DB740000}"/>
    <cellStyle name="Normal 12 4 4 4 3 2 5 3" xfId="37698" xr:uid="{00000000-0005-0000-0000-0000DC740000}"/>
    <cellStyle name="Normal 12 4 4 4 3 2 6" xfId="6587" xr:uid="{00000000-0005-0000-0000-0000DD740000}"/>
    <cellStyle name="Normal 12 4 4 4 3 2 6 2" xfId="19398" xr:uid="{00000000-0005-0000-0000-0000DE740000}"/>
    <cellStyle name="Normal 12 4 4 4 3 2 6 2 2" xfId="45018" xr:uid="{00000000-0005-0000-0000-0000DF740000}"/>
    <cellStyle name="Normal 12 4 4 4 3 2 6 3" xfId="32208" xr:uid="{00000000-0005-0000-0000-0000E0740000}"/>
    <cellStyle name="Normal 12 4 4 4 3 2 7" xfId="13908" xr:uid="{00000000-0005-0000-0000-0000E1740000}"/>
    <cellStyle name="Normal 12 4 4 4 3 2 7 2" xfId="39528" xr:uid="{00000000-0005-0000-0000-0000E2740000}"/>
    <cellStyle name="Normal 12 4 4 4 3 2 8" xfId="26718" xr:uid="{00000000-0005-0000-0000-0000E3740000}"/>
    <cellStyle name="Normal 12 4 4 4 3 3" xfId="1591" xr:uid="{00000000-0005-0000-0000-0000E4740000}"/>
    <cellStyle name="Normal 12 4 4 4 3 3 2" xfId="3421" xr:uid="{00000000-0005-0000-0000-0000E5740000}"/>
    <cellStyle name="Normal 12 4 4 4 3 3 2 2" xfId="8911" xr:uid="{00000000-0005-0000-0000-0000E6740000}"/>
    <cellStyle name="Normal 12 4 4 4 3 3 2 2 2" xfId="21722" xr:uid="{00000000-0005-0000-0000-0000E7740000}"/>
    <cellStyle name="Normal 12 4 4 4 3 3 2 2 2 2" xfId="47342" xr:uid="{00000000-0005-0000-0000-0000E8740000}"/>
    <cellStyle name="Normal 12 4 4 4 3 3 2 2 3" xfId="34532" xr:uid="{00000000-0005-0000-0000-0000E9740000}"/>
    <cellStyle name="Normal 12 4 4 4 3 3 2 3" xfId="16232" xr:uid="{00000000-0005-0000-0000-0000EA740000}"/>
    <cellStyle name="Normal 12 4 4 4 3 3 2 3 2" xfId="41852" xr:uid="{00000000-0005-0000-0000-0000EB740000}"/>
    <cellStyle name="Normal 12 4 4 4 3 3 2 4" xfId="29042" xr:uid="{00000000-0005-0000-0000-0000EC740000}"/>
    <cellStyle name="Normal 12 4 4 4 3 3 3" xfId="5251" xr:uid="{00000000-0005-0000-0000-0000ED740000}"/>
    <cellStyle name="Normal 12 4 4 4 3 3 3 2" xfId="10741" xr:uid="{00000000-0005-0000-0000-0000EE740000}"/>
    <cellStyle name="Normal 12 4 4 4 3 3 3 2 2" xfId="23552" xr:uid="{00000000-0005-0000-0000-0000EF740000}"/>
    <cellStyle name="Normal 12 4 4 4 3 3 3 2 2 2" xfId="49172" xr:uid="{00000000-0005-0000-0000-0000F0740000}"/>
    <cellStyle name="Normal 12 4 4 4 3 3 3 2 3" xfId="36362" xr:uid="{00000000-0005-0000-0000-0000F1740000}"/>
    <cellStyle name="Normal 12 4 4 4 3 3 3 3" xfId="18062" xr:uid="{00000000-0005-0000-0000-0000F2740000}"/>
    <cellStyle name="Normal 12 4 4 4 3 3 3 3 2" xfId="43682" xr:uid="{00000000-0005-0000-0000-0000F3740000}"/>
    <cellStyle name="Normal 12 4 4 4 3 3 3 4" xfId="30872" xr:uid="{00000000-0005-0000-0000-0000F4740000}"/>
    <cellStyle name="Normal 12 4 4 4 3 3 4" xfId="12571" xr:uid="{00000000-0005-0000-0000-0000F5740000}"/>
    <cellStyle name="Normal 12 4 4 4 3 3 4 2" xfId="25382" xr:uid="{00000000-0005-0000-0000-0000F6740000}"/>
    <cellStyle name="Normal 12 4 4 4 3 3 4 2 2" xfId="51002" xr:uid="{00000000-0005-0000-0000-0000F7740000}"/>
    <cellStyle name="Normal 12 4 4 4 3 3 4 3" xfId="38192" xr:uid="{00000000-0005-0000-0000-0000F8740000}"/>
    <cellStyle name="Normal 12 4 4 4 3 3 5" xfId="7081" xr:uid="{00000000-0005-0000-0000-0000F9740000}"/>
    <cellStyle name="Normal 12 4 4 4 3 3 5 2" xfId="19892" xr:uid="{00000000-0005-0000-0000-0000FA740000}"/>
    <cellStyle name="Normal 12 4 4 4 3 3 5 2 2" xfId="45512" xr:uid="{00000000-0005-0000-0000-0000FB740000}"/>
    <cellStyle name="Normal 12 4 4 4 3 3 5 3" xfId="32702" xr:uid="{00000000-0005-0000-0000-0000FC740000}"/>
    <cellStyle name="Normal 12 4 4 4 3 3 6" xfId="14402" xr:uid="{00000000-0005-0000-0000-0000FD740000}"/>
    <cellStyle name="Normal 12 4 4 4 3 3 6 2" xfId="40022" xr:uid="{00000000-0005-0000-0000-0000FE740000}"/>
    <cellStyle name="Normal 12 4 4 4 3 3 7" xfId="27212" xr:uid="{00000000-0005-0000-0000-0000FF740000}"/>
    <cellStyle name="Normal 12 4 4 4 3 4" xfId="2527" xr:uid="{00000000-0005-0000-0000-000000750000}"/>
    <cellStyle name="Normal 12 4 4 4 3 4 2" xfId="8017" xr:uid="{00000000-0005-0000-0000-000001750000}"/>
    <cellStyle name="Normal 12 4 4 4 3 4 2 2" xfId="20828" xr:uid="{00000000-0005-0000-0000-000002750000}"/>
    <cellStyle name="Normal 12 4 4 4 3 4 2 2 2" xfId="46448" xr:uid="{00000000-0005-0000-0000-000003750000}"/>
    <cellStyle name="Normal 12 4 4 4 3 4 2 3" xfId="33638" xr:uid="{00000000-0005-0000-0000-000004750000}"/>
    <cellStyle name="Normal 12 4 4 4 3 4 3" xfId="15338" xr:uid="{00000000-0005-0000-0000-000005750000}"/>
    <cellStyle name="Normal 12 4 4 4 3 4 3 2" xfId="40958" xr:uid="{00000000-0005-0000-0000-000006750000}"/>
    <cellStyle name="Normal 12 4 4 4 3 4 4" xfId="28148" xr:uid="{00000000-0005-0000-0000-000007750000}"/>
    <cellStyle name="Normal 12 4 4 4 3 5" xfId="4357" xr:uid="{00000000-0005-0000-0000-000008750000}"/>
    <cellStyle name="Normal 12 4 4 4 3 5 2" xfId="9847" xr:uid="{00000000-0005-0000-0000-000009750000}"/>
    <cellStyle name="Normal 12 4 4 4 3 5 2 2" xfId="22658" xr:uid="{00000000-0005-0000-0000-00000A750000}"/>
    <cellStyle name="Normal 12 4 4 4 3 5 2 2 2" xfId="48278" xr:uid="{00000000-0005-0000-0000-00000B750000}"/>
    <cellStyle name="Normal 12 4 4 4 3 5 2 3" xfId="35468" xr:uid="{00000000-0005-0000-0000-00000C750000}"/>
    <cellStyle name="Normal 12 4 4 4 3 5 3" xfId="17168" xr:uid="{00000000-0005-0000-0000-00000D750000}"/>
    <cellStyle name="Normal 12 4 4 4 3 5 3 2" xfId="42788" xr:uid="{00000000-0005-0000-0000-00000E750000}"/>
    <cellStyle name="Normal 12 4 4 4 3 5 4" xfId="29978" xr:uid="{00000000-0005-0000-0000-00000F750000}"/>
    <cellStyle name="Normal 12 4 4 4 3 6" xfId="11677" xr:uid="{00000000-0005-0000-0000-000010750000}"/>
    <cellStyle name="Normal 12 4 4 4 3 6 2" xfId="24488" xr:uid="{00000000-0005-0000-0000-000011750000}"/>
    <cellStyle name="Normal 12 4 4 4 3 6 2 2" xfId="50108" xr:uid="{00000000-0005-0000-0000-000012750000}"/>
    <cellStyle name="Normal 12 4 4 4 3 6 3" xfId="37298" xr:uid="{00000000-0005-0000-0000-000013750000}"/>
    <cellStyle name="Normal 12 4 4 4 3 7" xfId="6187" xr:uid="{00000000-0005-0000-0000-000014750000}"/>
    <cellStyle name="Normal 12 4 4 4 3 7 2" xfId="18998" xr:uid="{00000000-0005-0000-0000-000015750000}"/>
    <cellStyle name="Normal 12 4 4 4 3 7 2 2" xfId="44618" xr:uid="{00000000-0005-0000-0000-000016750000}"/>
    <cellStyle name="Normal 12 4 4 4 3 7 3" xfId="31808" xr:uid="{00000000-0005-0000-0000-000017750000}"/>
    <cellStyle name="Normal 12 4 4 4 3 8" xfId="13508" xr:uid="{00000000-0005-0000-0000-000018750000}"/>
    <cellStyle name="Normal 12 4 4 4 3 8 2" xfId="39128" xr:uid="{00000000-0005-0000-0000-000019750000}"/>
    <cellStyle name="Normal 12 4 4 4 3 9" xfId="26318" xr:uid="{00000000-0005-0000-0000-00001A750000}"/>
    <cellStyle name="Normal 12 4 4 4 4" xfId="471" xr:uid="{00000000-0005-0000-0000-00001B750000}"/>
    <cellStyle name="Normal 12 4 4 4 4 2" xfId="1366" xr:uid="{00000000-0005-0000-0000-00001C750000}"/>
    <cellStyle name="Normal 12 4 4 4 4 2 2" xfId="3196" xr:uid="{00000000-0005-0000-0000-00001D750000}"/>
    <cellStyle name="Normal 12 4 4 4 4 2 2 2" xfId="8686" xr:uid="{00000000-0005-0000-0000-00001E750000}"/>
    <cellStyle name="Normal 12 4 4 4 4 2 2 2 2" xfId="21497" xr:uid="{00000000-0005-0000-0000-00001F750000}"/>
    <cellStyle name="Normal 12 4 4 4 4 2 2 2 2 2" xfId="47117" xr:uid="{00000000-0005-0000-0000-000020750000}"/>
    <cellStyle name="Normal 12 4 4 4 4 2 2 2 3" xfId="34307" xr:uid="{00000000-0005-0000-0000-000021750000}"/>
    <cellStyle name="Normal 12 4 4 4 4 2 2 3" xfId="16007" xr:uid="{00000000-0005-0000-0000-000022750000}"/>
    <cellStyle name="Normal 12 4 4 4 4 2 2 3 2" xfId="41627" xr:uid="{00000000-0005-0000-0000-000023750000}"/>
    <cellStyle name="Normal 12 4 4 4 4 2 2 4" xfId="28817" xr:uid="{00000000-0005-0000-0000-000024750000}"/>
    <cellStyle name="Normal 12 4 4 4 4 2 3" xfId="5026" xr:uid="{00000000-0005-0000-0000-000025750000}"/>
    <cellStyle name="Normal 12 4 4 4 4 2 3 2" xfId="10516" xr:uid="{00000000-0005-0000-0000-000026750000}"/>
    <cellStyle name="Normal 12 4 4 4 4 2 3 2 2" xfId="23327" xr:uid="{00000000-0005-0000-0000-000027750000}"/>
    <cellStyle name="Normal 12 4 4 4 4 2 3 2 2 2" xfId="48947" xr:uid="{00000000-0005-0000-0000-000028750000}"/>
    <cellStyle name="Normal 12 4 4 4 4 2 3 2 3" xfId="36137" xr:uid="{00000000-0005-0000-0000-000029750000}"/>
    <cellStyle name="Normal 12 4 4 4 4 2 3 3" xfId="17837" xr:uid="{00000000-0005-0000-0000-00002A750000}"/>
    <cellStyle name="Normal 12 4 4 4 4 2 3 3 2" xfId="43457" xr:uid="{00000000-0005-0000-0000-00002B750000}"/>
    <cellStyle name="Normal 12 4 4 4 4 2 3 4" xfId="30647" xr:uid="{00000000-0005-0000-0000-00002C750000}"/>
    <cellStyle name="Normal 12 4 4 4 4 2 4" xfId="12346" xr:uid="{00000000-0005-0000-0000-00002D750000}"/>
    <cellStyle name="Normal 12 4 4 4 4 2 4 2" xfId="25157" xr:uid="{00000000-0005-0000-0000-00002E750000}"/>
    <cellStyle name="Normal 12 4 4 4 4 2 4 2 2" xfId="50777" xr:uid="{00000000-0005-0000-0000-00002F750000}"/>
    <cellStyle name="Normal 12 4 4 4 4 2 4 3" xfId="37967" xr:uid="{00000000-0005-0000-0000-000030750000}"/>
    <cellStyle name="Normal 12 4 4 4 4 2 5" xfId="6856" xr:uid="{00000000-0005-0000-0000-000031750000}"/>
    <cellStyle name="Normal 12 4 4 4 4 2 5 2" xfId="19667" xr:uid="{00000000-0005-0000-0000-000032750000}"/>
    <cellStyle name="Normal 12 4 4 4 4 2 5 2 2" xfId="45287" xr:uid="{00000000-0005-0000-0000-000033750000}"/>
    <cellStyle name="Normal 12 4 4 4 4 2 5 3" xfId="32477" xr:uid="{00000000-0005-0000-0000-000034750000}"/>
    <cellStyle name="Normal 12 4 4 4 4 2 6" xfId="14177" xr:uid="{00000000-0005-0000-0000-000035750000}"/>
    <cellStyle name="Normal 12 4 4 4 4 2 6 2" xfId="39797" xr:uid="{00000000-0005-0000-0000-000036750000}"/>
    <cellStyle name="Normal 12 4 4 4 4 2 7" xfId="26987" xr:uid="{00000000-0005-0000-0000-000037750000}"/>
    <cellStyle name="Normal 12 4 4 4 4 3" xfId="2302" xr:uid="{00000000-0005-0000-0000-000038750000}"/>
    <cellStyle name="Normal 12 4 4 4 4 3 2" xfId="7792" xr:uid="{00000000-0005-0000-0000-000039750000}"/>
    <cellStyle name="Normal 12 4 4 4 4 3 2 2" xfId="20603" xr:uid="{00000000-0005-0000-0000-00003A750000}"/>
    <cellStyle name="Normal 12 4 4 4 4 3 2 2 2" xfId="46223" xr:uid="{00000000-0005-0000-0000-00003B750000}"/>
    <cellStyle name="Normal 12 4 4 4 4 3 2 3" xfId="33413" xr:uid="{00000000-0005-0000-0000-00003C750000}"/>
    <cellStyle name="Normal 12 4 4 4 4 3 3" xfId="15113" xr:uid="{00000000-0005-0000-0000-00003D750000}"/>
    <cellStyle name="Normal 12 4 4 4 4 3 3 2" xfId="40733" xr:uid="{00000000-0005-0000-0000-00003E750000}"/>
    <cellStyle name="Normal 12 4 4 4 4 3 4" xfId="27923" xr:uid="{00000000-0005-0000-0000-00003F750000}"/>
    <cellStyle name="Normal 12 4 4 4 4 4" xfId="4132" xr:uid="{00000000-0005-0000-0000-000040750000}"/>
    <cellStyle name="Normal 12 4 4 4 4 4 2" xfId="9622" xr:uid="{00000000-0005-0000-0000-000041750000}"/>
    <cellStyle name="Normal 12 4 4 4 4 4 2 2" xfId="22433" xr:uid="{00000000-0005-0000-0000-000042750000}"/>
    <cellStyle name="Normal 12 4 4 4 4 4 2 2 2" xfId="48053" xr:uid="{00000000-0005-0000-0000-000043750000}"/>
    <cellStyle name="Normal 12 4 4 4 4 4 2 3" xfId="35243" xr:uid="{00000000-0005-0000-0000-000044750000}"/>
    <cellStyle name="Normal 12 4 4 4 4 4 3" xfId="16943" xr:uid="{00000000-0005-0000-0000-000045750000}"/>
    <cellStyle name="Normal 12 4 4 4 4 4 3 2" xfId="42563" xr:uid="{00000000-0005-0000-0000-000046750000}"/>
    <cellStyle name="Normal 12 4 4 4 4 4 4" xfId="29753" xr:uid="{00000000-0005-0000-0000-000047750000}"/>
    <cellStyle name="Normal 12 4 4 4 4 5" xfId="11452" xr:uid="{00000000-0005-0000-0000-000048750000}"/>
    <cellStyle name="Normal 12 4 4 4 4 5 2" xfId="24263" xr:uid="{00000000-0005-0000-0000-000049750000}"/>
    <cellStyle name="Normal 12 4 4 4 4 5 2 2" xfId="49883" xr:uid="{00000000-0005-0000-0000-00004A750000}"/>
    <cellStyle name="Normal 12 4 4 4 4 5 3" xfId="37073" xr:uid="{00000000-0005-0000-0000-00004B750000}"/>
    <cellStyle name="Normal 12 4 4 4 4 6" xfId="5962" xr:uid="{00000000-0005-0000-0000-00004C750000}"/>
    <cellStyle name="Normal 12 4 4 4 4 6 2" xfId="18773" xr:uid="{00000000-0005-0000-0000-00004D750000}"/>
    <cellStyle name="Normal 12 4 4 4 4 6 2 2" xfId="44393" xr:uid="{00000000-0005-0000-0000-00004E750000}"/>
    <cellStyle name="Normal 12 4 4 4 4 6 3" xfId="31583" xr:uid="{00000000-0005-0000-0000-00004F750000}"/>
    <cellStyle name="Normal 12 4 4 4 4 7" xfId="13283" xr:uid="{00000000-0005-0000-0000-000050750000}"/>
    <cellStyle name="Normal 12 4 4 4 4 7 2" xfId="38903" xr:uid="{00000000-0005-0000-0000-000051750000}"/>
    <cellStyle name="Normal 12 4 4 4 4 8" xfId="26093" xr:uid="{00000000-0005-0000-0000-000052750000}"/>
    <cellStyle name="Normal 12 4 4 4 5" xfId="830" xr:uid="{00000000-0005-0000-0000-000053750000}"/>
    <cellStyle name="Normal 12 4 4 4 5 2" xfId="1725" xr:uid="{00000000-0005-0000-0000-000054750000}"/>
    <cellStyle name="Normal 12 4 4 4 5 2 2" xfId="3555" xr:uid="{00000000-0005-0000-0000-000055750000}"/>
    <cellStyle name="Normal 12 4 4 4 5 2 2 2" xfId="9045" xr:uid="{00000000-0005-0000-0000-000056750000}"/>
    <cellStyle name="Normal 12 4 4 4 5 2 2 2 2" xfId="21856" xr:uid="{00000000-0005-0000-0000-000057750000}"/>
    <cellStyle name="Normal 12 4 4 4 5 2 2 2 2 2" xfId="47476" xr:uid="{00000000-0005-0000-0000-000058750000}"/>
    <cellStyle name="Normal 12 4 4 4 5 2 2 2 3" xfId="34666" xr:uid="{00000000-0005-0000-0000-000059750000}"/>
    <cellStyle name="Normal 12 4 4 4 5 2 2 3" xfId="16366" xr:uid="{00000000-0005-0000-0000-00005A750000}"/>
    <cellStyle name="Normal 12 4 4 4 5 2 2 3 2" xfId="41986" xr:uid="{00000000-0005-0000-0000-00005B750000}"/>
    <cellStyle name="Normal 12 4 4 4 5 2 2 4" xfId="29176" xr:uid="{00000000-0005-0000-0000-00005C750000}"/>
    <cellStyle name="Normal 12 4 4 4 5 2 3" xfId="5385" xr:uid="{00000000-0005-0000-0000-00005D750000}"/>
    <cellStyle name="Normal 12 4 4 4 5 2 3 2" xfId="10875" xr:uid="{00000000-0005-0000-0000-00005E750000}"/>
    <cellStyle name="Normal 12 4 4 4 5 2 3 2 2" xfId="23686" xr:uid="{00000000-0005-0000-0000-00005F750000}"/>
    <cellStyle name="Normal 12 4 4 4 5 2 3 2 2 2" xfId="49306" xr:uid="{00000000-0005-0000-0000-000060750000}"/>
    <cellStyle name="Normal 12 4 4 4 5 2 3 2 3" xfId="36496" xr:uid="{00000000-0005-0000-0000-000061750000}"/>
    <cellStyle name="Normal 12 4 4 4 5 2 3 3" xfId="18196" xr:uid="{00000000-0005-0000-0000-000062750000}"/>
    <cellStyle name="Normal 12 4 4 4 5 2 3 3 2" xfId="43816" xr:uid="{00000000-0005-0000-0000-000063750000}"/>
    <cellStyle name="Normal 12 4 4 4 5 2 3 4" xfId="31006" xr:uid="{00000000-0005-0000-0000-000064750000}"/>
    <cellStyle name="Normal 12 4 4 4 5 2 4" xfId="12705" xr:uid="{00000000-0005-0000-0000-000065750000}"/>
    <cellStyle name="Normal 12 4 4 4 5 2 4 2" xfId="25516" xr:uid="{00000000-0005-0000-0000-000066750000}"/>
    <cellStyle name="Normal 12 4 4 4 5 2 4 2 2" xfId="51136" xr:uid="{00000000-0005-0000-0000-000067750000}"/>
    <cellStyle name="Normal 12 4 4 4 5 2 4 3" xfId="38326" xr:uid="{00000000-0005-0000-0000-000068750000}"/>
    <cellStyle name="Normal 12 4 4 4 5 2 5" xfId="7215" xr:uid="{00000000-0005-0000-0000-000069750000}"/>
    <cellStyle name="Normal 12 4 4 4 5 2 5 2" xfId="20026" xr:uid="{00000000-0005-0000-0000-00006A750000}"/>
    <cellStyle name="Normal 12 4 4 4 5 2 5 2 2" xfId="45646" xr:uid="{00000000-0005-0000-0000-00006B750000}"/>
    <cellStyle name="Normal 12 4 4 4 5 2 5 3" xfId="32836" xr:uid="{00000000-0005-0000-0000-00006C750000}"/>
    <cellStyle name="Normal 12 4 4 4 5 2 6" xfId="14536" xr:uid="{00000000-0005-0000-0000-00006D750000}"/>
    <cellStyle name="Normal 12 4 4 4 5 2 6 2" xfId="40156" xr:uid="{00000000-0005-0000-0000-00006E750000}"/>
    <cellStyle name="Normal 12 4 4 4 5 2 7" xfId="27346" xr:uid="{00000000-0005-0000-0000-00006F750000}"/>
    <cellStyle name="Normal 12 4 4 4 5 3" xfId="2661" xr:uid="{00000000-0005-0000-0000-000070750000}"/>
    <cellStyle name="Normal 12 4 4 4 5 3 2" xfId="8151" xr:uid="{00000000-0005-0000-0000-000071750000}"/>
    <cellStyle name="Normal 12 4 4 4 5 3 2 2" xfId="20962" xr:uid="{00000000-0005-0000-0000-000072750000}"/>
    <cellStyle name="Normal 12 4 4 4 5 3 2 2 2" xfId="46582" xr:uid="{00000000-0005-0000-0000-000073750000}"/>
    <cellStyle name="Normal 12 4 4 4 5 3 2 3" xfId="33772" xr:uid="{00000000-0005-0000-0000-000074750000}"/>
    <cellStyle name="Normal 12 4 4 4 5 3 3" xfId="15472" xr:uid="{00000000-0005-0000-0000-000075750000}"/>
    <cellStyle name="Normal 12 4 4 4 5 3 3 2" xfId="41092" xr:uid="{00000000-0005-0000-0000-000076750000}"/>
    <cellStyle name="Normal 12 4 4 4 5 3 4" xfId="28282" xr:uid="{00000000-0005-0000-0000-000077750000}"/>
    <cellStyle name="Normal 12 4 4 4 5 4" xfId="4491" xr:uid="{00000000-0005-0000-0000-000078750000}"/>
    <cellStyle name="Normal 12 4 4 4 5 4 2" xfId="9981" xr:uid="{00000000-0005-0000-0000-000079750000}"/>
    <cellStyle name="Normal 12 4 4 4 5 4 2 2" xfId="22792" xr:uid="{00000000-0005-0000-0000-00007A750000}"/>
    <cellStyle name="Normal 12 4 4 4 5 4 2 2 2" xfId="48412" xr:uid="{00000000-0005-0000-0000-00007B750000}"/>
    <cellStyle name="Normal 12 4 4 4 5 4 2 3" xfId="35602" xr:uid="{00000000-0005-0000-0000-00007C750000}"/>
    <cellStyle name="Normal 12 4 4 4 5 4 3" xfId="17302" xr:uid="{00000000-0005-0000-0000-00007D750000}"/>
    <cellStyle name="Normal 12 4 4 4 5 4 3 2" xfId="42922" xr:uid="{00000000-0005-0000-0000-00007E750000}"/>
    <cellStyle name="Normal 12 4 4 4 5 4 4" xfId="30112" xr:uid="{00000000-0005-0000-0000-00007F750000}"/>
    <cellStyle name="Normal 12 4 4 4 5 5" xfId="11811" xr:uid="{00000000-0005-0000-0000-000080750000}"/>
    <cellStyle name="Normal 12 4 4 4 5 5 2" xfId="24622" xr:uid="{00000000-0005-0000-0000-000081750000}"/>
    <cellStyle name="Normal 12 4 4 4 5 5 2 2" xfId="50242" xr:uid="{00000000-0005-0000-0000-000082750000}"/>
    <cellStyle name="Normal 12 4 4 4 5 5 3" xfId="37432" xr:uid="{00000000-0005-0000-0000-000083750000}"/>
    <cellStyle name="Normal 12 4 4 4 5 6" xfId="6321" xr:uid="{00000000-0005-0000-0000-000084750000}"/>
    <cellStyle name="Normal 12 4 4 4 5 6 2" xfId="19132" xr:uid="{00000000-0005-0000-0000-000085750000}"/>
    <cellStyle name="Normal 12 4 4 4 5 6 2 2" xfId="44752" xr:uid="{00000000-0005-0000-0000-000086750000}"/>
    <cellStyle name="Normal 12 4 4 4 5 6 3" xfId="31942" xr:uid="{00000000-0005-0000-0000-000087750000}"/>
    <cellStyle name="Normal 12 4 4 4 5 7" xfId="13642" xr:uid="{00000000-0005-0000-0000-000088750000}"/>
    <cellStyle name="Normal 12 4 4 4 5 7 2" xfId="39262" xr:uid="{00000000-0005-0000-0000-000089750000}"/>
    <cellStyle name="Normal 12 4 4 4 5 8" xfId="26452" xr:uid="{00000000-0005-0000-0000-00008A750000}"/>
    <cellStyle name="Normal 12 4 4 4 6" xfId="1231" xr:uid="{00000000-0005-0000-0000-00008B750000}"/>
    <cellStyle name="Normal 12 4 4 4 6 2" xfId="3061" xr:uid="{00000000-0005-0000-0000-00008C750000}"/>
    <cellStyle name="Normal 12 4 4 4 6 2 2" xfId="8551" xr:uid="{00000000-0005-0000-0000-00008D750000}"/>
    <cellStyle name="Normal 12 4 4 4 6 2 2 2" xfId="21362" xr:uid="{00000000-0005-0000-0000-00008E750000}"/>
    <cellStyle name="Normal 12 4 4 4 6 2 2 2 2" xfId="46982" xr:uid="{00000000-0005-0000-0000-00008F750000}"/>
    <cellStyle name="Normal 12 4 4 4 6 2 2 3" xfId="34172" xr:uid="{00000000-0005-0000-0000-000090750000}"/>
    <cellStyle name="Normal 12 4 4 4 6 2 3" xfId="15872" xr:uid="{00000000-0005-0000-0000-000091750000}"/>
    <cellStyle name="Normal 12 4 4 4 6 2 3 2" xfId="41492" xr:uid="{00000000-0005-0000-0000-000092750000}"/>
    <cellStyle name="Normal 12 4 4 4 6 2 4" xfId="28682" xr:uid="{00000000-0005-0000-0000-000093750000}"/>
    <cellStyle name="Normal 12 4 4 4 6 3" xfId="4891" xr:uid="{00000000-0005-0000-0000-000094750000}"/>
    <cellStyle name="Normal 12 4 4 4 6 3 2" xfId="10381" xr:uid="{00000000-0005-0000-0000-000095750000}"/>
    <cellStyle name="Normal 12 4 4 4 6 3 2 2" xfId="23192" xr:uid="{00000000-0005-0000-0000-000096750000}"/>
    <cellStyle name="Normal 12 4 4 4 6 3 2 2 2" xfId="48812" xr:uid="{00000000-0005-0000-0000-000097750000}"/>
    <cellStyle name="Normal 12 4 4 4 6 3 2 3" xfId="36002" xr:uid="{00000000-0005-0000-0000-000098750000}"/>
    <cellStyle name="Normal 12 4 4 4 6 3 3" xfId="17702" xr:uid="{00000000-0005-0000-0000-000099750000}"/>
    <cellStyle name="Normal 12 4 4 4 6 3 3 2" xfId="43322" xr:uid="{00000000-0005-0000-0000-00009A750000}"/>
    <cellStyle name="Normal 12 4 4 4 6 3 4" xfId="30512" xr:uid="{00000000-0005-0000-0000-00009B750000}"/>
    <cellStyle name="Normal 12 4 4 4 6 4" xfId="12211" xr:uid="{00000000-0005-0000-0000-00009C750000}"/>
    <cellStyle name="Normal 12 4 4 4 6 4 2" xfId="25022" xr:uid="{00000000-0005-0000-0000-00009D750000}"/>
    <cellStyle name="Normal 12 4 4 4 6 4 2 2" xfId="50642" xr:uid="{00000000-0005-0000-0000-00009E750000}"/>
    <cellStyle name="Normal 12 4 4 4 6 4 3" xfId="37832" xr:uid="{00000000-0005-0000-0000-00009F750000}"/>
    <cellStyle name="Normal 12 4 4 4 6 5" xfId="6721" xr:uid="{00000000-0005-0000-0000-0000A0750000}"/>
    <cellStyle name="Normal 12 4 4 4 6 5 2" xfId="19532" xr:uid="{00000000-0005-0000-0000-0000A1750000}"/>
    <cellStyle name="Normal 12 4 4 4 6 5 2 2" xfId="45152" xr:uid="{00000000-0005-0000-0000-0000A2750000}"/>
    <cellStyle name="Normal 12 4 4 4 6 5 3" xfId="32342" xr:uid="{00000000-0005-0000-0000-0000A3750000}"/>
    <cellStyle name="Normal 12 4 4 4 6 6" xfId="14042" xr:uid="{00000000-0005-0000-0000-0000A4750000}"/>
    <cellStyle name="Normal 12 4 4 4 6 6 2" xfId="39662" xr:uid="{00000000-0005-0000-0000-0000A5750000}"/>
    <cellStyle name="Normal 12 4 4 4 6 7" xfId="26852" xr:uid="{00000000-0005-0000-0000-0000A6750000}"/>
    <cellStyle name="Normal 12 4 4 4 7" xfId="2167" xr:uid="{00000000-0005-0000-0000-0000A7750000}"/>
    <cellStyle name="Normal 12 4 4 4 7 2" xfId="7657" xr:uid="{00000000-0005-0000-0000-0000A8750000}"/>
    <cellStyle name="Normal 12 4 4 4 7 2 2" xfId="20468" xr:uid="{00000000-0005-0000-0000-0000A9750000}"/>
    <cellStyle name="Normal 12 4 4 4 7 2 2 2" xfId="46088" xr:uid="{00000000-0005-0000-0000-0000AA750000}"/>
    <cellStyle name="Normal 12 4 4 4 7 2 3" xfId="33278" xr:uid="{00000000-0005-0000-0000-0000AB750000}"/>
    <cellStyle name="Normal 12 4 4 4 7 3" xfId="14978" xr:uid="{00000000-0005-0000-0000-0000AC750000}"/>
    <cellStyle name="Normal 12 4 4 4 7 3 2" xfId="40598" xr:uid="{00000000-0005-0000-0000-0000AD750000}"/>
    <cellStyle name="Normal 12 4 4 4 7 4" xfId="27788" xr:uid="{00000000-0005-0000-0000-0000AE750000}"/>
    <cellStyle name="Normal 12 4 4 4 8" xfId="3997" xr:uid="{00000000-0005-0000-0000-0000AF750000}"/>
    <cellStyle name="Normal 12 4 4 4 8 2" xfId="9487" xr:uid="{00000000-0005-0000-0000-0000B0750000}"/>
    <cellStyle name="Normal 12 4 4 4 8 2 2" xfId="22298" xr:uid="{00000000-0005-0000-0000-0000B1750000}"/>
    <cellStyle name="Normal 12 4 4 4 8 2 2 2" xfId="47918" xr:uid="{00000000-0005-0000-0000-0000B2750000}"/>
    <cellStyle name="Normal 12 4 4 4 8 2 3" xfId="35108" xr:uid="{00000000-0005-0000-0000-0000B3750000}"/>
    <cellStyle name="Normal 12 4 4 4 8 3" xfId="16808" xr:uid="{00000000-0005-0000-0000-0000B4750000}"/>
    <cellStyle name="Normal 12 4 4 4 8 3 2" xfId="42428" xr:uid="{00000000-0005-0000-0000-0000B5750000}"/>
    <cellStyle name="Normal 12 4 4 4 8 4" xfId="29618" xr:uid="{00000000-0005-0000-0000-0000B6750000}"/>
    <cellStyle name="Normal 12 4 4 4 9" xfId="11317" xr:uid="{00000000-0005-0000-0000-0000B7750000}"/>
    <cellStyle name="Normal 12 4 4 4 9 2" xfId="24128" xr:uid="{00000000-0005-0000-0000-0000B8750000}"/>
    <cellStyle name="Normal 12 4 4 4 9 2 2" xfId="49748" xr:uid="{00000000-0005-0000-0000-0000B9750000}"/>
    <cellStyle name="Normal 12 4 4 4 9 3" xfId="36938" xr:uid="{00000000-0005-0000-0000-0000BA750000}"/>
    <cellStyle name="Normal 12 4 4 5" xfId="384" xr:uid="{00000000-0005-0000-0000-0000BB750000}"/>
    <cellStyle name="Normal 12 4 4 5 2" xfId="871" xr:uid="{00000000-0005-0000-0000-0000BC750000}"/>
    <cellStyle name="Normal 12 4 4 5 2 2" xfId="1766" xr:uid="{00000000-0005-0000-0000-0000BD750000}"/>
    <cellStyle name="Normal 12 4 4 5 2 2 2" xfId="3596" xr:uid="{00000000-0005-0000-0000-0000BE750000}"/>
    <cellStyle name="Normal 12 4 4 5 2 2 2 2" xfId="9086" xr:uid="{00000000-0005-0000-0000-0000BF750000}"/>
    <cellStyle name="Normal 12 4 4 5 2 2 2 2 2" xfId="21897" xr:uid="{00000000-0005-0000-0000-0000C0750000}"/>
    <cellStyle name="Normal 12 4 4 5 2 2 2 2 2 2" xfId="47517" xr:uid="{00000000-0005-0000-0000-0000C1750000}"/>
    <cellStyle name="Normal 12 4 4 5 2 2 2 2 3" xfId="34707" xr:uid="{00000000-0005-0000-0000-0000C2750000}"/>
    <cellStyle name="Normal 12 4 4 5 2 2 2 3" xfId="16407" xr:uid="{00000000-0005-0000-0000-0000C3750000}"/>
    <cellStyle name="Normal 12 4 4 5 2 2 2 3 2" xfId="42027" xr:uid="{00000000-0005-0000-0000-0000C4750000}"/>
    <cellStyle name="Normal 12 4 4 5 2 2 2 4" xfId="29217" xr:uid="{00000000-0005-0000-0000-0000C5750000}"/>
    <cellStyle name="Normal 12 4 4 5 2 2 3" xfId="5426" xr:uid="{00000000-0005-0000-0000-0000C6750000}"/>
    <cellStyle name="Normal 12 4 4 5 2 2 3 2" xfId="10916" xr:uid="{00000000-0005-0000-0000-0000C7750000}"/>
    <cellStyle name="Normal 12 4 4 5 2 2 3 2 2" xfId="23727" xr:uid="{00000000-0005-0000-0000-0000C8750000}"/>
    <cellStyle name="Normal 12 4 4 5 2 2 3 2 2 2" xfId="49347" xr:uid="{00000000-0005-0000-0000-0000C9750000}"/>
    <cellStyle name="Normal 12 4 4 5 2 2 3 2 3" xfId="36537" xr:uid="{00000000-0005-0000-0000-0000CA750000}"/>
    <cellStyle name="Normal 12 4 4 5 2 2 3 3" xfId="18237" xr:uid="{00000000-0005-0000-0000-0000CB750000}"/>
    <cellStyle name="Normal 12 4 4 5 2 2 3 3 2" xfId="43857" xr:uid="{00000000-0005-0000-0000-0000CC750000}"/>
    <cellStyle name="Normal 12 4 4 5 2 2 3 4" xfId="31047" xr:uid="{00000000-0005-0000-0000-0000CD750000}"/>
    <cellStyle name="Normal 12 4 4 5 2 2 4" xfId="12746" xr:uid="{00000000-0005-0000-0000-0000CE750000}"/>
    <cellStyle name="Normal 12 4 4 5 2 2 4 2" xfId="25557" xr:uid="{00000000-0005-0000-0000-0000CF750000}"/>
    <cellStyle name="Normal 12 4 4 5 2 2 4 2 2" xfId="51177" xr:uid="{00000000-0005-0000-0000-0000D0750000}"/>
    <cellStyle name="Normal 12 4 4 5 2 2 4 3" xfId="38367" xr:uid="{00000000-0005-0000-0000-0000D1750000}"/>
    <cellStyle name="Normal 12 4 4 5 2 2 5" xfId="7256" xr:uid="{00000000-0005-0000-0000-0000D2750000}"/>
    <cellStyle name="Normal 12 4 4 5 2 2 5 2" xfId="20067" xr:uid="{00000000-0005-0000-0000-0000D3750000}"/>
    <cellStyle name="Normal 12 4 4 5 2 2 5 2 2" xfId="45687" xr:uid="{00000000-0005-0000-0000-0000D4750000}"/>
    <cellStyle name="Normal 12 4 4 5 2 2 5 3" xfId="32877" xr:uid="{00000000-0005-0000-0000-0000D5750000}"/>
    <cellStyle name="Normal 12 4 4 5 2 2 6" xfId="14577" xr:uid="{00000000-0005-0000-0000-0000D6750000}"/>
    <cellStyle name="Normal 12 4 4 5 2 2 6 2" xfId="40197" xr:uid="{00000000-0005-0000-0000-0000D7750000}"/>
    <cellStyle name="Normal 12 4 4 5 2 2 7" xfId="27387" xr:uid="{00000000-0005-0000-0000-0000D8750000}"/>
    <cellStyle name="Normal 12 4 4 5 2 3" xfId="2702" xr:uid="{00000000-0005-0000-0000-0000D9750000}"/>
    <cellStyle name="Normal 12 4 4 5 2 3 2" xfId="8192" xr:uid="{00000000-0005-0000-0000-0000DA750000}"/>
    <cellStyle name="Normal 12 4 4 5 2 3 2 2" xfId="21003" xr:uid="{00000000-0005-0000-0000-0000DB750000}"/>
    <cellStyle name="Normal 12 4 4 5 2 3 2 2 2" xfId="46623" xr:uid="{00000000-0005-0000-0000-0000DC750000}"/>
    <cellStyle name="Normal 12 4 4 5 2 3 2 3" xfId="33813" xr:uid="{00000000-0005-0000-0000-0000DD750000}"/>
    <cellStyle name="Normal 12 4 4 5 2 3 3" xfId="15513" xr:uid="{00000000-0005-0000-0000-0000DE750000}"/>
    <cellStyle name="Normal 12 4 4 5 2 3 3 2" xfId="41133" xr:uid="{00000000-0005-0000-0000-0000DF750000}"/>
    <cellStyle name="Normal 12 4 4 5 2 3 4" xfId="28323" xr:uid="{00000000-0005-0000-0000-0000E0750000}"/>
    <cellStyle name="Normal 12 4 4 5 2 4" xfId="4532" xr:uid="{00000000-0005-0000-0000-0000E1750000}"/>
    <cellStyle name="Normal 12 4 4 5 2 4 2" xfId="10022" xr:uid="{00000000-0005-0000-0000-0000E2750000}"/>
    <cellStyle name="Normal 12 4 4 5 2 4 2 2" xfId="22833" xr:uid="{00000000-0005-0000-0000-0000E3750000}"/>
    <cellStyle name="Normal 12 4 4 5 2 4 2 2 2" xfId="48453" xr:uid="{00000000-0005-0000-0000-0000E4750000}"/>
    <cellStyle name="Normal 12 4 4 5 2 4 2 3" xfId="35643" xr:uid="{00000000-0005-0000-0000-0000E5750000}"/>
    <cellStyle name="Normal 12 4 4 5 2 4 3" xfId="17343" xr:uid="{00000000-0005-0000-0000-0000E6750000}"/>
    <cellStyle name="Normal 12 4 4 5 2 4 3 2" xfId="42963" xr:uid="{00000000-0005-0000-0000-0000E7750000}"/>
    <cellStyle name="Normal 12 4 4 5 2 4 4" xfId="30153" xr:uid="{00000000-0005-0000-0000-0000E8750000}"/>
    <cellStyle name="Normal 12 4 4 5 2 5" xfId="11852" xr:uid="{00000000-0005-0000-0000-0000E9750000}"/>
    <cellStyle name="Normal 12 4 4 5 2 5 2" xfId="24663" xr:uid="{00000000-0005-0000-0000-0000EA750000}"/>
    <cellStyle name="Normal 12 4 4 5 2 5 2 2" xfId="50283" xr:uid="{00000000-0005-0000-0000-0000EB750000}"/>
    <cellStyle name="Normal 12 4 4 5 2 5 3" xfId="37473" xr:uid="{00000000-0005-0000-0000-0000EC750000}"/>
    <cellStyle name="Normal 12 4 4 5 2 6" xfId="6362" xr:uid="{00000000-0005-0000-0000-0000ED750000}"/>
    <cellStyle name="Normal 12 4 4 5 2 6 2" xfId="19173" xr:uid="{00000000-0005-0000-0000-0000EE750000}"/>
    <cellStyle name="Normal 12 4 4 5 2 6 2 2" xfId="44793" xr:uid="{00000000-0005-0000-0000-0000EF750000}"/>
    <cellStyle name="Normal 12 4 4 5 2 6 3" xfId="31983" xr:uid="{00000000-0005-0000-0000-0000F0750000}"/>
    <cellStyle name="Normal 12 4 4 5 2 7" xfId="13683" xr:uid="{00000000-0005-0000-0000-0000F1750000}"/>
    <cellStyle name="Normal 12 4 4 5 2 7 2" xfId="39303" xr:uid="{00000000-0005-0000-0000-0000F2750000}"/>
    <cellStyle name="Normal 12 4 4 5 2 8" xfId="26493" xr:uid="{00000000-0005-0000-0000-0000F3750000}"/>
    <cellStyle name="Normal 12 4 4 5 3" xfId="1279" xr:uid="{00000000-0005-0000-0000-0000F4750000}"/>
    <cellStyle name="Normal 12 4 4 5 3 2" xfId="3109" xr:uid="{00000000-0005-0000-0000-0000F5750000}"/>
    <cellStyle name="Normal 12 4 4 5 3 2 2" xfId="8599" xr:uid="{00000000-0005-0000-0000-0000F6750000}"/>
    <cellStyle name="Normal 12 4 4 5 3 2 2 2" xfId="21410" xr:uid="{00000000-0005-0000-0000-0000F7750000}"/>
    <cellStyle name="Normal 12 4 4 5 3 2 2 2 2" xfId="47030" xr:uid="{00000000-0005-0000-0000-0000F8750000}"/>
    <cellStyle name="Normal 12 4 4 5 3 2 2 3" xfId="34220" xr:uid="{00000000-0005-0000-0000-0000F9750000}"/>
    <cellStyle name="Normal 12 4 4 5 3 2 3" xfId="15920" xr:uid="{00000000-0005-0000-0000-0000FA750000}"/>
    <cellStyle name="Normal 12 4 4 5 3 2 3 2" xfId="41540" xr:uid="{00000000-0005-0000-0000-0000FB750000}"/>
    <cellStyle name="Normal 12 4 4 5 3 2 4" xfId="28730" xr:uid="{00000000-0005-0000-0000-0000FC750000}"/>
    <cellStyle name="Normal 12 4 4 5 3 3" xfId="4939" xr:uid="{00000000-0005-0000-0000-0000FD750000}"/>
    <cellStyle name="Normal 12 4 4 5 3 3 2" xfId="10429" xr:uid="{00000000-0005-0000-0000-0000FE750000}"/>
    <cellStyle name="Normal 12 4 4 5 3 3 2 2" xfId="23240" xr:uid="{00000000-0005-0000-0000-0000FF750000}"/>
    <cellStyle name="Normal 12 4 4 5 3 3 2 2 2" xfId="48860" xr:uid="{00000000-0005-0000-0000-000000760000}"/>
    <cellStyle name="Normal 12 4 4 5 3 3 2 3" xfId="36050" xr:uid="{00000000-0005-0000-0000-000001760000}"/>
    <cellStyle name="Normal 12 4 4 5 3 3 3" xfId="17750" xr:uid="{00000000-0005-0000-0000-000002760000}"/>
    <cellStyle name="Normal 12 4 4 5 3 3 3 2" xfId="43370" xr:uid="{00000000-0005-0000-0000-000003760000}"/>
    <cellStyle name="Normal 12 4 4 5 3 3 4" xfId="30560" xr:uid="{00000000-0005-0000-0000-000004760000}"/>
    <cellStyle name="Normal 12 4 4 5 3 4" xfId="12259" xr:uid="{00000000-0005-0000-0000-000005760000}"/>
    <cellStyle name="Normal 12 4 4 5 3 4 2" xfId="25070" xr:uid="{00000000-0005-0000-0000-000006760000}"/>
    <cellStyle name="Normal 12 4 4 5 3 4 2 2" xfId="50690" xr:uid="{00000000-0005-0000-0000-000007760000}"/>
    <cellStyle name="Normal 12 4 4 5 3 4 3" xfId="37880" xr:uid="{00000000-0005-0000-0000-000008760000}"/>
    <cellStyle name="Normal 12 4 4 5 3 5" xfId="6769" xr:uid="{00000000-0005-0000-0000-000009760000}"/>
    <cellStyle name="Normal 12 4 4 5 3 5 2" xfId="19580" xr:uid="{00000000-0005-0000-0000-00000A760000}"/>
    <cellStyle name="Normal 12 4 4 5 3 5 2 2" xfId="45200" xr:uid="{00000000-0005-0000-0000-00000B760000}"/>
    <cellStyle name="Normal 12 4 4 5 3 5 3" xfId="32390" xr:uid="{00000000-0005-0000-0000-00000C760000}"/>
    <cellStyle name="Normal 12 4 4 5 3 6" xfId="14090" xr:uid="{00000000-0005-0000-0000-00000D760000}"/>
    <cellStyle name="Normal 12 4 4 5 3 6 2" xfId="39710" xr:uid="{00000000-0005-0000-0000-00000E760000}"/>
    <cellStyle name="Normal 12 4 4 5 3 7" xfId="26900" xr:uid="{00000000-0005-0000-0000-00000F760000}"/>
    <cellStyle name="Normal 12 4 4 5 4" xfId="2215" xr:uid="{00000000-0005-0000-0000-000010760000}"/>
    <cellStyle name="Normal 12 4 4 5 4 2" xfId="7705" xr:uid="{00000000-0005-0000-0000-000011760000}"/>
    <cellStyle name="Normal 12 4 4 5 4 2 2" xfId="20516" xr:uid="{00000000-0005-0000-0000-000012760000}"/>
    <cellStyle name="Normal 12 4 4 5 4 2 2 2" xfId="46136" xr:uid="{00000000-0005-0000-0000-000013760000}"/>
    <cellStyle name="Normal 12 4 4 5 4 2 3" xfId="33326" xr:uid="{00000000-0005-0000-0000-000014760000}"/>
    <cellStyle name="Normal 12 4 4 5 4 3" xfId="15026" xr:uid="{00000000-0005-0000-0000-000015760000}"/>
    <cellStyle name="Normal 12 4 4 5 4 3 2" xfId="40646" xr:uid="{00000000-0005-0000-0000-000016760000}"/>
    <cellStyle name="Normal 12 4 4 5 4 4" xfId="27836" xr:uid="{00000000-0005-0000-0000-000017760000}"/>
    <cellStyle name="Normal 12 4 4 5 5" xfId="4045" xr:uid="{00000000-0005-0000-0000-000018760000}"/>
    <cellStyle name="Normal 12 4 4 5 5 2" xfId="9535" xr:uid="{00000000-0005-0000-0000-000019760000}"/>
    <cellStyle name="Normal 12 4 4 5 5 2 2" xfId="22346" xr:uid="{00000000-0005-0000-0000-00001A760000}"/>
    <cellStyle name="Normal 12 4 4 5 5 2 2 2" xfId="47966" xr:uid="{00000000-0005-0000-0000-00001B760000}"/>
    <cellStyle name="Normal 12 4 4 5 5 2 3" xfId="35156" xr:uid="{00000000-0005-0000-0000-00001C760000}"/>
    <cellStyle name="Normal 12 4 4 5 5 3" xfId="16856" xr:uid="{00000000-0005-0000-0000-00001D760000}"/>
    <cellStyle name="Normal 12 4 4 5 5 3 2" xfId="42476" xr:uid="{00000000-0005-0000-0000-00001E760000}"/>
    <cellStyle name="Normal 12 4 4 5 5 4" xfId="29666" xr:uid="{00000000-0005-0000-0000-00001F760000}"/>
    <cellStyle name="Normal 12 4 4 5 6" xfId="11365" xr:uid="{00000000-0005-0000-0000-000020760000}"/>
    <cellStyle name="Normal 12 4 4 5 6 2" xfId="24176" xr:uid="{00000000-0005-0000-0000-000021760000}"/>
    <cellStyle name="Normal 12 4 4 5 6 2 2" xfId="49796" xr:uid="{00000000-0005-0000-0000-000022760000}"/>
    <cellStyle name="Normal 12 4 4 5 6 3" xfId="36986" xr:uid="{00000000-0005-0000-0000-000023760000}"/>
    <cellStyle name="Normal 12 4 4 5 7" xfId="5875" xr:uid="{00000000-0005-0000-0000-000024760000}"/>
    <cellStyle name="Normal 12 4 4 5 7 2" xfId="18686" xr:uid="{00000000-0005-0000-0000-000025760000}"/>
    <cellStyle name="Normal 12 4 4 5 7 2 2" xfId="44306" xr:uid="{00000000-0005-0000-0000-000026760000}"/>
    <cellStyle name="Normal 12 4 4 5 7 3" xfId="31496" xr:uid="{00000000-0005-0000-0000-000027760000}"/>
    <cellStyle name="Normal 12 4 4 5 8" xfId="13196" xr:uid="{00000000-0005-0000-0000-000028760000}"/>
    <cellStyle name="Normal 12 4 4 5 8 2" xfId="38816" xr:uid="{00000000-0005-0000-0000-000029760000}"/>
    <cellStyle name="Normal 12 4 4 5 9" xfId="26006" xr:uid="{00000000-0005-0000-0000-00002A760000}"/>
    <cellStyle name="Normal 12 4 4 6" xfId="604" xr:uid="{00000000-0005-0000-0000-00002B760000}"/>
    <cellStyle name="Normal 12 4 4 6 2" xfId="1004" xr:uid="{00000000-0005-0000-0000-00002C760000}"/>
    <cellStyle name="Normal 12 4 4 6 2 2" xfId="1899" xr:uid="{00000000-0005-0000-0000-00002D760000}"/>
    <cellStyle name="Normal 12 4 4 6 2 2 2" xfId="3729" xr:uid="{00000000-0005-0000-0000-00002E760000}"/>
    <cellStyle name="Normal 12 4 4 6 2 2 2 2" xfId="9219" xr:uid="{00000000-0005-0000-0000-00002F760000}"/>
    <cellStyle name="Normal 12 4 4 6 2 2 2 2 2" xfId="22030" xr:uid="{00000000-0005-0000-0000-000030760000}"/>
    <cellStyle name="Normal 12 4 4 6 2 2 2 2 2 2" xfId="47650" xr:uid="{00000000-0005-0000-0000-000031760000}"/>
    <cellStyle name="Normal 12 4 4 6 2 2 2 2 3" xfId="34840" xr:uid="{00000000-0005-0000-0000-000032760000}"/>
    <cellStyle name="Normal 12 4 4 6 2 2 2 3" xfId="16540" xr:uid="{00000000-0005-0000-0000-000033760000}"/>
    <cellStyle name="Normal 12 4 4 6 2 2 2 3 2" xfId="42160" xr:uid="{00000000-0005-0000-0000-000034760000}"/>
    <cellStyle name="Normal 12 4 4 6 2 2 2 4" xfId="29350" xr:uid="{00000000-0005-0000-0000-000035760000}"/>
    <cellStyle name="Normal 12 4 4 6 2 2 3" xfId="5559" xr:uid="{00000000-0005-0000-0000-000036760000}"/>
    <cellStyle name="Normal 12 4 4 6 2 2 3 2" xfId="11049" xr:uid="{00000000-0005-0000-0000-000037760000}"/>
    <cellStyle name="Normal 12 4 4 6 2 2 3 2 2" xfId="23860" xr:uid="{00000000-0005-0000-0000-000038760000}"/>
    <cellStyle name="Normal 12 4 4 6 2 2 3 2 2 2" xfId="49480" xr:uid="{00000000-0005-0000-0000-000039760000}"/>
    <cellStyle name="Normal 12 4 4 6 2 2 3 2 3" xfId="36670" xr:uid="{00000000-0005-0000-0000-00003A760000}"/>
    <cellStyle name="Normal 12 4 4 6 2 2 3 3" xfId="18370" xr:uid="{00000000-0005-0000-0000-00003B760000}"/>
    <cellStyle name="Normal 12 4 4 6 2 2 3 3 2" xfId="43990" xr:uid="{00000000-0005-0000-0000-00003C760000}"/>
    <cellStyle name="Normal 12 4 4 6 2 2 3 4" xfId="31180" xr:uid="{00000000-0005-0000-0000-00003D760000}"/>
    <cellStyle name="Normal 12 4 4 6 2 2 4" xfId="12879" xr:uid="{00000000-0005-0000-0000-00003E760000}"/>
    <cellStyle name="Normal 12 4 4 6 2 2 4 2" xfId="25690" xr:uid="{00000000-0005-0000-0000-00003F760000}"/>
    <cellStyle name="Normal 12 4 4 6 2 2 4 2 2" xfId="51310" xr:uid="{00000000-0005-0000-0000-000040760000}"/>
    <cellStyle name="Normal 12 4 4 6 2 2 4 3" xfId="38500" xr:uid="{00000000-0005-0000-0000-000041760000}"/>
    <cellStyle name="Normal 12 4 4 6 2 2 5" xfId="7389" xr:uid="{00000000-0005-0000-0000-000042760000}"/>
    <cellStyle name="Normal 12 4 4 6 2 2 5 2" xfId="20200" xr:uid="{00000000-0005-0000-0000-000043760000}"/>
    <cellStyle name="Normal 12 4 4 6 2 2 5 2 2" xfId="45820" xr:uid="{00000000-0005-0000-0000-000044760000}"/>
    <cellStyle name="Normal 12 4 4 6 2 2 5 3" xfId="33010" xr:uid="{00000000-0005-0000-0000-000045760000}"/>
    <cellStyle name="Normal 12 4 4 6 2 2 6" xfId="14710" xr:uid="{00000000-0005-0000-0000-000046760000}"/>
    <cellStyle name="Normal 12 4 4 6 2 2 6 2" xfId="40330" xr:uid="{00000000-0005-0000-0000-000047760000}"/>
    <cellStyle name="Normal 12 4 4 6 2 2 7" xfId="27520" xr:uid="{00000000-0005-0000-0000-000048760000}"/>
    <cellStyle name="Normal 12 4 4 6 2 3" xfId="2835" xr:uid="{00000000-0005-0000-0000-000049760000}"/>
    <cellStyle name="Normal 12 4 4 6 2 3 2" xfId="8325" xr:uid="{00000000-0005-0000-0000-00004A760000}"/>
    <cellStyle name="Normal 12 4 4 6 2 3 2 2" xfId="21136" xr:uid="{00000000-0005-0000-0000-00004B760000}"/>
    <cellStyle name="Normal 12 4 4 6 2 3 2 2 2" xfId="46756" xr:uid="{00000000-0005-0000-0000-00004C760000}"/>
    <cellStyle name="Normal 12 4 4 6 2 3 2 3" xfId="33946" xr:uid="{00000000-0005-0000-0000-00004D760000}"/>
    <cellStyle name="Normal 12 4 4 6 2 3 3" xfId="15646" xr:uid="{00000000-0005-0000-0000-00004E760000}"/>
    <cellStyle name="Normal 12 4 4 6 2 3 3 2" xfId="41266" xr:uid="{00000000-0005-0000-0000-00004F760000}"/>
    <cellStyle name="Normal 12 4 4 6 2 3 4" xfId="28456" xr:uid="{00000000-0005-0000-0000-000050760000}"/>
    <cellStyle name="Normal 12 4 4 6 2 4" xfId="4665" xr:uid="{00000000-0005-0000-0000-000051760000}"/>
    <cellStyle name="Normal 12 4 4 6 2 4 2" xfId="10155" xr:uid="{00000000-0005-0000-0000-000052760000}"/>
    <cellStyle name="Normal 12 4 4 6 2 4 2 2" xfId="22966" xr:uid="{00000000-0005-0000-0000-000053760000}"/>
    <cellStyle name="Normal 12 4 4 6 2 4 2 2 2" xfId="48586" xr:uid="{00000000-0005-0000-0000-000054760000}"/>
    <cellStyle name="Normal 12 4 4 6 2 4 2 3" xfId="35776" xr:uid="{00000000-0005-0000-0000-000055760000}"/>
    <cellStyle name="Normal 12 4 4 6 2 4 3" xfId="17476" xr:uid="{00000000-0005-0000-0000-000056760000}"/>
    <cellStyle name="Normal 12 4 4 6 2 4 3 2" xfId="43096" xr:uid="{00000000-0005-0000-0000-000057760000}"/>
    <cellStyle name="Normal 12 4 4 6 2 4 4" xfId="30286" xr:uid="{00000000-0005-0000-0000-000058760000}"/>
    <cellStyle name="Normal 12 4 4 6 2 5" xfId="11985" xr:uid="{00000000-0005-0000-0000-000059760000}"/>
    <cellStyle name="Normal 12 4 4 6 2 5 2" xfId="24796" xr:uid="{00000000-0005-0000-0000-00005A760000}"/>
    <cellStyle name="Normal 12 4 4 6 2 5 2 2" xfId="50416" xr:uid="{00000000-0005-0000-0000-00005B760000}"/>
    <cellStyle name="Normal 12 4 4 6 2 5 3" xfId="37606" xr:uid="{00000000-0005-0000-0000-00005C760000}"/>
    <cellStyle name="Normal 12 4 4 6 2 6" xfId="6495" xr:uid="{00000000-0005-0000-0000-00005D760000}"/>
    <cellStyle name="Normal 12 4 4 6 2 6 2" xfId="19306" xr:uid="{00000000-0005-0000-0000-00005E760000}"/>
    <cellStyle name="Normal 12 4 4 6 2 6 2 2" xfId="44926" xr:uid="{00000000-0005-0000-0000-00005F760000}"/>
    <cellStyle name="Normal 12 4 4 6 2 6 3" xfId="32116" xr:uid="{00000000-0005-0000-0000-000060760000}"/>
    <cellStyle name="Normal 12 4 4 6 2 7" xfId="13816" xr:uid="{00000000-0005-0000-0000-000061760000}"/>
    <cellStyle name="Normal 12 4 4 6 2 7 2" xfId="39436" xr:uid="{00000000-0005-0000-0000-000062760000}"/>
    <cellStyle name="Normal 12 4 4 6 2 8" xfId="26626" xr:uid="{00000000-0005-0000-0000-000063760000}"/>
    <cellStyle name="Normal 12 4 4 6 3" xfId="1499" xr:uid="{00000000-0005-0000-0000-000064760000}"/>
    <cellStyle name="Normal 12 4 4 6 3 2" xfId="3329" xr:uid="{00000000-0005-0000-0000-000065760000}"/>
    <cellStyle name="Normal 12 4 4 6 3 2 2" xfId="8819" xr:uid="{00000000-0005-0000-0000-000066760000}"/>
    <cellStyle name="Normal 12 4 4 6 3 2 2 2" xfId="21630" xr:uid="{00000000-0005-0000-0000-000067760000}"/>
    <cellStyle name="Normal 12 4 4 6 3 2 2 2 2" xfId="47250" xr:uid="{00000000-0005-0000-0000-000068760000}"/>
    <cellStyle name="Normal 12 4 4 6 3 2 2 3" xfId="34440" xr:uid="{00000000-0005-0000-0000-000069760000}"/>
    <cellStyle name="Normal 12 4 4 6 3 2 3" xfId="16140" xr:uid="{00000000-0005-0000-0000-00006A760000}"/>
    <cellStyle name="Normal 12 4 4 6 3 2 3 2" xfId="41760" xr:uid="{00000000-0005-0000-0000-00006B760000}"/>
    <cellStyle name="Normal 12 4 4 6 3 2 4" xfId="28950" xr:uid="{00000000-0005-0000-0000-00006C760000}"/>
    <cellStyle name="Normal 12 4 4 6 3 3" xfId="5159" xr:uid="{00000000-0005-0000-0000-00006D760000}"/>
    <cellStyle name="Normal 12 4 4 6 3 3 2" xfId="10649" xr:uid="{00000000-0005-0000-0000-00006E760000}"/>
    <cellStyle name="Normal 12 4 4 6 3 3 2 2" xfId="23460" xr:uid="{00000000-0005-0000-0000-00006F760000}"/>
    <cellStyle name="Normal 12 4 4 6 3 3 2 2 2" xfId="49080" xr:uid="{00000000-0005-0000-0000-000070760000}"/>
    <cellStyle name="Normal 12 4 4 6 3 3 2 3" xfId="36270" xr:uid="{00000000-0005-0000-0000-000071760000}"/>
    <cellStyle name="Normal 12 4 4 6 3 3 3" xfId="17970" xr:uid="{00000000-0005-0000-0000-000072760000}"/>
    <cellStyle name="Normal 12 4 4 6 3 3 3 2" xfId="43590" xr:uid="{00000000-0005-0000-0000-000073760000}"/>
    <cellStyle name="Normal 12 4 4 6 3 3 4" xfId="30780" xr:uid="{00000000-0005-0000-0000-000074760000}"/>
    <cellStyle name="Normal 12 4 4 6 3 4" xfId="12479" xr:uid="{00000000-0005-0000-0000-000075760000}"/>
    <cellStyle name="Normal 12 4 4 6 3 4 2" xfId="25290" xr:uid="{00000000-0005-0000-0000-000076760000}"/>
    <cellStyle name="Normal 12 4 4 6 3 4 2 2" xfId="50910" xr:uid="{00000000-0005-0000-0000-000077760000}"/>
    <cellStyle name="Normal 12 4 4 6 3 4 3" xfId="38100" xr:uid="{00000000-0005-0000-0000-000078760000}"/>
    <cellStyle name="Normal 12 4 4 6 3 5" xfId="6989" xr:uid="{00000000-0005-0000-0000-000079760000}"/>
    <cellStyle name="Normal 12 4 4 6 3 5 2" xfId="19800" xr:uid="{00000000-0005-0000-0000-00007A760000}"/>
    <cellStyle name="Normal 12 4 4 6 3 5 2 2" xfId="45420" xr:uid="{00000000-0005-0000-0000-00007B760000}"/>
    <cellStyle name="Normal 12 4 4 6 3 5 3" xfId="32610" xr:uid="{00000000-0005-0000-0000-00007C760000}"/>
    <cellStyle name="Normal 12 4 4 6 3 6" xfId="14310" xr:uid="{00000000-0005-0000-0000-00007D760000}"/>
    <cellStyle name="Normal 12 4 4 6 3 6 2" xfId="39930" xr:uid="{00000000-0005-0000-0000-00007E760000}"/>
    <cellStyle name="Normal 12 4 4 6 3 7" xfId="27120" xr:uid="{00000000-0005-0000-0000-00007F760000}"/>
    <cellStyle name="Normal 12 4 4 6 4" xfId="2435" xr:uid="{00000000-0005-0000-0000-000080760000}"/>
    <cellStyle name="Normal 12 4 4 6 4 2" xfId="7925" xr:uid="{00000000-0005-0000-0000-000081760000}"/>
    <cellStyle name="Normal 12 4 4 6 4 2 2" xfId="20736" xr:uid="{00000000-0005-0000-0000-000082760000}"/>
    <cellStyle name="Normal 12 4 4 6 4 2 2 2" xfId="46356" xr:uid="{00000000-0005-0000-0000-000083760000}"/>
    <cellStyle name="Normal 12 4 4 6 4 2 3" xfId="33546" xr:uid="{00000000-0005-0000-0000-000084760000}"/>
    <cellStyle name="Normal 12 4 4 6 4 3" xfId="15246" xr:uid="{00000000-0005-0000-0000-000085760000}"/>
    <cellStyle name="Normal 12 4 4 6 4 3 2" xfId="40866" xr:uid="{00000000-0005-0000-0000-000086760000}"/>
    <cellStyle name="Normal 12 4 4 6 4 4" xfId="28056" xr:uid="{00000000-0005-0000-0000-000087760000}"/>
    <cellStyle name="Normal 12 4 4 6 5" xfId="4265" xr:uid="{00000000-0005-0000-0000-000088760000}"/>
    <cellStyle name="Normal 12 4 4 6 5 2" xfId="9755" xr:uid="{00000000-0005-0000-0000-000089760000}"/>
    <cellStyle name="Normal 12 4 4 6 5 2 2" xfId="22566" xr:uid="{00000000-0005-0000-0000-00008A760000}"/>
    <cellStyle name="Normal 12 4 4 6 5 2 2 2" xfId="48186" xr:uid="{00000000-0005-0000-0000-00008B760000}"/>
    <cellStyle name="Normal 12 4 4 6 5 2 3" xfId="35376" xr:uid="{00000000-0005-0000-0000-00008C760000}"/>
    <cellStyle name="Normal 12 4 4 6 5 3" xfId="17076" xr:uid="{00000000-0005-0000-0000-00008D760000}"/>
    <cellStyle name="Normal 12 4 4 6 5 3 2" xfId="42696" xr:uid="{00000000-0005-0000-0000-00008E760000}"/>
    <cellStyle name="Normal 12 4 4 6 5 4" xfId="29886" xr:uid="{00000000-0005-0000-0000-00008F760000}"/>
    <cellStyle name="Normal 12 4 4 6 6" xfId="11585" xr:uid="{00000000-0005-0000-0000-000090760000}"/>
    <cellStyle name="Normal 12 4 4 6 6 2" xfId="24396" xr:uid="{00000000-0005-0000-0000-000091760000}"/>
    <cellStyle name="Normal 12 4 4 6 6 2 2" xfId="50016" xr:uid="{00000000-0005-0000-0000-000092760000}"/>
    <cellStyle name="Normal 12 4 4 6 6 3" xfId="37206" xr:uid="{00000000-0005-0000-0000-000093760000}"/>
    <cellStyle name="Normal 12 4 4 6 7" xfId="6095" xr:uid="{00000000-0005-0000-0000-000094760000}"/>
    <cellStyle name="Normal 12 4 4 6 7 2" xfId="18906" xr:uid="{00000000-0005-0000-0000-000095760000}"/>
    <cellStyle name="Normal 12 4 4 6 7 2 2" xfId="44526" xr:uid="{00000000-0005-0000-0000-000096760000}"/>
    <cellStyle name="Normal 12 4 4 6 7 3" xfId="31716" xr:uid="{00000000-0005-0000-0000-000097760000}"/>
    <cellStyle name="Normal 12 4 4 6 8" xfId="13416" xr:uid="{00000000-0005-0000-0000-000098760000}"/>
    <cellStyle name="Normal 12 4 4 6 8 2" xfId="39036" xr:uid="{00000000-0005-0000-0000-000099760000}"/>
    <cellStyle name="Normal 12 4 4 6 9" xfId="26226" xr:uid="{00000000-0005-0000-0000-00009A760000}"/>
    <cellStyle name="Normal 12 4 4 7" xfId="738" xr:uid="{00000000-0005-0000-0000-00009B760000}"/>
    <cellStyle name="Normal 12 4 4 7 2" xfId="1633" xr:uid="{00000000-0005-0000-0000-00009C760000}"/>
    <cellStyle name="Normal 12 4 4 7 2 2" xfId="3463" xr:uid="{00000000-0005-0000-0000-00009D760000}"/>
    <cellStyle name="Normal 12 4 4 7 2 2 2" xfId="8953" xr:uid="{00000000-0005-0000-0000-00009E760000}"/>
    <cellStyle name="Normal 12 4 4 7 2 2 2 2" xfId="21764" xr:uid="{00000000-0005-0000-0000-00009F760000}"/>
    <cellStyle name="Normal 12 4 4 7 2 2 2 2 2" xfId="47384" xr:uid="{00000000-0005-0000-0000-0000A0760000}"/>
    <cellStyle name="Normal 12 4 4 7 2 2 2 3" xfId="34574" xr:uid="{00000000-0005-0000-0000-0000A1760000}"/>
    <cellStyle name="Normal 12 4 4 7 2 2 3" xfId="16274" xr:uid="{00000000-0005-0000-0000-0000A2760000}"/>
    <cellStyle name="Normal 12 4 4 7 2 2 3 2" xfId="41894" xr:uid="{00000000-0005-0000-0000-0000A3760000}"/>
    <cellStyle name="Normal 12 4 4 7 2 2 4" xfId="29084" xr:uid="{00000000-0005-0000-0000-0000A4760000}"/>
    <cellStyle name="Normal 12 4 4 7 2 3" xfId="5293" xr:uid="{00000000-0005-0000-0000-0000A5760000}"/>
    <cellStyle name="Normal 12 4 4 7 2 3 2" xfId="10783" xr:uid="{00000000-0005-0000-0000-0000A6760000}"/>
    <cellStyle name="Normal 12 4 4 7 2 3 2 2" xfId="23594" xr:uid="{00000000-0005-0000-0000-0000A7760000}"/>
    <cellStyle name="Normal 12 4 4 7 2 3 2 2 2" xfId="49214" xr:uid="{00000000-0005-0000-0000-0000A8760000}"/>
    <cellStyle name="Normal 12 4 4 7 2 3 2 3" xfId="36404" xr:uid="{00000000-0005-0000-0000-0000A9760000}"/>
    <cellStyle name="Normal 12 4 4 7 2 3 3" xfId="18104" xr:uid="{00000000-0005-0000-0000-0000AA760000}"/>
    <cellStyle name="Normal 12 4 4 7 2 3 3 2" xfId="43724" xr:uid="{00000000-0005-0000-0000-0000AB760000}"/>
    <cellStyle name="Normal 12 4 4 7 2 3 4" xfId="30914" xr:uid="{00000000-0005-0000-0000-0000AC760000}"/>
    <cellStyle name="Normal 12 4 4 7 2 4" xfId="12613" xr:uid="{00000000-0005-0000-0000-0000AD760000}"/>
    <cellStyle name="Normal 12 4 4 7 2 4 2" xfId="25424" xr:uid="{00000000-0005-0000-0000-0000AE760000}"/>
    <cellStyle name="Normal 12 4 4 7 2 4 2 2" xfId="51044" xr:uid="{00000000-0005-0000-0000-0000AF760000}"/>
    <cellStyle name="Normal 12 4 4 7 2 4 3" xfId="38234" xr:uid="{00000000-0005-0000-0000-0000B0760000}"/>
    <cellStyle name="Normal 12 4 4 7 2 5" xfId="7123" xr:uid="{00000000-0005-0000-0000-0000B1760000}"/>
    <cellStyle name="Normal 12 4 4 7 2 5 2" xfId="19934" xr:uid="{00000000-0005-0000-0000-0000B2760000}"/>
    <cellStyle name="Normal 12 4 4 7 2 5 2 2" xfId="45554" xr:uid="{00000000-0005-0000-0000-0000B3760000}"/>
    <cellStyle name="Normal 12 4 4 7 2 5 3" xfId="32744" xr:uid="{00000000-0005-0000-0000-0000B4760000}"/>
    <cellStyle name="Normal 12 4 4 7 2 6" xfId="14444" xr:uid="{00000000-0005-0000-0000-0000B5760000}"/>
    <cellStyle name="Normal 12 4 4 7 2 6 2" xfId="40064" xr:uid="{00000000-0005-0000-0000-0000B6760000}"/>
    <cellStyle name="Normal 12 4 4 7 2 7" xfId="27254" xr:uid="{00000000-0005-0000-0000-0000B7760000}"/>
    <cellStyle name="Normal 12 4 4 7 3" xfId="2569" xr:uid="{00000000-0005-0000-0000-0000B8760000}"/>
    <cellStyle name="Normal 12 4 4 7 3 2" xfId="8059" xr:uid="{00000000-0005-0000-0000-0000B9760000}"/>
    <cellStyle name="Normal 12 4 4 7 3 2 2" xfId="20870" xr:uid="{00000000-0005-0000-0000-0000BA760000}"/>
    <cellStyle name="Normal 12 4 4 7 3 2 2 2" xfId="46490" xr:uid="{00000000-0005-0000-0000-0000BB760000}"/>
    <cellStyle name="Normal 12 4 4 7 3 2 3" xfId="33680" xr:uid="{00000000-0005-0000-0000-0000BC760000}"/>
    <cellStyle name="Normal 12 4 4 7 3 3" xfId="15380" xr:uid="{00000000-0005-0000-0000-0000BD760000}"/>
    <cellStyle name="Normal 12 4 4 7 3 3 2" xfId="41000" xr:uid="{00000000-0005-0000-0000-0000BE760000}"/>
    <cellStyle name="Normal 12 4 4 7 3 4" xfId="28190" xr:uid="{00000000-0005-0000-0000-0000BF760000}"/>
    <cellStyle name="Normal 12 4 4 7 4" xfId="4399" xr:uid="{00000000-0005-0000-0000-0000C0760000}"/>
    <cellStyle name="Normal 12 4 4 7 4 2" xfId="9889" xr:uid="{00000000-0005-0000-0000-0000C1760000}"/>
    <cellStyle name="Normal 12 4 4 7 4 2 2" xfId="22700" xr:uid="{00000000-0005-0000-0000-0000C2760000}"/>
    <cellStyle name="Normal 12 4 4 7 4 2 2 2" xfId="48320" xr:uid="{00000000-0005-0000-0000-0000C3760000}"/>
    <cellStyle name="Normal 12 4 4 7 4 2 3" xfId="35510" xr:uid="{00000000-0005-0000-0000-0000C4760000}"/>
    <cellStyle name="Normal 12 4 4 7 4 3" xfId="17210" xr:uid="{00000000-0005-0000-0000-0000C5760000}"/>
    <cellStyle name="Normal 12 4 4 7 4 3 2" xfId="42830" xr:uid="{00000000-0005-0000-0000-0000C6760000}"/>
    <cellStyle name="Normal 12 4 4 7 4 4" xfId="30020" xr:uid="{00000000-0005-0000-0000-0000C7760000}"/>
    <cellStyle name="Normal 12 4 4 7 5" xfId="11719" xr:uid="{00000000-0005-0000-0000-0000C8760000}"/>
    <cellStyle name="Normal 12 4 4 7 5 2" xfId="24530" xr:uid="{00000000-0005-0000-0000-0000C9760000}"/>
    <cellStyle name="Normal 12 4 4 7 5 2 2" xfId="50150" xr:uid="{00000000-0005-0000-0000-0000CA760000}"/>
    <cellStyle name="Normal 12 4 4 7 5 3" xfId="37340" xr:uid="{00000000-0005-0000-0000-0000CB760000}"/>
    <cellStyle name="Normal 12 4 4 7 6" xfId="6229" xr:uid="{00000000-0005-0000-0000-0000CC760000}"/>
    <cellStyle name="Normal 12 4 4 7 6 2" xfId="19040" xr:uid="{00000000-0005-0000-0000-0000CD760000}"/>
    <cellStyle name="Normal 12 4 4 7 6 2 2" xfId="44660" xr:uid="{00000000-0005-0000-0000-0000CE760000}"/>
    <cellStyle name="Normal 12 4 4 7 6 3" xfId="31850" xr:uid="{00000000-0005-0000-0000-0000CF760000}"/>
    <cellStyle name="Normal 12 4 4 7 7" xfId="13550" xr:uid="{00000000-0005-0000-0000-0000D0760000}"/>
    <cellStyle name="Normal 12 4 4 7 7 2" xfId="39170" xr:uid="{00000000-0005-0000-0000-0000D1760000}"/>
    <cellStyle name="Normal 12 4 4 7 8" xfId="26360" xr:uid="{00000000-0005-0000-0000-0000D2760000}"/>
    <cellStyle name="Normal 12 4 4 8" xfId="1139" xr:uid="{00000000-0005-0000-0000-0000D3760000}"/>
    <cellStyle name="Normal 12 4 4 8 2" xfId="2969" xr:uid="{00000000-0005-0000-0000-0000D4760000}"/>
    <cellStyle name="Normal 12 4 4 8 2 2" xfId="8459" xr:uid="{00000000-0005-0000-0000-0000D5760000}"/>
    <cellStyle name="Normal 12 4 4 8 2 2 2" xfId="21270" xr:uid="{00000000-0005-0000-0000-0000D6760000}"/>
    <cellStyle name="Normal 12 4 4 8 2 2 2 2" xfId="46890" xr:uid="{00000000-0005-0000-0000-0000D7760000}"/>
    <cellStyle name="Normal 12 4 4 8 2 2 3" xfId="34080" xr:uid="{00000000-0005-0000-0000-0000D8760000}"/>
    <cellStyle name="Normal 12 4 4 8 2 3" xfId="15780" xr:uid="{00000000-0005-0000-0000-0000D9760000}"/>
    <cellStyle name="Normal 12 4 4 8 2 3 2" xfId="41400" xr:uid="{00000000-0005-0000-0000-0000DA760000}"/>
    <cellStyle name="Normal 12 4 4 8 2 4" xfId="28590" xr:uid="{00000000-0005-0000-0000-0000DB760000}"/>
    <cellStyle name="Normal 12 4 4 8 3" xfId="4799" xr:uid="{00000000-0005-0000-0000-0000DC760000}"/>
    <cellStyle name="Normal 12 4 4 8 3 2" xfId="10289" xr:uid="{00000000-0005-0000-0000-0000DD760000}"/>
    <cellStyle name="Normal 12 4 4 8 3 2 2" xfId="23100" xr:uid="{00000000-0005-0000-0000-0000DE760000}"/>
    <cellStyle name="Normal 12 4 4 8 3 2 2 2" xfId="48720" xr:uid="{00000000-0005-0000-0000-0000DF760000}"/>
    <cellStyle name="Normal 12 4 4 8 3 2 3" xfId="35910" xr:uid="{00000000-0005-0000-0000-0000E0760000}"/>
    <cellStyle name="Normal 12 4 4 8 3 3" xfId="17610" xr:uid="{00000000-0005-0000-0000-0000E1760000}"/>
    <cellStyle name="Normal 12 4 4 8 3 3 2" xfId="43230" xr:uid="{00000000-0005-0000-0000-0000E2760000}"/>
    <cellStyle name="Normal 12 4 4 8 3 4" xfId="30420" xr:uid="{00000000-0005-0000-0000-0000E3760000}"/>
    <cellStyle name="Normal 12 4 4 8 4" xfId="12119" xr:uid="{00000000-0005-0000-0000-0000E4760000}"/>
    <cellStyle name="Normal 12 4 4 8 4 2" xfId="24930" xr:uid="{00000000-0005-0000-0000-0000E5760000}"/>
    <cellStyle name="Normal 12 4 4 8 4 2 2" xfId="50550" xr:uid="{00000000-0005-0000-0000-0000E6760000}"/>
    <cellStyle name="Normal 12 4 4 8 4 3" xfId="37740" xr:uid="{00000000-0005-0000-0000-0000E7760000}"/>
    <cellStyle name="Normal 12 4 4 8 5" xfId="6629" xr:uid="{00000000-0005-0000-0000-0000E8760000}"/>
    <cellStyle name="Normal 12 4 4 8 5 2" xfId="19440" xr:uid="{00000000-0005-0000-0000-0000E9760000}"/>
    <cellStyle name="Normal 12 4 4 8 5 2 2" xfId="45060" xr:uid="{00000000-0005-0000-0000-0000EA760000}"/>
    <cellStyle name="Normal 12 4 4 8 5 3" xfId="32250" xr:uid="{00000000-0005-0000-0000-0000EB760000}"/>
    <cellStyle name="Normal 12 4 4 8 6" xfId="13950" xr:uid="{00000000-0005-0000-0000-0000EC760000}"/>
    <cellStyle name="Normal 12 4 4 8 6 2" xfId="39570" xr:uid="{00000000-0005-0000-0000-0000ED760000}"/>
    <cellStyle name="Normal 12 4 4 8 7" xfId="26760" xr:uid="{00000000-0005-0000-0000-0000EE760000}"/>
    <cellStyle name="Normal 12 4 4 9" xfId="2034" xr:uid="{00000000-0005-0000-0000-0000EF760000}"/>
    <cellStyle name="Normal 12 4 4 9 2" xfId="3864" xr:uid="{00000000-0005-0000-0000-0000F0760000}"/>
    <cellStyle name="Normal 12 4 4 9 2 2" xfId="9354" xr:uid="{00000000-0005-0000-0000-0000F1760000}"/>
    <cellStyle name="Normal 12 4 4 9 2 2 2" xfId="22165" xr:uid="{00000000-0005-0000-0000-0000F2760000}"/>
    <cellStyle name="Normal 12 4 4 9 2 2 2 2" xfId="47785" xr:uid="{00000000-0005-0000-0000-0000F3760000}"/>
    <cellStyle name="Normal 12 4 4 9 2 2 3" xfId="34975" xr:uid="{00000000-0005-0000-0000-0000F4760000}"/>
    <cellStyle name="Normal 12 4 4 9 2 3" xfId="16675" xr:uid="{00000000-0005-0000-0000-0000F5760000}"/>
    <cellStyle name="Normal 12 4 4 9 2 3 2" xfId="42295" xr:uid="{00000000-0005-0000-0000-0000F6760000}"/>
    <cellStyle name="Normal 12 4 4 9 2 4" xfId="29485" xr:uid="{00000000-0005-0000-0000-0000F7760000}"/>
    <cellStyle name="Normal 12 4 4 9 3" xfId="5694" xr:uid="{00000000-0005-0000-0000-0000F8760000}"/>
    <cellStyle name="Normal 12 4 4 9 3 2" xfId="11184" xr:uid="{00000000-0005-0000-0000-0000F9760000}"/>
    <cellStyle name="Normal 12 4 4 9 3 2 2" xfId="23995" xr:uid="{00000000-0005-0000-0000-0000FA760000}"/>
    <cellStyle name="Normal 12 4 4 9 3 2 2 2" xfId="49615" xr:uid="{00000000-0005-0000-0000-0000FB760000}"/>
    <cellStyle name="Normal 12 4 4 9 3 2 3" xfId="36805" xr:uid="{00000000-0005-0000-0000-0000FC760000}"/>
    <cellStyle name="Normal 12 4 4 9 3 3" xfId="18505" xr:uid="{00000000-0005-0000-0000-0000FD760000}"/>
    <cellStyle name="Normal 12 4 4 9 3 3 2" xfId="44125" xr:uid="{00000000-0005-0000-0000-0000FE760000}"/>
    <cellStyle name="Normal 12 4 4 9 3 4" xfId="31315" xr:uid="{00000000-0005-0000-0000-0000FF760000}"/>
    <cellStyle name="Normal 12 4 4 9 4" xfId="13014" xr:uid="{00000000-0005-0000-0000-000000770000}"/>
    <cellStyle name="Normal 12 4 4 9 4 2" xfId="25825" xr:uid="{00000000-0005-0000-0000-000001770000}"/>
    <cellStyle name="Normal 12 4 4 9 4 2 2" xfId="51445" xr:uid="{00000000-0005-0000-0000-000002770000}"/>
    <cellStyle name="Normal 12 4 4 9 4 3" xfId="38635" xr:uid="{00000000-0005-0000-0000-000003770000}"/>
    <cellStyle name="Normal 12 4 4 9 5" xfId="7524" xr:uid="{00000000-0005-0000-0000-000004770000}"/>
    <cellStyle name="Normal 12 4 4 9 5 2" xfId="20335" xr:uid="{00000000-0005-0000-0000-000005770000}"/>
    <cellStyle name="Normal 12 4 4 9 5 2 2" xfId="45955" xr:uid="{00000000-0005-0000-0000-000006770000}"/>
    <cellStyle name="Normal 12 4 4 9 5 3" xfId="33145" xr:uid="{00000000-0005-0000-0000-000007770000}"/>
    <cellStyle name="Normal 12 4 4 9 6" xfId="14845" xr:uid="{00000000-0005-0000-0000-000008770000}"/>
    <cellStyle name="Normal 12 4 4 9 6 2" xfId="40465" xr:uid="{00000000-0005-0000-0000-000009770000}"/>
    <cellStyle name="Normal 12 4 4 9 7" xfId="27655" xr:uid="{00000000-0005-0000-0000-00000A770000}"/>
    <cellStyle name="Normal 12 4 5" xfId="202" xr:uid="{00000000-0005-0000-0000-00000B770000}"/>
    <cellStyle name="Normal 12 4 5 10" xfId="3910" xr:uid="{00000000-0005-0000-0000-00000C770000}"/>
    <cellStyle name="Normal 12 4 5 10 2" xfId="9400" xr:uid="{00000000-0005-0000-0000-00000D770000}"/>
    <cellStyle name="Normal 12 4 5 10 2 2" xfId="22211" xr:uid="{00000000-0005-0000-0000-00000E770000}"/>
    <cellStyle name="Normal 12 4 5 10 2 2 2" xfId="47831" xr:uid="{00000000-0005-0000-0000-00000F770000}"/>
    <cellStyle name="Normal 12 4 5 10 2 3" xfId="35021" xr:uid="{00000000-0005-0000-0000-000010770000}"/>
    <cellStyle name="Normal 12 4 5 10 3" xfId="16721" xr:uid="{00000000-0005-0000-0000-000011770000}"/>
    <cellStyle name="Normal 12 4 5 10 3 2" xfId="42341" xr:uid="{00000000-0005-0000-0000-000012770000}"/>
    <cellStyle name="Normal 12 4 5 10 4" xfId="29531" xr:uid="{00000000-0005-0000-0000-000013770000}"/>
    <cellStyle name="Normal 12 4 5 11" xfId="11230" xr:uid="{00000000-0005-0000-0000-000014770000}"/>
    <cellStyle name="Normal 12 4 5 11 2" xfId="24041" xr:uid="{00000000-0005-0000-0000-000015770000}"/>
    <cellStyle name="Normal 12 4 5 11 2 2" xfId="49661" xr:uid="{00000000-0005-0000-0000-000016770000}"/>
    <cellStyle name="Normal 12 4 5 11 3" xfId="36851" xr:uid="{00000000-0005-0000-0000-000017770000}"/>
    <cellStyle name="Normal 12 4 5 12" xfId="5740" xr:uid="{00000000-0005-0000-0000-000018770000}"/>
    <cellStyle name="Normal 12 4 5 12 2" xfId="18551" xr:uid="{00000000-0005-0000-0000-000019770000}"/>
    <cellStyle name="Normal 12 4 5 12 2 2" xfId="44171" xr:uid="{00000000-0005-0000-0000-00001A770000}"/>
    <cellStyle name="Normal 12 4 5 12 3" xfId="31361" xr:uid="{00000000-0005-0000-0000-00001B770000}"/>
    <cellStyle name="Normal 12 4 5 13" xfId="13061" xr:uid="{00000000-0005-0000-0000-00001C770000}"/>
    <cellStyle name="Normal 12 4 5 13 2" xfId="38681" xr:uid="{00000000-0005-0000-0000-00001D770000}"/>
    <cellStyle name="Normal 12 4 5 14" xfId="25871" xr:uid="{00000000-0005-0000-0000-00001E770000}"/>
    <cellStyle name="Normal 12 4 5 2" xfId="289" xr:uid="{00000000-0005-0000-0000-00001F770000}"/>
    <cellStyle name="Normal 12 4 5 2 10" xfId="5781" xr:uid="{00000000-0005-0000-0000-000020770000}"/>
    <cellStyle name="Normal 12 4 5 2 10 2" xfId="18592" xr:uid="{00000000-0005-0000-0000-000021770000}"/>
    <cellStyle name="Normal 12 4 5 2 10 2 2" xfId="44212" xr:uid="{00000000-0005-0000-0000-000022770000}"/>
    <cellStyle name="Normal 12 4 5 2 10 3" xfId="31402" xr:uid="{00000000-0005-0000-0000-000023770000}"/>
    <cellStyle name="Normal 12 4 5 2 11" xfId="13102" xr:uid="{00000000-0005-0000-0000-000024770000}"/>
    <cellStyle name="Normal 12 4 5 2 11 2" xfId="38722" xr:uid="{00000000-0005-0000-0000-000025770000}"/>
    <cellStyle name="Normal 12 4 5 2 12" xfId="25912" xr:uid="{00000000-0005-0000-0000-000026770000}"/>
    <cellStyle name="Normal 12 4 5 2 2" xfId="518" xr:uid="{00000000-0005-0000-0000-000027770000}"/>
    <cellStyle name="Normal 12 4 5 2 2 2" xfId="917" xr:uid="{00000000-0005-0000-0000-000028770000}"/>
    <cellStyle name="Normal 12 4 5 2 2 2 2" xfId="1812" xr:uid="{00000000-0005-0000-0000-000029770000}"/>
    <cellStyle name="Normal 12 4 5 2 2 2 2 2" xfId="3642" xr:uid="{00000000-0005-0000-0000-00002A770000}"/>
    <cellStyle name="Normal 12 4 5 2 2 2 2 2 2" xfId="9132" xr:uid="{00000000-0005-0000-0000-00002B770000}"/>
    <cellStyle name="Normal 12 4 5 2 2 2 2 2 2 2" xfId="21943" xr:uid="{00000000-0005-0000-0000-00002C770000}"/>
    <cellStyle name="Normal 12 4 5 2 2 2 2 2 2 2 2" xfId="47563" xr:uid="{00000000-0005-0000-0000-00002D770000}"/>
    <cellStyle name="Normal 12 4 5 2 2 2 2 2 2 3" xfId="34753" xr:uid="{00000000-0005-0000-0000-00002E770000}"/>
    <cellStyle name="Normal 12 4 5 2 2 2 2 2 3" xfId="16453" xr:uid="{00000000-0005-0000-0000-00002F770000}"/>
    <cellStyle name="Normal 12 4 5 2 2 2 2 2 3 2" xfId="42073" xr:uid="{00000000-0005-0000-0000-000030770000}"/>
    <cellStyle name="Normal 12 4 5 2 2 2 2 2 4" xfId="29263" xr:uid="{00000000-0005-0000-0000-000031770000}"/>
    <cellStyle name="Normal 12 4 5 2 2 2 2 3" xfId="5472" xr:uid="{00000000-0005-0000-0000-000032770000}"/>
    <cellStyle name="Normal 12 4 5 2 2 2 2 3 2" xfId="10962" xr:uid="{00000000-0005-0000-0000-000033770000}"/>
    <cellStyle name="Normal 12 4 5 2 2 2 2 3 2 2" xfId="23773" xr:uid="{00000000-0005-0000-0000-000034770000}"/>
    <cellStyle name="Normal 12 4 5 2 2 2 2 3 2 2 2" xfId="49393" xr:uid="{00000000-0005-0000-0000-000035770000}"/>
    <cellStyle name="Normal 12 4 5 2 2 2 2 3 2 3" xfId="36583" xr:uid="{00000000-0005-0000-0000-000036770000}"/>
    <cellStyle name="Normal 12 4 5 2 2 2 2 3 3" xfId="18283" xr:uid="{00000000-0005-0000-0000-000037770000}"/>
    <cellStyle name="Normal 12 4 5 2 2 2 2 3 3 2" xfId="43903" xr:uid="{00000000-0005-0000-0000-000038770000}"/>
    <cellStyle name="Normal 12 4 5 2 2 2 2 3 4" xfId="31093" xr:uid="{00000000-0005-0000-0000-000039770000}"/>
    <cellStyle name="Normal 12 4 5 2 2 2 2 4" xfId="12792" xr:uid="{00000000-0005-0000-0000-00003A770000}"/>
    <cellStyle name="Normal 12 4 5 2 2 2 2 4 2" xfId="25603" xr:uid="{00000000-0005-0000-0000-00003B770000}"/>
    <cellStyle name="Normal 12 4 5 2 2 2 2 4 2 2" xfId="51223" xr:uid="{00000000-0005-0000-0000-00003C770000}"/>
    <cellStyle name="Normal 12 4 5 2 2 2 2 4 3" xfId="38413" xr:uid="{00000000-0005-0000-0000-00003D770000}"/>
    <cellStyle name="Normal 12 4 5 2 2 2 2 5" xfId="7302" xr:uid="{00000000-0005-0000-0000-00003E770000}"/>
    <cellStyle name="Normal 12 4 5 2 2 2 2 5 2" xfId="20113" xr:uid="{00000000-0005-0000-0000-00003F770000}"/>
    <cellStyle name="Normal 12 4 5 2 2 2 2 5 2 2" xfId="45733" xr:uid="{00000000-0005-0000-0000-000040770000}"/>
    <cellStyle name="Normal 12 4 5 2 2 2 2 5 3" xfId="32923" xr:uid="{00000000-0005-0000-0000-000041770000}"/>
    <cellStyle name="Normal 12 4 5 2 2 2 2 6" xfId="14623" xr:uid="{00000000-0005-0000-0000-000042770000}"/>
    <cellStyle name="Normal 12 4 5 2 2 2 2 6 2" xfId="40243" xr:uid="{00000000-0005-0000-0000-000043770000}"/>
    <cellStyle name="Normal 12 4 5 2 2 2 2 7" xfId="27433" xr:uid="{00000000-0005-0000-0000-000044770000}"/>
    <cellStyle name="Normal 12 4 5 2 2 2 3" xfId="2748" xr:uid="{00000000-0005-0000-0000-000045770000}"/>
    <cellStyle name="Normal 12 4 5 2 2 2 3 2" xfId="8238" xr:uid="{00000000-0005-0000-0000-000046770000}"/>
    <cellStyle name="Normal 12 4 5 2 2 2 3 2 2" xfId="21049" xr:uid="{00000000-0005-0000-0000-000047770000}"/>
    <cellStyle name="Normal 12 4 5 2 2 2 3 2 2 2" xfId="46669" xr:uid="{00000000-0005-0000-0000-000048770000}"/>
    <cellStyle name="Normal 12 4 5 2 2 2 3 2 3" xfId="33859" xr:uid="{00000000-0005-0000-0000-000049770000}"/>
    <cellStyle name="Normal 12 4 5 2 2 2 3 3" xfId="15559" xr:uid="{00000000-0005-0000-0000-00004A770000}"/>
    <cellStyle name="Normal 12 4 5 2 2 2 3 3 2" xfId="41179" xr:uid="{00000000-0005-0000-0000-00004B770000}"/>
    <cellStyle name="Normal 12 4 5 2 2 2 3 4" xfId="28369" xr:uid="{00000000-0005-0000-0000-00004C770000}"/>
    <cellStyle name="Normal 12 4 5 2 2 2 4" xfId="4578" xr:uid="{00000000-0005-0000-0000-00004D770000}"/>
    <cellStyle name="Normal 12 4 5 2 2 2 4 2" xfId="10068" xr:uid="{00000000-0005-0000-0000-00004E770000}"/>
    <cellStyle name="Normal 12 4 5 2 2 2 4 2 2" xfId="22879" xr:uid="{00000000-0005-0000-0000-00004F770000}"/>
    <cellStyle name="Normal 12 4 5 2 2 2 4 2 2 2" xfId="48499" xr:uid="{00000000-0005-0000-0000-000050770000}"/>
    <cellStyle name="Normal 12 4 5 2 2 2 4 2 3" xfId="35689" xr:uid="{00000000-0005-0000-0000-000051770000}"/>
    <cellStyle name="Normal 12 4 5 2 2 2 4 3" xfId="17389" xr:uid="{00000000-0005-0000-0000-000052770000}"/>
    <cellStyle name="Normal 12 4 5 2 2 2 4 3 2" xfId="43009" xr:uid="{00000000-0005-0000-0000-000053770000}"/>
    <cellStyle name="Normal 12 4 5 2 2 2 4 4" xfId="30199" xr:uid="{00000000-0005-0000-0000-000054770000}"/>
    <cellStyle name="Normal 12 4 5 2 2 2 5" xfId="11898" xr:uid="{00000000-0005-0000-0000-000055770000}"/>
    <cellStyle name="Normal 12 4 5 2 2 2 5 2" xfId="24709" xr:uid="{00000000-0005-0000-0000-000056770000}"/>
    <cellStyle name="Normal 12 4 5 2 2 2 5 2 2" xfId="50329" xr:uid="{00000000-0005-0000-0000-000057770000}"/>
    <cellStyle name="Normal 12 4 5 2 2 2 5 3" xfId="37519" xr:uid="{00000000-0005-0000-0000-000058770000}"/>
    <cellStyle name="Normal 12 4 5 2 2 2 6" xfId="6408" xr:uid="{00000000-0005-0000-0000-000059770000}"/>
    <cellStyle name="Normal 12 4 5 2 2 2 6 2" xfId="19219" xr:uid="{00000000-0005-0000-0000-00005A770000}"/>
    <cellStyle name="Normal 12 4 5 2 2 2 6 2 2" xfId="44839" xr:uid="{00000000-0005-0000-0000-00005B770000}"/>
    <cellStyle name="Normal 12 4 5 2 2 2 6 3" xfId="32029" xr:uid="{00000000-0005-0000-0000-00005C770000}"/>
    <cellStyle name="Normal 12 4 5 2 2 2 7" xfId="13729" xr:uid="{00000000-0005-0000-0000-00005D770000}"/>
    <cellStyle name="Normal 12 4 5 2 2 2 7 2" xfId="39349" xr:uid="{00000000-0005-0000-0000-00005E770000}"/>
    <cellStyle name="Normal 12 4 5 2 2 2 8" xfId="26539" xr:uid="{00000000-0005-0000-0000-00005F770000}"/>
    <cellStyle name="Normal 12 4 5 2 2 3" xfId="1413" xr:uid="{00000000-0005-0000-0000-000060770000}"/>
    <cellStyle name="Normal 12 4 5 2 2 3 2" xfId="3243" xr:uid="{00000000-0005-0000-0000-000061770000}"/>
    <cellStyle name="Normal 12 4 5 2 2 3 2 2" xfId="8733" xr:uid="{00000000-0005-0000-0000-000062770000}"/>
    <cellStyle name="Normal 12 4 5 2 2 3 2 2 2" xfId="21544" xr:uid="{00000000-0005-0000-0000-000063770000}"/>
    <cellStyle name="Normal 12 4 5 2 2 3 2 2 2 2" xfId="47164" xr:uid="{00000000-0005-0000-0000-000064770000}"/>
    <cellStyle name="Normal 12 4 5 2 2 3 2 2 3" xfId="34354" xr:uid="{00000000-0005-0000-0000-000065770000}"/>
    <cellStyle name="Normal 12 4 5 2 2 3 2 3" xfId="16054" xr:uid="{00000000-0005-0000-0000-000066770000}"/>
    <cellStyle name="Normal 12 4 5 2 2 3 2 3 2" xfId="41674" xr:uid="{00000000-0005-0000-0000-000067770000}"/>
    <cellStyle name="Normal 12 4 5 2 2 3 2 4" xfId="28864" xr:uid="{00000000-0005-0000-0000-000068770000}"/>
    <cellStyle name="Normal 12 4 5 2 2 3 3" xfId="5073" xr:uid="{00000000-0005-0000-0000-000069770000}"/>
    <cellStyle name="Normal 12 4 5 2 2 3 3 2" xfId="10563" xr:uid="{00000000-0005-0000-0000-00006A770000}"/>
    <cellStyle name="Normal 12 4 5 2 2 3 3 2 2" xfId="23374" xr:uid="{00000000-0005-0000-0000-00006B770000}"/>
    <cellStyle name="Normal 12 4 5 2 2 3 3 2 2 2" xfId="48994" xr:uid="{00000000-0005-0000-0000-00006C770000}"/>
    <cellStyle name="Normal 12 4 5 2 2 3 3 2 3" xfId="36184" xr:uid="{00000000-0005-0000-0000-00006D770000}"/>
    <cellStyle name="Normal 12 4 5 2 2 3 3 3" xfId="17884" xr:uid="{00000000-0005-0000-0000-00006E770000}"/>
    <cellStyle name="Normal 12 4 5 2 2 3 3 3 2" xfId="43504" xr:uid="{00000000-0005-0000-0000-00006F770000}"/>
    <cellStyle name="Normal 12 4 5 2 2 3 3 4" xfId="30694" xr:uid="{00000000-0005-0000-0000-000070770000}"/>
    <cellStyle name="Normal 12 4 5 2 2 3 4" xfId="12393" xr:uid="{00000000-0005-0000-0000-000071770000}"/>
    <cellStyle name="Normal 12 4 5 2 2 3 4 2" xfId="25204" xr:uid="{00000000-0005-0000-0000-000072770000}"/>
    <cellStyle name="Normal 12 4 5 2 2 3 4 2 2" xfId="50824" xr:uid="{00000000-0005-0000-0000-000073770000}"/>
    <cellStyle name="Normal 12 4 5 2 2 3 4 3" xfId="38014" xr:uid="{00000000-0005-0000-0000-000074770000}"/>
    <cellStyle name="Normal 12 4 5 2 2 3 5" xfId="6903" xr:uid="{00000000-0005-0000-0000-000075770000}"/>
    <cellStyle name="Normal 12 4 5 2 2 3 5 2" xfId="19714" xr:uid="{00000000-0005-0000-0000-000076770000}"/>
    <cellStyle name="Normal 12 4 5 2 2 3 5 2 2" xfId="45334" xr:uid="{00000000-0005-0000-0000-000077770000}"/>
    <cellStyle name="Normal 12 4 5 2 2 3 5 3" xfId="32524" xr:uid="{00000000-0005-0000-0000-000078770000}"/>
    <cellStyle name="Normal 12 4 5 2 2 3 6" xfId="14224" xr:uid="{00000000-0005-0000-0000-000079770000}"/>
    <cellStyle name="Normal 12 4 5 2 2 3 6 2" xfId="39844" xr:uid="{00000000-0005-0000-0000-00007A770000}"/>
    <cellStyle name="Normal 12 4 5 2 2 3 7" xfId="27034" xr:uid="{00000000-0005-0000-0000-00007B770000}"/>
    <cellStyle name="Normal 12 4 5 2 2 4" xfId="2349" xr:uid="{00000000-0005-0000-0000-00007C770000}"/>
    <cellStyle name="Normal 12 4 5 2 2 4 2" xfId="7839" xr:uid="{00000000-0005-0000-0000-00007D770000}"/>
    <cellStyle name="Normal 12 4 5 2 2 4 2 2" xfId="20650" xr:uid="{00000000-0005-0000-0000-00007E770000}"/>
    <cellStyle name="Normal 12 4 5 2 2 4 2 2 2" xfId="46270" xr:uid="{00000000-0005-0000-0000-00007F770000}"/>
    <cellStyle name="Normal 12 4 5 2 2 4 2 3" xfId="33460" xr:uid="{00000000-0005-0000-0000-000080770000}"/>
    <cellStyle name="Normal 12 4 5 2 2 4 3" xfId="15160" xr:uid="{00000000-0005-0000-0000-000081770000}"/>
    <cellStyle name="Normal 12 4 5 2 2 4 3 2" xfId="40780" xr:uid="{00000000-0005-0000-0000-000082770000}"/>
    <cellStyle name="Normal 12 4 5 2 2 4 4" xfId="27970" xr:uid="{00000000-0005-0000-0000-000083770000}"/>
    <cellStyle name="Normal 12 4 5 2 2 5" xfId="4179" xr:uid="{00000000-0005-0000-0000-000084770000}"/>
    <cellStyle name="Normal 12 4 5 2 2 5 2" xfId="9669" xr:uid="{00000000-0005-0000-0000-000085770000}"/>
    <cellStyle name="Normal 12 4 5 2 2 5 2 2" xfId="22480" xr:uid="{00000000-0005-0000-0000-000086770000}"/>
    <cellStyle name="Normal 12 4 5 2 2 5 2 2 2" xfId="48100" xr:uid="{00000000-0005-0000-0000-000087770000}"/>
    <cellStyle name="Normal 12 4 5 2 2 5 2 3" xfId="35290" xr:uid="{00000000-0005-0000-0000-000088770000}"/>
    <cellStyle name="Normal 12 4 5 2 2 5 3" xfId="16990" xr:uid="{00000000-0005-0000-0000-000089770000}"/>
    <cellStyle name="Normal 12 4 5 2 2 5 3 2" xfId="42610" xr:uid="{00000000-0005-0000-0000-00008A770000}"/>
    <cellStyle name="Normal 12 4 5 2 2 5 4" xfId="29800" xr:uid="{00000000-0005-0000-0000-00008B770000}"/>
    <cellStyle name="Normal 12 4 5 2 2 6" xfId="11499" xr:uid="{00000000-0005-0000-0000-00008C770000}"/>
    <cellStyle name="Normal 12 4 5 2 2 6 2" xfId="24310" xr:uid="{00000000-0005-0000-0000-00008D770000}"/>
    <cellStyle name="Normal 12 4 5 2 2 6 2 2" xfId="49930" xr:uid="{00000000-0005-0000-0000-00008E770000}"/>
    <cellStyle name="Normal 12 4 5 2 2 6 3" xfId="37120" xr:uid="{00000000-0005-0000-0000-00008F770000}"/>
    <cellStyle name="Normal 12 4 5 2 2 7" xfId="6009" xr:uid="{00000000-0005-0000-0000-000090770000}"/>
    <cellStyle name="Normal 12 4 5 2 2 7 2" xfId="18820" xr:uid="{00000000-0005-0000-0000-000091770000}"/>
    <cellStyle name="Normal 12 4 5 2 2 7 2 2" xfId="44440" xr:uid="{00000000-0005-0000-0000-000092770000}"/>
    <cellStyle name="Normal 12 4 5 2 2 7 3" xfId="31630" xr:uid="{00000000-0005-0000-0000-000093770000}"/>
    <cellStyle name="Normal 12 4 5 2 2 8" xfId="13330" xr:uid="{00000000-0005-0000-0000-000094770000}"/>
    <cellStyle name="Normal 12 4 5 2 2 8 2" xfId="38950" xr:uid="{00000000-0005-0000-0000-000095770000}"/>
    <cellStyle name="Normal 12 4 5 2 2 9" xfId="26140" xr:uid="{00000000-0005-0000-0000-000096770000}"/>
    <cellStyle name="Normal 12 4 5 2 3" xfId="650" xr:uid="{00000000-0005-0000-0000-000097770000}"/>
    <cellStyle name="Normal 12 4 5 2 3 2" xfId="1050" xr:uid="{00000000-0005-0000-0000-000098770000}"/>
    <cellStyle name="Normal 12 4 5 2 3 2 2" xfId="1945" xr:uid="{00000000-0005-0000-0000-000099770000}"/>
    <cellStyle name="Normal 12 4 5 2 3 2 2 2" xfId="3775" xr:uid="{00000000-0005-0000-0000-00009A770000}"/>
    <cellStyle name="Normal 12 4 5 2 3 2 2 2 2" xfId="9265" xr:uid="{00000000-0005-0000-0000-00009B770000}"/>
    <cellStyle name="Normal 12 4 5 2 3 2 2 2 2 2" xfId="22076" xr:uid="{00000000-0005-0000-0000-00009C770000}"/>
    <cellStyle name="Normal 12 4 5 2 3 2 2 2 2 2 2" xfId="47696" xr:uid="{00000000-0005-0000-0000-00009D770000}"/>
    <cellStyle name="Normal 12 4 5 2 3 2 2 2 2 3" xfId="34886" xr:uid="{00000000-0005-0000-0000-00009E770000}"/>
    <cellStyle name="Normal 12 4 5 2 3 2 2 2 3" xfId="16586" xr:uid="{00000000-0005-0000-0000-00009F770000}"/>
    <cellStyle name="Normal 12 4 5 2 3 2 2 2 3 2" xfId="42206" xr:uid="{00000000-0005-0000-0000-0000A0770000}"/>
    <cellStyle name="Normal 12 4 5 2 3 2 2 2 4" xfId="29396" xr:uid="{00000000-0005-0000-0000-0000A1770000}"/>
    <cellStyle name="Normal 12 4 5 2 3 2 2 3" xfId="5605" xr:uid="{00000000-0005-0000-0000-0000A2770000}"/>
    <cellStyle name="Normal 12 4 5 2 3 2 2 3 2" xfId="11095" xr:uid="{00000000-0005-0000-0000-0000A3770000}"/>
    <cellStyle name="Normal 12 4 5 2 3 2 2 3 2 2" xfId="23906" xr:uid="{00000000-0005-0000-0000-0000A4770000}"/>
    <cellStyle name="Normal 12 4 5 2 3 2 2 3 2 2 2" xfId="49526" xr:uid="{00000000-0005-0000-0000-0000A5770000}"/>
    <cellStyle name="Normal 12 4 5 2 3 2 2 3 2 3" xfId="36716" xr:uid="{00000000-0005-0000-0000-0000A6770000}"/>
    <cellStyle name="Normal 12 4 5 2 3 2 2 3 3" xfId="18416" xr:uid="{00000000-0005-0000-0000-0000A7770000}"/>
    <cellStyle name="Normal 12 4 5 2 3 2 2 3 3 2" xfId="44036" xr:uid="{00000000-0005-0000-0000-0000A8770000}"/>
    <cellStyle name="Normal 12 4 5 2 3 2 2 3 4" xfId="31226" xr:uid="{00000000-0005-0000-0000-0000A9770000}"/>
    <cellStyle name="Normal 12 4 5 2 3 2 2 4" xfId="12925" xr:uid="{00000000-0005-0000-0000-0000AA770000}"/>
    <cellStyle name="Normal 12 4 5 2 3 2 2 4 2" xfId="25736" xr:uid="{00000000-0005-0000-0000-0000AB770000}"/>
    <cellStyle name="Normal 12 4 5 2 3 2 2 4 2 2" xfId="51356" xr:uid="{00000000-0005-0000-0000-0000AC770000}"/>
    <cellStyle name="Normal 12 4 5 2 3 2 2 4 3" xfId="38546" xr:uid="{00000000-0005-0000-0000-0000AD770000}"/>
    <cellStyle name="Normal 12 4 5 2 3 2 2 5" xfId="7435" xr:uid="{00000000-0005-0000-0000-0000AE770000}"/>
    <cellStyle name="Normal 12 4 5 2 3 2 2 5 2" xfId="20246" xr:uid="{00000000-0005-0000-0000-0000AF770000}"/>
    <cellStyle name="Normal 12 4 5 2 3 2 2 5 2 2" xfId="45866" xr:uid="{00000000-0005-0000-0000-0000B0770000}"/>
    <cellStyle name="Normal 12 4 5 2 3 2 2 5 3" xfId="33056" xr:uid="{00000000-0005-0000-0000-0000B1770000}"/>
    <cellStyle name="Normal 12 4 5 2 3 2 2 6" xfId="14756" xr:uid="{00000000-0005-0000-0000-0000B2770000}"/>
    <cellStyle name="Normal 12 4 5 2 3 2 2 6 2" xfId="40376" xr:uid="{00000000-0005-0000-0000-0000B3770000}"/>
    <cellStyle name="Normal 12 4 5 2 3 2 2 7" xfId="27566" xr:uid="{00000000-0005-0000-0000-0000B4770000}"/>
    <cellStyle name="Normal 12 4 5 2 3 2 3" xfId="2881" xr:uid="{00000000-0005-0000-0000-0000B5770000}"/>
    <cellStyle name="Normal 12 4 5 2 3 2 3 2" xfId="8371" xr:uid="{00000000-0005-0000-0000-0000B6770000}"/>
    <cellStyle name="Normal 12 4 5 2 3 2 3 2 2" xfId="21182" xr:uid="{00000000-0005-0000-0000-0000B7770000}"/>
    <cellStyle name="Normal 12 4 5 2 3 2 3 2 2 2" xfId="46802" xr:uid="{00000000-0005-0000-0000-0000B8770000}"/>
    <cellStyle name="Normal 12 4 5 2 3 2 3 2 3" xfId="33992" xr:uid="{00000000-0005-0000-0000-0000B9770000}"/>
    <cellStyle name="Normal 12 4 5 2 3 2 3 3" xfId="15692" xr:uid="{00000000-0005-0000-0000-0000BA770000}"/>
    <cellStyle name="Normal 12 4 5 2 3 2 3 3 2" xfId="41312" xr:uid="{00000000-0005-0000-0000-0000BB770000}"/>
    <cellStyle name="Normal 12 4 5 2 3 2 3 4" xfId="28502" xr:uid="{00000000-0005-0000-0000-0000BC770000}"/>
    <cellStyle name="Normal 12 4 5 2 3 2 4" xfId="4711" xr:uid="{00000000-0005-0000-0000-0000BD770000}"/>
    <cellStyle name="Normal 12 4 5 2 3 2 4 2" xfId="10201" xr:uid="{00000000-0005-0000-0000-0000BE770000}"/>
    <cellStyle name="Normal 12 4 5 2 3 2 4 2 2" xfId="23012" xr:uid="{00000000-0005-0000-0000-0000BF770000}"/>
    <cellStyle name="Normal 12 4 5 2 3 2 4 2 2 2" xfId="48632" xr:uid="{00000000-0005-0000-0000-0000C0770000}"/>
    <cellStyle name="Normal 12 4 5 2 3 2 4 2 3" xfId="35822" xr:uid="{00000000-0005-0000-0000-0000C1770000}"/>
    <cellStyle name="Normal 12 4 5 2 3 2 4 3" xfId="17522" xr:uid="{00000000-0005-0000-0000-0000C2770000}"/>
    <cellStyle name="Normal 12 4 5 2 3 2 4 3 2" xfId="43142" xr:uid="{00000000-0005-0000-0000-0000C3770000}"/>
    <cellStyle name="Normal 12 4 5 2 3 2 4 4" xfId="30332" xr:uid="{00000000-0005-0000-0000-0000C4770000}"/>
    <cellStyle name="Normal 12 4 5 2 3 2 5" xfId="12031" xr:uid="{00000000-0005-0000-0000-0000C5770000}"/>
    <cellStyle name="Normal 12 4 5 2 3 2 5 2" xfId="24842" xr:uid="{00000000-0005-0000-0000-0000C6770000}"/>
    <cellStyle name="Normal 12 4 5 2 3 2 5 2 2" xfId="50462" xr:uid="{00000000-0005-0000-0000-0000C7770000}"/>
    <cellStyle name="Normal 12 4 5 2 3 2 5 3" xfId="37652" xr:uid="{00000000-0005-0000-0000-0000C8770000}"/>
    <cellStyle name="Normal 12 4 5 2 3 2 6" xfId="6541" xr:uid="{00000000-0005-0000-0000-0000C9770000}"/>
    <cellStyle name="Normal 12 4 5 2 3 2 6 2" xfId="19352" xr:uid="{00000000-0005-0000-0000-0000CA770000}"/>
    <cellStyle name="Normal 12 4 5 2 3 2 6 2 2" xfId="44972" xr:uid="{00000000-0005-0000-0000-0000CB770000}"/>
    <cellStyle name="Normal 12 4 5 2 3 2 6 3" xfId="32162" xr:uid="{00000000-0005-0000-0000-0000CC770000}"/>
    <cellStyle name="Normal 12 4 5 2 3 2 7" xfId="13862" xr:uid="{00000000-0005-0000-0000-0000CD770000}"/>
    <cellStyle name="Normal 12 4 5 2 3 2 7 2" xfId="39482" xr:uid="{00000000-0005-0000-0000-0000CE770000}"/>
    <cellStyle name="Normal 12 4 5 2 3 2 8" xfId="26672" xr:uid="{00000000-0005-0000-0000-0000CF770000}"/>
    <cellStyle name="Normal 12 4 5 2 3 3" xfId="1545" xr:uid="{00000000-0005-0000-0000-0000D0770000}"/>
    <cellStyle name="Normal 12 4 5 2 3 3 2" xfId="3375" xr:uid="{00000000-0005-0000-0000-0000D1770000}"/>
    <cellStyle name="Normal 12 4 5 2 3 3 2 2" xfId="8865" xr:uid="{00000000-0005-0000-0000-0000D2770000}"/>
    <cellStyle name="Normal 12 4 5 2 3 3 2 2 2" xfId="21676" xr:uid="{00000000-0005-0000-0000-0000D3770000}"/>
    <cellStyle name="Normal 12 4 5 2 3 3 2 2 2 2" xfId="47296" xr:uid="{00000000-0005-0000-0000-0000D4770000}"/>
    <cellStyle name="Normal 12 4 5 2 3 3 2 2 3" xfId="34486" xr:uid="{00000000-0005-0000-0000-0000D5770000}"/>
    <cellStyle name="Normal 12 4 5 2 3 3 2 3" xfId="16186" xr:uid="{00000000-0005-0000-0000-0000D6770000}"/>
    <cellStyle name="Normal 12 4 5 2 3 3 2 3 2" xfId="41806" xr:uid="{00000000-0005-0000-0000-0000D7770000}"/>
    <cellStyle name="Normal 12 4 5 2 3 3 2 4" xfId="28996" xr:uid="{00000000-0005-0000-0000-0000D8770000}"/>
    <cellStyle name="Normal 12 4 5 2 3 3 3" xfId="5205" xr:uid="{00000000-0005-0000-0000-0000D9770000}"/>
    <cellStyle name="Normal 12 4 5 2 3 3 3 2" xfId="10695" xr:uid="{00000000-0005-0000-0000-0000DA770000}"/>
    <cellStyle name="Normal 12 4 5 2 3 3 3 2 2" xfId="23506" xr:uid="{00000000-0005-0000-0000-0000DB770000}"/>
    <cellStyle name="Normal 12 4 5 2 3 3 3 2 2 2" xfId="49126" xr:uid="{00000000-0005-0000-0000-0000DC770000}"/>
    <cellStyle name="Normal 12 4 5 2 3 3 3 2 3" xfId="36316" xr:uid="{00000000-0005-0000-0000-0000DD770000}"/>
    <cellStyle name="Normal 12 4 5 2 3 3 3 3" xfId="18016" xr:uid="{00000000-0005-0000-0000-0000DE770000}"/>
    <cellStyle name="Normal 12 4 5 2 3 3 3 3 2" xfId="43636" xr:uid="{00000000-0005-0000-0000-0000DF770000}"/>
    <cellStyle name="Normal 12 4 5 2 3 3 3 4" xfId="30826" xr:uid="{00000000-0005-0000-0000-0000E0770000}"/>
    <cellStyle name="Normal 12 4 5 2 3 3 4" xfId="12525" xr:uid="{00000000-0005-0000-0000-0000E1770000}"/>
    <cellStyle name="Normal 12 4 5 2 3 3 4 2" xfId="25336" xr:uid="{00000000-0005-0000-0000-0000E2770000}"/>
    <cellStyle name="Normal 12 4 5 2 3 3 4 2 2" xfId="50956" xr:uid="{00000000-0005-0000-0000-0000E3770000}"/>
    <cellStyle name="Normal 12 4 5 2 3 3 4 3" xfId="38146" xr:uid="{00000000-0005-0000-0000-0000E4770000}"/>
    <cellStyle name="Normal 12 4 5 2 3 3 5" xfId="7035" xr:uid="{00000000-0005-0000-0000-0000E5770000}"/>
    <cellStyle name="Normal 12 4 5 2 3 3 5 2" xfId="19846" xr:uid="{00000000-0005-0000-0000-0000E6770000}"/>
    <cellStyle name="Normal 12 4 5 2 3 3 5 2 2" xfId="45466" xr:uid="{00000000-0005-0000-0000-0000E7770000}"/>
    <cellStyle name="Normal 12 4 5 2 3 3 5 3" xfId="32656" xr:uid="{00000000-0005-0000-0000-0000E8770000}"/>
    <cellStyle name="Normal 12 4 5 2 3 3 6" xfId="14356" xr:uid="{00000000-0005-0000-0000-0000E9770000}"/>
    <cellStyle name="Normal 12 4 5 2 3 3 6 2" xfId="39976" xr:uid="{00000000-0005-0000-0000-0000EA770000}"/>
    <cellStyle name="Normal 12 4 5 2 3 3 7" xfId="27166" xr:uid="{00000000-0005-0000-0000-0000EB770000}"/>
    <cellStyle name="Normal 12 4 5 2 3 4" xfId="2481" xr:uid="{00000000-0005-0000-0000-0000EC770000}"/>
    <cellStyle name="Normal 12 4 5 2 3 4 2" xfId="7971" xr:uid="{00000000-0005-0000-0000-0000ED770000}"/>
    <cellStyle name="Normal 12 4 5 2 3 4 2 2" xfId="20782" xr:uid="{00000000-0005-0000-0000-0000EE770000}"/>
    <cellStyle name="Normal 12 4 5 2 3 4 2 2 2" xfId="46402" xr:uid="{00000000-0005-0000-0000-0000EF770000}"/>
    <cellStyle name="Normal 12 4 5 2 3 4 2 3" xfId="33592" xr:uid="{00000000-0005-0000-0000-0000F0770000}"/>
    <cellStyle name="Normal 12 4 5 2 3 4 3" xfId="15292" xr:uid="{00000000-0005-0000-0000-0000F1770000}"/>
    <cellStyle name="Normal 12 4 5 2 3 4 3 2" xfId="40912" xr:uid="{00000000-0005-0000-0000-0000F2770000}"/>
    <cellStyle name="Normal 12 4 5 2 3 4 4" xfId="28102" xr:uid="{00000000-0005-0000-0000-0000F3770000}"/>
    <cellStyle name="Normal 12 4 5 2 3 5" xfId="4311" xr:uid="{00000000-0005-0000-0000-0000F4770000}"/>
    <cellStyle name="Normal 12 4 5 2 3 5 2" xfId="9801" xr:uid="{00000000-0005-0000-0000-0000F5770000}"/>
    <cellStyle name="Normal 12 4 5 2 3 5 2 2" xfId="22612" xr:uid="{00000000-0005-0000-0000-0000F6770000}"/>
    <cellStyle name="Normal 12 4 5 2 3 5 2 2 2" xfId="48232" xr:uid="{00000000-0005-0000-0000-0000F7770000}"/>
    <cellStyle name="Normal 12 4 5 2 3 5 2 3" xfId="35422" xr:uid="{00000000-0005-0000-0000-0000F8770000}"/>
    <cellStyle name="Normal 12 4 5 2 3 5 3" xfId="17122" xr:uid="{00000000-0005-0000-0000-0000F9770000}"/>
    <cellStyle name="Normal 12 4 5 2 3 5 3 2" xfId="42742" xr:uid="{00000000-0005-0000-0000-0000FA770000}"/>
    <cellStyle name="Normal 12 4 5 2 3 5 4" xfId="29932" xr:uid="{00000000-0005-0000-0000-0000FB770000}"/>
    <cellStyle name="Normal 12 4 5 2 3 6" xfId="11631" xr:uid="{00000000-0005-0000-0000-0000FC770000}"/>
    <cellStyle name="Normal 12 4 5 2 3 6 2" xfId="24442" xr:uid="{00000000-0005-0000-0000-0000FD770000}"/>
    <cellStyle name="Normal 12 4 5 2 3 6 2 2" xfId="50062" xr:uid="{00000000-0005-0000-0000-0000FE770000}"/>
    <cellStyle name="Normal 12 4 5 2 3 6 3" xfId="37252" xr:uid="{00000000-0005-0000-0000-0000FF770000}"/>
    <cellStyle name="Normal 12 4 5 2 3 7" xfId="6141" xr:uid="{00000000-0005-0000-0000-000000780000}"/>
    <cellStyle name="Normal 12 4 5 2 3 7 2" xfId="18952" xr:uid="{00000000-0005-0000-0000-000001780000}"/>
    <cellStyle name="Normal 12 4 5 2 3 7 2 2" xfId="44572" xr:uid="{00000000-0005-0000-0000-000002780000}"/>
    <cellStyle name="Normal 12 4 5 2 3 7 3" xfId="31762" xr:uid="{00000000-0005-0000-0000-000003780000}"/>
    <cellStyle name="Normal 12 4 5 2 3 8" xfId="13462" xr:uid="{00000000-0005-0000-0000-000004780000}"/>
    <cellStyle name="Normal 12 4 5 2 3 8 2" xfId="39082" xr:uid="{00000000-0005-0000-0000-000005780000}"/>
    <cellStyle name="Normal 12 4 5 2 3 9" xfId="26272" xr:uid="{00000000-0005-0000-0000-000006780000}"/>
    <cellStyle name="Normal 12 4 5 2 4" xfId="425" xr:uid="{00000000-0005-0000-0000-000007780000}"/>
    <cellStyle name="Normal 12 4 5 2 4 2" xfId="1320" xr:uid="{00000000-0005-0000-0000-000008780000}"/>
    <cellStyle name="Normal 12 4 5 2 4 2 2" xfId="3150" xr:uid="{00000000-0005-0000-0000-000009780000}"/>
    <cellStyle name="Normal 12 4 5 2 4 2 2 2" xfId="8640" xr:uid="{00000000-0005-0000-0000-00000A780000}"/>
    <cellStyle name="Normal 12 4 5 2 4 2 2 2 2" xfId="21451" xr:uid="{00000000-0005-0000-0000-00000B780000}"/>
    <cellStyle name="Normal 12 4 5 2 4 2 2 2 2 2" xfId="47071" xr:uid="{00000000-0005-0000-0000-00000C780000}"/>
    <cellStyle name="Normal 12 4 5 2 4 2 2 2 3" xfId="34261" xr:uid="{00000000-0005-0000-0000-00000D780000}"/>
    <cellStyle name="Normal 12 4 5 2 4 2 2 3" xfId="15961" xr:uid="{00000000-0005-0000-0000-00000E780000}"/>
    <cellStyle name="Normal 12 4 5 2 4 2 2 3 2" xfId="41581" xr:uid="{00000000-0005-0000-0000-00000F780000}"/>
    <cellStyle name="Normal 12 4 5 2 4 2 2 4" xfId="28771" xr:uid="{00000000-0005-0000-0000-000010780000}"/>
    <cellStyle name="Normal 12 4 5 2 4 2 3" xfId="4980" xr:uid="{00000000-0005-0000-0000-000011780000}"/>
    <cellStyle name="Normal 12 4 5 2 4 2 3 2" xfId="10470" xr:uid="{00000000-0005-0000-0000-000012780000}"/>
    <cellStyle name="Normal 12 4 5 2 4 2 3 2 2" xfId="23281" xr:uid="{00000000-0005-0000-0000-000013780000}"/>
    <cellStyle name="Normal 12 4 5 2 4 2 3 2 2 2" xfId="48901" xr:uid="{00000000-0005-0000-0000-000014780000}"/>
    <cellStyle name="Normal 12 4 5 2 4 2 3 2 3" xfId="36091" xr:uid="{00000000-0005-0000-0000-000015780000}"/>
    <cellStyle name="Normal 12 4 5 2 4 2 3 3" xfId="17791" xr:uid="{00000000-0005-0000-0000-000016780000}"/>
    <cellStyle name="Normal 12 4 5 2 4 2 3 3 2" xfId="43411" xr:uid="{00000000-0005-0000-0000-000017780000}"/>
    <cellStyle name="Normal 12 4 5 2 4 2 3 4" xfId="30601" xr:uid="{00000000-0005-0000-0000-000018780000}"/>
    <cellStyle name="Normal 12 4 5 2 4 2 4" xfId="12300" xr:uid="{00000000-0005-0000-0000-000019780000}"/>
    <cellStyle name="Normal 12 4 5 2 4 2 4 2" xfId="25111" xr:uid="{00000000-0005-0000-0000-00001A780000}"/>
    <cellStyle name="Normal 12 4 5 2 4 2 4 2 2" xfId="50731" xr:uid="{00000000-0005-0000-0000-00001B780000}"/>
    <cellStyle name="Normal 12 4 5 2 4 2 4 3" xfId="37921" xr:uid="{00000000-0005-0000-0000-00001C780000}"/>
    <cellStyle name="Normal 12 4 5 2 4 2 5" xfId="6810" xr:uid="{00000000-0005-0000-0000-00001D780000}"/>
    <cellStyle name="Normal 12 4 5 2 4 2 5 2" xfId="19621" xr:uid="{00000000-0005-0000-0000-00001E780000}"/>
    <cellStyle name="Normal 12 4 5 2 4 2 5 2 2" xfId="45241" xr:uid="{00000000-0005-0000-0000-00001F780000}"/>
    <cellStyle name="Normal 12 4 5 2 4 2 5 3" xfId="32431" xr:uid="{00000000-0005-0000-0000-000020780000}"/>
    <cellStyle name="Normal 12 4 5 2 4 2 6" xfId="14131" xr:uid="{00000000-0005-0000-0000-000021780000}"/>
    <cellStyle name="Normal 12 4 5 2 4 2 6 2" xfId="39751" xr:uid="{00000000-0005-0000-0000-000022780000}"/>
    <cellStyle name="Normal 12 4 5 2 4 2 7" xfId="26941" xr:uid="{00000000-0005-0000-0000-000023780000}"/>
    <cellStyle name="Normal 12 4 5 2 4 3" xfId="2256" xr:uid="{00000000-0005-0000-0000-000024780000}"/>
    <cellStyle name="Normal 12 4 5 2 4 3 2" xfId="7746" xr:uid="{00000000-0005-0000-0000-000025780000}"/>
    <cellStyle name="Normal 12 4 5 2 4 3 2 2" xfId="20557" xr:uid="{00000000-0005-0000-0000-000026780000}"/>
    <cellStyle name="Normal 12 4 5 2 4 3 2 2 2" xfId="46177" xr:uid="{00000000-0005-0000-0000-000027780000}"/>
    <cellStyle name="Normal 12 4 5 2 4 3 2 3" xfId="33367" xr:uid="{00000000-0005-0000-0000-000028780000}"/>
    <cellStyle name="Normal 12 4 5 2 4 3 3" xfId="15067" xr:uid="{00000000-0005-0000-0000-000029780000}"/>
    <cellStyle name="Normal 12 4 5 2 4 3 3 2" xfId="40687" xr:uid="{00000000-0005-0000-0000-00002A780000}"/>
    <cellStyle name="Normal 12 4 5 2 4 3 4" xfId="27877" xr:uid="{00000000-0005-0000-0000-00002B780000}"/>
    <cellStyle name="Normal 12 4 5 2 4 4" xfId="4086" xr:uid="{00000000-0005-0000-0000-00002C780000}"/>
    <cellStyle name="Normal 12 4 5 2 4 4 2" xfId="9576" xr:uid="{00000000-0005-0000-0000-00002D780000}"/>
    <cellStyle name="Normal 12 4 5 2 4 4 2 2" xfId="22387" xr:uid="{00000000-0005-0000-0000-00002E780000}"/>
    <cellStyle name="Normal 12 4 5 2 4 4 2 2 2" xfId="48007" xr:uid="{00000000-0005-0000-0000-00002F780000}"/>
    <cellStyle name="Normal 12 4 5 2 4 4 2 3" xfId="35197" xr:uid="{00000000-0005-0000-0000-000030780000}"/>
    <cellStyle name="Normal 12 4 5 2 4 4 3" xfId="16897" xr:uid="{00000000-0005-0000-0000-000031780000}"/>
    <cellStyle name="Normal 12 4 5 2 4 4 3 2" xfId="42517" xr:uid="{00000000-0005-0000-0000-000032780000}"/>
    <cellStyle name="Normal 12 4 5 2 4 4 4" xfId="29707" xr:uid="{00000000-0005-0000-0000-000033780000}"/>
    <cellStyle name="Normal 12 4 5 2 4 5" xfId="11406" xr:uid="{00000000-0005-0000-0000-000034780000}"/>
    <cellStyle name="Normal 12 4 5 2 4 5 2" xfId="24217" xr:uid="{00000000-0005-0000-0000-000035780000}"/>
    <cellStyle name="Normal 12 4 5 2 4 5 2 2" xfId="49837" xr:uid="{00000000-0005-0000-0000-000036780000}"/>
    <cellStyle name="Normal 12 4 5 2 4 5 3" xfId="37027" xr:uid="{00000000-0005-0000-0000-000037780000}"/>
    <cellStyle name="Normal 12 4 5 2 4 6" xfId="5916" xr:uid="{00000000-0005-0000-0000-000038780000}"/>
    <cellStyle name="Normal 12 4 5 2 4 6 2" xfId="18727" xr:uid="{00000000-0005-0000-0000-000039780000}"/>
    <cellStyle name="Normal 12 4 5 2 4 6 2 2" xfId="44347" xr:uid="{00000000-0005-0000-0000-00003A780000}"/>
    <cellStyle name="Normal 12 4 5 2 4 6 3" xfId="31537" xr:uid="{00000000-0005-0000-0000-00003B780000}"/>
    <cellStyle name="Normal 12 4 5 2 4 7" xfId="13237" xr:uid="{00000000-0005-0000-0000-00003C780000}"/>
    <cellStyle name="Normal 12 4 5 2 4 7 2" xfId="38857" xr:uid="{00000000-0005-0000-0000-00003D780000}"/>
    <cellStyle name="Normal 12 4 5 2 4 8" xfId="26047" xr:uid="{00000000-0005-0000-0000-00003E780000}"/>
    <cellStyle name="Normal 12 4 5 2 5" xfId="784" xr:uid="{00000000-0005-0000-0000-00003F780000}"/>
    <cellStyle name="Normal 12 4 5 2 5 2" xfId="1679" xr:uid="{00000000-0005-0000-0000-000040780000}"/>
    <cellStyle name="Normal 12 4 5 2 5 2 2" xfId="3509" xr:uid="{00000000-0005-0000-0000-000041780000}"/>
    <cellStyle name="Normal 12 4 5 2 5 2 2 2" xfId="8999" xr:uid="{00000000-0005-0000-0000-000042780000}"/>
    <cellStyle name="Normal 12 4 5 2 5 2 2 2 2" xfId="21810" xr:uid="{00000000-0005-0000-0000-000043780000}"/>
    <cellStyle name="Normal 12 4 5 2 5 2 2 2 2 2" xfId="47430" xr:uid="{00000000-0005-0000-0000-000044780000}"/>
    <cellStyle name="Normal 12 4 5 2 5 2 2 2 3" xfId="34620" xr:uid="{00000000-0005-0000-0000-000045780000}"/>
    <cellStyle name="Normal 12 4 5 2 5 2 2 3" xfId="16320" xr:uid="{00000000-0005-0000-0000-000046780000}"/>
    <cellStyle name="Normal 12 4 5 2 5 2 2 3 2" xfId="41940" xr:uid="{00000000-0005-0000-0000-000047780000}"/>
    <cellStyle name="Normal 12 4 5 2 5 2 2 4" xfId="29130" xr:uid="{00000000-0005-0000-0000-000048780000}"/>
    <cellStyle name="Normal 12 4 5 2 5 2 3" xfId="5339" xr:uid="{00000000-0005-0000-0000-000049780000}"/>
    <cellStyle name="Normal 12 4 5 2 5 2 3 2" xfId="10829" xr:uid="{00000000-0005-0000-0000-00004A780000}"/>
    <cellStyle name="Normal 12 4 5 2 5 2 3 2 2" xfId="23640" xr:uid="{00000000-0005-0000-0000-00004B780000}"/>
    <cellStyle name="Normal 12 4 5 2 5 2 3 2 2 2" xfId="49260" xr:uid="{00000000-0005-0000-0000-00004C780000}"/>
    <cellStyle name="Normal 12 4 5 2 5 2 3 2 3" xfId="36450" xr:uid="{00000000-0005-0000-0000-00004D780000}"/>
    <cellStyle name="Normal 12 4 5 2 5 2 3 3" xfId="18150" xr:uid="{00000000-0005-0000-0000-00004E780000}"/>
    <cellStyle name="Normal 12 4 5 2 5 2 3 3 2" xfId="43770" xr:uid="{00000000-0005-0000-0000-00004F780000}"/>
    <cellStyle name="Normal 12 4 5 2 5 2 3 4" xfId="30960" xr:uid="{00000000-0005-0000-0000-000050780000}"/>
    <cellStyle name="Normal 12 4 5 2 5 2 4" xfId="12659" xr:uid="{00000000-0005-0000-0000-000051780000}"/>
    <cellStyle name="Normal 12 4 5 2 5 2 4 2" xfId="25470" xr:uid="{00000000-0005-0000-0000-000052780000}"/>
    <cellStyle name="Normal 12 4 5 2 5 2 4 2 2" xfId="51090" xr:uid="{00000000-0005-0000-0000-000053780000}"/>
    <cellStyle name="Normal 12 4 5 2 5 2 4 3" xfId="38280" xr:uid="{00000000-0005-0000-0000-000054780000}"/>
    <cellStyle name="Normal 12 4 5 2 5 2 5" xfId="7169" xr:uid="{00000000-0005-0000-0000-000055780000}"/>
    <cellStyle name="Normal 12 4 5 2 5 2 5 2" xfId="19980" xr:uid="{00000000-0005-0000-0000-000056780000}"/>
    <cellStyle name="Normal 12 4 5 2 5 2 5 2 2" xfId="45600" xr:uid="{00000000-0005-0000-0000-000057780000}"/>
    <cellStyle name="Normal 12 4 5 2 5 2 5 3" xfId="32790" xr:uid="{00000000-0005-0000-0000-000058780000}"/>
    <cellStyle name="Normal 12 4 5 2 5 2 6" xfId="14490" xr:uid="{00000000-0005-0000-0000-000059780000}"/>
    <cellStyle name="Normal 12 4 5 2 5 2 6 2" xfId="40110" xr:uid="{00000000-0005-0000-0000-00005A780000}"/>
    <cellStyle name="Normal 12 4 5 2 5 2 7" xfId="27300" xr:uid="{00000000-0005-0000-0000-00005B780000}"/>
    <cellStyle name="Normal 12 4 5 2 5 3" xfId="2615" xr:uid="{00000000-0005-0000-0000-00005C780000}"/>
    <cellStyle name="Normal 12 4 5 2 5 3 2" xfId="8105" xr:uid="{00000000-0005-0000-0000-00005D780000}"/>
    <cellStyle name="Normal 12 4 5 2 5 3 2 2" xfId="20916" xr:uid="{00000000-0005-0000-0000-00005E780000}"/>
    <cellStyle name="Normal 12 4 5 2 5 3 2 2 2" xfId="46536" xr:uid="{00000000-0005-0000-0000-00005F780000}"/>
    <cellStyle name="Normal 12 4 5 2 5 3 2 3" xfId="33726" xr:uid="{00000000-0005-0000-0000-000060780000}"/>
    <cellStyle name="Normal 12 4 5 2 5 3 3" xfId="15426" xr:uid="{00000000-0005-0000-0000-000061780000}"/>
    <cellStyle name="Normal 12 4 5 2 5 3 3 2" xfId="41046" xr:uid="{00000000-0005-0000-0000-000062780000}"/>
    <cellStyle name="Normal 12 4 5 2 5 3 4" xfId="28236" xr:uid="{00000000-0005-0000-0000-000063780000}"/>
    <cellStyle name="Normal 12 4 5 2 5 4" xfId="4445" xr:uid="{00000000-0005-0000-0000-000064780000}"/>
    <cellStyle name="Normal 12 4 5 2 5 4 2" xfId="9935" xr:uid="{00000000-0005-0000-0000-000065780000}"/>
    <cellStyle name="Normal 12 4 5 2 5 4 2 2" xfId="22746" xr:uid="{00000000-0005-0000-0000-000066780000}"/>
    <cellStyle name="Normal 12 4 5 2 5 4 2 2 2" xfId="48366" xr:uid="{00000000-0005-0000-0000-000067780000}"/>
    <cellStyle name="Normal 12 4 5 2 5 4 2 3" xfId="35556" xr:uid="{00000000-0005-0000-0000-000068780000}"/>
    <cellStyle name="Normal 12 4 5 2 5 4 3" xfId="17256" xr:uid="{00000000-0005-0000-0000-000069780000}"/>
    <cellStyle name="Normal 12 4 5 2 5 4 3 2" xfId="42876" xr:uid="{00000000-0005-0000-0000-00006A780000}"/>
    <cellStyle name="Normal 12 4 5 2 5 4 4" xfId="30066" xr:uid="{00000000-0005-0000-0000-00006B780000}"/>
    <cellStyle name="Normal 12 4 5 2 5 5" xfId="11765" xr:uid="{00000000-0005-0000-0000-00006C780000}"/>
    <cellStyle name="Normal 12 4 5 2 5 5 2" xfId="24576" xr:uid="{00000000-0005-0000-0000-00006D780000}"/>
    <cellStyle name="Normal 12 4 5 2 5 5 2 2" xfId="50196" xr:uid="{00000000-0005-0000-0000-00006E780000}"/>
    <cellStyle name="Normal 12 4 5 2 5 5 3" xfId="37386" xr:uid="{00000000-0005-0000-0000-00006F780000}"/>
    <cellStyle name="Normal 12 4 5 2 5 6" xfId="6275" xr:uid="{00000000-0005-0000-0000-000070780000}"/>
    <cellStyle name="Normal 12 4 5 2 5 6 2" xfId="19086" xr:uid="{00000000-0005-0000-0000-000071780000}"/>
    <cellStyle name="Normal 12 4 5 2 5 6 2 2" xfId="44706" xr:uid="{00000000-0005-0000-0000-000072780000}"/>
    <cellStyle name="Normal 12 4 5 2 5 6 3" xfId="31896" xr:uid="{00000000-0005-0000-0000-000073780000}"/>
    <cellStyle name="Normal 12 4 5 2 5 7" xfId="13596" xr:uid="{00000000-0005-0000-0000-000074780000}"/>
    <cellStyle name="Normal 12 4 5 2 5 7 2" xfId="39216" xr:uid="{00000000-0005-0000-0000-000075780000}"/>
    <cellStyle name="Normal 12 4 5 2 5 8" xfId="26406" xr:uid="{00000000-0005-0000-0000-000076780000}"/>
    <cellStyle name="Normal 12 4 5 2 6" xfId="1185" xr:uid="{00000000-0005-0000-0000-000077780000}"/>
    <cellStyle name="Normal 12 4 5 2 6 2" xfId="3015" xr:uid="{00000000-0005-0000-0000-000078780000}"/>
    <cellStyle name="Normal 12 4 5 2 6 2 2" xfId="8505" xr:uid="{00000000-0005-0000-0000-000079780000}"/>
    <cellStyle name="Normal 12 4 5 2 6 2 2 2" xfId="21316" xr:uid="{00000000-0005-0000-0000-00007A780000}"/>
    <cellStyle name="Normal 12 4 5 2 6 2 2 2 2" xfId="46936" xr:uid="{00000000-0005-0000-0000-00007B780000}"/>
    <cellStyle name="Normal 12 4 5 2 6 2 2 3" xfId="34126" xr:uid="{00000000-0005-0000-0000-00007C780000}"/>
    <cellStyle name="Normal 12 4 5 2 6 2 3" xfId="15826" xr:uid="{00000000-0005-0000-0000-00007D780000}"/>
    <cellStyle name="Normal 12 4 5 2 6 2 3 2" xfId="41446" xr:uid="{00000000-0005-0000-0000-00007E780000}"/>
    <cellStyle name="Normal 12 4 5 2 6 2 4" xfId="28636" xr:uid="{00000000-0005-0000-0000-00007F780000}"/>
    <cellStyle name="Normal 12 4 5 2 6 3" xfId="4845" xr:uid="{00000000-0005-0000-0000-000080780000}"/>
    <cellStyle name="Normal 12 4 5 2 6 3 2" xfId="10335" xr:uid="{00000000-0005-0000-0000-000081780000}"/>
    <cellStyle name="Normal 12 4 5 2 6 3 2 2" xfId="23146" xr:uid="{00000000-0005-0000-0000-000082780000}"/>
    <cellStyle name="Normal 12 4 5 2 6 3 2 2 2" xfId="48766" xr:uid="{00000000-0005-0000-0000-000083780000}"/>
    <cellStyle name="Normal 12 4 5 2 6 3 2 3" xfId="35956" xr:uid="{00000000-0005-0000-0000-000084780000}"/>
    <cellStyle name="Normal 12 4 5 2 6 3 3" xfId="17656" xr:uid="{00000000-0005-0000-0000-000085780000}"/>
    <cellStyle name="Normal 12 4 5 2 6 3 3 2" xfId="43276" xr:uid="{00000000-0005-0000-0000-000086780000}"/>
    <cellStyle name="Normal 12 4 5 2 6 3 4" xfId="30466" xr:uid="{00000000-0005-0000-0000-000087780000}"/>
    <cellStyle name="Normal 12 4 5 2 6 4" xfId="12165" xr:uid="{00000000-0005-0000-0000-000088780000}"/>
    <cellStyle name="Normal 12 4 5 2 6 4 2" xfId="24976" xr:uid="{00000000-0005-0000-0000-000089780000}"/>
    <cellStyle name="Normal 12 4 5 2 6 4 2 2" xfId="50596" xr:uid="{00000000-0005-0000-0000-00008A780000}"/>
    <cellStyle name="Normal 12 4 5 2 6 4 3" xfId="37786" xr:uid="{00000000-0005-0000-0000-00008B780000}"/>
    <cellStyle name="Normal 12 4 5 2 6 5" xfId="6675" xr:uid="{00000000-0005-0000-0000-00008C780000}"/>
    <cellStyle name="Normal 12 4 5 2 6 5 2" xfId="19486" xr:uid="{00000000-0005-0000-0000-00008D780000}"/>
    <cellStyle name="Normal 12 4 5 2 6 5 2 2" xfId="45106" xr:uid="{00000000-0005-0000-0000-00008E780000}"/>
    <cellStyle name="Normal 12 4 5 2 6 5 3" xfId="32296" xr:uid="{00000000-0005-0000-0000-00008F780000}"/>
    <cellStyle name="Normal 12 4 5 2 6 6" xfId="13996" xr:uid="{00000000-0005-0000-0000-000090780000}"/>
    <cellStyle name="Normal 12 4 5 2 6 6 2" xfId="39616" xr:uid="{00000000-0005-0000-0000-000091780000}"/>
    <cellStyle name="Normal 12 4 5 2 6 7" xfId="26806" xr:uid="{00000000-0005-0000-0000-000092780000}"/>
    <cellStyle name="Normal 12 4 5 2 7" xfId="2121" xr:uid="{00000000-0005-0000-0000-000093780000}"/>
    <cellStyle name="Normal 12 4 5 2 7 2" xfId="7611" xr:uid="{00000000-0005-0000-0000-000094780000}"/>
    <cellStyle name="Normal 12 4 5 2 7 2 2" xfId="20422" xr:uid="{00000000-0005-0000-0000-000095780000}"/>
    <cellStyle name="Normal 12 4 5 2 7 2 2 2" xfId="46042" xr:uid="{00000000-0005-0000-0000-000096780000}"/>
    <cellStyle name="Normal 12 4 5 2 7 2 3" xfId="33232" xr:uid="{00000000-0005-0000-0000-000097780000}"/>
    <cellStyle name="Normal 12 4 5 2 7 3" xfId="14932" xr:uid="{00000000-0005-0000-0000-000098780000}"/>
    <cellStyle name="Normal 12 4 5 2 7 3 2" xfId="40552" xr:uid="{00000000-0005-0000-0000-000099780000}"/>
    <cellStyle name="Normal 12 4 5 2 7 4" xfId="27742" xr:uid="{00000000-0005-0000-0000-00009A780000}"/>
    <cellStyle name="Normal 12 4 5 2 8" xfId="3951" xr:uid="{00000000-0005-0000-0000-00009B780000}"/>
    <cellStyle name="Normal 12 4 5 2 8 2" xfId="9441" xr:uid="{00000000-0005-0000-0000-00009C780000}"/>
    <cellStyle name="Normal 12 4 5 2 8 2 2" xfId="22252" xr:uid="{00000000-0005-0000-0000-00009D780000}"/>
    <cellStyle name="Normal 12 4 5 2 8 2 2 2" xfId="47872" xr:uid="{00000000-0005-0000-0000-00009E780000}"/>
    <cellStyle name="Normal 12 4 5 2 8 2 3" xfId="35062" xr:uid="{00000000-0005-0000-0000-00009F780000}"/>
    <cellStyle name="Normal 12 4 5 2 8 3" xfId="16762" xr:uid="{00000000-0005-0000-0000-0000A0780000}"/>
    <cellStyle name="Normal 12 4 5 2 8 3 2" xfId="42382" xr:uid="{00000000-0005-0000-0000-0000A1780000}"/>
    <cellStyle name="Normal 12 4 5 2 8 4" xfId="29572" xr:uid="{00000000-0005-0000-0000-0000A2780000}"/>
    <cellStyle name="Normal 12 4 5 2 9" xfId="11271" xr:uid="{00000000-0005-0000-0000-0000A3780000}"/>
    <cellStyle name="Normal 12 4 5 2 9 2" xfId="24082" xr:uid="{00000000-0005-0000-0000-0000A4780000}"/>
    <cellStyle name="Normal 12 4 5 2 9 2 2" xfId="49702" xr:uid="{00000000-0005-0000-0000-0000A5780000}"/>
    <cellStyle name="Normal 12 4 5 2 9 3" xfId="36892" xr:uid="{00000000-0005-0000-0000-0000A6780000}"/>
    <cellStyle name="Normal 12 4 5 3" xfId="340" xr:uid="{00000000-0005-0000-0000-0000A7780000}"/>
    <cellStyle name="Normal 12 4 5 3 10" xfId="5832" xr:uid="{00000000-0005-0000-0000-0000A8780000}"/>
    <cellStyle name="Normal 12 4 5 3 10 2" xfId="18643" xr:uid="{00000000-0005-0000-0000-0000A9780000}"/>
    <cellStyle name="Normal 12 4 5 3 10 2 2" xfId="44263" xr:uid="{00000000-0005-0000-0000-0000AA780000}"/>
    <cellStyle name="Normal 12 4 5 3 10 3" xfId="31453" xr:uid="{00000000-0005-0000-0000-0000AB780000}"/>
    <cellStyle name="Normal 12 4 5 3 11" xfId="13153" xr:uid="{00000000-0005-0000-0000-0000AC780000}"/>
    <cellStyle name="Normal 12 4 5 3 11 2" xfId="38773" xr:uid="{00000000-0005-0000-0000-0000AD780000}"/>
    <cellStyle name="Normal 12 4 5 3 12" xfId="25963" xr:uid="{00000000-0005-0000-0000-0000AE780000}"/>
    <cellStyle name="Normal 12 4 5 3 2" xfId="569" xr:uid="{00000000-0005-0000-0000-0000AF780000}"/>
    <cellStyle name="Normal 12 4 5 3 2 2" xfId="968" xr:uid="{00000000-0005-0000-0000-0000B0780000}"/>
    <cellStyle name="Normal 12 4 5 3 2 2 2" xfId="1863" xr:uid="{00000000-0005-0000-0000-0000B1780000}"/>
    <cellStyle name="Normal 12 4 5 3 2 2 2 2" xfId="3693" xr:uid="{00000000-0005-0000-0000-0000B2780000}"/>
    <cellStyle name="Normal 12 4 5 3 2 2 2 2 2" xfId="9183" xr:uid="{00000000-0005-0000-0000-0000B3780000}"/>
    <cellStyle name="Normal 12 4 5 3 2 2 2 2 2 2" xfId="21994" xr:uid="{00000000-0005-0000-0000-0000B4780000}"/>
    <cellStyle name="Normal 12 4 5 3 2 2 2 2 2 2 2" xfId="47614" xr:uid="{00000000-0005-0000-0000-0000B5780000}"/>
    <cellStyle name="Normal 12 4 5 3 2 2 2 2 2 3" xfId="34804" xr:uid="{00000000-0005-0000-0000-0000B6780000}"/>
    <cellStyle name="Normal 12 4 5 3 2 2 2 2 3" xfId="16504" xr:uid="{00000000-0005-0000-0000-0000B7780000}"/>
    <cellStyle name="Normal 12 4 5 3 2 2 2 2 3 2" xfId="42124" xr:uid="{00000000-0005-0000-0000-0000B8780000}"/>
    <cellStyle name="Normal 12 4 5 3 2 2 2 2 4" xfId="29314" xr:uid="{00000000-0005-0000-0000-0000B9780000}"/>
    <cellStyle name="Normal 12 4 5 3 2 2 2 3" xfId="5523" xr:uid="{00000000-0005-0000-0000-0000BA780000}"/>
    <cellStyle name="Normal 12 4 5 3 2 2 2 3 2" xfId="11013" xr:uid="{00000000-0005-0000-0000-0000BB780000}"/>
    <cellStyle name="Normal 12 4 5 3 2 2 2 3 2 2" xfId="23824" xr:uid="{00000000-0005-0000-0000-0000BC780000}"/>
    <cellStyle name="Normal 12 4 5 3 2 2 2 3 2 2 2" xfId="49444" xr:uid="{00000000-0005-0000-0000-0000BD780000}"/>
    <cellStyle name="Normal 12 4 5 3 2 2 2 3 2 3" xfId="36634" xr:uid="{00000000-0005-0000-0000-0000BE780000}"/>
    <cellStyle name="Normal 12 4 5 3 2 2 2 3 3" xfId="18334" xr:uid="{00000000-0005-0000-0000-0000BF780000}"/>
    <cellStyle name="Normal 12 4 5 3 2 2 2 3 3 2" xfId="43954" xr:uid="{00000000-0005-0000-0000-0000C0780000}"/>
    <cellStyle name="Normal 12 4 5 3 2 2 2 3 4" xfId="31144" xr:uid="{00000000-0005-0000-0000-0000C1780000}"/>
    <cellStyle name="Normal 12 4 5 3 2 2 2 4" xfId="12843" xr:uid="{00000000-0005-0000-0000-0000C2780000}"/>
    <cellStyle name="Normal 12 4 5 3 2 2 2 4 2" xfId="25654" xr:uid="{00000000-0005-0000-0000-0000C3780000}"/>
    <cellStyle name="Normal 12 4 5 3 2 2 2 4 2 2" xfId="51274" xr:uid="{00000000-0005-0000-0000-0000C4780000}"/>
    <cellStyle name="Normal 12 4 5 3 2 2 2 4 3" xfId="38464" xr:uid="{00000000-0005-0000-0000-0000C5780000}"/>
    <cellStyle name="Normal 12 4 5 3 2 2 2 5" xfId="7353" xr:uid="{00000000-0005-0000-0000-0000C6780000}"/>
    <cellStyle name="Normal 12 4 5 3 2 2 2 5 2" xfId="20164" xr:uid="{00000000-0005-0000-0000-0000C7780000}"/>
    <cellStyle name="Normal 12 4 5 3 2 2 2 5 2 2" xfId="45784" xr:uid="{00000000-0005-0000-0000-0000C8780000}"/>
    <cellStyle name="Normal 12 4 5 3 2 2 2 5 3" xfId="32974" xr:uid="{00000000-0005-0000-0000-0000C9780000}"/>
    <cellStyle name="Normal 12 4 5 3 2 2 2 6" xfId="14674" xr:uid="{00000000-0005-0000-0000-0000CA780000}"/>
    <cellStyle name="Normal 12 4 5 3 2 2 2 6 2" xfId="40294" xr:uid="{00000000-0005-0000-0000-0000CB780000}"/>
    <cellStyle name="Normal 12 4 5 3 2 2 2 7" xfId="27484" xr:uid="{00000000-0005-0000-0000-0000CC780000}"/>
    <cellStyle name="Normal 12 4 5 3 2 2 3" xfId="2799" xr:uid="{00000000-0005-0000-0000-0000CD780000}"/>
    <cellStyle name="Normal 12 4 5 3 2 2 3 2" xfId="8289" xr:uid="{00000000-0005-0000-0000-0000CE780000}"/>
    <cellStyle name="Normal 12 4 5 3 2 2 3 2 2" xfId="21100" xr:uid="{00000000-0005-0000-0000-0000CF780000}"/>
    <cellStyle name="Normal 12 4 5 3 2 2 3 2 2 2" xfId="46720" xr:uid="{00000000-0005-0000-0000-0000D0780000}"/>
    <cellStyle name="Normal 12 4 5 3 2 2 3 2 3" xfId="33910" xr:uid="{00000000-0005-0000-0000-0000D1780000}"/>
    <cellStyle name="Normal 12 4 5 3 2 2 3 3" xfId="15610" xr:uid="{00000000-0005-0000-0000-0000D2780000}"/>
    <cellStyle name="Normal 12 4 5 3 2 2 3 3 2" xfId="41230" xr:uid="{00000000-0005-0000-0000-0000D3780000}"/>
    <cellStyle name="Normal 12 4 5 3 2 2 3 4" xfId="28420" xr:uid="{00000000-0005-0000-0000-0000D4780000}"/>
    <cellStyle name="Normal 12 4 5 3 2 2 4" xfId="4629" xr:uid="{00000000-0005-0000-0000-0000D5780000}"/>
    <cellStyle name="Normal 12 4 5 3 2 2 4 2" xfId="10119" xr:uid="{00000000-0005-0000-0000-0000D6780000}"/>
    <cellStyle name="Normal 12 4 5 3 2 2 4 2 2" xfId="22930" xr:uid="{00000000-0005-0000-0000-0000D7780000}"/>
    <cellStyle name="Normal 12 4 5 3 2 2 4 2 2 2" xfId="48550" xr:uid="{00000000-0005-0000-0000-0000D8780000}"/>
    <cellStyle name="Normal 12 4 5 3 2 2 4 2 3" xfId="35740" xr:uid="{00000000-0005-0000-0000-0000D9780000}"/>
    <cellStyle name="Normal 12 4 5 3 2 2 4 3" xfId="17440" xr:uid="{00000000-0005-0000-0000-0000DA780000}"/>
    <cellStyle name="Normal 12 4 5 3 2 2 4 3 2" xfId="43060" xr:uid="{00000000-0005-0000-0000-0000DB780000}"/>
    <cellStyle name="Normal 12 4 5 3 2 2 4 4" xfId="30250" xr:uid="{00000000-0005-0000-0000-0000DC780000}"/>
    <cellStyle name="Normal 12 4 5 3 2 2 5" xfId="11949" xr:uid="{00000000-0005-0000-0000-0000DD780000}"/>
    <cellStyle name="Normal 12 4 5 3 2 2 5 2" xfId="24760" xr:uid="{00000000-0005-0000-0000-0000DE780000}"/>
    <cellStyle name="Normal 12 4 5 3 2 2 5 2 2" xfId="50380" xr:uid="{00000000-0005-0000-0000-0000DF780000}"/>
    <cellStyle name="Normal 12 4 5 3 2 2 5 3" xfId="37570" xr:uid="{00000000-0005-0000-0000-0000E0780000}"/>
    <cellStyle name="Normal 12 4 5 3 2 2 6" xfId="6459" xr:uid="{00000000-0005-0000-0000-0000E1780000}"/>
    <cellStyle name="Normal 12 4 5 3 2 2 6 2" xfId="19270" xr:uid="{00000000-0005-0000-0000-0000E2780000}"/>
    <cellStyle name="Normal 12 4 5 3 2 2 6 2 2" xfId="44890" xr:uid="{00000000-0005-0000-0000-0000E3780000}"/>
    <cellStyle name="Normal 12 4 5 3 2 2 6 3" xfId="32080" xr:uid="{00000000-0005-0000-0000-0000E4780000}"/>
    <cellStyle name="Normal 12 4 5 3 2 2 7" xfId="13780" xr:uid="{00000000-0005-0000-0000-0000E5780000}"/>
    <cellStyle name="Normal 12 4 5 3 2 2 7 2" xfId="39400" xr:uid="{00000000-0005-0000-0000-0000E6780000}"/>
    <cellStyle name="Normal 12 4 5 3 2 2 8" xfId="26590" xr:uid="{00000000-0005-0000-0000-0000E7780000}"/>
    <cellStyle name="Normal 12 4 5 3 2 3" xfId="1464" xr:uid="{00000000-0005-0000-0000-0000E8780000}"/>
    <cellStyle name="Normal 12 4 5 3 2 3 2" xfId="3294" xr:uid="{00000000-0005-0000-0000-0000E9780000}"/>
    <cellStyle name="Normal 12 4 5 3 2 3 2 2" xfId="8784" xr:uid="{00000000-0005-0000-0000-0000EA780000}"/>
    <cellStyle name="Normal 12 4 5 3 2 3 2 2 2" xfId="21595" xr:uid="{00000000-0005-0000-0000-0000EB780000}"/>
    <cellStyle name="Normal 12 4 5 3 2 3 2 2 2 2" xfId="47215" xr:uid="{00000000-0005-0000-0000-0000EC780000}"/>
    <cellStyle name="Normal 12 4 5 3 2 3 2 2 3" xfId="34405" xr:uid="{00000000-0005-0000-0000-0000ED780000}"/>
    <cellStyle name="Normal 12 4 5 3 2 3 2 3" xfId="16105" xr:uid="{00000000-0005-0000-0000-0000EE780000}"/>
    <cellStyle name="Normal 12 4 5 3 2 3 2 3 2" xfId="41725" xr:uid="{00000000-0005-0000-0000-0000EF780000}"/>
    <cellStyle name="Normal 12 4 5 3 2 3 2 4" xfId="28915" xr:uid="{00000000-0005-0000-0000-0000F0780000}"/>
    <cellStyle name="Normal 12 4 5 3 2 3 3" xfId="5124" xr:uid="{00000000-0005-0000-0000-0000F1780000}"/>
    <cellStyle name="Normal 12 4 5 3 2 3 3 2" xfId="10614" xr:uid="{00000000-0005-0000-0000-0000F2780000}"/>
    <cellStyle name="Normal 12 4 5 3 2 3 3 2 2" xfId="23425" xr:uid="{00000000-0005-0000-0000-0000F3780000}"/>
    <cellStyle name="Normal 12 4 5 3 2 3 3 2 2 2" xfId="49045" xr:uid="{00000000-0005-0000-0000-0000F4780000}"/>
    <cellStyle name="Normal 12 4 5 3 2 3 3 2 3" xfId="36235" xr:uid="{00000000-0005-0000-0000-0000F5780000}"/>
    <cellStyle name="Normal 12 4 5 3 2 3 3 3" xfId="17935" xr:uid="{00000000-0005-0000-0000-0000F6780000}"/>
    <cellStyle name="Normal 12 4 5 3 2 3 3 3 2" xfId="43555" xr:uid="{00000000-0005-0000-0000-0000F7780000}"/>
    <cellStyle name="Normal 12 4 5 3 2 3 3 4" xfId="30745" xr:uid="{00000000-0005-0000-0000-0000F8780000}"/>
    <cellStyle name="Normal 12 4 5 3 2 3 4" xfId="12444" xr:uid="{00000000-0005-0000-0000-0000F9780000}"/>
    <cellStyle name="Normal 12 4 5 3 2 3 4 2" xfId="25255" xr:uid="{00000000-0005-0000-0000-0000FA780000}"/>
    <cellStyle name="Normal 12 4 5 3 2 3 4 2 2" xfId="50875" xr:uid="{00000000-0005-0000-0000-0000FB780000}"/>
    <cellStyle name="Normal 12 4 5 3 2 3 4 3" xfId="38065" xr:uid="{00000000-0005-0000-0000-0000FC780000}"/>
    <cellStyle name="Normal 12 4 5 3 2 3 5" xfId="6954" xr:uid="{00000000-0005-0000-0000-0000FD780000}"/>
    <cellStyle name="Normal 12 4 5 3 2 3 5 2" xfId="19765" xr:uid="{00000000-0005-0000-0000-0000FE780000}"/>
    <cellStyle name="Normal 12 4 5 3 2 3 5 2 2" xfId="45385" xr:uid="{00000000-0005-0000-0000-0000FF780000}"/>
    <cellStyle name="Normal 12 4 5 3 2 3 5 3" xfId="32575" xr:uid="{00000000-0005-0000-0000-000000790000}"/>
    <cellStyle name="Normal 12 4 5 3 2 3 6" xfId="14275" xr:uid="{00000000-0005-0000-0000-000001790000}"/>
    <cellStyle name="Normal 12 4 5 3 2 3 6 2" xfId="39895" xr:uid="{00000000-0005-0000-0000-000002790000}"/>
    <cellStyle name="Normal 12 4 5 3 2 3 7" xfId="27085" xr:uid="{00000000-0005-0000-0000-000003790000}"/>
    <cellStyle name="Normal 12 4 5 3 2 4" xfId="2400" xr:uid="{00000000-0005-0000-0000-000004790000}"/>
    <cellStyle name="Normal 12 4 5 3 2 4 2" xfId="7890" xr:uid="{00000000-0005-0000-0000-000005790000}"/>
    <cellStyle name="Normal 12 4 5 3 2 4 2 2" xfId="20701" xr:uid="{00000000-0005-0000-0000-000006790000}"/>
    <cellStyle name="Normal 12 4 5 3 2 4 2 2 2" xfId="46321" xr:uid="{00000000-0005-0000-0000-000007790000}"/>
    <cellStyle name="Normal 12 4 5 3 2 4 2 3" xfId="33511" xr:uid="{00000000-0005-0000-0000-000008790000}"/>
    <cellStyle name="Normal 12 4 5 3 2 4 3" xfId="15211" xr:uid="{00000000-0005-0000-0000-000009790000}"/>
    <cellStyle name="Normal 12 4 5 3 2 4 3 2" xfId="40831" xr:uid="{00000000-0005-0000-0000-00000A790000}"/>
    <cellStyle name="Normal 12 4 5 3 2 4 4" xfId="28021" xr:uid="{00000000-0005-0000-0000-00000B790000}"/>
    <cellStyle name="Normal 12 4 5 3 2 5" xfId="4230" xr:uid="{00000000-0005-0000-0000-00000C790000}"/>
    <cellStyle name="Normal 12 4 5 3 2 5 2" xfId="9720" xr:uid="{00000000-0005-0000-0000-00000D790000}"/>
    <cellStyle name="Normal 12 4 5 3 2 5 2 2" xfId="22531" xr:uid="{00000000-0005-0000-0000-00000E790000}"/>
    <cellStyle name="Normal 12 4 5 3 2 5 2 2 2" xfId="48151" xr:uid="{00000000-0005-0000-0000-00000F790000}"/>
    <cellStyle name="Normal 12 4 5 3 2 5 2 3" xfId="35341" xr:uid="{00000000-0005-0000-0000-000010790000}"/>
    <cellStyle name="Normal 12 4 5 3 2 5 3" xfId="17041" xr:uid="{00000000-0005-0000-0000-000011790000}"/>
    <cellStyle name="Normal 12 4 5 3 2 5 3 2" xfId="42661" xr:uid="{00000000-0005-0000-0000-000012790000}"/>
    <cellStyle name="Normal 12 4 5 3 2 5 4" xfId="29851" xr:uid="{00000000-0005-0000-0000-000013790000}"/>
    <cellStyle name="Normal 12 4 5 3 2 6" xfId="11550" xr:uid="{00000000-0005-0000-0000-000014790000}"/>
    <cellStyle name="Normal 12 4 5 3 2 6 2" xfId="24361" xr:uid="{00000000-0005-0000-0000-000015790000}"/>
    <cellStyle name="Normal 12 4 5 3 2 6 2 2" xfId="49981" xr:uid="{00000000-0005-0000-0000-000016790000}"/>
    <cellStyle name="Normal 12 4 5 3 2 6 3" xfId="37171" xr:uid="{00000000-0005-0000-0000-000017790000}"/>
    <cellStyle name="Normal 12 4 5 3 2 7" xfId="6060" xr:uid="{00000000-0005-0000-0000-000018790000}"/>
    <cellStyle name="Normal 12 4 5 3 2 7 2" xfId="18871" xr:uid="{00000000-0005-0000-0000-000019790000}"/>
    <cellStyle name="Normal 12 4 5 3 2 7 2 2" xfId="44491" xr:uid="{00000000-0005-0000-0000-00001A790000}"/>
    <cellStyle name="Normal 12 4 5 3 2 7 3" xfId="31681" xr:uid="{00000000-0005-0000-0000-00001B790000}"/>
    <cellStyle name="Normal 12 4 5 3 2 8" xfId="13381" xr:uid="{00000000-0005-0000-0000-00001C790000}"/>
    <cellStyle name="Normal 12 4 5 3 2 8 2" xfId="39001" xr:uid="{00000000-0005-0000-0000-00001D790000}"/>
    <cellStyle name="Normal 12 4 5 3 2 9" xfId="26191" xr:uid="{00000000-0005-0000-0000-00001E790000}"/>
    <cellStyle name="Normal 12 4 5 3 3" xfId="701" xr:uid="{00000000-0005-0000-0000-00001F790000}"/>
    <cellStyle name="Normal 12 4 5 3 3 2" xfId="1101" xr:uid="{00000000-0005-0000-0000-000020790000}"/>
    <cellStyle name="Normal 12 4 5 3 3 2 2" xfId="1996" xr:uid="{00000000-0005-0000-0000-000021790000}"/>
    <cellStyle name="Normal 12 4 5 3 3 2 2 2" xfId="3826" xr:uid="{00000000-0005-0000-0000-000022790000}"/>
    <cellStyle name="Normal 12 4 5 3 3 2 2 2 2" xfId="9316" xr:uid="{00000000-0005-0000-0000-000023790000}"/>
    <cellStyle name="Normal 12 4 5 3 3 2 2 2 2 2" xfId="22127" xr:uid="{00000000-0005-0000-0000-000024790000}"/>
    <cellStyle name="Normal 12 4 5 3 3 2 2 2 2 2 2" xfId="47747" xr:uid="{00000000-0005-0000-0000-000025790000}"/>
    <cellStyle name="Normal 12 4 5 3 3 2 2 2 2 3" xfId="34937" xr:uid="{00000000-0005-0000-0000-000026790000}"/>
    <cellStyle name="Normal 12 4 5 3 3 2 2 2 3" xfId="16637" xr:uid="{00000000-0005-0000-0000-000027790000}"/>
    <cellStyle name="Normal 12 4 5 3 3 2 2 2 3 2" xfId="42257" xr:uid="{00000000-0005-0000-0000-000028790000}"/>
    <cellStyle name="Normal 12 4 5 3 3 2 2 2 4" xfId="29447" xr:uid="{00000000-0005-0000-0000-000029790000}"/>
    <cellStyle name="Normal 12 4 5 3 3 2 2 3" xfId="5656" xr:uid="{00000000-0005-0000-0000-00002A790000}"/>
    <cellStyle name="Normal 12 4 5 3 3 2 2 3 2" xfId="11146" xr:uid="{00000000-0005-0000-0000-00002B790000}"/>
    <cellStyle name="Normal 12 4 5 3 3 2 2 3 2 2" xfId="23957" xr:uid="{00000000-0005-0000-0000-00002C790000}"/>
    <cellStyle name="Normal 12 4 5 3 3 2 2 3 2 2 2" xfId="49577" xr:uid="{00000000-0005-0000-0000-00002D790000}"/>
    <cellStyle name="Normal 12 4 5 3 3 2 2 3 2 3" xfId="36767" xr:uid="{00000000-0005-0000-0000-00002E790000}"/>
    <cellStyle name="Normal 12 4 5 3 3 2 2 3 3" xfId="18467" xr:uid="{00000000-0005-0000-0000-00002F790000}"/>
    <cellStyle name="Normal 12 4 5 3 3 2 2 3 3 2" xfId="44087" xr:uid="{00000000-0005-0000-0000-000030790000}"/>
    <cellStyle name="Normal 12 4 5 3 3 2 2 3 4" xfId="31277" xr:uid="{00000000-0005-0000-0000-000031790000}"/>
    <cellStyle name="Normal 12 4 5 3 3 2 2 4" xfId="12976" xr:uid="{00000000-0005-0000-0000-000032790000}"/>
    <cellStyle name="Normal 12 4 5 3 3 2 2 4 2" xfId="25787" xr:uid="{00000000-0005-0000-0000-000033790000}"/>
    <cellStyle name="Normal 12 4 5 3 3 2 2 4 2 2" xfId="51407" xr:uid="{00000000-0005-0000-0000-000034790000}"/>
    <cellStyle name="Normal 12 4 5 3 3 2 2 4 3" xfId="38597" xr:uid="{00000000-0005-0000-0000-000035790000}"/>
    <cellStyle name="Normal 12 4 5 3 3 2 2 5" xfId="7486" xr:uid="{00000000-0005-0000-0000-000036790000}"/>
    <cellStyle name="Normal 12 4 5 3 3 2 2 5 2" xfId="20297" xr:uid="{00000000-0005-0000-0000-000037790000}"/>
    <cellStyle name="Normal 12 4 5 3 3 2 2 5 2 2" xfId="45917" xr:uid="{00000000-0005-0000-0000-000038790000}"/>
    <cellStyle name="Normal 12 4 5 3 3 2 2 5 3" xfId="33107" xr:uid="{00000000-0005-0000-0000-000039790000}"/>
    <cellStyle name="Normal 12 4 5 3 3 2 2 6" xfId="14807" xr:uid="{00000000-0005-0000-0000-00003A790000}"/>
    <cellStyle name="Normal 12 4 5 3 3 2 2 6 2" xfId="40427" xr:uid="{00000000-0005-0000-0000-00003B790000}"/>
    <cellStyle name="Normal 12 4 5 3 3 2 2 7" xfId="27617" xr:uid="{00000000-0005-0000-0000-00003C790000}"/>
    <cellStyle name="Normal 12 4 5 3 3 2 3" xfId="2932" xr:uid="{00000000-0005-0000-0000-00003D790000}"/>
    <cellStyle name="Normal 12 4 5 3 3 2 3 2" xfId="8422" xr:uid="{00000000-0005-0000-0000-00003E790000}"/>
    <cellStyle name="Normal 12 4 5 3 3 2 3 2 2" xfId="21233" xr:uid="{00000000-0005-0000-0000-00003F790000}"/>
    <cellStyle name="Normal 12 4 5 3 3 2 3 2 2 2" xfId="46853" xr:uid="{00000000-0005-0000-0000-000040790000}"/>
    <cellStyle name="Normal 12 4 5 3 3 2 3 2 3" xfId="34043" xr:uid="{00000000-0005-0000-0000-000041790000}"/>
    <cellStyle name="Normal 12 4 5 3 3 2 3 3" xfId="15743" xr:uid="{00000000-0005-0000-0000-000042790000}"/>
    <cellStyle name="Normal 12 4 5 3 3 2 3 3 2" xfId="41363" xr:uid="{00000000-0005-0000-0000-000043790000}"/>
    <cellStyle name="Normal 12 4 5 3 3 2 3 4" xfId="28553" xr:uid="{00000000-0005-0000-0000-000044790000}"/>
    <cellStyle name="Normal 12 4 5 3 3 2 4" xfId="4762" xr:uid="{00000000-0005-0000-0000-000045790000}"/>
    <cellStyle name="Normal 12 4 5 3 3 2 4 2" xfId="10252" xr:uid="{00000000-0005-0000-0000-000046790000}"/>
    <cellStyle name="Normal 12 4 5 3 3 2 4 2 2" xfId="23063" xr:uid="{00000000-0005-0000-0000-000047790000}"/>
    <cellStyle name="Normal 12 4 5 3 3 2 4 2 2 2" xfId="48683" xr:uid="{00000000-0005-0000-0000-000048790000}"/>
    <cellStyle name="Normal 12 4 5 3 3 2 4 2 3" xfId="35873" xr:uid="{00000000-0005-0000-0000-000049790000}"/>
    <cellStyle name="Normal 12 4 5 3 3 2 4 3" xfId="17573" xr:uid="{00000000-0005-0000-0000-00004A790000}"/>
    <cellStyle name="Normal 12 4 5 3 3 2 4 3 2" xfId="43193" xr:uid="{00000000-0005-0000-0000-00004B790000}"/>
    <cellStyle name="Normal 12 4 5 3 3 2 4 4" xfId="30383" xr:uid="{00000000-0005-0000-0000-00004C790000}"/>
    <cellStyle name="Normal 12 4 5 3 3 2 5" xfId="12082" xr:uid="{00000000-0005-0000-0000-00004D790000}"/>
    <cellStyle name="Normal 12 4 5 3 3 2 5 2" xfId="24893" xr:uid="{00000000-0005-0000-0000-00004E790000}"/>
    <cellStyle name="Normal 12 4 5 3 3 2 5 2 2" xfId="50513" xr:uid="{00000000-0005-0000-0000-00004F790000}"/>
    <cellStyle name="Normal 12 4 5 3 3 2 5 3" xfId="37703" xr:uid="{00000000-0005-0000-0000-000050790000}"/>
    <cellStyle name="Normal 12 4 5 3 3 2 6" xfId="6592" xr:uid="{00000000-0005-0000-0000-000051790000}"/>
    <cellStyle name="Normal 12 4 5 3 3 2 6 2" xfId="19403" xr:uid="{00000000-0005-0000-0000-000052790000}"/>
    <cellStyle name="Normal 12 4 5 3 3 2 6 2 2" xfId="45023" xr:uid="{00000000-0005-0000-0000-000053790000}"/>
    <cellStyle name="Normal 12 4 5 3 3 2 6 3" xfId="32213" xr:uid="{00000000-0005-0000-0000-000054790000}"/>
    <cellStyle name="Normal 12 4 5 3 3 2 7" xfId="13913" xr:uid="{00000000-0005-0000-0000-000055790000}"/>
    <cellStyle name="Normal 12 4 5 3 3 2 7 2" xfId="39533" xr:uid="{00000000-0005-0000-0000-000056790000}"/>
    <cellStyle name="Normal 12 4 5 3 3 2 8" xfId="26723" xr:uid="{00000000-0005-0000-0000-000057790000}"/>
    <cellStyle name="Normal 12 4 5 3 3 3" xfId="1596" xr:uid="{00000000-0005-0000-0000-000058790000}"/>
    <cellStyle name="Normal 12 4 5 3 3 3 2" xfId="3426" xr:uid="{00000000-0005-0000-0000-000059790000}"/>
    <cellStyle name="Normal 12 4 5 3 3 3 2 2" xfId="8916" xr:uid="{00000000-0005-0000-0000-00005A790000}"/>
    <cellStyle name="Normal 12 4 5 3 3 3 2 2 2" xfId="21727" xr:uid="{00000000-0005-0000-0000-00005B790000}"/>
    <cellStyle name="Normal 12 4 5 3 3 3 2 2 2 2" xfId="47347" xr:uid="{00000000-0005-0000-0000-00005C790000}"/>
    <cellStyle name="Normal 12 4 5 3 3 3 2 2 3" xfId="34537" xr:uid="{00000000-0005-0000-0000-00005D790000}"/>
    <cellStyle name="Normal 12 4 5 3 3 3 2 3" xfId="16237" xr:uid="{00000000-0005-0000-0000-00005E790000}"/>
    <cellStyle name="Normal 12 4 5 3 3 3 2 3 2" xfId="41857" xr:uid="{00000000-0005-0000-0000-00005F790000}"/>
    <cellStyle name="Normal 12 4 5 3 3 3 2 4" xfId="29047" xr:uid="{00000000-0005-0000-0000-000060790000}"/>
    <cellStyle name="Normal 12 4 5 3 3 3 3" xfId="5256" xr:uid="{00000000-0005-0000-0000-000061790000}"/>
    <cellStyle name="Normal 12 4 5 3 3 3 3 2" xfId="10746" xr:uid="{00000000-0005-0000-0000-000062790000}"/>
    <cellStyle name="Normal 12 4 5 3 3 3 3 2 2" xfId="23557" xr:uid="{00000000-0005-0000-0000-000063790000}"/>
    <cellStyle name="Normal 12 4 5 3 3 3 3 2 2 2" xfId="49177" xr:uid="{00000000-0005-0000-0000-000064790000}"/>
    <cellStyle name="Normal 12 4 5 3 3 3 3 2 3" xfId="36367" xr:uid="{00000000-0005-0000-0000-000065790000}"/>
    <cellStyle name="Normal 12 4 5 3 3 3 3 3" xfId="18067" xr:uid="{00000000-0005-0000-0000-000066790000}"/>
    <cellStyle name="Normal 12 4 5 3 3 3 3 3 2" xfId="43687" xr:uid="{00000000-0005-0000-0000-000067790000}"/>
    <cellStyle name="Normal 12 4 5 3 3 3 3 4" xfId="30877" xr:uid="{00000000-0005-0000-0000-000068790000}"/>
    <cellStyle name="Normal 12 4 5 3 3 3 4" xfId="12576" xr:uid="{00000000-0005-0000-0000-000069790000}"/>
    <cellStyle name="Normal 12 4 5 3 3 3 4 2" xfId="25387" xr:uid="{00000000-0005-0000-0000-00006A790000}"/>
    <cellStyle name="Normal 12 4 5 3 3 3 4 2 2" xfId="51007" xr:uid="{00000000-0005-0000-0000-00006B790000}"/>
    <cellStyle name="Normal 12 4 5 3 3 3 4 3" xfId="38197" xr:uid="{00000000-0005-0000-0000-00006C790000}"/>
    <cellStyle name="Normal 12 4 5 3 3 3 5" xfId="7086" xr:uid="{00000000-0005-0000-0000-00006D790000}"/>
    <cellStyle name="Normal 12 4 5 3 3 3 5 2" xfId="19897" xr:uid="{00000000-0005-0000-0000-00006E790000}"/>
    <cellStyle name="Normal 12 4 5 3 3 3 5 2 2" xfId="45517" xr:uid="{00000000-0005-0000-0000-00006F790000}"/>
    <cellStyle name="Normal 12 4 5 3 3 3 5 3" xfId="32707" xr:uid="{00000000-0005-0000-0000-000070790000}"/>
    <cellStyle name="Normal 12 4 5 3 3 3 6" xfId="14407" xr:uid="{00000000-0005-0000-0000-000071790000}"/>
    <cellStyle name="Normal 12 4 5 3 3 3 6 2" xfId="40027" xr:uid="{00000000-0005-0000-0000-000072790000}"/>
    <cellStyle name="Normal 12 4 5 3 3 3 7" xfId="27217" xr:uid="{00000000-0005-0000-0000-000073790000}"/>
    <cellStyle name="Normal 12 4 5 3 3 4" xfId="2532" xr:uid="{00000000-0005-0000-0000-000074790000}"/>
    <cellStyle name="Normal 12 4 5 3 3 4 2" xfId="8022" xr:uid="{00000000-0005-0000-0000-000075790000}"/>
    <cellStyle name="Normal 12 4 5 3 3 4 2 2" xfId="20833" xr:uid="{00000000-0005-0000-0000-000076790000}"/>
    <cellStyle name="Normal 12 4 5 3 3 4 2 2 2" xfId="46453" xr:uid="{00000000-0005-0000-0000-000077790000}"/>
    <cellStyle name="Normal 12 4 5 3 3 4 2 3" xfId="33643" xr:uid="{00000000-0005-0000-0000-000078790000}"/>
    <cellStyle name="Normal 12 4 5 3 3 4 3" xfId="15343" xr:uid="{00000000-0005-0000-0000-000079790000}"/>
    <cellStyle name="Normal 12 4 5 3 3 4 3 2" xfId="40963" xr:uid="{00000000-0005-0000-0000-00007A790000}"/>
    <cellStyle name="Normal 12 4 5 3 3 4 4" xfId="28153" xr:uid="{00000000-0005-0000-0000-00007B790000}"/>
    <cellStyle name="Normal 12 4 5 3 3 5" xfId="4362" xr:uid="{00000000-0005-0000-0000-00007C790000}"/>
    <cellStyle name="Normal 12 4 5 3 3 5 2" xfId="9852" xr:uid="{00000000-0005-0000-0000-00007D790000}"/>
    <cellStyle name="Normal 12 4 5 3 3 5 2 2" xfId="22663" xr:uid="{00000000-0005-0000-0000-00007E790000}"/>
    <cellStyle name="Normal 12 4 5 3 3 5 2 2 2" xfId="48283" xr:uid="{00000000-0005-0000-0000-00007F790000}"/>
    <cellStyle name="Normal 12 4 5 3 3 5 2 3" xfId="35473" xr:uid="{00000000-0005-0000-0000-000080790000}"/>
    <cellStyle name="Normal 12 4 5 3 3 5 3" xfId="17173" xr:uid="{00000000-0005-0000-0000-000081790000}"/>
    <cellStyle name="Normal 12 4 5 3 3 5 3 2" xfId="42793" xr:uid="{00000000-0005-0000-0000-000082790000}"/>
    <cellStyle name="Normal 12 4 5 3 3 5 4" xfId="29983" xr:uid="{00000000-0005-0000-0000-000083790000}"/>
    <cellStyle name="Normal 12 4 5 3 3 6" xfId="11682" xr:uid="{00000000-0005-0000-0000-000084790000}"/>
    <cellStyle name="Normal 12 4 5 3 3 6 2" xfId="24493" xr:uid="{00000000-0005-0000-0000-000085790000}"/>
    <cellStyle name="Normal 12 4 5 3 3 6 2 2" xfId="50113" xr:uid="{00000000-0005-0000-0000-000086790000}"/>
    <cellStyle name="Normal 12 4 5 3 3 6 3" xfId="37303" xr:uid="{00000000-0005-0000-0000-000087790000}"/>
    <cellStyle name="Normal 12 4 5 3 3 7" xfId="6192" xr:uid="{00000000-0005-0000-0000-000088790000}"/>
    <cellStyle name="Normal 12 4 5 3 3 7 2" xfId="19003" xr:uid="{00000000-0005-0000-0000-000089790000}"/>
    <cellStyle name="Normal 12 4 5 3 3 7 2 2" xfId="44623" xr:uid="{00000000-0005-0000-0000-00008A790000}"/>
    <cellStyle name="Normal 12 4 5 3 3 7 3" xfId="31813" xr:uid="{00000000-0005-0000-0000-00008B790000}"/>
    <cellStyle name="Normal 12 4 5 3 3 8" xfId="13513" xr:uid="{00000000-0005-0000-0000-00008C790000}"/>
    <cellStyle name="Normal 12 4 5 3 3 8 2" xfId="39133" xr:uid="{00000000-0005-0000-0000-00008D790000}"/>
    <cellStyle name="Normal 12 4 5 3 3 9" xfId="26323" xr:uid="{00000000-0005-0000-0000-00008E790000}"/>
    <cellStyle name="Normal 12 4 5 3 4" xfId="476" xr:uid="{00000000-0005-0000-0000-00008F790000}"/>
    <cellStyle name="Normal 12 4 5 3 4 2" xfId="1371" xr:uid="{00000000-0005-0000-0000-000090790000}"/>
    <cellStyle name="Normal 12 4 5 3 4 2 2" xfId="3201" xr:uid="{00000000-0005-0000-0000-000091790000}"/>
    <cellStyle name="Normal 12 4 5 3 4 2 2 2" xfId="8691" xr:uid="{00000000-0005-0000-0000-000092790000}"/>
    <cellStyle name="Normal 12 4 5 3 4 2 2 2 2" xfId="21502" xr:uid="{00000000-0005-0000-0000-000093790000}"/>
    <cellStyle name="Normal 12 4 5 3 4 2 2 2 2 2" xfId="47122" xr:uid="{00000000-0005-0000-0000-000094790000}"/>
    <cellStyle name="Normal 12 4 5 3 4 2 2 2 3" xfId="34312" xr:uid="{00000000-0005-0000-0000-000095790000}"/>
    <cellStyle name="Normal 12 4 5 3 4 2 2 3" xfId="16012" xr:uid="{00000000-0005-0000-0000-000096790000}"/>
    <cellStyle name="Normal 12 4 5 3 4 2 2 3 2" xfId="41632" xr:uid="{00000000-0005-0000-0000-000097790000}"/>
    <cellStyle name="Normal 12 4 5 3 4 2 2 4" xfId="28822" xr:uid="{00000000-0005-0000-0000-000098790000}"/>
    <cellStyle name="Normal 12 4 5 3 4 2 3" xfId="5031" xr:uid="{00000000-0005-0000-0000-000099790000}"/>
    <cellStyle name="Normal 12 4 5 3 4 2 3 2" xfId="10521" xr:uid="{00000000-0005-0000-0000-00009A790000}"/>
    <cellStyle name="Normal 12 4 5 3 4 2 3 2 2" xfId="23332" xr:uid="{00000000-0005-0000-0000-00009B790000}"/>
    <cellStyle name="Normal 12 4 5 3 4 2 3 2 2 2" xfId="48952" xr:uid="{00000000-0005-0000-0000-00009C790000}"/>
    <cellStyle name="Normal 12 4 5 3 4 2 3 2 3" xfId="36142" xr:uid="{00000000-0005-0000-0000-00009D790000}"/>
    <cellStyle name="Normal 12 4 5 3 4 2 3 3" xfId="17842" xr:uid="{00000000-0005-0000-0000-00009E790000}"/>
    <cellStyle name="Normal 12 4 5 3 4 2 3 3 2" xfId="43462" xr:uid="{00000000-0005-0000-0000-00009F790000}"/>
    <cellStyle name="Normal 12 4 5 3 4 2 3 4" xfId="30652" xr:uid="{00000000-0005-0000-0000-0000A0790000}"/>
    <cellStyle name="Normal 12 4 5 3 4 2 4" xfId="12351" xr:uid="{00000000-0005-0000-0000-0000A1790000}"/>
    <cellStyle name="Normal 12 4 5 3 4 2 4 2" xfId="25162" xr:uid="{00000000-0005-0000-0000-0000A2790000}"/>
    <cellStyle name="Normal 12 4 5 3 4 2 4 2 2" xfId="50782" xr:uid="{00000000-0005-0000-0000-0000A3790000}"/>
    <cellStyle name="Normal 12 4 5 3 4 2 4 3" xfId="37972" xr:uid="{00000000-0005-0000-0000-0000A4790000}"/>
    <cellStyle name="Normal 12 4 5 3 4 2 5" xfId="6861" xr:uid="{00000000-0005-0000-0000-0000A5790000}"/>
    <cellStyle name="Normal 12 4 5 3 4 2 5 2" xfId="19672" xr:uid="{00000000-0005-0000-0000-0000A6790000}"/>
    <cellStyle name="Normal 12 4 5 3 4 2 5 2 2" xfId="45292" xr:uid="{00000000-0005-0000-0000-0000A7790000}"/>
    <cellStyle name="Normal 12 4 5 3 4 2 5 3" xfId="32482" xr:uid="{00000000-0005-0000-0000-0000A8790000}"/>
    <cellStyle name="Normal 12 4 5 3 4 2 6" xfId="14182" xr:uid="{00000000-0005-0000-0000-0000A9790000}"/>
    <cellStyle name="Normal 12 4 5 3 4 2 6 2" xfId="39802" xr:uid="{00000000-0005-0000-0000-0000AA790000}"/>
    <cellStyle name="Normal 12 4 5 3 4 2 7" xfId="26992" xr:uid="{00000000-0005-0000-0000-0000AB790000}"/>
    <cellStyle name="Normal 12 4 5 3 4 3" xfId="2307" xr:uid="{00000000-0005-0000-0000-0000AC790000}"/>
    <cellStyle name="Normal 12 4 5 3 4 3 2" xfId="7797" xr:uid="{00000000-0005-0000-0000-0000AD790000}"/>
    <cellStyle name="Normal 12 4 5 3 4 3 2 2" xfId="20608" xr:uid="{00000000-0005-0000-0000-0000AE790000}"/>
    <cellStyle name="Normal 12 4 5 3 4 3 2 2 2" xfId="46228" xr:uid="{00000000-0005-0000-0000-0000AF790000}"/>
    <cellStyle name="Normal 12 4 5 3 4 3 2 3" xfId="33418" xr:uid="{00000000-0005-0000-0000-0000B0790000}"/>
    <cellStyle name="Normal 12 4 5 3 4 3 3" xfId="15118" xr:uid="{00000000-0005-0000-0000-0000B1790000}"/>
    <cellStyle name="Normal 12 4 5 3 4 3 3 2" xfId="40738" xr:uid="{00000000-0005-0000-0000-0000B2790000}"/>
    <cellStyle name="Normal 12 4 5 3 4 3 4" xfId="27928" xr:uid="{00000000-0005-0000-0000-0000B3790000}"/>
    <cellStyle name="Normal 12 4 5 3 4 4" xfId="4137" xr:uid="{00000000-0005-0000-0000-0000B4790000}"/>
    <cellStyle name="Normal 12 4 5 3 4 4 2" xfId="9627" xr:uid="{00000000-0005-0000-0000-0000B5790000}"/>
    <cellStyle name="Normal 12 4 5 3 4 4 2 2" xfId="22438" xr:uid="{00000000-0005-0000-0000-0000B6790000}"/>
    <cellStyle name="Normal 12 4 5 3 4 4 2 2 2" xfId="48058" xr:uid="{00000000-0005-0000-0000-0000B7790000}"/>
    <cellStyle name="Normal 12 4 5 3 4 4 2 3" xfId="35248" xr:uid="{00000000-0005-0000-0000-0000B8790000}"/>
    <cellStyle name="Normal 12 4 5 3 4 4 3" xfId="16948" xr:uid="{00000000-0005-0000-0000-0000B9790000}"/>
    <cellStyle name="Normal 12 4 5 3 4 4 3 2" xfId="42568" xr:uid="{00000000-0005-0000-0000-0000BA790000}"/>
    <cellStyle name="Normal 12 4 5 3 4 4 4" xfId="29758" xr:uid="{00000000-0005-0000-0000-0000BB790000}"/>
    <cellStyle name="Normal 12 4 5 3 4 5" xfId="11457" xr:uid="{00000000-0005-0000-0000-0000BC790000}"/>
    <cellStyle name="Normal 12 4 5 3 4 5 2" xfId="24268" xr:uid="{00000000-0005-0000-0000-0000BD790000}"/>
    <cellStyle name="Normal 12 4 5 3 4 5 2 2" xfId="49888" xr:uid="{00000000-0005-0000-0000-0000BE790000}"/>
    <cellStyle name="Normal 12 4 5 3 4 5 3" xfId="37078" xr:uid="{00000000-0005-0000-0000-0000BF790000}"/>
    <cellStyle name="Normal 12 4 5 3 4 6" xfId="5967" xr:uid="{00000000-0005-0000-0000-0000C0790000}"/>
    <cellStyle name="Normal 12 4 5 3 4 6 2" xfId="18778" xr:uid="{00000000-0005-0000-0000-0000C1790000}"/>
    <cellStyle name="Normal 12 4 5 3 4 6 2 2" xfId="44398" xr:uid="{00000000-0005-0000-0000-0000C2790000}"/>
    <cellStyle name="Normal 12 4 5 3 4 6 3" xfId="31588" xr:uid="{00000000-0005-0000-0000-0000C3790000}"/>
    <cellStyle name="Normal 12 4 5 3 4 7" xfId="13288" xr:uid="{00000000-0005-0000-0000-0000C4790000}"/>
    <cellStyle name="Normal 12 4 5 3 4 7 2" xfId="38908" xr:uid="{00000000-0005-0000-0000-0000C5790000}"/>
    <cellStyle name="Normal 12 4 5 3 4 8" xfId="26098" xr:uid="{00000000-0005-0000-0000-0000C6790000}"/>
    <cellStyle name="Normal 12 4 5 3 5" xfId="835" xr:uid="{00000000-0005-0000-0000-0000C7790000}"/>
    <cellStyle name="Normal 12 4 5 3 5 2" xfId="1730" xr:uid="{00000000-0005-0000-0000-0000C8790000}"/>
    <cellStyle name="Normal 12 4 5 3 5 2 2" xfId="3560" xr:uid="{00000000-0005-0000-0000-0000C9790000}"/>
    <cellStyle name="Normal 12 4 5 3 5 2 2 2" xfId="9050" xr:uid="{00000000-0005-0000-0000-0000CA790000}"/>
    <cellStyle name="Normal 12 4 5 3 5 2 2 2 2" xfId="21861" xr:uid="{00000000-0005-0000-0000-0000CB790000}"/>
    <cellStyle name="Normal 12 4 5 3 5 2 2 2 2 2" xfId="47481" xr:uid="{00000000-0005-0000-0000-0000CC790000}"/>
    <cellStyle name="Normal 12 4 5 3 5 2 2 2 3" xfId="34671" xr:uid="{00000000-0005-0000-0000-0000CD790000}"/>
    <cellStyle name="Normal 12 4 5 3 5 2 2 3" xfId="16371" xr:uid="{00000000-0005-0000-0000-0000CE790000}"/>
    <cellStyle name="Normal 12 4 5 3 5 2 2 3 2" xfId="41991" xr:uid="{00000000-0005-0000-0000-0000CF790000}"/>
    <cellStyle name="Normal 12 4 5 3 5 2 2 4" xfId="29181" xr:uid="{00000000-0005-0000-0000-0000D0790000}"/>
    <cellStyle name="Normal 12 4 5 3 5 2 3" xfId="5390" xr:uid="{00000000-0005-0000-0000-0000D1790000}"/>
    <cellStyle name="Normal 12 4 5 3 5 2 3 2" xfId="10880" xr:uid="{00000000-0005-0000-0000-0000D2790000}"/>
    <cellStyle name="Normal 12 4 5 3 5 2 3 2 2" xfId="23691" xr:uid="{00000000-0005-0000-0000-0000D3790000}"/>
    <cellStyle name="Normal 12 4 5 3 5 2 3 2 2 2" xfId="49311" xr:uid="{00000000-0005-0000-0000-0000D4790000}"/>
    <cellStyle name="Normal 12 4 5 3 5 2 3 2 3" xfId="36501" xr:uid="{00000000-0005-0000-0000-0000D5790000}"/>
    <cellStyle name="Normal 12 4 5 3 5 2 3 3" xfId="18201" xr:uid="{00000000-0005-0000-0000-0000D6790000}"/>
    <cellStyle name="Normal 12 4 5 3 5 2 3 3 2" xfId="43821" xr:uid="{00000000-0005-0000-0000-0000D7790000}"/>
    <cellStyle name="Normal 12 4 5 3 5 2 3 4" xfId="31011" xr:uid="{00000000-0005-0000-0000-0000D8790000}"/>
    <cellStyle name="Normal 12 4 5 3 5 2 4" xfId="12710" xr:uid="{00000000-0005-0000-0000-0000D9790000}"/>
    <cellStyle name="Normal 12 4 5 3 5 2 4 2" xfId="25521" xr:uid="{00000000-0005-0000-0000-0000DA790000}"/>
    <cellStyle name="Normal 12 4 5 3 5 2 4 2 2" xfId="51141" xr:uid="{00000000-0005-0000-0000-0000DB790000}"/>
    <cellStyle name="Normal 12 4 5 3 5 2 4 3" xfId="38331" xr:uid="{00000000-0005-0000-0000-0000DC790000}"/>
    <cellStyle name="Normal 12 4 5 3 5 2 5" xfId="7220" xr:uid="{00000000-0005-0000-0000-0000DD790000}"/>
    <cellStyle name="Normal 12 4 5 3 5 2 5 2" xfId="20031" xr:uid="{00000000-0005-0000-0000-0000DE790000}"/>
    <cellStyle name="Normal 12 4 5 3 5 2 5 2 2" xfId="45651" xr:uid="{00000000-0005-0000-0000-0000DF790000}"/>
    <cellStyle name="Normal 12 4 5 3 5 2 5 3" xfId="32841" xr:uid="{00000000-0005-0000-0000-0000E0790000}"/>
    <cellStyle name="Normal 12 4 5 3 5 2 6" xfId="14541" xr:uid="{00000000-0005-0000-0000-0000E1790000}"/>
    <cellStyle name="Normal 12 4 5 3 5 2 6 2" xfId="40161" xr:uid="{00000000-0005-0000-0000-0000E2790000}"/>
    <cellStyle name="Normal 12 4 5 3 5 2 7" xfId="27351" xr:uid="{00000000-0005-0000-0000-0000E3790000}"/>
    <cellStyle name="Normal 12 4 5 3 5 3" xfId="2666" xr:uid="{00000000-0005-0000-0000-0000E4790000}"/>
    <cellStyle name="Normal 12 4 5 3 5 3 2" xfId="8156" xr:uid="{00000000-0005-0000-0000-0000E5790000}"/>
    <cellStyle name="Normal 12 4 5 3 5 3 2 2" xfId="20967" xr:uid="{00000000-0005-0000-0000-0000E6790000}"/>
    <cellStyle name="Normal 12 4 5 3 5 3 2 2 2" xfId="46587" xr:uid="{00000000-0005-0000-0000-0000E7790000}"/>
    <cellStyle name="Normal 12 4 5 3 5 3 2 3" xfId="33777" xr:uid="{00000000-0005-0000-0000-0000E8790000}"/>
    <cellStyle name="Normal 12 4 5 3 5 3 3" xfId="15477" xr:uid="{00000000-0005-0000-0000-0000E9790000}"/>
    <cellStyle name="Normal 12 4 5 3 5 3 3 2" xfId="41097" xr:uid="{00000000-0005-0000-0000-0000EA790000}"/>
    <cellStyle name="Normal 12 4 5 3 5 3 4" xfId="28287" xr:uid="{00000000-0005-0000-0000-0000EB790000}"/>
    <cellStyle name="Normal 12 4 5 3 5 4" xfId="4496" xr:uid="{00000000-0005-0000-0000-0000EC790000}"/>
    <cellStyle name="Normal 12 4 5 3 5 4 2" xfId="9986" xr:uid="{00000000-0005-0000-0000-0000ED790000}"/>
    <cellStyle name="Normal 12 4 5 3 5 4 2 2" xfId="22797" xr:uid="{00000000-0005-0000-0000-0000EE790000}"/>
    <cellStyle name="Normal 12 4 5 3 5 4 2 2 2" xfId="48417" xr:uid="{00000000-0005-0000-0000-0000EF790000}"/>
    <cellStyle name="Normal 12 4 5 3 5 4 2 3" xfId="35607" xr:uid="{00000000-0005-0000-0000-0000F0790000}"/>
    <cellStyle name="Normal 12 4 5 3 5 4 3" xfId="17307" xr:uid="{00000000-0005-0000-0000-0000F1790000}"/>
    <cellStyle name="Normal 12 4 5 3 5 4 3 2" xfId="42927" xr:uid="{00000000-0005-0000-0000-0000F2790000}"/>
    <cellStyle name="Normal 12 4 5 3 5 4 4" xfId="30117" xr:uid="{00000000-0005-0000-0000-0000F3790000}"/>
    <cellStyle name="Normal 12 4 5 3 5 5" xfId="11816" xr:uid="{00000000-0005-0000-0000-0000F4790000}"/>
    <cellStyle name="Normal 12 4 5 3 5 5 2" xfId="24627" xr:uid="{00000000-0005-0000-0000-0000F5790000}"/>
    <cellStyle name="Normal 12 4 5 3 5 5 2 2" xfId="50247" xr:uid="{00000000-0005-0000-0000-0000F6790000}"/>
    <cellStyle name="Normal 12 4 5 3 5 5 3" xfId="37437" xr:uid="{00000000-0005-0000-0000-0000F7790000}"/>
    <cellStyle name="Normal 12 4 5 3 5 6" xfId="6326" xr:uid="{00000000-0005-0000-0000-0000F8790000}"/>
    <cellStyle name="Normal 12 4 5 3 5 6 2" xfId="19137" xr:uid="{00000000-0005-0000-0000-0000F9790000}"/>
    <cellStyle name="Normal 12 4 5 3 5 6 2 2" xfId="44757" xr:uid="{00000000-0005-0000-0000-0000FA790000}"/>
    <cellStyle name="Normal 12 4 5 3 5 6 3" xfId="31947" xr:uid="{00000000-0005-0000-0000-0000FB790000}"/>
    <cellStyle name="Normal 12 4 5 3 5 7" xfId="13647" xr:uid="{00000000-0005-0000-0000-0000FC790000}"/>
    <cellStyle name="Normal 12 4 5 3 5 7 2" xfId="39267" xr:uid="{00000000-0005-0000-0000-0000FD790000}"/>
    <cellStyle name="Normal 12 4 5 3 5 8" xfId="26457" xr:uid="{00000000-0005-0000-0000-0000FE790000}"/>
    <cellStyle name="Normal 12 4 5 3 6" xfId="1236" xr:uid="{00000000-0005-0000-0000-0000FF790000}"/>
    <cellStyle name="Normal 12 4 5 3 6 2" xfId="3066" xr:uid="{00000000-0005-0000-0000-0000007A0000}"/>
    <cellStyle name="Normal 12 4 5 3 6 2 2" xfId="8556" xr:uid="{00000000-0005-0000-0000-0000017A0000}"/>
    <cellStyle name="Normal 12 4 5 3 6 2 2 2" xfId="21367" xr:uid="{00000000-0005-0000-0000-0000027A0000}"/>
    <cellStyle name="Normal 12 4 5 3 6 2 2 2 2" xfId="46987" xr:uid="{00000000-0005-0000-0000-0000037A0000}"/>
    <cellStyle name="Normal 12 4 5 3 6 2 2 3" xfId="34177" xr:uid="{00000000-0005-0000-0000-0000047A0000}"/>
    <cellStyle name="Normal 12 4 5 3 6 2 3" xfId="15877" xr:uid="{00000000-0005-0000-0000-0000057A0000}"/>
    <cellStyle name="Normal 12 4 5 3 6 2 3 2" xfId="41497" xr:uid="{00000000-0005-0000-0000-0000067A0000}"/>
    <cellStyle name="Normal 12 4 5 3 6 2 4" xfId="28687" xr:uid="{00000000-0005-0000-0000-0000077A0000}"/>
    <cellStyle name="Normal 12 4 5 3 6 3" xfId="4896" xr:uid="{00000000-0005-0000-0000-0000087A0000}"/>
    <cellStyle name="Normal 12 4 5 3 6 3 2" xfId="10386" xr:uid="{00000000-0005-0000-0000-0000097A0000}"/>
    <cellStyle name="Normal 12 4 5 3 6 3 2 2" xfId="23197" xr:uid="{00000000-0005-0000-0000-00000A7A0000}"/>
    <cellStyle name="Normal 12 4 5 3 6 3 2 2 2" xfId="48817" xr:uid="{00000000-0005-0000-0000-00000B7A0000}"/>
    <cellStyle name="Normal 12 4 5 3 6 3 2 3" xfId="36007" xr:uid="{00000000-0005-0000-0000-00000C7A0000}"/>
    <cellStyle name="Normal 12 4 5 3 6 3 3" xfId="17707" xr:uid="{00000000-0005-0000-0000-00000D7A0000}"/>
    <cellStyle name="Normal 12 4 5 3 6 3 3 2" xfId="43327" xr:uid="{00000000-0005-0000-0000-00000E7A0000}"/>
    <cellStyle name="Normal 12 4 5 3 6 3 4" xfId="30517" xr:uid="{00000000-0005-0000-0000-00000F7A0000}"/>
    <cellStyle name="Normal 12 4 5 3 6 4" xfId="12216" xr:uid="{00000000-0005-0000-0000-0000107A0000}"/>
    <cellStyle name="Normal 12 4 5 3 6 4 2" xfId="25027" xr:uid="{00000000-0005-0000-0000-0000117A0000}"/>
    <cellStyle name="Normal 12 4 5 3 6 4 2 2" xfId="50647" xr:uid="{00000000-0005-0000-0000-0000127A0000}"/>
    <cellStyle name="Normal 12 4 5 3 6 4 3" xfId="37837" xr:uid="{00000000-0005-0000-0000-0000137A0000}"/>
    <cellStyle name="Normal 12 4 5 3 6 5" xfId="6726" xr:uid="{00000000-0005-0000-0000-0000147A0000}"/>
    <cellStyle name="Normal 12 4 5 3 6 5 2" xfId="19537" xr:uid="{00000000-0005-0000-0000-0000157A0000}"/>
    <cellStyle name="Normal 12 4 5 3 6 5 2 2" xfId="45157" xr:uid="{00000000-0005-0000-0000-0000167A0000}"/>
    <cellStyle name="Normal 12 4 5 3 6 5 3" xfId="32347" xr:uid="{00000000-0005-0000-0000-0000177A0000}"/>
    <cellStyle name="Normal 12 4 5 3 6 6" xfId="14047" xr:uid="{00000000-0005-0000-0000-0000187A0000}"/>
    <cellStyle name="Normal 12 4 5 3 6 6 2" xfId="39667" xr:uid="{00000000-0005-0000-0000-0000197A0000}"/>
    <cellStyle name="Normal 12 4 5 3 6 7" xfId="26857" xr:uid="{00000000-0005-0000-0000-00001A7A0000}"/>
    <cellStyle name="Normal 12 4 5 3 7" xfId="2172" xr:uid="{00000000-0005-0000-0000-00001B7A0000}"/>
    <cellStyle name="Normal 12 4 5 3 7 2" xfId="7662" xr:uid="{00000000-0005-0000-0000-00001C7A0000}"/>
    <cellStyle name="Normal 12 4 5 3 7 2 2" xfId="20473" xr:uid="{00000000-0005-0000-0000-00001D7A0000}"/>
    <cellStyle name="Normal 12 4 5 3 7 2 2 2" xfId="46093" xr:uid="{00000000-0005-0000-0000-00001E7A0000}"/>
    <cellStyle name="Normal 12 4 5 3 7 2 3" xfId="33283" xr:uid="{00000000-0005-0000-0000-00001F7A0000}"/>
    <cellStyle name="Normal 12 4 5 3 7 3" xfId="14983" xr:uid="{00000000-0005-0000-0000-0000207A0000}"/>
    <cellStyle name="Normal 12 4 5 3 7 3 2" xfId="40603" xr:uid="{00000000-0005-0000-0000-0000217A0000}"/>
    <cellStyle name="Normal 12 4 5 3 7 4" xfId="27793" xr:uid="{00000000-0005-0000-0000-0000227A0000}"/>
    <cellStyle name="Normal 12 4 5 3 8" xfId="4002" xr:uid="{00000000-0005-0000-0000-0000237A0000}"/>
    <cellStyle name="Normal 12 4 5 3 8 2" xfId="9492" xr:uid="{00000000-0005-0000-0000-0000247A0000}"/>
    <cellStyle name="Normal 12 4 5 3 8 2 2" xfId="22303" xr:uid="{00000000-0005-0000-0000-0000257A0000}"/>
    <cellStyle name="Normal 12 4 5 3 8 2 2 2" xfId="47923" xr:uid="{00000000-0005-0000-0000-0000267A0000}"/>
    <cellStyle name="Normal 12 4 5 3 8 2 3" xfId="35113" xr:uid="{00000000-0005-0000-0000-0000277A0000}"/>
    <cellStyle name="Normal 12 4 5 3 8 3" xfId="16813" xr:uid="{00000000-0005-0000-0000-0000287A0000}"/>
    <cellStyle name="Normal 12 4 5 3 8 3 2" xfId="42433" xr:uid="{00000000-0005-0000-0000-0000297A0000}"/>
    <cellStyle name="Normal 12 4 5 3 8 4" xfId="29623" xr:uid="{00000000-0005-0000-0000-00002A7A0000}"/>
    <cellStyle name="Normal 12 4 5 3 9" xfId="11322" xr:uid="{00000000-0005-0000-0000-00002B7A0000}"/>
    <cellStyle name="Normal 12 4 5 3 9 2" xfId="24133" xr:uid="{00000000-0005-0000-0000-00002C7A0000}"/>
    <cellStyle name="Normal 12 4 5 3 9 2 2" xfId="49753" xr:uid="{00000000-0005-0000-0000-00002D7A0000}"/>
    <cellStyle name="Normal 12 4 5 3 9 3" xfId="36943" xr:uid="{00000000-0005-0000-0000-00002E7A0000}"/>
    <cellStyle name="Normal 12 4 5 4" xfId="386" xr:uid="{00000000-0005-0000-0000-00002F7A0000}"/>
    <cellStyle name="Normal 12 4 5 4 2" xfId="876" xr:uid="{00000000-0005-0000-0000-0000307A0000}"/>
    <cellStyle name="Normal 12 4 5 4 2 2" xfId="1771" xr:uid="{00000000-0005-0000-0000-0000317A0000}"/>
    <cellStyle name="Normal 12 4 5 4 2 2 2" xfId="3601" xr:uid="{00000000-0005-0000-0000-0000327A0000}"/>
    <cellStyle name="Normal 12 4 5 4 2 2 2 2" xfId="9091" xr:uid="{00000000-0005-0000-0000-0000337A0000}"/>
    <cellStyle name="Normal 12 4 5 4 2 2 2 2 2" xfId="21902" xr:uid="{00000000-0005-0000-0000-0000347A0000}"/>
    <cellStyle name="Normal 12 4 5 4 2 2 2 2 2 2" xfId="47522" xr:uid="{00000000-0005-0000-0000-0000357A0000}"/>
    <cellStyle name="Normal 12 4 5 4 2 2 2 2 3" xfId="34712" xr:uid="{00000000-0005-0000-0000-0000367A0000}"/>
    <cellStyle name="Normal 12 4 5 4 2 2 2 3" xfId="16412" xr:uid="{00000000-0005-0000-0000-0000377A0000}"/>
    <cellStyle name="Normal 12 4 5 4 2 2 2 3 2" xfId="42032" xr:uid="{00000000-0005-0000-0000-0000387A0000}"/>
    <cellStyle name="Normal 12 4 5 4 2 2 2 4" xfId="29222" xr:uid="{00000000-0005-0000-0000-0000397A0000}"/>
    <cellStyle name="Normal 12 4 5 4 2 2 3" xfId="5431" xr:uid="{00000000-0005-0000-0000-00003A7A0000}"/>
    <cellStyle name="Normal 12 4 5 4 2 2 3 2" xfId="10921" xr:uid="{00000000-0005-0000-0000-00003B7A0000}"/>
    <cellStyle name="Normal 12 4 5 4 2 2 3 2 2" xfId="23732" xr:uid="{00000000-0005-0000-0000-00003C7A0000}"/>
    <cellStyle name="Normal 12 4 5 4 2 2 3 2 2 2" xfId="49352" xr:uid="{00000000-0005-0000-0000-00003D7A0000}"/>
    <cellStyle name="Normal 12 4 5 4 2 2 3 2 3" xfId="36542" xr:uid="{00000000-0005-0000-0000-00003E7A0000}"/>
    <cellStyle name="Normal 12 4 5 4 2 2 3 3" xfId="18242" xr:uid="{00000000-0005-0000-0000-00003F7A0000}"/>
    <cellStyle name="Normal 12 4 5 4 2 2 3 3 2" xfId="43862" xr:uid="{00000000-0005-0000-0000-0000407A0000}"/>
    <cellStyle name="Normal 12 4 5 4 2 2 3 4" xfId="31052" xr:uid="{00000000-0005-0000-0000-0000417A0000}"/>
    <cellStyle name="Normal 12 4 5 4 2 2 4" xfId="12751" xr:uid="{00000000-0005-0000-0000-0000427A0000}"/>
    <cellStyle name="Normal 12 4 5 4 2 2 4 2" xfId="25562" xr:uid="{00000000-0005-0000-0000-0000437A0000}"/>
    <cellStyle name="Normal 12 4 5 4 2 2 4 2 2" xfId="51182" xr:uid="{00000000-0005-0000-0000-0000447A0000}"/>
    <cellStyle name="Normal 12 4 5 4 2 2 4 3" xfId="38372" xr:uid="{00000000-0005-0000-0000-0000457A0000}"/>
    <cellStyle name="Normal 12 4 5 4 2 2 5" xfId="7261" xr:uid="{00000000-0005-0000-0000-0000467A0000}"/>
    <cellStyle name="Normal 12 4 5 4 2 2 5 2" xfId="20072" xr:uid="{00000000-0005-0000-0000-0000477A0000}"/>
    <cellStyle name="Normal 12 4 5 4 2 2 5 2 2" xfId="45692" xr:uid="{00000000-0005-0000-0000-0000487A0000}"/>
    <cellStyle name="Normal 12 4 5 4 2 2 5 3" xfId="32882" xr:uid="{00000000-0005-0000-0000-0000497A0000}"/>
    <cellStyle name="Normal 12 4 5 4 2 2 6" xfId="14582" xr:uid="{00000000-0005-0000-0000-00004A7A0000}"/>
    <cellStyle name="Normal 12 4 5 4 2 2 6 2" xfId="40202" xr:uid="{00000000-0005-0000-0000-00004B7A0000}"/>
    <cellStyle name="Normal 12 4 5 4 2 2 7" xfId="27392" xr:uid="{00000000-0005-0000-0000-00004C7A0000}"/>
    <cellStyle name="Normal 12 4 5 4 2 3" xfId="2707" xr:uid="{00000000-0005-0000-0000-00004D7A0000}"/>
    <cellStyle name="Normal 12 4 5 4 2 3 2" xfId="8197" xr:uid="{00000000-0005-0000-0000-00004E7A0000}"/>
    <cellStyle name="Normal 12 4 5 4 2 3 2 2" xfId="21008" xr:uid="{00000000-0005-0000-0000-00004F7A0000}"/>
    <cellStyle name="Normal 12 4 5 4 2 3 2 2 2" xfId="46628" xr:uid="{00000000-0005-0000-0000-0000507A0000}"/>
    <cellStyle name="Normal 12 4 5 4 2 3 2 3" xfId="33818" xr:uid="{00000000-0005-0000-0000-0000517A0000}"/>
    <cellStyle name="Normal 12 4 5 4 2 3 3" xfId="15518" xr:uid="{00000000-0005-0000-0000-0000527A0000}"/>
    <cellStyle name="Normal 12 4 5 4 2 3 3 2" xfId="41138" xr:uid="{00000000-0005-0000-0000-0000537A0000}"/>
    <cellStyle name="Normal 12 4 5 4 2 3 4" xfId="28328" xr:uid="{00000000-0005-0000-0000-0000547A0000}"/>
    <cellStyle name="Normal 12 4 5 4 2 4" xfId="4537" xr:uid="{00000000-0005-0000-0000-0000557A0000}"/>
    <cellStyle name="Normal 12 4 5 4 2 4 2" xfId="10027" xr:uid="{00000000-0005-0000-0000-0000567A0000}"/>
    <cellStyle name="Normal 12 4 5 4 2 4 2 2" xfId="22838" xr:uid="{00000000-0005-0000-0000-0000577A0000}"/>
    <cellStyle name="Normal 12 4 5 4 2 4 2 2 2" xfId="48458" xr:uid="{00000000-0005-0000-0000-0000587A0000}"/>
    <cellStyle name="Normal 12 4 5 4 2 4 2 3" xfId="35648" xr:uid="{00000000-0005-0000-0000-0000597A0000}"/>
    <cellStyle name="Normal 12 4 5 4 2 4 3" xfId="17348" xr:uid="{00000000-0005-0000-0000-00005A7A0000}"/>
    <cellStyle name="Normal 12 4 5 4 2 4 3 2" xfId="42968" xr:uid="{00000000-0005-0000-0000-00005B7A0000}"/>
    <cellStyle name="Normal 12 4 5 4 2 4 4" xfId="30158" xr:uid="{00000000-0005-0000-0000-00005C7A0000}"/>
    <cellStyle name="Normal 12 4 5 4 2 5" xfId="11857" xr:uid="{00000000-0005-0000-0000-00005D7A0000}"/>
    <cellStyle name="Normal 12 4 5 4 2 5 2" xfId="24668" xr:uid="{00000000-0005-0000-0000-00005E7A0000}"/>
    <cellStyle name="Normal 12 4 5 4 2 5 2 2" xfId="50288" xr:uid="{00000000-0005-0000-0000-00005F7A0000}"/>
    <cellStyle name="Normal 12 4 5 4 2 5 3" xfId="37478" xr:uid="{00000000-0005-0000-0000-0000607A0000}"/>
    <cellStyle name="Normal 12 4 5 4 2 6" xfId="6367" xr:uid="{00000000-0005-0000-0000-0000617A0000}"/>
    <cellStyle name="Normal 12 4 5 4 2 6 2" xfId="19178" xr:uid="{00000000-0005-0000-0000-0000627A0000}"/>
    <cellStyle name="Normal 12 4 5 4 2 6 2 2" xfId="44798" xr:uid="{00000000-0005-0000-0000-0000637A0000}"/>
    <cellStyle name="Normal 12 4 5 4 2 6 3" xfId="31988" xr:uid="{00000000-0005-0000-0000-0000647A0000}"/>
    <cellStyle name="Normal 12 4 5 4 2 7" xfId="13688" xr:uid="{00000000-0005-0000-0000-0000657A0000}"/>
    <cellStyle name="Normal 12 4 5 4 2 7 2" xfId="39308" xr:uid="{00000000-0005-0000-0000-0000667A0000}"/>
    <cellStyle name="Normal 12 4 5 4 2 8" xfId="26498" xr:uid="{00000000-0005-0000-0000-0000677A0000}"/>
    <cellStyle name="Normal 12 4 5 4 3" xfId="1281" xr:uid="{00000000-0005-0000-0000-0000687A0000}"/>
    <cellStyle name="Normal 12 4 5 4 3 2" xfId="3111" xr:uid="{00000000-0005-0000-0000-0000697A0000}"/>
    <cellStyle name="Normal 12 4 5 4 3 2 2" xfId="8601" xr:uid="{00000000-0005-0000-0000-00006A7A0000}"/>
    <cellStyle name="Normal 12 4 5 4 3 2 2 2" xfId="21412" xr:uid="{00000000-0005-0000-0000-00006B7A0000}"/>
    <cellStyle name="Normal 12 4 5 4 3 2 2 2 2" xfId="47032" xr:uid="{00000000-0005-0000-0000-00006C7A0000}"/>
    <cellStyle name="Normal 12 4 5 4 3 2 2 3" xfId="34222" xr:uid="{00000000-0005-0000-0000-00006D7A0000}"/>
    <cellStyle name="Normal 12 4 5 4 3 2 3" xfId="15922" xr:uid="{00000000-0005-0000-0000-00006E7A0000}"/>
    <cellStyle name="Normal 12 4 5 4 3 2 3 2" xfId="41542" xr:uid="{00000000-0005-0000-0000-00006F7A0000}"/>
    <cellStyle name="Normal 12 4 5 4 3 2 4" xfId="28732" xr:uid="{00000000-0005-0000-0000-0000707A0000}"/>
    <cellStyle name="Normal 12 4 5 4 3 3" xfId="4941" xr:uid="{00000000-0005-0000-0000-0000717A0000}"/>
    <cellStyle name="Normal 12 4 5 4 3 3 2" xfId="10431" xr:uid="{00000000-0005-0000-0000-0000727A0000}"/>
    <cellStyle name="Normal 12 4 5 4 3 3 2 2" xfId="23242" xr:uid="{00000000-0005-0000-0000-0000737A0000}"/>
    <cellStyle name="Normal 12 4 5 4 3 3 2 2 2" xfId="48862" xr:uid="{00000000-0005-0000-0000-0000747A0000}"/>
    <cellStyle name="Normal 12 4 5 4 3 3 2 3" xfId="36052" xr:uid="{00000000-0005-0000-0000-0000757A0000}"/>
    <cellStyle name="Normal 12 4 5 4 3 3 3" xfId="17752" xr:uid="{00000000-0005-0000-0000-0000767A0000}"/>
    <cellStyle name="Normal 12 4 5 4 3 3 3 2" xfId="43372" xr:uid="{00000000-0005-0000-0000-0000777A0000}"/>
    <cellStyle name="Normal 12 4 5 4 3 3 4" xfId="30562" xr:uid="{00000000-0005-0000-0000-0000787A0000}"/>
    <cellStyle name="Normal 12 4 5 4 3 4" xfId="12261" xr:uid="{00000000-0005-0000-0000-0000797A0000}"/>
    <cellStyle name="Normal 12 4 5 4 3 4 2" xfId="25072" xr:uid="{00000000-0005-0000-0000-00007A7A0000}"/>
    <cellStyle name="Normal 12 4 5 4 3 4 2 2" xfId="50692" xr:uid="{00000000-0005-0000-0000-00007B7A0000}"/>
    <cellStyle name="Normal 12 4 5 4 3 4 3" xfId="37882" xr:uid="{00000000-0005-0000-0000-00007C7A0000}"/>
    <cellStyle name="Normal 12 4 5 4 3 5" xfId="6771" xr:uid="{00000000-0005-0000-0000-00007D7A0000}"/>
    <cellStyle name="Normal 12 4 5 4 3 5 2" xfId="19582" xr:uid="{00000000-0005-0000-0000-00007E7A0000}"/>
    <cellStyle name="Normal 12 4 5 4 3 5 2 2" xfId="45202" xr:uid="{00000000-0005-0000-0000-00007F7A0000}"/>
    <cellStyle name="Normal 12 4 5 4 3 5 3" xfId="32392" xr:uid="{00000000-0005-0000-0000-0000807A0000}"/>
    <cellStyle name="Normal 12 4 5 4 3 6" xfId="14092" xr:uid="{00000000-0005-0000-0000-0000817A0000}"/>
    <cellStyle name="Normal 12 4 5 4 3 6 2" xfId="39712" xr:uid="{00000000-0005-0000-0000-0000827A0000}"/>
    <cellStyle name="Normal 12 4 5 4 3 7" xfId="26902" xr:uid="{00000000-0005-0000-0000-0000837A0000}"/>
    <cellStyle name="Normal 12 4 5 4 4" xfId="2217" xr:uid="{00000000-0005-0000-0000-0000847A0000}"/>
    <cellStyle name="Normal 12 4 5 4 4 2" xfId="7707" xr:uid="{00000000-0005-0000-0000-0000857A0000}"/>
    <cellStyle name="Normal 12 4 5 4 4 2 2" xfId="20518" xr:uid="{00000000-0005-0000-0000-0000867A0000}"/>
    <cellStyle name="Normal 12 4 5 4 4 2 2 2" xfId="46138" xr:uid="{00000000-0005-0000-0000-0000877A0000}"/>
    <cellStyle name="Normal 12 4 5 4 4 2 3" xfId="33328" xr:uid="{00000000-0005-0000-0000-0000887A0000}"/>
    <cellStyle name="Normal 12 4 5 4 4 3" xfId="15028" xr:uid="{00000000-0005-0000-0000-0000897A0000}"/>
    <cellStyle name="Normal 12 4 5 4 4 3 2" xfId="40648" xr:uid="{00000000-0005-0000-0000-00008A7A0000}"/>
    <cellStyle name="Normal 12 4 5 4 4 4" xfId="27838" xr:uid="{00000000-0005-0000-0000-00008B7A0000}"/>
    <cellStyle name="Normal 12 4 5 4 5" xfId="4047" xr:uid="{00000000-0005-0000-0000-00008C7A0000}"/>
    <cellStyle name="Normal 12 4 5 4 5 2" xfId="9537" xr:uid="{00000000-0005-0000-0000-00008D7A0000}"/>
    <cellStyle name="Normal 12 4 5 4 5 2 2" xfId="22348" xr:uid="{00000000-0005-0000-0000-00008E7A0000}"/>
    <cellStyle name="Normal 12 4 5 4 5 2 2 2" xfId="47968" xr:uid="{00000000-0005-0000-0000-00008F7A0000}"/>
    <cellStyle name="Normal 12 4 5 4 5 2 3" xfId="35158" xr:uid="{00000000-0005-0000-0000-0000907A0000}"/>
    <cellStyle name="Normal 12 4 5 4 5 3" xfId="16858" xr:uid="{00000000-0005-0000-0000-0000917A0000}"/>
    <cellStyle name="Normal 12 4 5 4 5 3 2" xfId="42478" xr:uid="{00000000-0005-0000-0000-0000927A0000}"/>
    <cellStyle name="Normal 12 4 5 4 5 4" xfId="29668" xr:uid="{00000000-0005-0000-0000-0000937A0000}"/>
    <cellStyle name="Normal 12 4 5 4 6" xfId="11367" xr:uid="{00000000-0005-0000-0000-0000947A0000}"/>
    <cellStyle name="Normal 12 4 5 4 6 2" xfId="24178" xr:uid="{00000000-0005-0000-0000-0000957A0000}"/>
    <cellStyle name="Normal 12 4 5 4 6 2 2" xfId="49798" xr:uid="{00000000-0005-0000-0000-0000967A0000}"/>
    <cellStyle name="Normal 12 4 5 4 6 3" xfId="36988" xr:uid="{00000000-0005-0000-0000-0000977A0000}"/>
    <cellStyle name="Normal 12 4 5 4 7" xfId="5877" xr:uid="{00000000-0005-0000-0000-0000987A0000}"/>
    <cellStyle name="Normal 12 4 5 4 7 2" xfId="18688" xr:uid="{00000000-0005-0000-0000-0000997A0000}"/>
    <cellStyle name="Normal 12 4 5 4 7 2 2" xfId="44308" xr:uid="{00000000-0005-0000-0000-00009A7A0000}"/>
    <cellStyle name="Normal 12 4 5 4 7 3" xfId="31498" xr:uid="{00000000-0005-0000-0000-00009B7A0000}"/>
    <cellStyle name="Normal 12 4 5 4 8" xfId="13198" xr:uid="{00000000-0005-0000-0000-00009C7A0000}"/>
    <cellStyle name="Normal 12 4 5 4 8 2" xfId="38818" xr:uid="{00000000-0005-0000-0000-00009D7A0000}"/>
    <cellStyle name="Normal 12 4 5 4 9" xfId="26008" xr:uid="{00000000-0005-0000-0000-00009E7A0000}"/>
    <cellStyle name="Normal 12 4 5 5" xfId="609" xr:uid="{00000000-0005-0000-0000-00009F7A0000}"/>
    <cellStyle name="Normal 12 4 5 5 2" xfId="1009" xr:uid="{00000000-0005-0000-0000-0000A07A0000}"/>
    <cellStyle name="Normal 12 4 5 5 2 2" xfId="1904" xr:uid="{00000000-0005-0000-0000-0000A17A0000}"/>
    <cellStyle name="Normal 12 4 5 5 2 2 2" xfId="3734" xr:uid="{00000000-0005-0000-0000-0000A27A0000}"/>
    <cellStyle name="Normal 12 4 5 5 2 2 2 2" xfId="9224" xr:uid="{00000000-0005-0000-0000-0000A37A0000}"/>
    <cellStyle name="Normal 12 4 5 5 2 2 2 2 2" xfId="22035" xr:uid="{00000000-0005-0000-0000-0000A47A0000}"/>
    <cellStyle name="Normal 12 4 5 5 2 2 2 2 2 2" xfId="47655" xr:uid="{00000000-0005-0000-0000-0000A57A0000}"/>
    <cellStyle name="Normal 12 4 5 5 2 2 2 2 3" xfId="34845" xr:uid="{00000000-0005-0000-0000-0000A67A0000}"/>
    <cellStyle name="Normal 12 4 5 5 2 2 2 3" xfId="16545" xr:uid="{00000000-0005-0000-0000-0000A77A0000}"/>
    <cellStyle name="Normal 12 4 5 5 2 2 2 3 2" xfId="42165" xr:uid="{00000000-0005-0000-0000-0000A87A0000}"/>
    <cellStyle name="Normal 12 4 5 5 2 2 2 4" xfId="29355" xr:uid="{00000000-0005-0000-0000-0000A97A0000}"/>
    <cellStyle name="Normal 12 4 5 5 2 2 3" xfId="5564" xr:uid="{00000000-0005-0000-0000-0000AA7A0000}"/>
    <cellStyle name="Normal 12 4 5 5 2 2 3 2" xfId="11054" xr:uid="{00000000-0005-0000-0000-0000AB7A0000}"/>
    <cellStyle name="Normal 12 4 5 5 2 2 3 2 2" xfId="23865" xr:uid="{00000000-0005-0000-0000-0000AC7A0000}"/>
    <cellStyle name="Normal 12 4 5 5 2 2 3 2 2 2" xfId="49485" xr:uid="{00000000-0005-0000-0000-0000AD7A0000}"/>
    <cellStyle name="Normal 12 4 5 5 2 2 3 2 3" xfId="36675" xr:uid="{00000000-0005-0000-0000-0000AE7A0000}"/>
    <cellStyle name="Normal 12 4 5 5 2 2 3 3" xfId="18375" xr:uid="{00000000-0005-0000-0000-0000AF7A0000}"/>
    <cellStyle name="Normal 12 4 5 5 2 2 3 3 2" xfId="43995" xr:uid="{00000000-0005-0000-0000-0000B07A0000}"/>
    <cellStyle name="Normal 12 4 5 5 2 2 3 4" xfId="31185" xr:uid="{00000000-0005-0000-0000-0000B17A0000}"/>
    <cellStyle name="Normal 12 4 5 5 2 2 4" xfId="12884" xr:uid="{00000000-0005-0000-0000-0000B27A0000}"/>
    <cellStyle name="Normal 12 4 5 5 2 2 4 2" xfId="25695" xr:uid="{00000000-0005-0000-0000-0000B37A0000}"/>
    <cellStyle name="Normal 12 4 5 5 2 2 4 2 2" xfId="51315" xr:uid="{00000000-0005-0000-0000-0000B47A0000}"/>
    <cellStyle name="Normal 12 4 5 5 2 2 4 3" xfId="38505" xr:uid="{00000000-0005-0000-0000-0000B57A0000}"/>
    <cellStyle name="Normal 12 4 5 5 2 2 5" xfId="7394" xr:uid="{00000000-0005-0000-0000-0000B67A0000}"/>
    <cellStyle name="Normal 12 4 5 5 2 2 5 2" xfId="20205" xr:uid="{00000000-0005-0000-0000-0000B77A0000}"/>
    <cellStyle name="Normal 12 4 5 5 2 2 5 2 2" xfId="45825" xr:uid="{00000000-0005-0000-0000-0000B87A0000}"/>
    <cellStyle name="Normal 12 4 5 5 2 2 5 3" xfId="33015" xr:uid="{00000000-0005-0000-0000-0000B97A0000}"/>
    <cellStyle name="Normal 12 4 5 5 2 2 6" xfId="14715" xr:uid="{00000000-0005-0000-0000-0000BA7A0000}"/>
    <cellStyle name="Normal 12 4 5 5 2 2 6 2" xfId="40335" xr:uid="{00000000-0005-0000-0000-0000BB7A0000}"/>
    <cellStyle name="Normal 12 4 5 5 2 2 7" xfId="27525" xr:uid="{00000000-0005-0000-0000-0000BC7A0000}"/>
    <cellStyle name="Normal 12 4 5 5 2 3" xfId="2840" xr:uid="{00000000-0005-0000-0000-0000BD7A0000}"/>
    <cellStyle name="Normal 12 4 5 5 2 3 2" xfId="8330" xr:uid="{00000000-0005-0000-0000-0000BE7A0000}"/>
    <cellStyle name="Normal 12 4 5 5 2 3 2 2" xfId="21141" xr:uid="{00000000-0005-0000-0000-0000BF7A0000}"/>
    <cellStyle name="Normal 12 4 5 5 2 3 2 2 2" xfId="46761" xr:uid="{00000000-0005-0000-0000-0000C07A0000}"/>
    <cellStyle name="Normal 12 4 5 5 2 3 2 3" xfId="33951" xr:uid="{00000000-0005-0000-0000-0000C17A0000}"/>
    <cellStyle name="Normal 12 4 5 5 2 3 3" xfId="15651" xr:uid="{00000000-0005-0000-0000-0000C27A0000}"/>
    <cellStyle name="Normal 12 4 5 5 2 3 3 2" xfId="41271" xr:uid="{00000000-0005-0000-0000-0000C37A0000}"/>
    <cellStyle name="Normal 12 4 5 5 2 3 4" xfId="28461" xr:uid="{00000000-0005-0000-0000-0000C47A0000}"/>
    <cellStyle name="Normal 12 4 5 5 2 4" xfId="4670" xr:uid="{00000000-0005-0000-0000-0000C57A0000}"/>
    <cellStyle name="Normal 12 4 5 5 2 4 2" xfId="10160" xr:uid="{00000000-0005-0000-0000-0000C67A0000}"/>
    <cellStyle name="Normal 12 4 5 5 2 4 2 2" xfId="22971" xr:uid="{00000000-0005-0000-0000-0000C77A0000}"/>
    <cellStyle name="Normal 12 4 5 5 2 4 2 2 2" xfId="48591" xr:uid="{00000000-0005-0000-0000-0000C87A0000}"/>
    <cellStyle name="Normal 12 4 5 5 2 4 2 3" xfId="35781" xr:uid="{00000000-0005-0000-0000-0000C97A0000}"/>
    <cellStyle name="Normal 12 4 5 5 2 4 3" xfId="17481" xr:uid="{00000000-0005-0000-0000-0000CA7A0000}"/>
    <cellStyle name="Normal 12 4 5 5 2 4 3 2" xfId="43101" xr:uid="{00000000-0005-0000-0000-0000CB7A0000}"/>
    <cellStyle name="Normal 12 4 5 5 2 4 4" xfId="30291" xr:uid="{00000000-0005-0000-0000-0000CC7A0000}"/>
    <cellStyle name="Normal 12 4 5 5 2 5" xfId="11990" xr:uid="{00000000-0005-0000-0000-0000CD7A0000}"/>
    <cellStyle name="Normal 12 4 5 5 2 5 2" xfId="24801" xr:uid="{00000000-0005-0000-0000-0000CE7A0000}"/>
    <cellStyle name="Normal 12 4 5 5 2 5 2 2" xfId="50421" xr:uid="{00000000-0005-0000-0000-0000CF7A0000}"/>
    <cellStyle name="Normal 12 4 5 5 2 5 3" xfId="37611" xr:uid="{00000000-0005-0000-0000-0000D07A0000}"/>
    <cellStyle name="Normal 12 4 5 5 2 6" xfId="6500" xr:uid="{00000000-0005-0000-0000-0000D17A0000}"/>
    <cellStyle name="Normal 12 4 5 5 2 6 2" xfId="19311" xr:uid="{00000000-0005-0000-0000-0000D27A0000}"/>
    <cellStyle name="Normal 12 4 5 5 2 6 2 2" xfId="44931" xr:uid="{00000000-0005-0000-0000-0000D37A0000}"/>
    <cellStyle name="Normal 12 4 5 5 2 6 3" xfId="32121" xr:uid="{00000000-0005-0000-0000-0000D47A0000}"/>
    <cellStyle name="Normal 12 4 5 5 2 7" xfId="13821" xr:uid="{00000000-0005-0000-0000-0000D57A0000}"/>
    <cellStyle name="Normal 12 4 5 5 2 7 2" xfId="39441" xr:uid="{00000000-0005-0000-0000-0000D67A0000}"/>
    <cellStyle name="Normal 12 4 5 5 2 8" xfId="26631" xr:uid="{00000000-0005-0000-0000-0000D77A0000}"/>
    <cellStyle name="Normal 12 4 5 5 3" xfId="1504" xr:uid="{00000000-0005-0000-0000-0000D87A0000}"/>
    <cellStyle name="Normal 12 4 5 5 3 2" xfId="3334" xr:uid="{00000000-0005-0000-0000-0000D97A0000}"/>
    <cellStyle name="Normal 12 4 5 5 3 2 2" xfId="8824" xr:uid="{00000000-0005-0000-0000-0000DA7A0000}"/>
    <cellStyle name="Normal 12 4 5 5 3 2 2 2" xfId="21635" xr:uid="{00000000-0005-0000-0000-0000DB7A0000}"/>
    <cellStyle name="Normal 12 4 5 5 3 2 2 2 2" xfId="47255" xr:uid="{00000000-0005-0000-0000-0000DC7A0000}"/>
    <cellStyle name="Normal 12 4 5 5 3 2 2 3" xfId="34445" xr:uid="{00000000-0005-0000-0000-0000DD7A0000}"/>
    <cellStyle name="Normal 12 4 5 5 3 2 3" xfId="16145" xr:uid="{00000000-0005-0000-0000-0000DE7A0000}"/>
    <cellStyle name="Normal 12 4 5 5 3 2 3 2" xfId="41765" xr:uid="{00000000-0005-0000-0000-0000DF7A0000}"/>
    <cellStyle name="Normal 12 4 5 5 3 2 4" xfId="28955" xr:uid="{00000000-0005-0000-0000-0000E07A0000}"/>
    <cellStyle name="Normal 12 4 5 5 3 3" xfId="5164" xr:uid="{00000000-0005-0000-0000-0000E17A0000}"/>
    <cellStyle name="Normal 12 4 5 5 3 3 2" xfId="10654" xr:uid="{00000000-0005-0000-0000-0000E27A0000}"/>
    <cellStyle name="Normal 12 4 5 5 3 3 2 2" xfId="23465" xr:uid="{00000000-0005-0000-0000-0000E37A0000}"/>
    <cellStyle name="Normal 12 4 5 5 3 3 2 2 2" xfId="49085" xr:uid="{00000000-0005-0000-0000-0000E47A0000}"/>
    <cellStyle name="Normal 12 4 5 5 3 3 2 3" xfId="36275" xr:uid="{00000000-0005-0000-0000-0000E57A0000}"/>
    <cellStyle name="Normal 12 4 5 5 3 3 3" xfId="17975" xr:uid="{00000000-0005-0000-0000-0000E67A0000}"/>
    <cellStyle name="Normal 12 4 5 5 3 3 3 2" xfId="43595" xr:uid="{00000000-0005-0000-0000-0000E77A0000}"/>
    <cellStyle name="Normal 12 4 5 5 3 3 4" xfId="30785" xr:uid="{00000000-0005-0000-0000-0000E87A0000}"/>
    <cellStyle name="Normal 12 4 5 5 3 4" xfId="12484" xr:uid="{00000000-0005-0000-0000-0000E97A0000}"/>
    <cellStyle name="Normal 12 4 5 5 3 4 2" xfId="25295" xr:uid="{00000000-0005-0000-0000-0000EA7A0000}"/>
    <cellStyle name="Normal 12 4 5 5 3 4 2 2" xfId="50915" xr:uid="{00000000-0005-0000-0000-0000EB7A0000}"/>
    <cellStyle name="Normal 12 4 5 5 3 4 3" xfId="38105" xr:uid="{00000000-0005-0000-0000-0000EC7A0000}"/>
    <cellStyle name="Normal 12 4 5 5 3 5" xfId="6994" xr:uid="{00000000-0005-0000-0000-0000ED7A0000}"/>
    <cellStyle name="Normal 12 4 5 5 3 5 2" xfId="19805" xr:uid="{00000000-0005-0000-0000-0000EE7A0000}"/>
    <cellStyle name="Normal 12 4 5 5 3 5 2 2" xfId="45425" xr:uid="{00000000-0005-0000-0000-0000EF7A0000}"/>
    <cellStyle name="Normal 12 4 5 5 3 5 3" xfId="32615" xr:uid="{00000000-0005-0000-0000-0000F07A0000}"/>
    <cellStyle name="Normal 12 4 5 5 3 6" xfId="14315" xr:uid="{00000000-0005-0000-0000-0000F17A0000}"/>
    <cellStyle name="Normal 12 4 5 5 3 6 2" xfId="39935" xr:uid="{00000000-0005-0000-0000-0000F27A0000}"/>
    <cellStyle name="Normal 12 4 5 5 3 7" xfId="27125" xr:uid="{00000000-0005-0000-0000-0000F37A0000}"/>
    <cellStyle name="Normal 12 4 5 5 4" xfId="2440" xr:uid="{00000000-0005-0000-0000-0000F47A0000}"/>
    <cellStyle name="Normal 12 4 5 5 4 2" xfId="7930" xr:uid="{00000000-0005-0000-0000-0000F57A0000}"/>
    <cellStyle name="Normal 12 4 5 5 4 2 2" xfId="20741" xr:uid="{00000000-0005-0000-0000-0000F67A0000}"/>
    <cellStyle name="Normal 12 4 5 5 4 2 2 2" xfId="46361" xr:uid="{00000000-0005-0000-0000-0000F77A0000}"/>
    <cellStyle name="Normal 12 4 5 5 4 2 3" xfId="33551" xr:uid="{00000000-0005-0000-0000-0000F87A0000}"/>
    <cellStyle name="Normal 12 4 5 5 4 3" xfId="15251" xr:uid="{00000000-0005-0000-0000-0000F97A0000}"/>
    <cellStyle name="Normal 12 4 5 5 4 3 2" xfId="40871" xr:uid="{00000000-0005-0000-0000-0000FA7A0000}"/>
    <cellStyle name="Normal 12 4 5 5 4 4" xfId="28061" xr:uid="{00000000-0005-0000-0000-0000FB7A0000}"/>
    <cellStyle name="Normal 12 4 5 5 5" xfId="4270" xr:uid="{00000000-0005-0000-0000-0000FC7A0000}"/>
    <cellStyle name="Normal 12 4 5 5 5 2" xfId="9760" xr:uid="{00000000-0005-0000-0000-0000FD7A0000}"/>
    <cellStyle name="Normal 12 4 5 5 5 2 2" xfId="22571" xr:uid="{00000000-0005-0000-0000-0000FE7A0000}"/>
    <cellStyle name="Normal 12 4 5 5 5 2 2 2" xfId="48191" xr:uid="{00000000-0005-0000-0000-0000FF7A0000}"/>
    <cellStyle name="Normal 12 4 5 5 5 2 3" xfId="35381" xr:uid="{00000000-0005-0000-0000-0000007B0000}"/>
    <cellStyle name="Normal 12 4 5 5 5 3" xfId="17081" xr:uid="{00000000-0005-0000-0000-0000017B0000}"/>
    <cellStyle name="Normal 12 4 5 5 5 3 2" xfId="42701" xr:uid="{00000000-0005-0000-0000-0000027B0000}"/>
    <cellStyle name="Normal 12 4 5 5 5 4" xfId="29891" xr:uid="{00000000-0005-0000-0000-0000037B0000}"/>
    <cellStyle name="Normal 12 4 5 5 6" xfId="11590" xr:uid="{00000000-0005-0000-0000-0000047B0000}"/>
    <cellStyle name="Normal 12 4 5 5 6 2" xfId="24401" xr:uid="{00000000-0005-0000-0000-0000057B0000}"/>
    <cellStyle name="Normal 12 4 5 5 6 2 2" xfId="50021" xr:uid="{00000000-0005-0000-0000-0000067B0000}"/>
    <cellStyle name="Normal 12 4 5 5 6 3" xfId="37211" xr:uid="{00000000-0005-0000-0000-0000077B0000}"/>
    <cellStyle name="Normal 12 4 5 5 7" xfId="6100" xr:uid="{00000000-0005-0000-0000-0000087B0000}"/>
    <cellStyle name="Normal 12 4 5 5 7 2" xfId="18911" xr:uid="{00000000-0005-0000-0000-0000097B0000}"/>
    <cellStyle name="Normal 12 4 5 5 7 2 2" xfId="44531" xr:uid="{00000000-0005-0000-0000-00000A7B0000}"/>
    <cellStyle name="Normal 12 4 5 5 7 3" xfId="31721" xr:uid="{00000000-0005-0000-0000-00000B7B0000}"/>
    <cellStyle name="Normal 12 4 5 5 8" xfId="13421" xr:uid="{00000000-0005-0000-0000-00000C7B0000}"/>
    <cellStyle name="Normal 12 4 5 5 8 2" xfId="39041" xr:uid="{00000000-0005-0000-0000-00000D7B0000}"/>
    <cellStyle name="Normal 12 4 5 5 9" xfId="26231" xr:uid="{00000000-0005-0000-0000-00000E7B0000}"/>
    <cellStyle name="Normal 12 4 5 6" xfId="743" xr:uid="{00000000-0005-0000-0000-00000F7B0000}"/>
    <cellStyle name="Normal 12 4 5 6 2" xfId="1638" xr:uid="{00000000-0005-0000-0000-0000107B0000}"/>
    <cellStyle name="Normal 12 4 5 6 2 2" xfId="3468" xr:uid="{00000000-0005-0000-0000-0000117B0000}"/>
    <cellStyle name="Normal 12 4 5 6 2 2 2" xfId="8958" xr:uid="{00000000-0005-0000-0000-0000127B0000}"/>
    <cellStyle name="Normal 12 4 5 6 2 2 2 2" xfId="21769" xr:uid="{00000000-0005-0000-0000-0000137B0000}"/>
    <cellStyle name="Normal 12 4 5 6 2 2 2 2 2" xfId="47389" xr:uid="{00000000-0005-0000-0000-0000147B0000}"/>
    <cellStyle name="Normal 12 4 5 6 2 2 2 3" xfId="34579" xr:uid="{00000000-0005-0000-0000-0000157B0000}"/>
    <cellStyle name="Normal 12 4 5 6 2 2 3" xfId="16279" xr:uid="{00000000-0005-0000-0000-0000167B0000}"/>
    <cellStyle name="Normal 12 4 5 6 2 2 3 2" xfId="41899" xr:uid="{00000000-0005-0000-0000-0000177B0000}"/>
    <cellStyle name="Normal 12 4 5 6 2 2 4" xfId="29089" xr:uid="{00000000-0005-0000-0000-0000187B0000}"/>
    <cellStyle name="Normal 12 4 5 6 2 3" xfId="5298" xr:uid="{00000000-0005-0000-0000-0000197B0000}"/>
    <cellStyle name="Normal 12 4 5 6 2 3 2" xfId="10788" xr:uid="{00000000-0005-0000-0000-00001A7B0000}"/>
    <cellStyle name="Normal 12 4 5 6 2 3 2 2" xfId="23599" xr:uid="{00000000-0005-0000-0000-00001B7B0000}"/>
    <cellStyle name="Normal 12 4 5 6 2 3 2 2 2" xfId="49219" xr:uid="{00000000-0005-0000-0000-00001C7B0000}"/>
    <cellStyle name="Normal 12 4 5 6 2 3 2 3" xfId="36409" xr:uid="{00000000-0005-0000-0000-00001D7B0000}"/>
    <cellStyle name="Normal 12 4 5 6 2 3 3" xfId="18109" xr:uid="{00000000-0005-0000-0000-00001E7B0000}"/>
    <cellStyle name="Normal 12 4 5 6 2 3 3 2" xfId="43729" xr:uid="{00000000-0005-0000-0000-00001F7B0000}"/>
    <cellStyle name="Normal 12 4 5 6 2 3 4" xfId="30919" xr:uid="{00000000-0005-0000-0000-0000207B0000}"/>
    <cellStyle name="Normal 12 4 5 6 2 4" xfId="12618" xr:uid="{00000000-0005-0000-0000-0000217B0000}"/>
    <cellStyle name="Normal 12 4 5 6 2 4 2" xfId="25429" xr:uid="{00000000-0005-0000-0000-0000227B0000}"/>
    <cellStyle name="Normal 12 4 5 6 2 4 2 2" xfId="51049" xr:uid="{00000000-0005-0000-0000-0000237B0000}"/>
    <cellStyle name="Normal 12 4 5 6 2 4 3" xfId="38239" xr:uid="{00000000-0005-0000-0000-0000247B0000}"/>
    <cellStyle name="Normal 12 4 5 6 2 5" xfId="7128" xr:uid="{00000000-0005-0000-0000-0000257B0000}"/>
    <cellStyle name="Normal 12 4 5 6 2 5 2" xfId="19939" xr:uid="{00000000-0005-0000-0000-0000267B0000}"/>
    <cellStyle name="Normal 12 4 5 6 2 5 2 2" xfId="45559" xr:uid="{00000000-0005-0000-0000-0000277B0000}"/>
    <cellStyle name="Normal 12 4 5 6 2 5 3" xfId="32749" xr:uid="{00000000-0005-0000-0000-0000287B0000}"/>
    <cellStyle name="Normal 12 4 5 6 2 6" xfId="14449" xr:uid="{00000000-0005-0000-0000-0000297B0000}"/>
    <cellStyle name="Normal 12 4 5 6 2 6 2" xfId="40069" xr:uid="{00000000-0005-0000-0000-00002A7B0000}"/>
    <cellStyle name="Normal 12 4 5 6 2 7" xfId="27259" xr:uid="{00000000-0005-0000-0000-00002B7B0000}"/>
    <cellStyle name="Normal 12 4 5 6 3" xfId="2574" xr:uid="{00000000-0005-0000-0000-00002C7B0000}"/>
    <cellStyle name="Normal 12 4 5 6 3 2" xfId="8064" xr:uid="{00000000-0005-0000-0000-00002D7B0000}"/>
    <cellStyle name="Normal 12 4 5 6 3 2 2" xfId="20875" xr:uid="{00000000-0005-0000-0000-00002E7B0000}"/>
    <cellStyle name="Normal 12 4 5 6 3 2 2 2" xfId="46495" xr:uid="{00000000-0005-0000-0000-00002F7B0000}"/>
    <cellStyle name="Normal 12 4 5 6 3 2 3" xfId="33685" xr:uid="{00000000-0005-0000-0000-0000307B0000}"/>
    <cellStyle name="Normal 12 4 5 6 3 3" xfId="15385" xr:uid="{00000000-0005-0000-0000-0000317B0000}"/>
    <cellStyle name="Normal 12 4 5 6 3 3 2" xfId="41005" xr:uid="{00000000-0005-0000-0000-0000327B0000}"/>
    <cellStyle name="Normal 12 4 5 6 3 4" xfId="28195" xr:uid="{00000000-0005-0000-0000-0000337B0000}"/>
    <cellStyle name="Normal 12 4 5 6 4" xfId="4404" xr:uid="{00000000-0005-0000-0000-0000347B0000}"/>
    <cellStyle name="Normal 12 4 5 6 4 2" xfId="9894" xr:uid="{00000000-0005-0000-0000-0000357B0000}"/>
    <cellStyle name="Normal 12 4 5 6 4 2 2" xfId="22705" xr:uid="{00000000-0005-0000-0000-0000367B0000}"/>
    <cellStyle name="Normal 12 4 5 6 4 2 2 2" xfId="48325" xr:uid="{00000000-0005-0000-0000-0000377B0000}"/>
    <cellStyle name="Normal 12 4 5 6 4 2 3" xfId="35515" xr:uid="{00000000-0005-0000-0000-0000387B0000}"/>
    <cellStyle name="Normal 12 4 5 6 4 3" xfId="17215" xr:uid="{00000000-0005-0000-0000-0000397B0000}"/>
    <cellStyle name="Normal 12 4 5 6 4 3 2" xfId="42835" xr:uid="{00000000-0005-0000-0000-00003A7B0000}"/>
    <cellStyle name="Normal 12 4 5 6 4 4" xfId="30025" xr:uid="{00000000-0005-0000-0000-00003B7B0000}"/>
    <cellStyle name="Normal 12 4 5 6 5" xfId="11724" xr:uid="{00000000-0005-0000-0000-00003C7B0000}"/>
    <cellStyle name="Normal 12 4 5 6 5 2" xfId="24535" xr:uid="{00000000-0005-0000-0000-00003D7B0000}"/>
    <cellStyle name="Normal 12 4 5 6 5 2 2" xfId="50155" xr:uid="{00000000-0005-0000-0000-00003E7B0000}"/>
    <cellStyle name="Normal 12 4 5 6 5 3" xfId="37345" xr:uid="{00000000-0005-0000-0000-00003F7B0000}"/>
    <cellStyle name="Normal 12 4 5 6 6" xfId="6234" xr:uid="{00000000-0005-0000-0000-0000407B0000}"/>
    <cellStyle name="Normal 12 4 5 6 6 2" xfId="19045" xr:uid="{00000000-0005-0000-0000-0000417B0000}"/>
    <cellStyle name="Normal 12 4 5 6 6 2 2" xfId="44665" xr:uid="{00000000-0005-0000-0000-0000427B0000}"/>
    <cellStyle name="Normal 12 4 5 6 6 3" xfId="31855" xr:uid="{00000000-0005-0000-0000-0000437B0000}"/>
    <cellStyle name="Normal 12 4 5 6 7" xfId="13555" xr:uid="{00000000-0005-0000-0000-0000447B0000}"/>
    <cellStyle name="Normal 12 4 5 6 7 2" xfId="39175" xr:uid="{00000000-0005-0000-0000-0000457B0000}"/>
    <cellStyle name="Normal 12 4 5 6 8" xfId="26365" xr:uid="{00000000-0005-0000-0000-0000467B0000}"/>
    <cellStyle name="Normal 12 4 5 7" xfId="1144" xr:uid="{00000000-0005-0000-0000-0000477B0000}"/>
    <cellStyle name="Normal 12 4 5 7 2" xfId="2974" xr:uid="{00000000-0005-0000-0000-0000487B0000}"/>
    <cellStyle name="Normal 12 4 5 7 2 2" xfId="8464" xr:uid="{00000000-0005-0000-0000-0000497B0000}"/>
    <cellStyle name="Normal 12 4 5 7 2 2 2" xfId="21275" xr:uid="{00000000-0005-0000-0000-00004A7B0000}"/>
    <cellStyle name="Normal 12 4 5 7 2 2 2 2" xfId="46895" xr:uid="{00000000-0005-0000-0000-00004B7B0000}"/>
    <cellStyle name="Normal 12 4 5 7 2 2 3" xfId="34085" xr:uid="{00000000-0005-0000-0000-00004C7B0000}"/>
    <cellStyle name="Normal 12 4 5 7 2 3" xfId="15785" xr:uid="{00000000-0005-0000-0000-00004D7B0000}"/>
    <cellStyle name="Normal 12 4 5 7 2 3 2" xfId="41405" xr:uid="{00000000-0005-0000-0000-00004E7B0000}"/>
    <cellStyle name="Normal 12 4 5 7 2 4" xfId="28595" xr:uid="{00000000-0005-0000-0000-00004F7B0000}"/>
    <cellStyle name="Normal 12 4 5 7 3" xfId="4804" xr:uid="{00000000-0005-0000-0000-0000507B0000}"/>
    <cellStyle name="Normal 12 4 5 7 3 2" xfId="10294" xr:uid="{00000000-0005-0000-0000-0000517B0000}"/>
    <cellStyle name="Normal 12 4 5 7 3 2 2" xfId="23105" xr:uid="{00000000-0005-0000-0000-0000527B0000}"/>
    <cellStyle name="Normal 12 4 5 7 3 2 2 2" xfId="48725" xr:uid="{00000000-0005-0000-0000-0000537B0000}"/>
    <cellStyle name="Normal 12 4 5 7 3 2 3" xfId="35915" xr:uid="{00000000-0005-0000-0000-0000547B0000}"/>
    <cellStyle name="Normal 12 4 5 7 3 3" xfId="17615" xr:uid="{00000000-0005-0000-0000-0000557B0000}"/>
    <cellStyle name="Normal 12 4 5 7 3 3 2" xfId="43235" xr:uid="{00000000-0005-0000-0000-0000567B0000}"/>
    <cellStyle name="Normal 12 4 5 7 3 4" xfId="30425" xr:uid="{00000000-0005-0000-0000-0000577B0000}"/>
    <cellStyle name="Normal 12 4 5 7 4" xfId="12124" xr:uid="{00000000-0005-0000-0000-0000587B0000}"/>
    <cellStyle name="Normal 12 4 5 7 4 2" xfId="24935" xr:uid="{00000000-0005-0000-0000-0000597B0000}"/>
    <cellStyle name="Normal 12 4 5 7 4 2 2" xfId="50555" xr:uid="{00000000-0005-0000-0000-00005A7B0000}"/>
    <cellStyle name="Normal 12 4 5 7 4 3" xfId="37745" xr:uid="{00000000-0005-0000-0000-00005B7B0000}"/>
    <cellStyle name="Normal 12 4 5 7 5" xfId="6634" xr:uid="{00000000-0005-0000-0000-00005C7B0000}"/>
    <cellStyle name="Normal 12 4 5 7 5 2" xfId="19445" xr:uid="{00000000-0005-0000-0000-00005D7B0000}"/>
    <cellStyle name="Normal 12 4 5 7 5 2 2" xfId="45065" xr:uid="{00000000-0005-0000-0000-00005E7B0000}"/>
    <cellStyle name="Normal 12 4 5 7 5 3" xfId="32255" xr:uid="{00000000-0005-0000-0000-00005F7B0000}"/>
    <cellStyle name="Normal 12 4 5 7 6" xfId="13955" xr:uid="{00000000-0005-0000-0000-0000607B0000}"/>
    <cellStyle name="Normal 12 4 5 7 6 2" xfId="39575" xr:uid="{00000000-0005-0000-0000-0000617B0000}"/>
    <cellStyle name="Normal 12 4 5 7 7" xfId="26765" xr:uid="{00000000-0005-0000-0000-0000627B0000}"/>
    <cellStyle name="Normal 12 4 5 8" xfId="2039" xr:uid="{00000000-0005-0000-0000-0000637B0000}"/>
    <cellStyle name="Normal 12 4 5 8 2" xfId="3869" xr:uid="{00000000-0005-0000-0000-0000647B0000}"/>
    <cellStyle name="Normal 12 4 5 8 2 2" xfId="9359" xr:uid="{00000000-0005-0000-0000-0000657B0000}"/>
    <cellStyle name="Normal 12 4 5 8 2 2 2" xfId="22170" xr:uid="{00000000-0005-0000-0000-0000667B0000}"/>
    <cellStyle name="Normal 12 4 5 8 2 2 2 2" xfId="47790" xr:uid="{00000000-0005-0000-0000-0000677B0000}"/>
    <cellStyle name="Normal 12 4 5 8 2 2 3" xfId="34980" xr:uid="{00000000-0005-0000-0000-0000687B0000}"/>
    <cellStyle name="Normal 12 4 5 8 2 3" xfId="16680" xr:uid="{00000000-0005-0000-0000-0000697B0000}"/>
    <cellStyle name="Normal 12 4 5 8 2 3 2" xfId="42300" xr:uid="{00000000-0005-0000-0000-00006A7B0000}"/>
    <cellStyle name="Normal 12 4 5 8 2 4" xfId="29490" xr:uid="{00000000-0005-0000-0000-00006B7B0000}"/>
    <cellStyle name="Normal 12 4 5 8 3" xfId="5699" xr:uid="{00000000-0005-0000-0000-00006C7B0000}"/>
    <cellStyle name="Normal 12 4 5 8 3 2" xfId="11189" xr:uid="{00000000-0005-0000-0000-00006D7B0000}"/>
    <cellStyle name="Normal 12 4 5 8 3 2 2" xfId="24000" xr:uid="{00000000-0005-0000-0000-00006E7B0000}"/>
    <cellStyle name="Normal 12 4 5 8 3 2 2 2" xfId="49620" xr:uid="{00000000-0005-0000-0000-00006F7B0000}"/>
    <cellStyle name="Normal 12 4 5 8 3 2 3" xfId="36810" xr:uid="{00000000-0005-0000-0000-0000707B0000}"/>
    <cellStyle name="Normal 12 4 5 8 3 3" xfId="18510" xr:uid="{00000000-0005-0000-0000-0000717B0000}"/>
    <cellStyle name="Normal 12 4 5 8 3 3 2" xfId="44130" xr:uid="{00000000-0005-0000-0000-0000727B0000}"/>
    <cellStyle name="Normal 12 4 5 8 3 4" xfId="31320" xr:uid="{00000000-0005-0000-0000-0000737B0000}"/>
    <cellStyle name="Normal 12 4 5 8 4" xfId="13019" xr:uid="{00000000-0005-0000-0000-0000747B0000}"/>
    <cellStyle name="Normal 12 4 5 8 4 2" xfId="25830" xr:uid="{00000000-0005-0000-0000-0000757B0000}"/>
    <cellStyle name="Normal 12 4 5 8 4 2 2" xfId="51450" xr:uid="{00000000-0005-0000-0000-0000767B0000}"/>
    <cellStyle name="Normal 12 4 5 8 4 3" xfId="38640" xr:uid="{00000000-0005-0000-0000-0000777B0000}"/>
    <cellStyle name="Normal 12 4 5 8 5" xfId="7529" xr:uid="{00000000-0005-0000-0000-0000787B0000}"/>
    <cellStyle name="Normal 12 4 5 8 5 2" xfId="20340" xr:uid="{00000000-0005-0000-0000-0000797B0000}"/>
    <cellStyle name="Normal 12 4 5 8 5 2 2" xfId="45960" xr:uid="{00000000-0005-0000-0000-00007A7B0000}"/>
    <cellStyle name="Normal 12 4 5 8 5 3" xfId="33150" xr:uid="{00000000-0005-0000-0000-00007B7B0000}"/>
    <cellStyle name="Normal 12 4 5 8 6" xfId="14850" xr:uid="{00000000-0005-0000-0000-00007C7B0000}"/>
    <cellStyle name="Normal 12 4 5 8 6 2" xfId="40470" xr:uid="{00000000-0005-0000-0000-00007D7B0000}"/>
    <cellStyle name="Normal 12 4 5 8 7" xfId="27660" xr:uid="{00000000-0005-0000-0000-00007E7B0000}"/>
    <cellStyle name="Normal 12 4 5 9" xfId="2080" xr:uid="{00000000-0005-0000-0000-00007F7B0000}"/>
    <cellStyle name="Normal 12 4 5 9 2" xfId="7570" xr:uid="{00000000-0005-0000-0000-0000807B0000}"/>
    <cellStyle name="Normal 12 4 5 9 2 2" xfId="20381" xr:uid="{00000000-0005-0000-0000-0000817B0000}"/>
    <cellStyle name="Normal 12 4 5 9 2 2 2" xfId="46001" xr:uid="{00000000-0005-0000-0000-0000827B0000}"/>
    <cellStyle name="Normal 12 4 5 9 2 3" xfId="33191" xr:uid="{00000000-0005-0000-0000-0000837B0000}"/>
    <cellStyle name="Normal 12 4 5 9 3" xfId="14891" xr:uid="{00000000-0005-0000-0000-0000847B0000}"/>
    <cellStyle name="Normal 12 4 5 9 3 2" xfId="40511" xr:uid="{00000000-0005-0000-0000-0000857B0000}"/>
    <cellStyle name="Normal 12 4 5 9 4" xfId="27701" xr:uid="{00000000-0005-0000-0000-0000867B0000}"/>
    <cellStyle name="Normal 12 4 6" xfId="310" xr:uid="{00000000-0005-0000-0000-0000877B0000}"/>
    <cellStyle name="Normal 12 4 6 10" xfId="5802" xr:uid="{00000000-0005-0000-0000-0000887B0000}"/>
    <cellStyle name="Normal 12 4 6 10 2" xfId="18613" xr:uid="{00000000-0005-0000-0000-0000897B0000}"/>
    <cellStyle name="Normal 12 4 6 10 2 2" xfId="44233" xr:uid="{00000000-0005-0000-0000-00008A7B0000}"/>
    <cellStyle name="Normal 12 4 6 10 3" xfId="31423" xr:uid="{00000000-0005-0000-0000-00008B7B0000}"/>
    <cellStyle name="Normal 12 4 6 11" xfId="13123" xr:uid="{00000000-0005-0000-0000-00008C7B0000}"/>
    <cellStyle name="Normal 12 4 6 11 2" xfId="38743" xr:uid="{00000000-0005-0000-0000-00008D7B0000}"/>
    <cellStyle name="Normal 12 4 6 12" xfId="25933" xr:uid="{00000000-0005-0000-0000-00008E7B0000}"/>
    <cellStyle name="Normal 12 4 6 2" xfId="539" xr:uid="{00000000-0005-0000-0000-00008F7B0000}"/>
    <cellStyle name="Normal 12 4 6 2 2" xfId="938" xr:uid="{00000000-0005-0000-0000-0000907B0000}"/>
    <cellStyle name="Normal 12 4 6 2 2 2" xfId="1833" xr:uid="{00000000-0005-0000-0000-0000917B0000}"/>
    <cellStyle name="Normal 12 4 6 2 2 2 2" xfId="3663" xr:uid="{00000000-0005-0000-0000-0000927B0000}"/>
    <cellStyle name="Normal 12 4 6 2 2 2 2 2" xfId="9153" xr:uid="{00000000-0005-0000-0000-0000937B0000}"/>
    <cellStyle name="Normal 12 4 6 2 2 2 2 2 2" xfId="21964" xr:uid="{00000000-0005-0000-0000-0000947B0000}"/>
    <cellStyle name="Normal 12 4 6 2 2 2 2 2 2 2" xfId="47584" xr:uid="{00000000-0005-0000-0000-0000957B0000}"/>
    <cellStyle name="Normal 12 4 6 2 2 2 2 2 3" xfId="34774" xr:uid="{00000000-0005-0000-0000-0000967B0000}"/>
    <cellStyle name="Normal 12 4 6 2 2 2 2 3" xfId="16474" xr:uid="{00000000-0005-0000-0000-0000977B0000}"/>
    <cellStyle name="Normal 12 4 6 2 2 2 2 3 2" xfId="42094" xr:uid="{00000000-0005-0000-0000-0000987B0000}"/>
    <cellStyle name="Normal 12 4 6 2 2 2 2 4" xfId="29284" xr:uid="{00000000-0005-0000-0000-0000997B0000}"/>
    <cellStyle name="Normal 12 4 6 2 2 2 3" xfId="5493" xr:uid="{00000000-0005-0000-0000-00009A7B0000}"/>
    <cellStyle name="Normal 12 4 6 2 2 2 3 2" xfId="10983" xr:uid="{00000000-0005-0000-0000-00009B7B0000}"/>
    <cellStyle name="Normal 12 4 6 2 2 2 3 2 2" xfId="23794" xr:uid="{00000000-0005-0000-0000-00009C7B0000}"/>
    <cellStyle name="Normal 12 4 6 2 2 2 3 2 2 2" xfId="49414" xr:uid="{00000000-0005-0000-0000-00009D7B0000}"/>
    <cellStyle name="Normal 12 4 6 2 2 2 3 2 3" xfId="36604" xr:uid="{00000000-0005-0000-0000-00009E7B0000}"/>
    <cellStyle name="Normal 12 4 6 2 2 2 3 3" xfId="18304" xr:uid="{00000000-0005-0000-0000-00009F7B0000}"/>
    <cellStyle name="Normal 12 4 6 2 2 2 3 3 2" xfId="43924" xr:uid="{00000000-0005-0000-0000-0000A07B0000}"/>
    <cellStyle name="Normal 12 4 6 2 2 2 3 4" xfId="31114" xr:uid="{00000000-0005-0000-0000-0000A17B0000}"/>
    <cellStyle name="Normal 12 4 6 2 2 2 4" xfId="12813" xr:uid="{00000000-0005-0000-0000-0000A27B0000}"/>
    <cellStyle name="Normal 12 4 6 2 2 2 4 2" xfId="25624" xr:uid="{00000000-0005-0000-0000-0000A37B0000}"/>
    <cellStyle name="Normal 12 4 6 2 2 2 4 2 2" xfId="51244" xr:uid="{00000000-0005-0000-0000-0000A47B0000}"/>
    <cellStyle name="Normal 12 4 6 2 2 2 4 3" xfId="38434" xr:uid="{00000000-0005-0000-0000-0000A57B0000}"/>
    <cellStyle name="Normal 12 4 6 2 2 2 5" xfId="7323" xr:uid="{00000000-0005-0000-0000-0000A67B0000}"/>
    <cellStyle name="Normal 12 4 6 2 2 2 5 2" xfId="20134" xr:uid="{00000000-0005-0000-0000-0000A77B0000}"/>
    <cellStyle name="Normal 12 4 6 2 2 2 5 2 2" xfId="45754" xr:uid="{00000000-0005-0000-0000-0000A87B0000}"/>
    <cellStyle name="Normal 12 4 6 2 2 2 5 3" xfId="32944" xr:uid="{00000000-0005-0000-0000-0000A97B0000}"/>
    <cellStyle name="Normal 12 4 6 2 2 2 6" xfId="14644" xr:uid="{00000000-0005-0000-0000-0000AA7B0000}"/>
    <cellStyle name="Normal 12 4 6 2 2 2 6 2" xfId="40264" xr:uid="{00000000-0005-0000-0000-0000AB7B0000}"/>
    <cellStyle name="Normal 12 4 6 2 2 2 7" xfId="27454" xr:uid="{00000000-0005-0000-0000-0000AC7B0000}"/>
    <cellStyle name="Normal 12 4 6 2 2 3" xfId="2769" xr:uid="{00000000-0005-0000-0000-0000AD7B0000}"/>
    <cellStyle name="Normal 12 4 6 2 2 3 2" xfId="8259" xr:uid="{00000000-0005-0000-0000-0000AE7B0000}"/>
    <cellStyle name="Normal 12 4 6 2 2 3 2 2" xfId="21070" xr:uid="{00000000-0005-0000-0000-0000AF7B0000}"/>
    <cellStyle name="Normal 12 4 6 2 2 3 2 2 2" xfId="46690" xr:uid="{00000000-0005-0000-0000-0000B07B0000}"/>
    <cellStyle name="Normal 12 4 6 2 2 3 2 3" xfId="33880" xr:uid="{00000000-0005-0000-0000-0000B17B0000}"/>
    <cellStyle name="Normal 12 4 6 2 2 3 3" xfId="15580" xr:uid="{00000000-0005-0000-0000-0000B27B0000}"/>
    <cellStyle name="Normal 12 4 6 2 2 3 3 2" xfId="41200" xr:uid="{00000000-0005-0000-0000-0000B37B0000}"/>
    <cellStyle name="Normal 12 4 6 2 2 3 4" xfId="28390" xr:uid="{00000000-0005-0000-0000-0000B47B0000}"/>
    <cellStyle name="Normal 12 4 6 2 2 4" xfId="4599" xr:uid="{00000000-0005-0000-0000-0000B57B0000}"/>
    <cellStyle name="Normal 12 4 6 2 2 4 2" xfId="10089" xr:uid="{00000000-0005-0000-0000-0000B67B0000}"/>
    <cellStyle name="Normal 12 4 6 2 2 4 2 2" xfId="22900" xr:uid="{00000000-0005-0000-0000-0000B77B0000}"/>
    <cellStyle name="Normal 12 4 6 2 2 4 2 2 2" xfId="48520" xr:uid="{00000000-0005-0000-0000-0000B87B0000}"/>
    <cellStyle name="Normal 12 4 6 2 2 4 2 3" xfId="35710" xr:uid="{00000000-0005-0000-0000-0000B97B0000}"/>
    <cellStyle name="Normal 12 4 6 2 2 4 3" xfId="17410" xr:uid="{00000000-0005-0000-0000-0000BA7B0000}"/>
    <cellStyle name="Normal 12 4 6 2 2 4 3 2" xfId="43030" xr:uid="{00000000-0005-0000-0000-0000BB7B0000}"/>
    <cellStyle name="Normal 12 4 6 2 2 4 4" xfId="30220" xr:uid="{00000000-0005-0000-0000-0000BC7B0000}"/>
    <cellStyle name="Normal 12 4 6 2 2 5" xfId="11919" xr:uid="{00000000-0005-0000-0000-0000BD7B0000}"/>
    <cellStyle name="Normal 12 4 6 2 2 5 2" xfId="24730" xr:uid="{00000000-0005-0000-0000-0000BE7B0000}"/>
    <cellStyle name="Normal 12 4 6 2 2 5 2 2" xfId="50350" xr:uid="{00000000-0005-0000-0000-0000BF7B0000}"/>
    <cellStyle name="Normal 12 4 6 2 2 5 3" xfId="37540" xr:uid="{00000000-0005-0000-0000-0000C07B0000}"/>
    <cellStyle name="Normal 12 4 6 2 2 6" xfId="6429" xr:uid="{00000000-0005-0000-0000-0000C17B0000}"/>
    <cellStyle name="Normal 12 4 6 2 2 6 2" xfId="19240" xr:uid="{00000000-0005-0000-0000-0000C27B0000}"/>
    <cellStyle name="Normal 12 4 6 2 2 6 2 2" xfId="44860" xr:uid="{00000000-0005-0000-0000-0000C37B0000}"/>
    <cellStyle name="Normal 12 4 6 2 2 6 3" xfId="32050" xr:uid="{00000000-0005-0000-0000-0000C47B0000}"/>
    <cellStyle name="Normal 12 4 6 2 2 7" xfId="13750" xr:uid="{00000000-0005-0000-0000-0000C57B0000}"/>
    <cellStyle name="Normal 12 4 6 2 2 7 2" xfId="39370" xr:uid="{00000000-0005-0000-0000-0000C67B0000}"/>
    <cellStyle name="Normal 12 4 6 2 2 8" xfId="26560" xr:uid="{00000000-0005-0000-0000-0000C77B0000}"/>
    <cellStyle name="Normal 12 4 6 2 3" xfId="1434" xr:uid="{00000000-0005-0000-0000-0000C87B0000}"/>
    <cellStyle name="Normal 12 4 6 2 3 2" xfId="3264" xr:uid="{00000000-0005-0000-0000-0000C97B0000}"/>
    <cellStyle name="Normal 12 4 6 2 3 2 2" xfId="8754" xr:uid="{00000000-0005-0000-0000-0000CA7B0000}"/>
    <cellStyle name="Normal 12 4 6 2 3 2 2 2" xfId="21565" xr:uid="{00000000-0005-0000-0000-0000CB7B0000}"/>
    <cellStyle name="Normal 12 4 6 2 3 2 2 2 2" xfId="47185" xr:uid="{00000000-0005-0000-0000-0000CC7B0000}"/>
    <cellStyle name="Normal 12 4 6 2 3 2 2 3" xfId="34375" xr:uid="{00000000-0005-0000-0000-0000CD7B0000}"/>
    <cellStyle name="Normal 12 4 6 2 3 2 3" xfId="16075" xr:uid="{00000000-0005-0000-0000-0000CE7B0000}"/>
    <cellStyle name="Normal 12 4 6 2 3 2 3 2" xfId="41695" xr:uid="{00000000-0005-0000-0000-0000CF7B0000}"/>
    <cellStyle name="Normal 12 4 6 2 3 2 4" xfId="28885" xr:uid="{00000000-0005-0000-0000-0000D07B0000}"/>
    <cellStyle name="Normal 12 4 6 2 3 3" xfId="5094" xr:uid="{00000000-0005-0000-0000-0000D17B0000}"/>
    <cellStyle name="Normal 12 4 6 2 3 3 2" xfId="10584" xr:uid="{00000000-0005-0000-0000-0000D27B0000}"/>
    <cellStyle name="Normal 12 4 6 2 3 3 2 2" xfId="23395" xr:uid="{00000000-0005-0000-0000-0000D37B0000}"/>
    <cellStyle name="Normal 12 4 6 2 3 3 2 2 2" xfId="49015" xr:uid="{00000000-0005-0000-0000-0000D47B0000}"/>
    <cellStyle name="Normal 12 4 6 2 3 3 2 3" xfId="36205" xr:uid="{00000000-0005-0000-0000-0000D57B0000}"/>
    <cellStyle name="Normal 12 4 6 2 3 3 3" xfId="17905" xr:uid="{00000000-0005-0000-0000-0000D67B0000}"/>
    <cellStyle name="Normal 12 4 6 2 3 3 3 2" xfId="43525" xr:uid="{00000000-0005-0000-0000-0000D77B0000}"/>
    <cellStyle name="Normal 12 4 6 2 3 3 4" xfId="30715" xr:uid="{00000000-0005-0000-0000-0000D87B0000}"/>
    <cellStyle name="Normal 12 4 6 2 3 4" xfId="12414" xr:uid="{00000000-0005-0000-0000-0000D97B0000}"/>
    <cellStyle name="Normal 12 4 6 2 3 4 2" xfId="25225" xr:uid="{00000000-0005-0000-0000-0000DA7B0000}"/>
    <cellStyle name="Normal 12 4 6 2 3 4 2 2" xfId="50845" xr:uid="{00000000-0005-0000-0000-0000DB7B0000}"/>
    <cellStyle name="Normal 12 4 6 2 3 4 3" xfId="38035" xr:uid="{00000000-0005-0000-0000-0000DC7B0000}"/>
    <cellStyle name="Normal 12 4 6 2 3 5" xfId="6924" xr:uid="{00000000-0005-0000-0000-0000DD7B0000}"/>
    <cellStyle name="Normal 12 4 6 2 3 5 2" xfId="19735" xr:uid="{00000000-0005-0000-0000-0000DE7B0000}"/>
    <cellStyle name="Normal 12 4 6 2 3 5 2 2" xfId="45355" xr:uid="{00000000-0005-0000-0000-0000DF7B0000}"/>
    <cellStyle name="Normal 12 4 6 2 3 5 3" xfId="32545" xr:uid="{00000000-0005-0000-0000-0000E07B0000}"/>
    <cellStyle name="Normal 12 4 6 2 3 6" xfId="14245" xr:uid="{00000000-0005-0000-0000-0000E17B0000}"/>
    <cellStyle name="Normal 12 4 6 2 3 6 2" xfId="39865" xr:uid="{00000000-0005-0000-0000-0000E27B0000}"/>
    <cellStyle name="Normal 12 4 6 2 3 7" xfId="27055" xr:uid="{00000000-0005-0000-0000-0000E37B0000}"/>
    <cellStyle name="Normal 12 4 6 2 4" xfId="2370" xr:uid="{00000000-0005-0000-0000-0000E47B0000}"/>
    <cellStyle name="Normal 12 4 6 2 4 2" xfId="7860" xr:uid="{00000000-0005-0000-0000-0000E57B0000}"/>
    <cellStyle name="Normal 12 4 6 2 4 2 2" xfId="20671" xr:uid="{00000000-0005-0000-0000-0000E67B0000}"/>
    <cellStyle name="Normal 12 4 6 2 4 2 2 2" xfId="46291" xr:uid="{00000000-0005-0000-0000-0000E77B0000}"/>
    <cellStyle name="Normal 12 4 6 2 4 2 3" xfId="33481" xr:uid="{00000000-0005-0000-0000-0000E87B0000}"/>
    <cellStyle name="Normal 12 4 6 2 4 3" xfId="15181" xr:uid="{00000000-0005-0000-0000-0000E97B0000}"/>
    <cellStyle name="Normal 12 4 6 2 4 3 2" xfId="40801" xr:uid="{00000000-0005-0000-0000-0000EA7B0000}"/>
    <cellStyle name="Normal 12 4 6 2 4 4" xfId="27991" xr:uid="{00000000-0005-0000-0000-0000EB7B0000}"/>
    <cellStyle name="Normal 12 4 6 2 5" xfId="4200" xr:uid="{00000000-0005-0000-0000-0000EC7B0000}"/>
    <cellStyle name="Normal 12 4 6 2 5 2" xfId="9690" xr:uid="{00000000-0005-0000-0000-0000ED7B0000}"/>
    <cellStyle name="Normal 12 4 6 2 5 2 2" xfId="22501" xr:uid="{00000000-0005-0000-0000-0000EE7B0000}"/>
    <cellStyle name="Normal 12 4 6 2 5 2 2 2" xfId="48121" xr:uid="{00000000-0005-0000-0000-0000EF7B0000}"/>
    <cellStyle name="Normal 12 4 6 2 5 2 3" xfId="35311" xr:uid="{00000000-0005-0000-0000-0000F07B0000}"/>
    <cellStyle name="Normal 12 4 6 2 5 3" xfId="17011" xr:uid="{00000000-0005-0000-0000-0000F17B0000}"/>
    <cellStyle name="Normal 12 4 6 2 5 3 2" xfId="42631" xr:uid="{00000000-0005-0000-0000-0000F27B0000}"/>
    <cellStyle name="Normal 12 4 6 2 5 4" xfId="29821" xr:uid="{00000000-0005-0000-0000-0000F37B0000}"/>
    <cellStyle name="Normal 12 4 6 2 6" xfId="11520" xr:uid="{00000000-0005-0000-0000-0000F47B0000}"/>
    <cellStyle name="Normal 12 4 6 2 6 2" xfId="24331" xr:uid="{00000000-0005-0000-0000-0000F57B0000}"/>
    <cellStyle name="Normal 12 4 6 2 6 2 2" xfId="49951" xr:uid="{00000000-0005-0000-0000-0000F67B0000}"/>
    <cellStyle name="Normal 12 4 6 2 6 3" xfId="37141" xr:uid="{00000000-0005-0000-0000-0000F77B0000}"/>
    <cellStyle name="Normal 12 4 6 2 7" xfId="6030" xr:uid="{00000000-0005-0000-0000-0000F87B0000}"/>
    <cellStyle name="Normal 12 4 6 2 7 2" xfId="18841" xr:uid="{00000000-0005-0000-0000-0000F97B0000}"/>
    <cellStyle name="Normal 12 4 6 2 7 2 2" xfId="44461" xr:uid="{00000000-0005-0000-0000-0000FA7B0000}"/>
    <cellStyle name="Normal 12 4 6 2 7 3" xfId="31651" xr:uid="{00000000-0005-0000-0000-0000FB7B0000}"/>
    <cellStyle name="Normal 12 4 6 2 8" xfId="13351" xr:uid="{00000000-0005-0000-0000-0000FC7B0000}"/>
    <cellStyle name="Normal 12 4 6 2 8 2" xfId="38971" xr:uid="{00000000-0005-0000-0000-0000FD7B0000}"/>
    <cellStyle name="Normal 12 4 6 2 9" xfId="26161" xr:uid="{00000000-0005-0000-0000-0000FE7B0000}"/>
    <cellStyle name="Normal 12 4 6 3" xfId="671" xr:uid="{00000000-0005-0000-0000-0000FF7B0000}"/>
    <cellStyle name="Normal 12 4 6 3 2" xfId="1071" xr:uid="{00000000-0005-0000-0000-0000007C0000}"/>
    <cellStyle name="Normal 12 4 6 3 2 2" xfId="1966" xr:uid="{00000000-0005-0000-0000-0000017C0000}"/>
    <cellStyle name="Normal 12 4 6 3 2 2 2" xfId="3796" xr:uid="{00000000-0005-0000-0000-0000027C0000}"/>
    <cellStyle name="Normal 12 4 6 3 2 2 2 2" xfId="9286" xr:uid="{00000000-0005-0000-0000-0000037C0000}"/>
    <cellStyle name="Normal 12 4 6 3 2 2 2 2 2" xfId="22097" xr:uid="{00000000-0005-0000-0000-0000047C0000}"/>
    <cellStyle name="Normal 12 4 6 3 2 2 2 2 2 2" xfId="47717" xr:uid="{00000000-0005-0000-0000-0000057C0000}"/>
    <cellStyle name="Normal 12 4 6 3 2 2 2 2 3" xfId="34907" xr:uid="{00000000-0005-0000-0000-0000067C0000}"/>
    <cellStyle name="Normal 12 4 6 3 2 2 2 3" xfId="16607" xr:uid="{00000000-0005-0000-0000-0000077C0000}"/>
    <cellStyle name="Normal 12 4 6 3 2 2 2 3 2" xfId="42227" xr:uid="{00000000-0005-0000-0000-0000087C0000}"/>
    <cellStyle name="Normal 12 4 6 3 2 2 2 4" xfId="29417" xr:uid="{00000000-0005-0000-0000-0000097C0000}"/>
    <cellStyle name="Normal 12 4 6 3 2 2 3" xfId="5626" xr:uid="{00000000-0005-0000-0000-00000A7C0000}"/>
    <cellStyle name="Normal 12 4 6 3 2 2 3 2" xfId="11116" xr:uid="{00000000-0005-0000-0000-00000B7C0000}"/>
    <cellStyle name="Normal 12 4 6 3 2 2 3 2 2" xfId="23927" xr:uid="{00000000-0005-0000-0000-00000C7C0000}"/>
    <cellStyle name="Normal 12 4 6 3 2 2 3 2 2 2" xfId="49547" xr:uid="{00000000-0005-0000-0000-00000D7C0000}"/>
    <cellStyle name="Normal 12 4 6 3 2 2 3 2 3" xfId="36737" xr:uid="{00000000-0005-0000-0000-00000E7C0000}"/>
    <cellStyle name="Normal 12 4 6 3 2 2 3 3" xfId="18437" xr:uid="{00000000-0005-0000-0000-00000F7C0000}"/>
    <cellStyle name="Normal 12 4 6 3 2 2 3 3 2" xfId="44057" xr:uid="{00000000-0005-0000-0000-0000107C0000}"/>
    <cellStyle name="Normal 12 4 6 3 2 2 3 4" xfId="31247" xr:uid="{00000000-0005-0000-0000-0000117C0000}"/>
    <cellStyle name="Normal 12 4 6 3 2 2 4" xfId="12946" xr:uid="{00000000-0005-0000-0000-0000127C0000}"/>
    <cellStyle name="Normal 12 4 6 3 2 2 4 2" xfId="25757" xr:uid="{00000000-0005-0000-0000-0000137C0000}"/>
    <cellStyle name="Normal 12 4 6 3 2 2 4 2 2" xfId="51377" xr:uid="{00000000-0005-0000-0000-0000147C0000}"/>
    <cellStyle name="Normal 12 4 6 3 2 2 4 3" xfId="38567" xr:uid="{00000000-0005-0000-0000-0000157C0000}"/>
    <cellStyle name="Normal 12 4 6 3 2 2 5" xfId="7456" xr:uid="{00000000-0005-0000-0000-0000167C0000}"/>
    <cellStyle name="Normal 12 4 6 3 2 2 5 2" xfId="20267" xr:uid="{00000000-0005-0000-0000-0000177C0000}"/>
    <cellStyle name="Normal 12 4 6 3 2 2 5 2 2" xfId="45887" xr:uid="{00000000-0005-0000-0000-0000187C0000}"/>
    <cellStyle name="Normal 12 4 6 3 2 2 5 3" xfId="33077" xr:uid="{00000000-0005-0000-0000-0000197C0000}"/>
    <cellStyle name="Normal 12 4 6 3 2 2 6" xfId="14777" xr:uid="{00000000-0005-0000-0000-00001A7C0000}"/>
    <cellStyle name="Normal 12 4 6 3 2 2 6 2" xfId="40397" xr:uid="{00000000-0005-0000-0000-00001B7C0000}"/>
    <cellStyle name="Normal 12 4 6 3 2 2 7" xfId="27587" xr:uid="{00000000-0005-0000-0000-00001C7C0000}"/>
    <cellStyle name="Normal 12 4 6 3 2 3" xfId="2902" xr:uid="{00000000-0005-0000-0000-00001D7C0000}"/>
    <cellStyle name="Normal 12 4 6 3 2 3 2" xfId="8392" xr:uid="{00000000-0005-0000-0000-00001E7C0000}"/>
    <cellStyle name="Normal 12 4 6 3 2 3 2 2" xfId="21203" xr:uid="{00000000-0005-0000-0000-00001F7C0000}"/>
    <cellStyle name="Normal 12 4 6 3 2 3 2 2 2" xfId="46823" xr:uid="{00000000-0005-0000-0000-0000207C0000}"/>
    <cellStyle name="Normal 12 4 6 3 2 3 2 3" xfId="34013" xr:uid="{00000000-0005-0000-0000-0000217C0000}"/>
    <cellStyle name="Normal 12 4 6 3 2 3 3" xfId="15713" xr:uid="{00000000-0005-0000-0000-0000227C0000}"/>
    <cellStyle name="Normal 12 4 6 3 2 3 3 2" xfId="41333" xr:uid="{00000000-0005-0000-0000-0000237C0000}"/>
    <cellStyle name="Normal 12 4 6 3 2 3 4" xfId="28523" xr:uid="{00000000-0005-0000-0000-0000247C0000}"/>
    <cellStyle name="Normal 12 4 6 3 2 4" xfId="4732" xr:uid="{00000000-0005-0000-0000-0000257C0000}"/>
    <cellStyle name="Normal 12 4 6 3 2 4 2" xfId="10222" xr:uid="{00000000-0005-0000-0000-0000267C0000}"/>
    <cellStyle name="Normal 12 4 6 3 2 4 2 2" xfId="23033" xr:uid="{00000000-0005-0000-0000-0000277C0000}"/>
    <cellStyle name="Normal 12 4 6 3 2 4 2 2 2" xfId="48653" xr:uid="{00000000-0005-0000-0000-0000287C0000}"/>
    <cellStyle name="Normal 12 4 6 3 2 4 2 3" xfId="35843" xr:uid="{00000000-0005-0000-0000-0000297C0000}"/>
    <cellStyle name="Normal 12 4 6 3 2 4 3" xfId="17543" xr:uid="{00000000-0005-0000-0000-00002A7C0000}"/>
    <cellStyle name="Normal 12 4 6 3 2 4 3 2" xfId="43163" xr:uid="{00000000-0005-0000-0000-00002B7C0000}"/>
    <cellStyle name="Normal 12 4 6 3 2 4 4" xfId="30353" xr:uid="{00000000-0005-0000-0000-00002C7C0000}"/>
    <cellStyle name="Normal 12 4 6 3 2 5" xfId="12052" xr:uid="{00000000-0005-0000-0000-00002D7C0000}"/>
    <cellStyle name="Normal 12 4 6 3 2 5 2" xfId="24863" xr:uid="{00000000-0005-0000-0000-00002E7C0000}"/>
    <cellStyle name="Normal 12 4 6 3 2 5 2 2" xfId="50483" xr:uid="{00000000-0005-0000-0000-00002F7C0000}"/>
    <cellStyle name="Normal 12 4 6 3 2 5 3" xfId="37673" xr:uid="{00000000-0005-0000-0000-0000307C0000}"/>
    <cellStyle name="Normal 12 4 6 3 2 6" xfId="6562" xr:uid="{00000000-0005-0000-0000-0000317C0000}"/>
    <cellStyle name="Normal 12 4 6 3 2 6 2" xfId="19373" xr:uid="{00000000-0005-0000-0000-0000327C0000}"/>
    <cellStyle name="Normal 12 4 6 3 2 6 2 2" xfId="44993" xr:uid="{00000000-0005-0000-0000-0000337C0000}"/>
    <cellStyle name="Normal 12 4 6 3 2 6 3" xfId="32183" xr:uid="{00000000-0005-0000-0000-0000347C0000}"/>
    <cellStyle name="Normal 12 4 6 3 2 7" xfId="13883" xr:uid="{00000000-0005-0000-0000-0000357C0000}"/>
    <cellStyle name="Normal 12 4 6 3 2 7 2" xfId="39503" xr:uid="{00000000-0005-0000-0000-0000367C0000}"/>
    <cellStyle name="Normal 12 4 6 3 2 8" xfId="26693" xr:uid="{00000000-0005-0000-0000-0000377C0000}"/>
    <cellStyle name="Normal 12 4 6 3 3" xfId="1566" xr:uid="{00000000-0005-0000-0000-0000387C0000}"/>
    <cellStyle name="Normal 12 4 6 3 3 2" xfId="3396" xr:uid="{00000000-0005-0000-0000-0000397C0000}"/>
    <cellStyle name="Normal 12 4 6 3 3 2 2" xfId="8886" xr:uid="{00000000-0005-0000-0000-00003A7C0000}"/>
    <cellStyle name="Normal 12 4 6 3 3 2 2 2" xfId="21697" xr:uid="{00000000-0005-0000-0000-00003B7C0000}"/>
    <cellStyle name="Normal 12 4 6 3 3 2 2 2 2" xfId="47317" xr:uid="{00000000-0005-0000-0000-00003C7C0000}"/>
    <cellStyle name="Normal 12 4 6 3 3 2 2 3" xfId="34507" xr:uid="{00000000-0005-0000-0000-00003D7C0000}"/>
    <cellStyle name="Normal 12 4 6 3 3 2 3" xfId="16207" xr:uid="{00000000-0005-0000-0000-00003E7C0000}"/>
    <cellStyle name="Normal 12 4 6 3 3 2 3 2" xfId="41827" xr:uid="{00000000-0005-0000-0000-00003F7C0000}"/>
    <cellStyle name="Normal 12 4 6 3 3 2 4" xfId="29017" xr:uid="{00000000-0005-0000-0000-0000407C0000}"/>
    <cellStyle name="Normal 12 4 6 3 3 3" xfId="5226" xr:uid="{00000000-0005-0000-0000-0000417C0000}"/>
    <cellStyle name="Normal 12 4 6 3 3 3 2" xfId="10716" xr:uid="{00000000-0005-0000-0000-0000427C0000}"/>
    <cellStyle name="Normal 12 4 6 3 3 3 2 2" xfId="23527" xr:uid="{00000000-0005-0000-0000-0000437C0000}"/>
    <cellStyle name="Normal 12 4 6 3 3 3 2 2 2" xfId="49147" xr:uid="{00000000-0005-0000-0000-0000447C0000}"/>
    <cellStyle name="Normal 12 4 6 3 3 3 2 3" xfId="36337" xr:uid="{00000000-0005-0000-0000-0000457C0000}"/>
    <cellStyle name="Normal 12 4 6 3 3 3 3" xfId="18037" xr:uid="{00000000-0005-0000-0000-0000467C0000}"/>
    <cellStyle name="Normal 12 4 6 3 3 3 3 2" xfId="43657" xr:uid="{00000000-0005-0000-0000-0000477C0000}"/>
    <cellStyle name="Normal 12 4 6 3 3 3 4" xfId="30847" xr:uid="{00000000-0005-0000-0000-0000487C0000}"/>
    <cellStyle name="Normal 12 4 6 3 3 4" xfId="12546" xr:uid="{00000000-0005-0000-0000-0000497C0000}"/>
    <cellStyle name="Normal 12 4 6 3 3 4 2" xfId="25357" xr:uid="{00000000-0005-0000-0000-00004A7C0000}"/>
    <cellStyle name="Normal 12 4 6 3 3 4 2 2" xfId="50977" xr:uid="{00000000-0005-0000-0000-00004B7C0000}"/>
    <cellStyle name="Normal 12 4 6 3 3 4 3" xfId="38167" xr:uid="{00000000-0005-0000-0000-00004C7C0000}"/>
    <cellStyle name="Normal 12 4 6 3 3 5" xfId="7056" xr:uid="{00000000-0005-0000-0000-00004D7C0000}"/>
    <cellStyle name="Normal 12 4 6 3 3 5 2" xfId="19867" xr:uid="{00000000-0005-0000-0000-00004E7C0000}"/>
    <cellStyle name="Normal 12 4 6 3 3 5 2 2" xfId="45487" xr:uid="{00000000-0005-0000-0000-00004F7C0000}"/>
    <cellStyle name="Normal 12 4 6 3 3 5 3" xfId="32677" xr:uid="{00000000-0005-0000-0000-0000507C0000}"/>
    <cellStyle name="Normal 12 4 6 3 3 6" xfId="14377" xr:uid="{00000000-0005-0000-0000-0000517C0000}"/>
    <cellStyle name="Normal 12 4 6 3 3 6 2" xfId="39997" xr:uid="{00000000-0005-0000-0000-0000527C0000}"/>
    <cellStyle name="Normal 12 4 6 3 3 7" xfId="27187" xr:uid="{00000000-0005-0000-0000-0000537C0000}"/>
    <cellStyle name="Normal 12 4 6 3 4" xfId="2502" xr:uid="{00000000-0005-0000-0000-0000547C0000}"/>
    <cellStyle name="Normal 12 4 6 3 4 2" xfId="7992" xr:uid="{00000000-0005-0000-0000-0000557C0000}"/>
    <cellStyle name="Normal 12 4 6 3 4 2 2" xfId="20803" xr:uid="{00000000-0005-0000-0000-0000567C0000}"/>
    <cellStyle name="Normal 12 4 6 3 4 2 2 2" xfId="46423" xr:uid="{00000000-0005-0000-0000-0000577C0000}"/>
    <cellStyle name="Normal 12 4 6 3 4 2 3" xfId="33613" xr:uid="{00000000-0005-0000-0000-0000587C0000}"/>
    <cellStyle name="Normal 12 4 6 3 4 3" xfId="15313" xr:uid="{00000000-0005-0000-0000-0000597C0000}"/>
    <cellStyle name="Normal 12 4 6 3 4 3 2" xfId="40933" xr:uid="{00000000-0005-0000-0000-00005A7C0000}"/>
    <cellStyle name="Normal 12 4 6 3 4 4" xfId="28123" xr:uid="{00000000-0005-0000-0000-00005B7C0000}"/>
    <cellStyle name="Normal 12 4 6 3 5" xfId="4332" xr:uid="{00000000-0005-0000-0000-00005C7C0000}"/>
    <cellStyle name="Normal 12 4 6 3 5 2" xfId="9822" xr:uid="{00000000-0005-0000-0000-00005D7C0000}"/>
    <cellStyle name="Normal 12 4 6 3 5 2 2" xfId="22633" xr:uid="{00000000-0005-0000-0000-00005E7C0000}"/>
    <cellStyle name="Normal 12 4 6 3 5 2 2 2" xfId="48253" xr:uid="{00000000-0005-0000-0000-00005F7C0000}"/>
    <cellStyle name="Normal 12 4 6 3 5 2 3" xfId="35443" xr:uid="{00000000-0005-0000-0000-0000607C0000}"/>
    <cellStyle name="Normal 12 4 6 3 5 3" xfId="17143" xr:uid="{00000000-0005-0000-0000-0000617C0000}"/>
    <cellStyle name="Normal 12 4 6 3 5 3 2" xfId="42763" xr:uid="{00000000-0005-0000-0000-0000627C0000}"/>
    <cellStyle name="Normal 12 4 6 3 5 4" xfId="29953" xr:uid="{00000000-0005-0000-0000-0000637C0000}"/>
    <cellStyle name="Normal 12 4 6 3 6" xfId="11652" xr:uid="{00000000-0005-0000-0000-0000647C0000}"/>
    <cellStyle name="Normal 12 4 6 3 6 2" xfId="24463" xr:uid="{00000000-0005-0000-0000-0000657C0000}"/>
    <cellStyle name="Normal 12 4 6 3 6 2 2" xfId="50083" xr:uid="{00000000-0005-0000-0000-0000667C0000}"/>
    <cellStyle name="Normal 12 4 6 3 6 3" xfId="37273" xr:uid="{00000000-0005-0000-0000-0000677C0000}"/>
    <cellStyle name="Normal 12 4 6 3 7" xfId="6162" xr:uid="{00000000-0005-0000-0000-0000687C0000}"/>
    <cellStyle name="Normal 12 4 6 3 7 2" xfId="18973" xr:uid="{00000000-0005-0000-0000-0000697C0000}"/>
    <cellStyle name="Normal 12 4 6 3 7 2 2" xfId="44593" xr:uid="{00000000-0005-0000-0000-00006A7C0000}"/>
    <cellStyle name="Normal 12 4 6 3 7 3" xfId="31783" xr:uid="{00000000-0005-0000-0000-00006B7C0000}"/>
    <cellStyle name="Normal 12 4 6 3 8" xfId="13483" xr:uid="{00000000-0005-0000-0000-00006C7C0000}"/>
    <cellStyle name="Normal 12 4 6 3 8 2" xfId="39103" xr:uid="{00000000-0005-0000-0000-00006D7C0000}"/>
    <cellStyle name="Normal 12 4 6 3 9" xfId="26293" xr:uid="{00000000-0005-0000-0000-00006E7C0000}"/>
    <cellStyle name="Normal 12 4 6 4" xfId="446" xr:uid="{00000000-0005-0000-0000-00006F7C0000}"/>
    <cellStyle name="Normal 12 4 6 4 2" xfId="1341" xr:uid="{00000000-0005-0000-0000-0000707C0000}"/>
    <cellStyle name="Normal 12 4 6 4 2 2" xfId="3171" xr:uid="{00000000-0005-0000-0000-0000717C0000}"/>
    <cellStyle name="Normal 12 4 6 4 2 2 2" xfId="8661" xr:uid="{00000000-0005-0000-0000-0000727C0000}"/>
    <cellStyle name="Normal 12 4 6 4 2 2 2 2" xfId="21472" xr:uid="{00000000-0005-0000-0000-0000737C0000}"/>
    <cellStyle name="Normal 12 4 6 4 2 2 2 2 2" xfId="47092" xr:uid="{00000000-0005-0000-0000-0000747C0000}"/>
    <cellStyle name="Normal 12 4 6 4 2 2 2 3" xfId="34282" xr:uid="{00000000-0005-0000-0000-0000757C0000}"/>
    <cellStyle name="Normal 12 4 6 4 2 2 3" xfId="15982" xr:uid="{00000000-0005-0000-0000-0000767C0000}"/>
    <cellStyle name="Normal 12 4 6 4 2 2 3 2" xfId="41602" xr:uid="{00000000-0005-0000-0000-0000777C0000}"/>
    <cellStyle name="Normal 12 4 6 4 2 2 4" xfId="28792" xr:uid="{00000000-0005-0000-0000-0000787C0000}"/>
    <cellStyle name="Normal 12 4 6 4 2 3" xfId="5001" xr:uid="{00000000-0005-0000-0000-0000797C0000}"/>
    <cellStyle name="Normal 12 4 6 4 2 3 2" xfId="10491" xr:uid="{00000000-0005-0000-0000-00007A7C0000}"/>
    <cellStyle name="Normal 12 4 6 4 2 3 2 2" xfId="23302" xr:uid="{00000000-0005-0000-0000-00007B7C0000}"/>
    <cellStyle name="Normal 12 4 6 4 2 3 2 2 2" xfId="48922" xr:uid="{00000000-0005-0000-0000-00007C7C0000}"/>
    <cellStyle name="Normal 12 4 6 4 2 3 2 3" xfId="36112" xr:uid="{00000000-0005-0000-0000-00007D7C0000}"/>
    <cellStyle name="Normal 12 4 6 4 2 3 3" xfId="17812" xr:uid="{00000000-0005-0000-0000-00007E7C0000}"/>
    <cellStyle name="Normal 12 4 6 4 2 3 3 2" xfId="43432" xr:uid="{00000000-0005-0000-0000-00007F7C0000}"/>
    <cellStyle name="Normal 12 4 6 4 2 3 4" xfId="30622" xr:uid="{00000000-0005-0000-0000-0000807C0000}"/>
    <cellStyle name="Normal 12 4 6 4 2 4" xfId="12321" xr:uid="{00000000-0005-0000-0000-0000817C0000}"/>
    <cellStyle name="Normal 12 4 6 4 2 4 2" xfId="25132" xr:uid="{00000000-0005-0000-0000-0000827C0000}"/>
    <cellStyle name="Normal 12 4 6 4 2 4 2 2" xfId="50752" xr:uid="{00000000-0005-0000-0000-0000837C0000}"/>
    <cellStyle name="Normal 12 4 6 4 2 4 3" xfId="37942" xr:uid="{00000000-0005-0000-0000-0000847C0000}"/>
    <cellStyle name="Normal 12 4 6 4 2 5" xfId="6831" xr:uid="{00000000-0005-0000-0000-0000857C0000}"/>
    <cellStyle name="Normal 12 4 6 4 2 5 2" xfId="19642" xr:uid="{00000000-0005-0000-0000-0000867C0000}"/>
    <cellStyle name="Normal 12 4 6 4 2 5 2 2" xfId="45262" xr:uid="{00000000-0005-0000-0000-0000877C0000}"/>
    <cellStyle name="Normal 12 4 6 4 2 5 3" xfId="32452" xr:uid="{00000000-0005-0000-0000-0000887C0000}"/>
    <cellStyle name="Normal 12 4 6 4 2 6" xfId="14152" xr:uid="{00000000-0005-0000-0000-0000897C0000}"/>
    <cellStyle name="Normal 12 4 6 4 2 6 2" xfId="39772" xr:uid="{00000000-0005-0000-0000-00008A7C0000}"/>
    <cellStyle name="Normal 12 4 6 4 2 7" xfId="26962" xr:uid="{00000000-0005-0000-0000-00008B7C0000}"/>
    <cellStyle name="Normal 12 4 6 4 3" xfId="2277" xr:uid="{00000000-0005-0000-0000-00008C7C0000}"/>
    <cellStyle name="Normal 12 4 6 4 3 2" xfId="7767" xr:uid="{00000000-0005-0000-0000-00008D7C0000}"/>
    <cellStyle name="Normal 12 4 6 4 3 2 2" xfId="20578" xr:uid="{00000000-0005-0000-0000-00008E7C0000}"/>
    <cellStyle name="Normal 12 4 6 4 3 2 2 2" xfId="46198" xr:uid="{00000000-0005-0000-0000-00008F7C0000}"/>
    <cellStyle name="Normal 12 4 6 4 3 2 3" xfId="33388" xr:uid="{00000000-0005-0000-0000-0000907C0000}"/>
    <cellStyle name="Normal 12 4 6 4 3 3" xfId="15088" xr:uid="{00000000-0005-0000-0000-0000917C0000}"/>
    <cellStyle name="Normal 12 4 6 4 3 3 2" xfId="40708" xr:uid="{00000000-0005-0000-0000-0000927C0000}"/>
    <cellStyle name="Normal 12 4 6 4 3 4" xfId="27898" xr:uid="{00000000-0005-0000-0000-0000937C0000}"/>
    <cellStyle name="Normal 12 4 6 4 4" xfId="4107" xr:uid="{00000000-0005-0000-0000-0000947C0000}"/>
    <cellStyle name="Normal 12 4 6 4 4 2" xfId="9597" xr:uid="{00000000-0005-0000-0000-0000957C0000}"/>
    <cellStyle name="Normal 12 4 6 4 4 2 2" xfId="22408" xr:uid="{00000000-0005-0000-0000-0000967C0000}"/>
    <cellStyle name="Normal 12 4 6 4 4 2 2 2" xfId="48028" xr:uid="{00000000-0005-0000-0000-0000977C0000}"/>
    <cellStyle name="Normal 12 4 6 4 4 2 3" xfId="35218" xr:uid="{00000000-0005-0000-0000-0000987C0000}"/>
    <cellStyle name="Normal 12 4 6 4 4 3" xfId="16918" xr:uid="{00000000-0005-0000-0000-0000997C0000}"/>
    <cellStyle name="Normal 12 4 6 4 4 3 2" xfId="42538" xr:uid="{00000000-0005-0000-0000-00009A7C0000}"/>
    <cellStyle name="Normal 12 4 6 4 4 4" xfId="29728" xr:uid="{00000000-0005-0000-0000-00009B7C0000}"/>
    <cellStyle name="Normal 12 4 6 4 5" xfId="11427" xr:uid="{00000000-0005-0000-0000-00009C7C0000}"/>
    <cellStyle name="Normal 12 4 6 4 5 2" xfId="24238" xr:uid="{00000000-0005-0000-0000-00009D7C0000}"/>
    <cellStyle name="Normal 12 4 6 4 5 2 2" xfId="49858" xr:uid="{00000000-0005-0000-0000-00009E7C0000}"/>
    <cellStyle name="Normal 12 4 6 4 5 3" xfId="37048" xr:uid="{00000000-0005-0000-0000-00009F7C0000}"/>
    <cellStyle name="Normal 12 4 6 4 6" xfId="5937" xr:uid="{00000000-0005-0000-0000-0000A07C0000}"/>
    <cellStyle name="Normal 12 4 6 4 6 2" xfId="18748" xr:uid="{00000000-0005-0000-0000-0000A17C0000}"/>
    <cellStyle name="Normal 12 4 6 4 6 2 2" xfId="44368" xr:uid="{00000000-0005-0000-0000-0000A27C0000}"/>
    <cellStyle name="Normal 12 4 6 4 6 3" xfId="31558" xr:uid="{00000000-0005-0000-0000-0000A37C0000}"/>
    <cellStyle name="Normal 12 4 6 4 7" xfId="13258" xr:uid="{00000000-0005-0000-0000-0000A47C0000}"/>
    <cellStyle name="Normal 12 4 6 4 7 2" xfId="38878" xr:uid="{00000000-0005-0000-0000-0000A57C0000}"/>
    <cellStyle name="Normal 12 4 6 4 8" xfId="26068" xr:uid="{00000000-0005-0000-0000-0000A67C0000}"/>
    <cellStyle name="Normal 12 4 6 5" xfId="805" xr:uid="{00000000-0005-0000-0000-0000A77C0000}"/>
    <cellStyle name="Normal 12 4 6 5 2" xfId="1700" xr:uid="{00000000-0005-0000-0000-0000A87C0000}"/>
    <cellStyle name="Normal 12 4 6 5 2 2" xfId="3530" xr:uid="{00000000-0005-0000-0000-0000A97C0000}"/>
    <cellStyle name="Normal 12 4 6 5 2 2 2" xfId="9020" xr:uid="{00000000-0005-0000-0000-0000AA7C0000}"/>
    <cellStyle name="Normal 12 4 6 5 2 2 2 2" xfId="21831" xr:uid="{00000000-0005-0000-0000-0000AB7C0000}"/>
    <cellStyle name="Normal 12 4 6 5 2 2 2 2 2" xfId="47451" xr:uid="{00000000-0005-0000-0000-0000AC7C0000}"/>
    <cellStyle name="Normal 12 4 6 5 2 2 2 3" xfId="34641" xr:uid="{00000000-0005-0000-0000-0000AD7C0000}"/>
    <cellStyle name="Normal 12 4 6 5 2 2 3" xfId="16341" xr:uid="{00000000-0005-0000-0000-0000AE7C0000}"/>
    <cellStyle name="Normal 12 4 6 5 2 2 3 2" xfId="41961" xr:uid="{00000000-0005-0000-0000-0000AF7C0000}"/>
    <cellStyle name="Normal 12 4 6 5 2 2 4" xfId="29151" xr:uid="{00000000-0005-0000-0000-0000B07C0000}"/>
    <cellStyle name="Normal 12 4 6 5 2 3" xfId="5360" xr:uid="{00000000-0005-0000-0000-0000B17C0000}"/>
    <cellStyle name="Normal 12 4 6 5 2 3 2" xfId="10850" xr:uid="{00000000-0005-0000-0000-0000B27C0000}"/>
    <cellStyle name="Normal 12 4 6 5 2 3 2 2" xfId="23661" xr:uid="{00000000-0005-0000-0000-0000B37C0000}"/>
    <cellStyle name="Normal 12 4 6 5 2 3 2 2 2" xfId="49281" xr:uid="{00000000-0005-0000-0000-0000B47C0000}"/>
    <cellStyle name="Normal 12 4 6 5 2 3 2 3" xfId="36471" xr:uid="{00000000-0005-0000-0000-0000B57C0000}"/>
    <cellStyle name="Normal 12 4 6 5 2 3 3" xfId="18171" xr:uid="{00000000-0005-0000-0000-0000B67C0000}"/>
    <cellStyle name="Normal 12 4 6 5 2 3 3 2" xfId="43791" xr:uid="{00000000-0005-0000-0000-0000B77C0000}"/>
    <cellStyle name="Normal 12 4 6 5 2 3 4" xfId="30981" xr:uid="{00000000-0005-0000-0000-0000B87C0000}"/>
    <cellStyle name="Normal 12 4 6 5 2 4" xfId="12680" xr:uid="{00000000-0005-0000-0000-0000B97C0000}"/>
    <cellStyle name="Normal 12 4 6 5 2 4 2" xfId="25491" xr:uid="{00000000-0005-0000-0000-0000BA7C0000}"/>
    <cellStyle name="Normal 12 4 6 5 2 4 2 2" xfId="51111" xr:uid="{00000000-0005-0000-0000-0000BB7C0000}"/>
    <cellStyle name="Normal 12 4 6 5 2 4 3" xfId="38301" xr:uid="{00000000-0005-0000-0000-0000BC7C0000}"/>
    <cellStyle name="Normal 12 4 6 5 2 5" xfId="7190" xr:uid="{00000000-0005-0000-0000-0000BD7C0000}"/>
    <cellStyle name="Normal 12 4 6 5 2 5 2" xfId="20001" xr:uid="{00000000-0005-0000-0000-0000BE7C0000}"/>
    <cellStyle name="Normal 12 4 6 5 2 5 2 2" xfId="45621" xr:uid="{00000000-0005-0000-0000-0000BF7C0000}"/>
    <cellStyle name="Normal 12 4 6 5 2 5 3" xfId="32811" xr:uid="{00000000-0005-0000-0000-0000C07C0000}"/>
    <cellStyle name="Normal 12 4 6 5 2 6" xfId="14511" xr:uid="{00000000-0005-0000-0000-0000C17C0000}"/>
    <cellStyle name="Normal 12 4 6 5 2 6 2" xfId="40131" xr:uid="{00000000-0005-0000-0000-0000C27C0000}"/>
    <cellStyle name="Normal 12 4 6 5 2 7" xfId="27321" xr:uid="{00000000-0005-0000-0000-0000C37C0000}"/>
    <cellStyle name="Normal 12 4 6 5 3" xfId="2636" xr:uid="{00000000-0005-0000-0000-0000C47C0000}"/>
    <cellStyle name="Normal 12 4 6 5 3 2" xfId="8126" xr:uid="{00000000-0005-0000-0000-0000C57C0000}"/>
    <cellStyle name="Normal 12 4 6 5 3 2 2" xfId="20937" xr:uid="{00000000-0005-0000-0000-0000C67C0000}"/>
    <cellStyle name="Normal 12 4 6 5 3 2 2 2" xfId="46557" xr:uid="{00000000-0005-0000-0000-0000C77C0000}"/>
    <cellStyle name="Normal 12 4 6 5 3 2 3" xfId="33747" xr:uid="{00000000-0005-0000-0000-0000C87C0000}"/>
    <cellStyle name="Normal 12 4 6 5 3 3" xfId="15447" xr:uid="{00000000-0005-0000-0000-0000C97C0000}"/>
    <cellStyle name="Normal 12 4 6 5 3 3 2" xfId="41067" xr:uid="{00000000-0005-0000-0000-0000CA7C0000}"/>
    <cellStyle name="Normal 12 4 6 5 3 4" xfId="28257" xr:uid="{00000000-0005-0000-0000-0000CB7C0000}"/>
    <cellStyle name="Normal 12 4 6 5 4" xfId="4466" xr:uid="{00000000-0005-0000-0000-0000CC7C0000}"/>
    <cellStyle name="Normal 12 4 6 5 4 2" xfId="9956" xr:uid="{00000000-0005-0000-0000-0000CD7C0000}"/>
    <cellStyle name="Normal 12 4 6 5 4 2 2" xfId="22767" xr:uid="{00000000-0005-0000-0000-0000CE7C0000}"/>
    <cellStyle name="Normal 12 4 6 5 4 2 2 2" xfId="48387" xr:uid="{00000000-0005-0000-0000-0000CF7C0000}"/>
    <cellStyle name="Normal 12 4 6 5 4 2 3" xfId="35577" xr:uid="{00000000-0005-0000-0000-0000D07C0000}"/>
    <cellStyle name="Normal 12 4 6 5 4 3" xfId="17277" xr:uid="{00000000-0005-0000-0000-0000D17C0000}"/>
    <cellStyle name="Normal 12 4 6 5 4 3 2" xfId="42897" xr:uid="{00000000-0005-0000-0000-0000D27C0000}"/>
    <cellStyle name="Normal 12 4 6 5 4 4" xfId="30087" xr:uid="{00000000-0005-0000-0000-0000D37C0000}"/>
    <cellStyle name="Normal 12 4 6 5 5" xfId="11786" xr:uid="{00000000-0005-0000-0000-0000D47C0000}"/>
    <cellStyle name="Normal 12 4 6 5 5 2" xfId="24597" xr:uid="{00000000-0005-0000-0000-0000D57C0000}"/>
    <cellStyle name="Normal 12 4 6 5 5 2 2" xfId="50217" xr:uid="{00000000-0005-0000-0000-0000D67C0000}"/>
    <cellStyle name="Normal 12 4 6 5 5 3" xfId="37407" xr:uid="{00000000-0005-0000-0000-0000D77C0000}"/>
    <cellStyle name="Normal 12 4 6 5 6" xfId="6296" xr:uid="{00000000-0005-0000-0000-0000D87C0000}"/>
    <cellStyle name="Normal 12 4 6 5 6 2" xfId="19107" xr:uid="{00000000-0005-0000-0000-0000D97C0000}"/>
    <cellStyle name="Normal 12 4 6 5 6 2 2" xfId="44727" xr:uid="{00000000-0005-0000-0000-0000DA7C0000}"/>
    <cellStyle name="Normal 12 4 6 5 6 3" xfId="31917" xr:uid="{00000000-0005-0000-0000-0000DB7C0000}"/>
    <cellStyle name="Normal 12 4 6 5 7" xfId="13617" xr:uid="{00000000-0005-0000-0000-0000DC7C0000}"/>
    <cellStyle name="Normal 12 4 6 5 7 2" xfId="39237" xr:uid="{00000000-0005-0000-0000-0000DD7C0000}"/>
    <cellStyle name="Normal 12 4 6 5 8" xfId="26427" xr:uid="{00000000-0005-0000-0000-0000DE7C0000}"/>
    <cellStyle name="Normal 12 4 6 6" xfId="1206" xr:uid="{00000000-0005-0000-0000-0000DF7C0000}"/>
    <cellStyle name="Normal 12 4 6 6 2" xfId="3036" xr:uid="{00000000-0005-0000-0000-0000E07C0000}"/>
    <cellStyle name="Normal 12 4 6 6 2 2" xfId="8526" xr:uid="{00000000-0005-0000-0000-0000E17C0000}"/>
    <cellStyle name="Normal 12 4 6 6 2 2 2" xfId="21337" xr:uid="{00000000-0005-0000-0000-0000E27C0000}"/>
    <cellStyle name="Normal 12 4 6 6 2 2 2 2" xfId="46957" xr:uid="{00000000-0005-0000-0000-0000E37C0000}"/>
    <cellStyle name="Normal 12 4 6 6 2 2 3" xfId="34147" xr:uid="{00000000-0005-0000-0000-0000E47C0000}"/>
    <cellStyle name="Normal 12 4 6 6 2 3" xfId="15847" xr:uid="{00000000-0005-0000-0000-0000E57C0000}"/>
    <cellStyle name="Normal 12 4 6 6 2 3 2" xfId="41467" xr:uid="{00000000-0005-0000-0000-0000E67C0000}"/>
    <cellStyle name="Normal 12 4 6 6 2 4" xfId="28657" xr:uid="{00000000-0005-0000-0000-0000E77C0000}"/>
    <cellStyle name="Normal 12 4 6 6 3" xfId="4866" xr:uid="{00000000-0005-0000-0000-0000E87C0000}"/>
    <cellStyle name="Normal 12 4 6 6 3 2" xfId="10356" xr:uid="{00000000-0005-0000-0000-0000E97C0000}"/>
    <cellStyle name="Normal 12 4 6 6 3 2 2" xfId="23167" xr:uid="{00000000-0005-0000-0000-0000EA7C0000}"/>
    <cellStyle name="Normal 12 4 6 6 3 2 2 2" xfId="48787" xr:uid="{00000000-0005-0000-0000-0000EB7C0000}"/>
    <cellStyle name="Normal 12 4 6 6 3 2 3" xfId="35977" xr:uid="{00000000-0005-0000-0000-0000EC7C0000}"/>
    <cellStyle name="Normal 12 4 6 6 3 3" xfId="17677" xr:uid="{00000000-0005-0000-0000-0000ED7C0000}"/>
    <cellStyle name="Normal 12 4 6 6 3 3 2" xfId="43297" xr:uid="{00000000-0005-0000-0000-0000EE7C0000}"/>
    <cellStyle name="Normal 12 4 6 6 3 4" xfId="30487" xr:uid="{00000000-0005-0000-0000-0000EF7C0000}"/>
    <cellStyle name="Normal 12 4 6 6 4" xfId="12186" xr:uid="{00000000-0005-0000-0000-0000F07C0000}"/>
    <cellStyle name="Normal 12 4 6 6 4 2" xfId="24997" xr:uid="{00000000-0005-0000-0000-0000F17C0000}"/>
    <cellStyle name="Normal 12 4 6 6 4 2 2" xfId="50617" xr:uid="{00000000-0005-0000-0000-0000F27C0000}"/>
    <cellStyle name="Normal 12 4 6 6 4 3" xfId="37807" xr:uid="{00000000-0005-0000-0000-0000F37C0000}"/>
    <cellStyle name="Normal 12 4 6 6 5" xfId="6696" xr:uid="{00000000-0005-0000-0000-0000F47C0000}"/>
    <cellStyle name="Normal 12 4 6 6 5 2" xfId="19507" xr:uid="{00000000-0005-0000-0000-0000F57C0000}"/>
    <cellStyle name="Normal 12 4 6 6 5 2 2" xfId="45127" xr:uid="{00000000-0005-0000-0000-0000F67C0000}"/>
    <cellStyle name="Normal 12 4 6 6 5 3" xfId="32317" xr:uid="{00000000-0005-0000-0000-0000F77C0000}"/>
    <cellStyle name="Normal 12 4 6 6 6" xfId="14017" xr:uid="{00000000-0005-0000-0000-0000F87C0000}"/>
    <cellStyle name="Normal 12 4 6 6 6 2" xfId="39637" xr:uid="{00000000-0005-0000-0000-0000F97C0000}"/>
    <cellStyle name="Normal 12 4 6 6 7" xfId="26827" xr:uid="{00000000-0005-0000-0000-0000FA7C0000}"/>
    <cellStyle name="Normal 12 4 6 7" xfId="2142" xr:uid="{00000000-0005-0000-0000-0000FB7C0000}"/>
    <cellStyle name="Normal 12 4 6 7 2" xfId="7632" xr:uid="{00000000-0005-0000-0000-0000FC7C0000}"/>
    <cellStyle name="Normal 12 4 6 7 2 2" xfId="20443" xr:uid="{00000000-0005-0000-0000-0000FD7C0000}"/>
    <cellStyle name="Normal 12 4 6 7 2 2 2" xfId="46063" xr:uid="{00000000-0005-0000-0000-0000FE7C0000}"/>
    <cellStyle name="Normal 12 4 6 7 2 3" xfId="33253" xr:uid="{00000000-0005-0000-0000-0000FF7C0000}"/>
    <cellStyle name="Normal 12 4 6 7 3" xfId="14953" xr:uid="{00000000-0005-0000-0000-0000007D0000}"/>
    <cellStyle name="Normal 12 4 6 7 3 2" xfId="40573" xr:uid="{00000000-0005-0000-0000-0000017D0000}"/>
    <cellStyle name="Normal 12 4 6 7 4" xfId="27763" xr:uid="{00000000-0005-0000-0000-0000027D0000}"/>
    <cellStyle name="Normal 12 4 6 8" xfId="3972" xr:uid="{00000000-0005-0000-0000-0000037D0000}"/>
    <cellStyle name="Normal 12 4 6 8 2" xfId="9462" xr:uid="{00000000-0005-0000-0000-0000047D0000}"/>
    <cellStyle name="Normal 12 4 6 8 2 2" xfId="22273" xr:uid="{00000000-0005-0000-0000-0000057D0000}"/>
    <cellStyle name="Normal 12 4 6 8 2 2 2" xfId="47893" xr:uid="{00000000-0005-0000-0000-0000067D0000}"/>
    <cellStyle name="Normal 12 4 6 8 2 3" xfId="35083" xr:uid="{00000000-0005-0000-0000-0000077D0000}"/>
    <cellStyle name="Normal 12 4 6 8 3" xfId="16783" xr:uid="{00000000-0005-0000-0000-0000087D0000}"/>
    <cellStyle name="Normal 12 4 6 8 3 2" xfId="42403" xr:uid="{00000000-0005-0000-0000-0000097D0000}"/>
    <cellStyle name="Normal 12 4 6 8 4" xfId="29593" xr:uid="{00000000-0005-0000-0000-00000A7D0000}"/>
    <cellStyle name="Normal 12 4 6 9" xfId="11292" xr:uid="{00000000-0005-0000-0000-00000B7D0000}"/>
    <cellStyle name="Normal 12 4 6 9 2" xfId="24103" xr:uid="{00000000-0005-0000-0000-00000C7D0000}"/>
    <cellStyle name="Normal 12 4 6 9 2 2" xfId="49723" xr:uid="{00000000-0005-0000-0000-00000D7D0000}"/>
    <cellStyle name="Normal 12 4 6 9 3" xfId="36913" xr:uid="{00000000-0005-0000-0000-00000E7D0000}"/>
    <cellStyle name="Normal 12 4 7" xfId="269" xr:uid="{00000000-0005-0000-0000-00000F7D0000}"/>
    <cellStyle name="Normal 12 4 7 10" xfId="5761" xr:uid="{00000000-0005-0000-0000-0000107D0000}"/>
    <cellStyle name="Normal 12 4 7 10 2" xfId="18572" xr:uid="{00000000-0005-0000-0000-0000117D0000}"/>
    <cellStyle name="Normal 12 4 7 10 2 2" xfId="44192" xr:uid="{00000000-0005-0000-0000-0000127D0000}"/>
    <cellStyle name="Normal 12 4 7 10 3" xfId="31382" xr:uid="{00000000-0005-0000-0000-0000137D0000}"/>
    <cellStyle name="Normal 12 4 7 11" xfId="13082" xr:uid="{00000000-0005-0000-0000-0000147D0000}"/>
    <cellStyle name="Normal 12 4 7 11 2" xfId="38702" xr:uid="{00000000-0005-0000-0000-0000157D0000}"/>
    <cellStyle name="Normal 12 4 7 12" xfId="25892" xr:uid="{00000000-0005-0000-0000-0000167D0000}"/>
    <cellStyle name="Normal 12 4 7 2" xfId="498" xr:uid="{00000000-0005-0000-0000-0000177D0000}"/>
    <cellStyle name="Normal 12 4 7 2 2" xfId="897" xr:uid="{00000000-0005-0000-0000-0000187D0000}"/>
    <cellStyle name="Normal 12 4 7 2 2 2" xfId="1792" xr:uid="{00000000-0005-0000-0000-0000197D0000}"/>
    <cellStyle name="Normal 12 4 7 2 2 2 2" xfId="3622" xr:uid="{00000000-0005-0000-0000-00001A7D0000}"/>
    <cellStyle name="Normal 12 4 7 2 2 2 2 2" xfId="9112" xr:uid="{00000000-0005-0000-0000-00001B7D0000}"/>
    <cellStyle name="Normal 12 4 7 2 2 2 2 2 2" xfId="21923" xr:uid="{00000000-0005-0000-0000-00001C7D0000}"/>
    <cellStyle name="Normal 12 4 7 2 2 2 2 2 2 2" xfId="47543" xr:uid="{00000000-0005-0000-0000-00001D7D0000}"/>
    <cellStyle name="Normal 12 4 7 2 2 2 2 2 3" xfId="34733" xr:uid="{00000000-0005-0000-0000-00001E7D0000}"/>
    <cellStyle name="Normal 12 4 7 2 2 2 2 3" xfId="16433" xr:uid="{00000000-0005-0000-0000-00001F7D0000}"/>
    <cellStyle name="Normal 12 4 7 2 2 2 2 3 2" xfId="42053" xr:uid="{00000000-0005-0000-0000-0000207D0000}"/>
    <cellStyle name="Normal 12 4 7 2 2 2 2 4" xfId="29243" xr:uid="{00000000-0005-0000-0000-0000217D0000}"/>
    <cellStyle name="Normal 12 4 7 2 2 2 3" xfId="5452" xr:uid="{00000000-0005-0000-0000-0000227D0000}"/>
    <cellStyle name="Normal 12 4 7 2 2 2 3 2" xfId="10942" xr:uid="{00000000-0005-0000-0000-0000237D0000}"/>
    <cellStyle name="Normal 12 4 7 2 2 2 3 2 2" xfId="23753" xr:uid="{00000000-0005-0000-0000-0000247D0000}"/>
    <cellStyle name="Normal 12 4 7 2 2 2 3 2 2 2" xfId="49373" xr:uid="{00000000-0005-0000-0000-0000257D0000}"/>
    <cellStyle name="Normal 12 4 7 2 2 2 3 2 3" xfId="36563" xr:uid="{00000000-0005-0000-0000-0000267D0000}"/>
    <cellStyle name="Normal 12 4 7 2 2 2 3 3" xfId="18263" xr:uid="{00000000-0005-0000-0000-0000277D0000}"/>
    <cellStyle name="Normal 12 4 7 2 2 2 3 3 2" xfId="43883" xr:uid="{00000000-0005-0000-0000-0000287D0000}"/>
    <cellStyle name="Normal 12 4 7 2 2 2 3 4" xfId="31073" xr:uid="{00000000-0005-0000-0000-0000297D0000}"/>
    <cellStyle name="Normal 12 4 7 2 2 2 4" xfId="12772" xr:uid="{00000000-0005-0000-0000-00002A7D0000}"/>
    <cellStyle name="Normal 12 4 7 2 2 2 4 2" xfId="25583" xr:uid="{00000000-0005-0000-0000-00002B7D0000}"/>
    <cellStyle name="Normal 12 4 7 2 2 2 4 2 2" xfId="51203" xr:uid="{00000000-0005-0000-0000-00002C7D0000}"/>
    <cellStyle name="Normal 12 4 7 2 2 2 4 3" xfId="38393" xr:uid="{00000000-0005-0000-0000-00002D7D0000}"/>
    <cellStyle name="Normal 12 4 7 2 2 2 5" xfId="7282" xr:uid="{00000000-0005-0000-0000-00002E7D0000}"/>
    <cellStyle name="Normal 12 4 7 2 2 2 5 2" xfId="20093" xr:uid="{00000000-0005-0000-0000-00002F7D0000}"/>
    <cellStyle name="Normal 12 4 7 2 2 2 5 2 2" xfId="45713" xr:uid="{00000000-0005-0000-0000-0000307D0000}"/>
    <cellStyle name="Normal 12 4 7 2 2 2 5 3" xfId="32903" xr:uid="{00000000-0005-0000-0000-0000317D0000}"/>
    <cellStyle name="Normal 12 4 7 2 2 2 6" xfId="14603" xr:uid="{00000000-0005-0000-0000-0000327D0000}"/>
    <cellStyle name="Normal 12 4 7 2 2 2 6 2" xfId="40223" xr:uid="{00000000-0005-0000-0000-0000337D0000}"/>
    <cellStyle name="Normal 12 4 7 2 2 2 7" xfId="27413" xr:uid="{00000000-0005-0000-0000-0000347D0000}"/>
    <cellStyle name="Normal 12 4 7 2 2 3" xfId="2728" xr:uid="{00000000-0005-0000-0000-0000357D0000}"/>
    <cellStyle name="Normal 12 4 7 2 2 3 2" xfId="8218" xr:uid="{00000000-0005-0000-0000-0000367D0000}"/>
    <cellStyle name="Normal 12 4 7 2 2 3 2 2" xfId="21029" xr:uid="{00000000-0005-0000-0000-0000377D0000}"/>
    <cellStyle name="Normal 12 4 7 2 2 3 2 2 2" xfId="46649" xr:uid="{00000000-0005-0000-0000-0000387D0000}"/>
    <cellStyle name="Normal 12 4 7 2 2 3 2 3" xfId="33839" xr:uid="{00000000-0005-0000-0000-0000397D0000}"/>
    <cellStyle name="Normal 12 4 7 2 2 3 3" xfId="15539" xr:uid="{00000000-0005-0000-0000-00003A7D0000}"/>
    <cellStyle name="Normal 12 4 7 2 2 3 3 2" xfId="41159" xr:uid="{00000000-0005-0000-0000-00003B7D0000}"/>
    <cellStyle name="Normal 12 4 7 2 2 3 4" xfId="28349" xr:uid="{00000000-0005-0000-0000-00003C7D0000}"/>
    <cellStyle name="Normal 12 4 7 2 2 4" xfId="4558" xr:uid="{00000000-0005-0000-0000-00003D7D0000}"/>
    <cellStyle name="Normal 12 4 7 2 2 4 2" xfId="10048" xr:uid="{00000000-0005-0000-0000-00003E7D0000}"/>
    <cellStyle name="Normal 12 4 7 2 2 4 2 2" xfId="22859" xr:uid="{00000000-0005-0000-0000-00003F7D0000}"/>
    <cellStyle name="Normal 12 4 7 2 2 4 2 2 2" xfId="48479" xr:uid="{00000000-0005-0000-0000-0000407D0000}"/>
    <cellStyle name="Normal 12 4 7 2 2 4 2 3" xfId="35669" xr:uid="{00000000-0005-0000-0000-0000417D0000}"/>
    <cellStyle name="Normal 12 4 7 2 2 4 3" xfId="17369" xr:uid="{00000000-0005-0000-0000-0000427D0000}"/>
    <cellStyle name="Normal 12 4 7 2 2 4 3 2" xfId="42989" xr:uid="{00000000-0005-0000-0000-0000437D0000}"/>
    <cellStyle name="Normal 12 4 7 2 2 4 4" xfId="30179" xr:uid="{00000000-0005-0000-0000-0000447D0000}"/>
    <cellStyle name="Normal 12 4 7 2 2 5" xfId="11878" xr:uid="{00000000-0005-0000-0000-0000457D0000}"/>
    <cellStyle name="Normal 12 4 7 2 2 5 2" xfId="24689" xr:uid="{00000000-0005-0000-0000-0000467D0000}"/>
    <cellStyle name="Normal 12 4 7 2 2 5 2 2" xfId="50309" xr:uid="{00000000-0005-0000-0000-0000477D0000}"/>
    <cellStyle name="Normal 12 4 7 2 2 5 3" xfId="37499" xr:uid="{00000000-0005-0000-0000-0000487D0000}"/>
    <cellStyle name="Normal 12 4 7 2 2 6" xfId="6388" xr:uid="{00000000-0005-0000-0000-0000497D0000}"/>
    <cellStyle name="Normal 12 4 7 2 2 6 2" xfId="19199" xr:uid="{00000000-0005-0000-0000-00004A7D0000}"/>
    <cellStyle name="Normal 12 4 7 2 2 6 2 2" xfId="44819" xr:uid="{00000000-0005-0000-0000-00004B7D0000}"/>
    <cellStyle name="Normal 12 4 7 2 2 6 3" xfId="32009" xr:uid="{00000000-0005-0000-0000-00004C7D0000}"/>
    <cellStyle name="Normal 12 4 7 2 2 7" xfId="13709" xr:uid="{00000000-0005-0000-0000-00004D7D0000}"/>
    <cellStyle name="Normal 12 4 7 2 2 7 2" xfId="39329" xr:uid="{00000000-0005-0000-0000-00004E7D0000}"/>
    <cellStyle name="Normal 12 4 7 2 2 8" xfId="26519" xr:uid="{00000000-0005-0000-0000-00004F7D0000}"/>
    <cellStyle name="Normal 12 4 7 2 3" xfId="1393" xr:uid="{00000000-0005-0000-0000-0000507D0000}"/>
    <cellStyle name="Normal 12 4 7 2 3 2" xfId="3223" xr:uid="{00000000-0005-0000-0000-0000517D0000}"/>
    <cellStyle name="Normal 12 4 7 2 3 2 2" xfId="8713" xr:uid="{00000000-0005-0000-0000-0000527D0000}"/>
    <cellStyle name="Normal 12 4 7 2 3 2 2 2" xfId="21524" xr:uid="{00000000-0005-0000-0000-0000537D0000}"/>
    <cellStyle name="Normal 12 4 7 2 3 2 2 2 2" xfId="47144" xr:uid="{00000000-0005-0000-0000-0000547D0000}"/>
    <cellStyle name="Normal 12 4 7 2 3 2 2 3" xfId="34334" xr:uid="{00000000-0005-0000-0000-0000557D0000}"/>
    <cellStyle name="Normal 12 4 7 2 3 2 3" xfId="16034" xr:uid="{00000000-0005-0000-0000-0000567D0000}"/>
    <cellStyle name="Normal 12 4 7 2 3 2 3 2" xfId="41654" xr:uid="{00000000-0005-0000-0000-0000577D0000}"/>
    <cellStyle name="Normal 12 4 7 2 3 2 4" xfId="28844" xr:uid="{00000000-0005-0000-0000-0000587D0000}"/>
    <cellStyle name="Normal 12 4 7 2 3 3" xfId="5053" xr:uid="{00000000-0005-0000-0000-0000597D0000}"/>
    <cellStyle name="Normal 12 4 7 2 3 3 2" xfId="10543" xr:uid="{00000000-0005-0000-0000-00005A7D0000}"/>
    <cellStyle name="Normal 12 4 7 2 3 3 2 2" xfId="23354" xr:uid="{00000000-0005-0000-0000-00005B7D0000}"/>
    <cellStyle name="Normal 12 4 7 2 3 3 2 2 2" xfId="48974" xr:uid="{00000000-0005-0000-0000-00005C7D0000}"/>
    <cellStyle name="Normal 12 4 7 2 3 3 2 3" xfId="36164" xr:uid="{00000000-0005-0000-0000-00005D7D0000}"/>
    <cellStyle name="Normal 12 4 7 2 3 3 3" xfId="17864" xr:uid="{00000000-0005-0000-0000-00005E7D0000}"/>
    <cellStyle name="Normal 12 4 7 2 3 3 3 2" xfId="43484" xr:uid="{00000000-0005-0000-0000-00005F7D0000}"/>
    <cellStyle name="Normal 12 4 7 2 3 3 4" xfId="30674" xr:uid="{00000000-0005-0000-0000-0000607D0000}"/>
    <cellStyle name="Normal 12 4 7 2 3 4" xfId="12373" xr:uid="{00000000-0005-0000-0000-0000617D0000}"/>
    <cellStyle name="Normal 12 4 7 2 3 4 2" xfId="25184" xr:uid="{00000000-0005-0000-0000-0000627D0000}"/>
    <cellStyle name="Normal 12 4 7 2 3 4 2 2" xfId="50804" xr:uid="{00000000-0005-0000-0000-0000637D0000}"/>
    <cellStyle name="Normal 12 4 7 2 3 4 3" xfId="37994" xr:uid="{00000000-0005-0000-0000-0000647D0000}"/>
    <cellStyle name="Normal 12 4 7 2 3 5" xfId="6883" xr:uid="{00000000-0005-0000-0000-0000657D0000}"/>
    <cellStyle name="Normal 12 4 7 2 3 5 2" xfId="19694" xr:uid="{00000000-0005-0000-0000-0000667D0000}"/>
    <cellStyle name="Normal 12 4 7 2 3 5 2 2" xfId="45314" xr:uid="{00000000-0005-0000-0000-0000677D0000}"/>
    <cellStyle name="Normal 12 4 7 2 3 5 3" xfId="32504" xr:uid="{00000000-0005-0000-0000-0000687D0000}"/>
    <cellStyle name="Normal 12 4 7 2 3 6" xfId="14204" xr:uid="{00000000-0005-0000-0000-0000697D0000}"/>
    <cellStyle name="Normal 12 4 7 2 3 6 2" xfId="39824" xr:uid="{00000000-0005-0000-0000-00006A7D0000}"/>
    <cellStyle name="Normal 12 4 7 2 3 7" xfId="27014" xr:uid="{00000000-0005-0000-0000-00006B7D0000}"/>
    <cellStyle name="Normal 12 4 7 2 4" xfId="2329" xr:uid="{00000000-0005-0000-0000-00006C7D0000}"/>
    <cellStyle name="Normal 12 4 7 2 4 2" xfId="7819" xr:uid="{00000000-0005-0000-0000-00006D7D0000}"/>
    <cellStyle name="Normal 12 4 7 2 4 2 2" xfId="20630" xr:uid="{00000000-0005-0000-0000-00006E7D0000}"/>
    <cellStyle name="Normal 12 4 7 2 4 2 2 2" xfId="46250" xr:uid="{00000000-0005-0000-0000-00006F7D0000}"/>
    <cellStyle name="Normal 12 4 7 2 4 2 3" xfId="33440" xr:uid="{00000000-0005-0000-0000-0000707D0000}"/>
    <cellStyle name="Normal 12 4 7 2 4 3" xfId="15140" xr:uid="{00000000-0005-0000-0000-0000717D0000}"/>
    <cellStyle name="Normal 12 4 7 2 4 3 2" xfId="40760" xr:uid="{00000000-0005-0000-0000-0000727D0000}"/>
    <cellStyle name="Normal 12 4 7 2 4 4" xfId="27950" xr:uid="{00000000-0005-0000-0000-0000737D0000}"/>
    <cellStyle name="Normal 12 4 7 2 5" xfId="4159" xr:uid="{00000000-0005-0000-0000-0000747D0000}"/>
    <cellStyle name="Normal 12 4 7 2 5 2" xfId="9649" xr:uid="{00000000-0005-0000-0000-0000757D0000}"/>
    <cellStyle name="Normal 12 4 7 2 5 2 2" xfId="22460" xr:uid="{00000000-0005-0000-0000-0000767D0000}"/>
    <cellStyle name="Normal 12 4 7 2 5 2 2 2" xfId="48080" xr:uid="{00000000-0005-0000-0000-0000777D0000}"/>
    <cellStyle name="Normal 12 4 7 2 5 2 3" xfId="35270" xr:uid="{00000000-0005-0000-0000-0000787D0000}"/>
    <cellStyle name="Normal 12 4 7 2 5 3" xfId="16970" xr:uid="{00000000-0005-0000-0000-0000797D0000}"/>
    <cellStyle name="Normal 12 4 7 2 5 3 2" xfId="42590" xr:uid="{00000000-0005-0000-0000-00007A7D0000}"/>
    <cellStyle name="Normal 12 4 7 2 5 4" xfId="29780" xr:uid="{00000000-0005-0000-0000-00007B7D0000}"/>
    <cellStyle name="Normal 12 4 7 2 6" xfId="11479" xr:uid="{00000000-0005-0000-0000-00007C7D0000}"/>
    <cellStyle name="Normal 12 4 7 2 6 2" xfId="24290" xr:uid="{00000000-0005-0000-0000-00007D7D0000}"/>
    <cellStyle name="Normal 12 4 7 2 6 2 2" xfId="49910" xr:uid="{00000000-0005-0000-0000-00007E7D0000}"/>
    <cellStyle name="Normal 12 4 7 2 6 3" xfId="37100" xr:uid="{00000000-0005-0000-0000-00007F7D0000}"/>
    <cellStyle name="Normal 12 4 7 2 7" xfId="5989" xr:uid="{00000000-0005-0000-0000-0000807D0000}"/>
    <cellStyle name="Normal 12 4 7 2 7 2" xfId="18800" xr:uid="{00000000-0005-0000-0000-0000817D0000}"/>
    <cellStyle name="Normal 12 4 7 2 7 2 2" xfId="44420" xr:uid="{00000000-0005-0000-0000-0000827D0000}"/>
    <cellStyle name="Normal 12 4 7 2 7 3" xfId="31610" xr:uid="{00000000-0005-0000-0000-0000837D0000}"/>
    <cellStyle name="Normal 12 4 7 2 8" xfId="13310" xr:uid="{00000000-0005-0000-0000-0000847D0000}"/>
    <cellStyle name="Normal 12 4 7 2 8 2" xfId="38930" xr:uid="{00000000-0005-0000-0000-0000857D0000}"/>
    <cellStyle name="Normal 12 4 7 2 9" xfId="26120" xr:uid="{00000000-0005-0000-0000-0000867D0000}"/>
    <cellStyle name="Normal 12 4 7 3" xfId="630" xr:uid="{00000000-0005-0000-0000-0000877D0000}"/>
    <cellStyle name="Normal 12 4 7 3 2" xfId="1030" xr:uid="{00000000-0005-0000-0000-0000887D0000}"/>
    <cellStyle name="Normal 12 4 7 3 2 2" xfId="1925" xr:uid="{00000000-0005-0000-0000-0000897D0000}"/>
    <cellStyle name="Normal 12 4 7 3 2 2 2" xfId="3755" xr:uid="{00000000-0005-0000-0000-00008A7D0000}"/>
    <cellStyle name="Normal 12 4 7 3 2 2 2 2" xfId="9245" xr:uid="{00000000-0005-0000-0000-00008B7D0000}"/>
    <cellStyle name="Normal 12 4 7 3 2 2 2 2 2" xfId="22056" xr:uid="{00000000-0005-0000-0000-00008C7D0000}"/>
    <cellStyle name="Normal 12 4 7 3 2 2 2 2 2 2" xfId="47676" xr:uid="{00000000-0005-0000-0000-00008D7D0000}"/>
    <cellStyle name="Normal 12 4 7 3 2 2 2 2 3" xfId="34866" xr:uid="{00000000-0005-0000-0000-00008E7D0000}"/>
    <cellStyle name="Normal 12 4 7 3 2 2 2 3" xfId="16566" xr:uid="{00000000-0005-0000-0000-00008F7D0000}"/>
    <cellStyle name="Normal 12 4 7 3 2 2 2 3 2" xfId="42186" xr:uid="{00000000-0005-0000-0000-0000907D0000}"/>
    <cellStyle name="Normal 12 4 7 3 2 2 2 4" xfId="29376" xr:uid="{00000000-0005-0000-0000-0000917D0000}"/>
    <cellStyle name="Normal 12 4 7 3 2 2 3" xfId="5585" xr:uid="{00000000-0005-0000-0000-0000927D0000}"/>
    <cellStyle name="Normal 12 4 7 3 2 2 3 2" xfId="11075" xr:uid="{00000000-0005-0000-0000-0000937D0000}"/>
    <cellStyle name="Normal 12 4 7 3 2 2 3 2 2" xfId="23886" xr:uid="{00000000-0005-0000-0000-0000947D0000}"/>
    <cellStyle name="Normal 12 4 7 3 2 2 3 2 2 2" xfId="49506" xr:uid="{00000000-0005-0000-0000-0000957D0000}"/>
    <cellStyle name="Normal 12 4 7 3 2 2 3 2 3" xfId="36696" xr:uid="{00000000-0005-0000-0000-0000967D0000}"/>
    <cellStyle name="Normal 12 4 7 3 2 2 3 3" xfId="18396" xr:uid="{00000000-0005-0000-0000-0000977D0000}"/>
    <cellStyle name="Normal 12 4 7 3 2 2 3 3 2" xfId="44016" xr:uid="{00000000-0005-0000-0000-0000987D0000}"/>
    <cellStyle name="Normal 12 4 7 3 2 2 3 4" xfId="31206" xr:uid="{00000000-0005-0000-0000-0000997D0000}"/>
    <cellStyle name="Normal 12 4 7 3 2 2 4" xfId="12905" xr:uid="{00000000-0005-0000-0000-00009A7D0000}"/>
    <cellStyle name="Normal 12 4 7 3 2 2 4 2" xfId="25716" xr:uid="{00000000-0005-0000-0000-00009B7D0000}"/>
    <cellStyle name="Normal 12 4 7 3 2 2 4 2 2" xfId="51336" xr:uid="{00000000-0005-0000-0000-00009C7D0000}"/>
    <cellStyle name="Normal 12 4 7 3 2 2 4 3" xfId="38526" xr:uid="{00000000-0005-0000-0000-00009D7D0000}"/>
    <cellStyle name="Normal 12 4 7 3 2 2 5" xfId="7415" xr:uid="{00000000-0005-0000-0000-00009E7D0000}"/>
    <cellStyle name="Normal 12 4 7 3 2 2 5 2" xfId="20226" xr:uid="{00000000-0005-0000-0000-00009F7D0000}"/>
    <cellStyle name="Normal 12 4 7 3 2 2 5 2 2" xfId="45846" xr:uid="{00000000-0005-0000-0000-0000A07D0000}"/>
    <cellStyle name="Normal 12 4 7 3 2 2 5 3" xfId="33036" xr:uid="{00000000-0005-0000-0000-0000A17D0000}"/>
    <cellStyle name="Normal 12 4 7 3 2 2 6" xfId="14736" xr:uid="{00000000-0005-0000-0000-0000A27D0000}"/>
    <cellStyle name="Normal 12 4 7 3 2 2 6 2" xfId="40356" xr:uid="{00000000-0005-0000-0000-0000A37D0000}"/>
    <cellStyle name="Normal 12 4 7 3 2 2 7" xfId="27546" xr:uid="{00000000-0005-0000-0000-0000A47D0000}"/>
    <cellStyle name="Normal 12 4 7 3 2 3" xfId="2861" xr:uid="{00000000-0005-0000-0000-0000A57D0000}"/>
    <cellStyle name="Normal 12 4 7 3 2 3 2" xfId="8351" xr:uid="{00000000-0005-0000-0000-0000A67D0000}"/>
    <cellStyle name="Normal 12 4 7 3 2 3 2 2" xfId="21162" xr:uid="{00000000-0005-0000-0000-0000A77D0000}"/>
    <cellStyle name="Normal 12 4 7 3 2 3 2 2 2" xfId="46782" xr:uid="{00000000-0005-0000-0000-0000A87D0000}"/>
    <cellStyle name="Normal 12 4 7 3 2 3 2 3" xfId="33972" xr:uid="{00000000-0005-0000-0000-0000A97D0000}"/>
    <cellStyle name="Normal 12 4 7 3 2 3 3" xfId="15672" xr:uid="{00000000-0005-0000-0000-0000AA7D0000}"/>
    <cellStyle name="Normal 12 4 7 3 2 3 3 2" xfId="41292" xr:uid="{00000000-0005-0000-0000-0000AB7D0000}"/>
    <cellStyle name="Normal 12 4 7 3 2 3 4" xfId="28482" xr:uid="{00000000-0005-0000-0000-0000AC7D0000}"/>
    <cellStyle name="Normal 12 4 7 3 2 4" xfId="4691" xr:uid="{00000000-0005-0000-0000-0000AD7D0000}"/>
    <cellStyle name="Normal 12 4 7 3 2 4 2" xfId="10181" xr:uid="{00000000-0005-0000-0000-0000AE7D0000}"/>
    <cellStyle name="Normal 12 4 7 3 2 4 2 2" xfId="22992" xr:uid="{00000000-0005-0000-0000-0000AF7D0000}"/>
    <cellStyle name="Normal 12 4 7 3 2 4 2 2 2" xfId="48612" xr:uid="{00000000-0005-0000-0000-0000B07D0000}"/>
    <cellStyle name="Normal 12 4 7 3 2 4 2 3" xfId="35802" xr:uid="{00000000-0005-0000-0000-0000B17D0000}"/>
    <cellStyle name="Normal 12 4 7 3 2 4 3" xfId="17502" xr:uid="{00000000-0005-0000-0000-0000B27D0000}"/>
    <cellStyle name="Normal 12 4 7 3 2 4 3 2" xfId="43122" xr:uid="{00000000-0005-0000-0000-0000B37D0000}"/>
    <cellStyle name="Normal 12 4 7 3 2 4 4" xfId="30312" xr:uid="{00000000-0005-0000-0000-0000B47D0000}"/>
    <cellStyle name="Normal 12 4 7 3 2 5" xfId="12011" xr:uid="{00000000-0005-0000-0000-0000B57D0000}"/>
    <cellStyle name="Normal 12 4 7 3 2 5 2" xfId="24822" xr:uid="{00000000-0005-0000-0000-0000B67D0000}"/>
    <cellStyle name="Normal 12 4 7 3 2 5 2 2" xfId="50442" xr:uid="{00000000-0005-0000-0000-0000B77D0000}"/>
    <cellStyle name="Normal 12 4 7 3 2 5 3" xfId="37632" xr:uid="{00000000-0005-0000-0000-0000B87D0000}"/>
    <cellStyle name="Normal 12 4 7 3 2 6" xfId="6521" xr:uid="{00000000-0005-0000-0000-0000B97D0000}"/>
    <cellStyle name="Normal 12 4 7 3 2 6 2" xfId="19332" xr:uid="{00000000-0005-0000-0000-0000BA7D0000}"/>
    <cellStyle name="Normal 12 4 7 3 2 6 2 2" xfId="44952" xr:uid="{00000000-0005-0000-0000-0000BB7D0000}"/>
    <cellStyle name="Normal 12 4 7 3 2 6 3" xfId="32142" xr:uid="{00000000-0005-0000-0000-0000BC7D0000}"/>
    <cellStyle name="Normal 12 4 7 3 2 7" xfId="13842" xr:uid="{00000000-0005-0000-0000-0000BD7D0000}"/>
    <cellStyle name="Normal 12 4 7 3 2 7 2" xfId="39462" xr:uid="{00000000-0005-0000-0000-0000BE7D0000}"/>
    <cellStyle name="Normal 12 4 7 3 2 8" xfId="26652" xr:uid="{00000000-0005-0000-0000-0000BF7D0000}"/>
    <cellStyle name="Normal 12 4 7 3 3" xfId="1525" xr:uid="{00000000-0005-0000-0000-0000C07D0000}"/>
    <cellStyle name="Normal 12 4 7 3 3 2" xfId="3355" xr:uid="{00000000-0005-0000-0000-0000C17D0000}"/>
    <cellStyle name="Normal 12 4 7 3 3 2 2" xfId="8845" xr:uid="{00000000-0005-0000-0000-0000C27D0000}"/>
    <cellStyle name="Normal 12 4 7 3 3 2 2 2" xfId="21656" xr:uid="{00000000-0005-0000-0000-0000C37D0000}"/>
    <cellStyle name="Normal 12 4 7 3 3 2 2 2 2" xfId="47276" xr:uid="{00000000-0005-0000-0000-0000C47D0000}"/>
    <cellStyle name="Normal 12 4 7 3 3 2 2 3" xfId="34466" xr:uid="{00000000-0005-0000-0000-0000C57D0000}"/>
    <cellStyle name="Normal 12 4 7 3 3 2 3" xfId="16166" xr:uid="{00000000-0005-0000-0000-0000C67D0000}"/>
    <cellStyle name="Normal 12 4 7 3 3 2 3 2" xfId="41786" xr:uid="{00000000-0005-0000-0000-0000C77D0000}"/>
    <cellStyle name="Normal 12 4 7 3 3 2 4" xfId="28976" xr:uid="{00000000-0005-0000-0000-0000C87D0000}"/>
    <cellStyle name="Normal 12 4 7 3 3 3" xfId="5185" xr:uid="{00000000-0005-0000-0000-0000C97D0000}"/>
    <cellStyle name="Normal 12 4 7 3 3 3 2" xfId="10675" xr:uid="{00000000-0005-0000-0000-0000CA7D0000}"/>
    <cellStyle name="Normal 12 4 7 3 3 3 2 2" xfId="23486" xr:uid="{00000000-0005-0000-0000-0000CB7D0000}"/>
    <cellStyle name="Normal 12 4 7 3 3 3 2 2 2" xfId="49106" xr:uid="{00000000-0005-0000-0000-0000CC7D0000}"/>
    <cellStyle name="Normal 12 4 7 3 3 3 2 3" xfId="36296" xr:uid="{00000000-0005-0000-0000-0000CD7D0000}"/>
    <cellStyle name="Normal 12 4 7 3 3 3 3" xfId="17996" xr:uid="{00000000-0005-0000-0000-0000CE7D0000}"/>
    <cellStyle name="Normal 12 4 7 3 3 3 3 2" xfId="43616" xr:uid="{00000000-0005-0000-0000-0000CF7D0000}"/>
    <cellStyle name="Normal 12 4 7 3 3 3 4" xfId="30806" xr:uid="{00000000-0005-0000-0000-0000D07D0000}"/>
    <cellStyle name="Normal 12 4 7 3 3 4" xfId="12505" xr:uid="{00000000-0005-0000-0000-0000D17D0000}"/>
    <cellStyle name="Normal 12 4 7 3 3 4 2" xfId="25316" xr:uid="{00000000-0005-0000-0000-0000D27D0000}"/>
    <cellStyle name="Normal 12 4 7 3 3 4 2 2" xfId="50936" xr:uid="{00000000-0005-0000-0000-0000D37D0000}"/>
    <cellStyle name="Normal 12 4 7 3 3 4 3" xfId="38126" xr:uid="{00000000-0005-0000-0000-0000D47D0000}"/>
    <cellStyle name="Normal 12 4 7 3 3 5" xfId="7015" xr:uid="{00000000-0005-0000-0000-0000D57D0000}"/>
    <cellStyle name="Normal 12 4 7 3 3 5 2" xfId="19826" xr:uid="{00000000-0005-0000-0000-0000D67D0000}"/>
    <cellStyle name="Normal 12 4 7 3 3 5 2 2" xfId="45446" xr:uid="{00000000-0005-0000-0000-0000D77D0000}"/>
    <cellStyle name="Normal 12 4 7 3 3 5 3" xfId="32636" xr:uid="{00000000-0005-0000-0000-0000D87D0000}"/>
    <cellStyle name="Normal 12 4 7 3 3 6" xfId="14336" xr:uid="{00000000-0005-0000-0000-0000D97D0000}"/>
    <cellStyle name="Normal 12 4 7 3 3 6 2" xfId="39956" xr:uid="{00000000-0005-0000-0000-0000DA7D0000}"/>
    <cellStyle name="Normal 12 4 7 3 3 7" xfId="27146" xr:uid="{00000000-0005-0000-0000-0000DB7D0000}"/>
    <cellStyle name="Normal 12 4 7 3 4" xfId="2461" xr:uid="{00000000-0005-0000-0000-0000DC7D0000}"/>
    <cellStyle name="Normal 12 4 7 3 4 2" xfId="7951" xr:uid="{00000000-0005-0000-0000-0000DD7D0000}"/>
    <cellStyle name="Normal 12 4 7 3 4 2 2" xfId="20762" xr:uid="{00000000-0005-0000-0000-0000DE7D0000}"/>
    <cellStyle name="Normal 12 4 7 3 4 2 2 2" xfId="46382" xr:uid="{00000000-0005-0000-0000-0000DF7D0000}"/>
    <cellStyle name="Normal 12 4 7 3 4 2 3" xfId="33572" xr:uid="{00000000-0005-0000-0000-0000E07D0000}"/>
    <cellStyle name="Normal 12 4 7 3 4 3" xfId="15272" xr:uid="{00000000-0005-0000-0000-0000E17D0000}"/>
    <cellStyle name="Normal 12 4 7 3 4 3 2" xfId="40892" xr:uid="{00000000-0005-0000-0000-0000E27D0000}"/>
    <cellStyle name="Normal 12 4 7 3 4 4" xfId="28082" xr:uid="{00000000-0005-0000-0000-0000E37D0000}"/>
    <cellStyle name="Normal 12 4 7 3 5" xfId="4291" xr:uid="{00000000-0005-0000-0000-0000E47D0000}"/>
    <cellStyle name="Normal 12 4 7 3 5 2" xfId="9781" xr:uid="{00000000-0005-0000-0000-0000E57D0000}"/>
    <cellStyle name="Normal 12 4 7 3 5 2 2" xfId="22592" xr:uid="{00000000-0005-0000-0000-0000E67D0000}"/>
    <cellStyle name="Normal 12 4 7 3 5 2 2 2" xfId="48212" xr:uid="{00000000-0005-0000-0000-0000E77D0000}"/>
    <cellStyle name="Normal 12 4 7 3 5 2 3" xfId="35402" xr:uid="{00000000-0005-0000-0000-0000E87D0000}"/>
    <cellStyle name="Normal 12 4 7 3 5 3" xfId="17102" xr:uid="{00000000-0005-0000-0000-0000E97D0000}"/>
    <cellStyle name="Normal 12 4 7 3 5 3 2" xfId="42722" xr:uid="{00000000-0005-0000-0000-0000EA7D0000}"/>
    <cellStyle name="Normal 12 4 7 3 5 4" xfId="29912" xr:uid="{00000000-0005-0000-0000-0000EB7D0000}"/>
    <cellStyle name="Normal 12 4 7 3 6" xfId="11611" xr:uid="{00000000-0005-0000-0000-0000EC7D0000}"/>
    <cellStyle name="Normal 12 4 7 3 6 2" xfId="24422" xr:uid="{00000000-0005-0000-0000-0000ED7D0000}"/>
    <cellStyle name="Normal 12 4 7 3 6 2 2" xfId="50042" xr:uid="{00000000-0005-0000-0000-0000EE7D0000}"/>
    <cellStyle name="Normal 12 4 7 3 6 3" xfId="37232" xr:uid="{00000000-0005-0000-0000-0000EF7D0000}"/>
    <cellStyle name="Normal 12 4 7 3 7" xfId="6121" xr:uid="{00000000-0005-0000-0000-0000F07D0000}"/>
    <cellStyle name="Normal 12 4 7 3 7 2" xfId="18932" xr:uid="{00000000-0005-0000-0000-0000F17D0000}"/>
    <cellStyle name="Normal 12 4 7 3 7 2 2" xfId="44552" xr:uid="{00000000-0005-0000-0000-0000F27D0000}"/>
    <cellStyle name="Normal 12 4 7 3 7 3" xfId="31742" xr:uid="{00000000-0005-0000-0000-0000F37D0000}"/>
    <cellStyle name="Normal 12 4 7 3 8" xfId="13442" xr:uid="{00000000-0005-0000-0000-0000F47D0000}"/>
    <cellStyle name="Normal 12 4 7 3 8 2" xfId="39062" xr:uid="{00000000-0005-0000-0000-0000F57D0000}"/>
    <cellStyle name="Normal 12 4 7 3 9" xfId="26252" xr:uid="{00000000-0005-0000-0000-0000F67D0000}"/>
    <cellStyle name="Normal 12 4 7 4" xfId="405" xr:uid="{00000000-0005-0000-0000-0000F77D0000}"/>
    <cellStyle name="Normal 12 4 7 4 2" xfId="1300" xr:uid="{00000000-0005-0000-0000-0000F87D0000}"/>
    <cellStyle name="Normal 12 4 7 4 2 2" xfId="3130" xr:uid="{00000000-0005-0000-0000-0000F97D0000}"/>
    <cellStyle name="Normal 12 4 7 4 2 2 2" xfId="8620" xr:uid="{00000000-0005-0000-0000-0000FA7D0000}"/>
    <cellStyle name="Normal 12 4 7 4 2 2 2 2" xfId="21431" xr:uid="{00000000-0005-0000-0000-0000FB7D0000}"/>
    <cellStyle name="Normal 12 4 7 4 2 2 2 2 2" xfId="47051" xr:uid="{00000000-0005-0000-0000-0000FC7D0000}"/>
    <cellStyle name="Normal 12 4 7 4 2 2 2 3" xfId="34241" xr:uid="{00000000-0005-0000-0000-0000FD7D0000}"/>
    <cellStyle name="Normal 12 4 7 4 2 2 3" xfId="15941" xr:uid="{00000000-0005-0000-0000-0000FE7D0000}"/>
    <cellStyle name="Normal 12 4 7 4 2 2 3 2" xfId="41561" xr:uid="{00000000-0005-0000-0000-0000FF7D0000}"/>
    <cellStyle name="Normal 12 4 7 4 2 2 4" xfId="28751" xr:uid="{00000000-0005-0000-0000-0000007E0000}"/>
    <cellStyle name="Normal 12 4 7 4 2 3" xfId="4960" xr:uid="{00000000-0005-0000-0000-0000017E0000}"/>
    <cellStyle name="Normal 12 4 7 4 2 3 2" xfId="10450" xr:uid="{00000000-0005-0000-0000-0000027E0000}"/>
    <cellStyle name="Normal 12 4 7 4 2 3 2 2" xfId="23261" xr:uid="{00000000-0005-0000-0000-0000037E0000}"/>
    <cellStyle name="Normal 12 4 7 4 2 3 2 2 2" xfId="48881" xr:uid="{00000000-0005-0000-0000-0000047E0000}"/>
    <cellStyle name="Normal 12 4 7 4 2 3 2 3" xfId="36071" xr:uid="{00000000-0005-0000-0000-0000057E0000}"/>
    <cellStyle name="Normal 12 4 7 4 2 3 3" xfId="17771" xr:uid="{00000000-0005-0000-0000-0000067E0000}"/>
    <cellStyle name="Normal 12 4 7 4 2 3 3 2" xfId="43391" xr:uid="{00000000-0005-0000-0000-0000077E0000}"/>
    <cellStyle name="Normal 12 4 7 4 2 3 4" xfId="30581" xr:uid="{00000000-0005-0000-0000-0000087E0000}"/>
    <cellStyle name="Normal 12 4 7 4 2 4" xfId="12280" xr:uid="{00000000-0005-0000-0000-0000097E0000}"/>
    <cellStyle name="Normal 12 4 7 4 2 4 2" xfId="25091" xr:uid="{00000000-0005-0000-0000-00000A7E0000}"/>
    <cellStyle name="Normal 12 4 7 4 2 4 2 2" xfId="50711" xr:uid="{00000000-0005-0000-0000-00000B7E0000}"/>
    <cellStyle name="Normal 12 4 7 4 2 4 3" xfId="37901" xr:uid="{00000000-0005-0000-0000-00000C7E0000}"/>
    <cellStyle name="Normal 12 4 7 4 2 5" xfId="6790" xr:uid="{00000000-0005-0000-0000-00000D7E0000}"/>
    <cellStyle name="Normal 12 4 7 4 2 5 2" xfId="19601" xr:uid="{00000000-0005-0000-0000-00000E7E0000}"/>
    <cellStyle name="Normal 12 4 7 4 2 5 2 2" xfId="45221" xr:uid="{00000000-0005-0000-0000-00000F7E0000}"/>
    <cellStyle name="Normal 12 4 7 4 2 5 3" xfId="32411" xr:uid="{00000000-0005-0000-0000-0000107E0000}"/>
    <cellStyle name="Normal 12 4 7 4 2 6" xfId="14111" xr:uid="{00000000-0005-0000-0000-0000117E0000}"/>
    <cellStyle name="Normal 12 4 7 4 2 6 2" xfId="39731" xr:uid="{00000000-0005-0000-0000-0000127E0000}"/>
    <cellStyle name="Normal 12 4 7 4 2 7" xfId="26921" xr:uid="{00000000-0005-0000-0000-0000137E0000}"/>
    <cellStyle name="Normal 12 4 7 4 3" xfId="2236" xr:uid="{00000000-0005-0000-0000-0000147E0000}"/>
    <cellStyle name="Normal 12 4 7 4 3 2" xfId="7726" xr:uid="{00000000-0005-0000-0000-0000157E0000}"/>
    <cellStyle name="Normal 12 4 7 4 3 2 2" xfId="20537" xr:uid="{00000000-0005-0000-0000-0000167E0000}"/>
    <cellStyle name="Normal 12 4 7 4 3 2 2 2" xfId="46157" xr:uid="{00000000-0005-0000-0000-0000177E0000}"/>
    <cellStyle name="Normal 12 4 7 4 3 2 3" xfId="33347" xr:uid="{00000000-0005-0000-0000-0000187E0000}"/>
    <cellStyle name="Normal 12 4 7 4 3 3" xfId="15047" xr:uid="{00000000-0005-0000-0000-0000197E0000}"/>
    <cellStyle name="Normal 12 4 7 4 3 3 2" xfId="40667" xr:uid="{00000000-0005-0000-0000-00001A7E0000}"/>
    <cellStyle name="Normal 12 4 7 4 3 4" xfId="27857" xr:uid="{00000000-0005-0000-0000-00001B7E0000}"/>
    <cellStyle name="Normal 12 4 7 4 4" xfId="4066" xr:uid="{00000000-0005-0000-0000-00001C7E0000}"/>
    <cellStyle name="Normal 12 4 7 4 4 2" xfId="9556" xr:uid="{00000000-0005-0000-0000-00001D7E0000}"/>
    <cellStyle name="Normal 12 4 7 4 4 2 2" xfId="22367" xr:uid="{00000000-0005-0000-0000-00001E7E0000}"/>
    <cellStyle name="Normal 12 4 7 4 4 2 2 2" xfId="47987" xr:uid="{00000000-0005-0000-0000-00001F7E0000}"/>
    <cellStyle name="Normal 12 4 7 4 4 2 3" xfId="35177" xr:uid="{00000000-0005-0000-0000-0000207E0000}"/>
    <cellStyle name="Normal 12 4 7 4 4 3" xfId="16877" xr:uid="{00000000-0005-0000-0000-0000217E0000}"/>
    <cellStyle name="Normal 12 4 7 4 4 3 2" xfId="42497" xr:uid="{00000000-0005-0000-0000-0000227E0000}"/>
    <cellStyle name="Normal 12 4 7 4 4 4" xfId="29687" xr:uid="{00000000-0005-0000-0000-0000237E0000}"/>
    <cellStyle name="Normal 12 4 7 4 5" xfId="11386" xr:uid="{00000000-0005-0000-0000-0000247E0000}"/>
    <cellStyle name="Normal 12 4 7 4 5 2" xfId="24197" xr:uid="{00000000-0005-0000-0000-0000257E0000}"/>
    <cellStyle name="Normal 12 4 7 4 5 2 2" xfId="49817" xr:uid="{00000000-0005-0000-0000-0000267E0000}"/>
    <cellStyle name="Normal 12 4 7 4 5 3" xfId="37007" xr:uid="{00000000-0005-0000-0000-0000277E0000}"/>
    <cellStyle name="Normal 12 4 7 4 6" xfId="5896" xr:uid="{00000000-0005-0000-0000-0000287E0000}"/>
    <cellStyle name="Normal 12 4 7 4 6 2" xfId="18707" xr:uid="{00000000-0005-0000-0000-0000297E0000}"/>
    <cellStyle name="Normal 12 4 7 4 6 2 2" xfId="44327" xr:uid="{00000000-0005-0000-0000-00002A7E0000}"/>
    <cellStyle name="Normal 12 4 7 4 6 3" xfId="31517" xr:uid="{00000000-0005-0000-0000-00002B7E0000}"/>
    <cellStyle name="Normal 12 4 7 4 7" xfId="13217" xr:uid="{00000000-0005-0000-0000-00002C7E0000}"/>
    <cellStyle name="Normal 12 4 7 4 7 2" xfId="38837" xr:uid="{00000000-0005-0000-0000-00002D7E0000}"/>
    <cellStyle name="Normal 12 4 7 4 8" xfId="26027" xr:uid="{00000000-0005-0000-0000-00002E7E0000}"/>
    <cellStyle name="Normal 12 4 7 5" xfId="764" xr:uid="{00000000-0005-0000-0000-00002F7E0000}"/>
    <cellStyle name="Normal 12 4 7 5 2" xfId="1659" xr:uid="{00000000-0005-0000-0000-0000307E0000}"/>
    <cellStyle name="Normal 12 4 7 5 2 2" xfId="3489" xr:uid="{00000000-0005-0000-0000-0000317E0000}"/>
    <cellStyle name="Normal 12 4 7 5 2 2 2" xfId="8979" xr:uid="{00000000-0005-0000-0000-0000327E0000}"/>
    <cellStyle name="Normal 12 4 7 5 2 2 2 2" xfId="21790" xr:uid="{00000000-0005-0000-0000-0000337E0000}"/>
    <cellStyle name="Normal 12 4 7 5 2 2 2 2 2" xfId="47410" xr:uid="{00000000-0005-0000-0000-0000347E0000}"/>
    <cellStyle name="Normal 12 4 7 5 2 2 2 3" xfId="34600" xr:uid="{00000000-0005-0000-0000-0000357E0000}"/>
    <cellStyle name="Normal 12 4 7 5 2 2 3" xfId="16300" xr:uid="{00000000-0005-0000-0000-0000367E0000}"/>
    <cellStyle name="Normal 12 4 7 5 2 2 3 2" xfId="41920" xr:uid="{00000000-0005-0000-0000-0000377E0000}"/>
    <cellStyle name="Normal 12 4 7 5 2 2 4" xfId="29110" xr:uid="{00000000-0005-0000-0000-0000387E0000}"/>
    <cellStyle name="Normal 12 4 7 5 2 3" xfId="5319" xr:uid="{00000000-0005-0000-0000-0000397E0000}"/>
    <cellStyle name="Normal 12 4 7 5 2 3 2" xfId="10809" xr:uid="{00000000-0005-0000-0000-00003A7E0000}"/>
    <cellStyle name="Normal 12 4 7 5 2 3 2 2" xfId="23620" xr:uid="{00000000-0005-0000-0000-00003B7E0000}"/>
    <cellStyle name="Normal 12 4 7 5 2 3 2 2 2" xfId="49240" xr:uid="{00000000-0005-0000-0000-00003C7E0000}"/>
    <cellStyle name="Normal 12 4 7 5 2 3 2 3" xfId="36430" xr:uid="{00000000-0005-0000-0000-00003D7E0000}"/>
    <cellStyle name="Normal 12 4 7 5 2 3 3" xfId="18130" xr:uid="{00000000-0005-0000-0000-00003E7E0000}"/>
    <cellStyle name="Normal 12 4 7 5 2 3 3 2" xfId="43750" xr:uid="{00000000-0005-0000-0000-00003F7E0000}"/>
    <cellStyle name="Normal 12 4 7 5 2 3 4" xfId="30940" xr:uid="{00000000-0005-0000-0000-0000407E0000}"/>
    <cellStyle name="Normal 12 4 7 5 2 4" xfId="12639" xr:uid="{00000000-0005-0000-0000-0000417E0000}"/>
    <cellStyle name="Normal 12 4 7 5 2 4 2" xfId="25450" xr:uid="{00000000-0005-0000-0000-0000427E0000}"/>
    <cellStyle name="Normal 12 4 7 5 2 4 2 2" xfId="51070" xr:uid="{00000000-0005-0000-0000-0000437E0000}"/>
    <cellStyle name="Normal 12 4 7 5 2 4 3" xfId="38260" xr:uid="{00000000-0005-0000-0000-0000447E0000}"/>
    <cellStyle name="Normal 12 4 7 5 2 5" xfId="7149" xr:uid="{00000000-0005-0000-0000-0000457E0000}"/>
    <cellStyle name="Normal 12 4 7 5 2 5 2" xfId="19960" xr:uid="{00000000-0005-0000-0000-0000467E0000}"/>
    <cellStyle name="Normal 12 4 7 5 2 5 2 2" xfId="45580" xr:uid="{00000000-0005-0000-0000-0000477E0000}"/>
    <cellStyle name="Normal 12 4 7 5 2 5 3" xfId="32770" xr:uid="{00000000-0005-0000-0000-0000487E0000}"/>
    <cellStyle name="Normal 12 4 7 5 2 6" xfId="14470" xr:uid="{00000000-0005-0000-0000-0000497E0000}"/>
    <cellStyle name="Normal 12 4 7 5 2 6 2" xfId="40090" xr:uid="{00000000-0005-0000-0000-00004A7E0000}"/>
    <cellStyle name="Normal 12 4 7 5 2 7" xfId="27280" xr:uid="{00000000-0005-0000-0000-00004B7E0000}"/>
    <cellStyle name="Normal 12 4 7 5 3" xfId="2595" xr:uid="{00000000-0005-0000-0000-00004C7E0000}"/>
    <cellStyle name="Normal 12 4 7 5 3 2" xfId="8085" xr:uid="{00000000-0005-0000-0000-00004D7E0000}"/>
    <cellStyle name="Normal 12 4 7 5 3 2 2" xfId="20896" xr:uid="{00000000-0005-0000-0000-00004E7E0000}"/>
    <cellStyle name="Normal 12 4 7 5 3 2 2 2" xfId="46516" xr:uid="{00000000-0005-0000-0000-00004F7E0000}"/>
    <cellStyle name="Normal 12 4 7 5 3 2 3" xfId="33706" xr:uid="{00000000-0005-0000-0000-0000507E0000}"/>
    <cellStyle name="Normal 12 4 7 5 3 3" xfId="15406" xr:uid="{00000000-0005-0000-0000-0000517E0000}"/>
    <cellStyle name="Normal 12 4 7 5 3 3 2" xfId="41026" xr:uid="{00000000-0005-0000-0000-0000527E0000}"/>
    <cellStyle name="Normal 12 4 7 5 3 4" xfId="28216" xr:uid="{00000000-0005-0000-0000-0000537E0000}"/>
    <cellStyle name="Normal 12 4 7 5 4" xfId="4425" xr:uid="{00000000-0005-0000-0000-0000547E0000}"/>
    <cellStyle name="Normal 12 4 7 5 4 2" xfId="9915" xr:uid="{00000000-0005-0000-0000-0000557E0000}"/>
    <cellStyle name="Normal 12 4 7 5 4 2 2" xfId="22726" xr:uid="{00000000-0005-0000-0000-0000567E0000}"/>
    <cellStyle name="Normal 12 4 7 5 4 2 2 2" xfId="48346" xr:uid="{00000000-0005-0000-0000-0000577E0000}"/>
    <cellStyle name="Normal 12 4 7 5 4 2 3" xfId="35536" xr:uid="{00000000-0005-0000-0000-0000587E0000}"/>
    <cellStyle name="Normal 12 4 7 5 4 3" xfId="17236" xr:uid="{00000000-0005-0000-0000-0000597E0000}"/>
    <cellStyle name="Normal 12 4 7 5 4 3 2" xfId="42856" xr:uid="{00000000-0005-0000-0000-00005A7E0000}"/>
    <cellStyle name="Normal 12 4 7 5 4 4" xfId="30046" xr:uid="{00000000-0005-0000-0000-00005B7E0000}"/>
    <cellStyle name="Normal 12 4 7 5 5" xfId="11745" xr:uid="{00000000-0005-0000-0000-00005C7E0000}"/>
    <cellStyle name="Normal 12 4 7 5 5 2" xfId="24556" xr:uid="{00000000-0005-0000-0000-00005D7E0000}"/>
    <cellStyle name="Normal 12 4 7 5 5 2 2" xfId="50176" xr:uid="{00000000-0005-0000-0000-00005E7E0000}"/>
    <cellStyle name="Normal 12 4 7 5 5 3" xfId="37366" xr:uid="{00000000-0005-0000-0000-00005F7E0000}"/>
    <cellStyle name="Normal 12 4 7 5 6" xfId="6255" xr:uid="{00000000-0005-0000-0000-0000607E0000}"/>
    <cellStyle name="Normal 12 4 7 5 6 2" xfId="19066" xr:uid="{00000000-0005-0000-0000-0000617E0000}"/>
    <cellStyle name="Normal 12 4 7 5 6 2 2" xfId="44686" xr:uid="{00000000-0005-0000-0000-0000627E0000}"/>
    <cellStyle name="Normal 12 4 7 5 6 3" xfId="31876" xr:uid="{00000000-0005-0000-0000-0000637E0000}"/>
    <cellStyle name="Normal 12 4 7 5 7" xfId="13576" xr:uid="{00000000-0005-0000-0000-0000647E0000}"/>
    <cellStyle name="Normal 12 4 7 5 7 2" xfId="39196" xr:uid="{00000000-0005-0000-0000-0000657E0000}"/>
    <cellStyle name="Normal 12 4 7 5 8" xfId="26386" xr:uid="{00000000-0005-0000-0000-0000667E0000}"/>
    <cellStyle name="Normal 12 4 7 6" xfId="1165" xr:uid="{00000000-0005-0000-0000-0000677E0000}"/>
    <cellStyle name="Normal 12 4 7 6 2" xfId="2995" xr:uid="{00000000-0005-0000-0000-0000687E0000}"/>
    <cellStyle name="Normal 12 4 7 6 2 2" xfId="8485" xr:uid="{00000000-0005-0000-0000-0000697E0000}"/>
    <cellStyle name="Normal 12 4 7 6 2 2 2" xfId="21296" xr:uid="{00000000-0005-0000-0000-00006A7E0000}"/>
    <cellStyle name="Normal 12 4 7 6 2 2 2 2" xfId="46916" xr:uid="{00000000-0005-0000-0000-00006B7E0000}"/>
    <cellStyle name="Normal 12 4 7 6 2 2 3" xfId="34106" xr:uid="{00000000-0005-0000-0000-00006C7E0000}"/>
    <cellStyle name="Normal 12 4 7 6 2 3" xfId="15806" xr:uid="{00000000-0005-0000-0000-00006D7E0000}"/>
    <cellStyle name="Normal 12 4 7 6 2 3 2" xfId="41426" xr:uid="{00000000-0005-0000-0000-00006E7E0000}"/>
    <cellStyle name="Normal 12 4 7 6 2 4" xfId="28616" xr:uid="{00000000-0005-0000-0000-00006F7E0000}"/>
    <cellStyle name="Normal 12 4 7 6 3" xfId="4825" xr:uid="{00000000-0005-0000-0000-0000707E0000}"/>
    <cellStyle name="Normal 12 4 7 6 3 2" xfId="10315" xr:uid="{00000000-0005-0000-0000-0000717E0000}"/>
    <cellStyle name="Normal 12 4 7 6 3 2 2" xfId="23126" xr:uid="{00000000-0005-0000-0000-0000727E0000}"/>
    <cellStyle name="Normal 12 4 7 6 3 2 2 2" xfId="48746" xr:uid="{00000000-0005-0000-0000-0000737E0000}"/>
    <cellStyle name="Normal 12 4 7 6 3 2 3" xfId="35936" xr:uid="{00000000-0005-0000-0000-0000747E0000}"/>
    <cellStyle name="Normal 12 4 7 6 3 3" xfId="17636" xr:uid="{00000000-0005-0000-0000-0000757E0000}"/>
    <cellStyle name="Normal 12 4 7 6 3 3 2" xfId="43256" xr:uid="{00000000-0005-0000-0000-0000767E0000}"/>
    <cellStyle name="Normal 12 4 7 6 3 4" xfId="30446" xr:uid="{00000000-0005-0000-0000-0000777E0000}"/>
    <cellStyle name="Normal 12 4 7 6 4" xfId="12145" xr:uid="{00000000-0005-0000-0000-0000787E0000}"/>
    <cellStyle name="Normal 12 4 7 6 4 2" xfId="24956" xr:uid="{00000000-0005-0000-0000-0000797E0000}"/>
    <cellStyle name="Normal 12 4 7 6 4 2 2" xfId="50576" xr:uid="{00000000-0005-0000-0000-00007A7E0000}"/>
    <cellStyle name="Normal 12 4 7 6 4 3" xfId="37766" xr:uid="{00000000-0005-0000-0000-00007B7E0000}"/>
    <cellStyle name="Normal 12 4 7 6 5" xfId="6655" xr:uid="{00000000-0005-0000-0000-00007C7E0000}"/>
    <cellStyle name="Normal 12 4 7 6 5 2" xfId="19466" xr:uid="{00000000-0005-0000-0000-00007D7E0000}"/>
    <cellStyle name="Normal 12 4 7 6 5 2 2" xfId="45086" xr:uid="{00000000-0005-0000-0000-00007E7E0000}"/>
    <cellStyle name="Normal 12 4 7 6 5 3" xfId="32276" xr:uid="{00000000-0005-0000-0000-00007F7E0000}"/>
    <cellStyle name="Normal 12 4 7 6 6" xfId="13976" xr:uid="{00000000-0005-0000-0000-0000807E0000}"/>
    <cellStyle name="Normal 12 4 7 6 6 2" xfId="39596" xr:uid="{00000000-0005-0000-0000-0000817E0000}"/>
    <cellStyle name="Normal 12 4 7 6 7" xfId="26786" xr:uid="{00000000-0005-0000-0000-0000827E0000}"/>
    <cellStyle name="Normal 12 4 7 7" xfId="2101" xr:uid="{00000000-0005-0000-0000-0000837E0000}"/>
    <cellStyle name="Normal 12 4 7 7 2" xfId="7591" xr:uid="{00000000-0005-0000-0000-0000847E0000}"/>
    <cellStyle name="Normal 12 4 7 7 2 2" xfId="20402" xr:uid="{00000000-0005-0000-0000-0000857E0000}"/>
    <cellStyle name="Normal 12 4 7 7 2 2 2" xfId="46022" xr:uid="{00000000-0005-0000-0000-0000867E0000}"/>
    <cellStyle name="Normal 12 4 7 7 2 3" xfId="33212" xr:uid="{00000000-0005-0000-0000-0000877E0000}"/>
    <cellStyle name="Normal 12 4 7 7 3" xfId="14912" xr:uid="{00000000-0005-0000-0000-0000887E0000}"/>
    <cellStyle name="Normal 12 4 7 7 3 2" xfId="40532" xr:uid="{00000000-0005-0000-0000-0000897E0000}"/>
    <cellStyle name="Normal 12 4 7 7 4" xfId="27722" xr:uid="{00000000-0005-0000-0000-00008A7E0000}"/>
    <cellStyle name="Normal 12 4 7 8" xfId="3931" xr:uid="{00000000-0005-0000-0000-00008B7E0000}"/>
    <cellStyle name="Normal 12 4 7 8 2" xfId="9421" xr:uid="{00000000-0005-0000-0000-00008C7E0000}"/>
    <cellStyle name="Normal 12 4 7 8 2 2" xfId="22232" xr:uid="{00000000-0005-0000-0000-00008D7E0000}"/>
    <cellStyle name="Normal 12 4 7 8 2 2 2" xfId="47852" xr:uid="{00000000-0005-0000-0000-00008E7E0000}"/>
    <cellStyle name="Normal 12 4 7 8 2 3" xfId="35042" xr:uid="{00000000-0005-0000-0000-00008F7E0000}"/>
    <cellStyle name="Normal 12 4 7 8 3" xfId="16742" xr:uid="{00000000-0005-0000-0000-0000907E0000}"/>
    <cellStyle name="Normal 12 4 7 8 3 2" xfId="42362" xr:uid="{00000000-0005-0000-0000-0000917E0000}"/>
    <cellStyle name="Normal 12 4 7 8 4" xfId="29552" xr:uid="{00000000-0005-0000-0000-0000927E0000}"/>
    <cellStyle name="Normal 12 4 7 9" xfId="11251" xr:uid="{00000000-0005-0000-0000-0000937E0000}"/>
    <cellStyle name="Normal 12 4 7 9 2" xfId="24062" xr:uid="{00000000-0005-0000-0000-0000947E0000}"/>
    <cellStyle name="Normal 12 4 7 9 2 2" xfId="49682" xr:uid="{00000000-0005-0000-0000-0000957E0000}"/>
    <cellStyle name="Normal 12 4 7 9 3" xfId="36872" xr:uid="{00000000-0005-0000-0000-0000967E0000}"/>
    <cellStyle name="Normal 12 4 8" xfId="320" xr:uid="{00000000-0005-0000-0000-0000977E0000}"/>
    <cellStyle name="Normal 12 4 8 10" xfId="5812" xr:uid="{00000000-0005-0000-0000-0000987E0000}"/>
    <cellStyle name="Normal 12 4 8 10 2" xfId="18623" xr:uid="{00000000-0005-0000-0000-0000997E0000}"/>
    <cellStyle name="Normal 12 4 8 10 2 2" xfId="44243" xr:uid="{00000000-0005-0000-0000-00009A7E0000}"/>
    <cellStyle name="Normal 12 4 8 10 3" xfId="31433" xr:uid="{00000000-0005-0000-0000-00009B7E0000}"/>
    <cellStyle name="Normal 12 4 8 11" xfId="13133" xr:uid="{00000000-0005-0000-0000-00009C7E0000}"/>
    <cellStyle name="Normal 12 4 8 11 2" xfId="38753" xr:uid="{00000000-0005-0000-0000-00009D7E0000}"/>
    <cellStyle name="Normal 12 4 8 12" xfId="25943" xr:uid="{00000000-0005-0000-0000-00009E7E0000}"/>
    <cellStyle name="Normal 12 4 8 2" xfId="549" xr:uid="{00000000-0005-0000-0000-00009F7E0000}"/>
    <cellStyle name="Normal 12 4 8 2 2" xfId="948" xr:uid="{00000000-0005-0000-0000-0000A07E0000}"/>
    <cellStyle name="Normal 12 4 8 2 2 2" xfId="1843" xr:uid="{00000000-0005-0000-0000-0000A17E0000}"/>
    <cellStyle name="Normal 12 4 8 2 2 2 2" xfId="3673" xr:uid="{00000000-0005-0000-0000-0000A27E0000}"/>
    <cellStyle name="Normal 12 4 8 2 2 2 2 2" xfId="9163" xr:uid="{00000000-0005-0000-0000-0000A37E0000}"/>
    <cellStyle name="Normal 12 4 8 2 2 2 2 2 2" xfId="21974" xr:uid="{00000000-0005-0000-0000-0000A47E0000}"/>
    <cellStyle name="Normal 12 4 8 2 2 2 2 2 2 2" xfId="47594" xr:uid="{00000000-0005-0000-0000-0000A57E0000}"/>
    <cellStyle name="Normal 12 4 8 2 2 2 2 2 3" xfId="34784" xr:uid="{00000000-0005-0000-0000-0000A67E0000}"/>
    <cellStyle name="Normal 12 4 8 2 2 2 2 3" xfId="16484" xr:uid="{00000000-0005-0000-0000-0000A77E0000}"/>
    <cellStyle name="Normal 12 4 8 2 2 2 2 3 2" xfId="42104" xr:uid="{00000000-0005-0000-0000-0000A87E0000}"/>
    <cellStyle name="Normal 12 4 8 2 2 2 2 4" xfId="29294" xr:uid="{00000000-0005-0000-0000-0000A97E0000}"/>
    <cellStyle name="Normal 12 4 8 2 2 2 3" xfId="5503" xr:uid="{00000000-0005-0000-0000-0000AA7E0000}"/>
    <cellStyle name="Normal 12 4 8 2 2 2 3 2" xfId="10993" xr:uid="{00000000-0005-0000-0000-0000AB7E0000}"/>
    <cellStyle name="Normal 12 4 8 2 2 2 3 2 2" xfId="23804" xr:uid="{00000000-0005-0000-0000-0000AC7E0000}"/>
    <cellStyle name="Normal 12 4 8 2 2 2 3 2 2 2" xfId="49424" xr:uid="{00000000-0005-0000-0000-0000AD7E0000}"/>
    <cellStyle name="Normal 12 4 8 2 2 2 3 2 3" xfId="36614" xr:uid="{00000000-0005-0000-0000-0000AE7E0000}"/>
    <cellStyle name="Normal 12 4 8 2 2 2 3 3" xfId="18314" xr:uid="{00000000-0005-0000-0000-0000AF7E0000}"/>
    <cellStyle name="Normal 12 4 8 2 2 2 3 3 2" xfId="43934" xr:uid="{00000000-0005-0000-0000-0000B07E0000}"/>
    <cellStyle name="Normal 12 4 8 2 2 2 3 4" xfId="31124" xr:uid="{00000000-0005-0000-0000-0000B17E0000}"/>
    <cellStyle name="Normal 12 4 8 2 2 2 4" xfId="12823" xr:uid="{00000000-0005-0000-0000-0000B27E0000}"/>
    <cellStyle name="Normal 12 4 8 2 2 2 4 2" xfId="25634" xr:uid="{00000000-0005-0000-0000-0000B37E0000}"/>
    <cellStyle name="Normal 12 4 8 2 2 2 4 2 2" xfId="51254" xr:uid="{00000000-0005-0000-0000-0000B47E0000}"/>
    <cellStyle name="Normal 12 4 8 2 2 2 4 3" xfId="38444" xr:uid="{00000000-0005-0000-0000-0000B57E0000}"/>
    <cellStyle name="Normal 12 4 8 2 2 2 5" xfId="7333" xr:uid="{00000000-0005-0000-0000-0000B67E0000}"/>
    <cellStyle name="Normal 12 4 8 2 2 2 5 2" xfId="20144" xr:uid="{00000000-0005-0000-0000-0000B77E0000}"/>
    <cellStyle name="Normal 12 4 8 2 2 2 5 2 2" xfId="45764" xr:uid="{00000000-0005-0000-0000-0000B87E0000}"/>
    <cellStyle name="Normal 12 4 8 2 2 2 5 3" xfId="32954" xr:uid="{00000000-0005-0000-0000-0000B97E0000}"/>
    <cellStyle name="Normal 12 4 8 2 2 2 6" xfId="14654" xr:uid="{00000000-0005-0000-0000-0000BA7E0000}"/>
    <cellStyle name="Normal 12 4 8 2 2 2 6 2" xfId="40274" xr:uid="{00000000-0005-0000-0000-0000BB7E0000}"/>
    <cellStyle name="Normal 12 4 8 2 2 2 7" xfId="27464" xr:uid="{00000000-0005-0000-0000-0000BC7E0000}"/>
    <cellStyle name="Normal 12 4 8 2 2 3" xfId="2779" xr:uid="{00000000-0005-0000-0000-0000BD7E0000}"/>
    <cellStyle name="Normal 12 4 8 2 2 3 2" xfId="8269" xr:uid="{00000000-0005-0000-0000-0000BE7E0000}"/>
    <cellStyle name="Normal 12 4 8 2 2 3 2 2" xfId="21080" xr:uid="{00000000-0005-0000-0000-0000BF7E0000}"/>
    <cellStyle name="Normal 12 4 8 2 2 3 2 2 2" xfId="46700" xr:uid="{00000000-0005-0000-0000-0000C07E0000}"/>
    <cellStyle name="Normal 12 4 8 2 2 3 2 3" xfId="33890" xr:uid="{00000000-0005-0000-0000-0000C17E0000}"/>
    <cellStyle name="Normal 12 4 8 2 2 3 3" xfId="15590" xr:uid="{00000000-0005-0000-0000-0000C27E0000}"/>
    <cellStyle name="Normal 12 4 8 2 2 3 3 2" xfId="41210" xr:uid="{00000000-0005-0000-0000-0000C37E0000}"/>
    <cellStyle name="Normal 12 4 8 2 2 3 4" xfId="28400" xr:uid="{00000000-0005-0000-0000-0000C47E0000}"/>
    <cellStyle name="Normal 12 4 8 2 2 4" xfId="4609" xr:uid="{00000000-0005-0000-0000-0000C57E0000}"/>
    <cellStyle name="Normal 12 4 8 2 2 4 2" xfId="10099" xr:uid="{00000000-0005-0000-0000-0000C67E0000}"/>
    <cellStyle name="Normal 12 4 8 2 2 4 2 2" xfId="22910" xr:uid="{00000000-0005-0000-0000-0000C77E0000}"/>
    <cellStyle name="Normal 12 4 8 2 2 4 2 2 2" xfId="48530" xr:uid="{00000000-0005-0000-0000-0000C87E0000}"/>
    <cellStyle name="Normal 12 4 8 2 2 4 2 3" xfId="35720" xr:uid="{00000000-0005-0000-0000-0000C97E0000}"/>
    <cellStyle name="Normal 12 4 8 2 2 4 3" xfId="17420" xr:uid="{00000000-0005-0000-0000-0000CA7E0000}"/>
    <cellStyle name="Normal 12 4 8 2 2 4 3 2" xfId="43040" xr:uid="{00000000-0005-0000-0000-0000CB7E0000}"/>
    <cellStyle name="Normal 12 4 8 2 2 4 4" xfId="30230" xr:uid="{00000000-0005-0000-0000-0000CC7E0000}"/>
    <cellStyle name="Normal 12 4 8 2 2 5" xfId="11929" xr:uid="{00000000-0005-0000-0000-0000CD7E0000}"/>
    <cellStyle name="Normal 12 4 8 2 2 5 2" xfId="24740" xr:uid="{00000000-0005-0000-0000-0000CE7E0000}"/>
    <cellStyle name="Normal 12 4 8 2 2 5 2 2" xfId="50360" xr:uid="{00000000-0005-0000-0000-0000CF7E0000}"/>
    <cellStyle name="Normal 12 4 8 2 2 5 3" xfId="37550" xr:uid="{00000000-0005-0000-0000-0000D07E0000}"/>
    <cellStyle name="Normal 12 4 8 2 2 6" xfId="6439" xr:uid="{00000000-0005-0000-0000-0000D17E0000}"/>
    <cellStyle name="Normal 12 4 8 2 2 6 2" xfId="19250" xr:uid="{00000000-0005-0000-0000-0000D27E0000}"/>
    <cellStyle name="Normal 12 4 8 2 2 6 2 2" xfId="44870" xr:uid="{00000000-0005-0000-0000-0000D37E0000}"/>
    <cellStyle name="Normal 12 4 8 2 2 6 3" xfId="32060" xr:uid="{00000000-0005-0000-0000-0000D47E0000}"/>
    <cellStyle name="Normal 12 4 8 2 2 7" xfId="13760" xr:uid="{00000000-0005-0000-0000-0000D57E0000}"/>
    <cellStyle name="Normal 12 4 8 2 2 7 2" xfId="39380" xr:uid="{00000000-0005-0000-0000-0000D67E0000}"/>
    <cellStyle name="Normal 12 4 8 2 2 8" xfId="26570" xr:uid="{00000000-0005-0000-0000-0000D77E0000}"/>
    <cellStyle name="Normal 12 4 8 2 3" xfId="1444" xr:uid="{00000000-0005-0000-0000-0000D87E0000}"/>
    <cellStyle name="Normal 12 4 8 2 3 2" xfId="3274" xr:uid="{00000000-0005-0000-0000-0000D97E0000}"/>
    <cellStyle name="Normal 12 4 8 2 3 2 2" xfId="8764" xr:uid="{00000000-0005-0000-0000-0000DA7E0000}"/>
    <cellStyle name="Normal 12 4 8 2 3 2 2 2" xfId="21575" xr:uid="{00000000-0005-0000-0000-0000DB7E0000}"/>
    <cellStyle name="Normal 12 4 8 2 3 2 2 2 2" xfId="47195" xr:uid="{00000000-0005-0000-0000-0000DC7E0000}"/>
    <cellStyle name="Normal 12 4 8 2 3 2 2 3" xfId="34385" xr:uid="{00000000-0005-0000-0000-0000DD7E0000}"/>
    <cellStyle name="Normal 12 4 8 2 3 2 3" xfId="16085" xr:uid="{00000000-0005-0000-0000-0000DE7E0000}"/>
    <cellStyle name="Normal 12 4 8 2 3 2 3 2" xfId="41705" xr:uid="{00000000-0005-0000-0000-0000DF7E0000}"/>
    <cellStyle name="Normal 12 4 8 2 3 2 4" xfId="28895" xr:uid="{00000000-0005-0000-0000-0000E07E0000}"/>
    <cellStyle name="Normal 12 4 8 2 3 3" xfId="5104" xr:uid="{00000000-0005-0000-0000-0000E17E0000}"/>
    <cellStyle name="Normal 12 4 8 2 3 3 2" xfId="10594" xr:uid="{00000000-0005-0000-0000-0000E27E0000}"/>
    <cellStyle name="Normal 12 4 8 2 3 3 2 2" xfId="23405" xr:uid="{00000000-0005-0000-0000-0000E37E0000}"/>
    <cellStyle name="Normal 12 4 8 2 3 3 2 2 2" xfId="49025" xr:uid="{00000000-0005-0000-0000-0000E47E0000}"/>
    <cellStyle name="Normal 12 4 8 2 3 3 2 3" xfId="36215" xr:uid="{00000000-0005-0000-0000-0000E57E0000}"/>
    <cellStyle name="Normal 12 4 8 2 3 3 3" xfId="17915" xr:uid="{00000000-0005-0000-0000-0000E67E0000}"/>
    <cellStyle name="Normal 12 4 8 2 3 3 3 2" xfId="43535" xr:uid="{00000000-0005-0000-0000-0000E77E0000}"/>
    <cellStyle name="Normal 12 4 8 2 3 3 4" xfId="30725" xr:uid="{00000000-0005-0000-0000-0000E87E0000}"/>
    <cellStyle name="Normal 12 4 8 2 3 4" xfId="12424" xr:uid="{00000000-0005-0000-0000-0000E97E0000}"/>
    <cellStyle name="Normal 12 4 8 2 3 4 2" xfId="25235" xr:uid="{00000000-0005-0000-0000-0000EA7E0000}"/>
    <cellStyle name="Normal 12 4 8 2 3 4 2 2" xfId="50855" xr:uid="{00000000-0005-0000-0000-0000EB7E0000}"/>
    <cellStyle name="Normal 12 4 8 2 3 4 3" xfId="38045" xr:uid="{00000000-0005-0000-0000-0000EC7E0000}"/>
    <cellStyle name="Normal 12 4 8 2 3 5" xfId="6934" xr:uid="{00000000-0005-0000-0000-0000ED7E0000}"/>
    <cellStyle name="Normal 12 4 8 2 3 5 2" xfId="19745" xr:uid="{00000000-0005-0000-0000-0000EE7E0000}"/>
    <cellStyle name="Normal 12 4 8 2 3 5 2 2" xfId="45365" xr:uid="{00000000-0005-0000-0000-0000EF7E0000}"/>
    <cellStyle name="Normal 12 4 8 2 3 5 3" xfId="32555" xr:uid="{00000000-0005-0000-0000-0000F07E0000}"/>
    <cellStyle name="Normal 12 4 8 2 3 6" xfId="14255" xr:uid="{00000000-0005-0000-0000-0000F17E0000}"/>
    <cellStyle name="Normal 12 4 8 2 3 6 2" xfId="39875" xr:uid="{00000000-0005-0000-0000-0000F27E0000}"/>
    <cellStyle name="Normal 12 4 8 2 3 7" xfId="27065" xr:uid="{00000000-0005-0000-0000-0000F37E0000}"/>
    <cellStyle name="Normal 12 4 8 2 4" xfId="2380" xr:uid="{00000000-0005-0000-0000-0000F47E0000}"/>
    <cellStyle name="Normal 12 4 8 2 4 2" xfId="7870" xr:uid="{00000000-0005-0000-0000-0000F57E0000}"/>
    <cellStyle name="Normal 12 4 8 2 4 2 2" xfId="20681" xr:uid="{00000000-0005-0000-0000-0000F67E0000}"/>
    <cellStyle name="Normal 12 4 8 2 4 2 2 2" xfId="46301" xr:uid="{00000000-0005-0000-0000-0000F77E0000}"/>
    <cellStyle name="Normal 12 4 8 2 4 2 3" xfId="33491" xr:uid="{00000000-0005-0000-0000-0000F87E0000}"/>
    <cellStyle name="Normal 12 4 8 2 4 3" xfId="15191" xr:uid="{00000000-0005-0000-0000-0000F97E0000}"/>
    <cellStyle name="Normal 12 4 8 2 4 3 2" xfId="40811" xr:uid="{00000000-0005-0000-0000-0000FA7E0000}"/>
    <cellStyle name="Normal 12 4 8 2 4 4" xfId="28001" xr:uid="{00000000-0005-0000-0000-0000FB7E0000}"/>
    <cellStyle name="Normal 12 4 8 2 5" xfId="4210" xr:uid="{00000000-0005-0000-0000-0000FC7E0000}"/>
    <cellStyle name="Normal 12 4 8 2 5 2" xfId="9700" xr:uid="{00000000-0005-0000-0000-0000FD7E0000}"/>
    <cellStyle name="Normal 12 4 8 2 5 2 2" xfId="22511" xr:uid="{00000000-0005-0000-0000-0000FE7E0000}"/>
    <cellStyle name="Normal 12 4 8 2 5 2 2 2" xfId="48131" xr:uid="{00000000-0005-0000-0000-0000FF7E0000}"/>
    <cellStyle name="Normal 12 4 8 2 5 2 3" xfId="35321" xr:uid="{00000000-0005-0000-0000-0000007F0000}"/>
    <cellStyle name="Normal 12 4 8 2 5 3" xfId="17021" xr:uid="{00000000-0005-0000-0000-0000017F0000}"/>
    <cellStyle name="Normal 12 4 8 2 5 3 2" xfId="42641" xr:uid="{00000000-0005-0000-0000-0000027F0000}"/>
    <cellStyle name="Normal 12 4 8 2 5 4" xfId="29831" xr:uid="{00000000-0005-0000-0000-0000037F0000}"/>
    <cellStyle name="Normal 12 4 8 2 6" xfId="11530" xr:uid="{00000000-0005-0000-0000-0000047F0000}"/>
    <cellStyle name="Normal 12 4 8 2 6 2" xfId="24341" xr:uid="{00000000-0005-0000-0000-0000057F0000}"/>
    <cellStyle name="Normal 12 4 8 2 6 2 2" xfId="49961" xr:uid="{00000000-0005-0000-0000-0000067F0000}"/>
    <cellStyle name="Normal 12 4 8 2 6 3" xfId="37151" xr:uid="{00000000-0005-0000-0000-0000077F0000}"/>
    <cellStyle name="Normal 12 4 8 2 7" xfId="6040" xr:uid="{00000000-0005-0000-0000-0000087F0000}"/>
    <cellStyle name="Normal 12 4 8 2 7 2" xfId="18851" xr:uid="{00000000-0005-0000-0000-0000097F0000}"/>
    <cellStyle name="Normal 12 4 8 2 7 2 2" xfId="44471" xr:uid="{00000000-0005-0000-0000-00000A7F0000}"/>
    <cellStyle name="Normal 12 4 8 2 7 3" xfId="31661" xr:uid="{00000000-0005-0000-0000-00000B7F0000}"/>
    <cellStyle name="Normal 12 4 8 2 8" xfId="13361" xr:uid="{00000000-0005-0000-0000-00000C7F0000}"/>
    <cellStyle name="Normal 12 4 8 2 8 2" xfId="38981" xr:uid="{00000000-0005-0000-0000-00000D7F0000}"/>
    <cellStyle name="Normal 12 4 8 2 9" xfId="26171" xr:uid="{00000000-0005-0000-0000-00000E7F0000}"/>
    <cellStyle name="Normal 12 4 8 3" xfId="681" xr:uid="{00000000-0005-0000-0000-00000F7F0000}"/>
    <cellStyle name="Normal 12 4 8 3 2" xfId="1081" xr:uid="{00000000-0005-0000-0000-0000107F0000}"/>
    <cellStyle name="Normal 12 4 8 3 2 2" xfId="1976" xr:uid="{00000000-0005-0000-0000-0000117F0000}"/>
    <cellStyle name="Normal 12 4 8 3 2 2 2" xfId="3806" xr:uid="{00000000-0005-0000-0000-0000127F0000}"/>
    <cellStyle name="Normal 12 4 8 3 2 2 2 2" xfId="9296" xr:uid="{00000000-0005-0000-0000-0000137F0000}"/>
    <cellStyle name="Normal 12 4 8 3 2 2 2 2 2" xfId="22107" xr:uid="{00000000-0005-0000-0000-0000147F0000}"/>
    <cellStyle name="Normal 12 4 8 3 2 2 2 2 2 2" xfId="47727" xr:uid="{00000000-0005-0000-0000-0000157F0000}"/>
    <cellStyle name="Normal 12 4 8 3 2 2 2 2 3" xfId="34917" xr:uid="{00000000-0005-0000-0000-0000167F0000}"/>
    <cellStyle name="Normal 12 4 8 3 2 2 2 3" xfId="16617" xr:uid="{00000000-0005-0000-0000-0000177F0000}"/>
    <cellStyle name="Normal 12 4 8 3 2 2 2 3 2" xfId="42237" xr:uid="{00000000-0005-0000-0000-0000187F0000}"/>
    <cellStyle name="Normal 12 4 8 3 2 2 2 4" xfId="29427" xr:uid="{00000000-0005-0000-0000-0000197F0000}"/>
    <cellStyle name="Normal 12 4 8 3 2 2 3" xfId="5636" xr:uid="{00000000-0005-0000-0000-00001A7F0000}"/>
    <cellStyle name="Normal 12 4 8 3 2 2 3 2" xfId="11126" xr:uid="{00000000-0005-0000-0000-00001B7F0000}"/>
    <cellStyle name="Normal 12 4 8 3 2 2 3 2 2" xfId="23937" xr:uid="{00000000-0005-0000-0000-00001C7F0000}"/>
    <cellStyle name="Normal 12 4 8 3 2 2 3 2 2 2" xfId="49557" xr:uid="{00000000-0005-0000-0000-00001D7F0000}"/>
    <cellStyle name="Normal 12 4 8 3 2 2 3 2 3" xfId="36747" xr:uid="{00000000-0005-0000-0000-00001E7F0000}"/>
    <cellStyle name="Normal 12 4 8 3 2 2 3 3" xfId="18447" xr:uid="{00000000-0005-0000-0000-00001F7F0000}"/>
    <cellStyle name="Normal 12 4 8 3 2 2 3 3 2" xfId="44067" xr:uid="{00000000-0005-0000-0000-0000207F0000}"/>
    <cellStyle name="Normal 12 4 8 3 2 2 3 4" xfId="31257" xr:uid="{00000000-0005-0000-0000-0000217F0000}"/>
    <cellStyle name="Normal 12 4 8 3 2 2 4" xfId="12956" xr:uid="{00000000-0005-0000-0000-0000227F0000}"/>
    <cellStyle name="Normal 12 4 8 3 2 2 4 2" xfId="25767" xr:uid="{00000000-0005-0000-0000-0000237F0000}"/>
    <cellStyle name="Normal 12 4 8 3 2 2 4 2 2" xfId="51387" xr:uid="{00000000-0005-0000-0000-0000247F0000}"/>
    <cellStyle name="Normal 12 4 8 3 2 2 4 3" xfId="38577" xr:uid="{00000000-0005-0000-0000-0000257F0000}"/>
    <cellStyle name="Normal 12 4 8 3 2 2 5" xfId="7466" xr:uid="{00000000-0005-0000-0000-0000267F0000}"/>
    <cellStyle name="Normal 12 4 8 3 2 2 5 2" xfId="20277" xr:uid="{00000000-0005-0000-0000-0000277F0000}"/>
    <cellStyle name="Normal 12 4 8 3 2 2 5 2 2" xfId="45897" xr:uid="{00000000-0005-0000-0000-0000287F0000}"/>
    <cellStyle name="Normal 12 4 8 3 2 2 5 3" xfId="33087" xr:uid="{00000000-0005-0000-0000-0000297F0000}"/>
    <cellStyle name="Normal 12 4 8 3 2 2 6" xfId="14787" xr:uid="{00000000-0005-0000-0000-00002A7F0000}"/>
    <cellStyle name="Normal 12 4 8 3 2 2 6 2" xfId="40407" xr:uid="{00000000-0005-0000-0000-00002B7F0000}"/>
    <cellStyle name="Normal 12 4 8 3 2 2 7" xfId="27597" xr:uid="{00000000-0005-0000-0000-00002C7F0000}"/>
    <cellStyle name="Normal 12 4 8 3 2 3" xfId="2912" xr:uid="{00000000-0005-0000-0000-00002D7F0000}"/>
    <cellStyle name="Normal 12 4 8 3 2 3 2" xfId="8402" xr:uid="{00000000-0005-0000-0000-00002E7F0000}"/>
    <cellStyle name="Normal 12 4 8 3 2 3 2 2" xfId="21213" xr:uid="{00000000-0005-0000-0000-00002F7F0000}"/>
    <cellStyle name="Normal 12 4 8 3 2 3 2 2 2" xfId="46833" xr:uid="{00000000-0005-0000-0000-0000307F0000}"/>
    <cellStyle name="Normal 12 4 8 3 2 3 2 3" xfId="34023" xr:uid="{00000000-0005-0000-0000-0000317F0000}"/>
    <cellStyle name="Normal 12 4 8 3 2 3 3" xfId="15723" xr:uid="{00000000-0005-0000-0000-0000327F0000}"/>
    <cellStyle name="Normal 12 4 8 3 2 3 3 2" xfId="41343" xr:uid="{00000000-0005-0000-0000-0000337F0000}"/>
    <cellStyle name="Normal 12 4 8 3 2 3 4" xfId="28533" xr:uid="{00000000-0005-0000-0000-0000347F0000}"/>
    <cellStyle name="Normal 12 4 8 3 2 4" xfId="4742" xr:uid="{00000000-0005-0000-0000-0000357F0000}"/>
    <cellStyle name="Normal 12 4 8 3 2 4 2" xfId="10232" xr:uid="{00000000-0005-0000-0000-0000367F0000}"/>
    <cellStyle name="Normal 12 4 8 3 2 4 2 2" xfId="23043" xr:uid="{00000000-0005-0000-0000-0000377F0000}"/>
    <cellStyle name="Normal 12 4 8 3 2 4 2 2 2" xfId="48663" xr:uid="{00000000-0005-0000-0000-0000387F0000}"/>
    <cellStyle name="Normal 12 4 8 3 2 4 2 3" xfId="35853" xr:uid="{00000000-0005-0000-0000-0000397F0000}"/>
    <cellStyle name="Normal 12 4 8 3 2 4 3" xfId="17553" xr:uid="{00000000-0005-0000-0000-00003A7F0000}"/>
    <cellStyle name="Normal 12 4 8 3 2 4 3 2" xfId="43173" xr:uid="{00000000-0005-0000-0000-00003B7F0000}"/>
    <cellStyle name="Normal 12 4 8 3 2 4 4" xfId="30363" xr:uid="{00000000-0005-0000-0000-00003C7F0000}"/>
    <cellStyle name="Normal 12 4 8 3 2 5" xfId="12062" xr:uid="{00000000-0005-0000-0000-00003D7F0000}"/>
    <cellStyle name="Normal 12 4 8 3 2 5 2" xfId="24873" xr:uid="{00000000-0005-0000-0000-00003E7F0000}"/>
    <cellStyle name="Normal 12 4 8 3 2 5 2 2" xfId="50493" xr:uid="{00000000-0005-0000-0000-00003F7F0000}"/>
    <cellStyle name="Normal 12 4 8 3 2 5 3" xfId="37683" xr:uid="{00000000-0005-0000-0000-0000407F0000}"/>
    <cellStyle name="Normal 12 4 8 3 2 6" xfId="6572" xr:uid="{00000000-0005-0000-0000-0000417F0000}"/>
    <cellStyle name="Normal 12 4 8 3 2 6 2" xfId="19383" xr:uid="{00000000-0005-0000-0000-0000427F0000}"/>
    <cellStyle name="Normal 12 4 8 3 2 6 2 2" xfId="45003" xr:uid="{00000000-0005-0000-0000-0000437F0000}"/>
    <cellStyle name="Normal 12 4 8 3 2 6 3" xfId="32193" xr:uid="{00000000-0005-0000-0000-0000447F0000}"/>
    <cellStyle name="Normal 12 4 8 3 2 7" xfId="13893" xr:uid="{00000000-0005-0000-0000-0000457F0000}"/>
    <cellStyle name="Normal 12 4 8 3 2 7 2" xfId="39513" xr:uid="{00000000-0005-0000-0000-0000467F0000}"/>
    <cellStyle name="Normal 12 4 8 3 2 8" xfId="26703" xr:uid="{00000000-0005-0000-0000-0000477F0000}"/>
    <cellStyle name="Normal 12 4 8 3 3" xfId="1576" xr:uid="{00000000-0005-0000-0000-0000487F0000}"/>
    <cellStyle name="Normal 12 4 8 3 3 2" xfId="3406" xr:uid="{00000000-0005-0000-0000-0000497F0000}"/>
    <cellStyle name="Normal 12 4 8 3 3 2 2" xfId="8896" xr:uid="{00000000-0005-0000-0000-00004A7F0000}"/>
    <cellStyle name="Normal 12 4 8 3 3 2 2 2" xfId="21707" xr:uid="{00000000-0005-0000-0000-00004B7F0000}"/>
    <cellStyle name="Normal 12 4 8 3 3 2 2 2 2" xfId="47327" xr:uid="{00000000-0005-0000-0000-00004C7F0000}"/>
    <cellStyle name="Normal 12 4 8 3 3 2 2 3" xfId="34517" xr:uid="{00000000-0005-0000-0000-00004D7F0000}"/>
    <cellStyle name="Normal 12 4 8 3 3 2 3" xfId="16217" xr:uid="{00000000-0005-0000-0000-00004E7F0000}"/>
    <cellStyle name="Normal 12 4 8 3 3 2 3 2" xfId="41837" xr:uid="{00000000-0005-0000-0000-00004F7F0000}"/>
    <cellStyle name="Normal 12 4 8 3 3 2 4" xfId="29027" xr:uid="{00000000-0005-0000-0000-0000507F0000}"/>
    <cellStyle name="Normal 12 4 8 3 3 3" xfId="5236" xr:uid="{00000000-0005-0000-0000-0000517F0000}"/>
    <cellStyle name="Normal 12 4 8 3 3 3 2" xfId="10726" xr:uid="{00000000-0005-0000-0000-0000527F0000}"/>
    <cellStyle name="Normal 12 4 8 3 3 3 2 2" xfId="23537" xr:uid="{00000000-0005-0000-0000-0000537F0000}"/>
    <cellStyle name="Normal 12 4 8 3 3 3 2 2 2" xfId="49157" xr:uid="{00000000-0005-0000-0000-0000547F0000}"/>
    <cellStyle name="Normal 12 4 8 3 3 3 2 3" xfId="36347" xr:uid="{00000000-0005-0000-0000-0000557F0000}"/>
    <cellStyle name="Normal 12 4 8 3 3 3 3" xfId="18047" xr:uid="{00000000-0005-0000-0000-0000567F0000}"/>
    <cellStyle name="Normal 12 4 8 3 3 3 3 2" xfId="43667" xr:uid="{00000000-0005-0000-0000-0000577F0000}"/>
    <cellStyle name="Normal 12 4 8 3 3 3 4" xfId="30857" xr:uid="{00000000-0005-0000-0000-0000587F0000}"/>
    <cellStyle name="Normal 12 4 8 3 3 4" xfId="12556" xr:uid="{00000000-0005-0000-0000-0000597F0000}"/>
    <cellStyle name="Normal 12 4 8 3 3 4 2" xfId="25367" xr:uid="{00000000-0005-0000-0000-00005A7F0000}"/>
    <cellStyle name="Normal 12 4 8 3 3 4 2 2" xfId="50987" xr:uid="{00000000-0005-0000-0000-00005B7F0000}"/>
    <cellStyle name="Normal 12 4 8 3 3 4 3" xfId="38177" xr:uid="{00000000-0005-0000-0000-00005C7F0000}"/>
    <cellStyle name="Normal 12 4 8 3 3 5" xfId="7066" xr:uid="{00000000-0005-0000-0000-00005D7F0000}"/>
    <cellStyle name="Normal 12 4 8 3 3 5 2" xfId="19877" xr:uid="{00000000-0005-0000-0000-00005E7F0000}"/>
    <cellStyle name="Normal 12 4 8 3 3 5 2 2" xfId="45497" xr:uid="{00000000-0005-0000-0000-00005F7F0000}"/>
    <cellStyle name="Normal 12 4 8 3 3 5 3" xfId="32687" xr:uid="{00000000-0005-0000-0000-0000607F0000}"/>
    <cellStyle name="Normal 12 4 8 3 3 6" xfId="14387" xr:uid="{00000000-0005-0000-0000-0000617F0000}"/>
    <cellStyle name="Normal 12 4 8 3 3 6 2" xfId="40007" xr:uid="{00000000-0005-0000-0000-0000627F0000}"/>
    <cellStyle name="Normal 12 4 8 3 3 7" xfId="27197" xr:uid="{00000000-0005-0000-0000-0000637F0000}"/>
    <cellStyle name="Normal 12 4 8 3 4" xfId="2512" xr:uid="{00000000-0005-0000-0000-0000647F0000}"/>
    <cellStyle name="Normal 12 4 8 3 4 2" xfId="8002" xr:uid="{00000000-0005-0000-0000-0000657F0000}"/>
    <cellStyle name="Normal 12 4 8 3 4 2 2" xfId="20813" xr:uid="{00000000-0005-0000-0000-0000667F0000}"/>
    <cellStyle name="Normal 12 4 8 3 4 2 2 2" xfId="46433" xr:uid="{00000000-0005-0000-0000-0000677F0000}"/>
    <cellStyle name="Normal 12 4 8 3 4 2 3" xfId="33623" xr:uid="{00000000-0005-0000-0000-0000687F0000}"/>
    <cellStyle name="Normal 12 4 8 3 4 3" xfId="15323" xr:uid="{00000000-0005-0000-0000-0000697F0000}"/>
    <cellStyle name="Normal 12 4 8 3 4 3 2" xfId="40943" xr:uid="{00000000-0005-0000-0000-00006A7F0000}"/>
    <cellStyle name="Normal 12 4 8 3 4 4" xfId="28133" xr:uid="{00000000-0005-0000-0000-00006B7F0000}"/>
    <cellStyle name="Normal 12 4 8 3 5" xfId="4342" xr:uid="{00000000-0005-0000-0000-00006C7F0000}"/>
    <cellStyle name="Normal 12 4 8 3 5 2" xfId="9832" xr:uid="{00000000-0005-0000-0000-00006D7F0000}"/>
    <cellStyle name="Normal 12 4 8 3 5 2 2" xfId="22643" xr:uid="{00000000-0005-0000-0000-00006E7F0000}"/>
    <cellStyle name="Normal 12 4 8 3 5 2 2 2" xfId="48263" xr:uid="{00000000-0005-0000-0000-00006F7F0000}"/>
    <cellStyle name="Normal 12 4 8 3 5 2 3" xfId="35453" xr:uid="{00000000-0005-0000-0000-0000707F0000}"/>
    <cellStyle name="Normal 12 4 8 3 5 3" xfId="17153" xr:uid="{00000000-0005-0000-0000-0000717F0000}"/>
    <cellStyle name="Normal 12 4 8 3 5 3 2" xfId="42773" xr:uid="{00000000-0005-0000-0000-0000727F0000}"/>
    <cellStyle name="Normal 12 4 8 3 5 4" xfId="29963" xr:uid="{00000000-0005-0000-0000-0000737F0000}"/>
    <cellStyle name="Normal 12 4 8 3 6" xfId="11662" xr:uid="{00000000-0005-0000-0000-0000747F0000}"/>
    <cellStyle name="Normal 12 4 8 3 6 2" xfId="24473" xr:uid="{00000000-0005-0000-0000-0000757F0000}"/>
    <cellStyle name="Normal 12 4 8 3 6 2 2" xfId="50093" xr:uid="{00000000-0005-0000-0000-0000767F0000}"/>
    <cellStyle name="Normal 12 4 8 3 6 3" xfId="37283" xr:uid="{00000000-0005-0000-0000-0000777F0000}"/>
    <cellStyle name="Normal 12 4 8 3 7" xfId="6172" xr:uid="{00000000-0005-0000-0000-0000787F0000}"/>
    <cellStyle name="Normal 12 4 8 3 7 2" xfId="18983" xr:uid="{00000000-0005-0000-0000-0000797F0000}"/>
    <cellStyle name="Normal 12 4 8 3 7 2 2" xfId="44603" xr:uid="{00000000-0005-0000-0000-00007A7F0000}"/>
    <cellStyle name="Normal 12 4 8 3 7 3" xfId="31793" xr:uid="{00000000-0005-0000-0000-00007B7F0000}"/>
    <cellStyle name="Normal 12 4 8 3 8" xfId="13493" xr:uid="{00000000-0005-0000-0000-00007C7F0000}"/>
    <cellStyle name="Normal 12 4 8 3 8 2" xfId="39113" xr:uid="{00000000-0005-0000-0000-00007D7F0000}"/>
    <cellStyle name="Normal 12 4 8 3 9" xfId="26303" xr:uid="{00000000-0005-0000-0000-00007E7F0000}"/>
    <cellStyle name="Normal 12 4 8 4" xfId="456" xr:uid="{00000000-0005-0000-0000-00007F7F0000}"/>
    <cellStyle name="Normal 12 4 8 4 2" xfId="1351" xr:uid="{00000000-0005-0000-0000-0000807F0000}"/>
    <cellStyle name="Normal 12 4 8 4 2 2" xfId="3181" xr:uid="{00000000-0005-0000-0000-0000817F0000}"/>
    <cellStyle name="Normal 12 4 8 4 2 2 2" xfId="8671" xr:uid="{00000000-0005-0000-0000-0000827F0000}"/>
    <cellStyle name="Normal 12 4 8 4 2 2 2 2" xfId="21482" xr:uid="{00000000-0005-0000-0000-0000837F0000}"/>
    <cellStyle name="Normal 12 4 8 4 2 2 2 2 2" xfId="47102" xr:uid="{00000000-0005-0000-0000-0000847F0000}"/>
    <cellStyle name="Normal 12 4 8 4 2 2 2 3" xfId="34292" xr:uid="{00000000-0005-0000-0000-0000857F0000}"/>
    <cellStyle name="Normal 12 4 8 4 2 2 3" xfId="15992" xr:uid="{00000000-0005-0000-0000-0000867F0000}"/>
    <cellStyle name="Normal 12 4 8 4 2 2 3 2" xfId="41612" xr:uid="{00000000-0005-0000-0000-0000877F0000}"/>
    <cellStyle name="Normal 12 4 8 4 2 2 4" xfId="28802" xr:uid="{00000000-0005-0000-0000-0000887F0000}"/>
    <cellStyle name="Normal 12 4 8 4 2 3" xfId="5011" xr:uid="{00000000-0005-0000-0000-0000897F0000}"/>
    <cellStyle name="Normal 12 4 8 4 2 3 2" xfId="10501" xr:uid="{00000000-0005-0000-0000-00008A7F0000}"/>
    <cellStyle name="Normal 12 4 8 4 2 3 2 2" xfId="23312" xr:uid="{00000000-0005-0000-0000-00008B7F0000}"/>
    <cellStyle name="Normal 12 4 8 4 2 3 2 2 2" xfId="48932" xr:uid="{00000000-0005-0000-0000-00008C7F0000}"/>
    <cellStyle name="Normal 12 4 8 4 2 3 2 3" xfId="36122" xr:uid="{00000000-0005-0000-0000-00008D7F0000}"/>
    <cellStyle name="Normal 12 4 8 4 2 3 3" xfId="17822" xr:uid="{00000000-0005-0000-0000-00008E7F0000}"/>
    <cellStyle name="Normal 12 4 8 4 2 3 3 2" xfId="43442" xr:uid="{00000000-0005-0000-0000-00008F7F0000}"/>
    <cellStyle name="Normal 12 4 8 4 2 3 4" xfId="30632" xr:uid="{00000000-0005-0000-0000-0000907F0000}"/>
    <cellStyle name="Normal 12 4 8 4 2 4" xfId="12331" xr:uid="{00000000-0005-0000-0000-0000917F0000}"/>
    <cellStyle name="Normal 12 4 8 4 2 4 2" xfId="25142" xr:uid="{00000000-0005-0000-0000-0000927F0000}"/>
    <cellStyle name="Normal 12 4 8 4 2 4 2 2" xfId="50762" xr:uid="{00000000-0005-0000-0000-0000937F0000}"/>
    <cellStyle name="Normal 12 4 8 4 2 4 3" xfId="37952" xr:uid="{00000000-0005-0000-0000-0000947F0000}"/>
    <cellStyle name="Normal 12 4 8 4 2 5" xfId="6841" xr:uid="{00000000-0005-0000-0000-0000957F0000}"/>
    <cellStyle name="Normal 12 4 8 4 2 5 2" xfId="19652" xr:uid="{00000000-0005-0000-0000-0000967F0000}"/>
    <cellStyle name="Normal 12 4 8 4 2 5 2 2" xfId="45272" xr:uid="{00000000-0005-0000-0000-0000977F0000}"/>
    <cellStyle name="Normal 12 4 8 4 2 5 3" xfId="32462" xr:uid="{00000000-0005-0000-0000-0000987F0000}"/>
    <cellStyle name="Normal 12 4 8 4 2 6" xfId="14162" xr:uid="{00000000-0005-0000-0000-0000997F0000}"/>
    <cellStyle name="Normal 12 4 8 4 2 6 2" xfId="39782" xr:uid="{00000000-0005-0000-0000-00009A7F0000}"/>
    <cellStyle name="Normal 12 4 8 4 2 7" xfId="26972" xr:uid="{00000000-0005-0000-0000-00009B7F0000}"/>
    <cellStyle name="Normal 12 4 8 4 3" xfId="2287" xr:uid="{00000000-0005-0000-0000-00009C7F0000}"/>
    <cellStyle name="Normal 12 4 8 4 3 2" xfId="7777" xr:uid="{00000000-0005-0000-0000-00009D7F0000}"/>
    <cellStyle name="Normal 12 4 8 4 3 2 2" xfId="20588" xr:uid="{00000000-0005-0000-0000-00009E7F0000}"/>
    <cellStyle name="Normal 12 4 8 4 3 2 2 2" xfId="46208" xr:uid="{00000000-0005-0000-0000-00009F7F0000}"/>
    <cellStyle name="Normal 12 4 8 4 3 2 3" xfId="33398" xr:uid="{00000000-0005-0000-0000-0000A07F0000}"/>
    <cellStyle name="Normal 12 4 8 4 3 3" xfId="15098" xr:uid="{00000000-0005-0000-0000-0000A17F0000}"/>
    <cellStyle name="Normal 12 4 8 4 3 3 2" xfId="40718" xr:uid="{00000000-0005-0000-0000-0000A27F0000}"/>
    <cellStyle name="Normal 12 4 8 4 3 4" xfId="27908" xr:uid="{00000000-0005-0000-0000-0000A37F0000}"/>
    <cellStyle name="Normal 12 4 8 4 4" xfId="4117" xr:uid="{00000000-0005-0000-0000-0000A47F0000}"/>
    <cellStyle name="Normal 12 4 8 4 4 2" xfId="9607" xr:uid="{00000000-0005-0000-0000-0000A57F0000}"/>
    <cellStyle name="Normal 12 4 8 4 4 2 2" xfId="22418" xr:uid="{00000000-0005-0000-0000-0000A67F0000}"/>
    <cellStyle name="Normal 12 4 8 4 4 2 2 2" xfId="48038" xr:uid="{00000000-0005-0000-0000-0000A77F0000}"/>
    <cellStyle name="Normal 12 4 8 4 4 2 3" xfId="35228" xr:uid="{00000000-0005-0000-0000-0000A87F0000}"/>
    <cellStyle name="Normal 12 4 8 4 4 3" xfId="16928" xr:uid="{00000000-0005-0000-0000-0000A97F0000}"/>
    <cellStyle name="Normal 12 4 8 4 4 3 2" xfId="42548" xr:uid="{00000000-0005-0000-0000-0000AA7F0000}"/>
    <cellStyle name="Normal 12 4 8 4 4 4" xfId="29738" xr:uid="{00000000-0005-0000-0000-0000AB7F0000}"/>
    <cellStyle name="Normal 12 4 8 4 5" xfId="11437" xr:uid="{00000000-0005-0000-0000-0000AC7F0000}"/>
    <cellStyle name="Normal 12 4 8 4 5 2" xfId="24248" xr:uid="{00000000-0005-0000-0000-0000AD7F0000}"/>
    <cellStyle name="Normal 12 4 8 4 5 2 2" xfId="49868" xr:uid="{00000000-0005-0000-0000-0000AE7F0000}"/>
    <cellStyle name="Normal 12 4 8 4 5 3" xfId="37058" xr:uid="{00000000-0005-0000-0000-0000AF7F0000}"/>
    <cellStyle name="Normal 12 4 8 4 6" xfId="5947" xr:uid="{00000000-0005-0000-0000-0000B07F0000}"/>
    <cellStyle name="Normal 12 4 8 4 6 2" xfId="18758" xr:uid="{00000000-0005-0000-0000-0000B17F0000}"/>
    <cellStyle name="Normal 12 4 8 4 6 2 2" xfId="44378" xr:uid="{00000000-0005-0000-0000-0000B27F0000}"/>
    <cellStyle name="Normal 12 4 8 4 6 3" xfId="31568" xr:uid="{00000000-0005-0000-0000-0000B37F0000}"/>
    <cellStyle name="Normal 12 4 8 4 7" xfId="13268" xr:uid="{00000000-0005-0000-0000-0000B47F0000}"/>
    <cellStyle name="Normal 12 4 8 4 7 2" xfId="38888" xr:uid="{00000000-0005-0000-0000-0000B57F0000}"/>
    <cellStyle name="Normal 12 4 8 4 8" xfId="26078" xr:uid="{00000000-0005-0000-0000-0000B67F0000}"/>
    <cellStyle name="Normal 12 4 8 5" xfId="815" xr:uid="{00000000-0005-0000-0000-0000B77F0000}"/>
    <cellStyle name="Normal 12 4 8 5 2" xfId="1710" xr:uid="{00000000-0005-0000-0000-0000B87F0000}"/>
    <cellStyle name="Normal 12 4 8 5 2 2" xfId="3540" xr:uid="{00000000-0005-0000-0000-0000B97F0000}"/>
    <cellStyle name="Normal 12 4 8 5 2 2 2" xfId="9030" xr:uid="{00000000-0005-0000-0000-0000BA7F0000}"/>
    <cellStyle name="Normal 12 4 8 5 2 2 2 2" xfId="21841" xr:uid="{00000000-0005-0000-0000-0000BB7F0000}"/>
    <cellStyle name="Normal 12 4 8 5 2 2 2 2 2" xfId="47461" xr:uid="{00000000-0005-0000-0000-0000BC7F0000}"/>
    <cellStyle name="Normal 12 4 8 5 2 2 2 3" xfId="34651" xr:uid="{00000000-0005-0000-0000-0000BD7F0000}"/>
    <cellStyle name="Normal 12 4 8 5 2 2 3" xfId="16351" xr:uid="{00000000-0005-0000-0000-0000BE7F0000}"/>
    <cellStyle name="Normal 12 4 8 5 2 2 3 2" xfId="41971" xr:uid="{00000000-0005-0000-0000-0000BF7F0000}"/>
    <cellStyle name="Normal 12 4 8 5 2 2 4" xfId="29161" xr:uid="{00000000-0005-0000-0000-0000C07F0000}"/>
    <cellStyle name="Normal 12 4 8 5 2 3" xfId="5370" xr:uid="{00000000-0005-0000-0000-0000C17F0000}"/>
    <cellStyle name="Normal 12 4 8 5 2 3 2" xfId="10860" xr:uid="{00000000-0005-0000-0000-0000C27F0000}"/>
    <cellStyle name="Normal 12 4 8 5 2 3 2 2" xfId="23671" xr:uid="{00000000-0005-0000-0000-0000C37F0000}"/>
    <cellStyle name="Normal 12 4 8 5 2 3 2 2 2" xfId="49291" xr:uid="{00000000-0005-0000-0000-0000C47F0000}"/>
    <cellStyle name="Normal 12 4 8 5 2 3 2 3" xfId="36481" xr:uid="{00000000-0005-0000-0000-0000C57F0000}"/>
    <cellStyle name="Normal 12 4 8 5 2 3 3" xfId="18181" xr:uid="{00000000-0005-0000-0000-0000C67F0000}"/>
    <cellStyle name="Normal 12 4 8 5 2 3 3 2" xfId="43801" xr:uid="{00000000-0005-0000-0000-0000C77F0000}"/>
    <cellStyle name="Normal 12 4 8 5 2 3 4" xfId="30991" xr:uid="{00000000-0005-0000-0000-0000C87F0000}"/>
    <cellStyle name="Normal 12 4 8 5 2 4" xfId="12690" xr:uid="{00000000-0005-0000-0000-0000C97F0000}"/>
    <cellStyle name="Normal 12 4 8 5 2 4 2" xfId="25501" xr:uid="{00000000-0005-0000-0000-0000CA7F0000}"/>
    <cellStyle name="Normal 12 4 8 5 2 4 2 2" xfId="51121" xr:uid="{00000000-0005-0000-0000-0000CB7F0000}"/>
    <cellStyle name="Normal 12 4 8 5 2 4 3" xfId="38311" xr:uid="{00000000-0005-0000-0000-0000CC7F0000}"/>
    <cellStyle name="Normal 12 4 8 5 2 5" xfId="7200" xr:uid="{00000000-0005-0000-0000-0000CD7F0000}"/>
    <cellStyle name="Normal 12 4 8 5 2 5 2" xfId="20011" xr:uid="{00000000-0005-0000-0000-0000CE7F0000}"/>
    <cellStyle name="Normal 12 4 8 5 2 5 2 2" xfId="45631" xr:uid="{00000000-0005-0000-0000-0000CF7F0000}"/>
    <cellStyle name="Normal 12 4 8 5 2 5 3" xfId="32821" xr:uid="{00000000-0005-0000-0000-0000D07F0000}"/>
    <cellStyle name="Normal 12 4 8 5 2 6" xfId="14521" xr:uid="{00000000-0005-0000-0000-0000D17F0000}"/>
    <cellStyle name="Normal 12 4 8 5 2 6 2" xfId="40141" xr:uid="{00000000-0005-0000-0000-0000D27F0000}"/>
    <cellStyle name="Normal 12 4 8 5 2 7" xfId="27331" xr:uid="{00000000-0005-0000-0000-0000D37F0000}"/>
    <cellStyle name="Normal 12 4 8 5 3" xfId="2646" xr:uid="{00000000-0005-0000-0000-0000D47F0000}"/>
    <cellStyle name="Normal 12 4 8 5 3 2" xfId="8136" xr:uid="{00000000-0005-0000-0000-0000D57F0000}"/>
    <cellStyle name="Normal 12 4 8 5 3 2 2" xfId="20947" xr:uid="{00000000-0005-0000-0000-0000D67F0000}"/>
    <cellStyle name="Normal 12 4 8 5 3 2 2 2" xfId="46567" xr:uid="{00000000-0005-0000-0000-0000D77F0000}"/>
    <cellStyle name="Normal 12 4 8 5 3 2 3" xfId="33757" xr:uid="{00000000-0005-0000-0000-0000D87F0000}"/>
    <cellStyle name="Normal 12 4 8 5 3 3" xfId="15457" xr:uid="{00000000-0005-0000-0000-0000D97F0000}"/>
    <cellStyle name="Normal 12 4 8 5 3 3 2" xfId="41077" xr:uid="{00000000-0005-0000-0000-0000DA7F0000}"/>
    <cellStyle name="Normal 12 4 8 5 3 4" xfId="28267" xr:uid="{00000000-0005-0000-0000-0000DB7F0000}"/>
    <cellStyle name="Normal 12 4 8 5 4" xfId="4476" xr:uid="{00000000-0005-0000-0000-0000DC7F0000}"/>
    <cellStyle name="Normal 12 4 8 5 4 2" xfId="9966" xr:uid="{00000000-0005-0000-0000-0000DD7F0000}"/>
    <cellStyle name="Normal 12 4 8 5 4 2 2" xfId="22777" xr:uid="{00000000-0005-0000-0000-0000DE7F0000}"/>
    <cellStyle name="Normal 12 4 8 5 4 2 2 2" xfId="48397" xr:uid="{00000000-0005-0000-0000-0000DF7F0000}"/>
    <cellStyle name="Normal 12 4 8 5 4 2 3" xfId="35587" xr:uid="{00000000-0005-0000-0000-0000E07F0000}"/>
    <cellStyle name="Normal 12 4 8 5 4 3" xfId="17287" xr:uid="{00000000-0005-0000-0000-0000E17F0000}"/>
    <cellStyle name="Normal 12 4 8 5 4 3 2" xfId="42907" xr:uid="{00000000-0005-0000-0000-0000E27F0000}"/>
    <cellStyle name="Normal 12 4 8 5 4 4" xfId="30097" xr:uid="{00000000-0005-0000-0000-0000E37F0000}"/>
    <cellStyle name="Normal 12 4 8 5 5" xfId="11796" xr:uid="{00000000-0005-0000-0000-0000E47F0000}"/>
    <cellStyle name="Normal 12 4 8 5 5 2" xfId="24607" xr:uid="{00000000-0005-0000-0000-0000E57F0000}"/>
    <cellStyle name="Normal 12 4 8 5 5 2 2" xfId="50227" xr:uid="{00000000-0005-0000-0000-0000E67F0000}"/>
    <cellStyle name="Normal 12 4 8 5 5 3" xfId="37417" xr:uid="{00000000-0005-0000-0000-0000E77F0000}"/>
    <cellStyle name="Normal 12 4 8 5 6" xfId="6306" xr:uid="{00000000-0005-0000-0000-0000E87F0000}"/>
    <cellStyle name="Normal 12 4 8 5 6 2" xfId="19117" xr:uid="{00000000-0005-0000-0000-0000E97F0000}"/>
    <cellStyle name="Normal 12 4 8 5 6 2 2" xfId="44737" xr:uid="{00000000-0005-0000-0000-0000EA7F0000}"/>
    <cellStyle name="Normal 12 4 8 5 6 3" xfId="31927" xr:uid="{00000000-0005-0000-0000-0000EB7F0000}"/>
    <cellStyle name="Normal 12 4 8 5 7" xfId="13627" xr:uid="{00000000-0005-0000-0000-0000EC7F0000}"/>
    <cellStyle name="Normal 12 4 8 5 7 2" xfId="39247" xr:uid="{00000000-0005-0000-0000-0000ED7F0000}"/>
    <cellStyle name="Normal 12 4 8 5 8" xfId="26437" xr:uid="{00000000-0005-0000-0000-0000EE7F0000}"/>
    <cellStyle name="Normal 12 4 8 6" xfId="1216" xr:uid="{00000000-0005-0000-0000-0000EF7F0000}"/>
    <cellStyle name="Normal 12 4 8 6 2" xfId="3046" xr:uid="{00000000-0005-0000-0000-0000F07F0000}"/>
    <cellStyle name="Normal 12 4 8 6 2 2" xfId="8536" xr:uid="{00000000-0005-0000-0000-0000F17F0000}"/>
    <cellStyle name="Normal 12 4 8 6 2 2 2" xfId="21347" xr:uid="{00000000-0005-0000-0000-0000F27F0000}"/>
    <cellStyle name="Normal 12 4 8 6 2 2 2 2" xfId="46967" xr:uid="{00000000-0005-0000-0000-0000F37F0000}"/>
    <cellStyle name="Normal 12 4 8 6 2 2 3" xfId="34157" xr:uid="{00000000-0005-0000-0000-0000F47F0000}"/>
    <cellStyle name="Normal 12 4 8 6 2 3" xfId="15857" xr:uid="{00000000-0005-0000-0000-0000F57F0000}"/>
    <cellStyle name="Normal 12 4 8 6 2 3 2" xfId="41477" xr:uid="{00000000-0005-0000-0000-0000F67F0000}"/>
    <cellStyle name="Normal 12 4 8 6 2 4" xfId="28667" xr:uid="{00000000-0005-0000-0000-0000F77F0000}"/>
    <cellStyle name="Normal 12 4 8 6 3" xfId="4876" xr:uid="{00000000-0005-0000-0000-0000F87F0000}"/>
    <cellStyle name="Normal 12 4 8 6 3 2" xfId="10366" xr:uid="{00000000-0005-0000-0000-0000F97F0000}"/>
    <cellStyle name="Normal 12 4 8 6 3 2 2" xfId="23177" xr:uid="{00000000-0005-0000-0000-0000FA7F0000}"/>
    <cellStyle name="Normal 12 4 8 6 3 2 2 2" xfId="48797" xr:uid="{00000000-0005-0000-0000-0000FB7F0000}"/>
    <cellStyle name="Normal 12 4 8 6 3 2 3" xfId="35987" xr:uid="{00000000-0005-0000-0000-0000FC7F0000}"/>
    <cellStyle name="Normal 12 4 8 6 3 3" xfId="17687" xr:uid="{00000000-0005-0000-0000-0000FD7F0000}"/>
    <cellStyle name="Normal 12 4 8 6 3 3 2" xfId="43307" xr:uid="{00000000-0005-0000-0000-0000FE7F0000}"/>
    <cellStyle name="Normal 12 4 8 6 3 4" xfId="30497" xr:uid="{00000000-0005-0000-0000-0000FF7F0000}"/>
    <cellStyle name="Normal 12 4 8 6 4" xfId="12196" xr:uid="{00000000-0005-0000-0000-000000800000}"/>
    <cellStyle name="Normal 12 4 8 6 4 2" xfId="25007" xr:uid="{00000000-0005-0000-0000-000001800000}"/>
    <cellStyle name="Normal 12 4 8 6 4 2 2" xfId="50627" xr:uid="{00000000-0005-0000-0000-000002800000}"/>
    <cellStyle name="Normal 12 4 8 6 4 3" xfId="37817" xr:uid="{00000000-0005-0000-0000-000003800000}"/>
    <cellStyle name="Normal 12 4 8 6 5" xfId="6706" xr:uid="{00000000-0005-0000-0000-000004800000}"/>
    <cellStyle name="Normal 12 4 8 6 5 2" xfId="19517" xr:uid="{00000000-0005-0000-0000-000005800000}"/>
    <cellStyle name="Normal 12 4 8 6 5 2 2" xfId="45137" xr:uid="{00000000-0005-0000-0000-000006800000}"/>
    <cellStyle name="Normal 12 4 8 6 5 3" xfId="32327" xr:uid="{00000000-0005-0000-0000-000007800000}"/>
    <cellStyle name="Normal 12 4 8 6 6" xfId="14027" xr:uid="{00000000-0005-0000-0000-000008800000}"/>
    <cellStyle name="Normal 12 4 8 6 6 2" xfId="39647" xr:uid="{00000000-0005-0000-0000-000009800000}"/>
    <cellStyle name="Normal 12 4 8 6 7" xfId="26837" xr:uid="{00000000-0005-0000-0000-00000A800000}"/>
    <cellStyle name="Normal 12 4 8 7" xfId="2152" xr:uid="{00000000-0005-0000-0000-00000B800000}"/>
    <cellStyle name="Normal 12 4 8 7 2" xfId="7642" xr:uid="{00000000-0005-0000-0000-00000C800000}"/>
    <cellStyle name="Normal 12 4 8 7 2 2" xfId="20453" xr:uid="{00000000-0005-0000-0000-00000D800000}"/>
    <cellStyle name="Normal 12 4 8 7 2 2 2" xfId="46073" xr:uid="{00000000-0005-0000-0000-00000E800000}"/>
    <cellStyle name="Normal 12 4 8 7 2 3" xfId="33263" xr:uid="{00000000-0005-0000-0000-00000F800000}"/>
    <cellStyle name="Normal 12 4 8 7 3" xfId="14963" xr:uid="{00000000-0005-0000-0000-000010800000}"/>
    <cellStyle name="Normal 12 4 8 7 3 2" xfId="40583" xr:uid="{00000000-0005-0000-0000-000011800000}"/>
    <cellStyle name="Normal 12 4 8 7 4" xfId="27773" xr:uid="{00000000-0005-0000-0000-000012800000}"/>
    <cellStyle name="Normal 12 4 8 8" xfId="3982" xr:uid="{00000000-0005-0000-0000-000013800000}"/>
    <cellStyle name="Normal 12 4 8 8 2" xfId="9472" xr:uid="{00000000-0005-0000-0000-000014800000}"/>
    <cellStyle name="Normal 12 4 8 8 2 2" xfId="22283" xr:uid="{00000000-0005-0000-0000-000015800000}"/>
    <cellStyle name="Normal 12 4 8 8 2 2 2" xfId="47903" xr:uid="{00000000-0005-0000-0000-000016800000}"/>
    <cellStyle name="Normal 12 4 8 8 2 3" xfId="35093" xr:uid="{00000000-0005-0000-0000-000017800000}"/>
    <cellStyle name="Normal 12 4 8 8 3" xfId="16793" xr:uid="{00000000-0005-0000-0000-000018800000}"/>
    <cellStyle name="Normal 12 4 8 8 3 2" xfId="42413" xr:uid="{00000000-0005-0000-0000-000019800000}"/>
    <cellStyle name="Normal 12 4 8 8 4" xfId="29603" xr:uid="{00000000-0005-0000-0000-00001A800000}"/>
    <cellStyle name="Normal 12 4 8 9" xfId="11302" xr:uid="{00000000-0005-0000-0000-00001B800000}"/>
    <cellStyle name="Normal 12 4 8 9 2" xfId="24113" xr:uid="{00000000-0005-0000-0000-00001C800000}"/>
    <cellStyle name="Normal 12 4 8 9 2 2" xfId="49733" xr:uid="{00000000-0005-0000-0000-00001D800000}"/>
    <cellStyle name="Normal 12 4 8 9 3" xfId="36923" xr:uid="{00000000-0005-0000-0000-00001E800000}"/>
    <cellStyle name="Normal 12 4 9" xfId="379" xr:uid="{00000000-0005-0000-0000-00001F800000}"/>
    <cellStyle name="Normal 12 4 9 2" xfId="856" xr:uid="{00000000-0005-0000-0000-000020800000}"/>
    <cellStyle name="Normal 12 4 9 2 2" xfId="1751" xr:uid="{00000000-0005-0000-0000-000021800000}"/>
    <cellStyle name="Normal 12 4 9 2 2 2" xfId="3581" xr:uid="{00000000-0005-0000-0000-000022800000}"/>
    <cellStyle name="Normal 12 4 9 2 2 2 2" xfId="9071" xr:uid="{00000000-0005-0000-0000-000023800000}"/>
    <cellStyle name="Normal 12 4 9 2 2 2 2 2" xfId="21882" xr:uid="{00000000-0005-0000-0000-000024800000}"/>
    <cellStyle name="Normal 12 4 9 2 2 2 2 2 2" xfId="47502" xr:uid="{00000000-0005-0000-0000-000025800000}"/>
    <cellStyle name="Normal 12 4 9 2 2 2 2 3" xfId="34692" xr:uid="{00000000-0005-0000-0000-000026800000}"/>
    <cellStyle name="Normal 12 4 9 2 2 2 3" xfId="16392" xr:uid="{00000000-0005-0000-0000-000027800000}"/>
    <cellStyle name="Normal 12 4 9 2 2 2 3 2" xfId="42012" xr:uid="{00000000-0005-0000-0000-000028800000}"/>
    <cellStyle name="Normal 12 4 9 2 2 2 4" xfId="29202" xr:uid="{00000000-0005-0000-0000-000029800000}"/>
    <cellStyle name="Normal 12 4 9 2 2 3" xfId="5411" xr:uid="{00000000-0005-0000-0000-00002A800000}"/>
    <cellStyle name="Normal 12 4 9 2 2 3 2" xfId="10901" xr:uid="{00000000-0005-0000-0000-00002B800000}"/>
    <cellStyle name="Normal 12 4 9 2 2 3 2 2" xfId="23712" xr:uid="{00000000-0005-0000-0000-00002C800000}"/>
    <cellStyle name="Normal 12 4 9 2 2 3 2 2 2" xfId="49332" xr:uid="{00000000-0005-0000-0000-00002D800000}"/>
    <cellStyle name="Normal 12 4 9 2 2 3 2 3" xfId="36522" xr:uid="{00000000-0005-0000-0000-00002E800000}"/>
    <cellStyle name="Normal 12 4 9 2 2 3 3" xfId="18222" xr:uid="{00000000-0005-0000-0000-00002F800000}"/>
    <cellStyle name="Normal 12 4 9 2 2 3 3 2" xfId="43842" xr:uid="{00000000-0005-0000-0000-000030800000}"/>
    <cellStyle name="Normal 12 4 9 2 2 3 4" xfId="31032" xr:uid="{00000000-0005-0000-0000-000031800000}"/>
    <cellStyle name="Normal 12 4 9 2 2 4" xfId="12731" xr:uid="{00000000-0005-0000-0000-000032800000}"/>
    <cellStyle name="Normal 12 4 9 2 2 4 2" xfId="25542" xr:uid="{00000000-0005-0000-0000-000033800000}"/>
    <cellStyle name="Normal 12 4 9 2 2 4 2 2" xfId="51162" xr:uid="{00000000-0005-0000-0000-000034800000}"/>
    <cellStyle name="Normal 12 4 9 2 2 4 3" xfId="38352" xr:uid="{00000000-0005-0000-0000-000035800000}"/>
    <cellStyle name="Normal 12 4 9 2 2 5" xfId="7241" xr:uid="{00000000-0005-0000-0000-000036800000}"/>
    <cellStyle name="Normal 12 4 9 2 2 5 2" xfId="20052" xr:uid="{00000000-0005-0000-0000-000037800000}"/>
    <cellStyle name="Normal 12 4 9 2 2 5 2 2" xfId="45672" xr:uid="{00000000-0005-0000-0000-000038800000}"/>
    <cellStyle name="Normal 12 4 9 2 2 5 3" xfId="32862" xr:uid="{00000000-0005-0000-0000-000039800000}"/>
    <cellStyle name="Normal 12 4 9 2 2 6" xfId="14562" xr:uid="{00000000-0005-0000-0000-00003A800000}"/>
    <cellStyle name="Normal 12 4 9 2 2 6 2" xfId="40182" xr:uid="{00000000-0005-0000-0000-00003B800000}"/>
    <cellStyle name="Normal 12 4 9 2 2 7" xfId="27372" xr:uid="{00000000-0005-0000-0000-00003C800000}"/>
    <cellStyle name="Normal 12 4 9 2 3" xfId="2687" xr:uid="{00000000-0005-0000-0000-00003D800000}"/>
    <cellStyle name="Normal 12 4 9 2 3 2" xfId="8177" xr:uid="{00000000-0005-0000-0000-00003E800000}"/>
    <cellStyle name="Normal 12 4 9 2 3 2 2" xfId="20988" xr:uid="{00000000-0005-0000-0000-00003F800000}"/>
    <cellStyle name="Normal 12 4 9 2 3 2 2 2" xfId="46608" xr:uid="{00000000-0005-0000-0000-000040800000}"/>
    <cellStyle name="Normal 12 4 9 2 3 2 3" xfId="33798" xr:uid="{00000000-0005-0000-0000-000041800000}"/>
    <cellStyle name="Normal 12 4 9 2 3 3" xfId="15498" xr:uid="{00000000-0005-0000-0000-000042800000}"/>
    <cellStyle name="Normal 12 4 9 2 3 3 2" xfId="41118" xr:uid="{00000000-0005-0000-0000-000043800000}"/>
    <cellStyle name="Normal 12 4 9 2 3 4" xfId="28308" xr:uid="{00000000-0005-0000-0000-000044800000}"/>
    <cellStyle name="Normal 12 4 9 2 4" xfId="4517" xr:uid="{00000000-0005-0000-0000-000045800000}"/>
    <cellStyle name="Normal 12 4 9 2 4 2" xfId="10007" xr:uid="{00000000-0005-0000-0000-000046800000}"/>
    <cellStyle name="Normal 12 4 9 2 4 2 2" xfId="22818" xr:uid="{00000000-0005-0000-0000-000047800000}"/>
    <cellStyle name="Normal 12 4 9 2 4 2 2 2" xfId="48438" xr:uid="{00000000-0005-0000-0000-000048800000}"/>
    <cellStyle name="Normal 12 4 9 2 4 2 3" xfId="35628" xr:uid="{00000000-0005-0000-0000-000049800000}"/>
    <cellStyle name="Normal 12 4 9 2 4 3" xfId="17328" xr:uid="{00000000-0005-0000-0000-00004A800000}"/>
    <cellStyle name="Normal 12 4 9 2 4 3 2" xfId="42948" xr:uid="{00000000-0005-0000-0000-00004B800000}"/>
    <cellStyle name="Normal 12 4 9 2 4 4" xfId="30138" xr:uid="{00000000-0005-0000-0000-00004C800000}"/>
    <cellStyle name="Normal 12 4 9 2 5" xfId="11837" xr:uid="{00000000-0005-0000-0000-00004D800000}"/>
    <cellStyle name="Normal 12 4 9 2 5 2" xfId="24648" xr:uid="{00000000-0005-0000-0000-00004E800000}"/>
    <cellStyle name="Normal 12 4 9 2 5 2 2" xfId="50268" xr:uid="{00000000-0005-0000-0000-00004F800000}"/>
    <cellStyle name="Normal 12 4 9 2 5 3" xfId="37458" xr:uid="{00000000-0005-0000-0000-000050800000}"/>
    <cellStyle name="Normal 12 4 9 2 6" xfId="6347" xr:uid="{00000000-0005-0000-0000-000051800000}"/>
    <cellStyle name="Normal 12 4 9 2 6 2" xfId="19158" xr:uid="{00000000-0005-0000-0000-000052800000}"/>
    <cellStyle name="Normal 12 4 9 2 6 2 2" xfId="44778" xr:uid="{00000000-0005-0000-0000-000053800000}"/>
    <cellStyle name="Normal 12 4 9 2 6 3" xfId="31968" xr:uid="{00000000-0005-0000-0000-000054800000}"/>
    <cellStyle name="Normal 12 4 9 2 7" xfId="13668" xr:uid="{00000000-0005-0000-0000-000055800000}"/>
    <cellStyle name="Normal 12 4 9 2 7 2" xfId="39288" xr:uid="{00000000-0005-0000-0000-000056800000}"/>
    <cellStyle name="Normal 12 4 9 2 8" xfId="26478" xr:uid="{00000000-0005-0000-0000-000057800000}"/>
    <cellStyle name="Normal 12 4 9 3" xfId="1274" xr:uid="{00000000-0005-0000-0000-000058800000}"/>
    <cellStyle name="Normal 12 4 9 3 2" xfId="3104" xr:uid="{00000000-0005-0000-0000-000059800000}"/>
    <cellStyle name="Normal 12 4 9 3 2 2" xfId="8594" xr:uid="{00000000-0005-0000-0000-00005A800000}"/>
    <cellStyle name="Normal 12 4 9 3 2 2 2" xfId="21405" xr:uid="{00000000-0005-0000-0000-00005B800000}"/>
    <cellStyle name="Normal 12 4 9 3 2 2 2 2" xfId="47025" xr:uid="{00000000-0005-0000-0000-00005C800000}"/>
    <cellStyle name="Normal 12 4 9 3 2 2 3" xfId="34215" xr:uid="{00000000-0005-0000-0000-00005D800000}"/>
    <cellStyle name="Normal 12 4 9 3 2 3" xfId="15915" xr:uid="{00000000-0005-0000-0000-00005E800000}"/>
    <cellStyle name="Normal 12 4 9 3 2 3 2" xfId="41535" xr:uid="{00000000-0005-0000-0000-00005F800000}"/>
    <cellStyle name="Normal 12 4 9 3 2 4" xfId="28725" xr:uid="{00000000-0005-0000-0000-000060800000}"/>
    <cellStyle name="Normal 12 4 9 3 3" xfId="4934" xr:uid="{00000000-0005-0000-0000-000061800000}"/>
    <cellStyle name="Normal 12 4 9 3 3 2" xfId="10424" xr:uid="{00000000-0005-0000-0000-000062800000}"/>
    <cellStyle name="Normal 12 4 9 3 3 2 2" xfId="23235" xr:uid="{00000000-0005-0000-0000-000063800000}"/>
    <cellStyle name="Normal 12 4 9 3 3 2 2 2" xfId="48855" xr:uid="{00000000-0005-0000-0000-000064800000}"/>
    <cellStyle name="Normal 12 4 9 3 3 2 3" xfId="36045" xr:uid="{00000000-0005-0000-0000-000065800000}"/>
    <cellStyle name="Normal 12 4 9 3 3 3" xfId="17745" xr:uid="{00000000-0005-0000-0000-000066800000}"/>
    <cellStyle name="Normal 12 4 9 3 3 3 2" xfId="43365" xr:uid="{00000000-0005-0000-0000-000067800000}"/>
    <cellStyle name="Normal 12 4 9 3 3 4" xfId="30555" xr:uid="{00000000-0005-0000-0000-000068800000}"/>
    <cellStyle name="Normal 12 4 9 3 4" xfId="12254" xr:uid="{00000000-0005-0000-0000-000069800000}"/>
    <cellStyle name="Normal 12 4 9 3 4 2" xfId="25065" xr:uid="{00000000-0005-0000-0000-00006A800000}"/>
    <cellStyle name="Normal 12 4 9 3 4 2 2" xfId="50685" xr:uid="{00000000-0005-0000-0000-00006B800000}"/>
    <cellStyle name="Normal 12 4 9 3 4 3" xfId="37875" xr:uid="{00000000-0005-0000-0000-00006C800000}"/>
    <cellStyle name="Normal 12 4 9 3 5" xfId="6764" xr:uid="{00000000-0005-0000-0000-00006D800000}"/>
    <cellStyle name="Normal 12 4 9 3 5 2" xfId="19575" xr:uid="{00000000-0005-0000-0000-00006E800000}"/>
    <cellStyle name="Normal 12 4 9 3 5 2 2" xfId="45195" xr:uid="{00000000-0005-0000-0000-00006F800000}"/>
    <cellStyle name="Normal 12 4 9 3 5 3" xfId="32385" xr:uid="{00000000-0005-0000-0000-000070800000}"/>
    <cellStyle name="Normal 12 4 9 3 6" xfId="14085" xr:uid="{00000000-0005-0000-0000-000071800000}"/>
    <cellStyle name="Normal 12 4 9 3 6 2" xfId="39705" xr:uid="{00000000-0005-0000-0000-000072800000}"/>
    <cellStyle name="Normal 12 4 9 3 7" xfId="26895" xr:uid="{00000000-0005-0000-0000-000073800000}"/>
    <cellStyle name="Normal 12 4 9 4" xfId="2210" xr:uid="{00000000-0005-0000-0000-000074800000}"/>
    <cellStyle name="Normal 12 4 9 4 2" xfId="7700" xr:uid="{00000000-0005-0000-0000-000075800000}"/>
    <cellStyle name="Normal 12 4 9 4 2 2" xfId="20511" xr:uid="{00000000-0005-0000-0000-000076800000}"/>
    <cellStyle name="Normal 12 4 9 4 2 2 2" xfId="46131" xr:uid="{00000000-0005-0000-0000-000077800000}"/>
    <cellStyle name="Normal 12 4 9 4 2 3" xfId="33321" xr:uid="{00000000-0005-0000-0000-000078800000}"/>
    <cellStyle name="Normal 12 4 9 4 3" xfId="15021" xr:uid="{00000000-0005-0000-0000-000079800000}"/>
    <cellStyle name="Normal 12 4 9 4 3 2" xfId="40641" xr:uid="{00000000-0005-0000-0000-00007A800000}"/>
    <cellStyle name="Normal 12 4 9 4 4" xfId="27831" xr:uid="{00000000-0005-0000-0000-00007B800000}"/>
    <cellStyle name="Normal 12 4 9 5" xfId="4040" xr:uid="{00000000-0005-0000-0000-00007C800000}"/>
    <cellStyle name="Normal 12 4 9 5 2" xfId="9530" xr:uid="{00000000-0005-0000-0000-00007D800000}"/>
    <cellStyle name="Normal 12 4 9 5 2 2" xfId="22341" xr:uid="{00000000-0005-0000-0000-00007E800000}"/>
    <cellStyle name="Normal 12 4 9 5 2 2 2" xfId="47961" xr:uid="{00000000-0005-0000-0000-00007F800000}"/>
    <cellStyle name="Normal 12 4 9 5 2 3" xfId="35151" xr:uid="{00000000-0005-0000-0000-000080800000}"/>
    <cellStyle name="Normal 12 4 9 5 3" xfId="16851" xr:uid="{00000000-0005-0000-0000-000081800000}"/>
    <cellStyle name="Normal 12 4 9 5 3 2" xfId="42471" xr:uid="{00000000-0005-0000-0000-000082800000}"/>
    <cellStyle name="Normal 12 4 9 5 4" xfId="29661" xr:uid="{00000000-0005-0000-0000-000083800000}"/>
    <cellStyle name="Normal 12 4 9 6" xfId="11360" xr:uid="{00000000-0005-0000-0000-000084800000}"/>
    <cellStyle name="Normal 12 4 9 6 2" xfId="24171" xr:uid="{00000000-0005-0000-0000-000085800000}"/>
    <cellStyle name="Normal 12 4 9 6 2 2" xfId="49791" xr:uid="{00000000-0005-0000-0000-000086800000}"/>
    <cellStyle name="Normal 12 4 9 6 3" xfId="36981" xr:uid="{00000000-0005-0000-0000-000087800000}"/>
    <cellStyle name="Normal 12 4 9 7" xfId="5870" xr:uid="{00000000-0005-0000-0000-000088800000}"/>
    <cellStyle name="Normal 12 4 9 7 2" xfId="18681" xr:uid="{00000000-0005-0000-0000-000089800000}"/>
    <cellStyle name="Normal 12 4 9 7 2 2" xfId="44301" xr:uid="{00000000-0005-0000-0000-00008A800000}"/>
    <cellStyle name="Normal 12 4 9 7 3" xfId="31491" xr:uid="{00000000-0005-0000-0000-00008B800000}"/>
    <cellStyle name="Normal 12 4 9 8" xfId="13191" xr:uid="{00000000-0005-0000-0000-00008C800000}"/>
    <cellStyle name="Normal 12 4 9 8 2" xfId="38811" xr:uid="{00000000-0005-0000-0000-00008D800000}"/>
    <cellStyle name="Normal 12 4 9 9" xfId="26001" xr:uid="{00000000-0005-0000-0000-00008E800000}"/>
    <cellStyle name="Normal 12 5" xfId="183" xr:uid="{00000000-0005-0000-0000-00008F800000}"/>
    <cellStyle name="Normal 12 5 10" xfId="590" xr:uid="{00000000-0005-0000-0000-000090800000}"/>
    <cellStyle name="Normal 12 5 10 2" xfId="990" xr:uid="{00000000-0005-0000-0000-000091800000}"/>
    <cellStyle name="Normal 12 5 10 2 2" xfId="1885" xr:uid="{00000000-0005-0000-0000-000092800000}"/>
    <cellStyle name="Normal 12 5 10 2 2 2" xfId="3715" xr:uid="{00000000-0005-0000-0000-000093800000}"/>
    <cellStyle name="Normal 12 5 10 2 2 2 2" xfId="9205" xr:uid="{00000000-0005-0000-0000-000094800000}"/>
    <cellStyle name="Normal 12 5 10 2 2 2 2 2" xfId="22016" xr:uid="{00000000-0005-0000-0000-000095800000}"/>
    <cellStyle name="Normal 12 5 10 2 2 2 2 2 2" xfId="47636" xr:uid="{00000000-0005-0000-0000-000096800000}"/>
    <cellStyle name="Normal 12 5 10 2 2 2 2 3" xfId="34826" xr:uid="{00000000-0005-0000-0000-000097800000}"/>
    <cellStyle name="Normal 12 5 10 2 2 2 3" xfId="16526" xr:uid="{00000000-0005-0000-0000-000098800000}"/>
    <cellStyle name="Normal 12 5 10 2 2 2 3 2" xfId="42146" xr:uid="{00000000-0005-0000-0000-000099800000}"/>
    <cellStyle name="Normal 12 5 10 2 2 2 4" xfId="29336" xr:uid="{00000000-0005-0000-0000-00009A800000}"/>
    <cellStyle name="Normal 12 5 10 2 2 3" xfId="5545" xr:uid="{00000000-0005-0000-0000-00009B800000}"/>
    <cellStyle name="Normal 12 5 10 2 2 3 2" xfId="11035" xr:uid="{00000000-0005-0000-0000-00009C800000}"/>
    <cellStyle name="Normal 12 5 10 2 2 3 2 2" xfId="23846" xr:uid="{00000000-0005-0000-0000-00009D800000}"/>
    <cellStyle name="Normal 12 5 10 2 2 3 2 2 2" xfId="49466" xr:uid="{00000000-0005-0000-0000-00009E800000}"/>
    <cellStyle name="Normal 12 5 10 2 2 3 2 3" xfId="36656" xr:uid="{00000000-0005-0000-0000-00009F800000}"/>
    <cellStyle name="Normal 12 5 10 2 2 3 3" xfId="18356" xr:uid="{00000000-0005-0000-0000-0000A0800000}"/>
    <cellStyle name="Normal 12 5 10 2 2 3 3 2" xfId="43976" xr:uid="{00000000-0005-0000-0000-0000A1800000}"/>
    <cellStyle name="Normal 12 5 10 2 2 3 4" xfId="31166" xr:uid="{00000000-0005-0000-0000-0000A2800000}"/>
    <cellStyle name="Normal 12 5 10 2 2 4" xfId="12865" xr:uid="{00000000-0005-0000-0000-0000A3800000}"/>
    <cellStyle name="Normal 12 5 10 2 2 4 2" xfId="25676" xr:uid="{00000000-0005-0000-0000-0000A4800000}"/>
    <cellStyle name="Normal 12 5 10 2 2 4 2 2" xfId="51296" xr:uid="{00000000-0005-0000-0000-0000A5800000}"/>
    <cellStyle name="Normal 12 5 10 2 2 4 3" xfId="38486" xr:uid="{00000000-0005-0000-0000-0000A6800000}"/>
    <cellStyle name="Normal 12 5 10 2 2 5" xfId="7375" xr:uid="{00000000-0005-0000-0000-0000A7800000}"/>
    <cellStyle name="Normal 12 5 10 2 2 5 2" xfId="20186" xr:uid="{00000000-0005-0000-0000-0000A8800000}"/>
    <cellStyle name="Normal 12 5 10 2 2 5 2 2" xfId="45806" xr:uid="{00000000-0005-0000-0000-0000A9800000}"/>
    <cellStyle name="Normal 12 5 10 2 2 5 3" xfId="32996" xr:uid="{00000000-0005-0000-0000-0000AA800000}"/>
    <cellStyle name="Normal 12 5 10 2 2 6" xfId="14696" xr:uid="{00000000-0005-0000-0000-0000AB800000}"/>
    <cellStyle name="Normal 12 5 10 2 2 6 2" xfId="40316" xr:uid="{00000000-0005-0000-0000-0000AC800000}"/>
    <cellStyle name="Normal 12 5 10 2 2 7" xfId="27506" xr:uid="{00000000-0005-0000-0000-0000AD800000}"/>
    <cellStyle name="Normal 12 5 10 2 3" xfId="2821" xr:uid="{00000000-0005-0000-0000-0000AE800000}"/>
    <cellStyle name="Normal 12 5 10 2 3 2" xfId="8311" xr:uid="{00000000-0005-0000-0000-0000AF800000}"/>
    <cellStyle name="Normal 12 5 10 2 3 2 2" xfId="21122" xr:uid="{00000000-0005-0000-0000-0000B0800000}"/>
    <cellStyle name="Normal 12 5 10 2 3 2 2 2" xfId="46742" xr:uid="{00000000-0005-0000-0000-0000B1800000}"/>
    <cellStyle name="Normal 12 5 10 2 3 2 3" xfId="33932" xr:uid="{00000000-0005-0000-0000-0000B2800000}"/>
    <cellStyle name="Normal 12 5 10 2 3 3" xfId="15632" xr:uid="{00000000-0005-0000-0000-0000B3800000}"/>
    <cellStyle name="Normal 12 5 10 2 3 3 2" xfId="41252" xr:uid="{00000000-0005-0000-0000-0000B4800000}"/>
    <cellStyle name="Normal 12 5 10 2 3 4" xfId="28442" xr:uid="{00000000-0005-0000-0000-0000B5800000}"/>
    <cellStyle name="Normal 12 5 10 2 4" xfId="4651" xr:uid="{00000000-0005-0000-0000-0000B6800000}"/>
    <cellStyle name="Normal 12 5 10 2 4 2" xfId="10141" xr:uid="{00000000-0005-0000-0000-0000B7800000}"/>
    <cellStyle name="Normal 12 5 10 2 4 2 2" xfId="22952" xr:uid="{00000000-0005-0000-0000-0000B8800000}"/>
    <cellStyle name="Normal 12 5 10 2 4 2 2 2" xfId="48572" xr:uid="{00000000-0005-0000-0000-0000B9800000}"/>
    <cellStyle name="Normal 12 5 10 2 4 2 3" xfId="35762" xr:uid="{00000000-0005-0000-0000-0000BA800000}"/>
    <cellStyle name="Normal 12 5 10 2 4 3" xfId="17462" xr:uid="{00000000-0005-0000-0000-0000BB800000}"/>
    <cellStyle name="Normal 12 5 10 2 4 3 2" xfId="43082" xr:uid="{00000000-0005-0000-0000-0000BC800000}"/>
    <cellStyle name="Normal 12 5 10 2 4 4" xfId="30272" xr:uid="{00000000-0005-0000-0000-0000BD800000}"/>
    <cellStyle name="Normal 12 5 10 2 5" xfId="11971" xr:uid="{00000000-0005-0000-0000-0000BE800000}"/>
    <cellStyle name="Normal 12 5 10 2 5 2" xfId="24782" xr:uid="{00000000-0005-0000-0000-0000BF800000}"/>
    <cellStyle name="Normal 12 5 10 2 5 2 2" xfId="50402" xr:uid="{00000000-0005-0000-0000-0000C0800000}"/>
    <cellStyle name="Normal 12 5 10 2 5 3" xfId="37592" xr:uid="{00000000-0005-0000-0000-0000C1800000}"/>
    <cellStyle name="Normal 12 5 10 2 6" xfId="6481" xr:uid="{00000000-0005-0000-0000-0000C2800000}"/>
    <cellStyle name="Normal 12 5 10 2 6 2" xfId="19292" xr:uid="{00000000-0005-0000-0000-0000C3800000}"/>
    <cellStyle name="Normal 12 5 10 2 6 2 2" xfId="44912" xr:uid="{00000000-0005-0000-0000-0000C4800000}"/>
    <cellStyle name="Normal 12 5 10 2 6 3" xfId="32102" xr:uid="{00000000-0005-0000-0000-0000C5800000}"/>
    <cellStyle name="Normal 12 5 10 2 7" xfId="13802" xr:uid="{00000000-0005-0000-0000-0000C6800000}"/>
    <cellStyle name="Normal 12 5 10 2 7 2" xfId="39422" xr:uid="{00000000-0005-0000-0000-0000C7800000}"/>
    <cellStyle name="Normal 12 5 10 2 8" xfId="26612" xr:uid="{00000000-0005-0000-0000-0000C8800000}"/>
    <cellStyle name="Normal 12 5 10 3" xfId="1485" xr:uid="{00000000-0005-0000-0000-0000C9800000}"/>
    <cellStyle name="Normal 12 5 10 3 2" xfId="3315" xr:uid="{00000000-0005-0000-0000-0000CA800000}"/>
    <cellStyle name="Normal 12 5 10 3 2 2" xfId="8805" xr:uid="{00000000-0005-0000-0000-0000CB800000}"/>
    <cellStyle name="Normal 12 5 10 3 2 2 2" xfId="21616" xr:uid="{00000000-0005-0000-0000-0000CC800000}"/>
    <cellStyle name="Normal 12 5 10 3 2 2 2 2" xfId="47236" xr:uid="{00000000-0005-0000-0000-0000CD800000}"/>
    <cellStyle name="Normal 12 5 10 3 2 2 3" xfId="34426" xr:uid="{00000000-0005-0000-0000-0000CE800000}"/>
    <cellStyle name="Normal 12 5 10 3 2 3" xfId="16126" xr:uid="{00000000-0005-0000-0000-0000CF800000}"/>
    <cellStyle name="Normal 12 5 10 3 2 3 2" xfId="41746" xr:uid="{00000000-0005-0000-0000-0000D0800000}"/>
    <cellStyle name="Normal 12 5 10 3 2 4" xfId="28936" xr:uid="{00000000-0005-0000-0000-0000D1800000}"/>
    <cellStyle name="Normal 12 5 10 3 3" xfId="5145" xr:uid="{00000000-0005-0000-0000-0000D2800000}"/>
    <cellStyle name="Normal 12 5 10 3 3 2" xfId="10635" xr:uid="{00000000-0005-0000-0000-0000D3800000}"/>
    <cellStyle name="Normal 12 5 10 3 3 2 2" xfId="23446" xr:uid="{00000000-0005-0000-0000-0000D4800000}"/>
    <cellStyle name="Normal 12 5 10 3 3 2 2 2" xfId="49066" xr:uid="{00000000-0005-0000-0000-0000D5800000}"/>
    <cellStyle name="Normal 12 5 10 3 3 2 3" xfId="36256" xr:uid="{00000000-0005-0000-0000-0000D6800000}"/>
    <cellStyle name="Normal 12 5 10 3 3 3" xfId="17956" xr:uid="{00000000-0005-0000-0000-0000D7800000}"/>
    <cellStyle name="Normal 12 5 10 3 3 3 2" xfId="43576" xr:uid="{00000000-0005-0000-0000-0000D8800000}"/>
    <cellStyle name="Normal 12 5 10 3 3 4" xfId="30766" xr:uid="{00000000-0005-0000-0000-0000D9800000}"/>
    <cellStyle name="Normal 12 5 10 3 4" xfId="12465" xr:uid="{00000000-0005-0000-0000-0000DA800000}"/>
    <cellStyle name="Normal 12 5 10 3 4 2" xfId="25276" xr:uid="{00000000-0005-0000-0000-0000DB800000}"/>
    <cellStyle name="Normal 12 5 10 3 4 2 2" xfId="50896" xr:uid="{00000000-0005-0000-0000-0000DC800000}"/>
    <cellStyle name="Normal 12 5 10 3 4 3" xfId="38086" xr:uid="{00000000-0005-0000-0000-0000DD800000}"/>
    <cellStyle name="Normal 12 5 10 3 5" xfId="6975" xr:uid="{00000000-0005-0000-0000-0000DE800000}"/>
    <cellStyle name="Normal 12 5 10 3 5 2" xfId="19786" xr:uid="{00000000-0005-0000-0000-0000DF800000}"/>
    <cellStyle name="Normal 12 5 10 3 5 2 2" xfId="45406" xr:uid="{00000000-0005-0000-0000-0000E0800000}"/>
    <cellStyle name="Normal 12 5 10 3 5 3" xfId="32596" xr:uid="{00000000-0005-0000-0000-0000E1800000}"/>
    <cellStyle name="Normal 12 5 10 3 6" xfId="14296" xr:uid="{00000000-0005-0000-0000-0000E2800000}"/>
    <cellStyle name="Normal 12 5 10 3 6 2" xfId="39916" xr:uid="{00000000-0005-0000-0000-0000E3800000}"/>
    <cellStyle name="Normal 12 5 10 3 7" xfId="27106" xr:uid="{00000000-0005-0000-0000-0000E4800000}"/>
    <cellStyle name="Normal 12 5 10 4" xfId="2421" xr:uid="{00000000-0005-0000-0000-0000E5800000}"/>
    <cellStyle name="Normal 12 5 10 4 2" xfId="7911" xr:uid="{00000000-0005-0000-0000-0000E6800000}"/>
    <cellStyle name="Normal 12 5 10 4 2 2" xfId="20722" xr:uid="{00000000-0005-0000-0000-0000E7800000}"/>
    <cellStyle name="Normal 12 5 10 4 2 2 2" xfId="46342" xr:uid="{00000000-0005-0000-0000-0000E8800000}"/>
    <cellStyle name="Normal 12 5 10 4 2 3" xfId="33532" xr:uid="{00000000-0005-0000-0000-0000E9800000}"/>
    <cellStyle name="Normal 12 5 10 4 3" xfId="15232" xr:uid="{00000000-0005-0000-0000-0000EA800000}"/>
    <cellStyle name="Normal 12 5 10 4 3 2" xfId="40852" xr:uid="{00000000-0005-0000-0000-0000EB800000}"/>
    <cellStyle name="Normal 12 5 10 4 4" xfId="28042" xr:uid="{00000000-0005-0000-0000-0000EC800000}"/>
    <cellStyle name="Normal 12 5 10 5" xfId="4251" xr:uid="{00000000-0005-0000-0000-0000ED800000}"/>
    <cellStyle name="Normal 12 5 10 5 2" xfId="9741" xr:uid="{00000000-0005-0000-0000-0000EE800000}"/>
    <cellStyle name="Normal 12 5 10 5 2 2" xfId="22552" xr:uid="{00000000-0005-0000-0000-0000EF800000}"/>
    <cellStyle name="Normal 12 5 10 5 2 2 2" xfId="48172" xr:uid="{00000000-0005-0000-0000-0000F0800000}"/>
    <cellStyle name="Normal 12 5 10 5 2 3" xfId="35362" xr:uid="{00000000-0005-0000-0000-0000F1800000}"/>
    <cellStyle name="Normal 12 5 10 5 3" xfId="17062" xr:uid="{00000000-0005-0000-0000-0000F2800000}"/>
    <cellStyle name="Normal 12 5 10 5 3 2" xfId="42682" xr:uid="{00000000-0005-0000-0000-0000F3800000}"/>
    <cellStyle name="Normal 12 5 10 5 4" xfId="29872" xr:uid="{00000000-0005-0000-0000-0000F4800000}"/>
    <cellStyle name="Normal 12 5 10 6" xfId="11571" xr:uid="{00000000-0005-0000-0000-0000F5800000}"/>
    <cellStyle name="Normal 12 5 10 6 2" xfId="24382" xr:uid="{00000000-0005-0000-0000-0000F6800000}"/>
    <cellStyle name="Normal 12 5 10 6 2 2" xfId="50002" xr:uid="{00000000-0005-0000-0000-0000F7800000}"/>
    <cellStyle name="Normal 12 5 10 6 3" xfId="37192" xr:uid="{00000000-0005-0000-0000-0000F8800000}"/>
    <cellStyle name="Normal 12 5 10 7" xfId="6081" xr:uid="{00000000-0005-0000-0000-0000F9800000}"/>
    <cellStyle name="Normal 12 5 10 7 2" xfId="18892" xr:uid="{00000000-0005-0000-0000-0000FA800000}"/>
    <cellStyle name="Normal 12 5 10 7 2 2" xfId="44512" xr:uid="{00000000-0005-0000-0000-0000FB800000}"/>
    <cellStyle name="Normal 12 5 10 7 3" xfId="31702" xr:uid="{00000000-0005-0000-0000-0000FC800000}"/>
    <cellStyle name="Normal 12 5 10 8" xfId="13402" xr:uid="{00000000-0005-0000-0000-0000FD800000}"/>
    <cellStyle name="Normal 12 5 10 8 2" xfId="39022" xr:uid="{00000000-0005-0000-0000-0000FE800000}"/>
    <cellStyle name="Normal 12 5 10 9" xfId="26212" xr:uid="{00000000-0005-0000-0000-0000FF800000}"/>
    <cellStyle name="Normal 12 5 11" xfId="724" xr:uid="{00000000-0005-0000-0000-000000810000}"/>
    <cellStyle name="Normal 12 5 11 2" xfId="1619" xr:uid="{00000000-0005-0000-0000-000001810000}"/>
    <cellStyle name="Normal 12 5 11 2 2" xfId="3449" xr:uid="{00000000-0005-0000-0000-000002810000}"/>
    <cellStyle name="Normal 12 5 11 2 2 2" xfId="8939" xr:uid="{00000000-0005-0000-0000-000003810000}"/>
    <cellStyle name="Normal 12 5 11 2 2 2 2" xfId="21750" xr:uid="{00000000-0005-0000-0000-000004810000}"/>
    <cellStyle name="Normal 12 5 11 2 2 2 2 2" xfId="47370" xr:uid="{00000000-0005-0000-0000-000005810000}"/>
    <cellStyle name="Normal 12 5 11 2 2 2 3" xfId="34560" xr:uid="{00000000-0005-0000-0000-000006810000}"/>
    <cellStyle name="Normal 12 5 11 2 2 3" xfId="16260" xr:uid="{00000000-0005-0000-0000-000007810000}"/>
    <cellStyle name="Normal 12 5 11 2 2 3 2" xfId="41880" xr:uid="{00000000-0005-0000-0000-000008810000}"/>
    <cellStyle name="Normal 12 5 11 2 2 4" xfId="29070" xr:uid="{00000000-0005-0000-0000-000009810000}"/>
    <cellStyle name="Normal 12 5 11 2 3" xfId="5279" xr:uid="{00000000-0005-0000-0000-00000A810000}"/>
    <cellStyle name="Normal 12 5 11 2 3 2" xfId="10769" xr:uid="{00000000-0005-0000-0000-00000B810000}"/>
    <cellStyle name="Normal 12 5 11 2 3 2 2" xfId="23580" xr:uid="{00000000-0005-0000-0000-00000C810000}"/>
    <cellStyle name="Normal 12 5 11 2 3 2 2 2" xfId="49200" xr:uid="{00000000-0005-0000-0000-00000D810000}"/>
    <cellStyle name="Normal 12 5 11 2 3 2 3" xfId="36390" xr:uid="{00000000-0005-0000-0000-00000E810000}"/>
    <cellStyle name="Normal 12 5 11 2 3 3" xfId="18090" xr:uid="{00000000-0005-0000-0000-00000F810000}"/>
    <cellStyle name="Normal 12 5 11 2 3 3 2" xfId="43710" xr:uid="{00000000-0005-0000-0000-000010810000}"/>
    <cellStyle name="Normal 12 5 11 2 3 4" xfId="30900" xr:uid="{00000000-0005-0000-0000-000011810000}"/>
    <cellStyle name="Normal 12 5 11 2 4" xfId="12599" xr:uid="{00000000-0005-0000-0000-000012810000}"/>
    <cellStyle name="Normal 12 5 11 2 4 2" xfId="25410" xr:uid="{00000000-0005-0000-0000-000013810000}"/>
    <cellStyle name="Normal 12 5 11 2 4 2 2" xfId="51030" xr:uid="{00000000-0005-0000-0000-000014810000}"/>
    <cellStyle name="Normal 12 5 11 2 4 3" xfId="38220" xr:uid="{00000000-0005-0000-0000-000015810000}"/>
    <cellStyle name="Normal 12 5 11 2 5" xfId="7109" xr:uid="{00000000-0005-0000-0000-000016810000}"/>
    <cellStyle name="Normal 12 5 11 2 5 2" xfId="19920" xr:uid="{00000000-0005-0000-0000-000017810000}"/>
    <cellStyle name="Normal 12 5 11 2 5 2 2" xfId="45540" xr:uid="{00000000-0005-0000-0000-000018810000}"/>
    <cellStyle name="Normal 12 5 11 2 5 3" xfId="32730" xr:uid="{00000000-0005-0000-0000-000019810000}"/>
    <cellStyle name="Normal 12 5 11 2 6" xfId="14430" xr:uid="{00000000-0005-0000-0000-00001A810000}"/>
    <cellStyle name="Normal 12 5 11 2 6 2" xfId="40050" xr:uid="{00000000-0005-0000-0000-00001B810000}"/>
    <cellStyle name="Normal 12 5 11 2 7" xfId="27240" xr:uid="{00000000-0005-0000-0000-00001C810000}"/>
    <cellStyle name="Normal 12 5 11 3" xfId="2555" xr:uid="{00000000-0005-0000-0000-00001D810000}"/>
    <cellStyle name="Normal 12 5 11 3 2" xfId="8045" xr:uid="{00000000-0005-0000-0000-00001E810000}"/>
    <cellStyle name="Normal 12 5 11 3 2 2" xfId="20856" xr:uid="{00000000-0005-0000-0000-00001F810000}"/>
    <cellStyle name="Normal 12 5 11 3 2 2 2" xfId="46476" xr:uid="{00000000-0005-0000-0000-000020810000}"/>
    <cellStyle name="Normal 12 5 11 3 2 3" xfId="33666" xr:uid="{00000000-0005-0000-0000-000021810000}"/>
    <cellStyle name="Normal 12 5 11 3 3" xfId="15366" xr:uid="{00000000-0005-0000-0000-000022810000}"/>
    <cellStyle name="Normal 12 5 11 3 3 2" xfId="40986" xr:uid="{00000000-0005-0000-0000-000023810000}"/>
    <cellStyle name="Normal 12 5 11 3 4" xfId="28176" xr:uid="{00000000-0005-0000-0000-000024810000}"/>
    <cellStyle name="Normal 12 5 11 4" xfId="4385" xr:uid="{00000000-0005-0000-0000-000025810000}"/>
    <cellStyle name="Normal 12 5 11 4 2" xfId="9875" xr:uid="{00000000-0005-0000-0000-000026810000}"/>
    <cellStyle name="Normal 12 5 11 4 2 2" xfId="22686" xr:uid="{00000000-0005-0000-0000-000027810000}"/>
    <cellStyle name="Normal 12 5 11 4 2 2 2" xfId="48306" xr:uid="{00000000-0005-0000-0000-000028810000}"/>
    <cellStyle name="Normal 12 5 11 4 2 3" xfId="35496" xr:uid="{00000000-0005-0000-0000-000029810000}"/>
    <cellStyle name="Normal 12 5 11 4 3" xfId="17196" xr:uid="{00000000-0005-0000-0000-00002A810000}"/>
    <cellStyle name="Normal 12 5 11 4 3 2" xfId="42816" xr:uid="{00000000-0005-0000-0000-00002B810000}"/>
    <cellStyle name="Normal 12 5 11 4 4" xfId="30006" xr:uid="{00000000-0005-0000-0000-00002C810000}"/>
    <cellStyle name="Normal 12 5 11 5" xfId="11705" xr:uid="{00000000-0005-0000-0000-00002D810000}"/>
    <cellStyle name="Normal 12 5 11 5 2" xfId="24516" xr:uid="{00000000-0005-0000-0000-00002E810000}"/>
    <cellStyle name="Normal 12 5 11 5 2 2" xfId="50136" xr:uid="{00000000-0005-0000-0000-00002F810000}"/>
    <cellStyle name="Normal 12 5 11 5 3" xfId="37326" xr:uid="{00000000-0005-0000-0000-000030810000}"/>
    <cellStyle name="Normal 12 5 11 6" xfId="6215" xr:uid="{00000000-0005-0000-0000-000031810000}"/>
    <cellStyle name="Normal 12 5 11 6 2" xfId="19026" xr:uid="{00000000-0005-0000-0000-000032810000}"/>
    <cellStyle name="Normal 12 5 11 6 2 2" xfId="44646" xr:uid="{00000000-0005-0000-0000-000033810000}"/>
    <cellStyle name="Normal 12 5 11 6 3" xfId="31836" xr:uid="{00000000-0005-0000-0000-000034810000}"/>
    <cellStyle name="Normal 12 5 11 7" xfId="13536" xr:uid="{00000000-0005-0000-0000-000035810000}"/>
    <cellStyle name="Normal 12 5 11 7 2" xfId="39156" xr:uid="{00000000-0005-0000-0000-000036810000}"/>
    <cellStyle name="Normal 12 5 11 8" xfId="26346" xr:uid="{00000000-0005-0000-0000-000037810000}"/>
    <cellStyle name="Normal 12 5 12" xfId="1125" xr:uid="{00000000-0005-0000-0000-000038810000}"/>
    <cellStyle name="Normal 12 5 12 2" xfId="2955" xr:uid="{00000000-0005-0000-0000-000039810000}"/>
    <cellStyle name="Normal 12 5 12 2 2" xfId="8445" xr:uid="{00000000-0005-0000-0000-00003A810000}"/>
    <cellStyle name="Normal 12 5 12 2 2 2" xfId="21256" xr:uid="{00000000-0005-0000-0000-00003B810000}"/>
    <cellStyle name="Normal 12 5 12 2 2 2 2" xfId="46876" xr:uid="{00000000-0005-0000-0000-00003C810000}"/>
    <cellStyle name="Normal 12 5 12 2 2 3" xfId="34066" xr:uid="{00000000-0005-0000-0000-00003D810000}"/>
    <cellStyle name="Normal 12 5 12 2 3" xfId="15766" xr:uid="{00000000-0005-0000-0000-00003E810000}"/>
    <cellStyle name="Normal 12 5 12 2 3 2" xfId="41386" xr:uid="{00000000-0005-0000-0000-00003F810000}"/>
    <cellStyle name="Normal 12 5 12 2 4" xfId="28576" xr:uid="{00000000-0005-0000-0000-000040810000}"/>
    <cellStyle name="Normal 12 5 12 3" xfId="4785" xr:uid="{00000000-0005-0000-0000-000041810000}"/>
    <cellStyle name="Normal 12 5 12 3 2" xfId="10275" xr:uid="{00000000-0005-0000-0000-000042810000}"/>
    <cellStyle name="Normal 12 5 12 3 2 2" xfId="23086" xr:uid="{00000000-0005-0000-0000-000043810000}"/>
    <cellStyle name="Normal 12 5 12 3 2 2 2" xfId="48706" xr:uid="{00000000-0005-0000-0000-000044810000}"/>
    <cellStyle name="Normal 12 5 12 3 2 3" xfId="35896" xr:uid="{00000000-0005-0000-0000-000045810000}"/>
    <cellStyle name="Normal 12 5 12 3 3" xfId="17596" xr:uid="{00000000-0005-0000-0000-000046810000}"/>
    <cellStyle name="Normal 12 5 12 3 3 2" xfId="43216" xr:uid="{00000000-0005-0000-0000-000047810000}"/>
    <cellStyle name="Normal 12 5 12 3 4" xfId="30406" xr:uid="{00000000-0005-0000-0000-000048810000}"/>
    <cellStyle name="Normal 12 5 12 4" xfId="12105" xr:uid="{00000000-0005-0000-0000-000049810000}"/>
    <cellStyle name="Normal 12 5 12 4 2" xfId="24916" xr:uid="{00000000-0005-0000-0000-00004A810000}"/>
    <cellStyle name="Normal 12 5 12 4 2 2" xfId="50536" xr:uid="{00000000-0005-0000-0000-00004B810000}"/>
    <cellStyle name="Normal 12 5 12 4 3" xfId="37726" xr:uid="{00000000-0005-0000-0000-00004C810000}"/>
    <cellStyle name="Normal 12 5 12 5" xfId="6615" xr:uid="{00000000-0005-0000-0000-00004D810000}"/>
    <cellStyle name="Normal 12 5 12 5 2" xfId="19426" xr:uid="{00000000-0005-0000-0000-00004E810000}"/>
    <cellStyle name="Normal 12 5 12 5 2 2" xfId="45046" xr:uid="{00000000-0005-0000-0000-00004F810000}"/>
    <cellStyle name="Normal 12 5 12 5 3" xfId="32236" xr:uid="{00000000-0005-0000-0000-000050810000}"/>
    <cellStyle name="Normal 12 5 12 6" xfId="13936" xr:uid="{00000000-0005-0000-0000-000051810000}"/>
    <cellStyle name="Normal 12 5 12 6 2" xfId="39556" xr:uid="{00000000-0005-0000-0000-000052810000}"/>
    <cellStyle name="Normal 12 5 12 7" xfId="26746" xr:uid="{00000000-0005-0000-0000-000053810000}"/>
    <cellStyle name="Normal 12 5 13" xfId="2020" xr:uid="{00000000-0005-0000-0000-000054810000}"/>
    <cellStyle name="Normal 12 5 13 2" xfId="3850" xr:uid="{00000000-0005-0000-0000-000055810000}"/>
    <cellStyle name="Normal 12 5 13 2 2" xfId="9340" xr:uid="{00000000-0005-0000-0000-000056810000}"/>
    <cellStyle name="Normal 12 5 13 2 2 2" xfId="22151" xr:uid="{00000000-0005-0000-0000-000057810000}"/>
    <cellStyle name="Normal 12 5 13 2 2 2 2" xfId="47771" xr:uid="{00000000-0005-0000-0000-000058810000}"/>
    <cellStyle name="Normal 12 5 13 2 2 3" xfId="34961" xr:uid="{00000000-0005-0000-0000-000059810000}"/>
    <cellStyle name="Normal 12 5 13 2 3" xfId="16661" xr:uid="{00000000-0005-0000-0000-00005A810000}"/>
    <cellStyle name="Normal 12 5 13 2 3 2" xfId="42281" xr:uid="{00000000-0005-0000-0000-00005B810000}"/>
    <cellStyle name="Normal 12 5 13 2 4" xfId="29471" xr:uid="{00000000-0005-0000-0000-00005C810000}"/>
    <cellStyle name="Normal 12 5 13 3" xfId="5680" xr:uid="{00000000-0005-0000-0000-00005D810000}"/>
    <cellStyle name="Normal 12 5 13 3 2" xfId="11170" xr:uid="{00000000-0005-0000-0000-00005E810000}"/>
    <cellStyle name="Normal 12 5 13 3 2 2" xfId="23981" xr:uid="{00000000-0005-0000-0000-00005F810000}"/>
    <cellStyle name="Normal 12 5 13 3 2 2 2" xfId="49601" xr:uid="{00000000-0005-0000-0000-000060810000}"/>
    <cellStyle name="Normal 12 5 13 3 2 3" xfId="36791" xr:uid="{00000000-0005-0000-0000-000061810000}"/>
    <cellStyle name="Normal 12 5 13 3 3" xfId="18491" xr:uid="{00000000-0005-0000-0000-000062810000}"/>
    <cellStyle name="Normal 12 5 13 3 3 2" xfId="44111" xr:uid="{00000000-0005-0000-0000-000063810000}"/>
    <cellStyle name="Normal 12 5 13 3 4" xfId="31301" xr:uid="{00000000-0005-0000-0000-000064810000}"/>
    <cellStyle name="Normal 12 5 13 4" xfId="13000" xr:uid="{00000000-0005-0000-0000-000065810000}"/>
    <cellStyle name="Normal 12 5 13 4 2" xfId="25811" xr:uid="{00000000-0005-0000-0000-000066810000}"/>
    <cellStyle name="Normal 12 5 13 4 2 2" xfId="51431" xr:uid="{00000000-0005-0000-0000-000067810000}"/>
    <cellStyle name="Normal 12 5 13 4 3" xfId="38621" xr:uid="{00000000-0005-0000-0000-000068810000}"/>
    <cellStyle name="Normal 12 5 13 5" xfId="7510" xr:uid="{00000000-0005-0000-0000-000069810000}"/>
    <cellStyle name="Normal 12 5 13 5 2" xfId="20321" xr:uid="{00000000-0005-0000-0000-00006A810000}"/>
    <cellStyle name="Normal 12 5 13 5 2 2" xfId="45941" xr:uid="{00000000-0005-0000-0000-00006B810000}"/>
    <cellStyle name="Normal 12 5 13 5 3" xfId="33131" xr:uid="{00000000-0005-0000-0000-00006C810000}"/>
    <cellStyle name="Normal 12 5 13 6" xfId="14831" xr:uid="{00000000-0005-0000-0000-00006D810000}"/>
    <cellStyle name="Normal 12 5 13 6 2" xfId="40451" xr:uid="{00000000-0005-0000-0000-00006E810000}"/>
    <cellStyle name="Normal 12 5 13 7" xfId="27641" xr:uid="{00000000-0005-0000-0000-00006F810000}"/>
    <cellStyle name="Normal 12 5 14" xfId="2061" xr:uid="{00000000-0005-0000-0000-000070810000}"/>
    <cellStyle name="Normal 12 5 14 2" xfId="7551" xr:uid="{00000000-0005-0000-0000-000071810000}"/>
    <cellStyle name="Normal 12 5 14 2 2" xfId="20362" xr:uid="{00000000-0005-0000-0000-000072810000}"/>
    <cellStyle name="Normal 12 5 14 2 2 2" xfId="45982" xr:uid="{00000000-0005-0000-0000-000073810000}"/>
    <cellStyle name="Normal 12 5 14 2 3" xfId="33172" xr:uid="{00000000-0005-0000-0000-000074810000}"/>
    <cellStyle name="Normal 12 5 14 3" xfId="14872" xr:uid="{00000000-0005-0000-0000-000075810000}"/>
    <cellStyle name="Normal 12 5 14 3 2" xfId="40492" xr:uid="{00000000-0005-0000-0000-000076810000}"/>
    <cellStyle name="Normal 12 5 14 4" xfId="27682" xr:uid="{00000000-0005-0000-0000-000077810000}"/>
    <cellStyle name="Normal 12 5 15" xfId="3891" xr:uid="{00000000-0005-0000-0000-000078810000}"/>
    <cellStyle name="Normal 12 5 15 2" xfId="9381" xr:uid="{00000000-0005-0000-0000-000079810000}"/>
    <cellStyle name="Normal 12 5 15 2 2" xfId="22192" xr:uid="{00000000-0005-0000-0000-00007A810000}"/>
    <cellStyle name="Normal 12 5 15 2 2 2" xfId="47812" xr:uid="{00000000-0005-0000-0000-00007B810000}"/>
    <cellStyle name="Normal 12 5 15 2 3" xfId="35002" xr:uid="{00000000-0005-0000-0000-00007C810000}"/>
    <cellStyle name="Normal 12 5 15 3" xfId="16702" xr:uid="{00000000-0005-0000-0000-00007D810000}"/>
    <cellStyle name="Normal 12 5 15 3 2" xfId="42322" xr:uid="{00000000-0005-0000-0000-00007E810000}"/>
    <cellStyle name="Normal 12 5 15 4" xfId="29512" xr:uid="{00000000-0005-0000-0000-00007F810000}"/>
    <cellStyle name="Normal 12 5 16" xfId="11211" xr:uid="{00000000-0005-0000-0000-000080810000}"/>
    <cellStyle name="Normal 12 5 16 2" xfId="24022" xr:uid="{00000000-0005-0000-0000-000081810000}"/>
    <cellStyle name="Normal 12 5 16 2 2" xfId="49642" xr:uid="{00000000-0005-0000-0000-000082810000}"/>
    <cellStyle name="Normal 12 5 16 3" xfId="36832" xr:uid="{00000000-0005-0000-0000-000083810000}"/>
    <cellStyle name="Normal 12 5 17" xfId="5721" xr:uid="{00000000-0005-0000-0000-000084810000}"/>
    <cellStyle name="Normal 12 5 17 2" xfId="18532" xr:uid="{00000000-0005-0000-0000-000085810000}"/>
    <cellStyle name="Normal 12 5 17 2 2" xfId="44152" xr:uid="{00000000-0005-0000-0000-000086810000}"/>
    <cellStyle name="Normal 12 5 17 3" xfId="31342" xr:uid="{00000000-0005-0000-0000-000087810000}"/>
    <cellStyle name="Normal 12 5 18" xfId="13042" xr:uid="{00000000-0005-0000-0000-000088810000}"/>
    <cellStyle name="Normal 12 5 18 2" xfId="38662" xr:uid="{00000000-0005-0000-0000-000089810000}"/>
    <cellStyle name="Normal 12 5 19" xfId="25852" xr:uid="{00000000-0005-0000-0000-00008A810000}"/>
    <cellStyle name="Normal 12 5 2" xfId="188" xr:uid="{00000000-0005-0000-0000-00008B810000}"/>
    <cellStyle name="Normal 12 5 2 10" xfId="2025" xr:uid="{00000000-0005-0000-0000-00008C810000}"/>
    <cellStyle name="Normal 12 5 2 10 2" xfId="3855" xr:uid="{00000000-0005-0000-0000-00008D810000}"/>
    <cellStyle name="Normal 12 5 2 10 2 2" xfId="9345" xr:uid="{00000000-0005-0000-0000-00008E810000}"/>
    <cellStyle name="Normal 12 5 2 10 2 2 2" xfId="22156" xr:uid="{00000000-0005-0000-0000-00008F810000}"/>
    <cellStyle name="Normal 12 5 2 10 2 2 2 2" xfId="47776" xr:uid="{00000000-0005-0000-0000-000090810000}"/>
    <cellStyle name="Normal 12 5 2 10 2 2 3" xfId="34966" xr:uid="{00000000-0005-0000-0000-000091810000}"/>
    <cellStyle name="Normal 12 5 2 10 2 3" xfId="16666" xr:uid="{00000000-0005-0000-0000-000092810000}"/>
    <cellStyle name="Normal 12 5 2 10 2 3 2" xfId="42286" xr:uid="{00000000-0005-0000-0000-000093810000}"/>
    <cellStyle name="Normal 12 5 2 10 2 4" xfId="29476" xr:uid="{00000000-0005-0000-0000-000094810000}"/>
    <cellStyle name="Normal 12 5 2 10 3" xfId="5685" xr:uid="{00000000-0005-0000-0000-000095810000}"/>
    <cellStyle name="Normal 12 5 2 10 3 2" xfId="11175" xr:uid="{00000000-0005-0000-0000-000096810000}"/>
    <cellStyle name="Normal 12 5 2 10 3 2 2" xfId="23986" xr:uid="{00000000-0005-0000-0000-000097810000}"/>
    <cellStyle name="Normal 12 5 2 10 3 2 2 2" xfId="49606" xr:uid="{00000000-0005-0000-0000-000098810000}"/>
    <cellStyle name="Normal 12 5 2 10 3 2 3" xfId="36796" xr:uid="{00000000-0005-0000-0000-000099810000}"/>
    <cellStyle name="Normal 12 5 2 10 3 3" xfId="18496" xr:uid="{00000000-0005-0000-0000-00009A810000}"/>
    <cellStyle name="Normal 12 5 2 10 3 3 2" xfId="44116" xr:uid="{00000000-0005-0000-0000-00009B810000}"/>
    <cellStyle name="Normal 12 5 2 10 3 4" xfId="31306" xr:uid="{00000000-0005-0000-0000-00009C810000}"/>
    <cellStyle name="Normal 12 5 2 10 4" xfId="13005" xr:uid="{00000000-0005-0000-0000-00009D810000}"/>
    <cellStyle name="Normal 12 5 2 10 4 2" xfId="25816" xr:uid="{00000000-0005-0000-0000-00009E810000}"/>
    <cellStyle name="Normal 12 5 2 10 4 2 2" xfId="51436" xr:uid="{00000000-0005-0000-0000-00009F810000}"/>
    <cellStyle name="Normal 12 5 2 10 4 3" xfId="38626" xr:uid="{00000000-0005-0000-0000-0000A0810000}"/>
    <cellStyle name="Normal 12 5 2 10 5" xfId="7515" xr:uid="{00000000-0005-0000-0000-0000A1810000}"/>
    <cellStyle name="Normal 12 5 2 10 5 2" xfId="20326" xr:uid="{00000000-0005-0000-0000-0000A2810000}"/>
    <cellStyle name="Normal 12 5 2 10 5 2 2" xfId="45946" xr:uid="{00000000-0005-0000-0000-0000A3810000}"/>
    <cellStyle name="Normal 12 5 2 10 5 3" xfId="33136" xr:uid="{00000000-0005-0000-0000-0000A4810000}"/>
    <cellStyle name="Normal 12 5 2 10 6" xfId="14836" xr:uid="{00000000-0005-0000-0000-0000A5810000}"/>
    <cellStyle name="Normal 12 5 2 10 6 2" xfId="40456" xr:uid="{00000000-0005-0000-0000-0000A6810000}"/>
    <cellStyle name="Normal 12 5 2 10 7" xfId="27646" xr:uid="{00000000-0005-0000-0000-0000A7810000}"/>
    <cellStyle name="Normal 12 5 2 11" xfId="2066" xr:uid="{00000000-0005-0000-0000-0000A8810000}"/>
    <cellStyle name="Normal 12 5 2 11 2" xfId="7556" xr:uid="{00000000-0005-0000-0000-0000A9810000}"/>
    <cellStyle name="Normal 12 5 2 11 2 2" xfId="20367" xr:uid="{00000000-0005-0000-0000-0000AA810000}"/>
    <cellStyle name="Normal 12 5 2 11 2 2 2" xfId="45987" xr:uid="{00000000-0005-0000-0000-0000AB810000}"/>
    <cellStyle name="Normal 12 5 2 11 2 3" xfId="33177" xr:uid="{00000000-0005-0000-0000-0000AC810000}"/>
    <cellStyle name="Normal 12 5 2 11 3" xfId="14877" xr:uid="{00000000-0005-0000-0000-0000AD810000}"/>
    <cellStyle name="Normal 12 5 2 11 3 2" xfId="40497" xr:uid="{00000000-0005-0000-0000-0000AE810000}"/>
    <cellStyle name="Normal 12 5 2 11 4" xfId="27687" xr:uid="{00000000-0005-0000-0000-0000AF810000}"/>
    <cellStyle name="Normal 12 5 2 12" xfId="3896" xr:uid="{00000000-0005-0000-0000-0000B0810000}"/>
    <cellStyle name="Normal 12 5 2 12 2" xfId="9386" xr:uid="{00000000-0005-0000-0000-0000B1810000}"/>
    <cellStyle name="Normal 12 5 2 12 2 2" xfId="22197" xr:uid="{00000000-0005-0000-0000-0000B2810000}"/>
    <cellStyle name="Normal 12 5 2 12 2 2 2" xfId="47817" xr:uid="{00000000-0005-0000-0000-0000B3810000}"/>
    <cellStyle name="Normal 12 5 2 12 2 3" xfId="35007" xr:uid="{00000000-0005-0000-0000-0000B4810000}"/>
    <cellStyle name="Normal 12 5 2 12 3" xfId="16707" xr:uid="{00000000-0005-0000-0000-0000B5810000}"/>
    <cellStyle name="Normal 12 5 2 12 3 2" xfId="42327" xr:uid="{00000000-0005-0000-0000-0000B6810000}"/>
    <cellStyle name="Normal 12 5 2 12 4" xfId="29517" xr:uid="{00000000-0005-0000-0000-0000B7810000}"/>
    <cellStyle name="Normal 12 5 2 13" xfId="11216" xr:uid="{00000000-0005-0000-0000-0000B8810000}"/>
    <cellStyle name="Normal 12 5 2 13 2" xfId="24027" xr:uid="{00000000-0005-0000-0000-0000B9810000}"/>
    <cellStyle name="Normal 12 5 2 13 2 2" xfId="49647" xr:uid="{00000000-0005-0000-0000-0000BA810000}"/>
    <cellStyle name="Normal 12 5 2 13 3" xfId="36837" xr:uid="{00000000-0005-0000-0000-0000BB810000}"/>
    <cellStyle name="Normal 12 5 2 14" xfId="5726" xr:uid="{00000000-0005-0000-0000-0000BC810000}"/>
    <cellStyle name="Normal 12 5 2 14 2" xfId="18537" xr:uid="{00000000-0005-0000-0000-0000BD810000}"/>
    <cellStyle name="Normal 12 5 2 14 2 2" xfId="44157" xr:uid="{00000000-0005-0000-0000-0000BE810000}"/>
    <cellStyle name="Normal 12 5 2 14 3" xfId="31347" xr:uid="{00000000-0005-0000-0000-0000BF810000}"/>
    <cellStyle name="Normal 12 5 2 15" xfId="13047" xr:uid="{00000000-0005-0000-0000-0000C0810000}"/>
    <cellStyle name="Normal 12 5 2 15 2" xfId="38667" xr:uid="{00000000-0005-0000-0000-0000C1810000}"/>
    <cellStyle name="Normal 12 5 2 16" xfId="25857" xr:uid="{00000000-0005-0000-0000-0000C2810000}"/>
    <cellStyle name="Normal 12 5 2 2" xfId="208" xr:uid="{00000000-0005-0000-0000-0000C3810000}"/>
    <cellStyle name="Normal 12 5 2 2 10" xfId="3916" xr:uid="{00000000-0005-0000-0000-0000C4810000}"/>
    <cellStyle name="Normal 12 5 2 2 10 2" xfId="9406" xr:uid="{00000000-0005-0000-0000-0000C5810000}"/>
    <cellStyle name="Normal 12 5 2 2 10 2 2" xfId="22217" xr:uid="{00000000-0005-0000-0000-0000C6810000}"/>
    <cellStyle name="Normal 12 5 2 2 10 2 2 2" xfId="47837" xr:uid="{00000000-0005-0000-0000-0000C7810000}"/>
    <cellStyle name="Normal 12 5 2 2 10 2 3" xfId="35027" xr:uid="{00000000-0005-0000-0000-0000C8810000}"/>
    <cellStyle name="Normal 12 5 2 2 10 3" xfId="16727" xr:uid="{00000000-0005-0000-0000-0000C9810000}"/>
    <cellStyle name="Normal 12 5 2 2 10 3 2" xfId="42347" xr:uid="{00000000-0005-0000-0000-0000CA810000}"/>
    <cellStyle name="Normal 12 5 2 2 10 4" xfId="29537" xr:uid="{00000000-0005-0000-0000-0000CB810000}"/>
    <cellStyle name="Normal 12 5 2 2 11" xfId="11236" xr:uid="{00000000-0005-0000-0000-0000CC810000}"/>
    <cellStyle name="Normal 12 5 2 2 11 2" xfId="24047" xr:uid="{00000000-0005-0000-0000-0000CD810000}"/>
    <cellStyle name="Normal 12 5 2 2 11 2 2" xfId="49667" xr:uid="{00000000-0005-0000-0000-0000CE810000}"/>
    <cellStyle name="Normal 12 5 2 2 11 3" xfId="36857" xr:uid="{00000000-0005-0000-0000-0000CF810000}"/>
    <cellStyle name="Normal 12 5 2 2 12" xfId="5746" xr:uid="{00000000-0005-0000-0000-0000D0810000}"/>
    <cellStyle name="Normal 12 5 2 2 12 2" xfId="18557" xr:uid="{00000000-0005-0000-0000-0000D1810000}"/>
    <cellStyle name="Normal 12 5 2 2 12 2 2" xfId="44177" xr:uid="{00000000-0005-0000-0000-0000D2810000}"/>
    <cellStyle name="Normal 12 5 2 2 12 3" xfId="31367" xr:uid="{00000000-0005-0000-0000-0000D3810000}"/>
    <cellStyle name="Normal 12 5 2 2 13" xfId="13067" xr:uid="{00000000-0005-0000-0000-0000D4810000}"/>
    <cellStyle name="Normal 12 5 2 2 13 2" xfId="38687" xr:uid="{00000000-0005-0000-0000-0000D5810000}"/>
    <cellStyle name="Normal 12 5 2 2 14" xfId="25877" xr:uid="{00000000-0005-0000-0000-0000D6810000}"/>
    <cellStyle name="Normal 12 5 2 2 2" xfId="295" xr:uid="{00000000-0005-0000-0000-0000D7810000}"/>
    <cellStyle name="Normal 12 5 2 2 2 10" xfId="5787" xr:uid="{00000000-0005-0000-0000-0000D8810000}"/>
    <cellStyle name="Normal 12 5 2 2 2 10 2" xfId="18598" xr:uid="{00000000-0005-0000-0000-0000D9810000}"/>
    <cellStyle name="Normal 12 5 2 2 2 10 2 2" xfId="44218" xr:uid="{00000000-0005-0000-0000-0000DA810000}"/>
    <cellStyle name="Normal 12 5 2 2 2 10 3" xfId="31408" xr:uid="{00000000-0005-0000-0000-0000DB810000}"/>
    <cellStyle name="Normal 12 5 2 2 2 11" xfId="13108" xr:uid="{00000000-0005-0000-0000-0000DC810000}"/>
    <cellStyle name="Normal 12 5 2 2 2 11 2" xfId="38728" xr:uid="{00000000-0005-0000-0000-0000DD810000}"/>
    <cellStyle name="Normal 12 5 2 2 2 12" xfId="25918" xr:uid="{00000000-0005-0000-0000-0000DE810000}"/>
    <cellStyle name="Normal 12 5 2 2 2 2" xfId="524" xr:uid="{00000000-0005-0000-0000-0000DF810000}"/>
    <cellStyle name="Normal 12 5 2 2 2 2 2" xfId="923" xr:uid="{00000000-0005-0000-0000-0000E0810000}"/>
    <cellStyle name="Normal 12 5 2 2 2 2 2 2" xfId="1818" xr:uid="{00000000-0005-0000-0000-0000E1810000}"/>
    <cellStyle name="Normal 12 5 2 2 2 2 2 2 2" xfId="3648" xr:uid="{00000000-0005-0000-0000-0000E2810000}"/>
    <cellStyle name="Normal 12 5 2 2 2 2 2 2 2 2" xfId="9138" xr:uid="{00000000-0005-0000-0000-0000E3810000}"/>
    <cellStyle name="Normal 12 5 2 2 2 2 2 2 2 2 2" xfId="21949" xr:uid="{00000000-0005-0000-0000-0000E4810000}"/>
    <cellStyle name="Normal 12 5 2 2 2 2 2 2 2 2 2 2" xfId="47569" xr:uid="{00000000-0005-0000-0000-0000E5810000}"/>
    <cellStyle name="Normal 12 5 2 2 2 2 2 2 2 2 3" xfId="34759" xr:uid="{00000000-0005-0000-0000-0000E6810000}"/>
    <cellStyle name="Normal 12 5 2 2 2 2 2 2 2 3" xfId="16459" xr:uid="{00000000-0005-0000-0000-0000E7810000}"/>
    <cellStyle name="Normal 12 5 2 2 2 2 2 2 2 3 2" xfId="42079" xr:uid="{00000000-0005-0000-0000-0000E8810000}"/>
    <cellStyle name="Normal 12 5 2 2 2 2 2 2 2 4" xfId="29269" xr:uid="{00000000-0005-0000-0000-0000E9810000}"/>
    <cellStyle name="Normal 12 5 2 2 2 2 2 2 3" xfId="5478" xr:uid="{00000000-0005-0000-0000-0000EA810000}"/>
    <cellStyle name="Normal 12 5 2 2 2 2 2 2 3 2" xfId="10968" xr:uid="{00000000-0005-0000-0000-0000EB810000}"/>
    <cellStyle name="Normal 12 5 2 2 2 2 2 2 3 2 2" xfId="23779" xr:uid="{00000000-0005-0000-0000-0000EC810000}"/>
    <cellStyle name="Normal 12 5 2 2 2 2 2 2 3 2 2 2" xfId="49399" xr:uid="{00000000-0005-0000-0000-0000ED810000}"/>
    <cellStyle name="Normal 12 5 2 2 2 2 2 2 3 2 3" xfId="36589" xr:uid="{00000000-0005-0000-0000-0000EE810000}"/>
    <cellStyle name="Normal 12 5 2 2 2 2 2 2 3 3" xfId="18289" xr:uid="{00000000-0005-0000-0000-0000EF810000}"/>
    <cellStyle name="Normal 12 5 2 2 2 2 2 2 3 3 2" xfId="43909" xr:uid="{00000000-0005-0000-0000-0000F0810000}"/>
    <cellStyle name="Normal 12 5 2 2 2 2 2 2 3 4" xfId="31099" xr:uid="{00000000-0005-0000-0000-0000F1810000}"/>
    <cellStyle name="Normal 12 5 2 2 2 2 2 2 4" xfId="12798" xr:uid="{00000000-0005-0000-0000-0000F2810000}"/>
    <cellStyle name="Normal 12 5 2 2 2 2 2 2 4 2" xfId="25609" xr:uid="{00000000-0005-0000-0000-0000F3810000}"/>
    <cellStyle name="Normal 12 5 2 2 2 2 2 2 4 2 2" xfId="51229" xr:uid="{00000000-0005-0000-0000-0000F4810000}"/>
    <cellStyle name="Normal 12 5 2 2 2 2 2 2 4 3" xfId="38419" xr:uid="{00000000-0005-0000-0000-0000F5810000}"/>
    <cellStyle name="Normal 12 5 2 2 2 2 2 2 5" xfId="7308" xr:uid="{00000000-0005-0000-0000-0000F6810000}"/>
    <cellStyle name="Normal 12 5 2 2 2 2 2 2 5 2" xfId="20119" xr:uid="{00000000-0005-0000-0000-0000F7810000}"/>
    <cellStyle name="Normal 12 5 2 2 2 2 2 2 5 2 2" xfId="45739" xr:uid="{00000000-0005-0000-0000-0000F8810000}"/>
    <cellStyle name="Normal 12 5 2 2 2 2 2 2 5 3" xfId="32929" xr:uid="{00000000-0005-0000-0000-0000F9810000}"/>
    <cellStyle name="Normal 12 5 2 2 2 2 2 2 6" xfId="14629" xr:uid="{00000000-0005-0000-0000-0000FA810000}"/>
    <cellStyle name="Normal 12 5 2 2 2 2 2 2 6 2" xfId="40249" xr:uid="{00000000-0005-0000-0000-0000FB810000}"/>
    <cellStyle name="Normal 12 5 2 2 2 2 2 2 7" xfId="27439" xr:uid="{00000000-0005-0000-0000-0000FC810000}"/>
    <cellStyle name="Normal 12 5 2 2 2 2 2 3" xfId="2754" xr:uid="{00000000-0005-0000-0000-0000FD810000}"/>
    <cellStyle name="Normal 12 5 2 2 2 2 2 3 2" xfId="8244" xr:uid="{00000000-0005-0000-0000-0000FE810000}"/>
    <cellStyle name="Normal 12 5 2 2 2 2 2 3 2 2" xfId="21055" xr:uid="{00000000-0005-0000-0000-0000FF810000}"/>
    <cellStyle name="Normal 12 5 2 2 2 2 2 3 2 2 2" xfId="46675" xr:uid="{00000000-0005-0000-0000-000000820000}"/>
    <cellStyle name="Normal 12 5 2 2 2 2 2 3 2 3" xfId="33865" xr:uid="{00000000-0005-0000-0000-000001820000}"/>
    <cellStyle name="Normal 12 5 2 2 2 2 2 3 3" xfId="15565" xr:uid="{00000000-0005-0000-0000-000002820000}"/>
    <cellStyle name="Normal 12 5 2 2 2 2 2 3 3 2" xfId="41185" xr:uid="{00000000-0005-0000-0000-000003820000}"/>
    <cellStyle name="Normal 12 5 2 2 2 2 2 3 4" xfId="28375" xr:uid="{00000000-0005-0000-0000-000004820000}"/>
    <cellStyle name="Normal 12 5 2 2 2 2 2 4" xfId="4584" xr:uid="{00000000-0005-0000-0000-000005820000}"/>
    <cellStyle name="Normal 12 5 2 2 2 2 2 4 2" xfId="10074" xr:uid="{00000000-0005-0000-0000-000006820000}"/>
    <cellStyle name="Normal 12 5 2 2 2 2 2 4 2 2" xfId="22885" xr:uid="{00000000-0005-0000-0000-000007820000}"/>
    <cellStyle name="Normal 12 5 2 2 2 2 2 4 2 2 2" xfId="48505" xr:uid="{00000000-0005-0000-0000-000008820000}"/>
    <cellStyle name="Normal 12 5 2 2 2 2 2 4 2 3" xfId="35695" xr:uid="{00000000-0005-0000-0000-000009820000}"/>
    <cellStyle name="Normal 12 5 2 2 2 2 2 4 3" xfId="17395" xr:uid="{00000000-0005-0000-0000-00000A820000}"/>
    <cellStyle name="Normal 12 5 2 2 2 2 2 4 3 2" xfId="43015" xr:uid="{00000000-0005-0000-0000-00000B820000}"/>
    <cellStyle name="Normal 12 5 2 2 2 2 2 4 4" xfId="30205" xr:uid="{00000000-0005-0000-0000-00000C820000}"/>
    <cellStyle name="Normal 12 5 2 2 2 2 2 5" xfId="11904" xr:uid="{00000000-0005-0000-0000-00000D820000}"/>
    <cellStyle name="Normal 12 5 2 2 2 2 2 5 2" xfId="24715" xr:uid="{00000000-0005-0000-0000-00000E820000}"/>
    <cellStyle name="Normal 12 5 2 2 2 2 2 5 2 2" xfId="50335" xr:uid="{00000000-0005-0000-0000-00000F820000}"/>
    <cellStyle name="Normal 12 5 2 2 2 2 2 5 3" xfId="37525" xr:uid="{00000000-0005-0000-0000-000010820000}"/>
    <cellStyle name="Normal 12 5 2 2 2 2 2 6" xfId="6414" xr:uid="{00000000-0005-0000-0000-000011820000}"/>
    <cellStyle name="Normal 12 5 2 2 2 2 2 6 2" xfId="19225" xr:uid="{00000000-0005-0000-0000-000012820000}"/>
    <cellStyle name="Normal 12 5 2 2 2 2 2 6 2 2" xfId="44845" xr:uid="{00000000-0005-0000-0000-000013820000}"/>
    <cellStyle name="Normal 12 5 2 2 2 2 2 6 3" xfId="32035" xr:uid="{00000000-0005-0000-0000-000014820000}"/>
    <cellStyle name="Normal 12 5 2 2 2 2 2 7" xfId="13735" xr:uid="{00000000-0005-0000-0000-000015820000}"/>
    <cellStyle name="Normal 12 5 2 2 2 2 2 7 2" xfId="39355" xr:uid="{00000000-0005-0000-0000-000016820000}"/>
    <cellStyle name="Normal 12 5 2 2 2 2 2 8" xfId="26545" xr:uid="{00000000-0005-0000-0000-000017820000}"/>
    <cellStyle name="Normal 12 5 2 2 2 2 3" xfId="1419" xr:uid="{00000000-0005-0000-0000-000018820000}"/>
    <cellStyle name="Normal 12 5 2 2 2 2 3 2" xfId="3249" xr:uid="{00000000-0005-0000-0000-000019820000}"/>
    <cellStyle name="Normal 12 5 2 2 2 2 3 2 2" xfId="8739" xr:uid="{00000000-0005-0000-0000-00001A820000}"/>
    <cellStyle name="Normal 12 5 2 2 2 2 3 2 2 2" xfId="21550" xr:uid="{00000000-0005-0000-0000-00001B820000}"/>
    <cellStyle name="Normal 12 5 2 2 2 2 3 2 2 2 2" xfId="47170" xr:uid="{00000000-0005-0000-0000-00001C820000}"/>
    <cellStyle name="Normal 12 5 2 2 2 2 3 2 2 3" xfId="34360" xr:uid="{00000000-0005-0000-0000-00001D820000}"/>
    <cellStyle name="Normal 12 5 2 2 2 2 3 2 3" xfId="16060" xr:uid="{00000000-0005-0000-0000-00001E820000}"/>
    <cellStyle name="Normal 12 5 2 2 2 2 3 2 3 2" xfId="41680" xr:uid="{00000000-0005-0000-0000-00001F820000}"/>
    <cellStyle name="Normal 12 5 2 2 2 2 3 2 4" xfId="28870" xr:uid="{00000000-0005-0000-0000-000020820000}"/>
    <cellStyle name="Normal 12 5 2 2 2 2 3 3" xfId="5079" xr:uid="{00000000-0005-0000-0000-000021820000}"/>
    <cellStyle name="Normal 12 5 2 2 2 2 3 3 2" xfId="10569" xr:uid="{00000000-0005-0000-0000-000022820000}"/>
    <cellStyle name="Normal 12 5 2 2 2 2 3 3 2 2" xfId="23380" xr:uid="{00000000-0005-0000-0000-000023820000}"/>
    <cellStyle name="Normal 12 5 2 2 2 2 3 3 2 2 2" xfId="49000" xr:uid="{00000000-0005-0000-0000-000024820000}"/>
    <cellStyle name="Normal 12 5 2 2 2 2 3 3 2 3" xfId="36190" xr:uid="{00000000-0005-0000-0000-000025820000}"/>
    <cellStyle name="Normal 12 5 2 2 2 2 3 3 3" xfId="17890" xr:uid="{00000000-0005-0000-0000-000026820000}"/>
    <cellStyle name="Normal 12 5 2 2 2 2 3 3 3 2" xfId="43510" xr:uid="{00000000-0005-0000-0000-000027820000}"/>
    <cellStyle name="Normal 12 5 2 2 2 2 3 3 4" xfId="30700" xr:uid="{00000000-0005-0000-0000-000028820000}"/>
    <cellStyle name="Normal 12 5 2 2 2 2 3 4" xfId="12399" xr:uid="{00000000-0005-0000-0000-000029820000}"/>
    <cellStyle name="Normal 12 5 2 2 2 2 3 4 2" xfId="25210" xr:uid="{00000000-0005-0000-0000-00002A820000}"/>
    <cellStyle name="Normal 12 5 2 2 2 2 3 4 2 2" xfId="50830" xr:uid="{00000000-0005-0000-0000-00002B820000}"/>
    <cellStyle name="Normal 12 5 2 2 2 2 3 4 3" xfId="38020" xr:uid="{00000000-0005-0000-0000-00002C820000}"/>
    <cellStyle name="Normal 12 5 2 2 2 2 3 5" xfId="6909" xr:uid="{00000000-0005-0000-0000-00002D820000}"/>
    <cellStyle name="Normal 12 5 2 2 2 2 3 5 2" xfId="19720" xr:uid="{00000000-0005-0000-0000-00002E820000}"/>
    <cellStyle name="Normal 12 5 2 2 2 2 3 5 2 2" xfId="45340" xr:uid="{00000000-0005-0000-0000-00002F820000}"/>
    <cellStyle name="Normal 12 5 2 2 2 2 3 5 3" xfId="32530" xr:uid="{00000000-0005-0000-0000-000030820000}"/>
    <cellStyle name="Normal 12 5 2 2 2 2 3 6" xfId="14230" xr:uid="{00000000-0005-0000-0000-000031820000}"/>
    <cellStyle name="Normal 12 5 2 2 2 2 3 6 2" xfId="39850" xr:uid="{00000000-0005-0000-0000-000032820000}"/>
    <cellStyle name="Normal 12 5 2 2 2 2 3 7" xfId="27040" xr:uid="{00000000-0005-0000-0000-000033820000}"/>
    <cellStyle name="Normal 12 5 2 2 2 2 4" xfId="2355" xr:uid="{00000000-0005-0000-0000-000034820000}"/>
    <cellStyle name="Normal 12 5 2 2 2 2 4 2" xfId="7845" xr:uid="{00000000-0005-0000-0000-000035820000}"/>
    <cellStyle name="Normal 12 5 2 2 2 2 4 2 2" xfId="20656" xr:uid="{00000000-0005-0000-0000-000036820000}"/>
    <cellStyle name="Normal 12 5 2 2 2 2 4 2 2 2" xfId="46276" xr:uid="{00000000-0005-0000-0000-000037820000}"/>
    <cellStyle name="Normal 12 5 2 2 2 2 4 2 3" xfId="33466" xr:uid="{00000000-0005-0000-0000-000038820000}"/>
    <cellStyle name="Normal 12 5 2 2 2 2 4 3" xfId="15166" xr:uid="{00000000-0005-0000-0000-000039820000}"/>
    <cellStyle name="Normal 12 5 2 2 2 2 4 3 2" xfId="40786" xr:uid="{00000000-0005-0000-0000-00003A820000}"/>
    <cellStyle name="Normal 12 5 2 2 2 2 4 4" xfId="27976" xr:uid="{00000000-0005-0000-0000-00003B820000}"/>
    <cellStyle name="Normal 12 5 2 2 2 2 5" xfId="4185" xr:uid="{00000000-0005-0000-0000-00003C820000}"/>
    <cellStyle name="Normal 12 5 2 2 2 2 5 2" xfId="9675" xr:uid="{00000000-0005-0000-0000-00003D820000}"/>
    <cellStyle name="Normal 12 5 2 2 2 2 5 2 2" xfId="22486" xr:uid="{00000000-0005-0000-0000-00003E820000}"/>
    <cellStyle name="Normal 12 5 2 2 2 2 5 2 2 2" xfId="48106" xr:uid="{00000000-0005-0000-0000-00003F820000}"/>
    <cellStyle name="Normal 12 5 2 2 2 2 5 2 3" xfId="35296" xr:uid="{00000000-0005-0000-0000-000040820000}"/>
    <cellStyle name="Normal 12 5 2 2 2 2 5 3" xfId="16996" xr:uid="{00000000-0005-0000-0000-000041820000}"/>
    <cellStyle name="Normal 12 5 2 2 2 2 5 3 2" xfId="42616" xr:uid="{00000000-0005-0000-0000-000042820000}"/>
    <cellStyle name="Normal 12 5 2 2 2 2 5 4" xfId="29806" xr:uid="{00000000-0005-0000-0000-000043820000}"/>
    <cellStyle name="Normal 12 5 2 2 2 2 6" xfId="11505" xr:uid="{00000000-0005-0000-0000-000044820000}"/>
    <cellStyle name="Normal 12 5 2 2 2 2 6 2" xfId="24316" xr:uid="{00000000-0005-0000-0000-000045820000}"/>
    <cellStyle name="Normal 12 5 2 2 2 2 6 2 2" xfId="49936" xr:uid="{00000000-0005-0000-0000-000046820000}"/>
    <cellStyle name="Normal 12 5 2 2 2 2 6 3" xfId="37126" xr:uid="{00000000-0005-0000-0000-000047820000}"/>
    <cellStyle name="Normal 12 5 2 2 2 2 7" xfId="6015" xr:uid="{00000000-0005-0000-0000-000048820000}"/>
    <cellStyle name="Normal 12 5 2 2 2 2 7 2" xfId="18826" xr:uid="{00000000-0005-0000-0000-000049820000}"/>
    <cellStyle name="Normal 12 5 2 2 2 2 7 2 2" xfId="44446" xr:uid="{00000000-0005-0000-0000-00004A820000}"/>
    <cellStyle name="Normal 12 5 2 2 2 2 7 3" xfId="31636" xr:uid="{00000000-0005-0000-0000-00004B820000}"/>
    <cellStyle name="Normal 12 5 2 2 2 2 8" xfId="13336" xr:uid="{00000000-0005-0000-0000-00004C820000}"/>
    <cellStyle name="Normal 12 5 2 2 2 2 8 2" xfId="38956" xr:uid="{00000000-0005-0000-0000-00004D820000}"/>
    <cellStyle name="Normal 12 5 2 2 2 2 9" xfId="26146" xr:uid="{00000000-0005-0000-0000-00004E820000}"/>
    <cellStyle name="Normal 12 5 2 2 2 3" xfId="656" xr:uid="{00000000-0005-0000-0000-00004F820000}"/>
    <cellStyle name="Normal 12 5 2 2 2 3 2" xfId="1056" xr:uid="{00000000-0005-0000-0000-000050820000}"/>
    <cellStyle name="Normal 12 5 2 2 2 3 2 2" xfId="1951" xr:uid="{00000000-0005-0000-0000-000051820000}"/>
    <cellStyle name="Normal 12 5 2 2 2 3 2 2 2" xfId="3781" xr:uid="{00000000-0005-0000-0000-000052820000}"/>
    <cellStyle name="Normal 12 5 2 2 2 3 2 2 2 2" xfId="9271" xr:uid="{00000000-0005-0000-0000-000053820000}"/>
    <cellStyle name="Normal 12 5 2 2 2 3 2 2 2 2 2" xfId="22082" xr:uid="{00000000-0005-0000-0000-000054820000}"/>
    <cellStyle name="Normal 12 5 2 2 2 3 2 2 2 2 2 2" xfId="47702" xr:uid="{00000000-0005-0000-0000-000055820000}"/>
    <cellStyle name="Normal 12 5 2 2 2 3 2 2 2 2 3" xfId="34892" xr:uid="{00000000-0005-0000-0000-000056820000}"/>
    <cellStyle name="Normal 12 5 2 2 2 3 2 2 2 3" xfId="16592" xr:uid="{00000000-0005-0000-0000-000057820000}"/>
    <cellStyle name="Normal 12 5 2 2 2 3 2 2 2 3 2" xfId="42212" xr:uid="{00000000-0005-0000-0000-000058820000}"/>
    <cellStyle name="Normal 12 5 2 2 2 3 2 2 2 4" xfId="29402" xr:uid="{00000000-0005-0000-0000-000059820000}"/>
    <cellStyle name="Normal 12 5 2 2 2 3 2 2 3" xfId="5611" xr:uid="{00000000-0005-0000-0000-00005A820000}"/>
    <cellStyle name="Normal 12 5 2 2 2 3 2 2 3 2" xfId="11101" xr:uid="{00000000-0005-0000-0000-00005B820000}"/>
    <cellStyle name="Normal 12 5 2 2 2 3 2 2 3 2 2" xfId="23912" xr:uid="{00000000-0005-0000-0000-00005C820000}"/>
    <cellStyle name="Normal 12 5 2 2 2 3 2 2 3 2 2 2" xfId="49532" xr:uid="{00000000-0005-0000-0000-00005D820000}"/>
    <cellStyle name="Normal 12 5 2 2 2 3 2 2 3 2 3" xfId="36722" xr:uid="{00000000-0005-0000-0000-00005E820000}"/>
    <cellStyle name="Normal 12 5 2 2 2 3 2 2 3 3" xfId="18422" xr:uid="{00000000-0005-0000-0000-00005F820000}"/>
    <cellStyle name="Normal 12 5 2 2 2 3 2 2 3 3 2" xfId="44042" xr:uid="{00000000-0005-0000-0000-000060820000}"/>
    <cellStyle name="Normal 12 5 2 2 2 3 2 2 3 4" xfId="31232" xr:uid="{00000000-0005-0000-0000-000061820000}"/>
    <cellStyle name="Normal 12 5 2 2 2 3 2 2 4" xfId="12931" xr:uid="{00000000-0005-0000-0000-000062820000}"/>
    <cellStyle name="Normal 12 5 2 2 2 3 2 2 4 2" xfId="25742" xr:uid="{00000000-0005-0000-0000-000063820000}"/>
    <cellStyle name="Normal 12 5 2 2 2 3 2 2 4 2 2" xfId="51362" xr:uid="{00000000-0005-0000-0000-000064820000}"/>
    <cellStyle name="Normal 12 5 2 2 2 3 2 2 4 3" xfId="38552" xr:uid="{00000000-0005-0000-0000-000065820000}"/>
    <cellStyle name="Normal 12 5 2 2 2 3 2 2 5" xfId="7441" xr:uid="{00000000-0005-0000-0000-000066820000}"/>
    <cellStyle name="Normal 12 5 2 2 2 3 2 2 5 2" xfId="20252" xr:uid="{00000000-0005-0000-0000-000067820000}"/>
    <cellStyle name="Normal 12 5 2 2 2 3 2 2 5 2 2" xfId="45872" xr:uid="{00000000-0005-0000-0000-000068820000}"/>
    <cellStyle name="Normal 12 5 2 2 2 3 2 2 5 3" xfId="33062" xr:uid="{00000000-0005-0000-0000-000069820000}"/>
    <cellStyle name="Normal 12 5 2 2 2 3 2 2 6" xfId="14762" xr:uid="{00000000-0005-0000-0000-00006A820000}"/>
    <cellStyle name="Normal 12 5 2 2 2 3 2 2 6 2" xfId="40382" xr:uid="{00000000-0005-0000-0000-00006B820000}"/>
    <cellStyle name="Normal 12 5 2 2 2 3 2 2 7" xfId="27572" xr:uid="{00000000-0005-0000-0000-00006C820000}"/>
    <cellStyle name="Normal 12 5 2 2 2 3 2 3" xfId="2887" xr:uid="{00000000-0005-0000-0000-00006D820000}"/>
    <cellStyle name="Normal 12 5 2 2 2 3 2 3 2" xfId="8377" xr:uid="{00000000-0005-0000-0000-00006E820000}"/>
    <cellStyle name="Normal 12 5 2 2 2 3 2 3 2 2" xfId="21188" xr:uid="{00000000-0005-0000-0000-00006F820000}"/>
    <cellStyle name="Normal 12 5 2 2 2 3 2 3 2 2 2" xfId="46808" xr:uid="{00000000-0005-0000-0000-000070820000}"/>
    <cellStyle name="Normal 12 5 2 2 2 3 2 3 2 3" xfId="33998" xr:uid="{00000000-0005-0000-0000-000071820000}"/>
    <cellStyle name="Normal 12 5 2 2 2 3 2 3 3" xfId="15698" xr:uid="{00000000-0005-0000-0000-000072820000}"/>
    <cellStyle name="Normal 12 5 2 2 2 3 2 3 3 2" xfId="41318" xr:uid="{00000000-0005-0000-0000-000073820000}"/>
    <cellStyle name="Normal 12 5 2 2 2 3 2 3 4" xfId="28508" xr:uid="{00000000-0005-0000-0000-000074820000}"/>
    <cellStyle name="Normal 12 5 2 2 2 3 2 4" xfId="4717" xr:uid="{00000000-0005-0000-0000-000075820000}"/>
    <cellStyle name="Normal 12 5 2 2 2 3 2 4 2" xfId="10207" xr:uid="{00000000-0005-0000-0000-000076820000}"/>
    <cellStyle name="Normal 12 5 2 2 2 3 2 4 2 2" xfId="23018" xr:uid="{00000000-0005-0000-0000-000077820000}"/>
    <cellStyle name="Normal 12 5 2 2 2 3 2 4 2 2 2" xfId="48638" xr:uid="{00000000-0005-0000-0000-000078820000}"/>
    <cellStyle name="Normal 12 5 2 2 2 3 2 4 2 3" xfId="35828" xr:uid="{00000000-0005-0000-0000-000079820000}"/>
    <cellStyle name="Normal 12 5 2 2 2 3 2 4 3" xfId="17528" xr:uid="{00000000-0005-0000-0000-00007A820000}"/>
    <cellStyle name="Normal 12 5 2 2 2 3 2 4 3 2" xfId="43148" xr:uid="{00000000-0005-0000-0000-00007B820000}"/>
    <cellStyle name="Normal 12 5 2 2 2 3 2 4 4" xfId="30338" xr:uid="{00000000-0005-0000-0000-00007C820000}"/>
    <cellStyle name="Normal 12 5 2 2 2 3 2 5" xfId="12037" xr:uid="{00000000-0005-0000-0000-00007D820000}"/>
    <cellStyle name="Normal 12 5 2 2 2 3 2 5 2" xfId="24848" xr:uid="{00000000-0005-0000-0000-00007E820000}"/>
    <cellStyle name="Normal 12 5 2 2 2 3 2 5 2 2" xfId="50468" xr:uid="{00000000-0005-0000-0000-00007F820000}"/>
    <cellStyle name="Normal 12 5 2 2 2 3 2 5 3" xfId="37658" xr:uid="{00000000-0005-0000-0000-000080820000}"/>
    <cellStyle name="Normal 12 5 2 2 2 3 2 6" xfId="6547" xr:uid="{00000000-0005-0000-0000-000081820000}"/>
    <cellStyle name="Normal 12 5 2 2 2 3 2 6 2" xfId="19358" xr:uid="{00000000-0005-0000-0000-000082820000}"/>
    <cellStyle name="Normal 12 5 2 2 2 3 2 6 2 2" xfId="44978" xr:uid="{00000000-0005-0000-0000-000083820000}"/>
    <cellStyle name="Normal 12 5 2 2 2 3 2 6 3" xfId="32168" xr:uid="{00000000-0005-0000-0000-000084820000}"/>
    <cellStyle name="Normal 12 5 2 2 2 3 2 7" xfId="13868" xr:uid="{00000000-0005-0000-0000-000085820000}"/>
    <cellStyle name="Normal 12 5 2 2 2 3 2 7 2" xfId="39488" xr:uid="{00000000-0005-0000-0000-000086820000}"/>
    <cellStyle name="Normal 12 5 2 2 2 3 2 8" xfId="26678" xr:uid="{00000000-0005-0000-0000-000087820000}"/>
    <cellStyle name="Normal 12 5 2 2 2 3 3" xfId="1551" xr:uid="{00000000-0005-0000-0000-000088820000}"/>
    <cellStyle name="Normal 12 5 2 2 2 3 3 2" xfId="3381" xr:uid="{00000000-0005-0000-0000-000089820000}"/>
    <cellStyle name="Normal 12 5 2 2 2 3 3 2 2" xfId="8871" xr:uid="{00000000-0005-0000-0000-00008A820000}"/>
    <cellStyle name="Normal 12 5 2 2 2 3 3 2 2 2" xfId="21682" xr:uid="{00000000-0005-0000-0000-00008B820000}"/>
    <cellStyle name="Normal 12 5 2 2 2 3 3 2 2 2 2" xfId="47302" xr:uid="{00000000-0005-0000-0000-00008C820000}"/>
    <cellStyle name="Normal 12 5 2 2 2 3 3 2 2 3" xfId="34492" xr:uid="{00000000-0005-0000-0000-00008D820000}"/>
    <cellStyle name="Normal 12 5 2 2 2 3 3 2 3" xfId="16192" xr:uid="{00000000-0005-0000-0000-00008E820000}"/>
    <cellStyle name="Normal 12 5 2 2 2 3 3 2 3 2" xfId="41812" xr:uid="{00000000-0005-0000-0000-00008F820000}"/>
    <cellStyle name="Normal 12 5 2 2 2 3 3 2 4" xfId="29002" xr:uid="{00000000-0005-0000-0000-000090820000}"/>
    <cellStyle name="Normal 12 5 2 2 2 3 3 3" xfId="5211" xr:uid="{00000000-0005-0000-0000-000091820000}"/>
    <cellStyle name="Normal 12 5 2 2 2 3 3 3 2" xfId="10701" xr:uid="{00000000-0005-0000-0000-000092820000}"/>
    <cellStyle name="Normal 12 5 2 2 2 3 3 3 2 2" xfId="23512" xr:uid="{00000000-0005-0000-0000-000093820000}"/>
    <cellStyle name="Normal 12 5 2 2 2 3 3 3 2 2 2" xfId="49132" xr:uid="{00000000-0005-0000-0000-000094820000}"/>
    <cellStyle name="Normal 12 5 2 2 2 3 3 3 2 3" xfId="36322" xr:uid="{00000000-0005-0000-0000-000095820000}"/>
    <cellStyle name="Normal 12 5 2 2 2 3 3 3 3" xfId="18022" xr:uid="{00000000-0005-0000-0000-000096820000}"/>
    <cellStyle name="Normal 12 5 2 2 2 3 3 3 3 2" xfId="43642" xr:uid="{00000000-0005-0000-0000-000097820000}"/>
    <cellStyle name="Normal 12 5 2 2 2 3 3 3 4" xfId="30832" xr:uid="{00000000-0005-0000-0000-000098820000}"/>
    <cellStyle name="Normal 12 5 2 2 2 3 3 4" xfId="12531" xr:uid="{00000000-0005-0000-0000-000099820000}"/>
    <cellStyle name="Normal 12 5 2 2 2 3 3 4 2" xfId="25342" xr:uid="{00000000-0005-0000-0000-00009A820000}"/>
    <cellStyle name="Normal 12 5 2 2 2 3 3 4 2 2" xfId="50962" xr:uid="{00000000-0005-0000-0000-00009B820000}"/>
    <cellStyle name="Normal 12 5 2 2 2 3 3 4 3" xfId="38152" xr:uid="{00000000-0005-0000-0000-00009C820000}"/>
    <cellStyle name="Normal 12 5 2 2 2 3 3 5" xfId="7041" xr:uid="{00000000-0005-0000-0000-00009D820000}"/>
    <cellStyle name="Normal 12 5 2 2 2 3 3 5 2" xfId="19852" xr:uid="{00000000-0005-0000-0000-00009E820000}"/>
    <cellStyle name="Normal 12 5 2 2 2 3 3 5 2 2" xfId="45472" xr:uid="{00000000-0005-0000-0000-00009F820000}"/>
    <cellStyle name="Normal 12 5 2 2 2 3 3 5 3" xfId="32662" xr:uid="{00000000-0005-0000-0000-0000A0820000}"/>
    <cellStyle name="Normal 12 5 2 2 2 3 3 6" xfId="14362" xr:uid="{00000000-0005-0000-0000-0000A1820000}"/>
    <cellStyle name="Normal 12 5 2 2 2 3 3 6 2" xfId="39982" xr:uid="{00000000-0005-0000-0000-0000A2820000}"/>
    <cellStyle name="Normal 12 5 2 2 2 3 3 7" xfId="27172" xr:uid="{00000000-0005-0000-0000-0000A3820000}"/>
    <cellStyle name="Normal 12 5 2 2 2 3 4" xfId="2487" xr:uid="{00000000-0005-0000-0000-0000A4820000}"/>
    <cellStyle name="Normal 12 5 2 2 2 3 4 2" xfId="7977" xr:uid="{00000000-0005-0000-0000-0000A5820000}"/>
    <cellStyle name="Normal 12 5 2 2 2 3 4 2 2" xfId="20788" xr:uid="{00000000-0005-0000-0000-0000A6820000}"/>
    <cellStyle name="Normal 12 5 2 2 2 3 4 2 2 2" xfId="46408" xr:uid="{00000000-0005-0000-0000-0000A7820000}"/>
    <cellStyle name="Normal 12 5 2 2 2 3 4 2 3" xfId="33598" xr:uid="{00000000-0005-0000-0000-0000A8820000}"/>
    <cellStyle name="Normal 12 5 2 2 2 3 4 3" xfId="15298" xr:uid="{00000000-0005-0000-0000-0000A9820000}"/>
    <cellStyle name="Normal 12 5 2 2 2 3 4 3 2" xfId="40918" xr:uid="{00000000-0005-0000-0000-0000AA820000}"/>
    <cellStyle name="Normal 12 5 2 2 2 3 4 4" xfId="28108" xr:uid="{00000000-0005-0000-0000-0000AB820000}"/>
    <cellStyle name="Normal 12 5 2 2 2 3 5" xfId="4317" xr:uid="{00000000-0005-0000-0000-0000AC820000}"/>
    <cellStyle name="Normal 12 5 2 2 2 3 5 2" xfId="9807" xr:uid="{00000000-0005-0000-0000-0000AD820000}"/>
    <cellStyle name="Normal 12 5 2 2 2 3 5 2 2" xfId="22618" xr:uid="{00000000-0005-0000-0000-0000AE820000}"/>
    <cellStyle name="Normal 12 5 2 2 2 3 5 2 2 2" xfId="48238" xr:uid="{00000000-0005-0000-0000-0000AF820000}"/>
    <cellStyle name="Normal 12 5 2 2 2 3 5 2 3" xfId="35428" xr:uid="{00000000-0005-0000-0000-0000B0820000}"/>
    <cellStyle name="Normal 12 5 2 2 2 3 5 3" xfId="17128" xr:uid="{00000000-0005-0000-0000-0000B1820000}"/>
    <cellStyle name="Normal 12 5 2 2 2 3 5 3 2" xfId="42748" xr:uid="{00000000-0005-0000-0000-0000B2820000}"/>
    <cellStyle name="Normal 12 5 2 2 2 3 5 4" xfId="29938" xr:uid="{00000000-0005-0000-0000-0000B3820000}"/>
    <cellStyle name="Normal 12 5 2 2 2 3 6" xfId="11637" xr:uid="{00000000-0005-0000-0000-0000B4820000}"/>
    <cellStyle name="Normal 12 5 2 2 2 3 6 2" xfId="24448" xr:uid="{00000000-0005-0000-0000-0000B5820000}"/>
    <cellStyle name="Normal 12 5 2 2 2 3 6 2 2" xfId="50068" xr:uid="{00000000-0005-0000-0000-0000B6820000}"/>
    <cellStyle name="Normal 12 5 2 2 2 3 6 3" xfId="37258" xr:uid="{00000000-0005-0000-0000-0000B7820000}"/>
    <cellStyle name="Normal 12 5 2 2 2 3 7" xfId="6147" xr:uid="{00000000-0005-0000-0000-0000B8820000}"/>
    <cellStyle name="Normal 12 5 2 2 2 3 7 2" xfId="18958" xr:uid="{00000000-0005-0000-0000-0000B9820000}"/>
    <cellStyle name="Normal 12 5 2 2 2 3 7 2 2" xfId="44578" xr:uid="{00000000-0005-0000-0000-0000BA820000}"/>
    <cellStyle name="Normal 12 5 2 2 2 3 7 3" xfId="31768" xr:uid="{00000000-0005-0000-0000-0000BB820000}"/>
    <cellStyle name="Normal 12 5 2 2 2 3 8" xfId="13468" xr:uid="{00000000-0005-0000-0000-0000BC820000}"/>
    <cellStyle name="Normal 12 5 2 2 2 3 8 2" xfId="39088" xr:uid="{00000000-0005-0000-0000-0000BD820000}"/>
    <cellStyle name="Normal 12 5 2 2 2 3 9" xfId="26278" xr:uid="{00000000-0005-0000-0000-0000BE820000}"/>
    <cellStyle name="Normal 12 5 2 2 2 4" xfId="431" xr:uid="{00000000-0005-0000-0000-0000BF820000}"/>
    <cellStyle name="Normal 12 5 2 2 2 4 2" xfId="1326" xr:uid="{00000000-0005-0000-0000-0000C0820000}"/>
    <cellStyle name="Normal 12 5 2 2 2 4 2 2" xfId="3156" xr:uid="{00000000-0005-0000-0000-0000C1820000}"/>
    <cellStyle name="Normal 12 5 2 2 2 4 2 2 2" xfId="8646" xr:uid="{00000000-0005-0000-0000-0000C2820000}"/>
    <cellStyle name="Normal 12 5 2 2 2 4 2 2 2 2" xfId="21457" xr:uid="{00000000-0005-0000-0000-0000C3820000}"/>
    <cellStyle name="Normal 12 5 2 2 2 4 2 2 2 2 2" xfId="47077" xr:uid="{00000000-0005-0000-0000-0000C4820000}"/>
    <cellStyle name="Normal 12 5 2 2 2 4 2 2 2 3" xfId="34267" xr:uid="{00000000-0005-0000-0000-0000C5820000}"/>
    <cellStyle name="Normal 12 5 2 2 2 4 2 2 3" xfId="15967" xr:uid="{00000000-0005-0000-0000-0000C6820000}"/>
    <cellStyle name="Normal 12 5 2 2 2 4 2 2 3 2" xfId="41587" xr:uid="{00000000-0005-0000-0000-0000C7820000}"/>
    <cellStyle name="Normal 12 5 2 2 2 4 2 2 4" xfId="28777" xr:uid="{00000000-0005-0000-0000-0000C8820000}"/>
    <cellStyle name="Normal 12 5 2 2 2 4 2 3" xfId="4986" xr:uid="{00000000-0005-0000-0000-0000C9820000}"/>
    <cellStyle name="Normal 12 5 2 2 2 4 2 3 2" xfId="10476" xr:uid="{00000000-0005-0000-0000-0000CA820000}"/>
    <cellStyle name="Normal 12 5 2 2 2 4 2 3 2 2" xfId="23287" xr:uid="{00000000-0005-0000-0000-0000CB820000}"/>
    <cellStyle name="Normal 12 5 2 2 2 4 2 3 2 2 2" xfId="48907" xr:uid="{00000000-0005-0000-0000-0000CC820000}"/>
    <cellStyle name="Normal 12 5 2 2 2 4 2 3 2 3" xfId="36097" xr:uid="{00000000-0005-0000-0000-0000CD820000}"/>
    <cellStyle name="Normal 12 5 2 2 2 4 2 3 3" xfId="17797" xr:uid="{00000000-0005-0000-0000-0000CE820000}"/>
    <cellStyle name="Normal 12 5 2 2 2 4 2 3 3 2" xfId="43417" xr:uid="{00000000-0005-0000-0000-0000CF820000}"/>
    <cellStyle name="Normal 12 5 2 2 2 4 2 3 4" xfId="30607" xr:uid="{00000000-0005-0000-0000-0000D0820000}"/>
    <cellStyle name="Normal 12 5 2 2 2 4 2 4" xfId="12306" xr:uid="{00000000-0005-0000-0000-0000D1820000}"/>
    <cellStyle name="Normal 12 5 2 2 2 4 2 4 2" xfId="25117" xr:uid="{00000000-0005-0000-0000-0000D2820000}"/>
    <cellStyle name="Normal 12 5 2 2 2 4 2 4 2 2" xfId="50737" xr:uid="{00000000-0005-0000-0000-0000D3820000}"/>
    <cellStyle name="Normal 12 5 2 2 2 4 2 4 3" xfId="37927" xr:uid="{00000000-0005-0000-0000-0000D4820000}"/>
    <cellStyle name="Normal 12 5 2 2 2 4 2 5" xfId="6816" xr:uid="{00000000-0005-0000-0000-0000D5820000}"/>
    <cellStyle name="Normal 12 5 2 2 2 4 2 5 2" xfId="19627" xr:uid="{00000000-0005-0000-0000-0000D6820000}"/>
    <cellStyle name="Normal 12 5 2 2 2 4 2 5 2 2" xfId="45247" xr:uid="{00000000-0005-0000-0000-0000D7820000}"/>
    <cellStyle name="Normal 12 5 2 2 2 4 2 5 3" xfId="32437" xr:uid="{00000000-0005-0000-0000-0000D8820000}"/>
    <cellStyle name="Normal 12 5 2 2 2 4 2 6" xfId="14137" xr:uid="{00000000-0005-0000-0000-0000D9820000}"/>
    <cellStyle name="Normal 12 5 2 2 2 4 2 6 2" xfId="39757" xr:uid="{00000000-0005-0000-0000-0000DA820000}"/>
    <cellStyle name="Normal 12 5 2 2 2 4 2 7" xfId="26947" xr:uid="{00000000-0005-0000-0000-0000DB820000}"/>
    <cellStyle name="Normal 12 5 2 2 2 4 3" xfId="2262" xr:uid="{00000000-0005-0000-0000-0000DC820000}"/>
    <cellStyle name="Normal 12 5 2 2 2 4 3 2" xfId="7752" xr:uid="{00000000-0005-0000-0000-0000DD820000}"/>
    <cellStyle name="Normal 12 5 2 2 2 4 3 2 2" xfId="20563" xr:uid="{00000000-0005-0000-0000-0000DE820000}"/>
    <cellStyle name="Normal 12 5 2 2 2 4 3 2 2 2" xfId="46183" xr:uid="{00000000-0005-0000-0000-0000DF820000}"/>
    <cellStyle name="Normal 12 5 2 2 2 4 3 2 3" xfId="33373" xr:uid="{00000000-0005-0000-0000-0000E0820000}"/>
    <cellStyle name="Normal 12 5 2 2 2 4 3 3" xfId="15073" xr:uid="{00000000-0005-0000-0000-0000E1820000}"/>
    <cellStyle name="Normal 12 5 2 2 2 4 3 3 2" xfId="40693" xr:uid="{00000000-0005-0000-0000-0000E2820000}"/>
    <cellStyle name="Normal 12 5 2 2 2 4 3 4" xfId="27883" xr:uid="{00000000-0005-0000-0000-0000E3820000}"/>
    <cellStyle name="Normal 12 5 2 2 2 4 4" xfId="4092" xr:uid="{00000000-0005-0000-0000-0000E4820000}"/>
    <cellStyle name="Normal 12 5 2 2 2 4 4 2" xfId="9582" xr:uid="{00000000-0005-0000-0000-0000E5820000}"/>
    <cellStyle name="Normal 12 5 2 2 2 4 4 2 2" xfId="22393" xr:uid="{00000000-0005-0000-0000-0000E6820000}"/>
    <cellStyle name="Normal 12 5 2 2 2 4 4 2 2 2" xfId="48013" xr:uid="{00000000-0005-0000-0000-0000E7820000}"/>
    <cellStyle name="Normal 12 5 2 2 2 4 4 2 3" xfId="35203" xr:uid="{00000000-0005-0000-0000-0000E8820000}"/>
    <cellStyle name="Normal 12 5 2 2 2 4 4 3" xfId="16903" xr:uid="{00000000-0005-0000-0000-0000E9820000}"/>
    <cellStyle name="Normal 12 5 2 2 2 4 4 3 2" xfId="42523" xr:uid="{00000000-0005-0000-0000-0000EA820000}"/>
    <cellStyle name="Normal 12 5 2 2 2 4 4 4" xfId="29713" xr:uid="{00000000-0005-0000-0000-0000EB820000}"/>
    <cellStyle name="Normal 12 5 2 2 2 4 5" xfId="11412" xr:uid="{00000000-0005-0000-0000-0000EC820000}"/>
    <cellStyle name="Normal 12 5 2 2 2 4 5 2" xfId="24223" xr:uid="{00000000-0005-0000-0000-0000ED820000}"/>
    <cellStyle name="Normal 12 5 2 2 2 4 5 2 2" xfId="49843" xr:uid="{00000000-0005-0000-0000-0000EE820000}"/>
    <cellStyle name="Normal 12 5 2 2 2 4 5 3" xfId="37033" xr:uid="{00000000-0005-0000-0000-0000EF820000}"/>
    <cellStyle name="Normal 12 5 2 2 2 4 6" xfId="5922" xr:uid="{00000000-0005-0000-0000-0000F0820000}"/>
    <cellStyle name="Normal 12 5 2 2 2 4 6 2" xfId="18733" xr:uid="{00000000-0005-0000-0000-0000F1820000}"/>
    <cellStyle name="Normal 12 5 2 2 2 4 6 2 2" xfId="44353" xr:uid="{00000000-0005-0000-0000-0000F2820000}"/>
    <cellStyle name="Normal 12 5 2 2 2 4 6 3" xfId="31543" xr:uid="{00000000-0005-0000-0000-0000F3820000}"/>
    <cellStyle name="Normal 12 5 2 2 2 4 7" xfId="13243" xr:uid="{00000000-0005-0000-0000-0000F4820000}"/>
    <cellStyle name="Normal 12 5 2 2 2 4 7 2" xfId="38863" xr:uid="{00000000-0005-0000-0000-0000F5820000}"/>
    <cellStyle name="Normal 12 5 2 2 2 4 8" xfId="26053" xr:uid="{00000000-0005-0000-0000-0000F6820000}"/>
    <cellStyle name="Normal 12 5 2 2 2 5" xfId="790" xr:uid="{00000000-0005-0000-0000-0000F7820000}"/>
    <cellStyle name="Normal 12 5 2 2 2 5 2" xfId="1685" xr:uid="{00000000-0005-0000-0000-0000F8820000}"/>
    <cellStyle name="Normal 12 5 2 2 2 5 2 2" xfId="3515" xr:uid="{00000000-0005-0000-0000-0000F9820000}"/>
    <cellStyle name="Normal 12 5 2 2 2 5 2 2 2" xfId="9005" xr:uid="{00000000-0005-0000-0000-0000FA820000}"/>
    <cellStyle name="Normal 12 5 2 2 2 5 2 2 2 2" xfId="21816" xr:uid="{00000000-0005-0000-0000-0000FB820000}"/>
    <cellStyle name="Normal 12 5 2 2 2 5 2 2 2 2 2" xfId="47436" xr:uid="{00000000-0005-0000-0000-0000FC820000}"/>
    <cellStyle name="Normal 12 5 2 2 2 5 2 2 2 3" xfId="34626" xr:uid="{00000000-0005-0000-0000-0000FD820000}"/>
    <cellStyle name="Normal 12 5 2 2 2 5 2 2 3" xfId="16326" xr:uid="{00000000-0005-0000-0000-0000FE820000}"/>
    <cellStyle name="Normal 12 5 2 2 2 5 2 2 3 2" xfId="41946" xr:uid="{00000000-0005-0000-0000-0000FF820000}"/>
    <cellStyle name="Normal 12 5 2 2 2 5 2 2 4" xfId="29136" xr:uid="{00000000-0005-0000-0000-000000830000}"/>
    <cellStyle name="Normal 12 5 2 2 2 5 2 3" xfId="5345" xr:uid="{00000000-0005-0000-0000-000001830000}"/>
    <cellStyle name="Normal 12 5 2 2 2 5 2 3 2" xfId="10835" xr:uid="{00000000-0005-0000-0000-000002830000}"/>
    <cellStyle name="Normal 12 5 2 2 2 5 2 3 2 2" xfId="23646" xr:uid="{00000000-0005-0000-0000-000003830000}"/>
    <cellStyle name="Normal 12 5 2 2 2 5 2 3 2 2 2" xfId="49266" xr:uid="{00000000-0005-0000-0000-000004830000}"/>
    <cellStyle name="Normal 12 5 2 2 2 5 2 3 2 3" xfId="36456" xr:uid="{00000000-0005-0000-0000-000005830000}"/>
    <cellStyle name="Normal 12 5 2 2 2 5 2 3 3" xfId="18156" xr:uid="{00000000-0005-0000-0000-000006830000}"/>
    <cellStyle name="Normal 12 5 2 2 2 5 2 3 3 2" xfId="43776" xr:uid="{00000000-0005-0000-0000-000007830000}"/>
    <cellStyle name="Normal 12 5 2 2 2 5 2 3 4" xfId="30966" xr:uid="{00000000-0005-0000-0000-000008830000}"/>
    <cellStyle name="Normal 12 5 2 2 2 5 2 4" xfId="12665" xr:uid="{00000000-0005-0000-0000-000009830000}"/>
    <cellStyle name="Normal 12 5 2 2 2 5 2 4 2" xfId="25476" xr:uid="{00000000-0005-0000-0000-00000A830000}"/>
    <cellStyle name="Normal 12 5 2 2 2 5 2 4 2 2" xfId="51096" xr:uid="{00000000-0005-0000-0000-00000B830000}"/>
    <cellStyle name="Normal 12 5 2 2 2 5 2 4 3" xfId="38286" xr:uid="{00000000-0005-0000-0000-00000C830000}"/>
    <cellStyle name="Normal 12 5 2 2 2 5 2 5" xfId="7175" xr:uid="{00000000-0005-0000-0000-00000D830000}"/>
    <cellStyle name="Normal 12 5 2 2 2 5 2 5 2" xfId="19986" xr:uid="{00000000-0005-0000-0000-00000E830000}"/>
    <cellStyle name="Normal 12 5 2 2 2 5 2 5 2 2" xfId="45606" xr:uid="{00000000-0005-0000-0000-00000F830000}"/>
    <cellStyle name="Normal 12 5 2 2 2 5 2 5 3" xfId="32796" xr:uid="{00000000-0005-0000-0000-000010830000}"/>
    <cellStyle name="Normal 12 5 2 2 2 5 2 6" xfId="14496" xr:uid="{00000000-0005-0000-0000-000011830000}"/>
    <cellStyle name="Normal 12 5 2 2 2 5 2 6 2" xfId="40116" xr:uid="{00000000-0005-0000-0000-000012830000}"/>
    <cellStyle name="Normal 12 5 2 2 2 5 2 7" xfId="27306" xr:uid="{00000000-0005-0000-0000-000013830000}"/>
    <cellStyle name="Normal 12 5 2 2 2 5 3" xfId="2621" xr:uid="{00000000-0005-0000-0000-000014830000}"/>
    <cellStyle name="Normal 12 5 2 2 2 5 3 2" xfId="8111" xr:uid="{00000000-0005-0000-0000-000015830000}"/>
    <cellStyle name="Normal 12 5 2 2 2 5 3 2 2" xfId="20922" xr:uid="{00000000-0005-0000-0000-000016830000}"/>
    <cellStyle name="Normal 12 5 2 2 2 5 3 2 2 2" xfId="46542" xr:uid="{00000000-0005-0000-0000-000017830000}"/>
    <cellStyle name="Normal 12 5 2 2 2 5 3 2 3" xfId="33732" xr:uid="{00000000-0005-0000-0000-000018830000}"/>
    <cellStyle name="Normal 12 5 2 2 2 5 3 3" xfId="15432" xr:uid="{00000000-0005-0000-0000-000019830000}"/>
    <cellStyle name="Normal 12 5 2 2 2 5 3 3 2" xfId="41052" xr:uid="{00000000-0005-0000-0000-00001A830000}"/>
    <cellStyle name="Normal 12 5 2 2 2 5 3 4" xfId="28242" xr:uid="{00000000-0005-0000-0000-00001B830000}"/>
    <cellStyle name="Normal 12 5 2 2 2 5 4" xfId="4451" xr:uid="{00000000-0005-0000-0000-00001C830000}"/>
    <cellStyle name="Normal 12 5 2 2 2 5 4 2" xfId="9941" xr:uid="{00000000-0005-0000-0000-00001D830000}"/>
    <cellStyle name="Normal 12 5 2 2 2 5 4 2 2" xfId="22752" xr:uid="{00000000-0005-0000-0000-00001E830000}"/>
    <cellStyle name="Normal 12 5 2 2 2 5 4 2 2 2" xfId="48372" xr:uid="{00000000-0005-0000-0000-00001F830000}"/>
    <cellStyle name="Normal 12 5 2 2 2 5 4 2 3" xfId="35562" xr:uid="{00000000-0005-0000-0000-000020830000}"/>
    <cellStyle name="Normal 12 5 2 2 2 5 4 3" xfId="17262" xr:uid="{00000000-0005-0000-0000-000021830000}"/>
    <cellStyle name="Normal 12 5 2 2 2 5 4 3 2" xfId="42882" xr:uid="{00000000-0005-0000-0000-000022830000}"/>
    <cellStyle name="Normal 12 5 2 2 2 5 4 4" xfId="30072" xr:uid="{00000000-0005-0000-0000-000023830000}"/>
    <cellStyle name="Normal 12 5 2 2 2 5 5" xfId="11771" xr:uid="{00000000-0005-0000-0000-000024830000}"/>
    <cellStyle name="Normal 12 5 2 2 2 5 5 2" xfId="24582" xr:uid="{00000000-0005-0000-0000-000025830000}"/>
    <cellStyle name="Normal 12 5 2 2 2 5 5 2 2" xfId="50202" xr:uid="{00000000-0005-0000-0000-000026830000}"/>
    <cellStyle name="Normal 12 5 2 2 2 5 5 3" xfId="37392" xr:uid="{00000000-0005-0000-0000-000027830000}"/>
    <cellStyle name="Normal 12 5 2 2 2 5 6" xfId="6281" xr:uid="{00000000-0005-0000-0000-000028830000}"/>
    <cellStyle name="Normal 12 5 2 2 2 5 6 2" xfId="19092" xr:uid="{00000000-0005-0000-0000-000029830000}"/>
    <cellStyle name="Normal 12 5 2 2 2 5 6 2 2" xfId="44712" xr:uid="{00000000-0005-0000-0000-00002A830000}"/>
    <cellStyle name="Normal 12 5 2 2 2 5 6 3" xfId="31902" xr:uid="{00000000-0005-0000-0000-00002B830000}"/>
    <cellStyle name="Normal 12 5 2 2 2 5 7" xfId="13602" xr:uid="{00000000-0005-0000-0000-00002C830000}"/>
    <cellStyle name="Normal 12 5 2 2 2 5 7 2" xfId="39222" xr:uid="{00000000-0005-0000-0000-00002D830000}"/>
    <cellStyle name="Normal 12 5 2 2 2 5 8" xfId="26412" xr:uid="{00000000-0005-0000-0000-00002E830000}"/>
    <cellStyle name="Normal 12 5 2 2 2 6" xfId="1191" xr:uid="{00000000-0005-0000-0000-00002F830000}"/>
    <cellStyle name="Normal 12 5 2 2 2 6 2" xfId="3021" xr:uid="{00000000-0005-0000-0000-000030830000}"/>
    <cellStyle name="Normal 12 5 2 2 2 6 2 2" xfId="8511" xr:uid="{00000000-0005-0000-0000-000031830000}"/>
    <cellStyle name="Normal 12 5 2 2 2 6 2 2 2" xfId="21322" xr:uid="{00000000-0005-0000-0000-000032830000}"/>
    <cellStyle name="Normal 12 5 2 2 2 6 2 2 2 2" xfId="46942" xr:uid="{00000000-0005-0000-0000-000033830000}"/>
    <cellStyle name="Normal 12 5 2 2 2 6 2 2 3" xfId="34132" xr:uid="{00000000-0005-0000-0000-000034830000}"/>
    <cellStyle name="Normal 12 5 2 2 2 6 2 3" xfId="15832" xr:uid="{00000000-0005-0000-0000-000035830000}"/>
    <cellStyle name="Normal 12 5 2 2 2 6 2 3 2" xfId="41452" xr:uid="{00000000-0005-0000-0000-000036830000}"/>
    <cellStyle name="Normal 12 5 2 2 2 6 2 4" xfId="28642" xr:uid="{00000000-0005-0000-0000-000037830000}"/>
    <cellStyle name="Normal 12 5 2 2 2 6 3" xfId="4851" xr:uid="{00000000-0005-0000-0000-000038830000}"/>
    <cellStyle name="Normal 12 5 2 2 2 6 3 2" xfId="10341" xr:uid="{00000000-0005-0000-0000-000039830000}"/>
    <cellStyle name="Normal 12 5 2 2 2 6 3 2 2" xfId="23152" xr:uid="{00000000-0005-0000-0000-00003A830000}"/>
    <cellStyle name="Normal 12 5 2 2 2 6 3 2 2 2" xfId="48772" xr:uid="{00000000-0005-0000-0000-00003B830000}"/>
    <cellStyle name="Normal 12 5 2 2 2 6 3 2 3" xfId="35962" xr:uid="{00000000-0005-0000-0000-00003C830000}"/>
    <cellStyle name="Normal 12 5 2 2 2 6 3 3" xfId="17662" xr:uid="{00000000-0005-0000-0000-00003D830000}"/>
    <cellStyle name="Normal 12 5 2 2 2 6 3 3 2" xfId="43282" xr:uid="{00000000-0005-0000-0000-00003E830000}"/>
    <cellStyle name="Normal 12 5 2 2 2 6 3 4" xfId="30472" xr:uid="{00000000-0005-0000-0000-00003F830000}"/>
    <cellStyle name="Normal 12 5 2 2 2 6 4" xfId="12171" xr:uid="{00000000-0005-0000-0000-000040830000}"/>
    <cellStyle name="Normal 12 5 2 2 2 6 4 2" xfId="24982" xr:uid="{00000000-0005-0000-0000-000041830000}"/>
    <cellStyle name="Normal 12 5 2 2 2 6 4 2 2" xfId="50602" xr:uid="{00000000-0005-0000-0000-000042830000}"/>
    <cellStyle name="Normal 12 5 2 2 2 6 4 3" xfId="37792" xr:uid="{00000000-0005-0000-0000-000043830000}"/>
    <cellStyle name="Normal 12 5 2 2 2 6 5" xfId="6681" xr:uid="{00000000-0005-0000-0000-000044830000}"/>
    <cellStyle name="Normal 12 5 2 2 2 6 5 2" xfId="19492" xr:uid="{00000000-0005-0000-0000-000045830000}"/>
    <cellStyle name="Normal 12 5 2 2 2 6 5 2 2" xfId="45112" xr:uid="{00000000-0005-0000-0000-000046830000}"/>
    <cellStyle name="Normal 12 5 2 2 2 6 5 3" xfId="32302" xr:uid="{00000000-0005-0000-0000-000047830000}"/>
    <cellStyle name="Normal 12 5 2 2 2 6 6" xfId="14002" xr:uid="{00000000-0005-0000-0000-000048830000}"/>
    <cellStyle name="Normal 12 5 2 2 2 6 6 2" xfId="39622" xr:uid="{00000000-0005-0000-0000-000049830000}"/>
    <cellStyle name="Normal 12 5 2 2 2 6 7" xfId="26812" xr:uid="{00000000-0005-0000-0000-00004A830000}"/>
    <cellStyle name="Normal 12 5 2 2 2 7" xfId="2127" xr:uid="{00000000-0005-0000-0000-00004B830000}"/>
    <cellStyle name="Normal 12 5 2 2 2 7 2" xfId="7617" xr:uid="{00000000-0005-0000-0000-00004C830000}"/>
    <cellStyle name="Normal 12 5 2 2 2 7 2 2" xfId="20428" xr:uid="{00000000-0005-0000-0000-00004D830000}"/>
    <cellStyle name="Normal 12 5 2 2 2 7 2 2 2" xfId="46048" xr:uid="{00000000-0005-0000-0000-00004E830000}"/>
    <cellStyle name="Normal 12 5 2 2 2 7 2 3" xfId="33238" xr:uid="{00000000-0005-0000-0000-00004F830000}"/>
    <cellStyle name="Normal 12 5 2 2 2 7 3" xfId="14938" xr:uid="{00000000-0005-0000-0000-000050830000}"/>
    <cellStyle name="Normal 12 5 2 2 2 7 3 2" xfId="40558" xr:uid="{00000000-0005-0000-0000-000051830000}"/>
    <cellStyle name="Normal 12 5 2 2 2 7 4" xfId="27748" xr:uid="{00000000-0005-0000-0000-000052830000}"/>
    <cellStyle name="Normal 12 5 2 2 2 8" xfId="3957" xr:uid="{00000000-0005-0000-0000-000053830000}"/>
    <cellStyle name="Normal 12 5 2 2 2 8 2" xfId="9447" xr:uid="{00000000-0005-0000-0000-000054830000}"/>
    <cellStyle name="Normal 12 5 2 2 2 8 2 2" xfId="22258" xr:uid="{00000000-0005-0000-0000-000055830000}"/>
    <cellStyle name="Normal 12 5 2 2 2 8 2 2 2" xfId="47878" xr:uid="{00000000-0005-0000-0000-000056830000}"/>
    <cellStyle name="Normal 12 5 2 2 2 8 2 3" xfId="35068" xr:uid="{00000000-0005-0000-0000-000057830000}"/>
    <cellStyle name="Normal 12 5 2 2 2 8 3" xfId="16768" xr:uid="{00000000-0005-0000-0000-000058830000}"/>
    <cellStyle name="Normal 12 5 2 2 2 8 3 2" xfId="42388" xr:uid="{00000000-0005-0000-0000-000059830000}"/>
    <cellStyle name="Normal 12 5 2 2 2 8 4" xfId="29578" xr:uid="{00000000-0005-0000-0000-00005A830000}"/>
    <cellStyle name="Normal 12 5 2 2 2 9" xfId="11277" xr:uid="{00000000-0005-0000-0000-00005B830000}"/>
    <cellStyle name="Normal 12 5 2 2 2 9 2" xfId="24088" xr:uid="{00000000-0005-0000-0000-00005C830000}"/>
    <cellStyle name="Normal 12 5 2 2 2 9 2 2" xfId="49708" xr:uid="{00000000-0005-0000-0000-00005D830000}"/>
    <cellStyle name="Normal 12 5 2 2 2 9 3" xfId="36898" xr:uid="{00000000-0005-0000-0000-00005E830000}"/>
    <cellStyle name="Normal 12 5 2 2 3" xfId="346" xr:uid="{00000000-0005-0000-0000-00005F830000}"/>
    <cellStyle name="Normal 12 5 2 2 3 10" xfId="5838" xr:uid="{00000000-0005-0000-0000-000060830000}"/>
    <cellStyle name="Normal 12 5 2 2 3 10 2" xfId="18649" xr:uid="{00000000-0005-0000-0000-000061830000}"/>
    <cellStyle name="Normal 12 5 2 2 3 10 2 2" xfId="44269" xr:uid="{00000000-0005-0000-0000-000062830000}"/>
    <cellStyle name="Normal 12 5 2 2 3 10 3" xfId="31459" xr:uid="{00000000-0005-0000-0000-000063830000}"/>
    <cellStyle name="Normal 12 5 2 2 3 11" xfId="13159" xr:uid="{00000000-0005-0000-0000-000064830000}"/>
    <cellStyle name="Normal 12 5 2 2 3 11 2" xfId="38779" xr:uid="{00000000-0005-0000-0000-000065830000}"/>
    <cellStyle name="Normal 12 5 2 2 3 12" xfId="25969" xr:uid="{00000000-0005-0000-0000-000066830000}"/>
    <cellStyle name="Normal 12 5 2 2 3 2" xfId="575" xr:uid="{00000000-0005-0000-0000-000067830000}"/>
    <cellStyle name="Normal 12 5 2 2 3 2 2" xfId="974" xr:uid="{00000000-0005-0000-0000-000068830000}"/>
    <cellStyle name="Normal 12 5 2 2 3 2 2 2" xfId="1869" xr:uid="{00000000-0005-0000-0000-000069830000}"/>
    <cellStyle name="Normal 12 5 2 2 3 2 2 2 2" xfId="3699" xr:uid="{00000000-0005-0000-0000-00006A830000}"/>
    <cellStyle name="Normal 12 5 2 2 3 2 2 2 2 2" xfId="9189" xr:uid="{00000000-0005-0000-0000-00006B830000}"/>
    <cellStyle name="Normal 12 5 2 2 3 2 2 2 2 2 2" xfId="22000" xr:uid="{00000000-0005-0000-0000-00006C830000}"/>
    <cellStyle name="Normal 12 5 2 2 3 2 2 2 2 2 2 2" xfId="47620" xr:uid="{00000000-0005-0000-0000-00006D830000}"/>
    <cellStyle name="Normal 12 5 2 2 3 2 2 2 2 2 3" xfId="34810" xr:uid="{00000000-0005-0000-0000-00006E830000}"/>
    <cellStyle name="Normal 12 5 2 2 3 2 2 2 2 3" xfId="16510" xr:uid="{00000000-0005-0000-0000-00006F830000}"/>
    <cellStyle name="Normal 12 5 2 2 3 2 2 2 2 3 2" xfId="42130" xr:uid="{00000000-0005-0000-0000-000070830000}"/>
    <cellStyle name="Normal 12 5 2 2 3 2 2 2 2 4" xfId="29320" xr:uid="{00000000-0005-0000-0000-000071830000}"/>
    <cellStyle name="Normal 12 5 2 2 3 2 2 2 3" xfId="5529" xr:uid="{00000000-0005-0000-0000-000072830000}"/>
    <cellStyle name="Normal 12 5 2 2 3 2 2 2 3 2" xfId="11019" xr:uid="{00000000-0005-0000-0000-000073830000}"/>
    <cellStyle name="Normal 12 5 2 2 3 2 2 2 3 2 2" xfId="23830" xr:uid="{00000000-0005-0000-0000-000074830000}"/>
    <cellStyle name="Normal 12 5 2 2 3 2 2 2 3 2 2 2" xfId="49450" xr:uid="{00000000-0005-0000-0000-000075830000}"/>
    <cellStyle name="Normal 12 5 2 2 3 2 2 2 3 2 3" xfId="36640" xr:uid="{00000000-0005-0000-0000-000076830000}"/>
    <cellStyle name="Normal 12 5 2 2 3 2 2 2 3 3" xfId="18340" xr:uid="{00000000-0005-0000-0000-000077830000}"/>
    <cellStyle name="Normal 12 5 2 2 3 2 2 2 3 3 2" xfId="43960" xr:uid="{00000000-0005-0000-0000-000078830000}"/>
    <cellStyle name="Normal 12 5 2 2 3 2 2 2 3 4" xfId="31150" xr:uid="{00000000-0005-0000-0000-000079830000}"/>
    <cellStyle name="Normal 12 5 2 2 3 2 2 2 4" xfId="12849" xr:uid="{00000000-0005-0000-0000-00007A830000}"/>
    <cellStyle name="Normal 12 5 2 2 3 2 2 2 4 2" xfId="25660" xr:uid="{00000000-0005-0000-0000-00007B830000}"/>
    <cellStyle name="Normal 12 5 2 2 3 2 2 2 4 2 2" xfId="51280" xr:uid="{00000000-0005-0000-0000-00007C830000}"/>
    <cellStyle name="Normal 12 5 2 2 3 2 2 2 4 3" xfId="38470" xr:uid="{00000000-0005-0000-0000-00007D830000}"/>
    <cellStyle name="Normal 12 5 2 2 3 2 2 2 5" xfId="7359" xr:uid="{00000000-0005-0000-0000-00007E830000}"/>
    <cellStyle name="Normal 12 5 2 2 3 2 2 2 5 2" xfId="20170" xr:uid="{00000000-0005-0000-0000-00007F830000}"/>
    <cellStyle name="Normal 12 5 2 2 3 2 2 2 5 2 2" xfId="45790" xr:uid="{00000000-0005-0000-0000-000080830000}"/>
    <cellStyle name="Normal 12 5 2 2 3 2 2 2 5 3" xfId="32980" xr:uid="{00000000-0005-0000-0000-000081830000}"/>
    <cellStyle name="Normal 12 5 2 2 3 2 2 2 6" xfId="14680" xr:uid="{00000000-0005-0000-0000-000082830000}"/>
    <cellStyle name="Normal 12 5 2 2 3 2 2 2 6 2" xfId="40300" xr:uid="{00000000-0005-0000-0000-000083830000}"/>
    <cellStyle name="Normal 12 5 2 2 3 2 2 2 7" xfId="27490" xr:uid="{00000000-0005-0000-0000-000084830000}"/>
    <cellStyle name="Normal 12 5 2 2 3 2 2 3" xfId="2805" xr:uid="{00000000-0005-0000-0000-000085830000}"/>
    <cellStyle name="Normal 12 5 2 2 3 2 2 3 2" xfId="8295" xr:uid="{00000000-0005-0000-0000-000086830000}"/>
    <cellStyle name="Normal 12 5 2 2 3 2 2 3 2 2" xfId="21106" xr:uid="{00000000-0005-0000-0000-000087830000}"/>
    <cellStyle name="Normal 12 5 2 2 3 2 2 3 2 2 2" xfId="46726" xr:uid="{00000000-0005-0000-0000-000088830000}"/>
    <cellStyle name="Normal 12 5 2 2 3 2 2 3 2 3" xfId="33916" xr:uid="{00000000-0005-0000-0000-000089830000}"/>
    <cellStyle name="Normal 12 5 2 2 3 2 2 3 3" xfId="15616" xr:uid="{00000000-0005-0000-0000-00008A830000}"/>
    <cellStyle name="Normal 12 5 2 2 3 2 2 3 3 2" xfId="41236" xr:uid="{00000000-0005-0000-0000-00008B830000}"/>
    <cellStyle name="Normal 12 5 2 2 3 2 2 3 4" xfId="28426" xr:uid="{00000000-0005-0000-0000-00008C830000}"/>
    <cellStyle name="Normal 12 5 2 2 3 2 2 4" xfId="4635" xr:uid="{00000000-0005-0000-0000-00008D830000}"/>
    <cellStyle name="Normal 12 5 2 2 3 2 2 4 2" xfId="10125" xr:uid="{00000000-0005-0000-0000-00008E830000}"/>
    <cellStyle name="Normal 12 5 2 2 3 2 2 4 2 2" xfId="22936" xr:uid="{00000000-0005-0000-0000-00008F830000}"/>
    <cellStyle name="Normal 12 5 2 2 3 2 2 4 2 2 2" xfId="48556" xr:uid="{00000000-0005-0000-0000-000090830000}"/>
    <cellStyle name="Normal 12 5 2 2 3 2 2 4 2 3" xfId="35746" xr:uid="{00000000-0005-0000-0000-000091830000}"/>
    <cellStyle name="Normal 12 5 2 2 3 2 2 4 3" xfId="17446" xr:uid="{00000000-0005-0000-0000-000092830000}"/>
    <cellStyle name="Normal 12 5 2 2 3 2 2 4 3 2" xfId="43066" xr:uid="{00000000-0005-0000-0000-000093830000}"/>
    <cellStyle name="Normal 12 5 2 2 3 2 2 4 4" xfId="30256" xr:uid="{00000000-0005-0000-0000-000094830000}"/>
    <cellStyle name="Normal 12 5 2 2 3 2 2 5" xfId="11955" xr:uid="{00000000-0005-0000-0000-000095830000}"/>
    <cellStyle name="Normal 12 5 2 2 3 2 2 5 2" xfId="24766" xr:uid="{00000000-0005-0000-0000-000096830000}"/>
    <cellStyle name="Normal 12 5 2 2 3 2 2 5 2 2" xfId="50386" xr:uid="{00000000-0005-0000-0000-000097830000}"/>
    <cellStyle name="Normal 12 5 2 2 3 2 2 5 3" xfId="37576" xr:uid="{00000000-0005-0000-0000-000098830000}"/>
    <cellStyle name="Normal 12 5 2 2 3 2 2 6" xfId="6465" xr:uid="{00000000-0005-0000-0000-000099830000}"/>
    <cellStyle name="Normal 12 5 2 2 3 2 2 6 2" xfId="19276" xr:uid="{00000000-0005-0000-0000-00009A830000}"/>
    <cellStyle name="Normal 12 5 2 2 3 2 2 6 2 2" xfId="44896" xr:uid="{00000000-0005-0000-0000-00009B830000}"/>
    <cellStyle name="Normal 12 5 2 2 3 2 2 6 3" xfId="32086" xr:uid="{00000000-0005-0000-0000-00009C830000}"/>
    <cellStyle name="Normal 12 5 2 2 3 2 2 7" xfId="13786" xr:uid="{00000000-0005-0000-0000-00009D830000}"/>
    <cellStyle name="Normal 12 5 2 2 3 2 2 7 2" xfId="39406" xr:uid="{00000000-0005-0000-0000-00009E830000}"/>
    <cellStyle name="Normal 12 5 2 2 3 2 2 8" xfId="26596" xr:uid="{00000000-0005-0000-0000-00009F830000}"/>
    <cellStyle name="Normal 12 5 2 2 3 2 3" xfId="1470" xr:uid="{00000000-0005-0000-0000-0000A0830000}"/>
    <cellStyle name="Normal 12 5 2 2 3 2 3 2" xfId="3300" xr:uid="{00000000-0005-0000-0000-0000A1830000}"/>
    <cellStyle name="Normal 12 5 2 2 3 2 3 2 2" xfId="8790" xr:uid="{00000000-0005-0000-0000-0000A2830000}"/>
    <cellStyle name="Normal 12 5 2 2 3 2 3 2 2 2" xfId="21601" xr:uid="{00000000-0005-0000-0000-0000A3830000}"/>
    <cellStyle name="Normal 12 5 2 2 3 2 3 2 2 2 2" xfId="47221" xr:uid="{00000000-0005-0000-0000-0000A4830000}"/>
    <cellStyle name="Normal 12 5 2 2 3 2 3 2 2 3" xfId="34411" xr:uid="{00000000-0005-0000-0000-0000A5830000}"/>
    <cellStyle name="Normal 12 5 2 2 3 2 3 2 3" xfId="16111" xr:uid="{00000000-0005-0000-0000-0000A6830000}"/>
    <cellStyle name="Normal 12 5 2 2 3 2 3 2 3 2" xfId="41731" xr:uid="{00000000-0005-0000-0000-0000A7830000}"/>
    <cellStyle name="Normal 12 5 2 2 3 2 3 2 4" xfId="28921" xr:uid="{00000000-0005-0000-0000-0000A8830000}"/>
    <cellStyle name="Normal 12 5 2 2 3 2 3 3" xfId="5130" xr:uid="{00000000-0005-0000-0000-0000A9830000}"/>
    <cellStyle name="Normal 12 5 2 2 3 2 3 3 2" xfId="10620" xr:uid="{00000000-0005-0000-0000-0000AA830000}"/>
    <cellStyle name="Normal 12 5 2 2 3 2 3 3 2 2" xfId="23431" xr:uid="{00000000-0005-0000-0000-0000AB830000}"/>
    <cellStyle name="Normal 12 5 2 2 3 2 3 3 2 2 2" xfId="49051" xr:uid="{00000000-0005-0000-0000-0000AC830000}"/>
    <cellStyle name="Normal 12 5 2 2 3 2 3 3 2 3" xfId="36241" xr:uid="{00000000-0005-0000-0000-0000AD830000}"/>
    <cellStyle name="Normal 12 5 2 2 3 2 3 3 3" xfId="17941" xr:uid="{00000000-0005-0000-0000-0000AE830000}"/>
    <cellStyle name="Normal 12 5 2 2 3 2 3 3 3 2" xfId="43561" xr:uid="{00000000-0005-0000-0000-0000AF830000}"/>
    <cellStyle name="Normal 12 5 2 2 3 2 3 3 4" xfId="30751" xr:uid="{00000000-0005-0000-0000-0000B0830000}"/>
    <cellStyle name="Normal 12 5 2 2 3 2 3 4" xfId="12450" xr:uid="{00000000-0005-0000-0000-0000B1830000}"/>
    <cellStyle name="Normal 12 5 2 2 3 2 3 4 2" xfId="25261" xr:uid="{00000000-0005-0000-0000-0000B2830000}"/>
    <cellStyle name="Normal 12 5 2 2 3 2 3 4 2 2" xfId="50881" xr:uid="{00000000-0005-0000-0000-0000B3830000}"/>
    <cellStyle name="Normal 12 5 2 2 3 2 3 4 3" xfId="38071" xr:uid="{00000000-0005-0000-0000-0000B4830000}"/>
    <cellStyle name="Normal 12 5 2 2 3 2 3 5" xfId="6960" xr:uid="{00000000-0005-0000-0000-0000B5830000}"/>
    <cellStyle name="Normal 12 5 2 2 3 2 3 5 2" xfId="19771" xr:uid="{00000000-0005-0000-0000-0000B6830000}"/>
    <cellStyle name="Normal 12 5 2 2 3 2 3 5 2 2" xfId="45391" xr:uid="{00000000-0005-0000-0000-0000B7830000}"/>
    <cellStyle name="Normal 12 5 2 2 3 2 3 5 3" xfId="32581" xr:uid="{00000000-0005-0000-0000-0000B8830000}"/>
    <cellStyle name="Normal 12 5 2 2 3 2 3 6" xfId="14281" xr:uid="{00000000-0005-0000-0000-0000B9830000}"/>
    <cellStyle name="Normal 12 5 2 2 3 2 3 6 2" xfId="39901" xr:uid="{00000000-0005-0000-0000-0000BA830000}"/>
    <cellStyle name="Normal 12 5 2 2 3 2 3 7" xfId="27091" xr:uid="{00000000-0005-0000-0000-0000BB830000}"/>
    <cellStyle name="Normal 12 5 2 2 3 2 4" xfId="2406" xr:uid="{00000000-0005-0000-0000-0000BC830000}"/>
    <cellStyle name="Normal 12 5 2 2 3 2 4 2" xfId="7896" xr:uid="{00000000-0005-0000-0000-0000BD830000}"/>
    <cellStyle name="Normal 12 5 2 2 3 2 4 2 2" xfId="20707" xr:uid="{00000000-0005-0000-0000-0000BE830000}"/>
    <cellStyle name="Normal 12 5 2 2 3 2 4 2 2 2" xfId="46327" xr:uid="{00000000-0005-0000-0000-0000BF830000}"/>
    <cellStyle name="Normal 12 5 2 2 3 2 4 2 3" xfId="33517" xr:uid="{00000000-0005-0000-0000-0000C0830000}"/>
    <cellStyle name="Normal 12 5 2 2 3 2 4 3" xfId="15217" xr:uid="{00000000-0005-0000-0000-0000C1830000}"/>
    <cellStyle name="Normal 12 5 2 2 3 2 4 3 2" xfId="40837" xr:uid="{00000000-0005-0000-0000-0000C2830000}"/>
    <cellStyle name="Normal 12 5 2 2 3 2 4 4" xfId="28027" xr:uid="{00000000-0005-0000-0000-0000C3830000}"/>
    <cellStyle name="Normal 12 5 2 2 3 2 5" xfId="4236" xr:uid="{00000000-0005-0000-0000-0000C4830000}"/>
    <cellStyle name="Normal 12 5 2 2 3 2 5 2" xfId="9726" xr:uid="{00000000-0005-0000-0000-0000C5830000}"/>
    <cellStyle name="Normal 12 5 2 2 3 2 5 2 2" xfId="22537" xr:uid="{00000000-0005-0000-0000-0000C6830000}"/>
    <cellStyle name="Normal 12 5 2 2 3 2 5 2 2 2" xfId="48157" xr:uid="{00000000-0005-0000-0000-0000C7830000}"/>
    <cellStyle name="Normal 12 5 2 2 3 2 5 2 3" xfId="35347" xr:uid="{00000000-0005-0000-0000-0000C8830000}"/>
    <cellStyle name="Normal 12 5 2 2 3 2 5 3" xfId="17047" xr:uid="{00000000-0005-0000-0000-0000C9830000}"/>
    <cellStyle name="Normal 12 5 2 2 3 2 5 3 2" xfId="42667" xr:uid="{00000000-0005-0000-0000-0000CA830000}"/>
    <cellStyle name="Normal 12 5 2 2 3 2 5 4" xfId="29857" xr:uid="{00000000-0005-0000-0000-0000CB830000}"/>
    <cellStyle name="Normal 12 5 2 2 3 2 6" xfId="11556" xr:uid="{00000000-0005-0000-0000-0000CC830000}"/>
    <cellStyle name="Normal 12 5 2 2 3 2 6 2" xfId="24367" xr:uid="{00000000-0005-0000-0000-0000CD830000}"/>
    <cellStyle name="Normal 12 5 2 2 3 2 6 2 2" xfId="49987" xr:uid="{00000000-0005-0000-0000-0000CE830000}"/>
    <cellStyle name="Normal 12 5 2 2 3 2 6 3" xfId="37177" xr:uid="{00000000-0005-0000-0000-0000CF830000}"/>
    <cellStyle name="Normal 12 5 2 2 3 2 7" xfId="6066" xr:uid="{00000000-0005-0000-0000-0000D0830000}"/>
    <cellStyle name="Normal 12 5 2 2 3 2 7 2" xfId="18877" xr:uid="{00000000-0005-0000-0000-0000D1830000}"/>
    <cellStyle name="Normal 12 5 2 2 3 2 7 2 2" xfId="44497" xr:uid="{00000000-0005-0000-0000-0000D2830000}"/>
    <cellStyle name="Normal 12 5 2 2 3 2 7 3" xfId="31687" xr:uid="{00000000-0005-0000-0000-0000D3830000}"/>
    <cellStyle name="Normal 12 5 2 2 3 2 8" xfId="13387" xr:uid="{00000000-0005-0000-0000-0000D4830000}"/>
    <cellStyle name="Normal 12 5 2 2 3 2 8 2" xfId="39007" xr:uid="{00000000-0005-0000-0000-0000D5830000}"/>
    <cellStyle name="Normal 12 5 2 2 3 2 9" xfId="26197" xr:uid="{00000000-0005-0000-0000-0000D6830000}"/>
    <cellStyle name="Normal 12 5 2 2 3 3" xfId="707" xr:uid="{00000000-0005-0000-0000-0000D7830000}"/>
    <cellStyle name="Normal 12 5 2 2 3 3 2" xfId="1107" xr:uid="{00000000-0005-0000-0000-0000D8830000}"/>
    <cellStyle name="Normal 12 5 2 2 3 3 2 2" xfId="2002" xr:uid="{00000000-0005-0000-0000-0000D9830000}"/>
    <cellStyle name="Normal 12 5 2 2 3 3 2 2 2" xfId="3832" xr:uid="{00000000-0005-0000-0000-0000DA830000}"/>
    <cellStyle name="Normal 12 5 2 2 3 3 2 2 2 2" xfId="9322" xr:uid="{00000000-0005-0000-0000-0000DB830000}"/>
    <cellStyle name="Normal 12 5 2 2 3 3 2 2 2 2 2" xfId="22133" xr:uid="{00000000-0005-0000-0000-0000DC830000}"/>
    <cellStyle name="Normal 12 5 2 2 3 3 2 2 2 2 2 2" xfId="47753" xr:uid="{00000000-0005-0000-0000-0000DD830000}"/>
    <cellStyle name="Normal 12 5 2 2 3 3 2 2 2 2 3" xfId="34943" xr:uid="{00000000-0005-0000-0000-0000DE830000}"/>
    <cellStyle name="Normal 12 5 2 2 3 3 2 2 2 3" xfId="16643" xr:uid="{00000000-0005-0000-0000-0000DF830000}"/>
    <cellStyle name="Normal 12 5 2 2 3 3 2 2 2 3 2" xfId="42263" xr:uid="{00000000-0005-0000-0000-0000E0830000}"/>
    <cellStyle name="Normal 12 5 2 2 3 3 2 2 2 4" xfId="29453" xr:uid="{00000000-0005-0000-0000-0000E1830000}"/>
    <cellStyle name="Normal 12 5 2 2 3 3 2 2 3" xfId="5662" xr:uid="{00000000-0005-0000-0000-0000E2830000}"/>
    <cellStyle name="Normal 12 5 2 2 3 3 2 2 3 2" xfId="11152" xr:uid="{00000000-0005-0000-0000-0000E3830000}"/>
    <cellStyle name="Normal 12 5 2 2 3 3 2 2 3 2 2" xfId="23963" xr:uid="{00000000-0005-0000-0000-0000E4830000}"/>
    <cellStyle name="Normal 12 5 2 2 3 3 2 2 3 2 2 2" xfId="49583" xr:uid="{00000000-0005-0000-0000-0000E5830000}"/>
    <cellStyle name="Normal 12 5 2 2 3 3 2 2 3 2 3" xfId="36773" xr:uid="{00000000-0005-0000-0000-0000E6830000}"/>
    <cellStyle name="Normal 12 5 2 2 3 3 2 2 3 3" xfId="18473" xr:uid="{00000000-0005-0000-0000-0000E7830000}"/>
    <cellStyle name="Normal 12 5 2 2 3 3 2 2 3 3 2" xfId="44093" xr:uid="{00000000-0005-0000-0000-0000E8830000}"/>
    <cellStyle name="Normal 12 5 2 2 3 3 2 2 3 4" xfId="31283" xr:uid="{00000000-0005-0000-0000-0000E9830000}"/>
    <cellStyle name="Normal 12 5 2 2 3 3 2 2 4" xfId="12982" xr:uid="{00000000-0005-0000-0000-0000EA830000}"/>
    <cellStyle name="Normal 12 5 2 2 3 3 2 2 4 2" xfId="25793" xr:uid="{00000000-0005-0000-0000-0000EB830000}"/>
    <cellStyle name="Normal 12 5 2 2 3 3 2 2 4 2 2" xfId="51413" xr:uid="{00000000-0005-0000-0000-0000EC830000}"/>
    <cellStyle name="Normal 12 5 2 2 3 3 2 2 4 3" xfId="38603" xr:uid="{00000000-0005-0000-0000-0000ED830000}"/>
    <cellStyle name="Normal 12 5 2 2 3 3 2 2 5" xfId="7492" xr:uid="{00000000-0005-0000-0000-0000EE830000}"/>
    <cellStyle name="Normal 12 5 2 2 3 3 2 2 5 2" xfId="20303" xr:uid="{00000000-0005-0000-0000-0000EF830000}"/>
    <cellStyle name="Normal 12 5 2 2 3 3 2 2 5 2 2" xfId="45923" xr:uid="{00000000-0005-0000-0000-0000F0830000}"/>
    <cellStyle name="Normal 12 5 2 2 3 3 2 2 5 3" xfId="33113" xr:uid="{00000000-0005-0000-0000-0000F1830000}"/>
    <cellStyle name="Normal 12 5 2 2 3 3 2 2 6" xfId="14813" xr:uid="{00000000-0005-0000-0000-0000F2830000}"/>
    <cellStyle name="Normal 12 5 2 2 3 3 2 2 6 2" xfId="40433" xr:uid="{00000000-0005-0000-0000-0000F3830000}"/>
    <cellStyle name="Normal 12 5 2 2 3 3 2 2 7" xfId="27623" xr:uid="{00000000-0005-0000-0000-0000F4830000}"/>
    <cellStyle name="Normal 12 5 2 2 3 3 2 3" xfId="2938" xr:uid="{00000000-0005-0000-0000-0000F5830000}"/>
    <cellStyle name="Normal 12 5 2 2 3 3 2 3 2" xfId="8428" xr:uid="{00000000-0005-0000-0000-0000F6830000}"/>
    <cellStyle name="Normal 12 5 2 2 3 3 2 3 2 2" xfId="21239" xr:uid="{00000000-0005-0000-0000-0000F7830000}"/>
    <cellStyle name="Normal 12 5 2 2 3 3 2 3 2 2 2" xfId="46859" xr:uid="{00000000-0005-0000-0000-0000F8830000}"/>
    <cellStyle name="Normal 12 5 2 2 3 3 2 3 2 3" xfId="34049" xr:uid="{00000000-0005-0000-0000-0000F9830000}"/>
    <cellStyle name="Normal 12 5 2 2 3 3 2 3 3" xfId="15749" xr:uid="{00000000-0005-0000-0000-0000FA830000}"/>
    <cellStyle name="Normal 12 5 2 2 3 3 2 3 3 2" xfId="41369" xr:uid="{00000000-0005-0000-0000-0000FB830000}"/>
    <cellStyle name="Normal 12 5 2 2 3 3 2 3 4" xfId="28559" xr:uid="{00000000-0005-0000-0000-0000FC830000}"/>
    <cellStyle name="Normal 12 5 2 2 3 3 2 4" xfId="4768" xr:uid="{00000000-0005-0000-0000-0000FD830000}"/>
    <cellStyle name="Normal 12 5 2 2 3 3 2 4 2" xfId="10258" xr:uid="{00000000-0005-0000-0000-0000FE830000}"/>
    <cellStyle name="Normal 12 5 2 2 3 3 2 4 2 2" xfId="23069" xr:uid="{00000000-0005-0000-0000-0000FF830000}"/>
    <cellStyle name="Normal 12 5 2 2 3 3 2 4 2 2 2" xfId="48689" xr:uid="{00000000-0005-0000-0000-000000840000}"/>
    <cellStyle name="Normal 12 5 2 2 3 3 2 4 2 3" xfId="35879" xr:uid="{00000000-0005-0000-0000-000001840000}"/>
    <cellStyle name="Normal 12 5 2 2 3 3 2 4 3" xfId="17579" xr:uid="{00000000-0005-0000-0000-000002840000}"/>
    <cellStyle name="Normal 12 5 2 2 3 3 2 4 3 2" xfId="43199" xr:uid="{00000000-0005-0000-0000-000003840000}"/>
    <cellStyle name="Normal 12 5 2 2 3 3 2 4 4" xfId="30389" xr:uid="{00000000-0005-0000-0000-000004840000}"/>
    <cellStyle name="Normal 12 5 2 2 3 3 2 5" xfId="12088" xr:uid="{00000000-0005-0000-0000-000005840000}"/>
    <cellStyle name="Normal 12 5 2 2 3 3 2 5 2" xfId="24899" xr:uid="{00000000-0005-0000-0000-000006840000}"/>
    <cellStyle name="Normal 12 5 2 2 3 3 2 5 2 2" xfId="50519" xr:uid="{00000000-0005-0000-0000-000007840000}"/>
    <cellStyle name="Normal 12 5 2 2 3 3 2 5 3" xfId="37709" xr:uid="{00000000-0005-0000-0000-000008840000}"/>
    <cellStyle name="Normal 12 5 2 2 3 3 2 6" xfId="6598" xr:uid="{00000000-0005-0000-0000-000009840000}"/>
    <cellStyle name="Normal 12 5 2 2 3 3 2 6 2" xfId="19409" xr:uid="{00000000-0005-0000-0000-00000A840000}"/>
    <cellStyle name="Normal 12 5 2 2 3 3 2 6 2 2" xfId="45029" xr:uid="{00000000-0005-0000-0000-00000B840000}"/>
    <cellStyle name="Normal 12 5 2 2 3 3 2 6 3" xfId="32219" xr:uid="{00000000-0005-0000-0000-00000C840000}"/>
    <cellStyle name="Normal 12 5 2 2 3 3 2 7" xfId="13919" xr:uid="{00000000-0005-0000-0000-00000D840000}"/>
    <cellStyle name="Normal 12 5 2 2 3 3 2 7 2" xfId="39539" xr:uid="{00000000-0005-0000-0000-00000E840000}"/>
    <cellStyle name="Normal 12 5 2 2 3 3 2 8" xfId="26729" xr:uid="{00000000-0005-0000-0000-00000F840000}"/>
    <cellStyle name="Normal 12 5 2 2 3 3 3" xfId="1602" xr:uid="{00000000-0005-0000-0000-000010840000}"/>
    <cellStyle name="Normal 12 5 2 2 3 3 3 2" xfId="3432" xr:uid="{00000000-0005-0000-0000-000011840000}"/>
    <cellStyle name="Normal 12 5 2 2 3 3 3 2 2" xfId="8922" xr:uid="{00000000-0005-0000-0000-000012840000}"/>
    <cellStyle name="Normal 12 5 2 2 3 3 3 2 2 2" xfId="21733" xr:uid="{00000000-0005-0000-0000-000013840000}"/>
    <cellStyle name="Normal 12 5 2 2 3 3 3 2 2 2 2" xfId="47353" xr:uid="{00000000-0005-0000-0000-000014840000}"/>
    <cellStyle name="Normal 12 5 2 2 3 3 3 2 2 3" xfId="34543" xr:uid="{00000000-0005-0000-0000-000015840000}"/>
    <cellStyle name="Normal 12 5 2 2 3 3 3 2 3" xfId="16243" xr:uid="{00000000-0005-0000-0000-000016840000}"/>
    <cellStyle name="Normal 12 5 2 2 3 3 3 2 3 2" xfId="41863" xr:uid="{00000000-0005-0000-0000-000017840000}"/>
    <cellStyle name="Normal 12 5 2 2 3 3 3 2 4" xfId="29053" xr:uid="{00000000-0005-0000-0000-000018840000}"/>
    <cellStyle name="Normal 12 5 2 2 3 3 3 3" xfId="5262" xr:uid="{00000000-0005-0000-0000-000019840000}"/>
    <cellStyle name="Normal 12 5 2 2 3 3 3 3 2" xfId="10752" xr:uid="{00000000-0005-0000-0000-00001A840000}"/>
    <cellStyle name="Normal 12 5 2 2 3 3 3 3 2 2" xfId="23563" xr:uid="{00000000-0005-0000-0000-00001B840000}"/>
    <cellStyle name="Normal 12 5 2 2 3 3 3 3 2 2 2" xfId="49183" xr:uid="{00000000-0005-0000-0000-00001C840000}"/>
    <cellStyle name="Normal 12 5 2 2 3 3 3 3 2 3" xfId="36373" xr:uid="{00000000-0005-0000-0000-00001D840000}"/>
    <cellStyle name="Normal 12 5 2 2 3 3 3 3 3" xfId="18073" xr:uid="{00000000-0005-0000-0000-00001E840000}"/>
    <cellStyle name="Normal 12 5 2 2 3 3 3 3 3 2" xfId="43693" xr:uid="{00000000-0005-0000-0000-00001F840000}"/>
    <cellStyle name="Normal 12 5 2 2 3 3 3 3 4" xfId="30883" xr:uid="{00000000-0005-0000-0000-000020840000}"/>
    <cellStyle name="Normal 12 5 2 2 3 3 3 4" xfId="12582" xr:uid="{00000000-0005-0000-0000-000021840000}"/>
    <cellStyle name="Normal 12 5 2 2 3 3 3 4 2" xfId="25393" xr:uid="{00000000-0005-0000-0000-000022840000}"/>
    <cellStyle name="Normal 12 5 2 2 3 3 3 4 2 2" xfId="51013" xr:uid="{00000000-0005-0000-0000-000023840000}"/>
    <cellStyle name="Normal 12 5 2 2 3 3 3 4 3" xfId="38203" xr:uid="{00000000-0005-0000-0000-000024840000}"/>
    <cellStyle name="Normal 12 5 2 2 3 3 3 5" xfId="7092" xr:uid="{00000000-0005-0000-0000-000025840000}"/>
    <cellStyle name="Normal 12 5 2 2 3 3 3 5 2" xfId="19903" xr:uid="{00000000-0005-0000-0000-000026840000}"/>
    <cellStyle name="Normal 12 5 2 2 3 3 3 5 2 2" xfId="45523" xr:uid="{00000000-0005-0000-0000-000027840000}"/>
    <cellStyle name="Normal 12 5 2 2 3 3 3 5 3" xfId="32713" xr:uid="{00000000-0005-0000-0000-000028840000}"/>
    <cellStyle name="Normal 12 5 2 2 3 3 3 6" xfId="14413" xr:uid="{00000000-0005-0000-0000-000029840000}"/>
    <cellStyle name="Normal 12 5 2 2 3 3 3 6 2" xfId="40033" xr:uid="{00000000-0005-0000-0000-00002A840000}"/>
    <cellStyle name="Normal 12 5 2 2 3 3 3 7" xfId="27223" xr:uid="{00000000-0005-0000-0000-00002B840000}"/>
    <cellStyle name="Normal 12 5 2 2 3 3 4" xfId="2538" xr:uid="{00000000-0005-0000-0000-00002C840000}"/>
    <cellStyle name="Normal 12 5 2 2 3 3 4 2" xfId="8028" xr:uid="{00000000-0005-0000-0000-00002D840000}"/>
    <cellStyle name="Normal 12 5 2 2 3 3 4 2 2" xfId="20839" xr:uid="{00000000-0005-0000-0000-00002E840000}"/>
    <cellStyle name="Normal 12 5 2 2 3 3 4 2 2 2" xfId="46459" xr:uid="{00000000-0005-0000-0000-00002F840000}"/>
    <cellStyle name="Normal 12 5 2 2 3 3 4 2 3" xfId="33649" xr:uid="{00000000-0005-0000-0000-000030840000}"/>
    <cellStyle name="Normal 12 5 2 2 3 3 4 3" xfId="15349" xr:uid="{00000000-0005-0000-0000-000031840000}"/>
    <cellStyle name="Normal 12 5 2 2 3 3 4 3 2" xfId="40969" xr:uid="{00000000-0005-0000-0000-000032840000}"/>
    <cellStyle name="Normal 12 5 2 2 3 3 4 4" xfId="28159" xr:uid="{00000000-0005-0000-0000-000033840000}"/>
    <cellStyle name="Normal 12 5 2 2 3 3 5" xfId="4368" xr:uid="{00000000-0005-0000-0000-000034840000}"/>
    <cellStyle name="Normal 12 5 2 2 3 3 5 2" xfId="9858" xr:uid="{00000000-0005-0000-0000-000035840000}"/>
    <cellStyle name="Normal 12 5 2 2 3 3 5 2 2" xfId="22669" xr:uid="{00000000-0005-0000-0000-000036840000}"/>
    <cellStyle name="Normal 12 5 2 2 3 3 5 2 2 2" xfId="48289" xr:uid="{00000000-0005-0000-0000-000037840000}"/>
    <cellStyle name="Normal 12 5 2 2 3 3 5 2 3" xfId="35479" xr:uid="{00000000-0005-0000-0000-000038840000}"/>
    <cellStyle name="Normal 12 5 2 2 3 3 5 3" xfId="17179" xr:uid="{00000000-0005-0000-0000-000039840000}"/>
    <cellStyle name="Normal 12 5 2 2 3 3 5 3 2" xfId="42799" xr:uid="{00000000-0005-0000-0000-00003A840000}"/>
    <cellStyle name="Normal 12 5 2 2 3 3 5 4" xfId="29989" xr:uid="{00000000-0005-0000-0000-00003B840000}"/>
    <cellStyle name="Normal 12 5 2 2 3 3 6" xfId="11688" xr:uid="{00000000-0005-0000-0000-00003C840000}"/>
    <cellStyle name="Normal 12 5 2 2 3 3 6 2" xfId="24499" xr:uid="{00000000-0005-0000-0000-00003D840000}"/>
    <cellStyle name="Normal 12 5 2 2 3 3 6 2 2" xfId="50119" xr:uid="{00000000-0005-0000-0000-00003E840000}"/>
    <cellStyle name="Normal 12 5 2 2 3 3 6 3" xfId="37309" xr:uid="{00000000-0005-0000-0000-00003F840000}"/>
    <cellStyle name="Normal 12 5 2 2 3 3 7" xfId="6198" xr:uid="{00000000-0005-0000-0000-000040840000}"/>
    <cellStyle name="Normal 12 5 2 2 3 3 7 2" xfId="19009" xr:uid="{00000000-0005-0000-0000-000041840000}"/>
    <cellStyle name="Normal 12 5 2 2 3 3 7 2 2" xfId="44629" xr:uid="{00000000-0005-0000-0000-000042840000}"/>
    <cellStyle name="Normal 12 5 2 2 3 3 7 3" xfId="31819" xr:uid="{00000000-0005-0000-0000-000043840000}"/>
    <cellStyle name="Normal 12 5 2 2 3 3 8" xfId="13519" xr:uid="{00000000-0005-0000-0000-000044840000}"/>
    <cellStyle name="Normal 12 5 2 2 3 3 8 2" xfId="39139" xr:uid="{00000000-0005-0000-0000-000045840000}"/>
    <cellStyle name="Normal 12 5 2 2 3 3 9" xfId="26329" xr:uid="{00000000-0005-0000-0000-000046840000}"/>
    <cellStyle name="Normal 12 5 2 2 3 4" xfId="482" xr:uid="{00000000-0005-0000-0000-000047840000}"/>
    <cellStyle name="Normal 12 5 2 2 3 4 2" xfId="1377" xr:uid="{00000000-0005-0000-0000-000048840000}"/>
    <cellStyle name="Normal 12 5 2 2 3 4 2 2" xfId="3207" xr:uid="{00000000-0005-0000-0000-000049840000}"/>
    <cellStyle name="Normal 12 5 2 2 3 4 2 2 2" xfId="8697" xr:uid="{00000000-0005-0000-0000-00004A840000}"/>
    <cellStyle name="Normal 12 5 2 2 3 4 2 2 2 2" xfId="21508" xr:uid="{00000000-0005-0000-0000-00004B840000}"/>
    <cellStyle name="Normal 12 5 2 2 3 4 2 2 2 2 2" xfId="47128" xr:uid="{00000000-0005-0000-0000-00004C840000}"/>
    <cellStyle name="Normal 12 5 2 2 3 4 2 2 2 3" xfId="34318" xr:uid="{00000000-0005-0000-0000-00004D840000}"/>
    <cellStyle name="Normal 12 5 2 2 3 4 2 2 3" xfId="16018" xr:uid="{00000000-0005-0000-0000-00004E840000}"/>
    <cellStyle name="Normal 12 5 2 2 3 4 2 2 3 2" xfId="41638" xr:uid="{00000000-0005-0000-0000-00004F840000}"/>
    <cellStyle name="Normal 12 5 2 2 3 4 2 2 4" xfId="28828" xr:uid="{00000000-0005-0000-0000-000050840000}"/>
    <cellStyle name="Normal 12 5 2 2 3 4 2 3" xfId="5037" xr:uid="{00000000-0005-0000-0000-000051840000}"/>
    <cellStyle name="Normal 12 5 2 2 3 4 2 3 2" xfId="10527" xr:uid="{00000000-0005-0000-0000-000052840000}"/>
    <cellStyle name="Normal 12 5 2 2 3 4 2 3 2 2" xfId="23338" xr:uid="{00000000-0005-0000-0000-000053840000}"/>
    <cellStyle name="Normal 12 5 2 2 3 4 2 3 2 2 2" xfId="48958" xr:uid="{00000000-0005-0000-0000-000054840000}"/>
    <cellStyle name="Normal 12 5 2 2 3 4 2 3 2 3" xfId="36148" xr:uid="{00000000-0005-0000-0000-000055840000}"/>
    <cellStyle name="Normal 12 5 2 2 3 4 2 3 3" xfId="17848" xr:uid="{00000000-0005-0000-0000-000056840000}"/>
    <cellStyle name="Normal 12 5 2 2 3 4 2 3 3 2" xfId="43468" xr:uid="{00000000-0005-0000-0000-000057840000}"/>
    <cellStyle name="Normal 12 5 2 2 3 4 2 3 4" xfId="30658" xr:uid="{00000000-0005-0000-0000-000058840000}"/>
    <cellStyle name="Normal 12 5 2 2 3 4 2 4" xfId="12357" xr:uid="{00000000-0005-0000-0000-000059840000}"/>
    <cellStyle name="Normal 12 5 2 2 3 4 2 4 2" xfId="25168" xr:uid="{00000000-0005-0000-0000-00005A840000}"/>
    <cellStyle name="Normal 12 5 2 2 3 4 2 4 2 2" xfId="50788" xr:uid="{00000000-0005-0000-0000-00005B840000}"/>
    <cellStyle name="Normal 12 5 2 2 3 4 2 4 3" xfId="37978" xr:uid="{00000000-0005-0000-0000-00005C840000}"/>
    <cellStyle name="Normal 12 5 2 2 3 4 2 5" xfId="6867" xr:uid="{00000000-0005-0000-0000-00005D840000}"/>
    <cellStyle name="Normal 12 5 2 2 3 4 2 5 2" xfId="19678" xr:uid="{00000000-0005-0000-0000-00005E840000}"/>
    <cellStyle name="Normal 12 5 2 2 3 4 2 5 2 2" xfId="45298" xr:uid="{00000000-0005-0000-0000-00005F840000}"/>
    <cellStyle name="Normal 12 5 2 2 3 4 2 5 3" xfId="32488" xr:uid="{00000000-0005-0000-0000-000060840000}"/>
    <cellStyle name="Normal 12 5 2 2 3 4 2 6" xfId="14188" xr:uid="{00000000-0005-0000-0000-000061840000}"/>
    <cellStyle name="Normal 12 5 2 2 3 4 2 6 2" xfId="39808" xr:uid="{00000000-0005-0000-0000-000062840000}"/>
    <cellStyle name="Normal 12 5 2 2 3 4 2 7" xfId="26998" xr:uid="{00000000-0005-0000-0000-000063840000}"/>
    <cellStyle name="Normal 12 5 2 2 3 4 3" xfId="2313" xr:uid="{00000000-0005-0000-0000-000064840000}"/>
    <cellStyle name="Normal 12 5 2 2 3 4 3 2" xfId="7803" xr:uid="{00000000-0005-0000-0000-000065840000}"/>
    <cellStyle name="Normal 12 5 2 2 3 4 3 2 2" xfId="20614" xr:uid="{00000000-0005-0000-0000-000066840000}"/>
    <cellStyle name="Normal 12 5 2 2 3 4 3 2 2 2" xfId="46234" xr:uid="{00000000-0005-0000-0000-000067840000}"/>
    <cellStyle name="Normal 12 5 2 2 3 4 3 2 3" xfId="33424" xr:uid="{00000000-0005-0000-0000-000068840000}"/>
    <cellStyle name="Normal 12 5 2 2 3 4 3 3" xfId="15124" xr:uid="{00000000-0005-0000-0000-000069840000}"/>
    <cellStyle name="Normal 12 5 2 2 3 4 3 3 2" xfId="40744" xr:uid="{00000000-0005-0000-0000-00006A840000}"/>
    <cellStyle name="Normal 12 5 2 2 3 4 3 4" xfId="27934" xr:uid="{00000000-0005-0000-0000-00006B840000}"/>
    <cellStyle name="Normal 12 5 2 2 3 4 4" xfId="4143" xr:uid="{00000000-0005-0000-0000-00006C840000}"/>
    <cellStyle name="Normal 12 5 2 2 3 4 4 2" xfId="9633" xr:uid="{00000000-0005-0000-0000-00006D840000}"/>
    <cellStyle name="Normal 12 5 2 2 3 4 4 2 2" xfId="22444" xr:uid="{00000000-0005-0000-0000-00006E840000}"/>
    <cellStyle name="Normal 12 5 2 2 3 4 4 2 2 2" xfId="48064" xr:uid="{00000000-0005-0000-0000-00006F840000}"/>
    <cellStyle name="Normal 12 5 2 2 3 4 4 2 3" xfId="35254" xr:uid="{00000000-0005-0000-0000-000070840000}"/>
    <cellStyle name="Normal 12 5 2 2 3 4 4 3" xfId="16954" xr:uid="{00000000-0005-0000-0000-000071840000}"/>
    <cellStyle name="Normal 12 5 2 2 3 4 4 3 2" xfId="42574" xr:uid="{00000000-0005-0000-0000-000072840000}"/>
    <cellStyle name="Normal 12 5 2 2 3 4 4 4" xfId="29764" xr:uid="{00000000-0005-0000-0000-000073840000}"/>
    <cellStyle name="Normal 12 5 2 2 3 4 5" xfId="11463" xr:uid="{00000000-0005-0000-0000-000074840000}"/>
    <cellStyle name="Normal 12 5 2 2 3 4 5 2" xfId="24274" xr:uid="{00000000-0005-0000-0000-000075840000}"/>
    <cellStyle name="Normal 12 5 2 2 3 4 5 2 2" xfId="49894" xr:uid="{00000000-0005-0000-0000-000076840000}"/>
    <cellStyle name="Normal 12 5 2 2 3 4 5 3" xfId="37084" xr:uid="{00000000-0005-0000-0000-000077840000}"/>
    <cellStyle name="Normal 12 5 2 2 3 4 6" xfId="5973" xr:uid="{00000000-0005-0000-0000-000078840000}"/>
    <cellStyle name="Normal 12 5 2 2 3 4 6 2" xfId="18784" xr:uid="{00000000-0005-0000-0000-000079840000}"/>
    <cellStyle name="Normal 12 5 2 2 3 4 6 2 2" xfId="44404" xr:uid="{00000000-0005-0000-0000-00007A840000}"/>
    <cellStyle name="Normal 12 5 2 2 3 4 6 3" xfId="31594" xr:uid="{00000000-0005-0000-0000-00007B840000}"/>
    <cellStyle name="Normal 12 5 2 2 3 4 7" xfId="13294" xr:uid="{00000000-0005-0000-0000-00007C840000}"/>
    <cellStyle name="Normal 12 5 2 2 3 4 7 2" xfId="38914" xr:uid="{00000000-0005-0000-0000-00007D840000}"/>
    <cellStyle name="Normal 12 5 2 2 3 4 8" xfId="26104" xr:uid="{00000000-0005-0000-0000-00007E840000}"/>
    <cellStyle name="Normal 12 5 2 2 3 5" xfId="841" xr:uid="{00000000-0005-0000-0000-00007F840000}"/>
    <cellStyle name="Normal 12 5 2 2 3 5 2" xfId="1736" xr:uid="{00000000-0005-0000-0000-000080840000}"/>
    <cellStyle name="Normal 12 5 2 2 3 5 2 2" xfId="3566" xr:uid="{00000000-0005-0000-0000-000081840000}"/>
    <cellStyle name="Normal 12 5 2 2 3 5 2 2 2" xfId="9056" xr:uid="{00000000-0005-0000-0000-000082840000}"/>
    <cellStyle name="Normal 12 5 2 2 3 5 2 2 2 2" xfId="21867" xr:uid="{00000000-0005-0000-0000-000083840000}"/>
    <cellStyle name="Normal 12 5 2 2 3 5 2 2 2 2 2" xfId="47487" xr:uid="{00000000-0005-0000-0000-000084840000}"/>
    <cellStyle name="Normal 12 5 2 2 3 5 2 2 2 3" xfId="34677" xr:uid="{00000000-0005-0000-0000-000085840000}"/>
    <cellStyle name="Normal 12 5 2 2 3 5 2 2 3" xfId="16377" xr:uid="{00000000-0005-0000-0000-000086840000}"/>
    <cellStyle name="Normal 12 5 2 2 3 5 2 2 3 2" xfId="41997" xr:uid="{00000000-0005-0000-0000-000087840000}"/>
    <cellStyle name="Normal 12 5 2 2 3 5 2 2 4" xfId="29187" xr:uid="{00000000-0005-0000-0000-000088840000}"/>
    <cellStyle name="Normal 12 5 2 2 3 5 2 3" xfId="5396" xr:uid="{00000000-0005-0000-0000-000089840000}"/>
    <cellStyle name="Normal 12 5 2 2 3 5 2 3 2" xfId="10886" xr:uid="{00000000-0005-0000-0000-00008A840000}"/>
    <cellStyle name="Normal 12 5 2 2 3 5 2 3 2 2" xfId="23697" xr:uid="{00000000-0005-0000-0000-00008B840000}"/>
    <cellStyle name="Normal 12 5 2 2 3 5 2 3 2 2 2" xfId="49317" xr:uid="{00000000-0005-0000-0000-00008C840000}"/>
    <cellStyle name="Normal 12 5 2 2 3 5 2 3 2 3" xfId="36507" xr:uid="{00000000-0005-0000-0000-00008D840000}"/>
    <cellStyle name="Normal 12 5 2 2 3 5 2 3 3" xfId="18207" xr:uid="{00000000-0005-0000-0000-00008E840000}"/>
    <cellStyle name="Normal 12 5 2 2 3 5 2 3 3 2" xfId="43827" xr:uid="{00000000-0005-0000-0000-00008F840000}"/>
    <cellStyle name="Normal 12 5 2 2 3 5 2 3 4" xfId="31017" xr:uid="{00000000-0005-0000-0000-000090840000}"/>
    <cellStyle name="Normal 12 5 2 2 3 5 2 4" xfId="12716" xr:uid="{00000000-0005-0000-0000-000091840000}"/>
    <cellStyle name="Normal 12 5 2 2 3 5 2 4 2" xfId="25527" xr:uid="{00000000-0005-0000-0000-000092840000}"/>
    <cellStyle name="Normal 12 5 2 2 3 5 2 4 2 2" xfId="51147" xr:uid="{00000000-0005-0000-0000-000093840000}"/>
    <cellStyle name="Normal 12 5 2 2 3 5 2 4 3" xfId="38337" xr:uid="{00000000-0005-0000-0000-000094840000}"/>
    <cellStyle name="Normal 12 5 2 2 3 5 2 5" xfId="7226" xr:uid="{00000000-0005-0000-0000-000095840000}"/>
    <cellStyle name="Normal 12 5 2 2 3 5 2 5 2" xfId="20037" xr:uid="{00000000-0005-0000-0000-000096840000}"/>
    <cellStyle name="Normal 12 5 2 2 3 5 2 5 2 2" xfId="45657" xr:uid="{00000000-0005-0000-0000-000097840000}"/>
    <cellStyle name="Normal 12 5 2 2 3 5 2 5 3" xfId="32847" xr:uid="{00000000-0005-0000-0000-000098840000}"/>
    <cellStyle name="Normal 12 5 2 2 3 5 2 6" xfId="14547" xr:uid="{00000000-0005-0000-0000-000099840000}"/>
    <cellStyle name="Normal 12 5 2 2 3 5 2 6 2" xfId="40167" xr:uid="{00000000-0005-0000-0000-00009A840000}"/>
    <cellStyle name="Normal 12 5 2 2 3 5 2 7" xfId="27357" xr:uid="{00000000-0005-0000-0000-00009B840000}"/>
    <cellStyle name="Normal 12 5 2 2 3 5 3" xfId="2672" xr:uid="{00000000-0005-0000-0000-00009C840000}"/>
    <cellStyle name="Normal 12 5 2 2 3 5 3 2" xfId="8162" xr:uid="{00000000-0005-0000-0000-00009D840000}"/>
    <cellStyle name="Normal 12 5 2 2 3 5 3 2 2" xfId="20973" xr:uid="{00000000-0005-0000-0000-00009E840000}"/>
    <cellStyle name="Normal 12 5 2 2 3 5 3 2 2 2" xfId="46593" xr:uid="{00000000-0005-0000-0000-00009F840000}"/>
    <cellStyle name="Normal 12 5 2 2 3 5 3 2 3" xfId="33783" xr:uid="{00000000-0005-0000-0000-0000A0840000}"/>
    <cellStyle name="Normal 12 5 2 2 3 5 3 3" xfId="15483" xr:uid="{00000000-0005-0000-0000-0000A1840000}"/>
    <cellStyle name="Normal 12 5 2 2 3 5 3 3 2" xfId="41103" xr:uid="{00000000-0005-0000-0000-0000A2840000}"/>
    <cellStyle name="Normal 12 5 2 2 3 5 3 4" xfId="28293" xr:uid="{00000000-0005-0000-0000-0000A3840000}"/>
    <cellStyle name="Normal 12 5 2 2 3 5 4" xfId="4502" xr:uid="{00000000-0005-0000-0000-0000A4840000}"/>
    <cellStyle name="Normal 12 5 2 2 3 5 4 2" xfId="9992" xr:uid="{00000000-0005-0000-0000-0000A5840000}"/>
    <cellStyle name="Normal 12 5 2 2 3 5 4 2 2" xfId="22803" xr:uid="{00000000-0005-0000-0000-0000A6840000}"/>
    <cellStyle name="Normal 12 5 2 2 3 5 4 2 2 2" xfId="48423" xr:uid="{00000000-0005-0000-0000-0000A7840000}"/>
    <cellStyle name="Normal 12 5 2 2 3 5 4 2 3" xfId="35613" xr:uid="{00000000-0005-0000-0000-0000A8840000}"/>
    <cellStyle name="Normal 12 5 2 2 3 5 4 3" xfId="17313" xr:uid="{00000000-0005-0000-0000-0000A9840000}"/>
    <cellStyle name="Normal 12 5 2 2 3 5 4 3 2" xfId="42933" xr:uid="{00000000-0005-0000-0000-0000AA840000}"/>
    <cellStyle name="Normal 12 5 2 2 3 5 4 4" xfId="30123" xr:uid="{00000000-0005-0000-0000-0000AB840000}"/>
    <cellStyle name="Normal 12 5 2 2 3 5 5" xfId="11822" xr:uid="{00000000-0005-0000-0000-0000AC840000}"/>
    <cellStyle name="Normal 12 5 2 2 3 5 5 2" xfId="24633" xr:uid="{00000000-0005-0000-0000-0000AD840000}"/>
    <cellStyle name="Normal 12 5 2 2 3 5 5 2 2" xfId="50253" xr:uid="{00000000-0005-0000-0000-0000AE840000}"/>
    <cellStyle name="Normal 12 5 2 2 3 5 5 3" xfId="37443" xr:uid="{00000000-0005-0000-0000-0000AF840000}"/>
    <cellStyle name="Normal 12 5 2 2 3 5 6" xfId="6332" xr:uid="{00000000-0005-0000-0000-0000B0840000}"/>
    <cellStyle name="Normal 12 5 2 2 3 5 6 2" xfId="19143" xr:uid="{00000000-0005-0000-0000-0000B1840000}"/>
    <cellStyle name="Normal 12 5 2 2 3 5 6 2 2" xfId="44763" xr:uid="{00000000-0005-0000-0000-0000B2840000}"/>
    <cellStyle name="Normal 12 5 2 2 3 5 6 3" xfId="31953" xr:uid="{00000000-0005-0000-0000-0000B3840000}"/>
    <cellStyle name="Normal 12 5 2 2 3 5 7" xfId="13653" xr:uid="{00000000-0005-0000-0000-0000B4840000}"/>
    <cellStyle name="Normal 12 5 2 2 3 5 7 2" xfId="39273" xr:uid="{00000000-0005-0000-0000-0000B5840000}"/>
    <cellStyle name="Normal 12 5 2 2 3 5 8" xfId="26463" xr:uid="{00000000-0005-0000-0000-0000B6840000}"/>
    <cellStyle name="Normal 12 5 2 2 3 6" xfId="1242" xr:uid="{00000000-0005-0000-0000-0000B7840000}"/>
    <cellStyle name="Normal 12 5 2 2 3 6 2" xfId="3072" xr:uid="{00000000-0005-0000-0000-0000B8840000}"/>
    <cellStyle name="Normal 12 5 2 2 3 6 2 2" xfId="8562" xr:uid="{00000000-0005-0000-0000-0000B9840000}"/>
    <cellStyle name="Normal 12 5 2 2 3 6 2 2 2" xfId="21373" xr:uid="{00000000-0005-0000-0000-0000BA840000}"/>
    <cellStyle name="Normal 12 5 2 2 3 6 2 2 2 2" xfId="46993" xr:uid="{00000000-0005-0000-0000-0000BB840000}"/>
    <cellStyle name="Normal 12 5 2 2 3 6 2 2 3" xfId="34183" xr:uid="{00000000-0005-0000-0000-0000BC840000}"/>
    <cellStyle name="Normal 12 5 2 2 3 6 2 3" xfId="15883" xr:uid="{00000000-0005-0000-0000-0000BD840000}"/>
    <cellStyle name="Normal 12 5 2 2 3 6 2 3 2" xfId="41503" xr:uid="{00000000-0005-0000-0000-0000BE840000}"/>
    <cellStyle name="Normal 12 5 2 2 3 6 2 4" xfId="28693" xr:uid="{00000000-0005-0000-0000-0000BF840000}"/>
    <cellStyle name="Normal 12 5 2 2 3 6 3" xfId="4902" xr:uid="{00000000-0005-0000-0000-0000C0840000}"/>
    <cellStyle name="Normal 12 5 2 2 3 6 3 2" xfId="10392" xr:uid="{00000000-0005-0000-0000-0000C1840000}"/>
    <cellStyle name="Normal 12 5 2 2 3 6 3 2 2" xfId="23203" xr:uid="{00000000-0005-0000-0000-0000C2840000}"/>
    <cellStyle name="Normal 12 5 2 2 3 6 3 2 2 2" xfId="48823" xr:uid="{00000000-0005-0000-0000-0000C3840000}"/>
    <cellStyle name="Normal 12 5 2 2 3 6 3 2 3" xfId="36013" xr:uid="{00000000-0005-0000-0000-0000C4840000}"/>
    <cellStyle name="Normal 12 5 2 2 3 6 3 3" xfId="17713" xr:uid="{00000000-0005-0000-0000-0000C5840000}"/>
    <cellStyle name="Normal 12 5 2 2 3 6 3 3 2" xfId="43333" xr:uid="{00000000-0005-0000-0000-0000C6840000}"/>
    <cellStyle name="Normal 12 5 2 2 3 6 3 4" xfId="30523" xr:uid="{00000000-0005-0000-0000-0000C7840000}"/>
    <cellStyle name="Normal 12 5 2 2 3 6 4" xfId="12222" xr:uid="{00000000-0005-0000-0000-0000C8840000}"/>
    <cellStyle name="Normal 12 5 2 2 3 6 4 2" xfId="25033" xr:uid="{00000000-0005-0000-0000-0000C9840000}"/>
    <cellStyle name="Normal 12 5 2 2 3 6 4 2 2" xfId="50653" xr:uid="{00000000-0005-0000-0000-0000CA840000}"/>
    <cellStyle name="Normal 12 5 2 2 3 6 4 3" xfId="37843" xr:uid="{00000000-0005-0000-0000-0000CB840000}"/>
    <cellStyle name="Normal 12 5 2 2 3 6 5" xfId="6732" xr:uid="{00000000-0005-0000-0000-0000CC840000}"/>
    <cellStyle name="Normal 12 5 2 2 3 6 5 2" xfId="19543" xr:uid="{00000000-0005-0000-0000-0000CD840000}"/>
    <cellStyle name="Normal 12 5 2 2 3 6 5 2 2" xfId="45163" xr:uid="{00000000-0005-0000-0000-0000CE840000}"/>
    <cellStyle name="Normal 12 5 2 2 3 6 5 3" xfId="32353" xr:uid="{00000000-0005-0000-0000-0000CF840000}"/>
    <cellStyle name="Normal 12 5 2 2 3 6 6" xfId="14053" xr:uid="{00000000-0005-0000-0000-0000D0840000}"/>
    <cellStyle name="Normal 12 5 2 2 3 6 6 2" xfId="39673" xr:uid="{00000000-0005-0000-0000-0000D1840000}"/>
    <cellStyle name="Normal 12 5 2 2 3 6 7" xfId="26863" xr:uid="{00000000-0005-0000-0000-0000D2840000}"/>
    <cellStyle name="Normal 12 5 2 2 3 7" xfId="2178" xr:uid="{00000000-0005-0000-0000-0000D3840000}"/>
    <cellStyle name="Normal 12 5 2 2 3 7 2" xfId="7668" xr:uid="{00000000-0005-0000-0000-0000D4840000}"/>
    <cellStyle name="Normal 12 5 2 2 3 7 2 2" xfId="20479" xr:uid="{00000000-0005-0000-0000-0000D5840000}"/>
    <cellStyle name="Normal 12 5 2 2 3 7 2 2 2" xfId="46099" xr:uid="{00000000-0005-0000-0000-0000D6840000}"/>
    <cellStyle name="Normal 12 5 2 2 3 7 2 3" xfId="33289" xr:uid="{00000000-0005-0000-0000-0000D7840000}"/>
    <cellStyle name="Normal 12 5 2 2 3 7 3" xfId="14989" xr:uid="{00000000-0005-0000-0000-0000D8840000}"/>
    <cellStyle name="Normal 12 5 2 2 3 7 3 2" xfId="40609" xr:uid="{00000000-0005-0000-0000-0000D9840000}"/>
    <cellStyle name="Normal 12 5 2 2 3 7 4" xfId="27799" xr:uid="{00000000-0005-0000-0000-0000DA840000}"/>
    <cellStyle name="Normal 12 5 2 2 3 8" xfId="4008" xr:uid="{00000000-0005-0000-0000-0000DB840000}"/>
    <cellStyle name="Normal 12 5 2 2 3 8 2" xfId="9498" xr:uid="{00000000-0005-0000-0000-0000DC840000}"/>
    <cellStyle name="Normal 12 5 2 2 3 8 2 2" xfId="22309" xr:uid="{00000000-0005-0000-0000-0000DD840000}"/>
    <cellStyle name="Normal 12 5 2 2 3 8 2 2 2" xfId="47929" xr:uid="{00000000-0005-0000-0000-0000DE840000}"/>
    <cellStyle name="Normal 12 5 2 2 3 8 2 3" xfId="35119" xr:uid="{00000000-0005-0000-0000-0000DF840000}"/>
    <cellStyle name="Normal 12 5 2 2 3 8 3" xfId="16819" xr:uid="{00000000-0005-0000-0000-0000E0840000}"/>
    <cellStyle name="Normal 12 5 2 2 3 8 3 2" xfId="42439" xr:uid="{00000000-0005-0000-0000-0000E1840000}"/>
    <cellStyle name="Normal 12 5 2 2 3 8 4" xfId="29629" xr:uid="{00000000-0005-0000-0000-0000E2840000}"/>
    <cellStyle name="Normal 12 5 2 2 3 9" xfId="11328" xr:uid="{00000000-0005-0000-0000-0000E3840000}"/>
    <cellStyle name="Normal 12 5 2 2 3 9 2" xfId="24139" xr:uid="{00000000-0005-0000-0000-0000E4840000}"/>
    <cellStyle name="Normal 12 5 2 2 3 9 2 2" xfId="49759" xr:uid="{00000000-0005-0000-0000-0000E5840000}"/>
    <cellStyle name="Normal 12 5 2 2 3 9 3" xfId="36949" xr:uid="{00000000-0005-0000-0000-0000E6840000}"/>
    <cellStyle name="Normal 12 5 2 2 4" xfId="389" xr:uid="{00000000-0005-0000-0000-0000E7840000}"/>
    <cellStyle name="Normal 12 5 2 2 4 2" xfId="882" xr:uid="{00000000-0005-0000-0000-0000E8840000}"/>
    <cellStyle name="Normal 12 5 2 2 4 2 2" xfId="1777" xr:uid="{00000000-0005-0000-0000-0000E9840000}"/>
    <cellStyle name="Normal 12 5 2 2 4 2 2 2" xfId="3607" xr:uid="{00000000-0005-0000-0000-0000EA840000}"/>
    <cellStyle name="Normal 12 5 2 2 4 2 2 2 2" xfId="9097" xr:uid="{00000000-0005-0000-0000-0000EB840000}"/>
    <cellStyle name="Normal 12 5 2 2 4 2 2 2 2 2" xfId="21908" xr:uid="{00000000-0005-0000-0000-0000EC840000}"/>
    <cellStyle name="Normal 12 5 2 2 4 2 2 2 2 2 2" xfId="47528" xr:uid="{00000000-0005-0000-0000-0000ED840000}"/>
    <cellStyle name="Normal 12 5 2 2 4 2 2 2 2 3" xfId="34718" xr:uid="{00000000-0005-0000-0000-0000EE840000}"/>
    <cellStyle name="Normal 12 5 2 2 4 2 2 2 3" xfId="16418" xr:uid="{00000000-0005-0000-0000-0000EF840000}"/>
    <cellStyle name="Normal 12 5 2 2 4 2 2 2 3 2" xfId="42038" xr:uid="{00000000-0005-0000-0000-0000F0840000}"/>
    <cellStyle name="Normal 12 5 2 2 4 2 2 2 4" xfId="29228" xr:uid="{00000000-0005-0000-0000-0000F1840000}"/>
    <cellStyle name="Normal 12 5 2 2 4 2 2 3" xfId="5437" xr:uid="{00000000-0005-0000-0000-0000F2840000}"/>
    <cellStyle name="Normal 12 5 2 2 4 2 2 3 2" xfId="10927" xr:uid="{00000000-0005-0000-0000-0000F3840000}"/>
    <cellStyle name="Normal 12 5 2 2 4 2 2 3 2 2" xfId="23738" xr:uid="{00000000-0005-0000-0000-0000F4840000}"/>
    <cellStyle name="Normal 12 5 2 2 4 2 2 3 2 2 2" xfId="49358" xr:uid="{00000000-0005-0000-0000-0000F5840000}"/>
    <cellStyle name="Normal 12 5 2 2 4 2 2 3 2 3" xfId="36548" xr:uid="{00000000-0005-0000-0000-0000F6840000}"/>
    <cellStyle name="Normal 12 5 2 2 4 2 2 3 3" xfId="18248" xr:uid="{00000000-0005-0000-0000-0000F7840000}"/>
    <cellStyle name="Normal 12 5 2 2 4 2 2 3 3 2" xfId="43868" xr:uid="{00000000-0005-0000-0000-0000F8840000}"/>
    <cellStyle name="Normal 12 5 2 2 4 2 2 3 4" xfId="31058" xr:uid="{00000000-0005-0000-0000-0000F9840000}"/>
    <cellStyle name="Normal 12 5 2 2 4 2 2 4" xfId="12757" xr:uid="{00000000-0005-0000-0000-0000FA840000}"/>
    <cellStyle name="Normal 12 5 2 2 4 2 2 4 2" xfId="25568" xr:uid="{00000000-0005-0000-0000-0000FB840000}"/>
    <cellStyle name="Normal 12 5 2 2 4 2 2 4 2 2" xfId="51188" xr:uid="{00000000-0005-0000-0000-0000FC840000}"/>
    <cellStyle name="Normal 12 5 2 2 4 2 2 4 3" xfId="38378" xr:uid="{00000000-0005-0000-0000-0000FD840000}"/>
    <cellStyle name="Normal 12 5 2 2 4 2 2 5" xfId="7267" xr:uid="{00000000-0005-0000-0000-0000FE840000}"/>
    <cellStyle name="Normal 12 5 2 2 4 2 2 5 2" xfId="20078" xr:uid="{00000000-0005-0000-0000-0000FF840000}"/>
    <cellStyle name="Normal 12 5 2 2 4 2 2 5 2 2" xfId="45698" xr:uid="{00000000-0005-0000-0000-000000850000}"/>
    <cellStyle name="Normal 12 5 2 2 4 2 2 5 3" xfId="32888" xr:uid="{00000000-0005-0000-0000-000001850000}"/>
    <cellStyle name="Normal 12 5 2 2 4 2 2 6" xfId="14588" xr:uid="{00000000-0005-0000-0000-000002850000}"/>
    <cellStyle name="Normal 12 5 2 2 4 2 2 6 2" xfId="40208" xr:uid="{00000000-0005-0000-0000-000003850000}"/>
    <cellStyle name="Normal 12 5 2 2 4 2 2 7" xfId="27398" xr:uid="{00000000-0005-0000-0000-000004850000}"/>
    <cellStyle name="Normal 12 5 2 2 4 2 3" xfId="2713" xr:uid="{00000000-0005-0000-0000-000005850000}"/>
    <cellStyle name="Normal 12 5 2 2 4 2 3 2" xfId="8203" xr:uid="{00000000-0005-0000-0000-000006850000}"/>
    <cellStyle name="Normal 12 5 2 2 4 2 3 2 2" xfId="21014" xr:uid="{00000000-0005-0000-0000-000007850000}"/>
    <cellStyle name="Normal 12 5 2 2 4 2 3 2 2 2" xfId="46634" xr:uid="{00000000-0005-0000-0000-000008850000}"/>
    <cellStyle name="Normal 12 5 2 2 4 2 3 2 3" xfId="33824" xr:uid="{00000000-0005-0000-0000-000009850000}"/>
    <cellStyle name="Normal 12 5 2 2 4 2 3 3" xfId="15524" xr:uid="{00000000-0005-0000-0000-00000A850000}"/>
    <cellStyle name="Normal 12 5 2 2 4 2 3 3 2" xfId="41144" xr:uid="{00000000-0005-0000-0000-00000B850000}"/>
    <cellStyle name="Normal 12 5 2 2 4 2 3 4" xfId="28334" xr:uid="{00000000-0005-0000-0000-00000C850000}"/>
    <cellStyle name="Normal 12 5 2 2 4 2 4" xfId="4543" xr:uid="{00000000-0005-0000-0000-00000D850000}"/>
    <cellStyle name="Normal 12 5 2 2 4 2 4 2" xfId="10033" xr:uid="{00000000-0005-0000-0000-00000E850000}"/>
    <cellStyle name="Normal 12 5 2 2 4 2 4 2 2" xfId="22844" xr:uid="{00000000-0005-0000-0000-00000F850000}"/>
    <cellStyle name="Normal 12 5 2 2 4 2 4 2 2 2" xfId="48464" xr:uid="{00000000-0005-0000-0000-000010850000}"/>
    <cellStyle name="Normal 12 5 2 2 4 2 4 2 3" xfId="35654" xr:uid="{00000000-0005-0000-0000-000011850000}"/>
    <cellStyle name="Normal 12 5 2 2 4 2 4 3" xfId="17354" xr:uid="{00000000-0005-0000-0000-000012850000}"/>
    <cellStyle name="Normal 12 5 2 2 4 2 4 3 2" xfId="42974" xr:uid="{00000000-0005-0000-0000-000013850000}"/>
    <cellStyle name="Normal 12 5 2 2 4 2 4 4" xfId="30164" xr:uid="{00000000-0005-0000-0000-000014850000}"/>
    <cellStyle name="Normal 12 5 2 2 4 2 5" xfId="11863" xr:uid="{00000000-0005-0000-0000-000015850000}"/>
    <cellStyle name="Normal 12 5 2 2 4 2 5 2" xfId="24674" xr:uid="{00000000-0005-0000-0000-000016850000}"/>
    <cellStyle name="Normal 12 5 2 2 4 2 5 2 2" xfId="50294" xr:uid="{00000000-0005-0000-0000-000017850000}"/>
    <cellStyle name="Normal 12 5 2 2 4 2 5 3" xfId="37484" xr:uid="{00000000-0005-0000-0000-000018850000}"/>
    <cellStyle name="Normal 12 5 2 2 4 2 6" xfId="6373" xr:uid="{00000000-0005-0000-0000-000019850000}"/>
    <cellStyle name="Normal 12 5 2 2 4 2 6 2" xfId="19184" xr:uid="{00000000-0005-0000-0000-00001A850000}"/>
    <cellStyle name="Normal 12 5 2 2 4 2 6 2 2" xfId="44804" xr:uid="{00000000-0005-0000-0000-00001B850000}"/>
    <cellStyle name="Normal 12 5 2 2 4 2 6 3" xfId="31994" xr:uid="{00000000-0005-0000-0000-00001C850000}"/>
    <cellStyle name="Normal 12 5 2 2 4 2 7" xfId="13694" xr:uid="{00000000-0005-0000-0000-00001D850000}"/>
    <cellStyle name="Normal 12 5 2 2 4 2 7 2" xfId="39314" xr:uid="{00000000-0005-0000-0000-00001E850000}"/>
    <cellStyle name="Normal 12 5 2 2 4 2 8" xfId="26504" xr:uid="{00000000-0005-0000-0000-00001F850000}"/>
    <cellStyle name="Normal 12 5 2 2 4 3" xfId="1284" xr:uid="{00000000-0005-0000-0000-000020850000}"/>
    <cellStyle name="Normal 12 5 2 2 4 3 2" xfId="3114" xr:uid="{00000000-0005-0000-0000-000021850000}"/>
    <cellStyle name="Normal 12 5 2 2 4 3 2 2" xfId="8604" xr:uid="{00000000-0005-0000-0000-000022850000}"/>
    <cellStyle name="Normal 12 5 2 2 4 3 2 2 2" xfId="21415" xr:uid="{00000000-0005-0000-0000-000023850000}"/>
    <cellStyle name="Normal 12 5 2 2 4 3 2 2 2 2" xfId="47035" xr:uid="{00000000-0005-0000-0000-000024850000}"/>
    <cellStyle name="Normal 12 5 2 2 4 3 2 2 3" xfId="34225" xr:uid="{00000000-0005-0000-0000-000025850000}"/>
    <cellStyle name="Normal 12 5 2 2 4 3 2 3" xfId="15925" xr:uid="{00000000-0005-0000-0000-000026850000}"/>
    <cellStyle name="Normal 12 5 2 2 4 3 2 3 2" xfId="41545" xr:uid="{00000000-0005-0000-0000-000027850000}"/>
    <cellStyle name="Normal 12 5 2 2 4 3 2 4" xfId="28735" xr:uid="{00000000-0005-0000-0000-000028850000}"/>
    <cellStyle name="Normal 12 5 2 2 4 3 3" xfId="4944" xr:uid="{00000000-0005-0000-0000-000029850000}"/>
    <cellStyle name="Normal 12 5 2 2 4 3 3 2" xfId="10434" xr:uid="{00000000-0005-0000-0000-00002A850000}"/>
    <cellStyle name="Normal 12 5 2 2 4 3 3 2 2" xfId="23245" xr:uid="{00000000-0005-0000-0000-00002B850000}"/>
    <cellStyle name="Normal 12 5 2 2 4 3 3 2 2 2" xfId="48865" xr:uid="{00000000-0005-0000-0000-00002C850000}"/>
    <cellStyle name="Normal 12 5 2 2 4 3 3 2 3" xfId="36055" xr:uid="{00000000-0005-0000-0000-00002D850000}"/>
    <cellStyle name="Normal 12 5 2 2 4 3 3 3" xfId="17755" xr:uid="{00000000-0005-0000-0000-00002E850000}"/>
    <cellStyle name="Normal 12 5 2 2 4 3 3 3 2" xfId="43375" xr:uid="{00000000-0005-0000-0000-00002F850000}"/>
    <cellStyle name="Normal 12 5 2 2 4 3 3 4" xfId="30565" xr:uid="{00000000-0005-0000-0000-000030850000}"/>
    <cellStyle name="Normal 12 5 2 2 4 3 4" xfId="12264" xr:uid="{00000000-0005-0000-0000-000031850000}"/>
    <cellStyle name="Normal 12 5 2 2 4 3 4 2" xfId="25075" xr:uid="{00000000-0005-0000-0000-000032850000}"/>
    <cellStyle name="Normal 12 5 2 2 4 3 4 2 2" xfId="50695" xr:uid="{00000000-0005-0000-0000-000033850000}"/>
    <cellStyle name="Normal 12 5 2 2 4 3 4 3" xfId="37885" xr:uid="{00000000-0005-0000-0000-000034850000}"/>
    <cellStyle name="Normal 12 5 2 2 4 3 5" xfId="6774" xr:uid="{00000000-0005-0000-0000-000035850000}"/>
    <cellStyle name="Normal 12 5 2 2 4 3 5 2" xfId="19585" xr:uid="{00000000-0005-0000-0000-000036850000}"/>
    <cellStyle name="Normal 12 5 2 2 4 3 5 2 2" xfId="45205" xr:uid="{00000000-0005-0000-0000-000037850000}"/>
    <cellStyle name="Normal 12 5 2 2 4 3 5 3" xfId="32395" xr:uid="{00000000-0005-0000-0000-000038850000}"/>
    <cellStyle name="Normal 12 5 2 2 4 3 6" xfId="14095" xr:uid="{00000000-0005-0000-0000-000039850000}"/>
    <cellStyle name="Normal 12 5 2 2 4 3 6 2" xfId="39715" xr:uid="{00000000-0005-0000-0000-00003A850000}"/>
    <cellStyle name="Normal 12 5 2 2 4 3 7" xfId="26905" xr:uid="{00000000-0005-0000-0000-00003B850000}"/>
    <cellStyle name="Normal 12 5 2 2 4 4" xfId="2220" xr:uid="{00000000-0005-0000-0000-00003C850000}"/>
    <cellStyle name="Normal 12 5 2 2 4 4 2" xfId="7710" xr:uid="{00000000-0005-0000-0000-00003D850000}"/>
    <cellStyle name="Normal 12 5 2 2 4 4 2 2" xfId="20521" xr:uid="{00000000-0005-0000-0000-00003E850000}"/>
    <cellStyle name="Normal 12 5 2 2 4 4 2 2 2" xfId="46141" xr:uid="{00000000-0005-0000-0000-00003F850000}"/>
    <cellStyle name="Normal 12 5 2 2 4 4 2 3" xfId="33331" xr:uid="{00000000-0005-0000-0000-000040850000}"/>
    <cellStyle name="Normal 12 5 2 2 4 4 3" xfId="15031" xr:uid="{00000000-0005-0000-0000-000041850000}"/>
    <cellStyle name="Normal 12 5 2 2 4 4 3 2" xfId="40651" xr:uid="{00000000-0005-0000-0000-000042850000}"/>
    <cellStyle name="Normal 12 5 2 2 4 4 4" xfId="27841" xr:uid="{00000000-0005-0000-0000-000043850000}"/>
    <cellStyle name="Normal 12 5 2 2 4 5" xfId="4050" xr:uid="{00000000-0005-0000-0000-000044850000}"/>
    <cellStyle name="Normal 12 5 2 2 4 5 2" xfId="9540" xr:uid="{00000000-0005-0000-0000-000045850000}"/>
    <cellStyle name="Normal 12 5 2 2 4 5 2 2" xfId="22351" xr:uid="{00000000-0005-0000-0000-000046850000}"/>
    <cellStyle name="Normal 12 5 2 2 4 5 2 2 2" xfId="47971" xr:uid="{00000000-0005-0000-0000-000047850000}"/>
    <cellStyle name="Normal 12 5 2 2 4 5 2 3" xfId="35161" xr:uid="{00000000-0005-0000-0000-000048850000}"/>
    <cellStyle name="Normal 12 5 2 2 4 5 3" xfId="16861" xr:uid="{00000000-0005-0000-0000-000049850000}"/>
    <cellStyle name="Normal 12 5 2 2 4 5 3 2" xfId="42481" xr:uid="{00000000-0005-0000-0000-00004A850000}"/>
    <cellStyle name="Normal 12 5 2 2 4 5 4" xfId="29671" xr:uid="{00000000-0005-0000-0000-00004B850000}"/>
    <cellStyle name="Normal 12 5 2 2 4 6" xfId="11370" xr:uid="{00000000-0005-0000-0000-00004C850000}"/>
    <cellStyle name="Normal 12 5 2 2 4 6 2" xfId="24181" xr:uid="{00000000-0005-0000-0000-00004D850000}"/>
    <cellStyle name="Normal 12 5 2 2 4 6 2 2" xfId="49801" xr:uid="{00000000-0005-0000-0000-00004E850000}"/>
    <cellStyle name="Normal 12 5 2 2 4 6 3" xfId="36991" xr:uid="{00000000-0005-0000-0000-00004F850000}"/>
    <cellStyle name="Normal 12 5 2 2 4 7" xfId="5880" xr:uid="{00000000-0005-0000-0000-000050850000}"/>
    <cellStyle name="Normal 12 5 2 2 4 7 2" xfId="18691" xr:uid="{00000000-0005-0000-0000-000051850000}"/>
    <cellStyle name="Normal 12 5 2 2 4 7 2 2" xfId="44311" xr:uid="{00000000-0005-0000-0000-000052850000}"/>
    <cellStyle name="Normal 12 5 2 2 4 7 3" xfId="31501" xr:uid="{00000000-0005-0000-0000-000053850000}"/>
    <cellStyle name="Normal 12 5 2 2 4 8" xfId="13201" xr:uid="{00000000-0005-0000-0000-000054850000}"/>
    <cellStyle name="Normal 12 5 2 2 4 8 2" xfId="38821" xr:uid="{00000000-0005-0000-0000-000055850000}"/>
    <cellStyle name="Normal 12 5 2 2 4 9" xfId="26011" xr:uid="{00000000-0005-0000-0000-000056850000}"/>
    <cellStyle name="Normal 12 5 2 2 5" xfId="615" xr:uid="{00000000-0005-0000-0000-000057850000}"/>
    <cellStyle name="Normal 12 5 2 2 5 2" xfId="1015" xr:uid="{00000000-0005-0000-0000-000058850000}"/>
    <cellStyle name="Normal 12 5 2 2 5 2 2" xfId="1910" xr:uid="{00000000-0005-0000-0000-000059850000}"/>
    <cellStyle name="Normal 12 5 2 2 5 2 2 2" xfId="3740" xr:uid="{00000000-0005-0000-0000-00005A850000}"/>
    <cellStyle name="Normal 12 5 2 2 5 2 2 2 2" xfId="9230" xr:uid="{00000000-0005-0000-0000-00005B850000}"/>
    <cellStyle name="Normal 12 5 2 2 5 2 2 2 2 2" xfId="22041" xr:uid="{00000000-0005-0000-0000-00005C850000}"/>
    <cellStyle name="Normal 12 5 2 2 5 2 2 2 2 2 2" xfId="47661" xr:uid="{00000000-0005-0000-0000-00005D850000}"/>
    <cellStyle name="Normal 12 5 2 2 5 2 2 2 2 3" xfId="34851" xr:uid="{00000000-0005-0000-0000-00005E850000}"/>
    <cellStyle name="Normal 12 5 2 2 5 2 2 2 3" xfId="16551" xr:uid="{00000000-0005-0000-0000-00005F850000}"/>
    <cellStyle name="Normal 12 5 2 2 5 2 2 2 3 2" xfId="42171" xr:uid="{00000000-0005-0000-0000-000060850000}"/>
    <cellStyle name="Normal 12 5 2 2 5 2 2 2 4" xfId="29361" xr:uid="{00000000-0005-0000-0000-000061850000}"/>
    <cellStyle name="Normal 12 5 2 2 5 2 2 3" xfId="5570" xr:uid="{00000000-0005-0000-0000-000062850000}"/>
    <cellStyle name="Normal 12 5 2 2 5 2 2 3 2" xfId="11060" xr:uid="{00000000-0005-0000-0000-000063850000}"/>
    <cellStyle name="Normal 12 5 2 2 5 2 2 3 2 2" xfId="23871" xr:uid="{00000000-0005-0000-0000-000064850000}"/>
    <cellStyle name="Normal 12 5 2 2 5 2 2 3 2 2 2" xfId="49491" xr:uid="{00000000-0005-0000-0000-000065850000}"/>
    <cellStyle name="Normal 12 5 2 2 5 2 2 3 2 3" xfId="36681" xr:uid="{00000000-0005-0000-0000-000066850000}"/>
    <cellStyle name="Normal 12 5 2 2 5 2 2 3 3" xfId="18381" xr:uid="{00000000-0005-0000-0000-000067850000}"/>
    <cellStyle name="Normal 12 5 2 2 5 2 2 3 3 2" xfId="44001" xr:uid="{00000000-0005-0000-0000-000068850000}"/>
    <cellStyle name="Normal 12 5 2 2 5 2 2 3 4" xfId="31191" xr:uid="{00000000-0005-0000-0000-000069850000}"/>
    <cellStyle name="Normal 12 5 2 2 5 2 2 4" xfId="12890" xr:uid="{00000000-0005-0000-0000-00006A850000}"/>
    <cellStyle name="Normal 12 5 2 2 5 2 2 4 2" xfId="25701" xr:uid="{00000000-0005-0000-0000-00006B850000}"/>
    <cellStyle name="Normal 12 5 2 2 5 2 2 4 2 2" xfId="51321" xr:uid="{00000000-0005-0000-0000-00006C850000}"/>
    <cellStyle name="Normal 12 5 2 2 5 2 2 4 3" xfId="38511" xr:uid="{00000000-0005-0000-0000-00006D850000}"/>
    <cellStyle name="Normal 12 5 2 2 5 2 2 5" xfId="7400" xr:uid="{00000000-0005-0000-0000-00006E850000}"/>
    <cellStyle name="Normal 12 5 2 2 5 2 2 5 2" xfId="20211" xr:uid="{00000000-0005-0000-0000-00006F850000}"/>
    <cellStyle name="Normal 12 5 2 2 5 2 2 5 2 2" xfId="45831" xr:uid="{00000000-0005-0000-0000-000070850000}"/>
    <cellStyle name="Normal 12 5 2 2 5 2 2 5 3" xfId="33021" xr:uid="{00000000-0005-0000-0000-000071850000}"/>
    <cellStyle name="Normal 12 5 2 2 5 2 2 6" xfId="14721" xr:uid="{00000000-0005-0000-0000-000072850000}"/>
    <cellStyle name="Normal 12 5 2 2 5 2 2 6 2" xfId="40341" xr:uid="{00000000-0005-0000-0000-000073850000}"/>
    <cellStyle name="Normal 12 5 2 2 5 2 2 7" xfId="27531" xr:uid="{00000000-0005-0000-0000-000074850000}"/>
    <cellStyle name="Normal 12 5 2 2 5 2 3" xfId="2846" xr:uid="{00000000-0005-0000-0000-000075850000}"/>
    <cellStyle name="Normal 12 5 2 2 5 2 3 2" xfId="8336" xr:uid="{00000000-0005-0000-0000-000076850000}"/>
    <cellStyle name="Normal 12 5 2 2 5 2 3 2 2" xfId="21147" xr:uid="{00000000-0005-0000-0000-000077850000}"/>
    <cellStyle name="Normal 12 5 2 2 5 2 3 2 2 2" xfId="46767" xr:uid="{00000000-0005-0000-0000-000078850000}"/>
    <cellStyle name="Normal 12 5 2 2 5 2 3 2 3" xfId="33957" xr:uid="{00000000-0005-0000-0000-000079850000}"/>
    <cellStyle name="Normal 12 5 2 2 5 2 3 3" xfId="15657" xr:uid="{00000000-0005-0000-0000-00007A850000}"/>
    <cellStyle name="Normal 12 5 2 2 5 2 3 3 2" xfId="41277" xr:uid="{00000000-0005-0000-0000-00007B850000}"/>
    <cellStyle name="Normal 12 5 2 2 5 2 3 4" xfId="28467" xr:uid="{00000000-0005-0000-0000-00007C850000}"/>
    <cellStyle name="Normal 12 5 2 2 5 2 4" xfId="4676" xr:uid="{00000000-0005-0000-0000-00007D850000}"/>
    <cellStyle name="Normal 12 5 2 2 5 2 4 2" xfId="10166" xr:uid="{00000000-0005-0000-0000-00007E850000}"/>
    <cellStyle name="Normal 12 5 2 2 5 2 4 2 2" xfId="22977" xr:uid="{00000000-0005-0000-0000-00007F850000}"/>
    <cellStyle name="Normal 12 5 2 2 5 2 4 2 2 2" xfId="48597" xr:uid="{00000000-0005-0000-0000-000080850000}"/>
    <cellStyle name="Normal 12 5 2 2 5 2 4 2 3" xfId="35787" xr:uid="{00000000-0005-0000-0000-000081850000}"/>
    <cellStyle name="Normal 12 5 2 2 5 2 4 3" xfId="17487" xr:uid="{00000000-0005-0000-0000-000082850000}"/>
    <cellStyle name="Normal 12 5 2 2 5 2 4 3 2" xfId="43107" xr:uid="{00000000-0005-0000-0000-000083850000}"/>
    <cellStyle name="Normal 12 5 2 2 5 2 4 4" xfId="30297" xr:uid="{00000000-0005-0000-0000-000084850000}"/>
    <cellStyle name="Normal 12 5 2 2 5 2 5" xfId="11996" xr:uid="{00000000-0005-0000-0000-000085850000}"/>
    <cellStyle name="Normal 12 5 2 2 5 2 5 2" xfId="24807" xr:uid="{00000000-0005-0000-0000-000086850000}"/>
    <cellStyle name="Normal 12 5 2 2 5 2 5 2 2" xfId="50427" xr:uid="{00000000-0005-0000-0000-000087850000}"/>
    <cellStyle name="Normal 12 5 2 2 5 2 5 3" xfId="37617" xr:uid="{00000000-0005-0000-0000-000088850000}"/>
    <cellStyle name="Normal 12 5 2 2 5 2 6" xfId="6506" xr:uid="{00000000-0005-0000-0000-000089850000}"/>
    <cellStyle name="Normal 12 5 2 2 5 2 6 2" xfId="19317" xr:uid="{00000000-0005-0000-0000-00008A850000}"/>
    <cellStyle name="Normal 12 5 2 2 5 2 6 2 2" xfId="44937" xr:uid="{00000000-0005-0000-0000-00008B850000}"/>
    <cellStyle name="Normal 12 5 2 2 5 2 6 3" xfId="32127" xr:uid="{00000000-0005-0000-0000-00008C850000}"/>
    <cellStyle name="Normal 12 5 2 2 5 2 7" xfId="13827" xr:uid="{00000000-0005-0000-0000-00008D850000}"/>
    <cellStyle name="Normal 12 5 2 2 5 2 7 2" xfId="39447" xr:uid="{00000000-0005-0000-0000-00008E850000}"/>
    <cellStyle name="Normal 12 5 2 2 5 2 8" xfId="26637" xr:uid="{00000000-0005-0000-0000-00008F850000}"/>
    <cellStyle name="Normal 12 5 2 2 5 3" xfId="1510" xr:uid="{00000000-0005-0000-0000-000090850000}"/>
    <cellStyle name="Normal 12 5 2 2 5 3 2" xfId="3340" xr:uid="{00000000-0005-0000-0000-000091850000}"/>
    <cellStyle name="Normal 12 5 2 2 5 3 2 2" xfId="8830" xr:uid="{00000000-0005-0000-0000-000092850000}"/>
    <cellStyle name="Normal 12 5 2 2 5 3 2 2 2" xfId="21641" xr:uid="{00000000-0005-0000-0000-000093850000}"/>
    <cellStyle name="Normal 12 5 2 2 5 3 2 2 2 2" xfId="47261" xr:uid="{00000000-0005-0000-0000-000094850000}"/>
    <cellStyle name="Normal 12 5 2 2 5 3 2 2 3" xfId="34451" xr:uid="{00000000-0005-0000-0000-000095850000}"/>
    <cellStyle name="Normal 12 5 2 2 5 3 2 3" xfId="16151" xr:uid="{00000000-0005-0000-0000-000096850000}"/>
    <cellStyle name="Normal 12 5 2 2 5 3 2 3 2" xfId="41771" xr:uid="{00000000-0005-0000-0000-000097850000}"/>
    <cellStyle name="Normal 12 5 2 2 5 3 2 4" xfId="28961" xr:uid="{00000000-0005-0000-0000-000098850000}"/>
    <cellStyle name="Normal 12 5 2 2 5 3 3" xfId="5170" xr:uid="{00000000-0005-0000-0000-000099850000}"/>
    <cellStyle name="Normal 12 5 2 2 5 3 3 2" xfId="10660" xr:uid="{00000000-0005-0000-0000-00009A850000}"/>
    <cellStyle name="Normal 12 5 2 2 5 3 3 2 2" xfId="23471" xr:uid="{00000000-0005-0000-0000-00009B850000}"/>
    <cellStyle name="Normal 12 5 2 2 5 3 3 2 2 2" xfId="49091" xr:uid="{00000000-0005-0000-0000-00009C850000}"/>
    <cellStyle name="Normal 12 5 2 2 5 3 3 2 3" xfId="36281" xr:uid="{00000000-0005-0000-0000-00009D850000}"/>
    <cellStyle name="Normal 12 5 2 2 5 3 3 3" xfId="17981" xr:uid="{00000000-0005-0000-0000-00009E850000}"/>
    <cellStyle name="Normal 12 5 2 2 5 3 3 3 2" xfId="43601" xr:uid="{00000000-0005-0000-0000-00009F850000}"/>
    <cellStyle name="Normal 12 5 2 2 5 3 3 4" xfId="30791" xr:uid="{00000000-0005-0000-0000-0000A0850000}"/>
    <cellStyle name="Normal 12 5 2 2 5 3 4" xfId="12490" xr:uid="{00000000-0005-0000-0000-0000A1850000}"/>
    <cellStyle name="Normal 12 5 2 2 5 3 4 2" xfId="25301" xr:uid="{00000000-0005-0000-0000-0000A2850000}"/>
    <cellStyle name="Normal 12 5 2 2 5 3 4 2 2" xfId="50921" xr:uid="{00000000-0005-0000-0000-0000A3850000}"/>
    <cellStyle name="Normal 12 5 2 2 5 3 4 3" xfId="38111" xr:uid="{00000000-0005-0000-0000-0000A4850000}"/>
    <cellStyle name="Normal 12 5 2 2 5 3 5" xfId="7000" xr:uid="{00000000-0005-0000-0000-0000A5850000}"/>
    <cellStyle name="Normal 12 5 2 2 5 3 5 2" xfId="19811" xr:uid="{00000000-0005-0000-0000-0000A6850000}"/>
    <cellStyle name="Normal 12 5 2 2 5 3 5 2 2" xfId="45431" xr:uid="{00000000-0005-0000-0000-0000A7850000}"/>
    <cellStyle name="Normal 12 5 2 2 5 3 5 3" xfId="32621" xr:uid="{00000000-0005-0000-0000-0000A8850000}"/>
    <cellStyle name="Normal 12 5 2 2 5 3 6" xfId="14321" xr:uid="{00000000-0005-0000-0000-0000A9850000}"/>
    <cellStyle name="Normal 12 5 2 2 5 3 6 2" xfId="39941" xr:uid="{00000000-0005-0000-0000-0000AA850000}"/>
    <cellStyle name="Normal 12 5 2 2 5 3 7" xfId="27131" xr:uid="{00000000-0005-0000-0000-0000AB850000}"/>
    <cellStyle name="Normal 12 5 2 2 5 4" xfId="2446" xr:uid="{00000000-0005-0000-0000-0000AC850000}"/>
    <cellStyle name="Normal 12 5 2 2 5 4 2" xfId="7936" xr:uid="{00000000-0005-0000-0000-0000AD850000}"/>
    <cellStyle name="Normal 12 5 2 2 5 4 2 2" xfId="20747" xr:uid="{00000000-0005-0000-0000-0000AE850000}"/>
    <cellStyle name="Normal 12 5 2 2 5 4 2 2 2" xfId="46367" xr:uid="{00000000-0005-0000-0000-0000AF850000}"/>
    <cellStyle name="Normal 12 5 2 2 5 4 2 3" xfId="33557" xr:uid="{00000000-0005-0000-0000-0000B0850000}"/>
    <cellStyle name="Normal 12 5 2 2 5 4 3" xfId="15257" xr:uid="{00000000-0005-0000-0000-0000B1850000}"/>
    <cellStyle name="Normal 12 5 2 2 5 4 3 2" xfId="40877" xr:uid="{00000000-0005-0000-0000-0000B2850000}"/>
    <cellStyle name="Normal 12 5 2 2 5 4 4" xfId="28067" xr:uid="{00000000-0005-0000-0000-0000B3850000}"/>
    <cellStyle name="Normal 12 5 2 2 5 5" xfId="4276" xr:uid="{00000000-0005-0000-0000-0000B4850000}"/>
    <cellStyle name="Normal 12 5 2 2 5 5 2" xfId="9766" xr:uid="{00000000-0005-0000-0000-0000B5850000}"/>
    <cellStyle name="Normal 12 5 2 2 5 5 2 2" xfId="22577" xr:uid="{00000000-0005-0000-0000-0000B6850000}"/>
    <cellStyle name="Normal 12 5 2 2 5 5 2 2 2" xfId="48197" xr:uid="{00000000-0005-0000-0000-0000B7850000}"/>
    <cellStyle name="Normal 12 5 2 2 5 5 2 3" xfId="35387" xr:uid="{00000000-0005-0000-0000-0000B8850000}"/>
    <cellStyle name="Normal 12 5 2 2 5 5 3" xfId="17087" xr:uid="{00000000-0005-0000-0000-0000B9850000}"/>
    <cellStyle name="Normal 12 5 2 2 5 5 3 2" xfId="42707" xr:uid="{00000000-0005-0000-0000-0000BA850000}"/>
    <cellStyle name="Normal 12 5 2 2 5 5 4" xfId="29897" xr:uid="{00000000-0005-0000-0000-0000BB850000}"/>
    <cellStyle name="Normal 12 5 2 2 5 6" xfId="11596" xr:uid="{00000000-0005-0000-0000-0000BC850000}"/>
    <cellStyle name="Normal 12 5 2 2 5 6 2" xfId="24407" xr:uid="{00000000-0005-0000-0000-0000BD850000}"/>
    <cellStyle name="Normal 12 5 2 2 5 6 2 2" xfId="50027" xr:uid="{00000000-0005-0000-0000-0000BE850000}"/>
    <cellStyle name="Normal 12 5 2 2 5 6 3" xfId="37217" xr:uid="{00000000-0005-0000-0000-0000BF850000}"/>
    <cellStyle name="Normal 12 5 2 2 5 7" xfId="6106" xr:uid="{00000000-0005-0000-0000-0000C0850000}"/>
    <cellStyle name="Normal 12 5 2 2 5 7 2" xfId="18917" xr:uid="{00000000-0005-0000-0000-0000C1850000}"/>
    <cellStyle name="Normal 12 5 2 2 5 7 2 2" xfId="44537" xr:uid="{00000000-0005-0000-0000-0000C2850000}"/>
    <cellStyle name="Normal 12 5 2 2 5 7 3" xfId="31727" xr:uid="{00000000-0005-0000-0000-0000C3850000}"/>
    <cellStyle name="Normal 12 5 2 2 5 8" xfId="13427" xr:uid="{00000000-0005-0000-0000-0000C4850000}"/>
    <cellStyle name="Normal 12 5 2 2 5 8 2" xfId="39047" xr:uid="{00000000-0005-0000-0000-0000C5850000}"/>
    <cellStyle name="Normal 12 5 2 2 5 9" xfId="26237" xr:uid="{00000000-0005-0000-0000-0000C6850000}"/>
    <cellStyle name="Normal 12 5 2 2 6" xfId="749" xr:uid="{00000000-0005-0000-0000-0000C7850000}"/>
    <cellStyle name="Normal 12 5 2 2 6 2" xfId="1644" xr:uid="{00000000-0005-0000-0000-0000C8850000}"/>
    <cellStyle name="Normal 12 5 2 2 6 2 2" xfId="3474" xr:uid="{00000000-0005-0000-0000-0000C9850000}"/>
    <cellStyle name="Normal 12 5 2 2 6 2 2 2" xfId="8964" xr:uid="{00000000-0005-0000-0000-0000CA850000}"/>
    <cellStyle name="Normal 12 5 2 2 6 2 2 2 2" xfId="21775" xr:uid="{00000000-0005-0000-0000-0000CB850000}"/>
    <cellStyle name="Normal 12 5 2 2 6 2 2 2 2 2" xfId="47395" xr:uid="{00000000-0005-0000-0000-0000CC850000}"/>
    <cellStyle name="Normal 12 5 2 2 6 2 2 2 3" xfId="34585" xr:uid="{00000000-0005-0000-0000-0000CD850000}"/>
    <cellStyle name="Normal 12 5 2 2 6 2 2 3" xfId="16285" xr:uid="{00000000-0005-0000-0000-0000CE850000}"/>
    <cellStyle name="Normal 12 5 2 2 6 2 2 3 2" xfId="41905" xr:uid="{00000000-0005-0000-0000-0000CF850000}"/>
    <cellStyle name="Normal 12 5 2 2 6 2 2 4" xfId="29095" xr:uid="{00000000-0005-0000-0000-0000D0850000}"/>
    <cellStyle name="Normal 12 5 2 2 6 2 3" xfId="5304" xr:uid="{00000000-0005-0000-0000-0000D1850000}"/>
    <cellStyle name="Normal 12 5 2 2 6 2 3 2" xfId="10794" xr:uid="{00000000-0005-0000-0000-0000D2850000}"/>
    <cellStyle name="Normal 12 5 2 2 6 2 3 2 2" xfId="23605" xr:uid="{00000000-0005-0000-0000-0000D3850000}"/>
    <cellStyle name="Normal 12 5 2 2 6 2 3 2 2 2" xfId="49225" xr:uid="{00000000-0005-0000-0000-0000D4850000}"/>
    <cellStyle name="Normal 12 5 2 2 6 2 3 2 3" xfId="36415" xr:uid="{00000000-0005-0000-0000-0000D5850000}"/>
    <cellStyle name="Normal 12 5 2 2 6 2 3 3" xfId="18115" xr:uid="{00000000-0005-0000-0000-0000D6850000}"/>
    <cellStyle name="Normal 12 5 2 2 6 2 3 3 2" xfId="43735" xr:uid="{00000000-0005-0000-0000-0000D7850000}"/>
    <cellStyle name="Normal 12 5 2 2 6 2 3 4" xfId="30925" xr:uid="{00000000-0005-0000-0000-0000D8850000}"/>
    <cellStyle name="Normal 12 5 2 2 6 2 4" xfId="12624" xr:uid="{00000000-0005-0000-0000-0000D9850000}"/>
    <cellStyle name="Normal 12 5 2 2 6 2 4 2" xfId="25435" xr:uid="{00000000-0005-0000-0000-0000DA850000}"/>
    <cellStyle name="Normal 12 5 2 2 6 2 4 2 2" xfId="51055" xr:uid="{00000000-0005-0000-0000-0000DB850000}"/>
    <cellStyle name="Normal 12 5 2 2 6 2 4 3" xfId="38245" xr:uid="{00000000-0005-0000-0000-0000DC850000}"/>
    <cellStyle name="Normal 12 5 2 2 6 2 5" xfId="7134" xr:uid="{00000000-0005-0000-0000-0000DD850000}"/>
    <cellStyle name="Normal 12 5 2 2 6 2 5 2" xfId="19945" xr:uid="{00000000-0005-0000-0000-0000DE850000}"/>
    <cellStyle name="Normal 12 5 2 2 6 2 5 2 2" xfId="45565" xr:uid="{00000000-0005-0000-0000-0000DF850000}"/>
    <cellStyle name="Normal 12 5 2 2 6 2 5 3" xfId="32755" xr:uid="{00000000-0005-0000-0000-0000E0850000}"/>
    <cellStyle name="Normal 12 5 2 2 6 2 6" xfId="14455" xr:uid="{00000000-0005-0000-0000-0000E1850000}"/>
    <cellStyle name="Normal 12 5 2 2 6 2 6 2" xfId="40075" xr:uid="{00000000-0005-0000-0000-0000E2850000}"/>
    <cellStyle name="Normal 12 5 2 2 6 2 7" xfId="27265" xr:uid="{00000000-0005-0000-0000-0000E3850000}"/>
    <cellStyle name="Normal 12 5 2 2 6 3" xfId="2580" xr:uid="{00000000-0005-0000-0000-0000E4850000}"/>
    <cellStyle name="Normal 12 5 2 2 6 3 2" xfId="8070" xr:uid="{00000000-0005-0000-0000-0000E5850000}"/>
    <cellStyle name="Normal 12 5 2 2 6 3 2 2" xfId="20881" xr:uid="{00000000-0005-0000-0000-0000E6850000}"/>
    <cellStyle name="Normal 12 5 2 2 6 3 2 2 2" xfId="46501" xr:uid="{00000000-0005-0000-0000-0000E7850000}"/>
    <cellStyle name="Normal 12 5 2 2 6 3 2 3" xfId="33691" xr:uid="{00000000-0005-0000-0000-0000E8850000}"/>
    <cellStyle name="Normal 12 5 2 2 6 3 3" xfId="15391" xr:uid="{00000000-0005-0000-0000-0000E9850000}"/>
    <cellStyle name="Normal 12 5 2 2 6 3 3 2" xfId="41011" xr:uid="{00000000-0005-0000-0000-0000EA850000}"/>
    <cellStyle name="Normal 12 5 2 2 6 3 4" xfId="28201" xr:uid="{00000000-0005-0000-0000-0000EB850000}"/>
    <cellStyle name="Normal 12 5 2 2 6 4" xfId="4410" xr:uid="{00000000-0005-0000-0000-0000EC850000}"/>
    <cellStyle name="Normal 12 5 2 2 6 4 2" xfId="9900" xr:uid="{00000000-0005-0000-0000-0000ED850000}"/>
    <cellStyle name="Normal 12 5 2 2 6 4 2 2" xfId="22711" xr:uid="{00000000-0005-0000-0000-0000EE850000}"/>
    <cellStyle name="Normal 12 5 2 2 6 4 2 2 2" xfId="48331" xr:uid="{00000000-0005-0000-0000-0000EF850000}"/>
    <cellStyle name="Normal 12 5 2 2 6 4 2 3" xfId="35521" xr:uid="{00000000-0005-0000-0000-0000F0850000}"/>
    <cellStyle name="Normal 12 5 2 2 6 4 3" xfId="17221" xr:uid="{00000000-0005-0000-0000-0000F1850000}"/>
    <cellStyle name="Normal 12 5 2 2 6 4 3 2" xfId="42841" xr:uid="{00000000-0005-0000-0000-0000F2850000}"/>
    <cellStyle name="Normal 12 5 2 2 6 4 4" xfId="30031" xr:uid="{00000000-0005-0000-0000-0000F3850000}"/>
    <cellStyle name="Normal 12 5 2 2 6 5" xfId="11730" xr:uid="{00000000-0005-0000-0000-0000F4850000}"/>
    <cellStyle name="Normal 12 5 2 2 6 5 2" xfId="24541" xr:uid="{00000000-0005-0000-0000-0000F5850000}"/>
    <cellStyle name="Normal 12 5 2 2 6 5 2 2" xfId="50161" xr:uid="{00000000-0005-0000-0000-0000F6850000}"/>
    <cellStyle name="Normal 12 5 2 2 6 5 3" xfId="37351" xr:uid="{00000000-0005-0000-0000-0000F7850000}"/>
    <cellStyle name="Normal 12 5 2 2 6 6" xfId="6240" xr:uid="{00000000-0005-0000-0000-0000F8850000}"/>
    <cellStyle name="Normal 12 5 2 2 6 6 2" xfId="19051" xr:uid="{00000000-0005-0000-0000-0000F9850000}"/>
    <cellStyle name="Normal 12 5 2 2 6 6 2 2" xfId="44671" xr:uid="{00000000-0005-0000-0000-0000FA850000}"/>
    <cellStyle name="Normal 12 5 2 2 6 6 3" xfId="31861" xr:uid="{00000000-0005-0000-0000-0000FB850000}"/>
    <cellStyle name="Normal 12 5 2 2 6 7" xfId="13561" xr:uid="{00000000-0005-0000-0000-0000FC850000}"/>
    <cellStyle name="Normal 12 5 2 2 6 7 2" xfId="39181" xr:uid="{00000000-0005-0000-0000-0000FD850000}"/>
    <cellStyle name="Normal 12 5 2 2 6 8" xfId="26371" xr:uid="{00000000-0005-0000-0000-0000FE850000}"/>
    <cellStyle name="Normal 12 5 2 2 7" xfId="1150" xr:uid="{00000000-0005-0000-0000-0000FF850000}"/>
    <cellStyle name="Normal 12 5 2 2 7 2" xfId="2980" xr:uid="{00000000-0005-0000-0000-000000860000}"/>
    <cellStyle name="Normal 12 5 2 2 7 2 2" xfId="8470" xr:uid="{00000000-0005-0000-0000-000001860000}"/>
    <cellStyle name="Normal 12 5 2 2 7 2 2 2" xfId="21281" xr:uid="{00000000-0005-0000-0000-000002860000}"/>
    <cellStyle name="Normal 12 5 2 2 7 2 2 2 2" xfId="46901" xr:uid="{00000000-0005-0000-0000-000003860000}"/>
    <cellStyle name="Normal 12 5 2 2 7 2 2 3" xfId="34091" xr:uid="{00000000-0005-0000-0000-000004860000}"/>
    <cellStyle name="Normal 12 5 2 2 7 2 3" xfId="15791" xr:uid="{00000000-0005-0000-0000-000005860000}"/>
    <cellStyle name="Normal 12 5 2 2 7 2 3 2" xfId="41411" xr:uid="{00000000-0005-0000-0000-000006860000}"/>
    <cellStyle name="Normal 12 5 2 2 7 2 4" xfId="28601" xr:uid="{00000000-0005-0000-0000-000007860000}"/>
    <cellStyle name="Normal 12 5 2 2 7 3" xfId="4810" xr:uid="{00000000-0005-0000-0000-000008860000}"/>
    <cellStyle name="Normal 12 5 2 2 7 3 2" xfId="10300" xr:uid="{00000000-0005-0000-0000-000009860000}"/>
    <cellStyle name="Normal 12 5 2 2 7 3 2 2" xfId="23111" xr:uid="{00000000-0005-0000-0000-00000A860000}"/>
    <cellStyle name="Normal 12 5 2 2 7 3 2 2 2" xfId="48731" xr:uid="{00000000-0005-0000-0000-00000B860000}"/>
    <cellStyle name="Normal 12 5 2 2 7 3 2 3" xfId="35921" xr:uid="{00000000-0005-0000-0000-00000C860000}"/>
    <cellStyle name="Normal 12 5 2 2 7 3 3" xfId="17621" xr:uid="{00000000-0005-0000-0000-00000D860000}"/>
    <cellStyle name="Normal 12 5 2 2 7 3 3 2" xfId="43241" xr:uid="{00000000-0005-0000-0000-00000E860000}"/>
    <cellStyle name="Normal 12 5 2 2 7 3 4" xfId="30431" xr:uid="{00000000-0005-0000-0000-00000F860000}"/>
    <cellStyle name="Normal 12 5 2 2 7 4" xfId="12130" xr:uid="{00000000-0005-0000-0000-000010860000}"/>
    <cellStyle name="Normal 12 5 2 2 7 4 2" xfId="24941" xr:uid="{00000000-0005-0000-0000-000011860000}"/>
    <cellStyle name="Normal 12 5 2 2 7 4 2 2" xfId="50561" xr:uid="{00000000-0005-0000-0000-000012860000}"/>
    <cellStyle name="Normal 12 5 2 2 7 4 3" xfId="37751" xr:uid="{00000000-0005-0000-0000-000013860000}"/>
    <cellStyle name="Normal 12 5 2 2 7 5" xfId="6640" xr:uid="{00000000-0005-0000-0000-000014860000}"/>
    <cellStyle name="Normal 12 5 2 2 7 5 2" xfId="19451" xr:uid="{00000000-0005-0000-0000-000015860000}"/>
    <cellStyle name="Normal 12 5 2 2 7 5 2 2" xfId="45071" xr:uid="{00000000-0005-0000-0000-000016860000}"/>
    <cellStyle name="Normal 12 5 2 2 7 5 3" xfId="32261" xr:uid="{00000000-0005-0000-0000-000017860000}"/>
    <cellStyle name="Normal 12 5 2 2 7 6" xfId="13961" xr:uid="{00000000-0005-0000-0000-000018860000}"/>
    <cellStyle name="Normal 12 5 2 2 7 6 2" xfId="39581" xr:uid="{00000000-0005-0000-0000-000019860000}"/>
    <cellStyle name="Normal 12 5 2 2 7 7" xfId="26771" xr:uid="{00000000-0005-0000-0000-00001A860000}"/>
    <cellStyle name="Normal 12 5 2 2 8" xfId="2045" xr:uid="{00000000-0005-0000-0000-00001B860000}"/>
    <cellStyle name="Normal 12 5 2 2 8 2" xfId="3875" xr:uid="{00000000-0005-0000-0000-00001C860000}"/>
    <cellStyle name="Normal 12 5 2 2 8 2 2" xfId="9365" xr:uid="{00000000-0005-0000-0000-00001D860000}"/>
    <cellStyle name="Normal 12 5 2 2 8 2 2 2" xfId="22176" xr:uid="{00000000-0005-0000-0000-00001E860000}"/>
    <cellStyle name="Normal 12 5 2 2 8 2 2 2 2" xfId="47796" xr:uid="{00000000-0005-0000-0000-00001F860000}"/>
    <cellStyle name="Normal 12 5 2 2 8 2 2 3" xfId="34986" xr:uid="{00000000-0005-0000-0000-000020860000}"/>
    <cellStyle name="Normal 12 5 2 2 8 2 3" xfId="16686" xr:uid="{00000000-0005-0000-0000-000021860000}"/>
    <cellStyle name="Normal 12 5 2 2 8 2 3 2" xfId="42306" xr:uid="{00000000-0005-0000-0000-000022860000}"/>
    <cellStyle name="Normal 12 5 2 2 8 2 4" xfId="29496" xr:uid="{00000000-0005-0000-0000-000023860000}"/>
    <cellStyle name="Normal 12 5 2 2 8 3" xfId="5705" xr:uid="{00000000-0005-0000-0000-000024860000}"/>
    <cellStyle name="Normal 12 5 2 2 8 3 2" xfId="11195" xr:uid="{00000000-0005-0000-0000-000025860000}"/>
    <cellStyle name="Normal 12 5 2 2 8 3 2 2" xfId="24006" xr:uid="{00000000-0005-0000-0000-000026860000}"/>
    <cellStyle name="Normal 12 5 2 2 8 3 2 2 2" xfId="49626" xr:uid="{00000000-0005-0000-0000-000027860000}"/>
    <cellStyle name="Normal 12 5 2 2 8 3 2 3" xfId="36816" xr:uid="{00000000-0005-0000-0000-000028860000}"/>
    <cellStyle name="Normal 12 5 2 2 8 3 3" xfId="18516" xr:uid="{00000000-0005-0000-0000-000029860000}"/>
    <cellStyle name="Normal 12 5 2 2 8 3 3 2" xfId="44136" xr:uid="{00000000-0005-0000-0000-00002A860000}"/>
    <cellStyle name="Normal 12 5 2 2 8 3 4" xfId="31326" xr:uid="{00000000-0005-0000-0000-00002B860000}"/>
    <cellStyle name="Normal 12 5 2 2 8 4" xfId="13025" xr:uid="{00000000-0005-0000-0000-00002C860000}"/>
    <cellStyle name="Normal 12 5 2 2 8 4 2" xfId="25836" xr:uid="{00000000-0005-0000-0000-00002D860000}"/>
    <cellStyle name="Normal 12 5 2 2 8 4 2 2" xfId="51456" xr:uid="{00000000-0005-0000-0000-00002E860000}"/>
    <cellStyle name="Normal 12 5 2 2 8 4 3" xfId="38646" xr:uid="{00000000-0005-0000-0000-00002F860000}"/>
    <cellStyle name="Normal 12 5 2 2 8 5" xfId="7535" xr:uid="{00000000-0005-0000-0000-000030860000}"/>
    <cellStyle name="Normal 12 5 2 2 8 5 2" xfId="20346" xr:uid="{00000000-0005-0000-0000-000031860000}"/>
    <cellStyle name="Normal 12 5 2 2 8 5 2 2" xfId="45966" xr:uid="{00000000-0005-0000-0000-000032860000}"/>
    <cellStyle name="Normal 12 5 2 2 8 5 3" xfId="33156" xr:uid="{00000000-0005-0000-0000-000033860000}"/>
    <cellStyle name="Normal 12 5 2 2 8 6" xfId="14856" xr:uid="{00000000-0005-0000-0000-000034860000}"/>
    <cellStyle name="Normal 12 5 2 2 8 6 2" xfId="40476" xr:uid="{00000000-0005-0000-0000-000035860000}"/>
    <cellStyle name="Normal 12 5 2 2 8 7" xfId="27666" xr:uid="{00000000-0005-0000-0000-000036860000}"/>
    <cellStyle name="Normal 12 5 2 2 9" xfId="2086" xr:uid="{00000000-0005-0000-0000-000037860000}"/>
    <cellStyle name="Normal 12 5 2 2 9 2" xfId="7576" xr:uid="{00000000-0005-0000-0000-000038860000}"/>
    <cellStyle name="Normal 12 5 2 2 9 2 2" xfId="20387" xr:uid="{00000000-0005-0000-0000-000039860000}"/>
    <cellStyle name="Normal 12 5 2 2 9 2 2 2" xfId="46007" xr:uid="{00000000-0005-0000-0000-00003A860000}"/>
    <cellStyle name="Normal 12 5 2 2 9 2 3" xfId="33197" xr:uid="{00000000-0005-0000-0000-00003B860000}"/>
    <cellStyle name="Normal 12 5 2 2 9 3" xfId="14897" xr:uid="{00000000-0005-0000-0000-00003C860000}"/>
    <cellStyle name="Normal 12 5 2 2 9 3 2" xfId="40517" xr:uid="{00000000-0005-0000-0000-00003D860000}"/>
    <cellStyle name="Normal 12 5 2 2 9 4" xfId="27707" xr:uid="{00000000-0005-0000-0000-00003E860000}"/>
    <cellStyle name="Normal 12 5 2 3" xfId="316" xr:uid="{00000000-0005-0000-0000-00003F860000}"/>
    <cellStyle name="Normal 12 5 2 3 10" xfId="5808" xr:uid="{00000000-0005-0000-0000-000040860000}"/>
    <cellStyle name="Normal 12 5 2 3 10 2" xfId="18619" xr:uid="{00000000-0005-0000-0000-000041860000}"/>
    <cellStyle name="Normal 12 5 2 3 10 2 2" xfId="44239" xr:uid="{00000000-0005-0000-0000-000042860000}"/>
    <cellStyle name="Normal 12 5 2 3 10 3" xfId="31429" xr:uid="{00000000-0005-0000-0000-000043860000}"/>
    <cellStyle name="Normal 12 5 2 3 11" xfId="13129" xr:uid="{00000000-0005-0000-0000-000044860000}"/>
    <cellStyle name="Normal 12 5 2 3 11 2" xfId="38749" xr:uid="{00000000-0005-0000-0000-000045860000}"/>
    <cellStyle name="Normal 12 5 2 3 12" xfId="25939" xr:uid="{00000000-0005-0000-0000-000046860000}"/>
    <cellStyle name="Normal 12 5 2 3 2" xfId="545" xr:uid="{00000000-0005-0000-0000-000047860000}"/>
    <cellStyle name="Normal 12 5 2 3 2 2" xfId="944" xr:uid="{00000000-0005-0000-0000-000048860000}"/>
    <cellStyle name="Normal 12 5 2 3 2 2 2" xfId="1839" xr:uid="{00000000-0005-0000-0000-000049860000}"/>
    <cellStyle name="Normal 12 5 2 3 2 2 2 2" xfId="3669" xr:uid="{00000000-0005-0000-0000-00004A860000}"/>
    <cellStyle name="Normal 12 5 2 3 2 2 2 2 2" xfId="9159" xr:uid="{00000000-0005-0000-0000-00004B860000}"/>
    <cellStyle name="Normal 12 5 2 3 2 2 2 2 2 2" xfId="21970" xr:uid="{00000000-0005-0000-0000-00004C860000}"/>
    <cellStyle name="Normal 12 5 2 3 2 2 2 2 2 2 2" xfId="47590" xr:uid="{00000000-0005-0000-0000-00004D860000}"/>
    <cellStyle name="Normal 12 5 2 3 2 2 2 2 2 3" xfId="34780" xr:uid="{00000000-0005-0000-0000-00004E860000}"/>
    <cellStyle name="Normal 12 5 2 3 2 2 2 2 3" xfId="16480" xr:uid="{00000000-0005-0000-0000-00004F860000}"/>
    <cellStyle name="Normal 12 5 2 3 2 2 2 2 3 2" xfId="42100" xr:uid="{00000000-0005-0000-0000-000050860000}"/>
    <cellStyle name="Normal 12 5 2 3 2 2 2 2 4" xfId="29290" xr:uid="{00000000-0005-0000-0000-000051860000}"/>
    <cellStyle name="Normal 12 5 2 3 2 2 2 3" xfId="5499" xr:uid="{00000000-0005-0000-0000-000052860000}"/>
    <cellStyle name="Normal 12 5 2 3 2 2 2 3 2" xfId="10989" xr:uid="{00000000-0005-0000-0000-000053860000}"/>
    <cellStyle name="Normal 12 5 2 3 2 2 2 3 2 2" xfId="23800" xr:uid="{00000000-0005-0000-0000-000054860000}"/>
    <cellStyle name="Normal 12 5 2 3 2 2 2 3 2 2 2" xfId="49420" xr:uid="{00000000-0005-0000-0000-000055860000}"/>
    <cellStyle name="Normal 12 5 2 3 2 2 2 3 2 3" xfId="36610" xr:uid="{00000000-0005-0000-0000-000056860000}"/>
    <cellStyle name="Normal 12 5 2 3 2 2 2 3 3" xfId="18310" xr:uid="{00000000-0005-0000-0000-000057860000}"/>
    <cellStyle name="Normal 12 5 2 3 2 2 2 3 3 2" xfId="43930" xr:uid="{00000000-0005-0000-0000-000058860000}"/>
    <cellStyle name="Normal 12 5 2 3 2 2 2 3 4" xfId="31120" xr:uid="{00000000-0005-0000-0000-000059860000}"/>
    <cellStyle name="Normal 12 5 2 3 2 2 2 4" xfId="12819" xr:uid="{00000000-0005-0000-0000-00005A860000}"/>
    <cellStyle name="Normal 12 5 2 3 2 2 2 4 2" xfId="25630" xr:uid="{00000000-0005-0000-0000-00005B860000}"/>
    <cellStyle name="Normal 12 5 2 3 2 2 2 4 2 2" xfId="51250" xr:uid="{00000000-0005-0000-0000-00005C860000}"/>
    <cellStyle name="Normal 12 5 2 3 2 2 2 4 3" xfId="38440" xr:uid="{00000000-0005-0000-0000-00005D860000}"/>
    <cellStyle name="Normal 12 5 2 3 2 2 2 5" xfId="7329" xr:uid="{00000000-0005-0000-0000-00005E860000}"/>
    <cellStyle name="Normal 12 5 2 3 2 2 2 5 2" xfId="20140" xr:uid="{00000000-0005-0000-0000-00005F860000}"/>
    <cellStyle name="Normal 12 5 2 3 2 2 2 5 2 2" xfId="45760" xr:uid="{00000000-0005-0000-0000-000060860000}"/>
    <cellStyle name="Normal 12 5 2 3 2 2 2 5 3" xfId="32950" xr:uid="{00000000-0005-0000-0000-000061860000}"/>
    <cellStyle name="Normal 12 5 2 3 2 2 2 6" xfId="14650" xr:uid="{00000000-0005-0000-0000-000062860000}"/>
    <cellStyle name="Normal 12 5 2 3 2 2 2 6 2" xfId="40270" xr:uid="{00000000-0005-0000-0000-000063860000}"/>
    <cellStyle name="Normal 12 5 2 3 2 2 2 7" xfId="27460" xr:uid="{00000000-0005-0000-0000-000064860000}"/>
    <cellStyle name="Normal 12 5 2 3 2 2 3" xfId="2775" xr:uid="{00000000-0005-0000-0000-000065860000}"/>
    <cellStyle name="Normal 12 5 2 3 2 2 3 2" xfId="8265" xr:uid="{00000000-0005-0000-0000-000066860000}"/>
    <cellStyle name="Normal 12 5 2 3 2 2 3 2 2" xfId="21076" xr:uid="{00000000-0005-0000-0000-000067860000}"/>
    <cellStyle name="Normal 12 5 2 3 2 2 3 2 2 2" xfId="46696" xr:uid="{00000000-0005-0000-0000-000068860000}"/>
    <cellStyle name="Normal 12 5 2 3 2 2 3 2 3" xfId="33886" xr:uid="{00000000-0005-0000-0000-000069860000}"/>
    <cellStyle name="Normal 12 5 2 3 2 2 3 3" xfId="15586" xr:uid="{00000000-0005-0000-0000-00006A860000}"/>
    <cellStyle name="Normal 12 5 2 3 2 2 3 3 2" xfId="41206" xr:uid="{00000000-0005-0000-0000-00006B860000}"/>
    <cellStyle name="Normal 12 5 2 3 2 2 3 4" xfId="28396" xr:uid="{00000000-0005-0000-0000-00006C860000}"/>
    <cellStyle name="Normal 12 5 2 3 2 2 4" xfId="4605" xr:uid="{00000000-0005-0000-0000-00006D860000}"/>
    <cellStyle name="Normal 12 5 2 3 2 2 4 2" xfId="10095" xr:uid="{00000000-0005-0000-0000-00006E860000}"/>
    <cellStyle name="Normal 12 5 2 3 2 2 4 2 2" xfId="22906" xr:uid="{00000000-0005-0000-0000-00006F860000}"/>
    <cellStyle name="Normal 12 5 2 3 2 2 4 2 2 2" xfId="48526" xr:uid="{00000000-0005-0000-0000-000070860000}"/>
    <cellStyle name="Normal 12 5 2 3 2 2 4 2 3" xfId="35716" xr:uid="{00000000-0005-0000-0000-000071860000}"/>
    <cellStyle name="Normal 12 5 2 3 2 2 4 3" xfId="17416" xr:uid="{00000000-0005-0000-0000-000072860000}"/>
    <cellStyle name="Normal 12 5 2 3 2 2 4 3 2" xfId="43036" xr:uid="{00000000-0005-0000-0000-000073860000}"/>
    <cellStyle name="Normal 12 5 2 3 2 2 4 4" xfId="30226" xr:uid="{00000000-0005-0000-0000-000074860000}"/>
    <cellStyle name="Normal 12 5 2 3 2 2 5" xfId="11925" xr:uid="{00000000-0005-0000-0000-000075860000}"/>
    <cellStyle name="Normal 12 5 2 3 2 2 5 2" xfId="24736" xr:uid="{00000000-0005-0000-0000-000076860000}"/>
    <cellStyle name="Normal 12 5 2 3 2 2 5 2 2" xfId="50356" xr:uid="{00000000-0005-0000-0000-000077860000}"/>
    <cellStyle name="Normal 12 5 2 3 2 2 5 3" xfId="37546" xr:uid="{00000000-0005-0000-0000-000078860000}"/>
    <cellStyle name="Normal 12 5 2 3 2 2 6" xfId="6435" xr:uid="{00000000-0005-0000-0000-000079860000}"/>
    <cellStyle name="Normal 12 5 2 3 2 2 6 2" xfId="19246" xr:uid="{00000000-0005-0000-0000-00007A860000}"/>
    <cellStyle name="Normal 12 5 2 3 2 2 6 2 2" xfId="44866" xr:uid="{00000000-0005-0000-0000-00007B860000}"/>
    <cellStyle name="Normal 12 5 2 3 2 2 6 3" xfId="32056" xr:uid="{00000000-0005-0000-0000-00007C860000}"/>
    <cellStyle name="Normal 12 5 2 3 2 2 7" xfId="13756" xr:uid="{00000000-0005-0000-0000-00007D860000}"/>
    <cellStyle name="Normal 12 5 2 3 2 2 7 2" xfId="39376" xr:uid="{00000000-0005-0000-0000-00007E860000}"/>
    <cellStyle name="Normal 12 5 2 3 2 2 8" xfId="26566" xr:uid="{00000000-0005-0000-0000-00007F860000}"/>
    <cellStyle name="Normal 12 5 2 3 2 3" xfId="1440" xr:uid="{00000000-0005-0000-0000-000080860000}"/>
    <cellStyle name="Normal 12 5 2 3 2 3 2" xfId="3270" xr:uid="{00000000-0005-0000-0000-000081860000}"/>
    <cellStyle name="Normal 12 5 2 3 2 3 2 2" xfId="8760" xr:uid="{00000000-0005-0000-0000-000082860000}"/>
    <cellStyle name="Normal 12 5 2 3 2 3 2 2 2" xfId="21571" xr:uid="{00000000-0005-0000-0000-000083860000}"/>
    <cellStyle name="Normal 12 5 2 3 2 3 2 2 2 2" xfId="47191" xr:uid="{00000000-0005-0000-0000-000084860000}"/>
    <cellStyle name="Normal 12 5 2 3 2 3 2 2 3" xfId="34381" xr:uid="{00000000-0005-0000-0000-000085860000}"/>
    <cellStyle name="Normal 12 5 2 3 2 3 2 3" xfId="16081" xr:uid="{00000000-0005-0000-0000-000086860000}"/>
    <cellStyle name="Normal 12 5 2 3 2 3 2 3 2" xfId="41701" xr:uid="{00000000-0005-0000-0000-000087860000}"/>
    <cellStyle name="Normal 12 5 2 3 2 3 2 4" xfId="28891" xr:uid="{00000000-0005-0000-0000-000088860000}"/>
    <cellStyle name="Normal 12 5 2 3 2 3 3" xfId="5100" xr:uid="{00000000-0005-0000-0000-000089860000}"/>
    <cellStyle name="Normal 12 5 2 3 2 3 3 2" xfId="10590" xr:uid="{00000000-0005-0000-0000-00008A860000}"/>
    <cellStyle name="Normal 12 5 2 3 2 3 3 2 2" xfId="23401" xr:uid="{00000000-0005-0000-0000-00008B860000}"/>
    <cellStyle name="Normal 12 5 2 3 2 3 3 2 2 2" xfId="49021" xr:uid="{00000000-0005-0000-0000-00008C860000}"/>
    <cellStyle name="Normal 12 5 2 3 2 3 3 2 3" xfId="36211" xr:uid="{00000000-0005-0000-0000-00008D860000}"/>
    <cellStyle name="Normal 12 5 2 3 2 3 3 3" xfId="17911" xr:uid="{00000000-0005-0000-0000-00008E860000}"/>
    <cellStyle name="Normal 12 5 2 3 2 3 3 3 2" xfId="43531" xr:uid="{00000000-0005-0000-0000-00008F860000}"/>
    <cellStyle name="Normal 12 5 2 3 2 3 3 4" xfId="30721" xr:uid="{00000000-0005-0000-0000-000090860000}"/>
    <cellStyle name="Normal 12 5 2 3 2 3 4" xfId="12420" xr:uid="{00000000-0005-0000-0000-000091860000}"/>
    <cellStyle name="Normal 12 5 2 3 2 3 4 2" xfId="25231" xr:uid="{00000000-0005-0000-0000-000092860000}"/>
    <cellStyle name="Normal 12 5 2 3 2 3 4 2 2" xfId="50851" xr:uid="{00000000-0005-0000-0000-000093860000}"/>
    <cellStyle name="Normal 12 5 2 3 2 3 4 3" xfId="38041" xr:uid="{00000000-0005-0000-0000-000094860000}"/>
    <cellStyle name="Normal 12 5 2 3 2 3 5" xfId="6930" xr:uid="{00000000-0005-0000-0000-000095860000}"/>
    <cellStyle name="Normal 12 5 2 3 2 3 5 2" xfId="19741" xr:uid="{00000000-0005-0000-0000-000096860000}"/>
    <cellStyle name="Normal 12 5 2 3 2 3 5 2 2" xfId="45361" xr:uid="{00000000-0005-0000-0000-000097860000}"/>
    <cellStyle name="Normal 12 5 2 3 2 3 5 3" xfId="32551" xr:uid="{00000000-0005-0000-0000-000098860000}"/>
    <cellStyle name="Normal 12 5 2 3 2 3 6" xfId="14251" xr:uid="{00000000-0005-0000-0000-000099860000}"/>
    <cellStyle name="Normal 12 5 2 3 2 3 6 2" xfId="39871" xr:uid="{00000000-0005-0000-0000-00009A860000}"/>
    <cellStyle name="Normal 12 5 2 3 2 3 7" xfId="27061" xr:uid="{00000000-0005-0000-0000-00009B860000}"/>
    <cellStyle name="Normal 12 5 2 3 2 4" xfId="2376" xr:uid="{00000000-0005-0000-0000-00009C860000}"/>
    <cellStyle name="Normal 12 5 2 3 2 4 2" xfId="7866" xr:uid="{00000000-0005-0000-0000-00009D860000}"/>
    <cellStyle name="Normal 12 5 2 3 2 4 2 2" xfId="20677" xr:uid="{00000000-0005-0000-0000-00009E860000}"/>
    <cellStyle name="Normal 12 5 2 3 2 4 2 2 2" xfId="46297" xr:uid="{00000000-0005-0000-0000-00009F860000}"/>
    <cellStyle name="Normal 12 5 2 3 2 4 2 3" xfId="33487" xr:uid="{00000000-0005-0000-0000-0000A0860000}"/>
    <cellStyle name="Normal 12 5 2 3 2 4 3" xfId="15187" xr:uid="{00000000-0005-0000-0000-0000A1860000}"/>
    <cellStyle name="Normal 12 5 2 3 2 4 3 2" xfId="40807" xr:uid="{00000000-0005-0000-0000-0000A2860000}"/>
    <cellStyle name="Normal 12 5 2 3 2 4 4" xfId="27997" xr:uid="{00000000-0005-0000-0000-0000A3860000}"/>
    <cellStyle name="Normal 12 5 2 3 2 5" xfId="4206" xr:uid="{00000000-0005-0000-0000-0000A4860000}"/>
    <cellStyle name="Normal 12 5 2 3 2 5 2" xfId="9696" xr:uid="{00000000-0005-0000-0000-0000A5860000}"/>
    <cellStyle name="Normal 12 5 2 3 2 5 2 2" xfId="22507" xr:uid="{00000000-0005-0000-0000-0000A6860000}"/>
    <cellStyle name="Normal 12 5 2 3 2 5 2 2 2" xfId="48127" xr:uid="{00000000-0005-0000-0000-0000A7860000}"/>
    <cellStyle name="Normal 12 5 2 3 2 5 2 3" xfId="35317" xr:uid="{00000000-0005-0000-0000-0000A8860000}"/>
    <cellStyle name="Normal 12 5 2 3 2 5 3" xfId="17017" xr:uid="{00000000-0005-0000-0000-0000A9860000}"/>
    <cellStyle name="Normal 12 5 2 3 2 5 3 2" xfId="42637" xr:uid="{00000000-0005-0000-0000-0000AA860000}"/>
    <cellStyle name="Normal 12 5 2 3 2 5 4" xfId="29827" xr:uid="{00000000-0005-0000-0000-0000AB860000}"/>
    <cellStyle name="Normal 12 5 2 3 2 6" xfId="11526" xr:uid="{00000000-0005-0000-0000-0000AC860000}"/>
    <cellStyle name="Normal 12 5 2 3 2 6 2" xfId="24337" xr:uid="{00000000-0005-0000-0000-0000AD860000}"/>
    <cellStyle name="Normal 12 5 2 3 2 6 2 2" xfId="49957" xr:uid="{00000000-0005-0000-0000-0000AE860000}"/>
    <cellStyle name="Normal 12 5 2 3 2 6 3" xfId="37147" xr:uid="{00000000-0005-0000-0000-0000AF860000}"/>
    <cellStyle name="Normal 12 5 2 3 2 7" xfId="6036" xr:uid="{00000000-0005-0000-0000-0000B0860000}"/>
    <cellStyle name="Normal 12 5 2 3 2 7 2" xfId="18847" xr:uid="{00000000-0005-0000-0000-0000B1860000}"/>
    <cellStyle name="Normal 12 5 2 3 2 7 2 2" xfId="44467" xr:uid="{00000000-0005-0000-0000-0000B2860000}"/>
    <cellStyle name="Normal 12 5 2 3 2 7 3" xfId="31657" xr:uid="{00000000-0005-0000-0000-0000B3860000}"/>
    <cellStyle name="Normal 12 5 2 3 2 8" xfId="13357" xr:uid="{00000000-0005-0000-0000-0000B4860000}"/>
    <cellStyle name="Normal 12 5 2 3 2 8 2" xfId="38977" xr:uid="{00000000-0005-0000-0000-0000B5860000}"/>
    <cellStyle name="Normal 12 5 2 3 2 9" xfId="26167" xr:uid="{00000000-0005-0000-0000-0000B6860000}"/>
    <cellStyle name="Normal 12 5 2 3 3" xfId="677" xr:uid="{00000000-0005-0000-0000-0000B7860000}"/>
    <cellStyle name="Normal 12 5 2 3 3 2" xfId="1077" xr:uid="{00000000-0005-0000-0000-0000B8860000}"/>
    <cellStyle name="Normal 12 5 2 3 3 2 2" xfId="1972" xr:uid="{00000000-0005-0000-0000-0000B9860000}"/>
    <cellStyle name="Normal 12 5 2 3 3 2 2 2" xfId="3802" xr:uid="{00000000-0005-0000-0000-0000BA860000}"/>
    <cellStyle name="Normal 12 5 2 3 3 2 2 2 2" xfId="9292" xr:uid="{00000000-0005-0000-0000-0000BB860000}"/>
    <cellStyle name="Normal 12 5 2 3 3 2 2 2 2 2" xfId="22103" xr:uid="{00000000-0005-0000-0000-0000BC860000}"/>
    <cellStyle name="Normal 12 5 2 3 3 2 2 2 2 2 2" xfId="47723" xr:uid="{00000000-0005-0000-0000-0000BD860000}"/>
    <cellStyle name="Normal 12 5 2 3 3 2 2 2 2 3" xfId="34913" xr:uid="{00000000-0005-0000-0000-0000BE860000}"/>
    <cellStyle name="Normal 12 5 2 3 3 2 2 2 3" xfId="16613" xr:uid="{00000000-0005-0000-0000-0000BF860000}"/>
    <cellStyle name="Normal 12 5 2 3 3 2 2 2 3 2" xfId="42233" xr:uid="{00000000-0005-0000-0000-0000C0860000}"/>
    <cellStyle name="Normal 12 5 2 3 3 2 2 2 4" xfId="29423" xr:uid="{00000000-0005-0000-0000-0000C1860000}"/>
    <cellStyle name="Normal 12 5 2 3 3 2 2 3" xfId="5632" xr:uid="{00000000-0005-0000-0000-0000C2860000}"/>
    <cellStyle name="Normal 12 5 2 3 3 2 2 3 2" xfId="11122" xr:uid="{00000000-0005-0000-0000-0000C3860000}"/>
    <cellStyle name="Normal 12 5 2 3 3 2 2 3 2 2" xfId="23933" xr:uid="{00000000-0005-0000-0000-0000C4860000}"/>
    <cellStyle name="Normal 12 5 2 3 3 2 2 3 2 2 2" xfId="49553" xr:uid="{00000000-0005-0000-0000-0000C5860000}"/>
    <cellStyle name="Normal 12 5 2 3 3 2 2 3 2 3" xfId="36743" xr:uid="{00000000-0005-0000-0000-0000C6860000}"/>
    <cellStyle name="Normal 12 5 2 3 3 2 2 3 3" xfId="18443" xr:uid="{00000000-0005-0000-0000-0000C7860000}"/>
    <cellStyle name="Normal 12 5 2 3 3 2 2 3 3 2" xfId="44063" xr:uid="{00000000-0005-0000-0000-0000C8860000}"/>
    <cellStyle name="Normal 12 5 2 3 3 2 2 3 4" xfId="31253" xr:uid="{00000000-0005-0000-0000-0000C9860000}"/>
    <cellStyle name="Normal 12 5 2 3 3 2 2 4" xfId="12952" xr:uid="{00000000-0005-0000-0000-0000CA860000}"/>
    <cellStyle name="Normal 12 5 2 3 3 2 2 4 2" xfId="25763" xr:uid="{00000000-0005-0000-0000-0000CB860000}"/>
    <cellStyle name="Normal 12 5 2 3 3 2 2 4 2 2" xfId="51383" xr:uid="{00000000-0005-0000-0000-0000CC860000}"/>
    <cellStyle name="Normal 12 5 2 3 3 2 2 4 3" xfId="38573" xr:uid="{00000000-0005-0000-0000-0000CD860000}"/>
    <cellStyle name="Normal 12 5 2 3 3 2 2 5" xfId="7462" xr:uid="{00000000-0005-0000-0000-0000CE860000}"/>
    <cellStyle name="Normal 12 5 2 3 3 2 2 5 2" xfId="20273" xr:uid="{00000000-0005-0000-0000-0000CF860000}"/>
    <cellStyle name="Normal 12 5 2 3 3 2 2 5 2 2" xfId="45893" xr:uid="{00000000-0005-0000-0000-0000D0860000}"/>
    <cellStyle name="Normal 12 5 2 3 3 2 2 5 3" xfId="33083" xr:uid="{00000000-0005-0000-0000-0000D1860000}"/>
    <cellStyle name="Normal 12 5 2 3 3 2 2 6" xfId="14783" xr:uid="{00000000-0005-0000-0000-0000D2860000}"/>
    <cellStyle name="Normal 12 5 2 3 3 2 2 6 2" xfId="40403" xr:uid="{00000000-0005-0000-0000-0000D3860000}"/>
    <cellStyle name="Normal 12 5 2 3 3 2 2 7" xfId="27593" xr:uid="{00000000-0005-0000-0000-0000D4860000}"/>
    <cellStyle name="Normal 12 5 2 3 3 2 3" xfId="2908" xr:uid="{00000000-0005-0000-0000-0000D5860000}"/>
    <cellStyle name="Normal 12 5 2 3 3 2 3 2" xfId="8398" xr:uid="{00000000-0005-0000-0000-0000D6860000}"/>
    <cellStyle name="Normal 12 5 2 3 3 2 3 2 2" xfId="21209" xr:uid="{00000000-0005-0000-0000-0000D7860000}"/>
    <cellStyle name="Normal 12 5 2 3 3 2 3 2 2 2" xfId="46829" xr:uid="{00000000-0005-0000-0000-0000D8860000}"/>
    <cellStyle name="Normal 12 5 2 3 3 2 3 2 3" xfId="34019" xr:uid="{00000000-0005-0000-0000-0000D9860000}"/>
    <cellStyle name="Normal 12 5 2 3 3 2 3 3" xfId="15719" xr:uid="{00000000-0005-0000-0000-0000DA860000}"/>
    <cellStyle name="Normal 12 5 2 3 3 2 3 3 2" xfId="41339" xr:uid="{00000000-0005-0000-0000-0000DB860000}"/>
    <cellStyle name="Normal 12 5 2 3 3 2 3 4" xfId="28529" xr:uid="{00000000-0005-0000-0000-0000DC860000}"/>
    <cellStyle name="Normal 12 5 2 3 3 2 4" xfId="4738" xr:uid="{00000000-0005-0000-0000-0000DD860000}"/>
    <cellStyle name="Normal 12 5 2 3 3 2 4 2" xfId="10228" xr:uid="{00000000-0005-0000-0000-0000DE860000}"/>
    <cellStyle name="Normal 12 5 2 3 3 2 4 2 2" xfId="23039" xr:uid="{00000000-0005-0000-0000-0000DF860000}"/>
    <cellStyle name="Normal 12 5 2 3 3 2 4 2 2 2" xfId="48659" xr:uid="{00000000-0005-0000-0000-0000E0860000}"/>
    <cellStyle name="Normal 12 5 2 3 3 2 4 2 3" xfId="35849" xr:uid="{00000000-0005-0000-0000-0000E1860000}"/>
    <cellStyle name="Normal 12 5 2 3 3 2 4 3" xfId="17549" xr:uid="{00000000-0005-0000-0000-0000E2860000}"/>
    <cellStyle name="Normal 12 5 2 3 3 2 4 3 2" xfId="43169" xr:uid="{00000000-0005-0000-0000-0000E3860000}"/>
    <cellStyle name="Normal 12 5 2 3 3 2 4 4" xfId="30359" xr:uid="{00000000-0005-0000-0000-0000E4860000}"/>
    <cellStyle name="Normal 12 5 2 3 3 2 5" xfId="12058" xr:uid="{00000000-0005-0000-0000-0000E5860000}"/>
    <cellStyle name="Normal 12 5 2 3 3 2 5 2" xfId="24869" xr:uid="{00000000-0005-0000-0000-0000E6860000}"/>
    <cellStyle name="Normal 12 5 2 3 3 2 5 2 2" xfId="50489" xr:uid="{00000000-0005-0000-0000-0000E7860000}"/>
    <cellStyle name="Normal 12 5 2 3 3 2 5 3" xfId="37679" xr:uid="{00000000-0005-0000-0000-0000E8860000}"/>
    <cellStyle name="Normal 12 5 2 3 3 2 6" xfId="6568" xr:uid="{00000000-0005-0000-0000-0000E9860000}"/>
    <cellStyle name="Normal 12 5 2 3 3 2 6 2" xfId="19379" xr:uid="{00000000-0005-0000-0000-0000EA860000}"/>
    <cellStyle name="Normal 12 5 2 3 3 2 6 2 2" xfId="44999" xr:uid="{00000000-0005-0000-0000-0000EB860000}"/>
    <cellStyle name="Normal 12 5 2 3 3 2 6 3" xfId="32189" xr:uid="{00000000-0005-0000-0000-0000EC860000}"/>
    <cellStyle name="Normal 12 5 2 3 3 2 7" xfId="13889" xr:uid="{00000000-0005-0000-0000-0000ED860000}"/>
    <cellStyle name="Normal 12 5 2 3 3 2 7 2" xfId="39509" xr:uid="{00000000-0005-0000-0000-0000EE860000}"/>
    <cellStyle name="Normal 12 5 2 3 3 2 8" xfId="26699" xr:uid="{00000000-0005-0000-0000-0000EF860000}"/>
    <cellStyle name="Normal 12 5 2 3 3 3" xfId="1572" xr:uid="{00000000-0005-0000-0000-0000F0860000}"/>
    <cellStyle name="Normal 12 5 2 3 3 3 2" xfId="3402" xr:uid="{00000000-0005-0000-0000-0000F1860000}"/>
    <cellStyle name="Normal 12 5 2 3 3 3 2 2" xfId="8892" xr:uid="{00000000-0005-0000-0000-0000F2860000}"/>
    <cellStyle name="Normal 12 5 2 3 3 3 2 2 2" xfId="21703" xr:uid="{00000000-0005-0000-0000-0000F3860000}"/>
    <cellStyle name="Normal 12 5 2 3 3 3 2 2 2 2" xfId="47323" xr:uid="{00000000-0005-0000-0000-0000F4860000}"/>
    <cellStyle name="Normal 12 5 2 3 3 3 2 2 3" xfId="34513" xr:uid="{00000000-0005-0000-0000-0000F5860000}"/>
    <cellStyle name="Normal 12 5 2 3 3 3 2 3" xfId="16213" xr:uid="{00000000-0005-0000-0000-0000F6860000}"/>
    <cellStyle name="Normal 12 5 2 3 3 3 2 3 2" xfId="41833" xr:uid="{00000000-0005-0000-0000-0000F7860000}"/>
    <cellStyle name="Normal 12 5 2 3 3 3 2 4" xfId="29023" xr:uid="{00000000-0005-0000-0000-0000F8860000}"/>
    <cellStyle name="Normal 12 5 2 3 3 3 3" xfId="5232" xr:uid="{00000000-0005-0000-0000-0000F9860000}"/>
    <cellStyle name="Normal 12 5 2 3 3 3 3 2" xfId="10722" xr:uid="{00000000-0005-0000-0000-0000FA860000}"/>
    <cellStyle name="Normal 12 5 2 3 3 3 3 2 2" xfId="23533" xr:uid="{00000000-0005-0000-0000-0000FB860000}"/>
    <cellStyle name="Normal 12 5 2 3 3 3 3 2 2 2" xfId="49153" xr:uid="{00000000-0005-0000-0000-0000FC860000}"/>
    <cellStyle name="Normal 12 5 2 3 3 3 3 2 3" xfId="36343" xr:uid="{00000000-0005-0000-0000-0000FD860000}"/>
    <cellStyle name="Normal 12 5 2 3 3 3 3 3" xfId="18043" xr:uid="{00000000-0005-0000-0000-0000FE860000}"/>
    <cellStyle name="Normal 12 5 2 3 3 3 3 3 2" xfId="43663" xr:uid="{00000000-0005-0000-0000-0000FF860000}"/>
    <cellStyle name="Normal 12 5 2 3 3 3 3 4" xfId="30853" xr:uid="{00000000-0005-0000-0000-000000870000}"/>
    <cellStyle name="Normal 12 5 2 3 3 3 4" xfId="12552" xr:uid="{00000000-0005-0000-0000-000001870000}"/>
    <cellStyle name="Normal 12 5 2 3 3 3 4 2" xfId="25363" xr:uid="{00000000-0005-0000-0000-000002870000}"/>
    <cellStyle name="Normal 12 5 2 3 3 3 4 2 2" xfId="50983" xr:uid="{00000000-0005-0000-0000-000003870000}"/>
    <cellStyle name="Normal 12 5 2 3 3 3 4 3" xfId="38173" xr:uid="{00000000-0005-0000-0000-000004870000}"/>
    <cellStyle name="Normal 12 5 2 3 3 3 5" xfId="7062" xr:uid="{00000000-0005-0000-0000-000005870000}"/>
    <cellStyle name="Normal 12 5 2 3 3 3 5 2" xfId="19873" xr:uid="{00000000-0005-0000-0000-000006870000}"/>
    <cellStyle name="Normal 12 5 2 3 3 3 5 2 2" xfId="45493" xr:uid="{00000000-0005-0000-0000-000007870000}"/>
    <cellStyle name="Normal 12 5 2 3 3 3 5 3" xfId="32683" xr:uid="{00000000-0005-0000-0000-000008870000}"/>
    <cellStyle name="Normal 12 5 2 3 3 3 6" xfId="14383" xr:uid="{00000000-0005-0000-0000-000009870000}"/>
    <cellStyle name="Normal 12 5 2 3 3 3 6 2" xfId="40003" xr:uid="{00000000-0005-0000-0000-00000A870000}"/>
    <cellStyle name="Normal 12 5 2 3 3 3 7" xfId="27193" xr:uid="{00000000-0005-0000-0000-00000B870000}"/>
    <cellStyle name="Normal 12 5 2 3 3 4" xfId="2508" xr:uid="{00000000-0005-0000-0000-00000C870000}"/>
    <cellStyle name="Normal 12 5 2 3 3 4 2" xfId="7998" xr:uid="{00000000-0005-0000-0000-00000D870000}"/>
    <cellStyle name="Normal 12 5 2 3 3 4 2 2" xfId="20809" xr:uid="{00000000-0005-0000-0000-00000E870000}"/>
    <cellStyle name="Normal 12 5 2 3 3 4 2 2 2" xfId="46429" xr:uid="{00000000-0005-0000-0000-00000F870000}"/>
    <cellStyle name="Normal 12 5 2 3 3 4 2 3" xfId="33619" xr:uid="{00000000-0005-0000-0000-000010870000}"/>
    <cellStyle name="Normal 12 5 2 3 3 4 3" xfId="15319" xr:uid="{00000000-0005-0000-0000-000011870000}"/>
    <cellStyle name="Normal 12 5 2 3 3 4 3 2" xfId="40939" xr:uid="{00000000-0005-0000-0000-000012870000}"/>
    <cellStyle name="Normal 12 5 2 3 3 4 4" xfId="28129" xr:uid="{00000000-0005-0000-0000-000013870000}"/>
    <cellStyle name="Normal 12 5 2 3 3 5" xfId="4338" xr:uid="{00000000-0005-0000-0000-000014870000}"/>
    <cellStyle name="Normal 12 5 2 3 3 5 2" xfId="9828" xr:uid="{00000000-0005-0000-0000-000015870000}"/>
    <cellStyle name="Normal 12 5 2 3 3 5 2 2" xfId="22639" xr:uid="{00000000-0005-0000-0000-000016870000}"/>
    <cellStyle name="Normal 12 5 2 3 3 5 2 2 2" xfId="48259" xr:uid="{00000000-0005-0000-0000-000017870000}"/>
    <cellStyle name="Normal 12 5 2 3 3 5 2 3" xfId="35449" xr:uid="{00000000-0005-0000-0000-000018870000}"/>
    <cellStyle name="Normal 12 5 2 3 3 5 3" xfId="17149" xr:uid="{00000000-0005-0000-0000-000019870000}"/>
    <cellStyle name="Normal 12 5 2 3 3 5 3 2" xfId="42769" xr:uid="{00000000-0005-0000-0000-00001A870000}"/>
    <cellStyle name="Normal 12 5 2 3 3 5 4" xfId="29959" xr:uid="{00000000-0005-0000-0000-00001B870000}"/>
    <cellStyle name="Normal 12 5 2 3 3 6" xfId="11658" xr:uid="{00000000-0005-0000-0000-00001C870000}"/>
    <cellStyle name="Normal 12 5 2 3 3 6 2" xfId="24469" xr:uid="{00000000-0005-0000-0000-00001D870000}"/>
    <cellStyle name="Normal 12 5 2 3 3 6 2 2" xfId="50089" xr:uid="{00000000-0005-0000-0000-00001E870000}"/>
    <cellStyle name="Normal 12 5 2 3 3 6 3" xfId="37279" xr:uid="{00000000-0005-0000-0000-00001F870000}"/>
    <cellStyle name="Normal 12 5 2 3 3 7" xfId="6168" xr:uid="{00000000-0005-0000-0000-000020870000}"/>
    <cellStyle name="Normal 12 5 2 3 3 7 2" xfId="18979" xr:uid="{00000000-0005-0000-0000-000021870000}"/>
    <cellStyle name="Normal 12 5 2 3 3 7 2 2" xfId="44599" xr:uid="{00000000-0005-0000-0000-000022870000}"/>
    <cellStyle name="Normal 12 5 2 3 3 7 3" xfId="31789" xr:uid="{00000000-0005-0000-0000-000023870000}"/>
    <cellStyle name="Normal 12 5 2 3 3 8" xfId="13489" xr:uid="{00000000-0005-0000-0000-000024870000}"/>
    <cellStyle name="Normal 12 5 2 3 3 8 2" xfId="39109" xr:uid="{00000000-0005-0000-0000-000025870000}"/>
    <cellStyle name="Normal 12 5 2 3 3 9" xfId="26299" xr:uid="{00000000-0005-0000-0000-000026870000}"/>
    <cellStyle name="Normal 12 5 2 3 4" xfId="452" xr:uid="{00000000-0005-0000-0000-000027870000}"/>
    <cellStyle name="Normal 12 5 2 3 4 2" xfId="1347" xr:uid="{00000000-0005-0000-0000-000028870000}"/>
    <cellStyle name="Normal 12 5 2 3 4 2 2" xfId="3177" xr:uid="{00000000-0005-0000-0000-000029870000}"/>
    <cellStyle name="Normal 12 5 2 3 4 2 2 2" xfId="8667" xr:uid="{00000000-0005-0000-0000-00002A870000}"/>
    <cellStyle name="Normal 12 5 2 3 4 2 2 2 2" xfId="21478" xr:uid="{00000000-0005-0000-0000-00002B870000}"/>
    <cellStyle name="Normal 12 5 2 3 4 2 2 2 2 2" xfId="47098" xr:uid="{00000000-0005-0000-0000-00002C870000}"/>
    <cellStyle name="Normal 12 5 2 3 4 2 2 2 3" xfId="34288" xr:uid="{00000000-0005-0000-0000-00002D870000}"/>
    <cellStyle name="Normal 12 5 2 3 4 2 2 3" xfId="15988" xr:uid="{00000000-0005-0000-0000-00002E870000}"/>
    <cellStyle name="Normal 12 5 2 3 4 2 2 3 2" xfId="41608" xr:uid="{00000000-0005-0000-0000-00002F870000}"/>
    <cellStyle name="Normal 12 5 2 3 4 2 2 4" xfId="28798" xr:uid="{00000000-0005-0000-0000-000030870000}"/>
    <cellStyle name="Normal 12 5 2 3 4 2 3" xfId="5007" xr:uid="{00000000-0005-0000-0000-000031870000}"/>
    <cellStyle name="Normal 12 5 2 3 4 2 3 2" xfId="10497" xr:uid="{00000000-0005-0000-0000-000032870000}"/>
    <cellStyle name="Normal 12 5 2 3 4 2 3 2 2" xfId="23308" xr:uid="{00000000-0005-0000-0000-000033870000}"/>
    <cellStyle name="Normal 12 5 2 3 4 2 3 2 2 2" xfId="48928" xr:uid="{00000000-0005-0000-0000-000034870000}"/>
    <cellStyle name="Normal 12 5 2 3 4 2 3 2 3" xfId="36118" xr:uid="{00000000-0005-0000-0000-000035870000}"/>
    <cellStyle name="Normal 12 5 2 3 4 2 3 3" xfId="17818" xr:uid="{00000000-0005-0000-0000-000036870000}"/>
    <cellStyle name="Normal 12 5 2 3 4 2 3 3 2" xfId="43438" xr:uid="{00000000-0005-0000-0000-000037870000}"/>
    <cellStyle name="Normal 12 5 2 3 4 2 3 4" xfId="30628" xr:uid="{00000000-0005-0000-0000-000038870000}"/>
    <cellStyle name="Normal 12 5 2 3 4 2 4" xfId="12327" xr:uid="{00000000-0005-0000-0000-000039870000}"/>
    <cellStyle name="Normal 12 5 2 3 4 2 4 2" xfId="25138" xr:uid="{00000000-0005-0000-0000-00003A870000}"/>
    <cellStyle name="Normal 12 5 2 3 4 2 4 2 2" xfId="50758" xr:uid="{00000000-0005-0000-0000-00003B870000}"/>
    <cellStyle name="Normal 12 5 2 3 4 2 4 3" xfId="37948" xr:uid="{00000000-0005-0000-0000-00003C870000}"/>
    <cellStyle name="Normal 12 5 2 3 4 2 5" xfId="6837" xr:uid="{00000000-0005-0000-0000-00003D870000}"/>
    <cellStyle name="Normal 12 5 2 3 4 2 5 2" xfId="19648" xr:uid="{00000000-0005-0000-0000-00003E870000}"/>
    <cellStyle name="Normal 12 5 2 3 4 2 5 2 2" xfId="45268" xr:uid="{00000000-0005-0000-0000-00003F870000}"/>
    <cellStyle name="Normal 12 5 2 3 4 2 5 3" xfId="32458" xr:uid="{00000000-0005-0000-0000-000040870000}"/>
    <cellStyle name="Normal 12 5 2 3 4 2 6" xfId="14158" xr:uid="{00000000-0005-0000-0000-000041870000}"/>
    <cellStyle name="Normal 12 5 2 3 4 2 6 2" xfId="39778" xr:uid="{00000000-0005-0000-0000-000042870000}"/>
    <cellStyle name="Normal 12 5 2 3 4 2 7" xfId="26968" xr:uid="{00000000-0005-0000-0000-000043870000}"/>
    <cellStyle name="Normal 12 5 2 3 4 3" xfId="2283" xr:uid="{00000000-0005-0000-0000-000044870000}"/>
    <cellStyle name="Normal 12 5 2 3 4 3 2" xfId="7773" xr:uid="{00000000-0005-0000-0000-000045870000}"/>
    <cellStyle name="Normal 12 5 2 3 4 3 2 2" xfId="20584" xr:uid="{00000000-0005-0000-0000-000046870000}"/>
    <cellStyle name="Normal 12 5 2 3 4 3 2 2 2" xfId="46204" xr:uid="{00000000-0005-0000-0000-000047870000}"/>
    <cellStyle name="Normal 12 5 2 3 4 3 2 3" xfId="33394" xr:uid="{00000000-0005-0000-0000-000048870000}"/>
    <cellStyle name="Normal 12 5 2 3 4 3 3" xfId="15094" xr:uid="{00000000-0005-0000-0000-000049870000}"/>
    <cellStyle name="Normal 12 5 2 3 4 3 3 2" xfId="40714" xr:uid="{00000000-0005-0000-0000-00004A870000}"/>
    <cellStyle name="Normal 12 5 2 3 4 3 4" xfId="27904" xr:uid="{00000000-0005-0000-0000-00004B870000}"/>
    <cellStyle name="Normal 12 5 2 3 4 4" xfId="4113" xr:uid="{00000000-0005-0000-0000-00004C870000}"/>
    <cellStyle name="Normal 12 5 2 3 4 4 2" xfId="9603" xr:uid="{00000000-0005-0000-0000-00004D870000}"/>
    <cellStyle name="Normal 12 5 2 3 4 4 2 2" xfId="22414" xr:uid="{00000000-0005-0000-0000-00004E870000}"/>
    <cellStyle name="Normal 12 5 2 3 4 4 2 2 2" xfId="48034" xr:uid="{00000000-0005-0000-0000-00004F870000}"/>
    <cellStyle name="Normal 12 5 2 3 4 4 2 3" xfId="35224" xr:uid="{00000000-0005-0000-0000-000050870000}"/>
    <cellStyle name="Normal 12 5 2 3 4 4 3" xfId="16924" xr:uid="{00000000-0005-0000-0000-000051870000}"/>
    <cellStyle name="Normal 12 5 2 3 4 4 3 2" xfId="42544" xr:uid="{00000000-0005-0000-0000-000052870000}"/>
    <cellStyle name="Normal 12 5 2 3 4 4 4" xfId="29734" xr:uid="{00000000-0005-0000-0000-000053870000}"/>
    <cellStyle name="Normal 12 5 2 3 4 5" xfId="11433" xr:uid="{00000000-0005-0000-0000-000054870000}"/>
    <cellStyle name="Normal 12 5 2 3 4 5 2" xfId="24244" xr:uid="{00000000-0005-0000-0000-000055870000}"/>
    <cellStyle name="Normal 12 5 2 3 4 5 2 2" xfId="49864" xr:uid="{00000000-0005-0000-0000-000056870000}"/>
    <cellStyle name="Normal 12 5 2 3 4 5 3" xfId="37054" xr:uid="{00000000-0005-0000-0000-000057870000}"/>
    <cellStyle name="Normal 12 5 2 3 4 6" xfId="5943" xr:uid="{00000000-0005-0000-0000-000058870000}"/>
    <cellStyle name="Normal 12 5 2 3 4 6 2" xfId="18754" xr:uid="{00000000-0005-0000-0000-000059870000}"/>
    <cellStyle name="Normal 12 5 2 3 4 6 2 2" xfId="44374" xr:uid="{00000000-0005-0000-0000-00005A870000}"/>
    <cellStyle name="Normal 12 5 2 3 4 6 3" xfId="31564" xr:uid="{00000000-0005-0000-0000-00005B870000}"/>
    <cellStyle name="Normal 12 5 2 3 4 7" xfId="13264" xr:uid="{00000000-0005-0000-0000-00005C870000}"/>
    <cellStyle name="Normal 12 5 2 3 4 7 2" xfId="38884" xr:uid="{00000000-0005-0000-0000-00005D870000}"/>
    <cellStyle name="Normal 12 5 2 3 4 8" xfId="26074" xr:uid="{00000000-0005-0000-0000-00005E870000}"/>
    <cellStyle name="Normal 12 5 2 3 5" xfId="811" xr:uid="{00000000-0005-0000-0000-00005F870000}"/>
    <cellStyle name="Normal 12 5 2 3 5 2" xfId="1706" xr:uid="{00000000-0005-0000-0000-000060870000}"/>
    <cellStyle name="Normal 12 5 2 3 5 2 2" xfId="3536" xr:uid="{00000000-0005-0000-0000-000061870000}"/>
    <cellStyle name="Normal 12 5 2 3 5 2 2 2" xfId="9026" xr:uid="{00000000-0005-0000-0000-000062870000}"/>
    <cellStyle name="Normal 12 5 2 3 5 2 2 2 2" xfId="21837" xr:uid="{00000000-0005-0000-0000-000063870000}"/>
    <cellStyle name="Normal 12 5 2 3 5 2 2 2 2 2" xfId="47457" xr:uid="{00000000-0005-0000-0000-000064870000}"/>
    <cellStyle name="Normal 12 5 2 3 5 2 2 2 3" xfId="34647" xr:uid="{00000000-0005-0000-0000-000065870000}"/>
    <cellStyle name="Normal 12 5 2 3 5 2 2 3" xfId="16347" xr:uid="{00000000-0005-0000-0000-000066870000}"/>
    <cellStyle name="Normal 12 5 2 3 5 2 2 3 2" xfId="41967" xr:uid="{00000000-0005-0000-0000-000067870000}"/>
    <cellStyle name="Normal 12 5 2 3 5 2 2 4" xfId="29157" xr:uid="{00000000-0005-0000-0000-000068870000}"/>
    <cellStyle name="Normal 12 5 2 3 5 2 3" xfId="5366" xr:uid="{00000000-0005-0000-0000-000069870000}"/>
    <cellStyle name="Normal 12 5 2 3 5 2 3 2" xfId="10856" xr:uid="{00000000-0005-0000-0000-00006A870000}"/>
    <cellStyle name="Normal 12 5 2 3 5 2 3 2 2" xfId="23667" xr:uid="{00000000-0005-0000-0000-00006B870000}"/>
    <cellStyle name="Normal 12 5 2 3 5 2 3 2 2 2" xfId="49287" xr:uid="{00000000-0005-0000-0000-00006C870000}"/>
    <cellStyle name="Normal 12 5 2 3 5 2 3 2 3" xfId="36477" xr:uid="{00000000-0005-0000-0000-00006D870000}"/>
    <cellStyle name="Normal 12 5 2 3 5 2 3 3" xfId="18177" xr:uid="{00000000-0005-0000-0000-00006E870000}"/>
    <cellStyle name="Normal 12 5 2 3 5 2 3 3 2" xfId="43797" xr:uid="{00000000-0005-0000-0000-00006F870000}"/>
    <cellStyle name="Normal 12 5 2 3 5 2 3 4" xfId="30987" xr:uid="{00000000-0005-0000-0000-000070870000}"/>
    <cellStyle name="Normal 12 5 2 3 5 2 4" xfId="12686" xr:uid="{00000000-0005-0000-0000-000071870000}"/>
    <cellStyle name="Normal 12 5 2 3 5 2 4 2" xfId="25497" xr:uid="{00000000-0005-0000-0000-000072870000}"/>
    <cellStyle name="Normal 12 5 2 3 5 2 4 2 2" xfId="51117" xr:uid="{00000000-0005-0000-0000-000073870000}"/>
    <cellStyle name="Normal 12 5 2 3 5 2 4 3" xfId="38307" xr:uid="{00000000-0005-0000-0000-000074870000}"/>
    <cellStyle name="Normal 12 5 2 3 5 2 5" xfId="7196" xr:uid="{00000000-0005-0000-0000-000075870000}"/>
    <cellStyle name="Normal 12 5 2 3 5 2 5 2" xfId="20007" xr:uid="{00000000-0005-0000-0000-000076870000}"/>
    <cellStyle name="Normal 12 5 2 3 5 2 5 2 2" xfId="45627" xr:uid="{00000000-0005-0000-0000-000077870000}"/>
    <cellStyle name="Normal 12 5 2 3 5 2 5 3" xfId="32817" xr:uid="{00000000-0005-0000-0000-000078870000}"/>
    <cellStyle name="Normal 12 5 2 3 5 2 6" xfId="14517" xr:uid="{00000000-0005-0000-0000-000079870000}"/>
    <cellStyle name="Normal 12 5 2 3 5 2 6 2" xfId="40137" xr:uid="{00000000-0005-0000-0000-00007A870000}"/>
    <cellStyle name="Normal 12 5 2 3 5 2 7" xfId="27327" xr:uid="{00000000-0005-0000-0000-00007B870000}"/>
    <cellStyle name="Normal 12 5 2 3 5 3" xfId="2642" xr:uid="{00000000-0005-0000-0000-00007C870000}"/>
    <cellStyle name="Normal 12 5 2 3 5 3 2" xfId="8132" xr:uid="{00000000-0005-0000-0000-00007D870000}"/>
    <cellStyle name="Normal 12 5 2 3 5 3 2 2" xfId="20943" xr:uid="{00000000-0005-0000-0000-00007E870000}"/>
    <cellStyle name="Normal 12 5 2 3 5 3 2 2 2" xfId="46563" xr:uid="{00000000-0005-0000-0000-00007F870000}"/>
    <cellStyle name="Normal 12 5 2 3 5 3 2 3" xfId="33753" xr:uid="{00000000-0005-0000-0000-000080870000}"/>
    <cellStyle name="Normal 12 5 2 3 5 3 3" xfId="15453" xr:uid="{00000000-0005-0000-0000-000081870000}"/>
    <cellStyle name="Normal 12 5 2 3 5 3 3 2" xfId="41073" xr:uid="{00000000-0005-0000-0000-000082870000}"/>
    <cellStyle name="Normal 12 5 2 3 5 3 4" xfId="28263" xr:uid="{00000000-0005-0000-0000-000083870000}"/>
    <cellStyle name="Normal 12 5 2 3 5 4" xfId="4472" xr:uid="{00000000-0005-0000-0000-000084870000}"/>
    <cellStyle name="Normal 12 5 2 3 5 4 2" xfId="9962" xr:uid="{00000000-0005-0000-0000-000085870000}"/>
    <cellStyle name="Normal 12 5 2 3 5 4 2 2" xfId="22773" xr:uid="{00000000-0005-0000-0000-000086870000}"/>
    <cellStyle name="Normal 12 5 2 3 5 4 2 2 2" xfId="48393" xr:uid="{00000000-0005-0000-0000-000087870000}"/>
    <cellStyle name="Normal 12 5 2 3 5 4 2 3" xfId="35583" xr:uid="{00000000-0005-0000-0000-000088870000}"/>
    <cellStyle name="Normal 12 5 2 3 5 4 3" xfId="17283" xr:uid="{00000000-0005-0000-0000-000089870000}"/>
    <cellStyle name="Normal 12 5 2 3 5 4 3 2" xfId="42903" xr:uid="{00000000-0005-0000-0000-00008A870000}"/>
    <cellStyle name="Normal 12 5 2 3 5 4 4" xfId="30093" xr:uid="{00000000-0005-0000-0000-00008B870000}"/>
    <cellStyle name="Normal 12 5 2 3 5 5" xfId="11792" xr:uid="{00000000-0005-0000-0000-00008C870000}"/>
    <cellStyle name="Normal 12 5 2 3 5 5 2" xfId="24603" xr:uid="{00000000-0005-0000-0000-00008D870000}"/>
    <cellStyle name="Normal 12 5 2 3 5 5 2 2" xfId="50223" xr:uid="{00000000-0005-0000-0000-00008E870000}"/>
    <cellStyle name="Normal 12 5 2 3 5 5 3" xfId="37413" xr:uid="{00000000-0005-0000-0000-00008F870000}"/>
    <cellStyle name="Normal 12 5 2 3 5 6" xfId="6302" xr:uid="{00000000-0005-0000-0000-000090870000}"/>
    <cellStyle name="Normal 12 5 2 3 5 6 2" xfId="19113" xr:uid="{00000000-0005-0000-0000-000091870000}"/>
    <cellStyle name="Normal 12 5 2 3 5 6 2 2" xfId="44733" xr:uid="{00000000-0005-0000-0000-000092870000}"/>
    <cellStyle name="Normal 12 5 2 3 5 6 3" xfId="31923" xr:uid="{00000000-0005-0000-0000-000093870000}"/>
    <cellStyle name="Normal 12 5 2 3 5 7" xfId="13623" xr:uid="{00000000-0005-0000-0000-000094870000}"/>
    <cellStyle name="Normal 12 5 2 3 5 7 2" xfId="39243" xr:uid="{00000000-0005-0000-0000-000095870000}"/>
    <cellStyle name="Normal 12 5 2 3 5 8" xfId="26433" xr:uid="{00000000-0005-0000-0000-000096870000}"/>
    <cellStyle name="Normal 12 5 2 3 6" xfId="1212" xr:uid="{00000000-0005-0000-0000-000097870000}"/>
    <cellStyle name="Normal 12 5 2 3 6 2" xfId="3042" xr:uid="{00000000-0005-0000-0000-000098870000}"/>
    <cellStyle name="Normal 12 5 2 3 6 2 2" xfId="8532" xr:uid="{00000000-0005-0000-0000-000099870000}"/>
    <cellStyle name="Normal 12 5 2 3 6 2 2 2" xfId="21343" xr:uid="{00000000-0005-0000-0000-00009A870000}"/>
    <cellStyle name="Normal 12 5 2 3 6 2 2 2 2" xfId="46963" xr:uid="{00000000-0005-0000-0000-00009B870000}"/>
    <cellStyle name="Normal 12 5 2 3 6 2 2 3" xfId="34153" xr:uid="{00000000-0005-0000-0000-00009C870000}"/>
    <cellStyle name="Normal 12 5 2 3 6 2 3" xfId="15853" xr:uid="{00000000-0005-0000-0000-00009D870000}"/>
    <cellStyle name="Normal 12 5 2 3 6 2 3 2" xfId="41473" xr:uid="{00000000-0005-0000-0000-00009E870000}"/>
    <cellStyle name="Normal 12 5 2 3 6 2 4" xfId="28663" xr:uid="{00000000-0005-0000-0000-00009F870000}"/>
    <cellStyle name="Normal 12 5 2 3 6 3" xfId="4872" xr:uid="{00000000-0005-0000-0000-0000A0870000}"/>
    <cellStyle name="Normal 12 5 2 3 6 3 2" xfId="10362" xr:uid="{00000000-0005-0000-0000-0000A1870000}"/>
    <cellStyle name="Normal 12 5 2 3 6 3 2 2" xfId="23173" xr:uid="{00000000-0005-0000-0000-0000A2870000}"/>
    <cellStyle name="Normal 12 5 2 3 6 3 2 2 2" xfId="48793" xr:uid="{00000000-0005-0000-0000-0000A3870000}"/>
    <cellStyle name="Normal 12 5 2 3 6 3 2 3" xfId="35983" xr:uid="{00000000-0005-0000-0000-0000A4870000}"/>
    <cellStyle name="Normal 12 5 2 3 6 3 3" xfId="17683" xr:uid="{00000000-0005-0000-0000-0000A5870000}"/>
    <cellStyle name="Normal 12 5 2 3 6 3 3 2" xfId="43303" xr:uid="{00000000-0005-0000-0000-0000A6870000}"/>
    <cellStyle name="Normal 12 5 2 3 6 3 4" xfId="30493" xr:uid="{00000000-0005-0000-0000-0000A7870000}"/>
    <cellStyle name="Normal 12 5 2 3 6 4" xfId="12192" xr:uid="{00000000-0005-0000-0000-0000A8870000}"/>
    <cellStyle name="Normal 12 5 2 3 6 4 2" xfId="25003" xr:uid="{00000000-0005-0000-0000-0000A9870000}"/>
    <cellStyle name="Normal 12 5 2 3 6 4 2 2" xfId="50623" xr:uid="{00000000-0005-0000-0000-0000AA870000}"/>
    <cellStyle name="Normal 12 5 2 3 6 4 3" xfId="37813" xr:uid="{00000000-0005-0000-0000-0000AB870000}"/>
    <cellStyle name="Normal 12 5 2 3 6 5" xfId="6702" xr:uid="{00000000-0005-0000-0000-0000AC870000}"/>
    <cellStyle name="Normal 12 5 2 3 6 5 2" xfId="19513" xr:uid="{00000000-0005-0000-0000-0000AD870000}"/>
    <cellStyle name="Normal 12 5 2 3 6 5 2 2" xfId="45133" xr:uid="{00000000-0005-0000-0000-0000AE870000}"/>
    <cellStyle name="Normal 12 5 2 3 6 5 3" xfId="32323" xr:uid="{00000000-0005-0000-0000-0000AF870000}"/>
    <cellStyle name="Normal 12 5 2 3 6 6" xfId="14023" xr:uid="{00000000-0005-0000-0000-0000B0870000}"/>
    <cellStyle name="Normal 12 5 2 3 6 6 2" xfId="39643" xr:uid="{00000000-0005-0000-0000-0000B1870000}"/>
    <cellStyle name="Normal 12 5 2 3 6 7" xfId="26833" xr:uid="{00000000-0005-0000-0000-0000B2870000}"/>
    <cellStyle name="Normal 12 5 2 3 7" xfId="2148" xr:uid="{00000000-0005-0000-0000-0000B3870000}"/>
    <cellStyle name="Normal 12 5 2 3 7 2" xfId="7638" xr:uid="{00000000-0005-0000-0000-0000B4870000}"/>
    <cellStyle name="Normal 12 5 2 3 7 2 2" xfId="20449" xr:uid="{00000000-0005-0000-0000-0000B5870000}"/>
    <cellStyle name="Normal 12 5 2 3 7 2 2 2" xfId="46069" xr:uid="{00000000-0005-0000-0000-0000B6870000}"/>
    <cellStyle name="Normal 12 5 2 3 7 2 3" xfId="33259" xr:uid="{00000000-0005-0000-0000-0000B7870000}"/>
    <cellStyle name="Normal 12 5 2 3 7 3" xfId="14959" xr:uid="{00000000-0005-0000-0000-0000B8870000}"/>
    <cellStyle name="Normal 12 5 2 3 7 3 2" xfId="40579" xr:uid="{00000000-0005-0000-0000-0000B9870000}"/>
    <cellStyle name="Normal 12 5 2 3 7 4" xfId="27769" xr:uid="{00000000-0005-0000-0000-0000BA870000}"/>
    <cellStyle name="Normal 12 5 2 3 8" xfId="3978" xr:uid="{00000000-0005-0000-0000-0000BB870000}"/>
    <cellStyle name="Normal 12 5 2 3 8 2" xfId="9468" xr:uid="{00000000-0005-0000-0000-0000BC870000}"/>
    <cellStyle name="Normal 12 5 2 3 8 2 2" xfId="22279" xr:uid="{00000000-0005-0000-0000-0000BD870000}"/>
    <cellStyle name="Normal 12 5 2 3 8 2 2 2" xfId="47899" xr:uid="{00000000-0005-0000-0000-0000BE870000}"/>
    <cellStyle name="Normal 12 5 2 3 8 2 3" xfId="35089" xr:uid="{00000000-0005-0000-0000-0000BF870000}"/>
    <cellStyle name="Normal 12 5 2 3 8 3" xfId="16789" xr:uid="{00000000-0005-0000-0000-0000C0870000}"/>
    <cellStyle name="Normal 12 5 2 3 8 3 2" xfId="42409" xr:uid="{00000000-0005-0000-0000-0000C1870000}"/>
    <cellStyle name="Normal 12 5 2 3 8 4" xfId="29599" xr:uid="{00000000-0005-0000-0000-0000C2870000}"/>
    <cellStyle name="Normal 12 5 2 3 9" xfId="11298" xr:uid="{00000000-0005-0000-0000-0000C3870000}"/>
    <cellStyle name="Normal 12 5 2 3 9 2" xfId="24109" xr:uid="{00000000-0005-0000-0000-0000C4870000}"/>
    <cellStyle name="Normal 12 5 2 3 9 2 2" xfId="49729" xr:uid="{00000000-0005-0000-0000-0000C5870000}"/>
    <cellStyle name="Normal 12 5 2 3 9 3" xfId="36919" xr:uid="{00000000-0005-0000-0000-0000C6870000}"/>
    <cellStyle name="Normal 12 5 2 4" xfId="275" xr:uid="{00000000-0005-0000-0000-0000C7870000}"/>
    <cellStyle name="Normal 12 5 2 4 10" xfId="5767" xr:uid="{00000000-0005-0000-0000-0000C8870000}"/>
    <cellStyle name="Normal 12 5 2 4 10 2" xfId="18578" xr:uid="{00000000-0005-0000-0000-0000C9870000}"/>
    <cellStyle name="Normal 12 5 2 4 10 2 2" xfId="44198" xr:uid="{00000000-0005-0000-0000-0000CA870000}"/>
    <cellStyle name="Normal 12 5 2 4 10 3" xfId="31388" xr:uid="{00000000-0005-0000-0000-0000CB870000}"/>
    <cellStyle name="Normal 12 5 2 4 11" xfId="13088" xr:uid="{00000000-0005-0000-0000-0000CC870000}"/>
    <cellStyle name="Normal 12 5 2 4 11 2" xfId="38708" xr:uid="{00000000-0005-0000-0000-0000CD870000}"/>
    <cellStyle name="Normal 12 5 2 4 12" xfId="25898" xr:uid="{00000000-0005-0000-0000-0000CE870000}"/>
    <cellStyle name="Normal 12 5 2 4 2" xfId="504" xr:uid="{00000000-0005-0000-0000-0000CF870000}"/>
    <cellStyle name="Normal 12 5 2 4 2 2" xfId="903" xr:uid="{00000000-0005-0000-0000-0000D0870000}"/>
    <cellStyle name="Normal 12 5 2 4 2 2 2" xfId="1798" xr:uid="{00000000-0005-0000-0000-0000D1870000}"/>
    <cellStyle name="Normal 12 5 2 4 2 2 2 2" xfId="3628" xr:uid="{00000000-0005-0000-0000-0000D2870000}"/>
    <cellStyle name="Normal 12 5 2 4 2 2 2 2 2" xfId="9118" xr:uid="{00000000-0005-0000-0000-0000D3870000}"/>
    <cellStyle name="Normal 12 5 2 4 2 2 2 2 2 2" xfId="21929" xr:uid="{00000000-0005-0000-0000-0000D4870000}"/>
    <cellStyle name="Normal 12 5 2 4 2 2 2 2 2 2 2" xfId="47549" xr:uid="{00000000-0005-0000-0000-0000D5870000}"/>
    <cellStyle name="Normal 12 5 2 4 2 2 2 2 2 3" xfId="34739" xr:uid="{00000000-0005-0000-0000-0000D6870000}"/>
    <cellStyle name="Normal 12 5 2 4 2 2 2 2 3" xfId="16439" xr:uid="{00000000-0005-0000-0000-0000D7870000}"/>
    <cellStyle name="Normal 12 5 2 4 2 2 2 2 3 2" xfId="42059" xr:uid="{00000000-0005-0000-0000-0000D8870000}"/>
    <cellStyle name="Normal 12 5 2 4 2 2 2 2 4" xfId="29249" xr:uid="{00000000-0005-0000-0000-0000D9870000}"/>
    <cellStyle name="Normal 12 5 2 4 2 2 2 3" xfId="5458" xr:uid="{00000000-0005-0000-0000-0000DA870000}"/>
    <cellStyle name="Normal 12 5 2 4 2 2 2 3 2" xfId="10948" xr:uid="{00000000-0005-0000-0000-0000DB870000}"/>
    <cellStyle name="Normal 12 5 2 4 2 2 2 3 2 2" xfId="23759" xr:uid="{00000000-0005-0000-0000-0000DC870000}"/>
    <cellStyle name="Normal 12 5 2 4 2 2 2 3 2 2 2" xfId="49379" xr:uid="{00000000-0005-0000-0000-0000DD870000}"/>
    <cellStyle name="Normal 12 5 2 4 2 2 2 3 2 3" xfId="36569" xr:uid="{00000000-0005-0000-0000-0000DE870000}"/>
    <cellStyle name="Normal 12 5 2 4 2 2 2 3 3" xfId="18269" xr:uid="{00000000-0005-0000-0000-0000DF870000}"/>
    <cellStyle name="Normal 12 5 2 4 2 2 2 3 3 2" xfId="43889" xr:uid="{00000000-0005-0000-0000-0000E0870000}"/>
    <cellStyle name="Normal 12 5 2 4 2 2 2 3 4" xfId="31079" xr:uid="{00000000-0005-0000-0000-0000E1870000}"/>
    <cellStyle name="Normal 12 5 2 4 2 2 2 4" xfId="12778" xr:uid="{00000000-0005-0000-0000-0000E2870000}"/>
    <cellStyle name="Normal 12 5 2 4 2 2 2 4 2" xfId="25589" xr:uid="{00000000-0005-0000-0000-0000E3870000}"/>
    <cellStyle name="Normal 12 5 2 4 2 2 2 4 2 2" xfId="51209" xr:uid="{00000000-0005-0000-0000-0000E4870000}"/>
    <cellStyle name="Normal 12 5 2 4 2 2 2 4 3" xfId="38399" xr:uid="{00000000-0005-0000-0000-0000E5870000}"/>
    <cellStyle name="Normal 12 5 2 4 2 2 2 5" xfId="7288" xr:uid="{00000000-0005-0000-0000-0000E6870000}"/>
    <cellStyle name="Normal 12 5 2 4 2 2 2 5 2" xfId="20099" xr:uid="{00000000-0005-0000-0000-0000E7870000}"/>
    <cellStyle name="Normal 12 5 2 4 2 2 2 5 2 2" xfId="45719" xr:uid="{00000000-0005-0000-0000-0000E8870000}"/>
    <cellStyle name="Normal 12 5 2 4 2 2 2 5 3" xfId="32909" xr:uid="{00000000-0005-0000-0000-0000E9870000}"/>
    <cellStyle name="Normal 12 5 2 4 2 2 2 6" xfId="14609" xr:uid="{00000000-0005-0000-0000-0000EA870000}"/>
    <cellStyle name="Normal 12 5 2 4 2 2 2 6 2" xfId="40229" xr:uid="{00000000-0005-0000-0000-0000EB870000}"/>
    <cellStyle name="Normal 12 5 2 4 2 2 2 7" xfId="27419" xr:uid="{00000000-0005-0000-0000-0000EC870000}"/>
    <cellStyle name="Normal 12 5 2 4 2 2 3" xfId="2734" xr:uid="{00000000-0005-0000-0000-0000ED870000}"/>
    <cellStyle name="Normal 12 5 2 4 2 2 3 2" xfId="8224" xr:uid="{00000000-0005-0000-0000-0000EE870000}"/>
    <cellStyle name="Normal 12 5 2 4 2 2 3 2 2" xfId="21035" xr:uid="{00000000-0005-0000-0000-0000EF870000}"/>
    <cellStyle name="Normal 12 5 2 4 2 2 3 2 2 2" xfId="46655" xr:uid="{00000000-0005-0000-0000-0000F0870000}"/>
    <cellStyle name="Normal 12 5 2 4 2 2 3 2 3" xfId="33845" xr:uid="{00000000-0005-0000-0000-0000F1870000}"/>
    <cellStyle name="Normal 12 5 2 4 2 2 3 3" xfId="15545" xr:uid="{00000000-0005-0000-0000-0000F2870000}"/>
    <cellStyle name="Normal 12 5 2 4 2 2 3 3 2" xfId="41165" xr:uid="{00000000-0005-0000-0000-0000F3870000}"/>
    <cellStyle name="Normal 12 5 2 4 2 2 3 4" xfId="28355" xr:uid="{00000000-0005-0000-0000-0000F4870000}"/>
    <cellStyle name="Normal 12 5 2 4 2 2 4" xfId="4564" xr:uid="{00000000-0005-0000-0000-0000F5870000}"/>
    <cellStyle name="Normal 12 5 2 4 2 2 4 2" xfId="10054" xr:uid="{00000000-0005-0000-0000-0000F6870000}"/>
    <cellStyle name="Normal 12 5 2 4 2 2 4 2 2" xfId="22865" xr:uid="{00000000-0005-0000-0000-0000F7870000}"/>
    <cellStyle name="Normal 12 5 2 4 2 2 4 2 2 2" xfId="48485" xr:uid="{00000000-0005-0000-0000-0000F8870000}"/>
    <cellStyle name="Normal 12 5 2 4 2 2 4 2 3" xfId="35675" xr:uid="{00000000-0005-0000-0000-0000F9870000}"/>
    <cellStyle name="Normal 12 5 2 4 2 2 4 3" xfId="17375" xr:uid="{00000000-0005-0000-0000-0000FA870000}"/>
    <cellStyle name="Normal 12 5 2 4 2 2 4 3 2" xfId="42995" xr:uid="{00000000-0005-0000-0000-0000FB870000}"/>
    <cellStyle name="Normal 12 5 2 4 2 2 4 4" xfId="30185" xr:uid="{00000000-0005-0000-0000-0000FC870000}"/>
    <cellStyle name="Normal 12 5 2 4 2 2 5" xfId="11884" xr:uid="{00000000-0005-0000-0000-0000FD870000}"/>
    <cellStyle name="Normal 12 5 2 4 2 2 5 2" xfId="24695" xr:uid="{00000000-0005-0000-0000-0000FE870000}"/>
    <cellStyle name="Normal 12 5 2 4 2 2 5 2 2" xfId="50315" xr:uid="{00000000-0005-0000-0000-0000FF870000}"/>
    <cellStyle name="Normal 12 5 2 4 2 2 5 3" xfId="37505" xr:uid="{00000000-0005-0000-0000-000000880000}"/>
    <cellStyle name="Normal 12 5 2 4 2 2 6" xfId="6394" xr:uid="{00000000-0005-0000-0000-000001880000}"/>
    <cellStyle name="Normal 12 5 2 4 2 2 6 2" xfId="19205" xr:uid="{00000000-0005-0000-0000-000002880000}"/>
    <cellStyle name="Normal 12 5 2 4 2 2 6 2 2" xfId="44825" xr:uid="{00000000-0005-0000-0000-000003880000}"/>
    <cellStyle name="Normal 12 5 2 4 2 2 6 3" xfId="32015" xr:uid="{00000000-0005-0000-0000-000004880000}"/>
    <cellStyle name="Normal 12 5 2 4 2 2 7" xfId="13715" xr:uid="{00000000-0005-0000-0000-000005880000}"/>
    <cellStyle name="Normal 12 5 2 4 2 2 7 2" xfId="39335" xr:uid="{00000000-0005-0000-0000-000006880000}"/>
    <cellStyle name="Normal 12 5 2 4 2 2 8" xfId="26525" xr:uid="{00000000-0005-0000-0000-000007880000}"/>
    <cellStyle name="Normal 12 5 2 4 2 3" xfId="1399" xr:uid="{00000000-0005-0000-0000-000008880000}"/>
    <cellStyle name="Normal 12 5 2 4 2 3 2" xfId="3229" xr:uid="{00000000-0005-0000-0000-000009880000}"/>
    <cellStyle name="Normal 12 5 2 4 2 3 2 2" xfId="8719" xr:uid="{00000000-0005-0000-0000-00000A880000}"/>
    <cellStyle name="Normal 12 5 2 4 2 3 2 2 2" xfId="21530" xr:uid="{00000000-0005-0000-0000-00000B880000}"/>
    <cellStyle name="Normal 12 5 2 4 2 3 2 2 2 2" xfId="47150" xr:uid="{00000000-0005-0000-0000-00000C880000}"/>
    <cellStyle name="Normal 12 5 2 4 2 3 2 2 3" xfId="34340" xr:uid="{00000000-0005-0000-0000-00000D880000}"/>
    <cellStyle name="Normal 12 5 2 4 2 3 2 3" xfId="16040" xr:uid="{00000000-0005-0000-0000-00000E880000}"/>
    <cellStyle name="Normal 12 5 2 4 2 3 2 3 2" xfId="41660" xr:uid="{00000000-0005-0000-0000-00000F880000}"/>
    <cellStyle name="Normal 12 5 2 4 2 3 2 4" xfId="28850" xr:uid="{00000000-0005-0000-0000-000010880000}"/>
    <cellStyle name="Normal 12 5 2 4 2 3 3" xfId="5059" xr:uid="{00000000-0005-0000-0000-000011880000}"/>
    <cellStyle name="Normal 12 5 2 4 2 3 3 2" xfId="10549" xr:uid="{00000000-0005-0000-0000-000012880000}"/>
    <cellStyle name="Normal 12 5 2 4 2 3 3 2 2" xfId="23360" xr:uid="{00000000-0005-0000-0000-000013880000}"/>
    <cellStyle name="Normal 12 5 2 4 2 3 3 2 2 2" xfId="48980" xr:uid="{00000000-0005-0000-0000-000014880000}"/>
    <cellStyle name="Normal 12 5 2 4 2 3 3 2 3" xfId="36170" xr:uid="{00000000-0005-0000-0000-000015880000}"/>
    <cellStyle name="Normal 12 5 2 4 2 3 3 3" xfId="17870" xr:uid="{00000000-0005-0000-0000-000016880000}"/>
    <cellStyle name="Normal 12 5 2 4 2 3 3 3 2" xfId="43490" xr:uid="{00000000-0005-0000-0000-000017880000}"/>
    <cellStyle name="Normal 12 5 2 4 2 3 3 4" xfId="30680" xr:uid="{00000000-0005-0000-0000-000018880000}"/>
    <cellStyle name="Normal 12 5 2 4 2 3 4" xfId="12379" xr:uid="{00000000-0005-0000-0000-000019880000}"/>
    <cellStyle name="Normal 12 5 2 4 2 3 4 2" xfId="25190" xr:uid="{00000000-0005-0000-0000-00001A880000}"/>
    <cellStyle name="Normal 12 5 2 4 2 3 4 2 2" xfId="50810" xr:uid="{00000000-0005-0000-0000-00001B880000}"/>
    <cellStyle name="Normal 12 5 2 4 2 3 4 3" xfId="38000" xr:uid="{00000000-0005-0000-0000-00001C880000}"/>
    <cellStyle name="Normal 12 5 2 4 2 3 5" xfId="6889" xr:uid="{00000000-0005-0000-0000-00001D880000}"/>
    <cellStyle name="Normal 12 5 2 4 2 3 5 2" xfId="19700" xr:uid="{00000000-0005-0000-0000-00001E880000}"/>
    <cellStyle name="Normal 12 5 2 4 2 3 5 2 2" xfId="45320" xr:uid="{00000000-0005-0000-0000-00001F880000}"/>
    <cellStyle name="Normal 12 5 2 4 2 3 5 3" xfId="32510" xr:uid="{00000000-0005-0000-0000-000020880000}"/>
    <cellStyle name="Normal 12 5 2 4 2 3 6" xfId="14210" xr:uid="{00000000-0005-0000-0000-000021880000}"/>
    <cellStyle name="Normal 12 5 2 4 2 3 6 2" xfId="39830" xr:uid="{00000000-0005-0000-0000-000022880000}"/>
    <cellStyle name="Normal 12 5 2 4 2 3 7" xfId="27020" xr:uid="{00000000-0005-0000-0000-000023880000}"/>
    <cellStyle name="Normal 12 5 2 4 2 4" xfId="2335" xr:uid="{00000000-0005-0000-0000-000024880000}"/>
    <cellStyle name="Normal 12 5 2 4 2 4 2" xfId="7825" xr:uid="{00000000-0005-0000-0000-000025880000}"/>
    <cellStyle name="Normal 12 5 2 4 2 4 2 2" xfId="20636" xr:uid="{00000000-0005-0000-0000-000026880000}"/>
    <cellStyle name="Normal 12 5 2 4 2 4 2 2 2" xfId="46256" xr:uid="{00000000-0005-0000-0000-000027880000}"/>
    <cellStyle name="Normal 12 5 2 4 2 4 2 3" xfId="33446" xr:uid="{00000000-0005-0000-0000-000028880000}"/>
    <cellStyle name="Normal 12 5 2 4 2 4 3" xfId="15146" xr:uid="{00000000-0005-0000-0000-000029880000}"/>
    <cellStyle name="Normal 12 5 2 4 2 4 3 2" xfId="40766" xr:uid="{00000000-0005-0000-0000-00002A880000}"/>
    <cellStyle name="Normal 12 5 2 4 2 4 4" xfId="27956" xr:uid="{00000000-0005-0000-0000-00002B880000}"/>
    <cellStyle name="Normal 12 5 2 4 2 5" xfId="4165" xr:uid="{00000000-0005-0000-0000-00002C880000}"/>
    <cellStyle name="Normal 12 5 2 4 2 5 2" xfId="9655" xr:uid="{00000000-0005-0000-0000-00002D880000}"/>
    <cellStyle name="Normal 12 5 2 4 2 5 2 2" xfId="22466" xr:uid="{00000000-0005-0000-0000-00002E880000}"/>
    <cellStyle name="Normal 12 5 2 4 2 5 2 2 2" xfId="48086" xr:uid="{00000000-0005-0000-0000-00002F880000}"/>
    <cellStyle name="Normal 12 5 2 4 2 5 2 3" xfId="35276" xr:uid="{00000000-0005-0000-0000-000030880000}"/>
    <cellStyle name="Normal 12 5 2 4 2 5 3" xfId="16976" xr:uid="{00000000-0005-0000-0000-000031880000}"/>
    <cellStyle name="Normal 12 5 2 4 2 5 3 2" xfId="42596" xr:uid="{00000000-0005-0000-0000-000032880000}"/>
    <cellStyle name="Normal 12 5 2 4 2 5 4" xfId="29786" xr:uid="{00000000-0005-0000-0000-000033880000}"/>
    <cellStyle name="Normal 12 5 2 4 2 6" xfId="11485" xr:uid="{00000000-0005-0000-0000-000034880000}"/>
    <cellStyle name="Normal 12 5 2 4 2 6 2" xfId="24296" xr:uid="{00000000-0005-0000-0000-000035880000}"/>
    <cellStyle name="Normal 12 5 2 4 2 6 2 2" xfId="49916" xr:uid="{00000000-0005-0000-0000-000036880000}"/>
    <cellStyle name="Normal 12 5 2 4 2 6 3" xfId="37106" xr:uid="{00000000-0005-0000-0000-000037880000}"/>
    <cellStyle name="Normal 12 5 2 4 2 7" xfId="5995" xr:uid="{00000000-0005-0000-0000-000038880000}"/>
    <cellStyle name="Normal 12 5 2 4 2 7 2" xfId="18806" xr:uid="{00000000-0005-0000-0000-000039880000}"/>
    <cellStyle name="Normal 12 5 2 4 2 7 2 2" xfId="44426" xr:uid="{00000000-0005-0000-0000-00003A880000}"/>
    <cellStyle name="Normal 12 5 2 4 2 7 3" xfId="31616" xr:uid="{00000000-0005-0000-0000-00003B880000}"/>
    <cellStyle name="Normal 12 5 2 4 2 8" xfId="13316" xr:uid="{00000000-0005-0000-0000-00003C880000}"/>
    <cellStyle name="Normal 12 5 2 4 2 8 2" xfId="38936" xr:uid="{00000000-0005-0000-0000-00003D880000}"/>
    <cellStyle name="Normal 12 5 2 4 2 9" xfId="26126" xr:uid="{00000000-0005-0000-0000-00003E880000}"/>
    <cellStyle name="Normal 12 5 2 4 3" xfId="636" xr:uid="{00000000-0005-0000-0000-00003F880000}"/>
    <cellStyle name="Normal 12 5 2 4 3 2" xfId="1036" xr:uid="{00000000-0005-0000-0000-000040880000}"/>
    <cellStyle name="Normal 12 5 2 4 3 2 2" xfId="1931" xr:uid="{00000000-0005-0000-0000-000041880000}"/>
    <cellStyle name="Normal 12 5 2 4 3 2 2 2" xfId="3761" xr:uid="{00000000-0005-0000-0000-000042880000}"/>
    <cellStyle name="Normal 12 5 2 4 3 2 2 2 2" xfId="9251" xr:uid="{00000000-0005-0000-0000-000043880000}"/>
    <cellStyle name="Normal 12 5 2 4 3 2 2 2 2 2" xfId="22062" xr:uid="{00000000-0005-0000-0000-000044880000}"/>
    <cellStyle name="Normal 12 5 2 4 3 2 2 2 2 2 2" xfId="47682" xr:uid="{00000000-0005-0000-0000-000045880000}"/>
    <cellStyle name="Normal 12 5 2 4 3 2 2 2 2 3" xfId="34872" xr:uid="{00000000-0005-0000-0000-000046880000}"/>
    <cellStyle name="Normal 12 5 2 4 3 2 2 2 3" xfId="16572" xr:uid="{00000000-0005-0000-0000-000047880000}"/>
    <cellStyle name="Normal 12 5 2 4 3 2 2 2 3 2" xfId="42192" xr:uid="{00000000-0005-0000-0000-000048880000}"/>
    <cellStyle name="Normal 12 5 2 4 3 2 2 2 4" xfId="29382" xr:uid="{00000000-0005-0000-0000-000049880000}"/>
    <cellStyle name="Normal 12 5 2 4 3 2 2 3" xfId="5591" xr:uid="{00000000-0005-0000-0000-00004A880000}"/>
    <cellStyle name="Normal 12 5 2 4 3 2 2 3 2" xfId="11081" xr:uid="{00000000-0005-0000-0000-00004B880000}"/>
    <cellStyle name="Normal 12 5 2 4 3 2 2 3 2 2" xfId="23892" xr:uid="{00000000-0005-0000-0000-00004C880000}"/>
    <cellStyle name="Normal 12 5 2 4 3 2 2 3 2 2 2" xfId="49512" xr:uid="{00000000-0005-0000-0000-00004D880000}"/>
    <cellStyle name="Normal 12 5 2 4 3 2 2 3 2 3" xfId="36702" xr:uid="{00000000-0005-0000-0000-00004E880000}"/>
    <cellStyle name="Normal 12 5 2 4 3 2 2 3 3" xfId="18402" xr:uid="{00000000-0005-0000-0000-00004F880000}"/>
    <cellStyle name="Normal 12 5 2 4 3 2 2 3 3 2" xfId="44022" xr:uid="{00000000-0005-0000-0000-000050880000}"/>
    <cellStyle name="Normal 12 5 2 4 3 2 2 3 4" xfId="31212" xr:uid="{00000000-0005-0000-0000-000051880000}"/>
    <cellStyle name="Normal 12 5 2 4 3 2 2 4" xfId="12911" xr:uid="{00000000-0005-0000-0000-000052880000}"/>
    <cellStyle name="Normal 12 5 2 4 3 2 2 4 2" xfId="25722" xr:uid="{00000000-0005-0000-0000-000053880000}"/>
    <cellStyle name="Normal 12 5 2 4 3 2 2 4 2 2" xfId="51342" xr:uid="{00000000-0005-0000-0000-000054880000}"/>
    <cellStyle name="Normal 12 5 2 4 3 2 2 4 3" xfId="38532" xr:uid="{00000000-0005-0000-0000-000055880000}"/>
    <cellStyle name="Normal 12 5 2 4 3 2 2 5" xfId="7421" xr:uid="{00000000-0005-0000-0000-000056880000}"/>
    <cellStyle name="Normal 12 5 2 4 3 2 2 5 2" xfId="20232" xr:uid="{00000000-0005-0000-0000-000057880000}"/>
    <cellStyle name="Normal 12 5 2 4 3 2 2 5 2 2" xfId="45852" xr:uid="{00000000-0005-0000-0000-000058880000}"/>
    <cellStyle name="Normal 12 5 2 4 3 2 2 5 3" xfId="33042" xr:uid="{00000000-0005-0000-0000-000059880000}"/>
    <cellStyle name="Normal 12 5 2 4 3 2 2 6" xfId="14742" xr:uid="{00000000-0005-0000-0000-00005A880000}"/>
    <cellStyle name="Normal 12 5 2 4 3 2 2 6 2" xfId="40362" xr:uid="{00000000-0005-0000-0000-00005B880000}"/>
    <cellStyle name="Normal 12 5 2 4 3 2 2 7" xfId="27552" xr:uid="{00000000-0005-0000-0000-00005C880000}"/>
    <cellStyle name="Normal 12 5 2 4 3 2 3" xfId="2867" xr:uid="{00000000-0005-0000-0000-00005D880000}"/>
    <cellStyle name="Normal 12 5 2 4 3 2 3 2" xfId="8357" xr:uid="{00000000-0005-0000-0000-00005E880000}"/>
    <cellStyle name="Normal 12 5 2 4 3 2 3 2 2" xfId="21168" xr:uid="{00000000-0005-0000-0000-00005F880000}"/>
    <cellStyle name="Normal 12 5 2 4 3 2 3 2 2 2" xfId="46788" xr:uid="{00000000-0005-0000-0000-000060880000}"/>
    <cellStyle name="Normal 12 5 2 4 3 2 3 2 3" xfId="33978" xr:uid="{00000000-0005-0000-0000-000061880000}"/>
    <cellStyle name="Normal 12 5 2 4 3 2 3 3" xfId="15678" xr:uid="{00000000-0005-0000-0000-000062880000}"/>
    <cellStyle name="Normal 12 5 2 4 3 2 3 3 2" xfId="41298" xr:uid="{00000000-0005-0000-0000-000063880000}"/>
    <cellStyle name="Normal 12 5 2 4 3 2 3 4" xfId="28488" xr:uid="{00000000-0005-0000-0000-000064880000}"/>
    <cellStyle name="Normal 12 5 2 4 3 2 4" xfId="4697" xr:uid="{00000000-0005-0000-0000-000065880000}"/>
    <cellStyle name="Normal 12 5 2 4 3 2 4 2" xfId="10187" xr:uid="{00000000-0005-0000-0000-000066880000}"/>
    <cellStyle name="Normal 12 5 2 4 3 2 4 2 2" xfId="22998" xr:uid="{00000000-0005-0000-0000-000067880000}"/>
    <cellStyle name="Normal 12 5 2 4 3 2 4 2 2 2" xfId="48618" xr:uid="{00000000-0005-0000-0000-000068880000}"/>
    <cellStyle name="Normal 12 5 2 4 3 2 4 2 3" xfId="35808" xr:uid="{00000000-0005-0000-0000-000069880000}"/>
    <cellStyle name="Normal 12 5 2 4 3 2 4 3" xfId="17508" xr:uid="{00000000-0005-0000-0000-00006A880000}"/>
    <cellStyle name="Normal 12 5 2 4 3 2 4 3 2" xfId="43128" xr:uid="{00000000-0005-0000-0000-00006B880000}"/>
    <cellStyle name="Normal 12 5 2 4 3 2 4 4" xfId="30318" xr:uid="{00000000-0005-0000-0000-00006C880000}"/>
    <cellStyle name="Normal 12 5 2 4 3 2 5" xfId="12017" xr:uid="{00000000-0005-0000-0000-00006D880000}"/>
    <cellStyle name="Normal 12 5 2 4 3 2 5 2" xfId="24828" xr:uid="{00000000-0005-0000-0000-00006E880000}"/>
    <cellStyle name="Normal 12 5 2 4 3 2 5 2 2" xfId="50448" xr:uid="{00000000-0005-0000-0000-00006F880000}"/>
    <cellStyle name="Normal 12 5 2 4 3 2 5 3" xfId="37638" xr:uid="{00000000-0005-0000-0000-000070880000}"/>
    <cellStyle name="Normal 12 5 2 4 3 2 6" xfId="6527" xr:uid="{00000000-0005-0000-0000-000071880000}"/>
    <cellStyle name="Normal 12 5 2 4 3 2 6 2" xfId="19338" xr:uid="{00000000-0005-0000-0000-000072880000}"/>
    <cellStyle name="Normal 12 5 2 4 3 2 6 2 2" xfId="44958" xr:uid="{00000000-0005-0000-0000-000073880000}"/>
    <cellStyle name="Normal 12 5 2 4 3 2 6 3" xfId="32148" xr:uid="{00000000-0005-0000-0000-000074880000}"/>
    <cellStyle name="Normal 12 5 2 4 3 2 7" xfId="13848" xr:uid="{00000000-0005-0000-0000-000075880000}"/>
    <cellStyle name="Normal 12 5 2 4 3 2 7 2" xfId="39468" xr:uid="{00000000-0005-0000-0000-000076880000}"/>
    <cellStyle name="Normal 12 5 2 4 3 2 8" xfId="26658" xr:uid="{00000000-0005-0000-0000-000077880000}"/>
    <cellStyle name="Normal 12 5 2 4 3 3" xfId="1531" xr:uid="{00000000-0005-0000-0000-000078880000}"/>
    <cellStyle name="Normal 12 5 2 4 3 3 2" xfId="3361" xr:uid="{00000000-0005-0000-0000-000079880000}"/>
    <cellStyle name="Normal 12 5 2 4 3 3 2 2" xfId="8851" xr:uid="{00000000-0005-0000-0000-00007A880000}"/>
    <cellStyle name="Normal 12 5 2 4 3 3 2 2 2" xfId="21662" xr:uid="{00000000-0005-0000-0000-00007B880000}"/>
    <cellStyle name="Normal 12 5 2 4 3 3 2 2 2 2" xfId="47282" xr:uid="{00000000-0005-0000-0000-00007C880000}"/>
    <cellStyle name="Normal 12 5 2 4 3 3 2 2 3" xfId="34472" xr:uid="{00000000-0005-0000-0000-00007D880000}"/>
    <cellStyle name="Normal 12 5 2 4 3 3 2 3" xfId="16172" xr:uid="{00000000-0005-0000-0000-00007E880000}"/>
    <cellStyle name="Normal 12 5 2 4 3 3 2 3 2" xfId="41792" xr:uid="{00000000-0005-0000-0000-00007F880000}"/>
    <cellStyle name="Normal 12 5 2 4 3 3 2 4" xfId="28982" xr:uid="{00000000-0005-0000-0000-000080880000}"/>
    <cellStyle name="Normal 12 5 2 4 3 3 3" xfId="5191" xr:uid="{00000000-0005-0000-0000-000081880000}"/>
    <cellStyle name="Normal 12 5 2 4 3 3 3 2" xfId="10681" xr:uid="{00000000-0005-0000-0000-000082880000}"/>
    <cellStyle name="Normal 12 5 2 4 3 3 3 2 2" xfId="23492" xr:uid="{00000000-0005-0000-0000-000083880000}"/>
    <cellStyle name="Normal 12 5 2 4 3 3 3 2 2 2" xfId="49112" xr:uid="{00000000-0005-0000-0000-000084880000}"/>
    <cellStyle name="Normal 12 5 2 4 3 3 3 2 3" xfId="36302" xr:uid="{00000000-0005-0000-0000-000085880000}"/>
    <cellStyle name="Normal 12 5 2 4 3 3 3 3" xfId="18002" xr:uid="{00000000-0005-0000-0000-000086880000}"/>
    <cellStyle name="Normal 12 5 2 4 3 3 3 3 2" xfId="43622" xr:uid="{00000000-0005-0000-0000-000087880000}"/>
    <cellStyle name="Normal 12 5 2 4 3 3 3 4" xfId="30812" xr:uid="{00000000-0005-0000-0000-000088880000}"/>
    <cellStyle name="Normal 12 5 2 4 3 3 4" xfId="12511" xr:uid="{00000000-0005-0000-0000-000089880000}"/>
    <cellStyle name="Normal 12 5 2 4 3 3 4 2" xfId="25322" xr:uid="{00000000-0005-0000-0000-00008A880000}"/>
    <cellStyle name="Normal 12 5 2 4 3 3 4 2 2" xfId="50942" xr:uid="{00000000-0005-0000-0000-00008B880000}"/>
    <cellStyle name="Normal 12 5 2 4 3 3 4 3" xfId="38132" xr:uid="{00000000-0005-0000-0000-00008C880000}"/>
    <cellStyle name="Normal 12 5 2 4 3 3 5" xfId="7021" xr:uid="{00000000-0005-0000-0000-00008D880000}"/>
    <cellStyle name="Normal 12 5 2 4 3 3 5 2" xfId="19832" xr:uid="{00000000-0005-0000-0000-00008E880000}"/>
    <cellStyle name="Normal 12 5 2 4 3 3 5 2 2" xfId="45452" xr:uid="{00000000-0005-0000-0000-00008F880000}"/>
    <cellStyle name="Normal 12 5 2 4 3 3 5 3" xfId="32642" xr:uid="{00000000-0005-0000-0000-000090880000}"/>
    <cellStyle name="Normal 12 5 2 4 3 3 6" xfId="14342" xr:uid="{00000000-0005-0000-0000-000091880000}"/>
    <cellStyle name="Normal 12 5 2 4 3 3 6 2" xfId="39962" xr:uid="{00000000-0005-0000-0000-000092880000}"/>
    <cellStyle name="Normal 12 5 2 4 3 3 7" xfId="27152" xr:uid="{00000000-0005-0000-0000-000093880000}"/>
    <cellStyle name="Normal 12 5 2 4 3 4" xfId="2467" xr:uid="{00000000-0005-0000-0000-000094880000}"/>
    <cellStyle name="Normal 12 5 2 4 3 4 2" xfId="7957" xr:uid="{00000000-0005-0000-0000-000095880000}"/>
    <cellStyle name="Normal 12 5 2 4 3 4 2 2" xfId="20768" xr:uid="{00000000-0005-0000-0000-000096880000}"/>
    <cellStyle name="Normal 12 5 2 4 3 4 2 2 2" xfId="46388" xr:uid="{00000000-0005-0000-0000-000097880000}"/>
    <cellStyle name="Normal 12 5 2 4 3 4 2 3" xfId="33578" xr:uid="{00000000-0005-0000-0000-000098880000}"/>
    <cellStyle name="Normal 12 5 2 4 3 4 3" xfId="15278" xr:uid="{00000000-0005-0000-0000-000099880000}"/>
    <cellStyle name="Normal 12 5 2 4 3 4 3 2" xfId="40898" xr:uid="{00000000-0005-0000-0000-00009A880000}"/>
    <cellStyle name="Normal 12 5 2 4 3 4 4" xfId="28088" xr:uid="{00000000-0005-0000-0000-00009B880000}"/>
    <cellStyle name="Normal 12 5 2 4 3 5" xfId="4297" xr:uid="{00000000-0005-0000-0000-00009C880000}"/>
    <cellStyle name="Normal 12 5 2 4 3 5 2" xfId="9787" xr:uid="{00000000-0005-0000-0000-00009D880000}"/>
    <cellStyle name="Normal 12 5 2 4 3 5 2 2" xfId="22598" xr:uid="{00000000-0005-0000-0000-00009E880000}"/>
    <cellStyle name="Normal 12 5 2 4 3 5 2 2 2" xfId="48218" xr:uid="{00000000-0005-0000-0000-00009F880000}"/>
    <cellStyle name="Normal 12 5 2 4 3 5 2 3" xfId="35408" xr:uid="{00000000-0005-0000-0000-0000A0880000}"/>
    <cellStyle name="Normal 12 5 2 4 3 5 3" xfId="17108" xr:uid="{00000000-0005-0000-0000-0000A1880000}"/>
    <cellStyle name="Normal 12 5 2 4 3 5 3 2" xfId="42728" xr:uid="{00000000-0005-0000-0000-0000A2880000}"/>
    <cellStyle name="Normal 12 5 2 4 3 5 4" xfId="29918" xr:uid="{00000000-0005-0000-0000-0000A3880000}"/>
    <cellStyle name="Normal 12 5 2 4 3 6" xfId="11617" xr:uid="{00000000-0005-0000-0000-0000A4880000}"/>
    <cellStyle name="Normal 12 5 2 4 3 6 2" xfId="24428" xr:uid="{00000000-0005-0000-0000-0000A5880000}"/>
    <cellStyle name="Normal 12 5 2 4 3 6 2 2" xfId="50048" xr:uid="{00000000-0005-0000-0000-0000A6880000}"/>
    <cellStyle name="Normal 12 5 2 4 3 6 3" xfId="37238" xr:uid="{00000000-0005-0000-0000-0000A7880000}"/>
    <cellStyle name="Normal 12 5 2 4 3 7" xfId="6127" xr:uid="{00000000-0005-0000-0000-0000A8880000}"/>
    <cellStyle name="Normal 12 5 2 4 3 7 2" xfId="18938" xr:uid="{00000000-0005-0000-0000-0000A9880000}"/>
    <cellStyle name="Normal 12 5 2 4 3 7 2 2" xfId="44558" xr:uid="{00000000-0005-0000-0000-0000AA880000}"/>
    <cellStyle name="Normal 12 5 2 4 3 7 3" xfId="31748" xr:uid="{00000000-0005-0000-0000-0000AB880000}"/>
    <cellStyle name="Normal 12 5 2 4 3 8" xfId="13448" xr:uid="{00000000-0005-0000-0000-0000AC880000}"/>
    <cellStyle name="Normal 12 5 2 4 3 8 2" xfId="39068" xr:uid="{00000000-0005-0000-0000-0000AD880000}"/>
    <cellStyle name="Normal 12 5 2 4 3 9" xfId="26258" xr:uid="{00000000-0005-0000-0000-0000AE880000}"/>
    <cellStyle name="Normal 12 5 2 4 4" xfId="411" xr:uid="{00000000-0005-0000-0000-0000AF880000}"/>
    <cellStyle name="Normal 12 5 2 4 4 2" xfId="1306" xr:uid="{00000000-0005-0000-0000-0000B0880000}"/>
    <cellStyle name="Normal 12 5 2 4 4 2 2" xfId="3136" xr:uid="{00000000-0005-0000-0000-0000B1880000}"/>
    <cellStyle name="Normal 12 5 2 4 4 2 2 2" xfId="8626" xr:uid="{00000000-0005-0000-0000-0000B2880000}"/>
    <cellStyle name="Normal 12 5 2 4 4 2 2 2 2" xfId="21437" xr:uid="{00000000-0005-0000-0000-0000B3880000}"/>
    <cellStyle name="Normal 12 5 2 4 4 2 2 2 2 2" xfId="47057" xr:uid="{00000000-0005-0000-0000-0000B4880000}"/>
    <cellStyle name="Normal 12 5 2 4 4 2 2 2 3" xfId="34247" xr:uid="{00000000-0005-0000-0000-0000B5880000}"/>
    <cellStyle name="Normal 12 5 2 4 4 2 2 3" xfId="15947" xr:uid="{00000000-0005-0000-0000-0000B6880000}"/>
    <cellStyle name="Normal 12 5 2 4 4 2 2 3 2" xfId="41567" xr:uid="{00000000-0005-0000-0000-0000B7880000}"/>
    <cellStyle name="Normal 12 5 2 4 4 2 2 4" xfId="28757" xr:uid="{00000000-0005-0000-0000-0000B8880000}"/>
    <cellStyle name="Normal 12 5 2 4 4 2 3" xfId="4966" xr:uid="{00000000-0005-0000-0000-0000B9880000}"/>
    <cellStyle name="Normal 12 5 2 4 4 2 3 2" xfId="10456" xr:uid="{00000000-0005-0000-0000-0000BA880000}"/>
    <cellStyle name="Normal 12 5 2 4 4 2 3 2 2" xfId="23267" xr:uid="{00000000-0005-0000-0000-0000BB880000}"/>
    <cellStyle name="Normal 12 5 2 4 4 2 3 2 2 2" xfId="48887" xr:uid="{00000000-0005-0000-0000-0000BC880000}"/>
    <cellStyle name="Normal 12 5 2 4 4 2 3 2 3" xfId="36077" xr:uid="{00000000-0005-0000-0000-0000BD880000}"/>
    <cellStyle name="Normal 12 5 2 4 4 2 3 3" xfId="17777" xr:uid="{00000000-0005-0000-0000-0000BE880000}"/>
    <cellStyle name="Normal 12 5 2 4 4 2 3 3 2" xfId="43397" xr:uid="{00000000-0005-0000-0000-0000BF880000}"/>
    <cellStyle name="Normal 12 5 2 4 4 2 3 4" xfId="30587" xr:uid="{00000000-0005-0000-0000-0000C0880000}"/>
    <cellStyle name="Normal 12 5 2 4 4 2 4" xfId="12286" xr:uid="{00000000-0005-0000-0000-0000C1880000}"/>
    <cellStyle name="Normal 12 5 2 4 4 2 4 2" xfId="25097" xr:uid="{00000000-0005-0000-0000-0000C2880000}"/>
    <cellStyle name="Normal 12 5 2 4 4 2 4 2 2" xfId="50717" xr:uid="{00000000-0005-0000-0000-0000C3880000}"/>
    <cellStyle name="Normal 12 5 2 4 4 2 4 3" xfId="37907" xr:uid="{00000000-0005-0000-0000-0000C4880000}"/>
    <cellStyle name="Normal 12 5 2 4 4 2 5" xfId="6796" xr:uid="{00000000-0005-0000-0000-0000C5880000}"/>
    <cellStyle name="Normal 12 5 2 4 4 2 5 2" xfId="19607" xr:uid="{00000000-0005-0000-0000-0000C6880000}"/>
    <cellStyle name="Normal 12 5 2 4 4 2 5 2 2" xfId="45227" xr:uid="{00000000-0005-0000-0000-0000C7880000}"/>
    <cellStyle name="Normal 12 5 2 4 4 2 5 3" xfId="32417" xr:uid="{00000000-0005-0000-0000-0000C8880000}"/>
    <cellStyle name="Normal 12 5 2 4 4 2 6" xfId="14117" xr:uid="{00000000-0005-0000-0000-0000C9880000}"/>
    <cellStyle name="Normal 12 5 2 4 4 2 6 2" xfId="39737" xr:uid="{00000000-0005-0000-0000-0000CA880000}"/>
    <cellStyle name="Normal 12 5 2 4 4 2 7" xfId="26927" xr:uid="{00000000-0005-0000-0000-0000CB880000}"/>
    <cellStyle name="Normal 12 5 2 4 4 3" xfId="2242" xr:uid="{00000000-0005-0000-0000-0000CC880000}"/>
    <cellStyle name="Normal 12 5 2 4 4 3 2" xfId="7732" xr:uid="{00000000-0005-0000-0000-0000CD880000}"/>
    <cellStyle name="Normal 12 5 2 4 4 3 2 2" xfId="20543" xr:uid="{00000000-0005-0000-0000-0000CE880000}"/>
    <cellStyle name="Normal 12 5 2 4 4 3 2 2 2" xfId="46163" xr:uid="{00000000-0005-0000-0000-0000CF880000}"/>
    <cellStyle name="Normal 12 5 2 4 4 3 2 3" xfId="33353" xr:uid="{00000000-0005-0000-0000-0000D0880000}"/>
    <cellStyle name="Normal 12 5 2 4 4 3 3" xfId="15053" xr:uid="{00000000-0005-0000-0000-0000D1880000}"/>
    <cellStyle name="Normal 12 5 2 4 4 3 3 2" xfId="40673" xr:uid="{00000000-0005-0000-0000-0000D2880000}"/>
    <cellStyle name="Normal 12 5 2 4 4 3 4" xfId="27863" xr:uid="{00000000-0005-0000-0000-0000D3880000}"/>
    <cellStyle name="Normal 12 5 2 4 4 4" xfId="4072" xr:uid="{00000000-0005-0000-0000-0000D4880000}"/>
    <cellStyle name="Normal 12 5 2 4 4 4 2" xfId="9562" xr:uid="{00000000-0005-0000-0000-0000D5880000}"/>
    <cellStyle name="Normal 12 5 2 4 4 4 2 2" xfId="22373" xr:uid="{00000000-0005-0000-0000-0000D6880000}"/>
    <cellStyle name="Normal 12 5 2 4 4 4 2 2 2" xfId="47993" xr:uid="{00000000-0005-0000-0000-0000D7880000}"/>
    <cellStyle name="Normal 12 5 2 4 4 4 2 3" xfId="35183" xr:uid="{00000000-0005-0000-0000-0000D8880000}"/>
    <cellStyle name="Normal 12 5 2 4 4 4 3" xfId="16883" xr:uid="{00000000-0005-0000-0000-0000D9880000}"/>
    <cellStyle name="Normal 12 5 2 4 4 4 3 2" xfId="42503" xr:uid="{00000000-0005-0000-0000-0000DA880000}"/>
    <cellStyle name="Normal 12 5 2 4 4 4 4" xfId="29693" xr:uid="{00000000-0005-0000-0000-0000DB880000}"/>
    <cellStyle name="Normal 12 5 2 4 4 5" xfId="11392" xr:uid="{00000000-0005-0000-0000-0000DC880000}"/>
    <cellStyle name="Normal 12 5 2 4 4 5 2" xfId="24203" xr:uid="{00000000-0005-0000-0000-0000DD880000}"/>
    <cellStyle name="Normal 12 5 2 4 4 5 2 2" xfId="49823" xr:uid="{00000000-0005-0000-0000-0000DE880000}"/>
    <cellStyle name="Normal 12 5 2 4 4 5 3" xfId="37013" xr:uid="{00000000-0005-0000-0000-0000DF880000}"/>
    <cellStyle name="Normal 12 5 2 4 4 6" xfId="5902" xr:uid="{00000000-0005-0000-0000-0000E0880000}"/>
    <cellStyle name="Normal 12 5 2 4 4 6 2" xfId="18713" xr:uid="{00000000-0005-0000-0000-0000E1880000}"/>
    <cellStyle name="Normal 12 5 2 4 4 6 2 2" xfId="44333" xr:uid="{00000000-0005-0000-0000-0000E2880000}"/>
    <cellStyle name="Normal 12 5 2 4 4 6 3" xfId="31523" xr:uid="{00000000-0005-0000-0000-0000E3880000}"/>
    <cellStyle name="Normal 12 5 2 4 4 7" xfId="13223" xr:uid="{00000000-0005-0000-0000-0000E4880000}"/>
    <cellStyle name="Normal 12 5 2 4 4 7 2" xfId="38843" xr:uid="{00000000-0005-0000-0000-0000E5880000}"/>
    <cellStyle name="Normal 12 5 2 4 4 8" xfId="26033" xr:uid="{00000000-0005-0000-0000-0000E6880000}"/>
    <cellStyle name="Normal 12 5 2 4 5" xfId="770" xr:uid="{00000000-0005-0000-0000-0000E7880000}"/>
    <cellStyle name="Normal 12 5 2 4 5 2" xfId="1665" xr:uid="{00000000-0005-0000-0000-0000E8880000}"/>
    <cellStyle name="Normal 12 5 2 4 5 2 2" xfId="3495" xr:uid="{00000000-0005-0000-0000-0000E9880000}"/>
    <cellStyle name="Normal 12 5 2 4 5 2 2 2" xfId="8985" xr:uid="{00000000-0005-0000-0000-0000EA880000}"/>
    <cellStyle name="Normal 12 5 2 4 5 2 2 2 2" xfId="21796" xr:uid="{00000000-0005-0000-0000-0000EB880000}"/>
    <cellStyle name="Normal 12 5 2 4 5 2 2 2 2 2" xfId="47416" xr:uid="{00000000-0005-0000-0000-0000EC880000}"/>
    <cellStyle name="Normal 12 5 2 4 5 2 2 2 3" xfId="34606" xr:uid="{00000000-0005-0000-0000-0000ED880000}"/>
    <cellStyle name="Normal 12 5 2 4 5 2 2 3" xfId="16306" xr:uid="{00000000-0005-0000-0000-0000EE880000}"/>
    <cellStyle name="Normal 12 5 2 4 5 2 2 3 2" xfId="41926" xr:uid="{00000000-0005-0000-0000-0000EF880000}"/>
    <cellStyle name="Normal 12 5 2 4 5 2 2 4" xfId="29116" xr:uid="{00000000-0005-0000-0000-0000F0880000}"/>
    <cellStyle name="Normal 12 5 2 4 5 2 3" xfId="5325" xr:uid="{00000000-0005-0000-0000-0000F1880000}"/>
    <cellStyle name="Normal 12 5 2 4 5 2 3 2" xfId="10815" xr:uid="{00000000-0005-0000-0000-0000F2880000}"/>
    <cellStyle name="Normal 12 5 2 4 5 2 3 2 2" xfId="23626" xr:uid="{00000000-0005-0000-0000-0000F3880000}"/>
    <cellStyle name="Normal 12 5 2 4 5 2 3 2 2 2" xfId="49246" xr:uid="{00000000-0005-0000-0000-0000F4880000}"/>
    <cellStyle name="Normal 12 5 2 4 5 2 3 2 3" xfId="36436" xr:uid="{00000000-0005-0000-0000-0000F5880000}"/>
    <cellStyle name="Normal 12 5 2 4 5 2 3 3" xfId="18136" xr:uid="{00000000-0005-0000-0000-0000F6880000}"/>
    <cellStyle name="Normal 12 5 2 4 5 2 3 3 2" xfId="43756" xr:uid="{00000000-0005-0000-0000-0000F7880000}"/>
    <cellStyle name="Normal 12 5 2 4 5 2 3 4" xfId="30946" xr:uid="{00000000-0005-0000-0000-0000F8880000}"/>
    <cellStyle name="Normal 12 5 2 4 5 2 4" xfId="12645" xr:uid="{00000000-0005-0000-0000-0000F9880000}"/>
    <cellStyle name="Normal 12 5 2 4 5 2 4 2" xfId="25456" xr:uid="{00000000-0005-0000-0000-0000FA880000}"/>
    <cellStyle name="Normal 12 5 2 4 5 2 4 2 2" xfId="51076" xr:uid="{00000000-0005-0000-0000-0000FB880000}"/>
    <cellStyle name="Normal 12 5 2 4 5 2 4 3" xfId="38266" xr:uid="{00000000-0005-0000-0000-0000FC880000}"/>
    <cellStyle name="Normal 12 5 2 4 5 2 5" xfId="7155" xr:uid="{00000000-0005-0000-0000-0000FD880000}"/>
    <cellStyle name="Normal 12 5 2 4 5 2 5 2" xfId="19966" xr:uid="{00000000-0005-0000-0000-0000FE880000}"/>
    <cellStyle name="Normal 12 5 2 4 5 2 5 2 2" xfId="45586" xr:uid="{00000000-0005-0000-0000-0000FF880000}"/>
    <cellStyle name="Normal 12 5 2 4 5 2 5 3" xfId="32776" xr:uid="{00000000-0005-0000-0000-000000890000}"/>
    <cellStyle name="Normal 12 5 2 4 5 2 6" xfId="14476" xr:uid="{00000000-0005-0000-0000-000001890000}"/>
    <cellStyle name="Normal 12 5 2 4 5 2 6 2" xfId="40096" xr:uid="{00000000-0005-0000-0000-000002890000}"/>
    <cellStyle name="Normal 12 5 2 4 5 2 7" xfId="27286" xr:uid="{00000000-0005-0000-0000-000003890000}"/>
    <cellStyle name="Normal 12 5 2 4 5 3" xfId="2601" xr:uid="{00000000-0005-0000-0000-000004890000}"/>
    <cellStyle name="Normal 12 5 2 4 5 3 2" xfId="8091" xr:uid="{00000000-0005-0000-0000-000005890000}"/>
    <cellStyle name="Normal 12 5 2 4 5 3 2 2" xfId="20902" xr:uid="{00000000-0005-0000-0000-000006890000}"/>
    <cellStyle name="Normal 12 5 2 4 5 3 2 2 2" xfId="46522" xr:uid="{00000000-0005-0000-0000-000007890000}"/>
    <cellStyle name="Normal 12 5 2 4 5 3 2 3" xfId="33712" xr:uid="{00000000-0005-0000-0000-000008890000}"/>
    <cellStyle name="Normal 12 5 2 4 5 3 3" xfId="15412" xr:uid="{00000000-0005-0000-0000-000009890000}"/>
    <cellStyle name="Normal 12 5 2 4 5 3 3 2" xfId="41032" xr:uid="{00000000-0005-0000-0000-00000A890000}"/>
    <cellStyle name="Normal 12 5 2 4 5 3 4" xfId="28222" xr:uid="{00000000-0005-0000-0000-00000B890000}"/>
    <cellStyle name="Normal 12 5 2 4 5 4" xfId="4431" xr:uid="{00000000-0005-0000-0000-00000C890000}"/>
    <cellStyle name="Normal 12 5 2 4 5 4 2" xfId="9921" xr:uid="{00000000-0005-0000-0000-00000D890000}"/>
    <cellStyle name="Normal 12 5 2 4 5 4 2 2" xfId="22732" xr:uid="{00000000-0005-0000-0000-00000E890000}"/>
    <cellStyle name="Normal 12 5 2 4 5 4 2 2 2" xfId="48352" xr:uid="{00000000-0005-0000-0000-00000F890000}"/>
    <cellStyle name="Normal 12 5 2 4 5 4 2 3" xfId="35542" xr:uid="{00000000-0005-0000-0000-000010890000}"/>
    <cellStyle name="Normal 12 5 2 4 5 4 3" xfId="17242" xr:uid="{00000000-0005-0000-0000-000011890000}"/>
    <cellStyle name="Normal 12 5 2 4 5 4 3 2" xfId="42862" xr:uid="{00000000-0005-0000-0000-000012890000}"/>
    <cellStyle name="Normal 12 5 2 4 5 4 4" xfId="30052" xr:uid="{00000000-0005-0000-0000-000013890000}"/>
    <cellStyle name="Normal 12 5 2 4 5 5" xfId="11751" xr:uid="{00000000-0005-0000-0000-000014890000}"/>
    <cellStyle name="Normal 12 5 2 4 5 5 2" xfId="24562" xr:uid="{00000000-0005-0000-0000-000015890000}"/>
    <cellStyle name="Normal 12 5 2 4 5 5 2 2" xfId="50182" xr:uid="{00000000-0005-0000-0000-000016890000}"/>
    <cellStyle name="Normal 12 5 2 4 5 5 3" xfId="37372" xr:uid="{00000000-0005-0000-0000-000017890000}"/>
    <cellStyle name="Normal 12 5 2 4 5 6" xfId="6261" xr:uid="{00000000-0005-0000-0000-000018890000}"/>
    <cellStyle name="Normal 12 5 2 4 5 6 2" xfId="19072" xr:uid="{00000000-0005-0000-0000-000019890000}"/>
    <cellStyle name="Normal 12 5 2 4 5 6 2 2" xfId="44692" xr:uid="{00000000-0005-0000-0000-00001A890000}"/>
    <cellStyle name="Normal 12 5 2 4 5 6 3" xfId="31882" xr:uid="{00000000-0005-0000-0000-00001B890000}"/>
    <cellStyle name="Normal 12 5 2 4 5 7" xfId="13582" xr:uid="{00000000-0005-0000-0000-00001C890000}"/>
    <cellStyle name="Normal 12 5 2 4 5 7 2" xfId="39202" xr:uid="{00000000-0005-0000-0000-00001D890000}"/>
    <cellStyle name="Normal 12 5 2 4 5 8" xfId="26392" xr:uid="{00000000-0005-0000-0000-00001E890000}"/>
    <cellStyle name="Normal 12 5 2 4 6" xfId="1171" xr:uid="{00000000-0005-0000-0000-00001F890000}"/>
    <cellStyle name="Normal 12 5 2 4 6 2" xfId="3001" xr:uid="{00000000-0005-0000-0000-000020890000}"/>
    <cellStyle name="Normal 12 5 2 4 6 2 2" xfId="8491" xr:uid="{00000000-0005-0000-0000-000021890000}"/>
    <cellStyle name="Normal 12 5 2 4 6 2 2 2" xfId="21302" xr:uid="{00000000-0005-0000-0000-000022890000}"/>
    <cellStyle name="Normal 12 5 2 4 6 2 2 2 2" xfId="46922" xr:uid="{00000000-0005-0000-0000-000023890000}"/>
    <cellStyle name="Normal 12 5 2 4 6 2 2 3" xfId="34112" xr:uid="{00000000-0005-0000-0000-000024890000}"/>
    <cellStyle name="Normal 12 5 2 4 6 2 3" xfId="15812" xr:uid="{00000000-0005-0000-0000-000025890000}"/>
    <cellStyle name="Normal 12 5 2 4 6 2 3 2" xfId="41432" xr:uid="{00000000-0005-0000-0000-000026890000}"/>
    <cellStyle name="Normal 12 5 2 4 6 2 4" xfId="28622" xr:uid="{00000000-0005-0000-0000-000027890000}"/>
    <cellStyle name="Normal 12 5 2 4 6 3" xfId="4831" xr:uid="{00000000-0005-0000-0000-000028890000}"/>
    <cellStyle name="Normal 12 5 2 4 6 3 2" xfId="10321" xr:uid="{00000000-0005-0000-0000-000029890000}"/>
    <cellStyle name="Normal 12 5 2 4 6 3 2 2" xfId="23132" xr:uid="{00000000-0005-0000-0000-00002A890000}"/>
    <cellStyle name="Normal 12 5 2 4 6 3 2 2 2" xfId="48752" xr:uid="{00000000-0005-0000-0000-00002B890000}"/>
    <cellStyle name="Normal 12 5 2 4 6 3 2 3" xfId="35942" xr:uid="{00000000-0005-0000-0000-00002C890000}"/>
    <cellStyle name="Normal 12 5 2 4 6 3 3" xfId="17642" xr:uid="{00000000-0005-0000-0000-00002D890000}"/>
    <cellStyle name="Normal 12 5 2 4 6 3 3 2" xfId="43262" xr:uid="{00000000-0005-0000-0000-00002E890000}"/>
    <cellStyle name="Normal 12 5 2 4 6 3 4" xfId="30452" xr:uid="{00000000-0005-0000-0000-00002F890000}"/>
    <cellStyle name="Normal 12 5 2 4 6 4" xfId="12151" xr:uid="{00000000-0005-0000-0000-000030890000}"/>
    <cellStyle name="Normal 12 5 2 4 6 4 2" xfId="24962" xr:uid="{00000000-0005-0000-0000-000031890000}"/>
    <cellStyle name="Normal 12 5 2 4 6 4 2 2" xfId="50582" xr:uid="{00000000-0005-0000-0000-000032890000}"/>
    <cellStyle name="Normal 12 5 2 4 6 4 3" xfId="37772" xr:uid="{00000000-0005-0000-0000-000033890000}"/>
    <cellStyle name="Normal 12 5 2 4 6 5" xfId="6661" xr:uid="{00000000-0005-0000-0000-000034890000}"/>
    <cellStyle name="Normal 12 5 2 4 6 5 2" xfId="19472" xr:uid="{00000000-0005-0000-0000-000035890000}"/>
    <cellStyle name="Normal 12 5 2 4 6 5 2 2" xfId="45092" xr:uid="{00000000-0005-0000-0000-000036890000}"/>
    <cellStyle name="Normal 12 5 2 4 6 5 3" xfId="32282" xr:uid="{00000000-0005-0000-0000-000037890000}"/>
    <cellStyle name="Normal 12 5 2 4 6 6" xfId="13982" xr:uid="{00000000-0005-0000-0000-000038890000}"/>
    <cellStyle name="Normal 12 5 2 4 6 6 2" xfId="39602" xr:uid="{00000000-0005-0000-0000-000039890000}"/>
    <cellStyle name="Normal 12 5 2 4 6 7" xfId="26792" xr:uid="{00000000-0005-0000-0000-00003A890000}"/>
    <cellStyle name="Normal 12 5 2 4 7" xfId="2107" xr:uid="{00000000-0005-0000-0000-00003B890000}"/>
    <cellStyle name="Normal 12 5 2 4 7 2" xfId="7597" xr:uid="{00000000-0005-0000-0000-00003C890000}"/>
    <cellStyle name="Normal 12 5 2 4 7 2 2" xfId="20408" xr:uid="{00000000-0005-0000-0000-00003D890000}"/>
    <cellStyle name="Normal 12 5 2 4 7 2 2 2" xfId="46028" xr:uid="{00000000-0005-0000-0000-00003E890000}"/>
    <cellStyle name="Normal 12 5 2 4 7 2 3" xfId="33218" xr:uid="{00000000-0005-0000-0000-00003F890000}"/>
    <cellStyle name="Normal 12 5 2 4 7 3" xfId="14918" xr:uid="{00000000-0005-0000-0000-000040890000}"/>
    <cellStyle name="Normal 12 5 2 4 7 3 2" xfId="40538" xr:uid="{00000000-0005-0000-0000-000041890000}"/>
    <cellStyle name="Normal 12 5 2 4 7 4" xfId="27728" xr:uid="{00000000-0005-0000-0000-000042890000}"/>
    <cellStyle name="Normal 12 5 2 4 8" xfId="3937" xr:uid="{00000000-0005-0000-0000-000043890000}"/>
    <cellStyle name="Normal 12 5 2 4 8 2" xfId="9427" xr:uid="{00000000-0005-0000-0000-000044890000}"/>
    <cellStyle name="Normal 12 5 2 4 8 2 2" xfId="22238" xr:uid="{00000000-0005-0000-0000-000045890000}"/>
    <cellStyle name="Normal 12 5 2 4 8 2 2 2" xfId="47858" xr:uid="{00000000-0005-0000-0000-000046890000}"/>
    <cellStyle name="Normal 12 5 2 4 8 2 3" xfId="35048" xr:uid="{00000000-0005-0000-0000-000047890000}"/>
    <cellStyle name="Normal 12 5 2 4 8 3" xfId="16748" xr:uid="{00000000-0005-0000-0000-000048890000}"/>
    <cellStyle name="Normal 12 5 2 4 8 3 2" xfId="42368" xr:uid="{00000000-0005-0000-0000-000049890000}"/>
    <cellStyle name="Normal 12 5 2 4 8 4" xfId="29558" xr:uid="{00000000-0005-0000-0000-00004A890000}"/>
    <cellStyle name="Normal 12 5 2 4 9" xfId="11257" xr:uid="{00000000-0005-0000-0000-00004B890000}"/>
    <cellStyle name="Normal 12 5 2 4 9 2" xfId="24068" xr:uid="{00000000-0005-0000-0000-00004C890000}"/>
    <cellStyle name="Normal 12 5 2 4 9 2 2" xfId="49688" xr:uid="{00000000-0005-0000-0000-00004D890000}"/>
    <cellStyle name="Normal 12 5 2 4 9 3" xfId="36878" xr:uid="{00000000-0005-0000-0000-00004E890000}"/>
    <cellStyle name="Normal 12 5 2 5" xfId="326" xr:uid="{00000000-0005-0000-0000-00004F890000}"/>
    <cellStyle name="Normal 12 5 2 5 10" xfId="5818" xr:uid="{00000000-0005-0000-0000-000050890000}"/>
    <cellStyle name="Normal 12 5 2 5 10 2" xfId="18629" xr:uid="{00000000-0005-0000-0000-000051890000}"/>
    <cellStyle name="Normal 12 5 2 5 10 2 2" xfId="44249" xr:uid="{00000000-0005-0000-0000-000052890000}"/>
    <cellStyle name="Normal 12 5 2 5 10 3" xfId="31439" xr:uid="{00000000-0005-0000-0000-000053890000}"/>
    <cellStyle name="Normal 12 5 2 5 11" xfId="13139" xr:uid="{00000000-0005-0000-0000-000054890000}"/>
    <cellStyle name="Normal 12 5 2 5 11 2" xfId="38759" xr:uid="{00000000-0005-0000-0000-000055890000}"/>
    <cellStyle name="Normal 12 5 2 5 12" xfId="25949" xr:uid="{00000000-0005-0000-0000-000056890000}"/>
    <cellStyle name="Normal 12 5 2 5 2" xfId="555" xr:uid="{00000000-0005-0000-0000-000057890000}"/>
    <cellStyle name="Normal 12 5 2 5 2 2" xfId="954" xr:uid="{00000000-0005-0000-0000-000058890000}"/>
    <cellStyle name="Normal 12 5 2 5 2 2 2" xfId="1849" xr:uid="{00000000-0005-0000-0000-000059890000}"/>
    <cellStyle name="Normal 12 5 2 5 2 2 2 2" xfId="3679" xr:uid="{00000000-0005-0000-0000-00005A890000}"/>
    <cellStyle name="Normal 12 5 2 5 2 2 2 2 2" xfId="9169" xr:uid="{00000000-0005-0000-0000-00005B890000}"/>
    <cellStyle name="Normal 12 5 2 5 2 2 2 2 2 2" xfId="21980" xr:uid="{00000000-0005-0000-0000-00005C890000}"/>
    <cellStyle name="Normal 12 5 2 5 2 2 2 2 2 2 2" xfId="47600" xr:uid="{00000000-0005-0000-0000-00005D890000}"/>
    <cellStyle name="Normal 12 5 2 5 2 2 2 2 2 3" xfId="34790" xr:uid="{00000000-0005-0000-0000-00005E890000}"/>
    <cellStyle name="Normal 12 5 2 5 2 2 2 2 3" xfId="16490" xr:uid="{00000000-0005-0000-0000-00005F890000}"/>
    <cellStyle name="Normal 12 5 2 5 2 2 2 2 3 2" xfId="42110" xr:uid="{00000000-0005-0000-0000-000060890000}"/>
    <cellStyle name="Normal 12 5 2 5 2 2 2 2 4" xfId="29300" xr:uid="{00000000-0005-0000-0000-000061890000}"/>
    <cellStyle name="Normal 12 5 2 5 2 2 2 3" xfId="5509" xr:uid="{00000000-0005-0000-0000-000062890000}"/>
    <cellStyle name="Normal 12 5 2 5 2 2 2 3 2" xfId="10999" xr:uid="{00000000-0005-0000-0000-000063890000}"/>
    <cellStyle name="Normal 12 5 2 5 2 2 2 3 2 2" xfId="23810" xr:uid="{00000000-0005-0000-0000-000064890000}"/>
    <cellStyle name="Normal 12 5 2 5 2 2 2 3 2 2 2" xfId="49430" xr:uid="{00000000-0005-0000-0000-000065890000}"/>
    <cellStyle name="Normal 12 5 2 5 2 2 2 3 2 3" xfId="36620" xr:uid="{00000000-0005-0000-0000-000066890000}"/>
    <cellStyle name="Normal 12 5 2 5 2 2 2 3 3" xfId="18320" xr:uid="{00000000-0005-0000-0000-000067890000}"/>
    <cellStyle name="Normal 12 5 2 5 2 2 2 3 3 2" xfId="43940" xr:uid="{00000000-0005-0000-0000-000068890000}"/>
    <cellStyle name="Normal 12 5 2 5 2 2 2 3 4" xfId="31130" xr:uid="{00000000-0005-0000-0000-000069890000}"/>
    <cellStyle name="Normal 12 5 2 5 2 2 2 4" xfId="12829" xr:uid="{00000000-0005-0000-0000-00006A890000}"/>
    <cellStyle name="Normal 12 5 2 5 2 2 2 4 2" xfId="25640" xr:uid="{00000000-0005-0000-0000-00006B890000}"/>
    <cellStyle name="Normal 12 5 2 5 2 2 2 4 2 2" xfId="51260" xr:uid="{00000000-0005-0000-0000-00006C890000}"/>
    <cellStyle name="Normal 12 5 2 5 2 2 2 4 3" xfId="38450" xr:uid="{00000000-0005-0000-0000-00006D890000}"/>
    <cellStyle name="Normal 12 5 2 5 2 2 2 5" xfId="7339" xr:uid="{00000000-0005-0000-0000-00006E890000}"/>
    <cellStyle name="Normal 12 5 2 5 2 2 2 5 2" xfId="20150" xr:uid="{00000000-0005-0000-0000-00006F890000}"/>
    <cellStyle name="Normal 12 5 2 5 2 2 2 5 2 2" xfId="45770" xr:uid="{00000000-0005-0000-0000-000070890000}"/>
    <cellStyle name="Normal 12 5 2 5 2 2 2 5 3" xfId="32960" xr:uid="{00000000-0005-0000-0000-000071890000}"/>
    <cellStyle name="Normal 12 5 2 5 2 2 2 6" xfId="14660" xr:uid="{00000000-0005-0000-0000-000072890000}"/>
    <cellStyle name="Normal 12 5 2 5 2 2 2 6 2" xfId="40280" xr:uid="{00000000-0005-0000-0000-000073890000}"/>
    <cellStyle name="Normal 12 5 2 5 2 2 2 7" xfId="27470" xr:uid="{00000000-0005-0000-0000-000074890000}"/>
    <cellStyle name="Normal 12 5 2 5 2 2 3" xfId="2785" xr:uid="{00000000-0005-0000-0000-000075890000}"/>
    <cellStyle name="Normal 12 5 2 5 2 2 3 2" xfId="8275" xr:uid="{00000000-0005-0000-0000-000076890000}"/>
    <cellStyle name="Normal 12 5 2 5 2 2 3 2 2" xfId="21086" xr:uid="{00000000-0005-0000-0000-000077890000}"/>
    <cellStyle name="Normal 12 5 2 5 2 2 3 2 2 2" xfId="46706" xr:uid="{00000000-0005-0000-0000-000078890000}"/>
    <cellStyle name="Normal 12 5 2 5 2 2 3 2 3" xfId="33896" xr:uid="{00000000-0005-0000-0000-000079890000}"/>
    <cellStyle name="Normal 12 5 2 5 2 2 3 3" xfId="15596" xr:uid="{00000000-0005-0000-0000-00007A890000}"/>
    <cellStyle name="Normal 12 5 2 5 2 2 3 3 2" xfId="41216" xr:uid="{00000000-0005-0000-0000-00007B890000}"/>
    <cellStyle name="Normal 12 5 2 5 2 2 3 4" xfId="28406" xr:uid="{00000000-0005-0000-0000-00007C890000}"/>
    <cellStyle name="Normal 12 5 2 5 2 2 4" xfId="4615" xr:uid="{00000000-0005-0000-0000-00007D890000}"/>
    <cellStyle name="Normal 12 5 2 5 2 2 4 2" xfId="10105" xr:uid="{00000000-0005-0000-0000-00007E890000}"/>
    <cellStyle name="Normal 12 5 2 5 2 2 4 2 2" xfId="22916" xr:uid="{00000000-0005-0000-0000-00007F890000}"/>
    <cellStyle name="Normal 12 5 2 5 2 2 4 2 2 2" xfId="48536" xr:uid="{00000000-0005-0000-0000-000080890000}"/>
    <cellStyle name="Normal 12 5 2 5 2 2 4 2 3" xfId="35726" xr:uid="{00000000-0005-0000-0000-000081890000}"/>
    <cellStyle name="Normal 12 5 2 5 2 2 4 3" xfId="17426" xr:uid="{00000000-0005-0000-0000-000082890000}"/>
    <cellStyle name="Normal 12 5 2 5 2 2 4 3 2" xfId="43046" xr:uid="{00000000-0005-0000-0000-000083890000}"/>
    <cellStyle name="Normal 12 5 2 5 2 2 4 4" xfId="30236" xr:uid="{00000000-0005-0000-0000-000084890000}"/>
    <cellStyle name="Normal 12 5 2 5 2 2 5" xfId="11935" xr:uid="{00000000-0005-0000-0000-000085890000}"/>
    <cellStyle name="Normal 12 5 2 5 2 2 5 2" xfId="24746" xr:uid="{00000000-0005-0000-0000-000086890000}"/>
    <cellStyle name="Normal 12 5 2 5 2 2 5 2 2" xfId="50366" xr:uid="{00000000-0005-0000-0000-000087890000}"/>
    <cellStyle name="Normal 12 5 2 5 2 2 5 3" xfId="37556" xr:uid="{00000000-0005-0000-0000-000088890000}"/>
    <cellStyle name="Normal 12 5 2 5 2 2 6" xfId="6445" xr:uid="{00000000-0005-0000-0000-000089890000}"/>
    <cellStyle name="Normal 12 5 2 5 2 2 6 2" xfId="19256" xr:uid="{00000000-0005-0000-0000-00008A890000}"/>
    <cellStyle name="Normal 12 5 2 5 2 2 6 2 2" xfId="44876" xr:uid="{00000000-0005-0000-0000-00008B890000}"/>
    <cellStyle name="Normal 12 5 2 5 2 2 6 3" xfId="32066" xr:uid="{00000000-0005-0000-0000-00008C890000}"/>
    <cellStyle name="Normal 12 5 2 5 2 2 7" xfId="13766" xr:uid="{00000000-0005-0000-0000-00008D890000}"/>
    <cellStyle name="Normal 12 5 2 5 2 2 7 2" xfId="39386" xr:uid="{00000000-0005-0000-0000-00008E890000}"/>
    <cellStyle name="Normal 12 5 2 5 2 2 8" xfId="26576" xr:uid="{00000000-0005-0000-0000-00008F890000}"/>
    <cellStyle name="Normal 12 5 2 5 2 3" xfId="1450" xr:uid="{00000000-0005-0000-0000-000090890000}"/>
    <cellStyle name="Normal 12 5 2 5 2 3 2" xfId="3280" xr:uid="{00000000-0005-0000-0000-000091890000}"/>
    <cellStyle name="Normal 12 5 2 5 2 3 2 2" xfId="8770" xr:uid="{00000000-0005-0000-0000-000092890000}"/>
    <cellStyle name="Normal 12 5 2 5 2 3 2 2 2" xfId="21581" xr:uid="{00000000-0005-0000-0000-000093890000}"/>
    <cellStyle name="Normal 12 5 2 5 2 3 2 2 2 2" xfId="47201" xr:uid="{00000000-0005-0000-0000-000094890000}"/>
    <cellStyle name="Normal 12 5 2 5 2 3 2 2 3" xfId="34391" xr:uid="{00000000-0005-0000-0000-000095890000}"/>
    <cellStyle name="Normal 12 5 2 5 2 3 2 3" xfId="16091" xr:uid="{00000000-0005-0000-0000-000096890000}"/>
    <cellStyle name="Normal 12 5 2 5 2 3 2 3 2" xfId="41711" xr:uid="{00000000-0005-0000-0000-000097890000}"/>
    <cellStyle name="Normal 12 5 2 5 2 3 2 4" xfId="28901" xr:uid="{00000000-0005-0000-0000-000098890000}"/>
    <cellStyle name="Normal 12 5 2 5 2 3 3" xfId="5110" xr:uid="{00000000-0005-0000-0000-000099890000}"/>
    <cellStyle name="Normal 12 5 2 5 2 3 3 2" xfId="10600" xr:uid="{00000000-0005-0000-0000-00009A890000}"/>
    <cellStyle name="Normal 12 5 2 5 2 3 3 2 2" xfId="23411" xr:uid="{00000000-0005-0000-0000-00009B890000}"/>
    <cellStyle name="Normal 12 5 2 5 2 3 3 2 2 2" xfId="49031" xr:uid="{00000000-0005-0000-0000-00009C890000}"/>
    <cellStyle name="Normal 12 5 2 5 2 3 3 2 3" xfId="36221" xr:uid="{00000000-0005-0000-0000-00009D890000}"/>
    <cellStyle name="Normal 12 5 2 5 2 3 3 3" xfId="17921" xr:uid="{00000000-0005-0000-0000-00009E890000}"/>
    <cellStyle name="Normal 12 5 2 5 2 3 3 3 2" xfId="43541" xr:uid="{00000000-0005-0000-0000-00009F890000}"/>
    <cellStyle name="Normal 12 5 2 5 2 3 3 4" xfId="30731" xr:uid="{00000000-0005-0000-0000-0000A0890000}"/>
    <cellStyle name="Normal 12 5 2 5 2 3 4" xfId="12430" xr:uid="{00000000-0005-0000-0000-0000A1890000}"/>
    <cellStyle name="Normal 12 5 2 5 2 3 4 2" xfId="25241" xr:uid="{00000000-0005-0000-0000-0000A2890000}"/>
    <cellStyle name="Normal 12 5 2 5 2 3 4 2 2" xfId="50861" xr:uid="{00000000-0005-0000-0000-0000A3890000}"/>
    <cellStyle name="Normal 12 5 2 5 2 3 4 3" xfId="38051" xr:uid="{00000000-0005-0000-0000-0000A4890000}"/>
    <cellStyle name="Normal 12 5 2 5 2 3 5" xfId="6940" xr:uid="{00000000-0005-0000-0000-0000A5890000}"/>
    <cellStyle name="Normal 12 5 2 5 2 3 5 2" xfId="19751" xr:uid="{00000000-0005-0000-0000-0000A6890000}"/>
    <cellStyle name="Normal 12 5 2 5 2 3 5 2 2" xfId="45371" xr:uid="{00000000-0005-0000-0000-0000A7890000}"/>
    <cellStyle name="Normal 12 5 2 5 2 3 5 3" xfId="32561" xr:uid="{00000000-0005-0000-0000-0000A8890000}"/>
    <cellStyle name="Normal 12 5 2 5 2 3 6" xfId="14261" xr:uid="{00000000-0005-0000-0000-0000A9890000}"/>
    <cellStyle name="Normal 12 5 2 5 2 3 6 2" xfId="39881" xr:uid="{00000000-0005-0000-0000-0000AA890000}"/>
    <cellStyle name="Normal 12 5 2 5 2 3 7" xfId="27071" xr:uid="{00000000-0005-0000-0000-0000AB890000}"/>
    <cellStyle name="Normal 12 5 2 5 2 4" xfId="2386" xr:uid="{00000000-0005-0000-0000-0000AC890000}"/>
    <cellStyle name="Normal 12 5 2 5 2 4 2" xfId="7876" xr:uid="{00000000-0005-0000-0000-0000AD890000}"/>
    <cellStyle name="Normal 12 5 2 5 2 4 2 2" xfId="20687" xr:uid="{00000000-0005-0000-0000-0000AE890000}"/>
    <cellStyle name="Normal 12 5 2 5 2 4 2 2 2" xfId="46307" xr:uid="{00000000-0005-0000-0000-0000AF890000}"/>
    <cellStyle name="Normal 12 5 2 5 2 4 2 3" xfId="33497" xr:uid="{00000000-0005-0000-0000-0000B0890000}"/>
    <cellStyle name="Normal 12 5 2 5 2 4 3" xfId="15197" xr:uid="{00000000-0005-0000-0000-0000B1890000}"/>
    <cellStyle name="Normal 12 5 2 5 2 4 3 2" xfId="40817" xr:uid="{00000000-0005-0000-0000-0000B2890000}"/>
    <cellStyle name="Normal 12 5 2 5 2 4 4" xfId="28007" xr:uid="{00000000-0005-0000-0000-0000B3890000}"/>
    <cellStyle name="Normal 12 5 2 5 2 5" xfId="4216" xr:uid="{00000000-0005-0000-0000-0000B4890000}"/>
    <cellStyle name="Normal 12 5 2 5 2 5 2" xfId="9706" xr:uid="{00000000-0005-0000-0000-0000B5890000}"/>
    <cellStyle name="Normal 12 5 2 5 2 5 2 2" xfId="22517" xr:uid="{00000000-0005-0000-0000-0000B6890000}"/>
    <cellStyle name="Normal 12 5 2 5 2 5 2 2 2" xfId="48137" xr:uid="{00000000-0005-0000-0000-0000B7890000}"/>
    <cellStyle name="Normal 12 5 2 5 2 5 2 3" xfId="35327" xr:uid="{00000000-0005-0000-0000-0000B8890000}"/>
    <cellStyle name="Normal 12 5 2 5 2 5 3" xfId="17027" xr:uid="{00000000-0005-0000-0000-0000B9890000}"/>
    <cellStyle name="Normal 12 5 2 5 2 5 3 2" xfId="42647" xr:uid="{00000000-0005-0000-0000-0000BA890000}"/>
    <cellStyle name="Normal 12 5 2 5 2 5 4" xfId="29837" xr:uid="{00000000-0005-0000-0000-0000BB890000}"/>
    <cellStyle name="Normal 12 5 2 5 2 6" xfId="11536" xr:uid="{00000000-0005-0000-0000-0000BC890000}"/>
    <cellStyle name="Normal 12 5 2 5 2 6 2" xfId="24347" xr:uid="{00000000-0005-0000-0000-0000BD890000}"/>
    <cellStyle name="Normal 12 5 2 5 2 6 2 2" xfId="49967" xr:uid="{00000000-0005-0000-0000-0000BE890000}"/>
    <cellStyle name="Normal 12 5 2 5 2 6 3" xfId="37157" xr:uid="{00000000-0005-0000-0000-0000BF890000}"/>
    <cellStyle name="Normal 12 5 2 5 2 7" xfId="6046" xr:uid="{00000000-0005-0000-0000-0000C0890000}"/>
    <cellStyle name="Normal 12 5 2 5 2 7 2" xfId="18857" xr:uid="{00000000-0005-0000-0000-0000C1890000}"/>
    <cellStyle name="Normal 12 5 2 5 2 7 2 2" xfId="44477" xr:uid="{00000000-0005-0000-0000-0000C2890000}"/>
    <cellStyle name="Normal 12 5 2 5 2 7 3" xfId="31667" xr:uid="{00000000-0005-0000-0000-0000C3890000}"/>
    <cellStyle name="Normal 12 5 2 5 2 8" xfId="13367" xr:uid="{00000000-0005-0000-0000-0000C4890000}"/>
    <cellStyle name="Normal 12 5 2 5 2 8 2" xfId="38987" xr:uid="{00000000-0005-0000-0000-0000C5890000}"/>
    <cellStyle name="Normal 12 5 2 5 2 9" xfId="26177" xr:uid="{00000000-0005-0000-0000-0000C6890000}"/>
    <cellStyle name="Normal 12 5 2 5 3" xfId="687" xr:uid="{00000000-0005-0000-0000-0000C7890000}"/>
    <cellStyle name="Normal 12 5 2 5 3 2" xfId="1087" xr:uid="{00000000-0005-0000-0000-0000C8890000}"/>
    <cellStyle name="Normal 12 5 2 5 3 2 2" xfId="1982" xr:uid="{00000000-0005-0000-0000-0000C9890000}"/>
    <cellStyle name="Normal 12 5 2 5 3 2 2 2" xfId="3812" xr:uid="{00000000-0005-0000-0000-0000CA890000}"/>
    <cellStyle name="Normal 12 5 2 5 3 2 2 2 2" xfId="9302" xr:uid="{00000000-0005-0000-0000-0000CB890000}"/>
    <cellStyle name="Normal 12 5 2 5 3 2 2 2 2 2" xfId="22113" xr:uid="{00000000-0005-0000-0000-0000CC890000}"/>
    <cellStyle name="Normal 12 5 2 5 3 2 2 2 2 2 2" xfId="47733" xr:uid="{00000000-0005-0000-0000-0000CD890000}"/>
    <cellStyle name="Normal 12 5 2 5 3 2 2 2 2 3" xfId="34923" xr:uid="{00000000-0005-0000-0000-0000CE890000}"/>
    <cellStyle name="Normal 12 5 2 5 3 2 2 2 3" xfId="16623" xr:uid="{00000000-0005-0000-0000-0000CF890000}"/>
    <cellStyle name="Normal 12 5 2 5 3 2 2 2 3 2" xfId="42243" xr:uid="{00000000-0005-0000-0000-0000D0890000}"/>
    <cellStyle name="Normal 12 5 2 5 3 2 2 2 4" xfId="29433" xr:uid="{00000000-0005-0000-0000-0000D1890000}"/>
    <cellStyle name="Normal 12 5 2 5 3 2 2 3" xfId="5642" xr:uid="{00000000-0005-0000-0000-0000D2890000}"/>
    <cellStyle name="Normal 12 5 2 5 3 2 2 3 2" xfId="11132" xr:uid="{00000000-0005-0000-0000-0000D3890000}"/>
    <cellStyle name="Normal 12 5 2 5 3 2 2 3 2 2" xfId="23943" xr:uid="{00000000-0005-0000-0000-0000D4890000}"/>
    <cellStyle name="Normal 12 5 2 5 3 2 2 3 2 2 2" xfId="49563" xr:uid="{00000000-0005-0000-0000-0000D5890000}"/>
    <cellStyle name="Normal 12 5 2 5 3 2 2 3 2 3" xfId="36753" xr:uid="{00000000-0005-0000-0000-0000D6890000}"/>
    <cellStyle name="Normal 12 5 2 5 3 2 2 3 3" xfId="18453" xr:uid="{00000000-0005-0000-0000-0000D7890000}"/>
    <cellStyle name="Normal 12 5 2 5 3 2 2 3 3 2" xfId="44073" xr:uid="{00000000-0005-0000-0000-0000D8890000}"/>
    <cellStyle name="Normal 12 5 2 5 3 2 2 3 4" xfId="31263" xr:uid="{00000000-0005-0000-0000-0000D9890000}"/>
    <cellStyle name="Normal 12 5 2 5 3 2 2 4" xfId="12962" xr:uid="{00000000-0005-0000-0000-0000DA890000}"/>
    <cellStyle name="Normal 12 5 2 5 3 2 2 4 2" xfId="25773" xr:uid="{00000000-0005-0000-0000-0000DB890000}"/>
    <cellStyle name="Normal 12 5 2 5 3 2 2 4 2 2" xfId="51393" xr:uid="{00000000-0005-0000-0000-0000DC890000}"/>
    <cellStyle name="Normal 12 5 2 5 3 2 2 4 3" xfId="38583" xr:uid="{00000000-0005-0000-0000-0000DD890000}"/>
    <cellStyle name="Normal 12 5 2 5 3 2 2 5" xfId="7472" xr:uid="{00000000-0005-0000-0000-0000DE890000}"/>
    <cellStyle name="Normal 12 5 2 5 3 2 2 5 2" xfId="20283" xr:uid="{00000000-0005-0000-0000-0000DF890000}"/>
    <cellStyle name="Normal 12 5 2 5 3 2 2 5 2 2" xfId="45903" xr:uid="{00000000-0005-0000-0000-0000E0890000}"/>
    <cellStyle name="Normal 12 5 2 5 3 2 2 5 3" xfId="33093" xr:uid="{00000000-0005-0000-0000-0000E1890000}"/>
    <cellStyle name="Normal 12 5 2 5 3 2 2 6" xfId="14793" xr:uid="{00000000-0005-0000-0000-0000E2890000}"/>
    <cellStyle name="Normal 12 5 2 5 3 2 2 6 2" xfId="40413" xr:uid="{00000000-0005-0000-0000-0000E3890000}"/>
    <cellStyle name="Normal 12 5 2 5 3 2 2 7" xfId="27603" xr:uid="{00000000-0005-0000-0000-0000E4890000}"/>
    <cellStyle name="Normal 12 5 2 5 3 2 3" xfId="2918" xr:uid="{00000000-0005-0000-0000-0000E5890000}"/>
    <cellStyle name="Normal 12 5 2 5 3 2 3 2" xfId="8408" xr:uid="{00000000-0005-0000-0000-0000E6890000}"/>
    <cellStyle name="Normal 12 5 2 5 3 2 3 2 2" xfId="21219" xr:uid="{00000000-0005-0000-0000-0000E7890000}"/>
    <cellStyle name="Normal 12 5 2 5 3 2 3 2 2 2" xfId="46839" xr:uid="{00000000-0005-0000-0000-0000E8890000}"/>
    <cellStyle name="Normal 12 5 2 5 3 2 3 2 3" xfId="34029" xr:uid="{00000000-0005-0000-0000-0000E9890000}"/>
    <cellStyle name="Normal 12 5 2 5 3 2 3 3" xfId="15729" xr:uid="{00000000-0005-0000-0000-0000EA890000}"/>
    <cellStyle name="Normal 12 5 2 5 3 2 3 3 2" xfId="41349" xr:uid="{00000000-0005-0000-0000-0000EB890000}"/>
    <cellStyle name="Normal 12 5 2 5 3 2 3 4" xfId="28539" xr:uid="{00000000-0005-0000-0000-0000EC890000}"/>
    <cellStyle name="Normal 12 5 2 5 3 2 4" xfId="4748" xr:uid="{00000000-0005-0000-0000-0000ED890000}"/>
    <cellStyle name="Normal 12 5 2 5 3 2 4 2" xfId="10238" xr:uid="{00000000-0005-0000-0000-0000EE890000}"/>
    <cellStyle name="Normal 12 5 2 5 3 2 4 2 2" xfId="23049" xr:uid="{00000000-0005-0000-0000-0000EF890000}"/>
    <cellStyle name="Normal 12 5 2 5 3 2 4 2 2 2" xfId="48669" xr:uid="{00000000-0005-0000-0000-0000F0890000}"/>
    <cellStyle name="Normal 12 5 2 5 3 2 4 2 3" xfId="35859" xr:uid="{00000000-0005-0000-0000-0000F1890000}"/>
    <cellStyle name="Normal 12 5 2 5 3 2 4 3" xfId="17559" xr:uid="{00000000-0005-0000-0000-0000F2890000}"/>
    <cellStyle name="Normal 12 5 2 5 3 2 4 3 2" xfId="43179" xr:uid="{00000000-0005-0000-0000-0000F3890000}"/>
    <cellStyle name="Normal 12 5 2 5 3 2 4 4" xfId="30369" xr:uid="{00000000-0005-0000-0000-0000F4890000}"/>
    <cellStyle name="Normal 12 5 2 5 3 2 5" xfId="12068" xr:uid="{00000000-0005-0000-0000-0000F5890000}"/>
    <cellStyle name="Normal 12 5 2 5 3 2 5 2" xfId="24879" xr:uid="{00000000-0005-0000-0000-0000F6890000}"/>
    <cellStyle name="Normal 12 5 2 5 3 2 5 2 2" xfId="50499" xr:uid="{00000000-0005-0000-0000-0000F7890000}"/>
    <cellStyle name="Normal 12 5 2 5 3 2 5 3" xfId="37689" xr:uid="{00000000-0005-0000-0000-0000F8890000}"/>
    <cellStyle name="Normal 12 5 2 5 3 2 6" xfId="6578" xr:uid="{00000000-0005-0000-0000-0000F9890000}"/>
    <cellStyle name="Normal 12 5 2 5 3 2 6 2" xfId="19389" xr:uid="{00000000-0005-0000-0000-0000FA890000}"/>
    <cellStyle name="Normal 12 5 2 5 3 2 6 2 2" xfId="45009" xr:uid="{00000000-0005-0000-0000-0000FB890000}"/>
    <cellStyle name="Normal 12 5 2 5 3 2 6 3" xfId="32199" xr:uid="{00000000-0005-0000-0000-0000FC890000}"/>
    <cellStyle name="Normal 12 5 2 5 3 2 7" xfId="13899" xr:uid="{00000000-0005-0000-0000-0000FD890000}"/>
    <cellStyle name="Normal 12 5 2 5 3 2 7 2" xfId="39519" xr:uid="{00000000-0005-0000-0000-0000FE890000}"/>
    <cellStyle name="Normal 12 5 2 5 3 2 8" xfId="26709" xr:uid="{00000000-0005-0000-0000-0000FF890000}"/>
    <cellStyle name="Normal 12 5 2 5 3 3" xfId="1582" xr:uid="{00000000-0005-0000-0000-0000008A0000}"/>
    <cellStyle name="Normal 12 5 2 5 3 3 2" xfId="3412" xr:uid="{00000000-0005-0000-0000-0000018A0000}"/>
    <cellStyle name="Normal 12 5 2 5 3 3 2 2" xfId="8902" xr:uid="{00000000-0005-0000-0000-0000028A0000}"/>
    <cellStyle name="Normal 12 5 2 5 3 3 2 2 2" xfId="21713" xr:uid="{00000000-0005-0000-0000-0000038A0000}"/>
    <cellStyle name="Normal 12 5 2 5 3 3 2 2 2 2" xfId="47333" xr:uid="{00000000-0005-0000-0000-0000048A0000}"/>
    <cellStyle name="Normal 12 5 2 5 3 3 2 2 3" xfId="34523" xr:uid="{00000000-0005-0000-0000-0000058A0000}"/>
    <cellStyle name="Normal 12 5 2 5 3 3 2 3" xfId="16223" xr:uid="{00000000-0005-0000-0000-0000068A0000}"/>
    <cellStyle name="Normal 12 5 2 5 3 3 2 3 2" xfId="41843" xr:uid="{00000000-0005-0000-0000-0000078A0000}"/>
    <cellStyle name="Normal 12 5 2 5 3 3 2 4" xfId="29033" xr:uid="{00000000-0005-0000-0000-0000088A0000}"/>
    <cellStyle name="Normal 12 5 2 5 3 3 3" xfId="5242" xr:uid="{00000000-0005-0000-0000-0000098A0000}"/>
    <cellStyle name="Normal 12 5 2 5 3 3 3 2" xfId="10732" xr:uid="{00000000-0005-0000-0000-00000A8A0000}"/>
    <cellStyle name="Normal 12 5 2 5 3 3 3 2 2" xfId="23543" xr:uid="{00000000-0005-0000-0000-00000B8A0000}"/>
    <cellStyle name="Normal 12 5 2 5 3 3 3 2 2 2" xfId="49163" xr:uid="{00000000-0005-0000-0000-00000C8A0000}"/>
    <cellStyle name="Normal 12 5 2 5 3 3 3 2 3" xfId="36353" xr:uid="{00000000-0005-0000-0000-00000D8A0000}"/>
    <cellStyle name="Normal 12 5 2 5 3 3 3 3" xfId="18053" xr:uid="{00000000-0005-0000-0000-00000E8A0000}"/>
    <cellStyle name="Normal 12 5 2 5 3 3 3 3 2" xfId="43673" xr:uid="{00000000-0005-0000-0000-00000F8A0000}"/>
    <cellStyle name="Normal 12 5 2 5 3 3 3 4" xfId="30863" xr:uid="{00000000-0005-0000-0000-0000108A0000}"/>
    <cellStyle name="Normal 12 5 2 5 3 3 4" xfId="12562" xr:uid="{00000000-0005-0000-0000-0000118A0000}"/>
    <cellStyle name="Normal 12 5 2 5 3 3 4 2" xfId="25373" xr:uid="{00000000-0005-0000-0000-0000128A0000}"/>
    <cellStyle name="Normal 12 5 2 5 3 3 4 2 2" xfId="50993" xr:uid="{00000000-0005-0000-0000-0000138A0000}"/>
    <cellStyle name="Normal 12 5 2 5 3 3 4 3" xfId="38183" xr:uid="{00000000-0005-0000-0000-0000148A0000}"/>
    <cellStyle name="Normal 12 5 2 5 3 3 5" xfId="7072" xr:uid="{00000000-0005-0000-0000-0000158A0000}"/>
    <cellStyle name="Normal 12 5 2 5 3 3 5 2" xfId="19883" xr:uid="{00000000-0005-0000-0000-0000168A0000}"/>
    <cellStyle name="Normal 12 5 2 5 3 3 5 2 2" xfId="45503" xr:uid="{00000000-0005-0000-0000-0000178A0000}"/>
    <cellStyle name="Normal 12 5 2 5 3 3 5 3" xfId="32693" xr:uid="{00000000-0005-0000-0000-0000188A0000}"/>
    <cellStyle name="Normal 12 5 2 5 3 3 6" xfId="14393" xr:uid="{00000000-0005-0000-0000-0000198A0000}"/>
    <cellStyle name="Normal 12 5 2 5 3 3 6 2" xfId="40013" xr:uid="{00000000-0005-0000-0000-00001A8A0000}"/>
    <cellStyle name="Normal 12 5 2 5 3 3 7" xfId="27203" xr:uid="{00000000-0005-0000-0000-00001B8A0000}"/>
    <cellStyle name="Normal 12 5 2 5 3 4" xfId="2518" xr:uid="{00000000-0005-0000-0000-00001C8A0000}"/>
    <cellStyle name="Normal 12 5 2 5 3 4 2" xfId="8008" xr:uid="{00000000-0005-0000-0000-00001D8A0000}"/>
    <cellStyle name="Normal 12 5 2 5 3 4 2 2" xfId="20819" xr:uid="{00000000-0005-0000-0000-00001E8A0000}"/>
    <cellStyle name="Normal 12 5 2 5 3 4 2 2 2" xfId="46439" xr:uid="{00000000-0005-0000-0000-00001F8A0000}"/>
    <cellStyle name="Normal 12 5 2 5 3 4 2 3" xfId="33629" xr:uid="{00000000-0005-0000-0000-0000208A0000}"/>
    <cellStyle name="Normal 12 5 2 5 3 4 3" xfId="15329" xr:uid="{00000000-0005-0000-0000-0000218A0000}"/>
    <cellStyle name="Normal 12 5 2 5 3 4 3 2" xfId="40949" xr:uid="{00000000-0005-0000-0000-0000228A0000}"/>
    <cellStyle name="Normal 12 5 2 5 3 4 4" xfId="28139" xr:uid="{00000000-0005-0000-0000-0000238A0000}"/>
    <cellStyle name="Normal 12 5 2 5 3 5" xfId="4348" xr:uid="{00000000-0005-0000-0000-0000248A0000}"/>
    <cellStyle name="Normal 12 5 2 5 3 5 2" xfId="9838" xr:uid="{00000000-0005-0000-0000-0000258A0000}"/>
    <cellStyle name="Normal 12 5 2 5 3 5 2 2" xfId="22649" xr:uid="{00000000-0005-0000-0000-0000268A0000}"/>
    <cellStyle name="Normal 12 5 2 5 3 5 2 2 2" xfId="48269" xr:uid="{00000000-0005-0000-0000-0000278A0000}"/>
    <cellStyle name="Normal 12 5 2 5 3 5 2 3" xfId="35459" xr:uid="{00000000-0005-0000-0000-0000288A0000}"/>
    <cellStyle name="Normal 12 5 2 5 3 5 3" xfId="17159" xr:uid="{00000000-0005-0000-0000-0000298A0000}"/>
    <cellStyle name="Normal 12 5 2 5 3 5 3 2" xfId="42779" xr:uid="{00000000-0005-0000-0000-00002A8A0000}"/>
    <cellStyle name="Normal 12 5 2 5 3 5 4" xfId="29969" xr:uid="{00000000-0005-0000-0000-00002B8A0000}"/>
    <cellStyle name="Normal 12 5 2 5 3 6" xfId="11668" xr:uid="{00000000-0005-0000-0000-00002C8A0000}"/>
    <cellStyle name="Normal 12 5 2 5 3 6 2" xfId="24479" xr:uid="{00000000-0005-0000-0000-00002D8A0000}"/>
    <cellStyle name="Normal 12 5 2 5 3 6 2 2" xfId="50099" xr:uid="{00000000-0005-0000-0000-00002E8A0000}"/>
    <cellStyle name="Normal 12 5 2 5 3 6 3" xfId="37289" xr:uid="{00000000-0005-0000-0000-00002F8A0000}"/>
    <cellStyle name="Normal 12 5 2 5 3 7" xfId="6178" xr:uid="{00000000-0005-0000-0000-0000308A0000}"/>
    <cellStyle name="Normal 12 5 2 5 3 7 2" xfId="18989" xr:uid="{00000000-0005-0000-0000-0000318A0000}"/>
    <cellStyle name="Normal 12 5 2 5 3 7 2 2" xfId="44609" xr:uid="{00000000-0005-0000-0000-0000328A0000}"/>
    <cellStyle name="Normal 12 5 2 5 3 7 3" xfId="31799" xr:uid="{00000000-0005-0000-0000-0000338A0000}"/>
    <cellStyle name="Normal 12 5 2 5 3 8" xfId="13499" xr:uid="{00000000-0005-0000-0000-0000348A0000}"/>
    <cellStyle name="Normal 12 5 2 5 3 8 2" xfId="39119" xr:uid="{00000000-0005-0000-0000-0000358A0000}"/>
    <cellStyle name="Normal 12 5 2 5 3 9" xfId="26309" xr:uid="{00000000-0005-0000-0000-0000368A0000}"/>
    <cellStyle name="Normal 12 5 2 5 4" xfId="462" xr:uid="{00000000-0005-0000-0000-0000378A0000}"/>
    <cellStyle name="Normal 12 5 2 5 4 2" xfId="1357" xr:uid="{00000000-0005-0000-0000-0000388A0000}"/>
    <cellStyle name="Normal 12 5 2 5 4 2 2" xfId="3187" xr:uid="{00000000-0005-0000-0000-0000398A0000}"/>
    <cellStyle name="Normal 12 5 2 5 4 2 2 2" xfId="8677" xr:uid="{00000000-0005-0000-0000-00003A8A0000}"/>
    <cellStyle name="Normal 12 5 2 5 4 2 2 2 2" xfId="21488" xr:uid="{00000000-0005-0000-0000-00003B8A0000}"/>
    <cellStyle name="Normal 12 5 2 5 4 2 2 2 2 2" xfId="47108" xr:uid="{00000000-0005-0000-0000-00003C8A0000}"/>
    <cellStyle name="Normal 12 5 2 5 4 2 2 2 3" xfId="34298" xr:uid="{00000000-0005-0000-0000-00003D8A0000}"/>
    <cellStyle name="Normal 12 5 2 5 4 2 2 3" xfId="15998" xr:uid="{00000000-0005-0000-0000-00003E8A0000}"/>
    <cellStyle name="Normal 12 5 2 5 4 2 2 3 2" xfId="41618" xr:uid="{00000000-0005-0000-0000-00003F8A0000}"/>
    <cellStyle name="Normal 12 5 2 5 4 2 2 4" xfId="28808" xr:uid="{00000000-0005-0000-0000-0000408A0000}"/>
    <cellStyle name="Normal 12 5 2 5 4 2 3" xfId="5017" xr:uid="{00000000-0005-0000-0000-0000418A0000}"/>
    <cellStyle name="Normal 12 5 2 5 4 2 3 2" xfId="10507" xr:uid="{00000000-0005-0000-0000-0000428A0000}"/>
    <cellStyle name="Normal 12 5 2 5 4 2 3 2 2" xfId="23318" xr:uid="{00000000-0005-0000-0000-0000438A0000}"/>
    <cellStyle name="Normal 12 5 2 5 4 2 3 2 2 2" xfId="48938" xr:uid="{00000000-0005-0000-0000-0000448A0000}"/>
    <cellStyle name="Normal 12 5 2 5 4 2 3 2 3" xfId="36128" xr:uid="{00000000-0005-0000-0000-0000458A0000}"/>
    <cellStyle name="Normal 12 5 2 5 4 2 3 3" xfId="17828" xr:uid="{00000000-0005-0000-0000-0000468A0000}"/>
    <cellStyle name="Normal 12 5 2 5 4 2 3 3 2" xfId="43448" xr:uid="{00000000-0005-0000-0000-0000478A0000}"/>
    <cellStyle name="Normal 12 5 2 5 4 2 3 4" xfId="30638" xr:uid="{00000000-0005-0000-0000-0000488A0000}"/>
    <cellStyle name="Normal 12 5 2 5 4 2 4" xfId="12337" xr:uid="{00000000-0005-0000-0000-0000498A0000}"/>
    <cellStyle name="Normal 12 5 2 5 4 2 4 2" xfId="25148" xr:uid="{00000000-0005-0000-0000-00004A8A0000}"/>
    <cellStyle name="Normal 12 5 2 5 4 2 4 2 2" xfId="50768" xr:uid="{00000000-0005-0000-0000-00004B8A0000}"/>
    <cellStyle name="Normal 12 5 2 5 4 2 4 3" xfId="37958" xr:uid="{00000000-0005-0000-0000-00004C8A0000}"/>
    <cellStyle name="Normal 12 5 2 5 4 2 5" xfId="6847" xr:uid="{00000000-0005-0000-0000-00004D8A0000}"/>
    <cellStyle name="Normal 12 5 2 5 4 2 5 2" xfId="19658" xr:uid="{00000000-0005-0000-0000-00004E8A0000}"/>
    <cellStyle name="Normal 12 5 2 5 4 2 5 2 2" xfId="45278" xr:uid="{00000000-0005-0000-0000-00004F8A0000}"/>
    <cellStyle name="Normal 12 5 2 5 4 2 5 3" xfId="32468" xr:uid="{00000000-0005-0000-0000-0000508A0000}"/>
    <cellStyle name="Normal 12 5 2 5 4 2 6" xfId="14168" xr:uid="{00000000-0005-0000-0000-0000518A0000}"/>
    <cellStyle name="Normal 12 5 2 5 4 2 6 2" xfId="39788" xr:uid="{00000000-0005-0000-0000-0000528A0000}"/>
    <cellStyle name="Normal 12 5 2 5 4 2 7" xfId="26978" xr:uid="{00000000-0005-0000-0000-0000538A0000}"/>
    <cellStyle name="Normal 12 5 2 5 4 3" xfId="2293" xr:uid="{00000000-0005-0000-0000-0000548A0000}"/>
    <cellStyle name="Normal 12 5 2 5 4 3 2" xfId="7783" xr:uid="{00000000-0005-0000-0000-0000558A0000}"/>
    <cellStyle name="Normal 12 5 2 5 4 3 2 2" xfId="20594" xr:uid="{00000000-0005-0000-0000-0000568A0000}"/>
    <cellStyle name="Normal 12 5 2 5 4 3 2 2 2" xfId="46214" xr:uid="{00000000-0005-0000-0000-0000578A0000}"/>
    <cellStyle name="Normal 12 5 2 5 4 3 2 3" xfId="33404" xr:uid="{00000000-0005-0000-0000-0000588A0000}"/>
    <cellStyle name="Normal 12 5 2 5 4 3 3" xfId="15104" xr:uid="{00000000-0005-0000-0000-0000598A0000}"/>
    <cellStyle name="Normal 12 5 2 5 4 3 3 2" xfId="40724" xr:uid="{00000000-0005-0000-0000-00005A8A0000}"/>
    <cellStyle name="Normal 12 5 2 5 4 3 4" xfId="27914" xr:uid="{00000000-0005-0000-0000-00005B8A0000}"/>
    <cellStyle name="Normal 12 5 2 5 4 4" xfId="4123" xr:uid="{00000000-0005-0000-0000-00005C8A0000}"/>
    <cellStyle name="Normal 12 5 2 5 4 4 2" xfId="9613" xr:uid="{00000000-0005-0000-0000-00005D8A0000}"/>
    <cellStyle name="Normal 12 5 2 5 4 4 2 2" xfId="22424" xr:uid="{00000000-0005-0000-0000-00005E8A0000}"/>
    <cellStyle name="Normal 12 5 2 5 4 4 2 2 2" xfId="48044" xr:uid="{00000000-0005-0000-0000-00005F8A0000}"/>
    <cellStyle name="Normal 12 5 2 5 4 4 2 3" xfId="35234" xr:uid="{00000000-0005-0000-0000-0000608A0000}"/>
    <cellStyle name="Normal 12 5 2 5 4 4 3" xfId="16934" xr:uid="{00000000-0005-0000-0000-0000618A0000}"/>
    <cellStyle name="Normal 12 5 2 5 4 4 3 2" xfId="42554" xr:uid="{00000000-0005-0000-0000-0000628A0000}"/>
    <cellStyle name="Normal 12 5 2 5 4 4 4" xfId="29744" xr:uid="{00000000-0005-0000-0000-0000638A0000}"/>
    <cellStyle name="Normal 12 5 2 5 4 5" xfId="11443" xr:uid="{00000000-0005-0000-0000-0000648A0000}"/>
    <cellStyle name="Normal 12 5 2 5 4 5 2" xfId="24254" xr:uid="{00000000-0005-0000-0000-0000658A0000}"/>
    <cellStyle name="Normal 12 5 2 5 4 5 2 2" xfId="49874" xr:uid="{00000000-0005-0000-0000-0000668A0000}"/>
    <cellStyle name="Normal 12 5 2 5 4 5 3" xfId="37064" xr:uid="{00000000-0005-0000-0000-0000678A0000}"/>
    <cellStyle name="Normal 12 5 2 5 4 6" xfId="5953" xr:uid="{00000000-0005-0000-0000-0000688A0000}"/>
    <cellStyle name="Normal 12 5 2 5 4 6 2" xfId="18764" xr:uid="{00000000-0005-0000-0000-0000698A0000}"/>
    <cellStyle name="Normal 12 5 2 5 4 6 2 2" xfId="44384" xr:uid="{00000000-0005-0000-0000-00006A8A0000}"/>
    <cellStyle name="Normal 12 5 2 5 4 6 3" xfId="31574" xr:uid="{00000000-0005-0000-0000-00006B8A0000}"/>
    <cellStyle name="Normal 12 5 2 5 4 7" xfId="13274" xr:uid="{00000000-0005-0000-0000-00006C8A0000}"/>
    <cellStyle name="Normal 12 5 2 5 4 7 2" xfId="38894" xr:uid="{00000000-0005-0000-0000-00006D8A0000}"/>
    <cellStyle name="Normal 12 5 2 5 4 8" xfId="26084" xr:uid="{00000000-0005-0000-0000-00006E8A0000}"/>
    <cellStyle name="Normal 12 5 2 5 5" xfId="821" xr:uid="{00000000-0005-0000-0000-00006F8A0000}"/>
    <cellStyle name="Normal 12 5 2 5 5 2" xfId="1716" xr:uid="{00000000-0005-0000-0000-0000708A0000}"/>
    <cellStyle name="Normal 12 5 2 5 5 2 2" xfId="3546" xr:uid="{00000000-0005-0000-0000-0000718A0000}"/>
    <cellStyle name="Normal 12 5 2 5 5 2 2 2" xfId="9036" xr:uid="{00000000-0005-0000-0000-0000728A0000}"/>
    <cellStyle name="Normal 12 5 2 5 5 2 2 2 2" xfId="21847" xr:uid="{00000000-0005-0000-0000-0000738A0000}"/>
    <cellStyle name="Normal 12 5 2 5 5 2 2 2 2 2" xfId="47467" xr:uid="{00000000-0005-0000-0000-0000748A0000}"/>
    <cellStyle name="Normal 12 5 2 5 5 2 2 2 3" xfId="34657" xr:uid="{00000000-0005-0000-0000-0000758A0000}"/>
    <cellStyle name="Normal 12 5 2 5 5 2 2 3" xfId="16357" xr:uid="{00000000-0005-0000-0000-0000768A0000}"/>
    <cellStyle name="Normal 12 5 2 5 5 2 2 3 2" xfId="41977" xr:uid="{00000000-0005-0000-0000-0000778A0000}"/>
    <cellStyle name="Normal 12 5 2 5 5 2 2 4" xfId="29167" xr:uid="{00000000-0005-0000-0000-0000788A0000}"/>
    <cellStyle name="Normal 12 5 2 5 5 2 3" xfId="5376" xr:uid="{00000000-0005-0000-0000-0000798A0000}"/>
    <cellStyle name="Normal 12 5 2 5 5 2 3 2" xfId="10866" xr:uid="{00000000-0005-0000-0000-00007A8A0000}"/>
    <cellStyle name="Normal 12 5 2 5 5 2 3 2 2" xfId="23677" xr:uid="{00000000-0005-0000-0000-00007B8A0000}"/>
    <cellStyle name="Normal 12 5 2 5 5 2 3 2 2 2" xfId="49297" xr:uid="{00000000-0005-0000-0000-00007C8A0000}"/>
    <cellStyle name="Normal 12 5 2 5 5 2 3 2 3" xfId="36487" xr:uid="{00000000-0005-0000-0000-00007D8A0000}"/>
    <cellStyle name="Normal 12 5 2 5 5 2 3 3" xfId="18187" xr:uid="{00000000-0005-0000-0000-00007E8A0000}"/>
    <cellStyle name="Normal 12 5 2 5 5 2 3 3 2" xfId="43807" xr:uid="{00000000-0005-0000-0000-00007F8A0000}"/>
    <cellStyle name="Normal 12 5 2 5 5 2 3 4" xfId="30997" xr:uid="{00000000-0005-0000-0000-0000808A0000}"/>
    <cellStyle name="Normal 12 5 2 5 5 2 4" xfId="12696" xr:uid="{00000000-0005-0000-0000-0000818A0000}"/>
    <cellStyle name="Normal 12 5 2 5 5 2 4 2" xfId="25507" xr:uid="{00000000-0005-0000-0000-0000828A0000}"/>
    <cellStyle name="Normal 12 5 2 5 5 2 4 2 2" xfId="51127" xr:uid="{00000000-0005-0000-0000-0000838A0000}"/>
    <cellStyle name="Normal 12 5 2 5 5 2 4 3" xfId="38317" xr:uid="{00000000-0005-0000-0000-0000848A0000}"/>
    <cellStyle name="Normal 12 5 2 5 5 2 5" xfId="7206" xr:uid="{00000000-0005-0000-0000-0000858A0000}"/>
    <cellStyle name="Normal 12 5 2 5 5 2 5 2" xfId="20017" xr:uid="{00000000-0005-0000-0000-0000868A0000}"/>
    <cellStyle name="Normal 12 5 2 5 5 2 5 2 2" xfId="45637" xr:uid="{00000000-0005-0000-0000-0000878A0000}"/>
    <cellStyle name="Normal 12 5 2 5 5 2 5 3" xfId="32827" xr:uid="{00000000-0005-0000-0000-0000888A0000}"/>
    <cellStyle name="Normal 12 5 2 5 5 2 6" xfId="14527" xr:uid="{00000000-0005-0000-0000-0000898A0000}"/>
    <cellStyle name="Normal 12 5 2 5 5 2 6 2" xfId="40147" xr:uid="{00000000-0005-0000-0000-00008A8A0000}"/>
    <cellStyle name="Normal 12 5 2 5 5 2 7" xfId="27337" xr:uid="{00000000-0005-0000-0000-00008B8A0000}"/>
    <cellStyle name="Normal 12 5 2 5 5 3" xfId="2652" xr:uid="{00000000-0005-0000-0000-00008C8A0000}"/>
    <cellStyle name="Normal 12 5 2 5 5 3 2" xfId="8142" xr:uid="{00000000-0005-0000-0000-00008D8A0000}"/>
    <cellStyle name="Normal 12 5 2 5 5 3 2 2" xfId="20953" xr:uid="{00000000-0005-0000-0000-00008E8A0000}"/>
    <cellStyle name="Normal 12 5 2 5 5 3 2 2 2" xfId="46573" xr:uid="{00000000-0005-0000-0000-00008F8A0000}"/>
    <cellStyle name="Normal 12 5 2 5 5 3 2 3" xfId="33763" xr:uid="{00000000-0005-0000-0000-0000908A0000}"/>
    <cellStyle name="Normal 12 5 2 5 5 3 3" xfId="15463" xr:uid="{00000000-0005-0000-0000-0000918A0000}"/>
    <cellStyle name="Normal 12 5 2 5 5 3 3 2" xfId="41083" xr:uid="{00000000-0005-0000-0000-0000928A0000}"/>
    <cellStyle name="Normal 12 5 2 5 5 3 4" xfId="28273" xr:uid="{00000000-0005-0000-0000-0000938A0000}"/>
    <cellStyle name="Normal 12 5 2 5 5 4" xfId="4482" xr:uid="{00000000-0005-0000-0000-0000948A0000}"/>
    <cellStyle name="Normal 12 5 2 5 5 4 2" xfId="9972" xr:uid="{00000000-0005-0000-0000-0000958A0000}"/>
    <cellStyle name="Normal 12 5 2 5 5 4 2 2" xfId="22783" xr:uid="{00000000-0005-0000-0000-0000968A0000}"/>
    <cellStyle name="Normal 12 5 2 5 5 4 2 2 2" xfId="48403" xr:uid="{00000000-0005-0000-0000-0000978A0000}"/>
    <cellStyle name="Normal 12 5 2 5 5 4 2 3" xfId="35593" xr:uid="{00000000-0005-0000-0000-0000988A0000}"/>
    <cellStyle name="Normal 12 5 2 5 5 4 3" xfId="17293" xr:uid="{00000000-0005-0000-0000-0000998A0000}"/>
    <cellStyle name="Normal 12 5 2 5 5 4 3 2" xfId="42913" xr:uid="{00000000-0005-0000-0000-00009A8A0000}"/>
    <cellStyle name="Normal 12 5 2 5 5 4 4" xfId="30103" xr:uid="{00000000-0005-0000-0000-00009B8A0000}"/>
    <cellStyle name="Normal 12 5 2 5 5 5" xfId="11802" xr:uid="{00000000-0005-0000-0000-00009C8A0000}"/>
    <cellStyle name="Normal 12 5 2 5 5 5 2" xfId="24613" xr:uid="{00000000-0005-0000-0000-00009D8A0000}"/>
    <cellStyle name="Normal 12 5 2 5 5 5 2 2" xfId="50233" xr:uid="{00000000-0005-0000-0000-00009E8A0000}"/>
    <cellStyle name="Normal 12 5 2 5 5 5 3" xfId="37423" xr:uid="{00000000-0005-0000-0000-00009F8A0000}"/>
    <cellStyle name="Normal 12 5 2 5 5 6" xfId="6312" xr:uid="{00000000-0005-0000-0000-0000A08A0000}"/>
    <cellStyle name="Normal 12 5 2 5 5 6 2" xfId="19123" xr:uid="{00000000-0005-0000-0000-0000A18A0000}"/>
    <cellStyle name="Normal 12 5 2 5 5 6 2 2" xfId="44743" xr:uid="{00000000-0005-0000-0000-0000A28A0000}"/>
    <cellStyle name="Normal 12 5 2 5 5 6 3" xfId="31933" xr:uid="{00000000-0005-0000-0000-0000A38A0000}"/>
    <cellStyle name="Normal 12 5 2 5 5 7" xfId="13633" xr:uid="{00000000-0005-0000-0000-0000A48A0000}"/>
    <cellStyle name="Normal 12 5 2 5 5 7 2" xfId="39253" xr:uid="{00000000-0005-0000-0000-0000A58A0000}"/>
    <cellStyle name="Normal 12 5 2 5 5 8" xfId="26443" xr:uid="{00000000-0005-0000-0000-0000A68A0000}"/>
    <cellStyle name="Normal 12 5 2 5 6" xfId="1222" xr:uid="{00000000-0005-0000-0000-0000A78A0000}"/>
    <cellStyle name="Normal 12 5 2 5 6 2" xfId="3052" xr:uid="{00000000-0005-0000-0000-0000A88A0000}"/>
    <cellStyle name="Normal 12 5 2 5 6 2 2" xfId="8542" xr:uid="{00000000-0005-0000-0000-0000A98A0000}"/>
    <cellStyle name="Normal 12 5 2 5 6 2 2 2" xfId="21353" xr:uid="{00000000-0005-0000-0000-0000AA8A0000}"/>
    <cellStyle name="Normal 12 5 2 5 6 2 2 2 2" xfId="46973" xr:uid="{00000000-0005-0000-0000-0000AB8A0000}"/>
    <cellStyle name="Normal 12 5 2 5 6 2 2 3" xfId="34163" xr:uid="{00000000-0005-0000-0000-0000AC8A0000}"/>
    <cellStyle name="Normal 12 5 2 5 6 2 3" xfId="15863" xr:uid="{00000000-0005-0000-0000-0000AD8A0000}"/>
    <cellStyle name="Normal 12 5 2 5 6 2 3 2" xfId="41483" xr:uid="{00000000-0005-0000-0000-0000AE8A0000}"/>
    <cellStyle name="Normal 12 5 2 5 6 2 4" xfId="28673" xr:uid="{00000000-0005-0000-0000-0000AF8A0000}"/>
    <cellStyle name="Normal 12 5 2 5 6 3" xfId="4882" xr:uid="{00000000-0005-0000-0000-0000B08A0000}"/>
    <cellStyle name="Normal 12 5 2 5 6 3 2" xfId="10372" xr:uid="{00000000-0005-0000-0000-0000B18A0000}"/>
    <cellStyle name="Normal 12 5 2 5 6 3 2 2" xfId="23183" xr:uid="{00000000-0005-0000-0000-0000B28A0000}"/>
    <cellStyle name="Normal 12 5 2 5 6 3 2 2 2" xfId="48803" xr:uid="{00000000-0005-0000-0000-0000B38A0000}"/>
    <cellStyle name="Normal 12 5 2 5 6 3 2 3" xfId="35993" xr:uid="{00000000-0005-0000-0000-0000B48A0000}"/>
    <cellStyle name="Normal 12 5 2 5 6 3 3" xfId="17693" xr:uid="{00000000-0005-0000-0000-0000B58A0000}"/>
    <cellStyle name="Normal 12 5 2 5 6 3 3 2" xfId="43313" xr:uid="{00000000-0005-0000-0000-0000B68A0000}"/>
    <cellStyle name="Normal 12 5 2 5 6 3 4" xfId="30503" xr:uid="{00000000-0005-0000-0000-0000B78A0000}"/>
    <cellStyle name="Normal 12 5 2 5 6 4" xfId="12202" xr:uid="{00000000-0005-0000-0000-0000B88A0000}"/>
    <cellStyle name="Normal 12 5 2 5 6 4 2" xfId="25013" xr:uid="{00000000-0005-0000-0000-0000B98A0000}"/>
    <cellStyle name="Normal 12 5 2 5 6 4 2 2" xfId="50633" xr:uid="{00000000-0005-0000-0000-0000BA8A0000}"/>
    <cellStyle name="Normal 12 5 2 5 6 4 3" xfId="37823" xr:uid="{00000000-0005-0000-0000-0000BB8A0000}"/>
    <cellStyle name="Normal 12 5 2 5 6 5" xfId="6712" xr:uid="{00000000-0005-0000-0000-0000BC8A0000}"/>
    <cellStyle name="Normal 12 5 2 5 6 5 2" xfId="19523" xr:uid="{00000000-0005-0000-0000-0000BD8A0000}"/>
    <cellStyle name="Normal 12 5 2 5 6 5 2 2" xfId="45143" xr:uid="{00000000-0005-0000-0000-0000BE8A0000}"/>
    <cellStyle name="Normal 12 5 2 5 6 5 3" xfId="32333" xr:uid="{00000000-0005-0000-0000-0000BF8A0000}"/>
    <cellStyle name="Normal 12 5 2 5 6 6" xfId="14033" xr:uid="{00000000-0005-0000-0000-0000C08A0000}"/>
    <cellStyle name="Normal 12 5 2 5 6 6 2" xfId="39653" xr:uid="{00000000-0005-0000-0000-0000C18A0000}"/>
    <cellStyle name="Normal 12 5 2 5 6 7" xfId="26843" xr:uid="{00000000-0005-0000-0000-0000C28A0000}"/>
    <cellStyle name="Normal 12 5 2 5 7" xfId="2158" xr:uid="{00000000-0005-0000-0000-0000C38A0000}"/>
    <cellStyle name="Normal 12 5 2 5 7 2" xfId="7648" xr:uid="{00000000-0005-0000-0000-0000C48A0000}"/>
    <cellStyle name="Normal 12 5 2 5 7 2 2" xfId="20459" xr:uid="{00000000-0005-0000-0000-0000C58A0000}"/>
    <cellStyle name="Normal 12 5 2 5 7 2 2 2" xfId="46079" xr:uid="{00000000-0005-0000-0000-0000C68A0000}"/>
    <cellStyle name="Normal 12 5 2 5 7 2 3" xfId="33269" xr:uid="{00000000-0005-0000-0000-0000C78A0000}"/>
    <cellStyle name="Normal 12 5 2 5 7 3" xfId="14969" xr:uid="{00000000-0005-0000-0000-0000C88A0000}"/>
    <cellStyle name="Normal 12 5 2 5 7 3 2" xfId="40589" xr:uid="{00000000-0005-0000-0000-0000C98A0000}"/>
    <cellStyle name="Normal 12 5 2 5 7 4" xfId="27779" xr:uid="{00000000-0005-0000-0000-0000CA8A0000}"/>
    <cellStyle name="Normal 12 5 2 5 8" xfId="3988" xr:uid="{00000000-0005-0000-0000-0000CB8A0000}"/>
    <cellStyle name="Normal 12 5 2 5 8 2" xfId="9478" xr:uid="{00000000-0005-0000-0000-0000CC8A0000}"/>
    <cellStyle name="Normal 12 5 2 5 8 2 2" xfId="22289" xr:uid="{00000000-0005-0000-0000-0000CD8A0000}"/>
    <cellStyle name="Normal 12 5 2 5 8 2 2 2" xfId="47909" xr:uid="{00000000-0005-0000-0000-0000CE8A0000}"/>
    <cellStyle name="Normal 12 5 2 5 8 2 3" xfId="35099" xr:uid="{00000000-0005-0000-0000-0000CF8A0000}"/>
    <cellStyle name="Normal 12 5 2 5 8 3" xfId="16799" xr:uid="{00000000-0005-0000-0000-0000D08A0000}"/>
    <cellStyle name="Normal 12 5 2 5 8 3 2" xfId="42419" xr:uid="{00000000-0005-0000-0000-0000D18A0000}"/>
    <cellStyle name="Normal 12 5 2 5 8 4" xfId="29609" xr:uid="{00000000-0005-0000-0000-0000D28A0000}"/>
    <cellStyle name="Normal 12 5 2 5 9" xfId="11308" xr:uid="{00000000-0005-0000-0000-0000D38A0000}"/>
    <cellStyle name="Normal 12 5 2 5 9 2" xfId="24119" xr:uid="{00000000-0005-0000-0000-0000D48A0000}"/>
    <cellStyle name="Normal 12 5 2 5 9 2 2" xfId="49739" xr:uid="{00000000-0005-0000-0000-0000D58A0000}"/>
    <cellStyle name="Normal 12 5 2 5 9 3" xfId="36929" xr:uid="{00000000-0005-0000-0000-0000D68A0000}"/>
    <cellStyle name="Normal 12 5 2 6" xfId="388" xr:uid="{00000000-0005-0000-0000-0000D78A0000}"/>
    <cellStyle name="Normal 12 5 2 6 2" xfId="862" xr:uid="{00000000-0005-0000-0000-0000D88A0000}"/>
    <cellStyle name="Normal 12 5 2 6 2 2" xfId="1757" xr:uid="{00000000-0005-0000-0000-0000D98A0000}"/>
    <cellStyle name="Normal 12 5 2 6 2 2 2" xfId="3587" xr:uid="{00000000-0005-0000-0000-0000DA8A0000}"/>
    <cellStyle name="Normal 12 5 2 6 2 2 2 2" xfId="9077" xr:uid="{00000000-0005-0000-0000-0000DB8A0000}"/>
    <cellStyle name="Normal 12 5 2 6 2 2 2 2 2" xfId="21888" xr:uid="{00000000-0005-0000-0000-0000DC8A0000}"/>
    <cellStyle name="Normal 12 5 2 6 2 2 2 2 2 2" xfId="47508" xr:uid="{00000000-0005-0000-0000-0000DD8A0000}"/>
    <cellStyle name="Normal 12 5 2 6 2 2 2 2 3" xfId="34698" xr:uid="{00000000-0005-0000-0000-0000DE8A0000}"/>
    <cellStyle name="Normal 12 5 2 6 2 2 2 3" xfId="16398" xr:uid="{00000000-0005-0000-0000-0000DF8A0000}"/>
    <cellStyle name="Normal 12 5 2 6 2 2 2 3 2" xfId="42018" xr:uid="{00000000-0005-0000-0000-0000E08A0000}"/>
    <cellStyle name="Normal 12 5 2 6 2 2 2 4" xfId="29208" xr:uid="{00000000-0005-0000-0000-0000E18A0000}"/>
    <cellStyle name="Normal 12 5 2 6 2 2 3" xfId="5417" xr:uid="{00000000-0005-0000-0000-0000E28A0000}"/>
    <cellStyle name="Normal 12 5 2 6 2 2 3 2" xfId="10907" xr:uid="{00000000-0005-0000-0000-0000E38A0000}"/>
    <cellStyle name="Normal 12 5 2 6 2 2 3 2 2" xfId="23718" xr:uid="{00000000-0005-0000-0000-0000E48A0000}"/>
    <cellStyle name="Normal 12 5 2 6 2 2 3 2 2 2" xfId="49338" xr:uid="{00000000-0005-0000-0000-0000E58A0000}"/>
    <cellStyle name="Normal 12 5 2 6 2 2 3 2 3" xfId="36528" xr:uid="{00000000-0005-0000-0000-0000E68A0000}"/>
    <cellStyle name="Normal 12 5 2 6 2 2 3 3" xfId="18228" xr:uid="{00000000-0005-0000-0000-0000E78A0000}"/>
    <cellStyle name="Normal 12 5 2 6 2 2 3 3 2" xfId="43848" xr:uid="{00000000-0005-0000-0000-0000E88A0000}"/>
    <cellStyle name="Normal 12 5 2 6 2 2 3 4" xfId="31038" xr:uid="{00000000-0005-0000-0000-0000E98A0000}"/>
    <cellStyle name="Normal 12 5 2 6 2 2 4" xfId="12737" xr:uid="{00000000-0005-0000-0000-0000EA8A0000}"/>
    <cellStyle name="Normal 12 5 2 6 2 2 4 2" xfId="25548" xr:uid="{00000000-0005-0000-0000-0000EB8A0000}"/>
    <cellStyle name="Normal 12 5 2 6 2 2 4 2 2" xfId="51168" xr:uid="{00000000-0005-0000-0000-0000EC8A0000}"/>
    <cellStyle name="Normal 12 5 2 6 2 2 4 3" xfId="38358" xr:uid="{00000000-0005-0000-0000-0000ED8A0000}"/>
    <cellStyle name="Normal 12 5 2 6 2 2 5" xfId="7247" xr:uid="{00000000-0005-0000-0000-0000EE8A0000}"/>
    <cellStyle name="Normal 12 5 2 6 2 2 5 2" xfId="20058" xr:uid="{00000000-0005-0000-0000-0000EF8A0000}"/>
    <cellStyle name="Normal 12 5 2 6 2 2 5 2 2" xfId="45678" xr:uid="{00000000-0005-0000-0000-0000F08A0000}"/>
    <cellStyle name="Normal 12 5 2 6 2 2 5 3" xfId="32868" xr:uid="{00000000-0005-0000-0000-0000F18A0000}"/>
    <cellStyle name="Normal 12 5 2 6 2 2 6" xfId="14568" xr:uid="{00000000-0005-0000-0000-0000F28A0000}"/>
    <cellStyle name="Normal 12 5 2 6 2 2 6 2" xfId="40188" xr:uid="{00000000-0005-0000-0000-0000F38A0000}"/>
    <cellStyle name="Normal 12 5 2 6 2 2 7" xfId="27378" xr:uid="{00000000-0005-0000-0000-0000F48A0000}"/>
    <cellStyle name="Normal 12 5 2 6 2 3" xfId="2693" xr:uid="{00000000-0005-0000-0000-0000F58A0000}"/>
    <cellStyle name="Normal 12 5 2 6 2 3 2" xfId="8183" xr:uid="{00000000-0005-0000-0000-0000F68A0000}"/>
    <cellStyle name="Normal 12 5 2 6 2 3 2 2" xfId="20994" xr:uid="{00000000-0005-0000-0000-0000F78A0000}"/>
    <cellStyle name="Normal 12 5 2 6 2 3 2 2 2" xfId="46614" xr:uid="{00000000-0005-0000-0000-0000F88A0000}"/>
    <cellStyle name="Normal 12 5 2 6 2 3 2 3" xfId="33804" xr:uid="{00000000-0005-0000-0000-0000F98A0000}"/>
    <cellStyle name="Normal 12 5 2 6 2 3 3" xfId="15504" xr:uid="{00000000-0005-0000-0000-0000FA8A0000}"/>
    <cellStyle name="Normal 12 5 2 6 2 3 3 2" xfId="41124" xr:uid="{00000000-0005-0000-0000-0000FB8A0000}"/>
    <cellStyle name="Normal 12 5 2 6 2 3 4" xfId="28314" xr:uid="{00000000-0005-0000-0000-0000FC8A0000}"/>
    <cellStyle name="Normal 12 5 2 6 2 4" xfId="4523" xr:uid="{00000000-0005-0000-0000-0000FD8A0000}"/>
    <cellStyle name="Normal 12 5 2 6 2 4 2" xfId="10013" xr:uid="{00000000-0005-0000-0000-0000FE8A0000}"/>
    <cellStyle name="Normal 12 5 2 6 2 4 2 2" xfId="22824" xr:uid="{00000000-0005-0000-0000-0000FF8A0000}"/>
    <cellStyle name="Normal 12 5 2 6 2 4 2 2 2" xfId="48444" xr:uid="{00000000-0005-0000-0000-0000008B0000}"/>
    <cellStyle name="Normal 12 5 2 6 2 4 2 3" xfId="35634" xr:uid="{00000000-0005-0000-0000-0000018B0000}"/>
    <cellStyle name="Normal 12 5 2 6 2 4 3" xfId="17334" xr:uid="{00000000-0005-0000-0000-0000028B0000}"/>
    <cellStyle name="Normal 12 5 2 6 2 4 3 2" xfId="42954" xr:uid="{00000000-0005-0000-0000-0000038B0000}"/>
    <cellStyle name="Normal 12 5 2 6 2 4 4" xfId="30144" xr:uid="{00000000-0005-0000-0000-0000048B0000}"/>
    <cellStyle name="Normal 12 5 2 6 2 5" xfId="11843" xr:uid="{00000000-0005-0000-0000-0000058B0000}"/>
    <cellStyle name="Normal 12 5 2 6 2 5 2" xfId="24654" xr:uid="{00000000-0005-0000-0000-0000068B0000}"/>
    <cellStyle name="Normal 12 5 2 6 2 5 2 2" xfId="50274" xr:uid="{00000000-0005-0000-0000-0000078B0000}"/>
    <cellStyle name="Normal 12 5 2 6 2 5 3" xfId="37464" xr:uid="{00000000-0005-0000-0000-0000088B0000}"/>
    <cellStyle name="Normal 12 5 2 6 2 6" xfId="6353" xr:uid="{00000000-0005-0000-0000-0000098B0000}"/>
    <cellStyle name="Normal 12 5 2 6 2 6 2" xfId="19164" xr:uid="{00000000-0005-0000-0000-00000A8B0000}"/>
    <cellStyle name="Normal 12 5 2 6 2 6 2 2" xfId="44784" xr:uid="{00000000-0005-0000-0000-00000B8B0000}"/>
    <cellStyle name="Normal 12 5 2 6 2 6 3" xfId="31974" xr:uid="{00000000-0005-0000-0000-00000C8B0000}"/>
    <cellStyle name="Normal 12 5 2 6 2 7" xfId="13674" xr:uid="{00000000-0005-0000-0000-00000D8B0000}"/>
    <cellStyle name="Normal 12 5 2 6 2 7 2" xfId="39294" xr:uid="{00000000-0005-0000-0000-00000E8B0000}"/>
    <cellStyle name="Normal 12 5 2 6 2 8" xfId="26484" xr:uid="{00000000-0005-0000-0000-00000F8B0000}"/>
    <cellStyle name="Normal 12 5 2 6 3" xfId="1283" xr:uid="{00000000-0005-0000-0000-0000108B0000}"/>
    <cellStyle name="Normal 12 5 2 6 3 2" xfId="3113" xr:uid="{00000000-0005-0000-0000-0000118B0000}"/>
    <cellStyle name="Normal 12 5 2 6 3 2 2" xfId="8603" xr:uid="{00000000-0005-0000-0000-0000128B0000}"/>
    <cellStyle name="Normal 12 5 2 6 3 2 2 2" xfId="21414" xr:uid="{00000000-0005-0000-0000-0000138B0000}"/>
    <cellStyle name="Normal 12 5 2 6 3 2 2 2 2" xfId="47034" xr:uid="{00000000-0005-0000-0000-0000148B0000}"/>
    <cellStyle name="Normal 12 5 2 6 3 2 2 3" xfId="34224" xr:uid="{00000000-0005-0000-0000-0000158B0000}"/>
    <cellStyle name="Normal 12 5 2 6 3 2 3" xfId="15924" xr:uid="{00000000-0005-0000-0000-0000168B0000}"/>
    <cellStyle name="Normal 12 5 2 6 3 2 3 2" xfId="41544" xr:uid="{00000000-0005-0000-0000-0000178B0000}"/>
    <cellStyle name="Normal 12 5 2 6 3 2 4" xfId="28734" xr:uid="{00000000-0005-0000-0000-0000188B0000}"/>
    <cellStyle name="Normal 12 5 2 6 3 3" xfId="4943" xr:uid="{00000000-0005-0000-0000-0000198B0000}"/>
    <cellStyle name="Normal 12 5 2 6 3 3 2" xfId="10433" xr:uid="{00000000-0005-0000-0000-00001A8B0000}"/>
    <cellStyle name="Normal 12 5 2 6 3 3 2 2" xfId="23244" xr:uid="{00000000-0005-0000-0000-00001B8B0000}"/>
    <cellStyle name="Normal 12 5 2 6 3 3 2 2 2" xfId="48864" xr:uid="{00000000-0005-0000-0000-00001C8B0000}"/>
    <cellStyle name="Normal 12 5 2 6 3 3 2 3" xfId="36054" xr:uid="{00000000-0005-0000-0000-00001D8B0000}"/>
    <cellStyle name="Normal 12 5 2 6 3 3 3" xfId="17754" xr:uid="{00000000-0005-0000-0000-00001E8B0000}"/>
    <cellStyle name="Normal 12 5 2 6 3 3 3 2" xfId="43374" xr:uid="{00000000-0005-0000-0000-00001F8B0000}"/>
    <cellStyle name="Normal 12 5 2 6 3 3 4" xfId="30564" xr:uid="{00000000-0005-0000-0000-0000208B0000}"/>
    <cellStyle name="Normal 12 5 2 6 3 4" xfId="12263" xr:uid="{00000000-0005-0000-0000-0000218B0000}"/>
    <cellStyle name="Normal 12 5 2 6 3 4 2" xfId="25074" xr:uid="{00000000-0005-0000-0000-0000228B0000}"/>
    <cellStyle name="Normal 12 5 2 6 3 4 2 2" xfId="50694" xr:uid="{00000000-0005-0000-0000-0000238B0000}"/>
    <cellStyle name="Normal 12 5 2 6 3 4 3" xfId="37884" xr:uid="{00000000-0005-0000-0000-0000248B0000}"/>
    <cellStyle name="Normal 12 5 2 6 3 5" xfId="6773" xr:uid="{00000000-0005-0000-0000-0000258B0000}"/>
    <cellStyle name="Normal 12 5 2 6 3 5 2" xfId="19584" xr:uid="{00000000-0005-0000-0000-0000268B0000}"/>
    <cellStyle name="Normal 12 5 2 6 3 5 2 2" xfId="45204" xr:uid="{00000000-0005-0000-0000-0000278B0000}"/>
    <cellStyle name="Normal 12 5 2 6 3 5 3" xfId="32394" xr:uid="{00000000-0005-0000-0000-0000288B0000}"/>
    <cellStyle name="Normal 12 5 2 6 3 6" xfId="14094" xr:uid="{00000000-0005-0000-0000-0000298B0000}"/>
    <cellStyle name="Normal 12 5 2 6 3 6 2" xfId="39714" xr:uid="{00000000-0005-0000-0000-00002A8B0000}"/>
    <cellStyle name="Normal 12 5 2 6 3 7" xfId="26904" xr:uid="{00000000-0005-0000-0000-00002B8B0000}"/>
    <cellStyle name="Normal 12 5 2 6 4" xfId="2219" xr:uid="{00000000-0005-0000-0000-00002C8B0000}"/>
    <cellStyle name="Normal 12 5 2 6 4 2" xfId="7709" xr:uid="{00000000-0005-0000-0000-00002D8B0000}"/>
    <cellStyle name="Normal 12 5 2 6 4 2 2" xfId="20520" xr:uid="{00000000-0005-0000-0000-00002E8B0000}"/>
    <cellStyle name="Normal 12 5 2 6 4 2 2 2" xfId="46140" xr:uid="{00000000-0005-0000-0000-00002F8B0000}"/>
    <cellStyle name="Normal 12 5 2 6 4 2 3" xfId="33330" xr:uid="{00000000-0005-0000-0000-0000308B0000}"/>
    <cellStyle name="Normal 12 5 2 6 4 3" xfId="15030" xr:uid="{00000000-0005-0000-0000-0000318B0000}"/>
    <cellStyle name="Normal 12 5 2 6 4 3 2" xfId="40650" xr:uid="{00000000-0005-0000-0000-0000328B0000}"/>
    <cellStyle name="Normal 12 5 2 6 4 4" xfId="27840" xr:uid="{00000000-0005-0000-0000-0000338B0000}"/>
    <cellStyle name="Normal 12 5 2 6 5" xfId="4049" xr:uid="{00000000-0005-0000-0000-0000348B0000}"/>
    <cellStyle name="Normal 12 5 2 6 5 2" xfId="9539" xr:uid="{00000000-0005-0000-0000-0000358B0000}"/>
    <cellStyle name="Normal 12 5 2 6 5 2 2" xfId="22350" xr:uid="{00000000-0005-0000-0000-0000368B0000}"/>
    <cellStyle name="Normal 12 5 2 6 5 2 2 2" xfId="47970" xr:uid="{00000000-0005-0000-0000-0000378B0000}"/>
    <cellStyle name="Normal 12 5 2 6 5 2 3" xfId="35160" xr:uid="{00000000-0005-0000-0000-0000388B0000}"/>
    <cellStyle name="Normal 12 5 2 6 5 3" xfId="16860" xr:uid="{00000000-0005-0000-0000-0000398B0000}"/>
    <cellStyle name="Normal 12 5 2 6 5 3 2" xfId="42480" xr:uid="{00000000-0005-0000-0000-00003A8B0000}"/>
    <cellStyle name="Normal 12 5 2 6 5 4" xfId="29670" xr:uid="{00000000-0005-0000-0000-00003B8B0000}"/>
    <cellStyle name="Normal 12 5 2 6 6" xfId="11369" xr:uid="{00000000-0005-0000-0000-00003C8B0000}"/>
    <cellStyle name="Normal 12 5 2 6 6 2" xfId="24180" xr:uid="{00000000-0005-0000-0000-00003D8B0000}"/>
    <cellStyle name="Normal 12 5 2 6 6 2 2" xfId="49800" xr:uid="{00000000-0005-0000-0000-00003E8B0000}"/>
    <cellStyle name="Normal 12 5 2 6 6 3" xfId="36990" xr:uid="{00000000-0005-0000-0000-00003F8B0000}"/>
    <cellStyle name="Normal 12 5 2 6 7" xfId="5879" xr:uid="{00000000-0005-0000-0000-0000408B0000}"/>
    <cellStyle name="Normal 12 5 2 6 7 2" xfId="18690" xr:uid="{00000000-0005-0000-0000-0000418B0000}"/>
    <cellStyle name="Normal 12 5 2 6 7 2 2" xfId="44310" xr:uid="{00000000-0005-0000-0000-0000428B0000}"/>
    <cellStyle name="Normal 12 5 2 6 7 3" xfId="31500" xr:uid="{00000000-0005-0000-0000-0000438B0000}"/>
    <cellStyle name="Normal 12 5 2 6 8" xfId="13200" xr:uid="{00000000-0005-0000-0000-0000448B0000}"/>
    <cellStyle name="Normal 12 5 2 6 8 2" xfId="38820" xr:uid="{00000000-0005-0000-0000-0000458B0000}"/>
    <cellStyle name="Normal 12 5 2 6 9" xfId="26010" xr:uid="{00000000-0005-0000-0000-0000468B0000}"/>
    <cellStyle name="Normal 12 5 2 7" xfId="595" xr:uid="{00000000-0005-0000-0000-0000478B0000}"/>
    <cellStyle name="Normal 12 5 2 7 2" xfId="995" xr:uid="{00000000-0005-0000-0000-0000488B0000}"/>
    <cellStyle name="Normal 12 5 2 7 2 2" xfId="1890" xr:uid="{00000000-0005-0000-0000-0000498B0000}"/>
    <cellStyle name="Normal 12 5 2 7 2 2 2" xfId="3720" xr:uid="{00000000-0005-0000-0000-00004A8B0000}"/>
    <cellStyle name="Normal 12 5 2 7 2 2 2 2" xfId="9210" xr:uid="{00000000-0005-0000-0000-00004B8B0000}"/>
    <cellStyle name="Normal 12 5 2 7 2 2 2 2 2" xfId="22021" xr:uid="{00000000-0005-0000-0000-00004C8B0000}"/>
    <cellStyle name="Normal 12 5 2 7 2 2 2 2 2 2" xfId="47641" xr:uid="{00000000-0005-0000-0000-00004D8B0000}"/>
    <cellStyle name="Normal 12 5 2 7 2 2 2 2 3" xfId="34831" xr:uid="{00000000-0005-0000-0000-00004E8B0000}"/>
    <cellStyle name="Normal 12 5 2 7 2 2 2 3" xfId="16531" xr:uid="{00000000-0005-0000-0000-00004F8B0000}"/>
    <cellStyle name="Normal 12 5 2 7 2 2 2 3 2" xfId="42151" xr:uid="{00000000-0005-0000-0000-0000508B0000}"/>
    <cellStyle name="Normal 12 5 2 7 2 2 2 4" xfId="29341" xr:uid="{00000000-0005-0000-0000-0000518B0000}"/>
    <cellStyle name="Normal 12 5 2 7 2 2 3" xfId="5550" xr:uid="{00000000-0005-0000-0000-0000528B0000}"/>
    <cellStyle name="Normal 12 5 2 7 2 2 3 2" xfId="11040" xr:uid="{00000000-0005-0000-0000-0000538B0000}"/>
    <cellStyle name="Normal 12 5 2 7 2 2 3 2 2" xfId="23851" xr:uid="{00000000-0005-0000-0000-0000548B0000}"/>
    <cellStyle name="Normal 12 5 2 7 2 2 3 2 2 2" xfId="49471" xr:uid="{00000000-0005-0000-0000-0000558B0000}"/>
    <cellStyle name="Normal 12 5 2 7 2 2 3 2 3" xfId="36661" xr:uid="{00000000-0005-0000-0000-0000568B0000}"/>
    <cellStyle name="Normal 12 5 2 7 2 2 3 3" xfId="18361" xr:uid="{00000000-0005-0000-0000-0000578B0000}"/>
    <cellStyle name="Normal 12 5 2 7 2 2 3 3 2" xfId="43981" xr:uid="{00000000-0005-0000-0000-0000588B0000}"/>
    <cellStyle name="Normal 12 5 2 7 2 2 3 4" xfId="31171" xr:uid="{00000000-0005-0000-0000-0000598B0000}"/>
    <cellStyle name="Normal 12 5 2 7 2 2 4" xfId="12870" xr:uid="{00000000-0005-0000-0000-00005A8B0000}"/>
    <cellStyle name="Normal 12 5 2 7 2 2 4 2" xfId="25681" xr:uid="{00000000-0005-0000-0000-00005B8B0000}"/>
    <cellStyle name="Normal 12 5 2 7 2 2 4 2 2" xfId="51301" xr:uid="{00000000-0005-0000-0000-00005C8B0000}"/>
    <cellStyle name="Normal 12 5 2 7 2 2 4 3" xfId="38491" xr:uid="{00000000-0005-0000-0000-00005D8B0000}"/>
    <cellStyle name="Normal 12 5 2 7 2 2 5" xfId="7380" xr:uid="{00000000-0005-0000-0000-00005E8B0000}"/>
    <cellStyle name="Normal 12 5 2 7 2 2 5 2" xfId="20191" xr:uid="{00000000-0005-0000-0000-00005F8B0000}"/>
    <cellStyle name="Normal 12 5 2 7 2 2 5 2 2" xfId="45811" xr:uid="{00000000-0005-0000-0000-0000608B0000}"/>
    <cellStyle name="Normal 12 5 2 7 2 2 5 3" xfId="33001" xr:uid="{00000000-0005-0000-0000-0000618B0000}"/>
    <cellStyle name="Normal 12 5 2 7 2 2 6" xfId="14701" xr:uid="{00000000-0005-0000-0000-0000628B0000}"/>
    <cellStyle name="Normal 12 5 2 7 2 2 6 2" xfId="40321" xr:uid="{00000000-0005-0000-0000-0000638B0000}"/>
    <cellStyle name="Normal 12 5 2 7 2 2 7" xfId="27511" xr:uid="{00000000-0005-0000-0000-0000648B0000}"/>
    <cellStyle name="Normal 12 5 2 7 2 3" xfId="2826" xr:uid="{00000000-0005-0000-0000-0000658B0000}"/>
    <cellStyle name="Normal 12 5 2 7 2 3 2" xfId="8316" xr:uid="{00000000-0005-0000-0000-0000668B0000}"/>
    <cellStyle name="Normal 12 5 2 7 2 3 2 2" xfId="21127" xr:uid="{00000000-0005-0000-0000-0000678B0000}"/>
    <cellStyle name="Normal 12 5 2 7 2 3 2 2 2" xfId="46747" xr:uid="{00000000-0005-0000-0000-0000688B0000}"/>
    <cellStyle name="Normal 12 5 2 7 2 3 2 3" xfId="33937" xr:uid="{00000000-0005-0000-0000-0000698B0000}"/>
    <cellStyle name="Normal 12 5 2 7 2 3 3" xfId="15637" xr:uid="{00000000-0005-0000-0000-00006A8B0000}"/>
    <cellStyle name="Normal 12 5 2 7 2 3 3 2" xfId="41257" xr:uid="{00000000-0005-0000-0000-00006B8B0000}"/>
    <cellStyle name="Normal 12 5 2 7 2 3 4" xfId="28447" xr:uid="{00000000-0005-0000-0000-00006C8B0000}"/>
    <cellStyle name="Normal 12 5 2 7 2 4" xfId="4656" xr:uid="{00000000-0005-0000-0000-00006D8B0000}"/>
    <cellStyle name="Normal 12 5 2 7 2 4 2" xfId="10146" xr:uid="{00000000-0005-0000-0000-00006E8B0000}"/>
    <cellStyle name="Normal 12 5 2 7 2 4 2 2" xfId="22957" xr:uid="{00000000-0005-0000-0000-00006F8B0000}"/>
    <cellStyle name="Normal 12 5 2 7 2 4 2 2 2" xfId="48577" xr:uid="{00000000-0005-0000-0000-0000708B0000}"/>
    <cellStyle name="Normal 12 5 2 7 2 4 2 3" xfId="35767" xr:uid="{00000000-0005-0000-0000-0000718B0000}"/>
    <cellStyle name="Normal 12 5 2 7 2 4 3" xfId="17467" xr:uid="{00000000-0005-0000-0000-0000728B0000}"/>
    <cellStyle name="Normal 12 5 2 7 2 4 3 2" xfId="43087" xr:uid="{00000000-0005-0000-0000-0000738B0000}"/>
    <cellStyle name="Normal 12 5 2 7 2 4 4" xfId="30277" xr:uid="{00000000-0005-0000-0000-0000748B0000}"/>
    <cellStyle name="Normal 12 5 2 7 2 5" xfId="11976" xr:uid="{00000000-0005-0000-0000-0000758B0000}"/>
    <cellStyle name="Normal 12 5 2 7 2 5 2" xfId="24787" xr:uid="{00000000-0005-0000-0000-0000768B0000}"/>
    <cellStyle name="Normal 12 5 2 7 2 5 2 2" xfId="50407" xr:uid="{00000000-0005-0000-0000-0000778B0000}"/>
    <cellStyle name="Normal 12 5 2 7 2 5 3" xfId="37597" xr:uid="{00000000-0005-0000-0000-0000788B0000}"/>
    <cellStyle name="Normal 12 5 2 7 2 6" xfId="6486" xr:uid="{00000000-0005-0000-0000-0000798B0000}"/>
    <cellStyle name="Normal 12 5 2 7 2 6 2" xfId="19297" xr:uid="{00000000-0005-0000-0000-00007A8B0000}"/>
    <cellStyle name="Normal 12 5 2 7 2 6 2 2" xfId="44917" xr:uid="{00000000-0005-0000-0000-00007B8B0000}"/>
    <cellStyle name="Normal 12 5 2 7 2 6 3" xfId="32107" xr:uid="{00000000-0005-0000-0000-00007C8B0000}"/>
    <cellStyle name="Normal 12 5 2 7 2 7" xfId="13807" xr:uid="{00000000-0005-0000-0000-00007D8B0000}"/>
    <cellStyle name="Normal 12 5 2 7 2 7 2" xfId="39427" xr:uid="{00000000-0005-0000-0000-00007E8B0000}"/>
    <cellStyle name="Normal 12 5 2 7 2 8" xfId="26617" xr:uid="{00000000-0005-0000-0000-00007F8B0000}"/>
    <cellStyle name="Normal 12 5 2 7 3" xfId="1490" xr:uid="{00000000-0005-0000-0000-0000808B0000}"/>
    <cellStyle name="Normal 12 5 2 7 3 2" xfId="3320" xr:uid="{00000000-0005-0000-0000-0000818B0000}"/>
    <cellStyle name="Normal 12 5 2 7 3 2 2" xfId="8810" xr:uid="{00000000-0005-0000-0000-0000828B0000}"/>
    <cellStyle name="Normal 12 5 2 7 3 2 2 2" xfId="21621" xr:uid="{00000000-0005-0000-0000-0000838B0000}"/>
    <cellStyle name="Normal 12 5 2 7 3 2 2 2 2" xfId="47241" xr:uid="{00000000-0005-0000-0000-0000848B0000}"/>
    <cellStyle name="Normal 12 5 2 7 3 2 2 3" xfId="34431" xr:uid="{00000000-0005-0000-0000-0000858B0000}"/>
    <cellStyle name="Normal 12 5 2 7 3 2 3" xfId="16131" xr:uid="{00000000-0005-0000-0000-0000868B0000}"/>
    <cellStyle name="Normal 12 5 2 7 3 2 3 2" xfId="41751" xr:uid="{00000000-0005-0000-0000-0000878B0000}"/>
    <cellStyle name="Normal 12 5 2 7 3 2 4" xfId="28941" xr:uid="{00000000-0005-0000-0000-0000888B0000}"/>
    <cellStyle name="Normal 12 5 2 7 3 3" xfId="5150" xr:uid="{00000000-0005-0000-0000-0000898B0000}"/>
    <cellStyle name="Normal 12 5 2 7 3 3 2" xfId="10640" xr:uid="{00000000-0005-0000-0000-00008A8B0000}"/>
    <cellStyle name="Normal 12 5 2 7 3 3 2 2" xfId="23451" xr:uid="{00000000-0005-0000-0000-00008B8B0000}"/>
    <cellStyle name="Normal 12 5 2 7 3 3 2 2 2" xfId="49071" xr:uid="{00000000-0005-0000-0000-00008C8B0000}"/>
    <cellStyle name="Normal 12 5 2 7 3 3 2 3" xfId="36261" xr:uid="{00000000-0005-0000-0000-00008D8B0000}"/>
    <cellStyle name="Normal 12 5 2 7 3 3 3" xfId="17961" xr:uid="{00000000-0005-0000-0000-00008E8B0000}"/>
    <cellStyle name="Normal 12 5 2 7 3 3 3 2" xfId="43581" xr:uid="{00000000-0005-0000-0000-00008F8B0000}"/>
    <cellStyle name="Normal 12 5 2 7 3 3 4" xfId="30771" xr:uid="{00000000-0005-0000-0000-0000908B0000}"/>
    <cellStyle name="Normal 12 5 2 7 3 4" xfId="12470" xr:uid="{00000000-0005-0000-0000-0000918B0000}"/>
    <cellStyle name="Normal 12 5 2 7 3 4 2" xfId="25281" xr:uid="{00000000-0005-0000-0000-0000928B0000}"/>
    <cellStyle name="Normal 12 5 2 7 3 4 2 2" xfId="50901" xr:uid="{00000000-0005-0000-0000-0000938B0000}"/>
    <cellStyle name="Normal 12 5 2 7 3 4 3" xfId="38091" xr:uid="{00000000-0005-0000-0000-0000948B0000}"/>
    <cellStyle name="Normal 12 5 2 7 3 5" xfId="6980" xr:uid="{00000000-0005-0000-0000-0000958B0000}"/>
    <cellStyle name="Normal 12 5 2 7 3 5 2" xfId="19791" xr:uid="{00000000-0005-0000-0000-0000968B0000}"/>
    <cellStyle name="Normal 12 5 2 7 3 5 2 2" xfId="45411" xr:uid="{00000000-0005-0000-0000-0000978B0000}"/>
    <cellStyle name="Normal 12 5 2 7 3 5 3" xfId="32601" xr:uid="{00000000-0005-0000-0000-0000988B0000}"/>
    <cellStyle name="Normal 12 5 2 7 3 6" xfId="14301" xr:uid="{00000000-0005-0000-0000-0000998B0000}"/>
    <cellStyle name="Normal 12 5 2 7 3 6 2" xfId="39921" xr:uid="{00000000-0005-0000-0000-00009A8B0000}"/>
    <cellStyle name="Normal 12 5 2 7 3 7" xfId="27111" xr:uid="{00000000-0005-0000-0000-00009B8B0000}"/>
    <cellStyle name="Normal 12 5 2 7 4" xfId="2426" xr:uid="{00000000-0005-0000-0000-00009C8B0000}"/>
    <cellStyle name="Normal 12 5 2 7 4 2" xfId="7916" xr:uid="{00000000-0005-0000-0000-00009D8B0000}"/>
    <cellStyle name="Normal 12 5 2 7 4 2 2" xfId="20727" xr:uid="{00000000-0005-0000-0000-00009E8B0000}"/>
    <cellStyle name="Normal 12 5 2 7 4 2 2 2" xfId="46347" xr:uid="{00000000-0005-0000-0000-00009F8B0000}"/>
    <cellStyle name="Normal 12 5 2 7 4 2 3" xfId="33537" xr:uid="{00000000-0005-0000-0000-0000A08B0000}"/>
    <cellStyle name="Normal 12 5 2 7 4 3" xfId="15237" xr:uid="{00000000-0005-0000-0000-0000A18B0000}"/>
    <cellStyle name="Normal 12 5 2 7 4 3 2" xfId="40857" xr:uid="{00000000-0005-0000-0000-0000A28B0000}"/>
    <cellStyle name="Normal 12 5 2 7 4 4" xfId="28047" xr:uid="{00000000-0005-0000-0000-0000A38B0000}"/>
    <cellStyle name="Normal 12 5 2 7 5" xfId="4256" xr:uid="{00000000-0005-0000-0000-0000A48B0000}"/>
    <cellStyle name="Normal 12 5 2 7 5 2" xfId="9746" xr:uid="{00000000-0005-0000-0000-0000A58B0000}"/>
    <cellStyle name="Normal 12 5 2 7 5 2 2" xfId="22557" xr:uid="{00000000-0005-0000-0000-0000A68B0000}"/>
    <cellStyle name="Normal 12 5 2 7 5 2 2 2" xfId="48177" xr:uid="{00000000-0005-0000-0000-0000A78B0000}"/>
    <cellStyle name="Normal 12 5 2 7 5 2 3" xfId="35367" xr:uid="{00000000-0005-0000-0000-0000A88B0000}"/>
    <cellStyle name="Normal 12 5 2 7 5 3" xfId="17067" xr:uid="{00000000-0005-0000-0000-0000A98B0000}"/>
    <cellStyle name="Normal 12 5 2 7 5 3 2" xfId="42687" xr:uid="{00000000-0005-0000-0000-0000AA8B0000}"/>
    <cellStyle name="Normal 12 5 2 7 5 4" xfId="29877" xr:uid="{00000000-0005-0000-0000-0000AB8B0000}"/>
    <cellStyle name="Normal 12 5 2 7 6" xfId="11576" xr:uid="{00000000-0005-0000-0000-0000AC8B0000}"/>
    <cellStyle name="Normal 12 5 2 7 6 2" xfId="24387" xr:uid="{00000000-0005-0000-0000-0000AD8B0000}"/>
    <cellStyle name="Normal 12 5 2 7 6 2 2" xfId="50007" xr:uid="{00000000-0005-0000-0000-0000AE8B0000}"/>
    <cellStyle name="Normal 12 5 2 7 6 3" xfId="37197" xr:uid="{00000000-0005-0000-0000-0000AF8B0000}"/>
    <cellStyle name="Normal 12 5 2 7 7" xfId="6086" xr:uid="{00000000-0005-0000-0000-0000B08B0000}"/>
    <cellStyle name="Normal 12 5 2 7 7 2" xfId="18897" xr:uid="{00000000-0005-0000-0000-0000B18B0000}"/>
    <cellStyle name="Normal 12 5 2 7 7 2 2" xfId="44517" xr:uid="{00000000-0005-0000-0000-0000B28B0000}"/>
    <cellStyle name="Normal 12 5 2 7 7 3" xfId="31707" xr:uid="{00000000-0005-0000-0000-0000B38B0000}"/>
    <cellStyle name="Normal 12 5 2 7 8" xfId="13407" xr:uid="{00000000-0005-0000-0000-0000B48B0000}"/>
    <cellStyle name="Normal 12 5 2 7 8 2" xfId="39027" xr:uid="{00000000-0005-0000-0000-0000B58B0000}"/>
    <cellStyle name="Normal 12 5 2 7 9" xfId="26217" xr:uid="{00000000-0005-0000-0000-0000B68B0000}"/>
    <cellStyle name="Normal 12 5 2 8" xfId="729" xr:uid="{00000000-0005-0000-0000-0000B78B0000}"/>
    <cellStyle name="Normal 12 5 2 8 2" xfId="1624" xr:uid="{00000000-0005-0000-0000-0000B88B0000}"/>
    <cellStyle name="Normal 12 5 2 8 2 2" xfId="3454" xr:uid="{00000000-0005-0000-0000-0000B98B0000}"/>
    <cellStyle name="Normal 12 5 2 8 2 2 2" xfId="8944" xr:uid="{00000000-0005-0000-0000-0000BA8B0000}"/>
    <cellStyle name="Normal 12 5 2 8 2 2 2 2" xfId="21755" xr:uid="{00000000-0005-0000-0000-0000BB8B0000}"/>
    <cellStyle name="Normal 12 5 2 8 2 2 2 2 2" xfId="47375" xr:uid="{00000000-0005-0000-0000-0000BC8B0000}"/>
    <cellStyle name="Normal 12 5 2 8 2 2 2 3" xfId="34565" xr:uid="{00000000-0005-0000-0000-0000BD8B0000}"/>
    <cellStyle name="Normal 12 5 2 8 2 2 3" xfId="16265" xr:uid="{00000000-0005-0000-0000-0000BE8B0000}"/>
    <cellStyle name="Normal 12 5 2 8 2 2 3 2" xfId="41885" xr:uid="{00000000-0005-0000-0000-0000BF8B0000}"/>
    <cellStyle name="Normal 12 5 2 8 2 2 4" xfId="29075" xr:uid="{00000000-0005-0000-0000-0000C08B0000}"/>
    <cellStyle name="Normal 12 5 2 8 2 3" xfId="5284" xr:uid="{00000000-0005-0000-0000-0000C18B0000}"/>
    <cellStyle name="Normal 12 5 2 8 2 3 2" xfId="10774" xr:uid="{00000000-0005-0000-0000-0000C28B0000}"/>
    <cellStyle name="Normal 12 5 2 8 2 3 2 2" xfId="23585" xr:uid="{00000000-0005-0000-0000-0000C38B0000}"/>
    <cellStyle name="Normal 12 5 2 8 2 3 2 2 2" xfId="49205" xr:uid="{00000000-0005-0000-0000-0000C48B0000}"/>
    <cellStyle name="Normal 12 5 2 8 2 3 2 3" xfId="36395" xr:uid="{00000000-0005-0000-0000-0000C58B0000}"/>
    <cellStyle name="Normal 12 5 2 8 2 3 3" xfId="18095" xr:uid="{00000000-0005-0000-0000-0000C68B0000}"/>
    <cellStyle name="Normal 12 5 2 8 2 3 3 2" xfId="43715" xr:uid="{00000000-0005-0000-0000-0000C78B0000}"/>
    <cellStyle name="Normal 12 5 2 8 2 3 4" xfId="30905" xr:uid="{00000000-0005-0000-0000-0000C88B0000}"/>
    <cellStyle name="Normal 12 5 2 8 2 4" xfId="12604" xr:uid="{00000000-0005-0000-0000-0000C98B0000}"/>
    <cellStyle name="Normal 12 5 2 8 2 4 2" xfId="25415" xr:uid="{00000000-0005-0000-0000-0000CA8B0000}"/>
    <cellStyle name="Normal 12 5 2 8 2 4 2 2" xfId="51035" xr:uid="{00000000-0005-0000-0000-0000CB8B0000}"/>
    <cellStyle name="Normal 12 5 2 8 2 4 3" xfId="38225" xr:uid="{00000000-0005-0000-0000-0000CC8B0000}"/>
    <cellStyle name="Normal 12 5 2 8 2 5" xfId="7114" xr:uid="{00000000-0005-0000-0000-0000CD8B0000}"/>
    <cellStyle name="Normal 12 5 2 8 2 5 2" xfId="19925" xr:uid="{00000000-0005-0000-0000-0000CE8B0000}"/>
    <cellStyle name="Normal 12 5 2 8 2 5 2 2" xfId="45545" xr:uid="{00000000-0005-0000-0000-0000CF8B0000}"/>
    <cellStyle name="Normal 12 5 2 8 2 5 3" xfId="32735" xr:uid="{00000000-0005-0000-0000-0000D08B0000}"/>
    <cellStyle name="Normal 12 5 2 8 2 6" xfId="14435" xr:uid="{00000000-0005-0000-0000-0000D18B0000}"/>
    <cellStyle name="Normal 12 5 2 8 2 6 2" xfId="40055" xr:uid="{00000000-0005-0000-0000-0000D28B0000}"/>
    <cellStyle name="Normal 12 5 2 8 2 7" xfId="27245" xr:uid="{00000000-0005-0000-0000-0000D38B0000}"/>
    <cellStyle name="Normal 12 5 2 8 3" xfId="2560" xr:uid="{00000000-0005-0000-0000-0000D48B0000}"/>
    <cellStyle name="Normal 12 5 2 8 3 2" xfId="8050" xr:uid="{00000000-0005-0000-0000-0000D58B0000}"/>
    <cellStyle name="Normal 12 5 2 8 3 2 2" xfId="20861" xr:uid="{00000000-0005-0000-0000-0000D68B0000}"/>
    <cellStyle name="Normal 12 5 2 8 3 2 2 2" xfId="46481" xr:uid="{00000000-0005-0000-0000-0000D78B0000}"/>
    <cellStyle name="Normal 12 5 2 8 3 2 3" xfId="33671" xr:uid="{00000000-0005-0000-0000-0000D88B0000}"/>
    <cellStyle name="Normal 12 5 2 8 3 3" xfId="15371" xr:uid="{00000000-0005-0000-0000-0000D98B0000}"/>
    <cellStyle name="Normal 12 5 2 8 3 3 2" xfId="40991" xr:uid="{00000000-0005-0000-0000-0000DA8B0000}"/>
    <cellStyle name="Normal 12 5 2 8 3 4" xfId="28181" xr:uid="{00000000-0005-0000-0000-0000DB8B0000}"/>
    <cellStyle name="Normal 12 5 2 8 4" xfId="4390" xr:uid="{00000000-0005-0000-0000-0000DC8B0000}"/>
    <cellStyle name="Normal 12 5 2 8 4 2" xfId="9880" xr:uid="{00000000-0005-0000-0000-0000DD8B0000}"/>
    <cellStyle name="Normal 12 5 2 8 4 2 2" xfId="22691" xr:uid="{00000000-0005-0000-0000-0000DE8B0000}"/>
    <cellStyle name="Normal 12 5 2 8 4 2 2 2" xfId="48311" xr:uid="{00000000-0005-0000-0000-0000DF8B0000}"/>
    <cellStyle name="Normal 12 5 2 8 4 2 3" xfId="35501" xr:uid="{00000000-0005-0000-0000-0000E08B0000}"/>
    <cellStyle name="Normal 12 5 2 8 4 3" xfId="17201" xr:uid="{00000000-0005-0000-0000-0000E18B0000}"/>
    <cellStyle name="Normal 12 5 2 8 4 3 2" xfId="42821" xr:uid="{00000000-0005-0000-0000-0000E28B0000}"/>
    <cellStyle name="Normal 12 5 2 8 4 4" xfId="30011" xr:uid="{00000000-0005-0000-0000-0000E38B0000}"/>
    <cellStyle name="Normal 12 5 2 8 5" xfId="11710" xr:uid="{00000000-0005-0000-0000-0000E48B0000}"/>
    <cellStyle name="Normal 12 5 2 8 5 2" xfId="24521" xr:uid="{00000000-0005-0000-0000-0000E58B0000}"/>
    <cellStyle name="Normal 12 5 2 8 5 2 2" xfId="50141" xr:uid="{00000000-0005-0000-0000-0000E68B0000}"/>
    <cellStyle name="Normal 12 5 2 8 5 3" xfId="37331" xr:uid="{00000000-0005-0000-0000-0000E78B0000}"/>
    <cellStyle name="Normal 12 5 2 8 6" xfId="6220" xr:uid="{00000000-0005-0000-0000-0000E88B0000}"/>
    <cellStyle name="Normal 12 5 2 8 6 2" xfId="19031" xr:uid="{00000000-0005-0000-0000-0000E98B0000}"/>
    <cellStyle name="Normal 12 5 2 8 6 2 2" xfId="44651" xr:uid="{00000000-0005-0000-0000-0000EA8B0000}"/>
    <cellStyle name="Normal 12 5 2 8 6 3" xfId="31841" xr:uid="{00000000-0005-0000-0000-0000EB8B0000}"/>
    <cellStyle name="Normal 12 5 2 8 7" xfId="13541" xr:uid="{00000000-0005-0000-0000-0000EC8B0000}"/>
    <cellStyle name="Normal 12 5 2 8 7 2" xfId="39161" xr:uid="{00000000-0005-0000-0000-0000ED8B0000}"/>
    <cellStyle name="Normal 12 5 2 8 8" xfId="26351" xr:uid="{00000000-0005-0000-0000-0000EE8B0000}"/>
    <cellStyle name="Normal 12 5 2 9" xfId="1130" xr:uid="{00000000-0005-0000-0000-0000EF8B0000}"/>
    <cellStyle name="Normal 12 5 2 9 2" xfId="2960" xr:uid="{00000000-0005-0000-0000-0000F08B0000}"/>
    <cellStyle name="Normal 12 5 2 9 2 2" xfId="8450" xr:uid="{00000000-0005-0000-0000-0000F18B0000}"/>
    <cellStyle name="Normal 12 5 2 9 2 2 2" xfId="21261" xr:uid="{00000000-0005-0000-0000-0000F28B0000}"/>
    <cellStyle name="Normal 12 5 2 9 2 2 2 2" xfId="46881" xr:uid="{00000000-0005-0000-0000-0000F38B0000}"/>
    <cellStyle name="Normal 12 5 2 9 2 2 3" xfId="34071" xr:uid="{00000000-0005-0000-0000-0000F48B0000}"/>
    <cellStyle name="Normal 12 5 2 9 2 3" xfId="15771" xr:uid="{00000000-0005-0000-0000-0000F58B0000}"/>
    <cellStyle name="Normal 12 5 2 9 2 3 2" xfId="41391" xr:uid="{00000000-0005-0000-0000-0000F68B0000}"/>
    <cellStyle name="Normal 12 5 2 9 2 4" xfId="28581" xr:uid="{00000000-0005-0000-0000-0000F78B0000}"/>
    <cellStyle name="Normal 12 5 2 9 3" xfId="4790" xr:uid="{00000000-0005-0000-0000-0000F88B0000}"/>
    <cellStyle name="Normal 12 5 2 9 3 2" xfId="10280" xr:uid="{00000000-0005-0000-0000-0000F98B0000}"/>
    <cellStyle name="Normal 12 5 2 9 3 2 2" xfId="23091" xr:uid="{00000000-0005-0000-0000-0000FA8B0000}"/>
    <cellStyle name="Normal 12 5 2 9 3 2 2 2" xfId="48711" xr:uid="{00000000-0005-0000-0000-0000FB8B0000}"/>
    <cellStyle name="Normal 12 5 2 9 3 2 3" xfId="35901" xr:uid="{00000000-0005-0000-0000-0000FC8B0000}"/>
    <cellStyle name="Normal 12 5 2 9 3 3" xfId="17601" xr:uid="{00000000-0005-0000-0000-0000FD8B0000}"/>
    <cellStyle name="Normal 12 5 2 9 3 3 2" xfId="43221" xr:uid="{00000000-0005-0000-0000-0000FE8B0000}"/>
    <cellStyle name="Normal 12 5 2 9 3 4" xfId="30411" xr:uid="{00000000-0005-0000-0000-0000FF8B0000}"/>
    <cellStyle name="Normal 12 5 2 9 4" xfId="12110" xr:uid="{00000000-0005-0000-0000-0000008C0000}"/>
    <cellStyle name="Normal 12 5 2 9 4 2" xfId="24921" xr:uid="{00000000-0005-0000-0000-0000018C0000}"/>
    <cellStyle name="Normal 12 5 2 9 4 2 2" xfId="50541" xr:uid="{00000000-0005-0000-0000-0000028C0000}"/>
    <cellStyle name="Normal 12 5 2 9 4 3" xfId="37731" xr:uid="{00000000-0005-0000-0000-0000038C0000}"/>
    <cellStyle name="Normal 12 5 2 9 5" xfId="6620" xr:uid="{00000000-0005-0000-0000-0000048C0000}"/>
    <cellStyle name="Normal 12 5 2 9 5 2" xfId="19431" xr:uid="{00000000-0005-0000-0000-0000058C0000}"/>
    <cellStyle name="Normal 12 5 2 9 5 2 2" xfId="45051" xr:uid="{00000000-0005-0000-0000-0000068C0000}"/>
    <cellStyle name="Normal 12 5 2 9 5 3" xfId="32241" xr:uid="{00000000-0005-0000-0000-0000078C0000}"/>
    <cellStyle name="Normal 12 5 2 9 6" xfId="13941" xr:uid="{00000000-0005-0000-0000-0000088C0000}"/>
    <cellStyle name="Normal 12 5 2 9 6 2" xfId="39561" xr:uid="{00000000-0005-0000-0000-0000098C0000}"/>
    <cellStyle name="Normal 12 5 2 9 7" xfId="26751" xr:uid="{00000000-0005-0000-0000-00000A8C0000}"/>
    <cellStyle name="Normal 12 5 3" xfId="193" xr:uid="{00000000-0005-0000-0000-00000B8C0000}"/>
    <cellStyle name="Normal 12 5 3 10" xfId="2071" xr:uid="{00000000-0005-0000-0000-00000C8C0000}"/>
    <cellStyle name="Normal 12 5 3 10 2" xfId="7561" xr:uid="{00000000-0005-0000-0000-00000D8C0000}"/>
    <cellStyle name="Normal 12 5 3 10 2 2" xfId="20372" xr:uid="{00000000-0005-0000-0000-00000E8C0000}"/>
    <cellStyle name="Normal 12 5 3 10 2 2 2" xfId="45992" xr:uid="{00000000-0005-0000-0000-00000F8C0000}"/>
    <cellStyle name="Normal 12 5 3 10 2 3" xfId="33182" xr:uid="{00000000-0005-0000-0000-0000108C0000}"/>
    <cellStyle name="Normal 12 5 3 10 3" xfId="14882" xr:uid="{00000000-0005-0000-0000-0000118C0000}"/>
    <cellStyle name="Normal 12 5 3 10 3 2" xfId="40502" xr:uid="{00000000-0005-0000-0000-0000128C0000}"/>
    <cellStyle name="Normal 12 5 3 10 4" xfId="27692" xr:uid="{00000000-0005-0000-0000-0000138C0000}"/>
    <cellStyle name="Normal 12 5 3 11" xfId="3901" xr:uid="{00000000-0005-0000-0000-0000148C0000}"/>
    <cellStyle name="Normal 12 5 3 11 2" xfId="9391" xr:uid="{00000000-0005-0000-0000-0000158C0000}"/>
    <cellStyle name="Normal 12 5 3 11 2 2" xfId="22202" xr:uid="{00000000-0005-0000-0000-0000168C0000}"/>
    <cellStyle name="Normal 12 5 3 11 2 2 2" xfId="47822" xr:uid="{00000000-0005-0000-0000-0000178C0000}"/>
    <cellStyle name="Normal 12 5 3 11 2 3" xfId="35012" xr:uid="{00000000-0005-0000-0000-0000188C0000}"/>
    <cellStyle name="Normal 12 5 3 11 3" xfId="16712" xr:uid="{00000000-0005-0000-0000-0000198C0000}"/>
    <cellStyle name="Normal 12 5 3 11 3 2" xfId="42332" xr:uid="{00000000-0005-0000-0000-00001A8C0000}"/>
    <cellStyle name="Normal 12 5 3 11 4" xfId="29522" xr:uid="{00000000-0005-0000-0000-00001B8C0000}"/>
    <cellStyle name="Normal 12 5 3 12" xfId="11221" xr:uid="{00000000-0005-0000-0000-00001C8C0000}"/>
    <cellStyle name="Normal 12 5 3 12 2" xfId="24032" xr:uid="{00000000-0005-0000-0000-00001D8C0000}"/>
    <cellStyle name="Normal 12 5 3 12 2 2" xfId="49652" xr:uid="{00000000-0005-0000-0000-00001E8C0000}"/>
    <cellStyle name="Normal 12 5 3 12 3" xfId="36842" xr:uid="{00000000-0005-0000-0000-00001F8C0000}"/>
    <cellStyle name="Normal 12 5 3 13" xfId="5731" xr:uid="{00000000-0005-0000-0000-0000208C0000}"/>
    <cellStyle name="Normal 12 5 3 13 2" xfId="18542" xr:uid="{00000000-0005-0000-0000-0000218C0000}"/>
    <cellStyle name="Normal 12 5 3 13 2 2" xfId="44162" xr:uid="{00000000-0005-0000-0000-0000228C0000}"/>
    <cellStyle name="Normal 12 5 3 13 3" xfId="31352" xr:uid="{00000000-0005-0000-0000-0000238C0000}"/>
    <cellStyle name="Normal 12 5 3 14" xfId="13052" xr:uid="{00000000-0005-0000-0000-0000248C0000}"/>
    <cellStyle name="Normal 12 5 3 14 2" xfId="38672" xr:uid="{00000000-0005-0000-0000-0000258C0000}"/>
    <cellStyle name="Normal 12 5 3 15" xfId="25862" xr:uid="{00000000-0005-0000-0000-0000268C0000}"/>
    <cellStyle name="Normal 12 5 3 2" xfId="213" xr:uid="{00000000-0005-0000-0000-0000278C0000}"/>
    <cellStyle name="Normal 12 5 3 2 10" xfId="3921" xr:uid="{00000000-0005-0000-0000-0000288C0000}"/>
    <cellStyle name="Normal 12 5 3 2 10 2" xfId="9411" xr:uid="{00000000-0005-0000-0000-0000298C0000}"/>
    <cellStyle name="Normal 12 5 3 2 10 2 2" xfId="22222" xr:uid="{00000000-0005-0000-0000-00002A8C0000}"/>
    <cellStyle name="Normal 12 5 3 2 10 2 2 2" xfId="47842" xr:uid="{00000000-0005-0000-0000-00002B8C0000}"/>
    <cellStyle name="Normal 12 5 3 2 10 2 3" xfId="35032" xr:uid="{00000000-0005-0000-0000-00002C8C0000}"/>
    <cellStyle name="Normal 12 5 3 2 10 3" xfId="16732" xr:uid="{00000000-0005-0000-0000-00002D8C0000}"/>
    <cellStyle name="Normal 12 5 3 2 10 3 2" xfId="42352" xr:uid="{00000000-0005-0000-0000-00002E8C0000}"/>
    <cellStyle name="Normal 12 5 3 2 10 4" xfId="29542" xr:uid="{00000000-0005-0000-0000-00002F8C0000}"/>
    <cellStyle name="Normal 12 5 3 2 11" xfId="11241" xr:uid="{00000000-0005-0000-0000-0000308C0000}"/>
    <cellStyle name="Normal 12 5 3 2 11 2" xfId="24052" xr:uid="{00000000-0005-0000-0000-0000318C0000}"/>
    <cellStyle name="Normal 12 5 3 2 11 2 2" xfId="49672" xr:uid="{00000000-0005-0000-0000-0000328C0000}"/>
    <cellStyle name="Normal 12 5 3 2 11 3" xfId="36862" xr:uid="{00000000-0005-0000-0000-0000338C0000}"/>
    <cellStyle name="Normal 12 5 3 2 12" xfId="5751" xr:uid="{00000000-0005-0000-0000-0000348C0000}"/>
    <cellStyle name="Normal 12 5 3 2 12 2" xfId="18562" xr:uid="{00000000-0005-0000-0000-0000358C0000}"/>
    <cellStyle name="Normal 12 5 3 2 12 2 2" xfId="44182" xr:uid="{00000000-0005-0000-0000-0000368C0000}"/>
    <cellStyle name="Normal 12 5 3 2 12 3" xfId="31372" xr:uid="{00000000-0005-0000-0000-0000378C0000}"/>
    <cellStyle name="Normal 12 5 3 2 13" xfId="13072" xr:uid="{00000000-0005-0000-0000-0000388C0000}"/>
    <cellStyle name="Normal 12 5 3 2 13 2" xfId="38692" xr:uid="{00000000-0005-0000-0000-0000398C0000}"/>
    <cellStyle name="Normal 12 5 3 2 14" xfId="25882" xr:uid="{00000000-0005-0000-0000-00003A8C0000}"/>
    <cellStyle name="Normal 12 5 3 2 2" xfId="300" xr:uid="{00000000-0005-0000-0000-00003B8C0000}"/>
    <cellStyle name="Normal 12 5 3 2 2 10" xfId="5792" xr:uid="{00000000-0005-0000-0000-00003C8C0000}"/>
    <cellStyle name="Normal 12 5 3 2 2 10 2" xfId="18603" xr:uid="{00000000-0005-0000-0000-00003D8C0000}"/>
    <cellStyle name="Normal 12 5 3 2 2 10 2 2" xfId="44223" xr:uid="{00000000-0005-0000-0000-00003E8C0000}"/>
    <cellStyle name="Normal 12 5 3 2 2 10 3" xfId="31413" xr:uid="{00000000-0005-0000-0000-00003F8C0000}"/>
    <cellStyle name="Normal 12 5 3 2 2 11" xfId="13113" xr:uid="{00000000-0005-0000-0000-0000408C0000}"/>
    <cellStyle name="Normal 12 5 3 2 2 11 2" xfId="38733" xr:uid="{00000000-0005-0000-0000-0000418C0000}"/>
    <cellStyle name="Normal 12 5 3 2 2 12" xfId="25923" xr:uid="{00000000-0005-0000-0000-0000428C0000}"/>
    <cellStyle name="Normal 12 5 3 2 2 2" xfId="529" xr:uid="{00000000-0005-0000-0000-0000438C0000}"/>
    <cellStyle name="Normal 12 5 3 2 2 2 2" xfId="928" xr:uid="{00000000-0005-0000-0000-0000448C0000}"/>
    <cellStyle name="Normal 12 5 3 2 2 2 2 2" xfId="1823" xr:uid="{00000000-0005-0000-0000-0000458C0000}"/>
    <cellStyle name="Normal 12 5 3 2 2 2 2 2 2" xfId="3653" xr:uid="{00000000-0005-0000-0000-0000468C0000}"/>
    <cellStyle name="Normal 12 5 3 2 2 2 2 2 2 2" xfId="9143" xr:uid="{00000000-0005-0000-0000-0000478C0000}"/>
    <cellStyle name="Normal 12 5 3 2 2 2 2 2 2 2 2" xfId="21954" xr:uid="{00000000-0005-0000-0000-0000488C0000}"/>
    <cellStyle name="Normal 12 5 3 2 2 2 2 2 2 2 2 2" xfId="47574" xr:uid="{00000000-0005-0000-0000-0000498C0000}"/>
    <cellStyle name="Normal 12 5 3 2 2 2 2 2 2 2 3" xfId="34764" xr:uid="{00000000-0005-0000-0000-00004A8C0000}"/>
    <cellStyle name="Normal 12 5 3 2 2 2 2 2 2 3" xfId="16464" xr:uid="{00000000-0005-0000-0000-00004B8C0000}"/>
    <cellStyle name="Normal 12 5 3 2 2 2 2 2 2 3 2" xfId="42084" xr:uid="{00000000-0005-0000-0000-00004C8C0000}"/>
    <cellStyle name="Normal 12 5 3 2 2 2 2 2 2 4" xfId="29274" xr:uid="{00000000-0005-0000-0000-00004D8C0000}"/>
    <cellStyle name="Normal 12 5 3 2 2 2 2 2 3" xfId="5483" xr:uid="{00000000-0005-0000-0000-00004E8C0000}"/>
    <cellStyle name="Normal 12 5 3 2 2 2 2 2 3 2" xfId="10973" xr:uid="{00000000-0005-0000-0000-00004F8C0000}"/>
    <cellStyle name="Normal 12 5 3 2 2 2 2 2 3 2 2" xfId="23784" xr:uid="{00000000-0005-0000-0000-0000508C0000}"/>
    <cellStyle name="Normal 12 5 3 2 2 2 2 2 3 2 2 2" xfId="49404" xr:uid="{00000000-0005-0000-0000-0000518C0000}"/>
    <cellStyle name="Normal 12 5 3 2 2 2 2 2 3 2 3" xfId="36594" xr:uid="{00000000-0005-0000-0000-0000528C0000}"/>
    <cellStyle name="Normal 12 5 3 2 2 2 2 2 3 3" xfId="18294" xr:uid="{00000000-0005-0000-0000-0000538C0000}"/>
    <cellStyle name="Normal 12 5 3 2 2 2 2 2 3 3 2" xfId="43914" xr:uid="{00000000-0005-0000-0000-0000548C0000}"/>
    <cellStyle name="Normal 12 5 3 2 2 2 2 2 3 4" xfId="31104" xr:uid="{00000000-0005-0000-0000-0000558C0000}"/>
    <cellStyle name="Normal 12 5 3 2 2 2 2 2 4" xfId="12803" xr:uid="{00000000-0005-0000-0000-0000568C0000}"/>
    <cellStyle name="Normal 12 5 3 2 2 2 2 2 4 2" xfId="25614" xr:uid="{00000000-0005-0000-0000-0000578C0000}"/>
    <cellStyle name="Normal 12 5 3 2 2 2 2 2 4 2 2" xfId="51234" xr:uid="{00000000-0005-0000-0000-0000588C0000}"/>
    <cellStyle name="Normal 12 5 3 2 2 2 2 2 4 3" xfId="38424" xr:uid="{00000000-0005-0000-0000-0000598C0000}"/>
    <cellStyle name="Normal 12 5 3 2 2 2 2 2 5" xfId="7313" xr:uid="{00000000-0005-0000-0000-00005A8C0000}"/>
    <cellStyle name="Normal 12 5 3 2 2 2 2 2 5 2" xfId="20124" xr:uid="{00000000-0005-0000-0000-00005B8C0000}"/>
    <cellStyle name="Normal 12 5 3 2 2 2 2 2 5 2 2" xfId="45744" xr:uid="{00000000-0005-0000-0000-00005C8C0000}"/>
    <cellStyle name="Normal 12 5 3 2 2 2 2 2 5 3" xfId="32934" xr:uid="{00000000-0005-0000-0000-00005D8C0000}"/>
    <cellStyle name="Normal 12 5 3 2 2 2 2 2 6" xfId="14634" xr:uid="{00000000-0005-0000-0000-00005E8C0000}"/>
    <cellStyle name="Normal 12 5 3 2 2 2 2 2 6 2" xfId="40254" xr:uid="{00000000-0005-0000-0000-00005F8C0000}"/>
    <cellStyle name="Normal 12 5 3 2 2 2 2 2 7" xfId="27444" xr:uid="{00000000-0005-0000-0000-0000608C0000}"/>
    <cellStyle name="Normal 12 5 3 2 2 2 2 3" xfId="2759" xr:uid="{00000000-0005-0000-0000-0000618C0000}"/>
    <cellStyle name="Normal 12 5 3 2 2 2 2 3 2" xfId="8249" xr:uid="{00000000-0005-0000-0000-0000628C0000}"/>
    <cellStyle name="Normal 12 5 3 2 2 2 2 3 2 2" xfId="21060" xr:uid="{00000000-0005-0000-0000-0000638C0000}"/>
    <cellStyle name="Normal 12 5 3 2 2 2 2 3 2 2 2" xfId="46680" xr:uid="{00000000-0005-0000-0000-0000648C0000}"/>
    <cellStyle name="Normal 12 5 3 2 2 2 2 3 2 3" xfId="33870" xr:uid="{00000000-0005-0000-0000-0000658C0000}"/>
    <cellStyle name="Normal 12 5 3 2 2 2 2 3 3" xfId="15570" xr:uid="{00000000-0005-0000-0000-0000668C0000}"/>
    <cellStyle name="Normal 12 5 3 2 2 2 2 3 3 2" xfId="41190" xr:uid="{00000000-0005-0000-0000-0000678C0000}"/>
    <cellStyle name="Normal 12 5 3 2 2 2 2 3 4" xfId="28380" xr:uid="{00000000-0005-0000-0000-0000688C0000}"/>
    <cellStyle name="Normal 12 5 3 2 2 2 2 4" xfId="4589" xr:uid="{00000000-0005-0000-0000-0000698C0000}"/>
    <cellStyle name="Normal 12 5 3 2 2 2 2 4 2" xfId="10079" xr:uid="{00000000-0005-0000-0000-00006A8C0000}"/>
    <cellStyle name="Normal 12 5 3 2 2 2 2 4 2 2" xfId="22890" xr:uid="{00000000-0005-0000-0000-00006B8C0000}"/>
    <cellStyle name="Normal 12 5 3 2 2 2 2 4 2 2 2" xfId="48510" xr:uid="{00000000-0005-0000-0000-00006C8C0000}"/>
    <cellStyle name="Normal 12 5 3 2 2 2 2 4 2 3" xfId="35700" xr:uid="{00000000-0005-0000-0000-00006D8C0000}"/>
    <cellStyle name="Normal 12 5 3 2 2 2 2 4 3" xfId="17400" xr:uid="{00000000-0005-0000-0000-00006E8C0000}"/>
    <cellStyle name="Normal 12 5 3 2 2 2 2 4 3 2" xfId="43020" xr:uid="{00000000-0005-0000-0000-00006F8C0000}"/>
    <cellStyle name="Normal 12 5 3 2 2 2 2 4 4" xfId="30210" xr:uid="{00000000-0005-0000-0000-0000708C0000}"/>
    <cellStyle name="Normal 12 5 3 2 2 2 2 5" xfId="11909" xr:uid="{00000000-0005-0000-0000-0000718C0000}"/>
    <cellStyle name="Normal 12 5 3 2 2 2 2 5 2" xfId="24720" xr:uid="{00000000-0005-0000-0000-0000728C0000}"/>
    <cellStyle name="Normal 12 5 3 2 2 2 2 5 2 2" xfId="50340" xr:uid="{00000000-0005-0000-0000-0000738C0000}"/>
    <cellStyle name="Normal 12 5 3 2 2 2 2 5 3" xfId="37530" xr:uid="{00000000-0005-0000-0000-0000748C0000}"/>
    <cellStyle name="Normal 12 5 3 2 2 2 2 6" xfId="6419" xr:uid="{00000000-0005-0000-0000-0000758C0000}"/>
    <cellStyle name="Normal 12 5 3 2 2 2 2 6 2" xfId="19230" xr:uid="{00000000-0005-0000-0000-0000768C0000}"/>
    <cellStyle name="Normal 12 5 3 2 2 2 2 6 2 2" xfId="44850" xr:uid="{00000000-0005-0000-0000-0000778C0000}"/>
    <cellStyle name="Normal 12 5 3 2 2 2 2 6 3" xfId="32040" xr:uid="{00000000-0005-0000-0000-0000788C0000}"/>
    <cellStyle name="Normal 12 5 3 2 2 2 2 7" xfId="13740" xr:uid="{00000000-0005-0000-0000-0000798C0000}"/>
    <cellStyle name="Normal 12 5 3 2 2 2 2 7 2" xfId="39360" xr:uid="{00000000-0005-0000-0000-00007A8C0000}"/>
    <cellStyle name="Normal 12 5 3 2 2 2 2 8" xfId="26550" xr:uid="{00000000-0005-0000-0000-00007B8C0000}"/>
    <cellStyle name="Normal 12 5 3 2 2 2 3" xfId="1424" xr:uid="{00000000-0005-0000-0000-00007C8C0000}"/>
    <cellStyle name="Normal 12 5 3 2 2 2 3 2" xfId="3254" xr:uid="{00000000-0005-0000-0000-00007D8C0000}"/>
    <cellStyle name="Normal 12 5 3 2 2 2 3 2 2" xfId="8744" xr:uid="{00000000-0005-0000-0000-00007E8C0000}"/>
    <cellStyle name="Normal 12 5 3 2 2 2 3 2 2 2" xfId="21555" xr:uid="{00000000-0005-0000-0000-00007F8C0000}"/>
    <cellStyle name="Normal 12 5 3 2 2 2 3 2 2 2 2" xfId="47175" xr:uid="{00000000-0005-0000-0000-0000808C0000}"/>
    <cellStyle name="Normal 12 5 3 2 2 2 3 2 2 3" xfId="34365" xr:uid="{00000000-0005-0000-0000-0000818C0000}"/>
    <cellStyle name="Normal 12 5 3 2 2 2 3 2 3" xfId="16065" xr:uid="{00000000-0005-0000-0000-0000828C0000}"/>
    <cellStyle name="Normal 12 5 3 2 2 2 3 2 3 2" xfId="41685" xr:uid="{00000000-0005-0000-0000-0000838C0000}"/>
    <cellStyle name="Normal 12 5 3 2 2 2 3 2 4" xfId="28875" xr:uid="{00000000-0005-0000-0000-0000848C0000}"/>
    <cellStyle name="Normal 12 5 3 2 2 2 3 3" xfId="5084" xr:uid="{00000000-0005-0000-0000-0000858C0000}"/>
    <cellStyle name="Normal 12 5 3 2 2 2 3 3 2" xfId="10574" xr:uid="{00000000-0005-0000-0000-0000868C0000}"/>
    <cellStyle name="Normal 12 5 3 2 2 2 3 3 2 2" xfId="23385" xr:uid="{00000000-0005-0000-0000-0000878C0000}"/>
    <cellStyle name="Normal 12 5 3 2 2 2 3 3 2 2 2" xfId="49005" xr:uid="{00000000-0005-0000-0000-0000888C0000}"/>
    <cellStyle name="Normal 12 5 3 2 2 2 3 3 2 3" xfId="36195" xr:uid="{00000000-0005-0000-0000-0000898C0000}"/>
    <cellStyle name="Normal 12 5 3 2 2 2 3 3 3" xfId="17895" xr:uid="{00000000-0005-0000-0000-00008A8C0000}"/>
    <cellStyle name="Normal 12 5 3 2 2 2 3 3 3 2" xfId="43515" xr:uid="{00000000-0005-0000-0000-00008B8C0000}"/>
    <cellStyle name="Normal 12 5 3 2 2 2 3 3 4" xfId="30705" xr:uid="{00000000-0005-0000-0000-00008C8C0000}"/>
    <cellStyle name="Normal 12 5 3 2 2 2 3 4" xfId="12404" xr:uid="{00000000-0005-0000-0000-00008D8C0000}"/>
    <cellStyle name="Normal 12 5 3 2 2 2 3 4 2" xfId="25215" xr:uid="{00000000-0005-0000-0000-00008E8C0000}"/>
    <cellStyle name="Normal 12 5 3 2 2 2 3 4 2 2" xfId="50835" xr:uid="{00000000-0005-0000-0000-00008F8C0000}"/>
    <cellStyle name="Normal 12 5 3 2 2 2 3 4 3" xfId="38025" xr:uid="{00000000-0005-0000-0000-0000908C0000}"/>
    <cellStyle name="Normal 12 5 3 2 2 2 3 5" xfId="6914" xr:uid="{00000000-0005-0000-0000-0000918C0000}"/>
    <cellStyle name="Normal 12 5 3 2 2 2 3 5 2" xfId="19725" xr:uid="{00000000-0005-0000-0000-0000928C0000}"/>
    <cellStyle name="Normal 12 5 3 2 2 2 3 5 2 2" xfId="45345" xr:uid="{00000000-0005-0000-0000-0000938C0000}"/>
    <cellStyle name="Normal 12 5 3 2 2 2 3 5 3" xfId="32535" xr:uid="{00000000-0005-0000-0000-0000948C0000}"/>
    <cellStyle name="Normal 12 5 3 2 2 2 3 6" xfId="14235" xr:uid="{00000000-0005-0000-0000-0000958C0000}"/>
    <cellStyle name="Normal 12 5 3 2 2 2 3 6 2" xfId="39855" xr:uid="{00000000-0005-0000-0000-0000968C0000}"/>
    <cellStyle name="Normal 12 5 3 2 2 2 3 7" xfId="27045" xr:uid="{00000000-0005-0000-0000-0000978C0000}"/>
    <cellStyle name="Normal 12 5 3 2 2 2 4" xfId="2360" xr:uid="{00000000-0005-0000-0000-0000988C0000}"/>
    <cellStyle name="Normal 12 5 3 2 2 2 4 2" xfId="7850" xr:uid="{00000000-0005-0000-0000-0000998C0000}"/>
    <cellStyle name="Normal 12 5 3 2 2 2 4 2 2" xfId="20661" xr:uid="{00000000-0005-0000-0000-00009A8C0000}"/>
    <cellStyle name="Normal 12 5 3 2 2 2 4 2 2 2" xfId="46281" xr:uid="{00000000-0005-0000-0000-00009B8C0000}"/>
    <cellStyle name="Normal 12 5 3 2 2 2 4 2 3" xfId="33471" xr:uid="{00000000-0005-0000-0000-00009C8C0000}"/>
    <cellStyle name="Normal 12 5 3 2 2 2 4 3" xfId="15171" xr:uid="{00000000-0005-0000-0000-00009D8C0000}"/>
    <cellStyle name="Normal 12 5 3 2 2 2 4 3 2" xfId="40791" xr:uid="{00000000-0005-0000-0000-00009E8C0000}"/>
    <cellStyle name="Normal 12 5 3 2 2 2 4 4" xfId="27981" xr:uid="{00000000-0005-0000-0000-00009F8C0000}"/>
    <cellStyle name="Normal 12 5 3 2 2 2 5" xfId="4190" xr:uid="{00000000-0005-0000-0000-0000A08C0000}"/>
    <cellStyle name="Normal 12 5 3 2 2 2 5 2" xfId="9680" xr:uid="{00000000-0005-0000-0000-0000A18C0000}"/>
    <cellStyle name="Normal 12 5 3 2 2 2 5 2 2" xfId="22491" xr:uid="{00000000-0005-0000-0000-0000A28C0000}"/>
    <cellStyle name="Normal 12 5 3 2 2 2 5 2 2 2" xfId="48111" xr:uid="{00000000-0005-0000-0000-0000A38C0000}"/>
    <cellStyle name="Normal 12 5 3 2 2 2 5 2 3" xfId="35301" xr:uid="{00000000-0005-0000-0000-0000A48C0000}"/>
    <cellStyle name="Normal 12 5 3 2 2 2 5 3" xfId="17001" xr:uid="{00000000-0005-0000-0000-0000A58C0000}"/>
    <cellStyle name="Normal 12 5 3 2 2 2 5 3 2" xfId="42621" xr:uid="{00000000-0005-0000-0000-0000A68C0000}"/>
    <cellStyle name="Normal 12 5 3 2 2 2 5 4" xfId="29811" xr:uid="{00000000-0005-0000-0000-0000A78C0000}"/>
    <cellStyle name="Normal 12 5 3 2 2 2 6" xfId="11510" xr:uid="{00000000-0005-0000-0000-0000A88C0000}"/>
    <cellStyle name="Normal 12 5 3 2 2 2 6 2" xfId="24321" xr:uid="{00000000-0005-0000-0000-0000A98C0000}"/>
    <cellStyle name="Normal 12 5 3 2 2 2 6 2 2" xfId="49941" xr:uid="{00000000-0005-0000-0000-0000AA8C0000}"/>
    <cellStyle name="Normal 12 5 3 2 2 2 6 3" xfId="37131" xr:uid="{00000000-0005-0000-0000-0000AB8C0000}"/>
    <cellStyle name="Normal 12 5 3 2 2 2 7" xfId="6020" xr:uid="{00000000-0005-0000-0000-0000AC8C0000}"/>
    <cellStyle name="Normal 12 5 3 2 2 2 7 2" xfId="18831" xr:uid="{00000000-0005-0000-0000-0000AD8C0000}"/>
    <cellStyle name="Normal 12 5 3 2 2 2 7 2 2" xfId="44451" xr:uid="{00000000-0005-0000-0000-0000AE8C0000}"/>
    <cellStyle name="Normal 12 5 3 2 2 2 7 3" xfId="31641" xr:uid="{00000000-0005-0000-0000-0000AF8C0000}"/>
    <cellStyle name="Normal 12 5 3 2 2 2 8" xfId="13341" xr:uid="{00000000-0005-0000-0000-0000B08C0000}"/>
    <cellStyle name="Normal 12 5 3 2 2 2 8 2" xfId="38961" xr:uid="{00000000-0005-0000-0000-0000B18C0000}"/>
    <cellStyle name="Normal 12 5 3 2 2 2 9" xfId="26151" xr:uid="{00000000-0005-0000-0000-0000B28C0000}"/>
    <cellStyle name="Normal 12 5 3 2 2 3" xfId="661" xr:uid="{00000000-0005-0000-0000-0000B38C0000}"/>
    <cellStyle name="Normal 12 5 3 2 2 3 2" xfId="1061" xr:uid="{00000000-0005-0000-0000-0000B48C0000}"/>
    <cellStyle name="Normal 12 5 3 2 2 3 2 2" xfId="1956" xr:uid="{00000000-0005-0000-0000-0000B58C0000}"/>
    <cellStyle name="Normal 12 5 3 2 2 3 2 2 2" xfId="3786" xr:uid="{00000000-0005-0000-0000-0000B68C0000}"/>
    <cellStyle name="Normal 12 5 3 2 2 3 2 2 2 2" xfId="9276" xr:uid="{00000000-0005-0000-0000-0000B78C0000}"/>
    <cellStyle name="Normal 12 5 3 2 2 3 2 2 2 2 2" xfId="22087" xr:uid="{00000000-0005-0000-0000-0000B88C0000}"/>
    <cellStyle name="Normal 12 5 3 2 2 3 2 2 2 2 2 2" xfId="47707" xr:uid="{00000000-0005-0000-0000-0000B98C0000}"/>
    <cellStyle name="Normal 12 5 3 2 2 3 2 2 2 2 3" xfId="34897" xr:uid="{00000000-0005-0000-0000-0000BA8C0000}"/>
    <cellStyle name="Normal 12 5 3 2 2 3 2 2 2 3" xfId="16597" xr:uid="{00000000-0005-0000-0000-0000BB8C0000}"/>
    <cellStyle name="Normal 12 5 3 2 2 3 2 2 2 3 2" xfId="42217" xr:uid="{00000000-0005-0000-0000-0000BC8C0000}"/>
    <cellStyle name="Normal 12 5 3 2 2 3 2 2 2 4" xfId="29407" xr:uid="{00000000-0005-0000-0000-0000BD8C0000}"/>
    <cellStyle name="Normal 12 5 3 2 2 3 2 2 3" xfId="5616" xr:uid="{00000000-0005-0000-0000-0000BE8C0000}"/>
    <cellStyle name="Normal 12 5 3 2 2 3 2 2 3 2" xfId="11106" xr:uid="{00000000-0005-0000-0000-0000BF8C0000}"/>
    <cellStyle name="Normal 12 5 3 2 2 3 2 2 3 2 2" xfId="23917" xr:uid="{00000000-0005-0000-0000-0000C08C0000}"/>
    <cellStyle name="Normal 12 5 3 2 2 3 2 2 3 2 2 2" xfId="49537" xr:uid="{00000000-0005-0000-0000-0000C18C0000}"/>
    <cellStyle name="Normal 12 5 3 2 2 3 2 2 3 2 3" xfId="36727" xr:uid="{00000000-0005-0000-0000-0000C28C0000}"/>
    <cellStyle name="Normal 12 5 3 2 2 3 2 2 3 3" xfId="18427" xr:uid="{00000000-0005-0000-0000-0000C38C0000}"/>
    <cellStyle name="Normal 12 5 3 2 2 3 2 2 3 3 2" xfId="44047" xr:uid="{00000000-0005-0000-0000-0000C48C0000}"/>
    <cellStyle name="Normal 12 5 3 2 2 3 2 2 3 4" xfId="31237" xr:uid="{00000000-0005-0000-0000-0000C58C0000}"/>
    <cellStyle name="Normal 12 5 3 2 2 3 2 2 4" xfId="12936" xr:uid="{00000000-0005-0000-0000-0000C68C0000}"/>
    <cellStyle name="Normal 12 5 3 2 2 3 2 2 4 2" xfId="25747" xr:uid="{00000000-0005-0000-0000-0000C78C0000}"/>
    <cellStyle name="Normal 12 5 3 2 2 3 2 2 4 2 2" xfId="51367" xr:uid="{00000000-0005-0000-0000-0000C88C0000}"/>
    <cellStyle name="Normal 12 5 3 2 2 3 2 2 4 3" xfId="38557" xr:uid="{00000000-0005-0000-0000-0000C98C0000}"/>
    <cellStyle name="Normal 12 5 3 2 2 3 2 2 5" xfId="7446" xr:uid="{00000000-0005-0000-0000-0000CA8C0000}"/>
    <cellStyle name="Normal 12 5 3 2 2 3 2 2 5 2" xfId="20257" xr:uid="{00000000-0005-0000-0000-0000CB8C0000}"/>
    <cellStyle name="Normal 12 5 3 2 2 3 2 2 5 2 2" xfId="45877" xr:uid="{00000000-0005-0000-0000-0000CC8C0000}"/>
    <cellStyle name="Normal 12 5 3 2 2 3 2 2 5 3" xfId="33067" xr:uid="{00000000-0005-0000-0000-0000CD8C0000}"/>
    <cellStyle name="Normal 12 5 3 2 2 3 2 2 6" xfId="14767" xr:uid="{00000000-0005-0000-0000-0000CE8C0000}"/>
    <cellStyle name="Normal 12 5 3 2 2 3 2 2 6 2" xfId="40387" xr:uid="{00000000-0005-0000-0000-0000CF8C0000}"/>
    <cellStyle name="Normal 12 5 3 2 2 3 2 2 7" xfId="27577" xr:uid="{00000000-0005-0000-0000-0000D08C0000}"/>
    <cellStyle name="Normal 12 5 3 2 2 3 2 3" xfId="2892" xr:uid="{00000000-0005-0000-0000-0000D18C0000}"/>
    <cellStyle name="Normal 12 5 3 2 2 3 2 3 2" xfId="8382" xr:uid="{00000000-0005-0000-0000-0000D28C0000}"/>
    <cellStyle name="Normal 12 5 3 2 2 3 2 3 2 2" xfId="21193" xr:uid="{00000000-0005-0000-0000-0000D38C0000}"/>
    <cellStyle name="Normal 12 5 3 2 2 3 2 3 2 2 2" xfId="46813" xr:uid="{00000000-0005-0000-0000-0000D48C0000}"/>
    <cellStyle name="Normal 12 5 3 2 2 3 2 3 2 3" xfId="34003" xr:uid="{00000000-0005-0000-0000-0000D58C0000}"/>
    <cellStyle name="Normal 12 5 3 2 2 3 2 3 3" xfId="15703" xr:uid="{00000000-0005-0000-0000-0000D68C0000}"/>
    <cellStyle name="Normal 12 5 3 2 2 3 2 3 3 2" xfId="41323" xr:uid="{00000000-0005-0000-0000-0000D78C0000}"/>
    <cellStyle name="Normal 12 5 3 2 2 3 2 3 4" xfId="28513" xr:uid="{00000000-0005-0000-0000-0000D88C0000}"/>
    <cellStyle name="Normal 12 5 3 2 2 3 2 4" xfId="4722" xr:uid="{00000000-0005-0000-0000-0000D98C0000}"/>
    <cellStyle name="Normal 12 5 3 2 2 3 2 4 2" xfId="10212" xr:uid="{00000000-0005-0000-0000-0000DA8C0000}"/>
    <cellStyle name="Normal 12 5 3 2 2 3 2 4 2 2" xfId="23023" xr:uid="{00000000-0005-0000-0000-0000DB8C0000}"/>
    <cellStyle name="Normal 12 5 3 2 2 3 2 4 2 2 2" xfId="48643" xr:uid="{00000000-0005-0000-0000-0000DC8C0000}"/>
    <cellStyle name="Normal 12 5 3 2 2 3 2 4 2 3" xfId="35833" xr:uid="{00000000-0005-0000-0000-0000DD8C0000}"/>
    <cellStyle name="Normal 12 5 3 2 2 3 2 4 3" xfId="17533" xr:uid="{00000000-0005-0000-0000-0000DE8C0000}"/>
    <cellStyle name="Normal 12 5 3 2 2 3 2 4 3 2" xfId="43153" xr:uid="{00000000-0005-0000-0000-0000DF8C0000}"/>
    <cellStyle name="Normal 12 5 3 2 2 3 2 4 4" xfId="30343" xr:uid="{00000000-0005-0000-0000-0000E08C0000}"/>
    <cellStyle name="Normal 12 5 3 2 2 3 2 5" xfId="12042" xr:uid="{00000000-0005-0000-0000-0000E18C0000}"/>
    <cellStyle name="Normal 12 5 3 2 2 3 2 5 2" xfId="24853" xr:uid="{00000000-0005-0000-0000-0000E28C0000}"/>
    <cellStyle name="Normal 12 5 3 2 2 3 2 5 2 2" xfId="50473" xr:uid="{00000000-0005-0000-0000-0000E38C0000}"/>
    <cellStyle name="Normal 12 5 3 2 2 3 2 5 3" xfId="37663" xr:uid="{00000000-0005-0000-0000-0000E48C0000}"/>
    <cellStyle name="Normal 12 5 3 2 2 3 2 6" xfId="6552" xr:uid="{00000000-0005-0000-0000-0000E58C0000}"/>
    <cellStyle name="Normal 12 5 3 2 2 3 2 6 2" xfId="19363" xr:uid="{00000000-0005-0000-0000-0000E68C0000}"/>
    <cellStyle name="Normal 12 5 3 2 2 3 2 6 2 2" xfId="44983" xr:uid="{00000000-0005-0000-0000-0000E78C0000}"/>
    <cellStyle name="Normal 12 5 3 2 2 3 2 6 3" xfId="32173" xr:uid="{00000000-0005-0000-0000-0000E88C0000}"/>
    <cellStyle name="Normal 12 5 3 2 2 3 2 7" xfId="13873" xr:uid="{00000000-0005-0000-0000-0000E98C0000}"/>
    <cellStyle name="Normal 12 5 3 2 2 3 2 7 2" xfId="39493" xr:uid="{00000000-0005-0000-0000-0000EA8C0000}"/>
    <cellStyle name="Normal 12 5 3 2 2 3 2 8" xfId="26683" xr:uid="{00000000-0005-0000-0000-0000EB8C0000}"/>
    <cellStyle name="Normal 12 5 3 2 2 3 3" xfId="1556" xr:uid="{00000000-0005-0000-0000-0000EC8C0000}"/>
    <cellStyle name="Normal 12 5 3 2 2 3 3 2" xfId="3386" xr:uid="{00000000-0005-0000-0000-0000ED8C0000}"/>
    <cellStyle name="Normal 12 5 3 2 2 3 3 2 2" xfId="8876" xr:uid="{00000000-0005-0000-0000-0000EE8C0000}"/>
    <cellStyle name="Normal 12 5 3 2 2 3 3 2 2 2" xfId="21687" xr:uid="{00000000-0005-0000-0000-0000EF8C0000}"/>
    <cellStyle name="Normal 12 5 3 2 2 3 3 2 2 2 2" xfId="47307" xr:uid="{00000000-0005-0000-0000-0000F08C0000}"/>
    <cellStyle name="Normal 12 5 3 2 2 3 3 2 2 3" xfId="34497" xr:uid="{00000000-0005-0000-0000-0000F18C0000}"/>
    <cellStyle name="Normal 12 5 3 2 2 3 3 2 3" xfId="16197" xr:uid="{00000000-0005-0000-0000-0000F28C0000}"/>
    <cellStyle name="Normal 12 5 3 2 2 3 3 2 3 2" xfId="41817" xr:uid="{00000000-0005-0000-0000-0000F38C0000}"/>
    <cellStyle name="Normal 12 5 3 2 2 3 3 2 4" xfId="29007" xr:uid="{00000000-0005-0000-0000-0000F48C0000}"/>
    <cellStyle name="Normal 12 5 3 2 2 3 3 3" xfId="5216" xr:uid="{00000000-0005-0000-0000-0000F58C0000}"/>
    <cellStyle name="Normal 12 5 3 2 2 3 3 3 2" xfId="10706" xr:uid="{00000000-0005-0000-0000-0000F68C0000}"/>
    <cellStyle name="Normal 12 5 3 2 2 3 3 3 2 2" xfId="23517" xr:uid="{00000000-0005-0000-0000-0000F78C0000}"/>
    <cellStyle name="Normal 12 5 3 2 2 3 3 3 2 2 2" xfId="49137" xr:uid="{00000000-0005-0000-0000-0000F88C0000}"/>
    <cellStyle name="Normal 12 5 3 2 2 3 3 3 2 3" xfId="36327" xr:uid="{00000000-0005-0000-0000-0000F98C0000}"/>
    <cellStyle name="Normal 12 5 3 2 2 3 3 3 3" xfId="18027" xr:uid="{00000000-0005-0000-0000-0000FA8C0000}"/>
    <cellStyle name="Normal 12 5 3 2 2 3 3 3 3 2" xfId="43647" xr:uid="{00000000-0005-0000-0000-0000FB8C0000}"/>
    <cellStyle name="Normal 12 5 3 2 2 3 3 3 4" xfId="30837" xr:uid="{00000000-0005-0000-0000-0000FC8C0000}"/>
    <cellStyle name="Normal 12 5 3 2 2 3 3 4" xfId="12536" xr:uid="{00000000-0005-0000-0000-0000FD8C0000}"/>
    <cellStyle name="Normal 12 5 3 2 2 3 3 4 2" xfId="25347" xr:uid="{00000000-0005-0000-0000-0000FE8C0000}"/>
    <cellStyle name="Normal 12 5 3 2 2 3 3 4 2 2" xfId="50967" xr:uid="{00000000-0005-0000-0000-0000FF8C0000}"/>
    <cellStyle name="Normal 12 5 3 2 2 3 3 4 3" xfId="38157" xr:uid="{00000000-0005-0000-0000-0000008D0000}"/>
    <cellStyle name="Normal 12 5 3 2 2 3 3 5" xfId="7046" xr:uid="{00000000-0005-0000-0000-0000018D0000}"/>
    <cellStyle name="Normal 12 5 3 2 2 3 3 5 2" xfId="19857" xr:uid="{00000000-0005-0000-0000-0000028D0000}"/>
    <cellStyle name="Normal 12 5 3 2 2 3 3 5 2 2" xfId="45477" xr:uid="{00000000-0005-0000-0000-0000038D0000}"/>
    <cellStyle name="Normal 12 5 3 2 2 3 3 5 3" xfId="32667" xr:uid="{00000000-0005-0000-0000-0000048D0000}"/>
    <cellStyle name="Normal 12 5 3 2 2 3 3 6" xfId="14367" xr:uid="{00000000-0005-0000-0000-0000058D0000}"/>
    <cellStyle name="Normal 12 5 3 2 2 3 3 6 2" xfId="39987" xr:uid="{00000000-0005-0000-0000-0000068D0000}"/>
    <cellStyle name="Normal 12 5 3 2 2 3 3 7" xfId="27177" xr:uid="{00000000-0005-0000-0000-0000078D0000}"/>
    <cellStyle name="Normal 12 5 3 2 2 3 4" xfId="2492" xr:uid="{00000000-0005-0000-0000-0000088D0000}"/>
    <cellStyle name="Normal 12 5 3 2 2 3 4 2" xfId="7982" xr:uid="{00000000-0005-0000-0000-0000098D0000}"/>
    <cellStyle name="Normal 12 5 3 2 2 3 4 2 2" xfId="20793" xr:uid="{00000000-0005-0000-0000-00000A8D0000}"/>
    <cellStyle name="Normal 12 5 3 2 2 3 4 2 2 2" xfId="46413" xr:uid="{00000000-0005-0000-0000-00000B8D0000}"/>
    <cellStyle name="Normal 12 5 3 2 2 3 4 2 3" xfId="33603" xr:uid="{00000000-0005-0000-0000-00000C8D0000}"/>
    <cellStyle name="Normal 12 5 3 2 2 3 4 3" xfId="15303" xr:uid="{00000000-0005-0000-0000-00000D8D0000}"/>
    <cellStyle name="Normal 12 5 3 2 2 3 4 3 2" xfId="40923" xr:uid="{00000000-0005-0000-0000-00000E8D0000}"/>
    <cellStyle name="Normal 12 5 3 2 2 3 4 4" xfId="28113" xr:uid="{00000000-0005-0000-0000-00000F8D0000}"/>
    <cellStyle name="Normal 12 5 3 2 2 3 5" xfId="4322" xr:uid="{00000000-0005-0000-0000-0000108D0000}"/>
    <cellStyle name="Normal 12 5 3 2 2 3 5 2" xfId="9812" xr:uid="{00000000-0005-0000-0000-0000118D0000}"/>
    <cellStyle name="Normal 12 5 3 2 2 3 5 2 2" xfId="22623" xr:uid="{00000000-0005-0000-0000-0000128D0000}"/>
    <cellStyle name="Normal 12 5 3 2 2 3 5 2 2 2" xfId="48243" xr:uid="{00000000-0005-0000-0000-0000138D0000}"/>
    <cellStyle name="Normal 12 5 3 2 2 3 5 2 3" xfId="35433" xr:uid="{00000000-0005-0000-0000-0000148D0000}"/>
    <cellStyle name="Normal 12 5 3 2 2 3 5 3" xfId="17133" xr:uid="{00000000-0005-0000-0000-0000158D0000}"/>
    <cellStyle name="Normal 12 5 3 2 2 3 5 3 2" xfId="42753" xr:uid="{00000000-0005-0000-0000-0000168D0000}"/>
    <cellStyle name="Normal 12 5 3 2 2 3 5 4" xfId="29943" xr:uid="{00000000-0005-0000-0000-0000178D0000}"/>
    <cellStyle name="Normal 12 5 3 2 2 3 6" xfId="11642" xr:uid="{00000000-0005-0000-0000-0000188D0000}"/>
    <cellStyle name="Normal 12 5 3 2 2 3 6 2" xfId="24453" xr:uid="{00000000-0005-0000-0000-0000198D0000}"/>
    <cellStyle name="Normal 12 5 3 2 2 3 6 2 2" xfId="50073" xr:uid="{00000000-0005-0000-0000-00001A8D0000}"/>
    <cellStyle name="Normal 12 5 3 2 2 3 6 3" xfId="37263" xr:uid="{00000000-0005-0000-0000-00001B8D0000}"/>
    <cellStyle name="Normal 12 5 3 2 2 3 7" xfId="6152" xr:uid="{00000000-0005-0000-0000-00001C8D0000}"/>
    <cellStyle name="Normal 12 5 3 2 2 3 7 2" xfId="18963" xr:uid="{00000000-0005-0000-0000-00001D8D0000}"/>
    <cellStyle name="Normal 12 5 3 2 2 3 7 2 2" xfId="44583" xr:uid="{00000000-0005-0000-0000-00001E8D0000}"/>
    <cellStyle name="Normal 12 5 3 2 2 3 7 3" xfId="31773" xr:uid="{00000000-0005-0000-0000-00001F8D0000}"/>
    <cellStyle name="Normal 12 5 3 2 2 3 8" xfId="13473" xr:uid="{00000000-0005-0000-0000-0000208D0000}"/>
    <cellStyle name="Normal 12 5 3 2 2 3 8 2" xfId="39093" xr:uid="{00000000-0005-0000-0000-0000218D0000}"/>
    <cellStyle name="Normal 12 5 3 2 2 3 9" xfId="26283" xr:uid="{00000000-0005-0000-0000-0000228D0000}"/>
    <cellStyle name="Normal 12 5 3 2 2 4" xfId="436" xr:uid="{00000000-0005-0000-0000-0000238D0000}"/>
    <cellStyle name="Normal 12 5 3 2 2 4 2" xfId="1331" xr:uid="{00000000-0005-0000-0000-0000248D0000}"/>
    <cellStyle name="Normal 12 5 3 2 2 4 2 2" xfId="3161" xr:uid="{00000000-0005-0000-0000-0000258D0000}"/>
    <cellStyle name="Normal 12 5 3 2 2 4 2 2 2" xfId="8651" xr:uid="{00000000-0005-0000-0000-0000268D0000}"/>
    <cellStyle name="Normal 12 5 3 2 2 4 2 2 2 2" xfId="21462" xr:uid="{00000000-0005-0000-0000-0000278D0000}"/>
    <cellStyle name="Normal 12 5 3 2 2 4 2 2 2 2 2" xfId="47082" xr:uid="{00000000-0005-0000-0000-0000288D0000}"/>
    <cellStyle name="Normal 12 5 3 2 2 4 2 2 2 3" xfId="34272" xr:uid="{00000000-0005-0000-0000-0000298D0000}"/>
    <cellStyle name="Normal 12 5 3 2 2 4 2 2 3" xfId="15972" xr:uid="{00000000-0005-0000-0000-00002A8D0000}"/>
    <cellStyle name="Normal 12 5 3 2 2 4 2 2 3 2" xfId="41592" xr:uid="{00000000-0005-0000-0000-00002B8D0000}"/>
    <cellStyle name="Normal 12 5 3 2 2 4 2 2 4" xfId="28782" xr:uid="{00000000-0005-0000-0000-00002C8D0000}"/>
    <cellStyle name="Normal 12 5 3 2 2 4 2 3" xfId="4991" xr:uid="{00000000-0005-0000-0000-00002D8D0000}"/>
    <cellStyle name="Normal 12 5 3 2 2 4 2 3 2" xfId="10481" xr:uid="{00000000-0005-0000-0000-00002E8D0000}"/>
    <cellStyle name="Normal 12 5 3 2 2 4 2 3 2 2" xfId="23292" xr:uid="{00000000-0005-0000-0000-00002F8D0000}"/>
    <cellStyle name="Normal 12 5 3 2 2 4 2 3 2 2 2" xfId="48912" xr:uid="{00000000-0005-0000-0000-0000308D0000}"/>
    <cellStyle name="Normal 12 5 3 2 2 4 2 3 2 3" xfId="36102" xr:uid="{00000000-0005-0000-0000-0000318D0000}"/>
    <cellStyle name="Normal 12 5 3 2 2 4 2 3 3" xfId="17802" xr:uid="{00000000-0005-0000-0000-0000328D0000}"/>
    <cellStyle name="Normal 12 5 3 2 2 4 2 3 3 2" xfId="43422" xr:uid="{00000000-0005-0000-0000-0000338D0000}"/>
    <cellStyle name="Normal 12 5 3 2 2 4 2 3 4" xfId="30612" xr:uid="{00000000-0005-0000-0000-0000348D0000}"/>
    <cellStyle name="Normal 12 5 3 2 2 4 2 4" xfId="12311" xr:uid="{00000000-0005-0000-0000-0000358D0000}"/>
    <cellStyle name="Normal 12 5 3 2 2 4 2 4 2" xfId="25122" xr:uid="{00000000-0005-0000-0000-0000368D0000}"/>
    <cellStyle name="Normal 12 5 3 2 2 4 2 4 2 2" xfId="50742" xr:uid="{00000000-0005-0000-0000-0000378D0000}"/>
    <cellStyle name="Normal 12 5 3 2 2 4 2 4 3" xfId="37932" xr:uid="{00000000-0005-0000-0000-0000388D0000}"/>
    <cellStyle name="Normal 12 5 3 2 2 4 2 5" xfId="6821" xr:uid="{00000000-0005-0000-0000-0000398D0000}"/>
    <cellStyle name="Normal 12 5 3 2 2 4 2 5 2" xfId="19632" xr:uid="{00000000-0005-0000-0000-00003A8D0000}"/>
    <cellStyle name="Normal 12 5 3 2 2 4 2 5 2 2" xfId="45252" xr:uid="{00000000-0005-0000-0000-00003B8D0000}"/>
    <cellStyle name="Normal 12 5 3 2 2 4 2 5 3" xfId="32442" xr:uid="{00000000-0005-0000-0000-00003C8D0000}"/>
    <cellStyle name="Normal 12 5 3 2 2 4 2 6" xfId="14142" xr:uid="{00000000-0005-0000-0000-00003D8D0000}"/>
    <cellStyle name="Normal 12 5 3 2 2 4 2 6 2" xfId="39762" xr:uid="{00000000-0005-0000-0000-00003E8D0000}"/>
    <cellStyle name="Normal 12 5 3 2 2 4 2 7" xfId="26952" xr:uid="{00000000-0005-0000-0000-00003F8D0000}"/>
    <cellStyle name="Normal 12 5 3 2 2 4 3" xfId="2267" xr:uid="{00000000-0005-0000-0000-0000408D0000}"/>
    <cellStyle name="Normal 12 5 3 2 2 4 3 2" xfId="7757" xr:uid="{00000000-0005-0000-0000-0000418D0000}"/>
    <cellStyle name="Normal 12 5 3 2 2 4 3 2 2" xfId="20568" xr:uid="{00000000-0005-0000-0000-0000428D0000}"/>
    <cellStyle name="Normal 12 5 3 2 2 4 3 2 2 2" xfId="46188" xr:uid="{00000000-0005-0000-0000-0000438D0000}"/>
    <cellStyle name="Normal 12 5 3 2 2 4 3 2 3" xfId="33378" xr:uid="{00000000-0005-0000-0000-0000448D0000}"/>
    <cellStyle name="Normal 12 5 3 2 2 4 3 3" xfId="15078" xr:uid="{00000000-0005-0000-0000-0000458D0000}"/>
    <cellStyle name="Normal 12 5 3 2 2 4 3 3 2" xfId="40698" xr:uid="{00000000-0005-0000-0000-0000468D0000}"/>
    <cellStyle name="Normal 12 5 3 2 2 4 3 4" xfId="27888" xr:uid="{00000000-0005-0000-0000-0000478D0000}"/>
    <cellStyle name="Normal 12 5 3 2 2 4 4" xfId="4097" xr:uid="{00000000-0005-0000-0000-0000488D0000}"/>
    <cellStyle name="Normal 12 5 3 2 2 4 4 2" xfId="9587" xr:uid="{00000000-0005-0000-0000-0000498D0000}"/>
    <cellStyle name="Normal 12 5 3 2 2 4 4 2 2" xfId="22398" xr:uid="{00000000-0005-0000-0000-00004A8D0000}"/>
    <cellStyle name="Normal 12 5 3 2 2 4 4 2 2 2" xfId="48018" xr:uid="{00000000-0005-0000-0000-00004B8D0000}"/>
    <cellStyle name="Normal 12 5 3 2 2 4 4 2 3" xfId="35208" xr:uid="{00000000-0005-0000-0000-00004C8D0000}"/>
    <cellStyle name="Normal 12 5 3 2 2 4 4 3" xfId="16908" xr:uid="{00000000-0005-0000-0000-00004D8D0000}"/>
    <cellStyle name="Normal 12 5 3 2 2 4 4 3 2" xfId="42528" xr:uid="{00000000-0005-0000-0000-00004E8D0000}"/>
    <cellStyle name="Normal 12 5 3 2 2 4 4 4" xfId="29718" xr:uid="{00000000-0005-0000-0000-00004F8D0000}"/>
    <cellStyle name="Normal 12 5 3 2 2 4 5" xfId="11417" xr:uid="{00000000-0005-0000-0000-0000508D0000}"/>
    <cellStyle name="Normal 12 5 3 2 2 4 5 2" xfId="24228" xr:uid="{00000000-0005-0000-0000-0000518D0000}"/>
    <cellStyle name="Normal 12 5 3 2 2 4 5 2 2" xfId="49848" xr:uid="{00000000-0005-0000-0000-0000528D0000}"/>
    <cellStyle name="Normal 12 5 3 2 2 4 5 3" xfId="37038" xr:uid="{00000000-0005-0000-0000-0000538D0000}"/>
    <cellStyle name="Normal 12 5 3 2 2 4 6" xfId="5927" xr:uid="{00000000-0005-0000-0000-0000548D0000}"/>
    <cellStyle name="Normal 12 5 3 2 2 4 6 2" xfId="18738" xr:uid="{00000000-0005-0000-0000-0000558D0000}"/>
    <cellStyle name="Normal 12 5 3 2 2 4 6 2 2" xfId="44358" xr:uid="{00000000-0005-0000-0000-0000568D0000}"/>
    <cellStyle name="Normal 12 5 3 2 2 4 6 3" xfId="31548" xr:uid="{00000000-0005-0000-0000-0000578D0000}"/>
    <cellStyle name="Normal 12 5 3 2 2 4 7" xfId="13248" xr:uid="{00000000-0005-0000-0000-0000588D0000}"/>
    <cellStyle name="Normal 12 5 3 2 2 4 7 2" xfId="38868" xr:uid="{00000000-0005-0000-0000-0000598D0000}"/>
    <cellStyle name="Normal 12 5 3 2 2 4 8" xfId="26058" xr:uid="{00000000-0005-0000-0000-00005A8D0000}"/>
    <cellStyle name="Normal 12 5 3 2 2 5" xfId="795" xr:uid="{00000000-0005-0000-0000-00005B8D0000}"/>
    <cellStyle name="Normal 12 5 3 2 2 5 2" xfId="1690" xr:uid="{00000000-0005-0000-0000-00005C8D0000}"/>
    <cellStyle name="Normal 12 5 3 2 2 5 2 2" xfId="3520" xr:uid="{00000000-0005-0000-0000-00005D8D0000}"/>
    <cellStyle name="Normal 12 5 3 2 2 5 2 2 2" xfId="9010" xr:uid="{00000000-0005-0000-0000-00005E8D0000}"/>
    <cellStyle name="Normal 12 5 3 2 2 5 2 2 2 2" xfId="21821" xr:uid="{00000000-0005-0000-0000-00005F8D0000}"/>
    <cellStyle name="Normal 12 5 3 2 2 5 2 2 2 2 2" xfId="47441" xr:uid="{00000000-0005-0000-0000-0000608D0000}"/>
    <cellStyle name="Normal 12 5 3 2 2 5 2 2 2 3" xfId="34631" xr:uid="{00000000-0005-0000-0000-0000618D0000}"/>
    <cellStyle name="Normal 12 5 3 2 2 5 2 2 3" xfId="16331" xr:uid="{00000000-0005-0000-0000-0000628D0000}"/>
    <cellStyle name="Normal 12 5 3 2 2 5 2 2 3 2" xfId="41951" xr:uid="{00000000-0005-0000-0000-0000638D0000}"/>
    <cellStyle name="Normal 12 5 3 2 2 5 2 2 4" xfId="29141" xr:uid="{00000000-0005-0000-0000-0000648D0000}"/>
    <cellStyle name="Normal 12 5 3 2 2 5 2 3" xfId="5350" xr:uid="{00000000-0005-0000-0000-0000658D0000}"/>
    <cellStyle name="Normal 12 5 3 2 2 5 2 3 2" xfId="10840" xr:uid="{00000000-0005-0000-0000-0000668D0000}"/>
    <cellStyle name="Normal 12 5 3 2 2 5 2 3 2 2" xfId="23651" xr:uid="{00000000-0005-0000-0000-0000678D0000}"/>
    <cellStyle name="Normal 12 5 3 2 2 5 2 3 2 2 2" xfId="49271" xr:uid="{00000000-0005-0000-0000-0000688D0000}"/>
    <cellStyle name="Normal 12 5 3 2 2 5 2 3 2 3" xfId="36461" xr:uid="{00000000-0005-0000-0000-0000698D0000}"/>
    <cellStyle name="Normal 12 5 3 2 2 5 2 3 3" xfId="18161" xr:uid="{00000000-0005-0000-0000-00006A8D0000}"/>
    <cellStyle name="Normal 12 5 3 2 2 5 2 3 3 2" xfId="43781" xr:uid="{00000000-0005-0000-0000-00006B8D0000}"/>
    <cellStyle name="Normal 12 5 3 2 2 5 2 3 4" xfId="30971" xr:uid="{00000000-0005-0000-0000-00006C8D0000}"/>
    <cellStyle name="Normal 12 5 3 2 2 5 2 4" xfId="12670" xr:uid="{00000000-0005-0000-0000-00006D8D0000}"/>
    <cellStyle name="Normal 12 5 3 2 2 5 2 4 2" xfId="25481" xr:uid="{00000000-0005-0000-0000-00006E8D0000}"/>
    <cellStyle name="Normal 12 5 3 2 2 5 2 4 2 2" xfId="51101" xr:uid="{00000000-0005-0000-0000-00006F8D0000}"/>
    <cellStyle name="Normal 12 5 3 2 2 5 2 4 3" xfId="38291" xr:uid="{00000000-0005-0000-0000-0000708D0000}"/>
    <cellStyle name="Normal 12 5 3 2 2 5 2 5" xfId="7180" xr:uid="{00000000-0005-0000-0000-0000718D0000}"/>
    <cellStyle name="Normal 12 5 3 2 2 5 2 5 2" xfId="19991" xr:uid="{00000000-0005-0000-0000-0000728D0000}"/>
    <cellStyle name="Normal 12 5 3 2 2 5 2 5 2 2" xfId="45611" xr:uid="{00000000-0005-0000-0000-0000738D0000}"/>
    <cellStyle name="Normal 12 5 3 2 2 5 2 5 3" xfId="32801" xr:uid="{00000000-0005-0000-0000-0000748D0000}"/>
    <cellStyle name="Normal 12 5 3 2 2 5 2 6" xfId="14501" xr:uid="{00000000-0005-0000-0000-0000758D0000}"/>
    <cellStyle name="Normal 12 5 3 2 2 5 2 6 2" xfId="40121" xr:uid="{00000000-0005-0000-0000-0000768D0000}"/>
    <cellStyle name="Normal 12 5 3 2 2 5 2 7" xfId="27311" xr:uid="{00000000-0005-0000-0000-0000778D0000}"/>
    <cellStyle name="Normal 12 5 3 2 2 5 3" xfId="2626" xr:uid="{00000000-0005-0000-0000-0000788D0000}"/>
    <cellStyle name="Normal 12 5 3 2 2 5 3 2" xfId="8116" xr:uid="{00000000-0005-0000-0000-0000798D0000}"/>
    <cellStyle name="Normal 12 5 3 2 2 5 3 2 2" xfId="20927" xr:uid="{00000000-0005-0000-0000-00007A8D0000}"/>
    <cellStyle name="Normal 12 5 3 2 2 5 3 2 2 2" xfId="46547" xr:uid="{00000000-0005-0000-0000-00007B8D0000}"/>
    <cellStyle name="Normal 12 5 3 2 2 5 3 2 3" xfId="33737" xr:uid="{00000000-0005-0000-0000-00007C8D0000}"/>
    <cellStyle name="Normal 12 5 3 2 2 5 3 3" xfId="15437" xr:uid="{00000000-0005-0000-0000-00007D8D0000}"/>
    <cellStyle name="Normal 12 5 3 2 2 5 3 3 2" xfId="41057" xr:uid="{00000000-0005-0000-0000-00007E8D0000}"/>
    <cellStyle name="Normal 12 5 3 2 2 5 3 4" xfId="28247" xr:uid="{00000000-0005-0000-0000-00007F8D0000}"/>
    <cellStyle name="Normal 12 5 3 2 2 5 4" xfId="4456" xr:uid="{00000000-0005-0000-0000-0000808D0000}"/>
    <cellStyle name="Normal 12 5 3 2 2 5 4 2" xfId="9946" xr:uid="{00000000-0005-0000-0000-0000818D0000}"/>
    <cellStyle name="Normal 12 5 3 2 2 5 4 2 2" xfId="22757" xr:uid="{00000000-0005-0000-0000-0000828D0000}"/>
    <cellStyle name="Normal 12 5 3 2 2 5 4 2 2 2" xfId="48377" xr:uid="{00000000-0005-0000-0000-0000838D0000}"/>
    <cellStyle name="Normal 12 5 3 2 2 5 4 2 3" xfId="35567" xr:uid="{00000000-0005-0000-0000-0000848D0000}"/>
    <cellStyle name="Normal 12 5 3 2 2 5 4 3" xfId="17267" xr:uid="{00000000-0005-0000-0000-0000858D0000}"/>
    <cellStyle name="Normal 12 5 3 2 2 5 4 3 2" xfId="42887" xr:uid="{00000000-0005-0000-0000-0000868D0000}"/>
    <cellStyle name="Normal 12 5 3 2 2 5 4 4" xfId="30077" xr:uid="{00000000-0005-0000-0000-0000878D0000}"/>
    <cellStyle name="Normal 12 5 3 2 2 5 5" xfId="11776" xr:uid="{00000000-0005-0000-0000-0000888D0000}"/>
    <cellStyle name="Normal 12 5 3 2 2 5 5 2" xfId="24587" xr:uid="{00000000-0005-0000-0000-0000898D0000}"/>
    <cellStyle name="Normal 12 5 3 2 2 5 5 2 2" xfId="50207" xr:uid="{00000000-0005-0000-0000-00008A8D0000}"/>
    <cellStyle name="Normal 12 5 3 2 2 5 5 3" xfId="37397" xr:uid="{00000000-0005-0000-0000-00008B8D0000}"/>
    <cellStyle name="Normal 12 5 3 2 2 5 6" xfId="6286" xr:uid="{00000000-0005-0000-0000-00008C8D0000}"/>
    <cellStyle name="Normal 12 5 3 2 2 5 6 2" xfId="19097" xr:uid="{00000000-0005-0000-0000-00008D8D0000}"/>
    <cellStyle name="Normal 12 5 3 2 2 5 6 2 2" xfId="44717" xr:uid="{00000000-0005-0000-0000-00008E8D0000}"/>
    <cellStyle name="Normal 12 5 3 2 2 5 6 3" xfId="31907" xr:uid="{00000000-0005-0000-0000-00008F8D0000}"/>
    <cellStyle name="Normal 12 5 3 2 2 5 7" xfId="13607" xr:uid="{00000000-0005-0000-0000-0000908D0000}"/>
    <cellStyle name="Normal 12 5 3 2 2 5 7 2" xfId="39227" xr:uid="{00000000-0005-0000-0000-0000918D0000}"/>
    <cellStyle name="Normal 12 5 3 2 2 5 8" xfId="26417" xr:uid="{00000000-0005-0000-0000-0000928D0000}"/>
    <cellStyle name="Normal 12 5 3 2 2 6" xfId="1196" xr:uid="{00000000-0005-0000-0000-0000938D0000}"/>
    <cellStyle name="Normal 12 5 3 2 2 6 2" xfId="3026" xr:uid="{00000000-0005-0000-0000-0000948D0000}"/>
    <cellStyle name="Normal 12 5 3 2 2 6 2 2" xfId="8516" xr:uid="{00000000-0005-0000-0000-0000958D0000}"/>
    <cellStyle name="Normal 12 5 3 2 2 6 2 2 2" xfId="21327" xr:uid="{00000000-0005-0000-0000-0000968D0000}"/>
    <cellStyle name="Normal 12 5 3 2 2 6 2 2 2 2" xfId="46947" xr:uid="{00000000-0005-0000-0000-0000978D0000}"/>
    <cellStyle name="Normal 12 5 3 2 2 6 2 2 3" xfId="34137" xr:uid="{00000000-0005-0000-0000-0000988D0000}"/>
    <cellStyle name="Normal 12 5 3 2 2 6 2 3" xfId="15837" xr:uid="{00000000-0005-0000-0000-0000998D0000}"/>
    <cellStyle name="Normal 12 5 3 2 2 6 2 3 2" xfId="41457" xr:uid="{00000000-0005-0000-0000-00009A8D0000}"/>
    <cellStyle name="Normal 12 5 3 2 2 6 2 4" xfId="28647" xr:uid="{00000000-0005-0000-0000-00009B8D0000}"/>
    <cellStyle name="Normal 12 5 3 2 2 6 3" xfId="4856" xr:uid="{00000000-0005-0000-0000-00009C8D0000}"/>
    <cellStyle name="Normal 12 5 3 2 2 6 3 2" xfId="10346" xr:uid="{00000000-0005-0000-0000-00009D8D0000}"/>
    <cellStyle name="Normal 12 5 3 2 2 6 3 2 2" xfId="23157" xr:uid="{00000000-0005-0000-0000-00009E8D0000}"/>
    <cellStyle name="Normal 12 5 3 2 2 6 3 2 2 2" xfId="48777" xr:uid="{00000000-0005-0000-0000-00009F8D0000}"/>
    <cellStyle name="Normal 12 5 3 2 2 6 3 2 3" xfId="35967" xr:uid="{00000000-0005-0000-0000-0000A08D0000}"/>
    <cellStyle name="Normal 12 5 3 2 2 6 3 3" xfId="17667" xr:uid="{00000000-0005-0000-0000-0000A18D0000}"/>
    <cellStyle name="Normal 12 5 3 2 2 6 3 3 2" xfId="43287" xr:uid="{00000000-0005-0000-0000-0000A28D0000}"/>
    <cellStyle name="Normal 12 5 3 2 2 6 3 4" xfId="30477" xr:uid="{00000000-0005-0000-0000-0000A38D0000}"/>
    <cellStyle name="Normal 12 5 3 2 2 6 4" xfId="12176" xr:uid="{00000000-0005-0000-0000-0000A48D0000}"/>
    <cellStyle name="Normal 12 5 3 2 2 6 4 2" xfId="24987" xr:uid="{00000000-0005-0000-0000-0000A58D0000}"/>
    <cellStyle name="Normal 12 5 3 2 2 6 4 2 2" xfId="50607" xr:uid="{00000000-0005-0000-0000-0000A68D0000}"/>
    <cellStyle name="Normal 12 5 3 2 2 6 4 3" xfId="37797" xr:uid="{00000000-0005-0000-0000-0000A78D0000}"/>
    <cellStyle name="Normal 12 5 3 2 2 6 5" xfId="6686" xr:uid="{00000000-0005-0000-0000-0000A88D0000}"/>
    <cellStyle name="Normal 12 5 3 2 2 6 5 2" xfId="19497" xr:uid="{00000000-0005-0000-0000-0000A98D0000}"/>
    <cellStyle name="Normal 12 5 3 2 2 6 5 2 2" xfId="45117" xr:uid="{00000000-0005-0000-0000-0000AA8D0000}"/>
    <cellStyle name="Normal 12 5 3 2 2 6 5 3" xfId="32307" xr:uid="{00000000-0005-0000-0000-0000AB8D0000}"/>
    <cellStyle name="Normal 12 5 3 2 2 6 6" xfId="14007" xr:uid="{00000000-0005-0000-0000-0000AC8D0000}"/>
    <cellStyle name="Normal 12 5 3 2 2 6 6 2" xfId="39627" xr:uid="{00000000-0005-0000-0000-0000AD8D0000}"/>
    <cellStyle name="Normal 12 5 3 2 2 6 7" xfId="26817" xr:uid="{00000000-0005-0000-0000-0000AE8D0000}"/>
    <cellStyle name="Normal 12 5 3 2 2 7" xfId="2132" xr:uid="{00000000-0005-0000-0000-0000AF8D0000}"/>
    <cellStyle name="Normal 12 5 3 2 2 7 2" xfId="7622" xr:uid="{00000000-0005-0000-0000-0000B08D0000}"/>
    <cellStyle name="Normal 12 5 3 2 2 7 2 2" xfId="20433" xr:uid="{00000000-0005-0000-0000-0000B18D0000}"/>
    <cellStyle name="Normal 12 5 3 2 2 7 2 2 2" xfId="46053" xr:uid="{00000000-0005-0000-0000-0000B28D0000}"/>
    <cellStyle name="Normal 12 5 3 2 2 7 2 3" xfId="33243" xr:uid="{00000000-0005-0000-0000-0000B38D0000}"/>
    <cellStyle name="Normal 12 5 3 2 2 7 3" xfId="14943" xr:uid="{00000000-0005-0000-0000-0000B48D0000}"/>
    <cellStyle name="Normal 12 5 3 2 2 7 3 2" xfId="40563" xr:uid="{00000000-0005-0000-0000-0000B58D0000}"/>
    <cellStyle name="Normal 12 5 3 2 2 7 4" xfId="27753" xr:uid="{00000000-0005-0000-0000-0000B68D0000}"/>
    <cellStyle name="Normal 12 5 3 2 2 8" xfId="3962" xr:uid="{00000000-0005-0000-0000-0000B78D0000}"/>
    <cellStyle name="Normal 12 5 3 2 2 8 2" xfId="9452" xr:uid="{00000000-0005-0000-0000-0000B88D0000}"/>
    <cellStyle name="Normal 12 5 3 2 2 8 2 2" xfId="22263" xr:uid="{00000000-0005-0000-0000-0000B98D0000}"/>
    <cellStyle name="Normal 12 5 3 2 2 8 2 2 2" xfId="47883" xr:uid="{00000000-0005-0000-0000-0000BA8D0000}"/>
    <cellStyle name="Normal 12 5 3 2 2 8 2 3" xfId="35073" xr:uid="{00000000-0005-0000-0000-0000BB8D0000}"/>
    <cellStyle name="Normal 12 5 3 2 2 8 3" xfId="16773" xr:uid="{00000000-0005-0000-0000-0000BC8D0000}"/>
    <cellStyle name="Normal 12 5 3 2 2 8 3 2" xfId="42393" xr:uid="{00000000-0005-0000-0000-0000BD8D0000}"/>
    <cellStyle name="Normal 12 5 3 2 2 8 4" xfId="29583" xr:uid="{00000000-0005-0000-0000-0000BE8D0000}"/>
    <cellStyle name="Normal 12 5 3 2 2 9" xfId="11282" xr:uid="{00000000-0005-0000-0000-0000BF8D0000}"/>
    <cellStyle name="Normal 12 5 3 2 2 9 2" xfId="24093" xr:uid="{00000000-0005-0000-0000-0000C08D0000}"/>
    <cellStyle name="Normal 12 5 3 2 2 9 2 2" xfId="49713" xr:uid="{00000000-0005-0000-0000-0000C18D0000}"/>
    <cellStyle name="Normal 12 5 3 2 2 9 3" xfId="36903" xr:uid="{00000000-0005-0000-0000-0000C28D0000}"/>
    <cellStyle name="Normal 12 5 3 2 3" xfId="351" xr:uid="{00000000-0005-0000-0000-0000C38D0000}"/>
    <cellStyle name="Normal 12 5 3 2 3 10" xfId="5843" xr:uid="{00000000-0005-0000-0000-0000C48D0000}"/>
    <cellStyle name="Normal 12 5 3 2 3 10 2" xfId="18654" xr:uid="{00000000-0005-0000-0000-0000C58D0000}"/>
    <cellStyle name="Normal 12 5 3 2 3 10 2 2" xfId="44274" xr:uid="{00000000-0005-0000-0000-0000C68D0000}"/>
    <cellStyle name="Normal 12 5 3 2 3 10 3" xfId="31464" xr:uid="{00000000-0005-0000-0000-0000C78D0000}"/>
    <cellStyle name="Normal 12 5 3 2 3 11" xfId="13164" xr:uid="{00000000-0005-0000-0000-0000C88D0000}"/>
    <cellStyle name="Normal 12 5 3 2 3 11 2" xfId="38784" xr:uid="{00000000-0005-0000-0000-0000C98D0000}"/>
    <cellStyle name="Normal 12 5 3 2 3 12" xfId="25974" xr:uid="{00000000-0005-0000-0000-0000CA8D0000}"/>
    <cellStyle name="Normal 12 5 3 2 3 2" xfId="580" xr:uid="{00000000-0005-0000-0000-0000CB8D0000}"/>
    <cellStyle name="Normal 12 5 3 2 3 2 2" xfId="979" xr:uid="{00000000-0005-0000-0000-0000CC8D0000}"/>
    <cellStyle name="Normal 12 5 3 2 3 2 2 2" xfId="1874" xr:uid="{00000000-0005-0000-0000-0000CD8D0000}"/>
    <cellStyle name="Normal 12 5 3 2 3 2 2 2 2" xfId="3704" xr:uid="{00000000-0005-0000-0000-0000CE8D0000}"/>
    <cellStyle name="Normal 12 5 3 2 3 2 2 2 2 2" xfId="9194" xr:uid="{00000000-0005-0000-0000-0000CF8D0000}"/>
    <cellStyle name="Normal 12 5 3 2 3 2 2 2 2 2 2" xfId="22005" xr:uid="{00000000-0005-0000-0000-0000D08D0000}"/>
    <cellStyle name="Normal 12 5 3 2 3 2 2 2 2 2 2 2" xfId="47625" xr:uid="{00000000-0005-0000-0000-0000D18D0000}"/>
    <cellStyle name="Normal 12 5 3 2 3 2 2 2 2 2 3" xfId="34815" xr:uid="{00000000-0005-0000-0000-0000D28D0000}"/>
    <cellStyle name="Normal 12 5 3 2 3 2 2 2 2 3" xfId="16515" xr:uid="{00000000-0005-0000-0000-0000D38D0000}"/>
    <cellStyle name="Normal 12 5 3 2 3 2 2 2 2 3 2" xfId="42135" xr:uid="{00000000-0005-0000-0000-0000D48D0000}"/>
    <cellStyle name="Normal 12 5 3 2 3 2 2 2 2 4" xfId="29325" xr:uid="{00000000-0005-0000-0000-0000D58D0000}"/>
    <cellStyle name="Normal 12 5 3 2 3 2 2 2 3" xfId="5534" xr:uid="{00000000-0005-0000-0000-0000D68D0000}"/>
    <cellStyle name="Normal 12 5 3 2 3 2 2 2 3 2" xfId="11024" xr:uid="{00000000-0005-0000-0000-0000D78D0000}"/>
    <cellStyle name="Normal 12 5 3 2 3 2 2 2 3 2 2" xfId="23835" xr:uid="{00000000-0005-0000-0000-0000D88D0000}"/>
    <cellStyle name="Normal 12 5 3 2 3 2 2 2 3 2 2 2" xfId="49455" xr:uid="{00000000-0005-0000-0000-0000D98D0000}"/>
    <cellStyle name="Normal 12 5 3 2 3 2 2 2 3 2 3" xfId="36645" xr:uid="{00000000-0005-0000-0000-0000DA8D0000}"/>
    <cellStyle name="Normal 12 5 3 2 3 2 2 2 3 3" xfId="18345" xr:uid="{00000000-0005-0000-0000-0000DB8D0000}"/>
    <cellStyle name="Normal 12 5 3 2 3 2 2 2 3 3 2" xfId="43965" xr:uid="{00000000-0005-0000-0000-0000DC8D0000}"/>
    <cellStyle name="Normal 12 5 3 2 3 2 2 2 3 4" xfId="31155" xr:uid="{00000000-0005-0000-0000-0000DD8D0000}"/>
    <cellStyle name="Normal 12 5 3 2 3 2 2 2 4" xfId="12854" xr:uid="{00000000-0005-0000-0000-0000DE8D0000}"/>
    <cellStyle name="Normal 12 5 3 2 3 2 2 2 4 2" xfId="25665" xr:uid="{00000000-0005-0000-0000-0000DF8D0000}"/>
    <cellStyle name="Normal 12 5 3 2 3 2 2 2 4 2 2" xfId="51285" xr:uid="{00000000-0005-0000-0000-0000E08D0000}"/>
    <cellStyle name="Normal 12 5 3 2 3 2 2 2 4 3" xfId="38475" xr:uid="{00000000-0005-0000-0000-0000E18D0000}"/>
    <cellStyle name="Normal 12 5 3 2 3 2 2 2 5" xfId="7364" xr:uid="{00000000-0005-0000-0000-0000E28D0000}"/>
    <cellStyle name="Normal 12 5 3 2 3 2 2 2 5 2" xfId="20175" xr:uid="{00000000-0005-0000-0000-0000E38D0000}"/>
    <cellStyle name="Normal 12 5 3 2 3 2 2 2 5 2 2" xfId="45795" xr:uid="{00000000-0005-0000-0000-0000E48D0000}"/>
    <cellStyle name="Normal 12 5 3 2 3 2 2 2 5 3" xfId="32985" xr:uid="{00000000-0005-0000-0000-0000E58D0000}"/>
    <cellStyle name="Normal 12 5 3 2 3 2 2 2 6" xfId="14685" xr:uid="{00000000-0005-0000-0000-0000E68D0000}"/>
    <cellStyle name="Normal 12 5 3 2 3 2 2 2 6 2" xfId="40305" xr:uid="{00000000-0005-0000-0000-0000E78D0000}"/>
    <cellStyle name="Normal 12 5 3 2 3 2 2 2 7" xfId="27495" xr:uid="{00000000-0005-0000-0000-0000E88D0000}"/>
    <cellStyle name="Normal 12 5 3 2 3 2 2 3" xfId="2810" xr:uid="{00000000-0005-0000-0000-0000E98D0000}"/>
    <cellStyle name="Normal 12 5 3 2 3 2 2 3 2" xfId="8300" xr:uid="{00000000-0005-0000-0000-0000EA8D0000}"/>
    <cellStyle name="Normal 12 5 3 2 3 2 2 3 2 2" xfId="21111" xr:uid="{00000000-0005-0000-0000-0000EB8D0000}"/>
    <cellStyle name="Normal 12 5 3 2 3 2 2 3 2 2 2" xfId="46731" xr:uid="{00000000-0005-0000-0000-0000EC8D0000}"/>
    <cellStyle name="Normal 12 5 3 2 3 2 2 3 2 3" xfId="33921" xr:uid="{00000000-0005-0000-0000-0000ED8D0000}"/>
    <cellStyle name="Normal 12 5 3 2 3 2 2 3 3" xfId="15621" xr:uid="{00000000-0005-0000-0000-0000EE8D0000}"/>
    <cellStyle name="Normal 12 5 3 2 3 2 2 3 3 2" xfId="41241" xr:uid="{00000000-0005-0000-0000-0000EF8D0000}"/>
    <cellStyle name="Normal 12 5 3 2 3 2 2 3 4" xfId="28431" xr:uid="{00000000-0005-0000-0000-0000F08D0000}"/>
    <cellStyle name="Normal 12 5 3 2 3 2 2 4" xfId="4640" xr:uid="{00000000-0005-0000-0000-0000F18D0000}"/>
    <cellStyle name="Normal 12 5 3 2 3 2 2 4 2" xfId="10130" xr:uid="{00000000-0005-0000-0000-0000F28D0000}"/>
    <cellStyle name="Normal 12 5 3 2 3 2 2 4 2 2" xfId="22941" xr:uid="{00000000-0005-0000-0000-0000F38D0000}"/>
    <cellStyle name="Normal 12 5 3 2 3 2 2 4 2 2 2" xfId="48561" xr:uid="{00000000-0005-0000-0000-0000F48D0000}"/>
    <cellStyle name="Normal 12 5 3 2 3 2 2 4 2 3" xfId="35751" xr:uid="{00000000-0005-0000-0000-0000F58D0000}"/>
    <cellStyle name="Normal 12 5 3 2 3 2 2 4 3" xfId="17451" xr:uid="{00000000-0005-0000-0000-0000F68D0000}"/>
    <cellStyle name="Normal 12 5 3 2 3 2 2 4 3 2" xfId="43071" xr:uid="{00000000-0005-0000-0000-0000F78D0000}"/>
    <cellStyle name="Normal 12 5 3 2 3 2 2 4 4" xfId="30261" xr:uid="{00000000-0005-0000-0000-0000F88D0000}"/>
    <cellStyle name="Normal 12 5 3 2 3 2 2 5" xfId="11960" xr:uid="{00000000-0005-0000-0000-0000F98D0000}"/>
    <cellStyle name="Normal 12 5 3 2 3 2 2 5 2" xfId="24771" xr:uid="{00000000-0005-0000-0000-0000FA8D0000}"/>
    <cellStyle name="Normal 12 5 3 2 3 2 2 5 2 2" xfId="50391" xr:uid="{00000000-0005-0000-0000-0000FB8D0000}"/>
    <cellStyle name="Normal 12 5 3 2 3 2 2 5 3" xfId="37581" xr:uid="{00000000-0005-0000-0000-0000FC8D0000}"/>
    <cellStyle name="Normal 12 5 3 2 3 2 2 6" xfId="6470" xr:uid="{00000000-0005-0000-0000-0000FD8D0000}"/>
    <cellStyle name="Normal 12 5 3 2 3 2 2 6 2" xfId="19281" xr:uid="{00000000-0005-0000-0000-0000FE8D0000}"/>
    <cellStyle name="Normal 12 5 3 2 3 2 2 6 2 2" xfId="44901" xr:uid="{00000000-0005-0000-0000-0000FF8D0000}"/>
    <cellStyle name="Normal 12 5 3 2 3 2 2 6 3" xfId="32091" xr:uid="{00000000-0005-0000-0000-0000008E0000}"/>
    <cellStyle name="Normal 12 5 3 2 3 2 2 7" xfId="13791" xr:uid="{00000000-0005-0000-0000-0000018E0000}"/>
    <cellStyle name="Normal 12 5 3 2 3 2 2 7 2" xfId="39411" xr:uid="{00000000-0005-0000-0000-0000028E0000}"/>
    <cellStyle name="Normal 12 5 3 2 3 2 2 8" xfId="26601" xr:uid="{00000000-0005-0000-0000-0000038E0000}"/>
    <cellStyle name="Normal 12 5 3 2 3 2 3" xfId="1475" xr:uid="{00000000-0005-0000-0000-0000048E0000}"/>
    <cellStyle name="Normal 12 5 3 2 3 2 3 2" xfId="3305" xr:uid="{00000000-0005-0000-0000-0000058E0000}"/>
    <cellStyle name="Normal 12 5 3 2 3 2 3 2 2" xfId="8795" xr:uid="{00000000-0005-0000-0000-0000068E0000}"/>
    <cellStyle name="Normal 12 5 3 2 3 2 3 2 2 2" xfId="21606" xr:uid="{00000000-0005-0000-0000-0000078E0000}"/>
    <cellStyle name="Normal 12 5 3 2 3 2 3 2 2 2 2" xfId="47226" xr:uid="{00000000-0005-0000-0000-0000088E0000}"/>
    <cellStyle name="Normal 12 5 3 2 3 2 3 2 2 3" xfId="34416" xr:uid="{00000000-0005-0000-0000-0000098E0000}"/>
    <cellStyle name="Normal 12 5 3 2 3 2 3 2 3" xfId="16116" xr:uid="{00000000-0005-0000-0000-00000A8E0000}"/>
    <cellStyle name="Normal 12 5 3 2 3 2 3 2 3 2" xfId="41736" xr:uid="{00000000-0005-0000-0000-00000B8E0000}"/>
    <cellStyle name="Normal 12 5 3 2 3 2 3 2 4" xfId="28926" xr:uid="{00000000-0005-0000-0000-00000C8E0000}"/>
    <cellStyle name="Normal 12 5 3 2 3 2 3 3" xfId="5135" xr:uid="{00000000-0005-0000-0000-00000D8E0000}"/>
    <cellStyle name="Normal 12 5 3 2 3 2 3 3 2" xfId="10625" xr:uid="{00000000-0005-0000-0000-00000E8E0000}"/>
    <cellStyle name="Normal 12 5 3 2 3 2 3 3 2 2" xfId="23436" xr:uid="{00000000-0005-0000-0000-00000F8E0000}"/>
    <cellStyle name="Normal 12 5 3 2 3 2 3 3 2 2 2" xfId="49056" xr:uid="{00000000-0005-0000-0000-0000108E0000}"/>
    <cellStyle name="Normal 12 5 3 2 3 2 3 3 2 3" xfId="36246" xr:uid="{00000000-0005-0000-0000-0000118E0000}"/>
    <cellStyle name="Normal 12 5 3 2 3 2 3 3 3" xfId="17946" xr:uid="{00000000-0005-0000-0000-0000128E0000}"/>
    <cellStyle name="Normal 12 5 3 2 3 2 3 3 3 2" xfId="43566" xr:uid="{00000000-0005-0000-0000-0000138E0000}"/>
    <cellStyle name="Normal 12 5 3 2 3 2 3 3 4" xfId="30756" xr:uid="{00000000-0005-0000-0000-0000148E0000}"/>
    <cellStyle name="Normal 12 5 3 2 3 2 3 4" xfId="12455" xr:uid="{00000000-0005-0000-0000-0000158E0000}"/>
    <cellStyle name="Normal 12 5 3 2 3 2 3 4 2" xfId="25266" xr:uid="{00000000-0005-0000-0000-0000168E0000}"/>
    <cellStyle name="Normal 12 5 3 2 3 2 3 4 2 2" xfId="50886" xr:uid="{00000000-0005-0000-0000-0000178E0000}"/>
    <cellStyle name="Normal 12 5 3 2 3 2 3 4 3" xfId="38076" xr:uid="{00000000-0005-0000-0000-0000188E0000}"/>
    <cellStyle name="Normal 12 5 3 2 3 2 3 5" xfId="6965" xr:uid="{00000000-0005-0000-0000-0000198E0000}"/>
    <cellStyle name="Normal 12 5 3 2 3 2 3 5 2" xfId="19776" xr:uid="{00000000-0005-0000-0000-00001A8E0000}"/>
    <cellStyle name="Normal 12 5 3 2 3 2 3 5 2 2" xfId="45396" xr:uid="{00000000-0005-0000-0000-00001B8E0000}"/>
    <cellStyle name="Normal 12 5 3 2 3 2 3 5 3" xfId="32586" xr:uid="{00000000-0005-0000-0000-00001C8E0000}"/>
    <cellStyle name="Normal 12 5 3 2 3 2 3 6" xfId="14286" xr:uid="{00000000-0005-0000-0000-00001D8E0000}"/>
    <cellStyle name="Normal 12 5 3 2 3 2 3 6 2" xfId="39906" xr:uid="{00000000-0005-0000-0000-00001E8E0000}"/>
    <cellStyle name="Normal 12 5 3 2 3 2 3 7" xfId="27096" xr:uid="{00000000-0005-0000-0000-00001F8E0000}"/>
    <cellStyle name="Normal 12 5 3 2 3 2 4" xfId="2411" xr:uid="{00000000-0005-0000-0000-0000208E0000}"/>
    <cellStyle name="Normal 12 5 3 2 3 2 4 2" xfId="7901" xr:uid="{00000000-0005-0000-0000-0000218E0000}"/>
    <cellStyle name="Normal 12 5 3 2 3 2 4 2 2" xfId="20712" xr:uid="{00000000-0005-0000-0000-0000228E0000}"/>
    <cellStyle name="Normal 12 5 3 2 3 2 4 2 2 2" xfId="46332" xr:uid="{00000000-0005-0000-0000-0000238E0000}"/>
    <cellStyle name="Normal 12 5 3 2 3 2 4 2 3" xfId="33522" xr:uid="{00000000-0005-0000-0000-0000248E0000}"/>
    <cellStyle name="Normal 12 5 3 2 3 2 4 3" xfId="15222" xr:uid="{00000000-0005-0000-0000-0000258E0000}"/>
    <cellStyle name="Normal 12 5 3 2 3 2 4 3 2" xfId="40842" xr:uid="{00000000-0005-0000-0000-0000268E0000}"/>
    <cellStyle name="Normal 12 5 3 2 3 2 4 4" xfId="28032" xr:uid="{00000000-0005-0000-0000-0000278E0000}"/>
    <cellStyle name="Normal 12 5 3 2 3 2 5" xfId="4241" xr:uid="{00000000-0005-0000-0000-0000288E0000}"/>
    <cellStyle name="Normal 12 5 3 2 3 2 5 2" xfId="9731" xr:uid="{00000000-0005-0000-0000-0000298E0000}"/>
    <cellStyle name="Normal 12 5 3 2 3 2 5 2 2" xfId="22542" xr:uid="{00000000-0005-0000-0000-00002A8E0000}"/>
    <cellStyle name="Normal 12 5 3 2 3 2 5 2 2 2" xfId="48162" xr:uid="{00000000-0005-0000-0000-00002B8E0000}"/>
    <cellStyle name="Normal 12 5 3 2 3 2 5 2 3" xfId="35352" xr:uid="{00000000-0005-0000-0000-00002C8E0000}"/>
    <cellStyle name="Normal 12 5 3 2 3 2 5 3" xfId="17052" xr:uid="{00000000-0005-0000-0000-00002D8E0000}"/>
    <cellStyle name="Normal 12 5 3 2 3 2 5 3 2" xfId="42672" xr:uid="{00000000-0005-0000-0000-00002E8E0000}"/>
    <cellStyle name="Normal 12 5 3 2 3 2 5 4" xfId="29862" xr:uid="{00000000-0005-0000-0000-00002F8E0000}"/>
    <cellStyle name="Normal 12 5 3 2 3 2 6" xfId="11561" xr:uid="{00000000-0005-0000-0000-0000308E0000}"/>
    <cellStyle name="Normal 12 5 3 2 3 2 6 2" xfId="24372" xr:uid="{00000000-0005-0000-0000-0000318E0000}"/>
    <cellStyle name="Normal 12 5 3 2 3 2 6 2 2" xfId="49992" xr:uid="{00000000-0005-0000-0000-0000328E0000}"/>
    <cellStyle name="Normal 12 5 3 2 3 2 6 3" xfId="37182" xr:uid="{00000000-0005-0000-0000-0000338E0000}"/>
    <cellStyle name="Normal 12 5 3 2 3 2 7" xfId="6071" xr:uid="{00000000-0005-0000-0000-0000348E0000}"/>
    <cellStyle name="Normal 12 5 3 2 3 2 7 2" xfId="18882" xr:uid="{00000000-0005-0000-0000-0000358E0000}"/>
    <cellStyle name="Normal 12 5 3 2 3 2 7 2 2" xfId="44502" xr:uid="{00000000-0005-0000-0000-0000368E0000}"/>
    <cellStyle name="Normal 12 5 3 2 3 2 7 3" xfId="31692" xr:uid="{00000000-0005-0000-0000-0000378E0000}"/>
    <cellStyle name="Normal 12 5 3 2 3 2 8" xfId="13392" xr:uid="{00000000-0005-0000-0000-0000388E0000}"/>
    <cellStyle name="Normal 12 5 3 2 3 2 8 2" xfId="39012" xr:uid="{00000000-0005-0000-0000-0000398E0000}"/>
    <cellStyle name="Normal 12 5 3 2 3 2 9" xfId="26202" xr:uid="{00000000-0005-0000-0000-00003A8E0000}"/>
    <cellStyle name="Normal 12 5 3 2 3 3" xfId="712" xr:uid="{00000000-0005-0000-0000-00003B8E0000}"/>
    <cellStyle name="Normal 12 5 3 2 3 3 2" xfId="1112" xr:uid="{00000000-0005-0000-0000-00003C8E0000}"/>
    <cellStyle name="Normal 12 5 3 2 3 3 2 2" xfId="2007" xr:uid="{00000000-0005-0000-0000-00003D8E0000}"/>
    <cellStyle name="Normal 12 5 3 2 3 3 2 2 2" xfId="3837" xr:uid="{00000000-0005-0000-0000-00003E8E0000}"/>
    <cellStyle name="Normal 12 5 3 2 3 3 2 2 2 2" xfId="9327" xr:uid="{00000000-0005-0000-0000-00003F8E0000}"/>
    <cellStyle name="Normal 12 5 3 2 3 3 2 2 2 2 2" xfId="22138" xr:uid="{00000000-0005-0000-0000-0000408E0000}"/>
    <cellStyle name="Normal 12 5 3 2 3 3 2 2 2 2 2 2" xfId="47758" xr:uid="{00000000-0005-0000-0000-0000418E0000}"/>
    <cellStyle name="Normal 12 5 3 2 3 3 2 2 2 2 3" xfId="34948" xr:uid="{00000000-0005-0000-0000-0000428E0000}"/>
    <cellStyle name="Normal 12 5 3 2 3 3 2 2 2 3" xfId="16648" xr:uid="{00000000-0005-0000-0000-0000438E0000}"/>
    <cellStyle name="Normal 12 5 3 2 3 3 2 2 2 3 2" xfId="42268" xr:uid="{00000000-0005-0000-0000-0000448E0000}"/>
    <cellStyle name="Normal 12 5 3 2 3 3 2 2 2 4" xfId="29458" xr:uid="{00000000-0005-0000-0000-0000458E0000}"/>
    <cellStyle name="Normal 12 5 3 2 3 3 2 2 3" xfId="5667" xr:uid="{00000000-0005-0000-0000-0000468E0000}"/>
    <cellStyle name="Normal 12 5 3 2 3 3 2 2 3 2" xfId="11157" xr:uid="{00000000-0005-0000-0000-0000478E0000}"/>
    <cellStyle name="Normal 12 5 3 2 3 3 2 2 3 2 2" xfId="23968" xr:uid="{00000000-0005-0000-0000-0000488E0000}"/>
    <cellStyle name="Normal 12 5 3 2 3 3 2 2 3 2 2 2" xfId="49588" xr:uid="{00000000-0005-0000-0000-0000498E0000}"/>
    <cellStyle name="Normal 12 5 3 2 3 3 2 2 3 2 3" xfId="36778" xr:uid="{00000000-0005-0000-0000-00004A8E0000}"/>
    <cellStyle name="Normal 12 5 3 2 3 3 2 2 3 3" xfId="18478" xr:uid="{00000000-0005-0000-0000-00004B8E0000}"/>
    <cellStyle name="Normal 12 5 3 2 3 3 2 2 3 3 2" xfId="44098" xr:uid="{00000000-0005-0000-0000-00004C8E0000}"/>
    <cellStyle name="Normal 12 5 3 2 3 3 2 2 3 4" xfId="31288" xr:uid="{00000000-0005-0000-0000-00004D8E0000}"/>
    <cellStyle name="Normal 12 5 3 2 3 3 2 2 4" xfId="12987" xr:uid="{00000000-0005-0000-0000-00004E8E0000}"/>
    <cellStyle name="Normal 12 5 3 2 3 3 2 2 4 2" xfId="25798" xr:uid="{00000000-0005-0000-0000-00004F8E0000}"/>
    <cellStyle name="Normal 12 5 3 2 3 3 2 2 4 2 2" xfId="51418" xr:uid="{00000000-0005-0000-0000-0000508E0000}"/>
    <cellStyle name="Normal 12 5 3 2 3 3 2 2 4 3" xfId="38608" xr:uid="{00000000-0005-0000-0000-0000518E0000}"/>
    <cellStyle name="Normal 12 5 3 2 3 3 2 2 5" xfId="7497" xr:uid="{00000000-0005-0000-0000-0000528E0000}"/>
    <cellStyle name="Normal 12 5 3 2 3 3 2 2 5 2" xfId="20308" xr:uid="{00000000-0005-0000-0000-0000538E0000}"/>
    <cellStyle name="Normal 12 5 3 2 3 3 2 2 5 2 2" xfId="45928" xr:uid="{00000000-0005-0000-0000-0000548E0000}"/>
    <cellStyle name="Normal 12 5 3 2 3 3 2 2 5 3" xfId="33118" xr:uid="{00000000-0005-0000-0000-0000558E0000}"/>
    <cellStyle name="Normal 12 5 3 2 3 3 2 2 6" xfId="14818" xr:uid="{00000000-0005-0000-0000-0000568E0000}"/>
    <cellStyle name="Normal 12 5 3 2 3 3 2 2 6 2" xfId="40438" xr:uid="{00000000-0005-0000-0000-0000578E0000}"/>
    <cellStyle name="Normal 12 5 3 2 3 3 2 2 7" xfId="27628" xr:uid="{00000000-0005-0000-0000-0000588E0000}"/>
    <cellStyle name="Normal 12 5 3 2 3 3 2 3" xfId="2943" xr:uid="{00000000-0005-0000-0000-0000598E0000}"/>
    <cellStyle name="Normal 12 5 3 2 3 3 2 3 2" xfId="8433" xr:uid="{00000000-0005-0000-0000-00005A8E0000}"/>
    <cellStyle name="Normal 12 5 3 2 3 3 2 3 2 2" xfId="21244" xr:uid="{00000000-0005-0000-0000-00005B8E0000}"/>
    <cellStyle name="Normal 12 5 3 2 3 3 2 3 2 2 2" xfId="46864" xr:uid="{00000000-0005-0000-0000-00005C8E0000}"/>
    <cellStyle name="Normal 12 5 3 2 3 3 2 3 2 3" xfId="34054" xr:uid="{00000000-0005-0000-0000-00005D8E0000}"/>
    <cellStyle name="Normal 12 5 3 2 3 3 2 3 3" xfId="15754" xr:uid="{00000000-0005-0000-0000-00005E8E0000}"/>
    <cellStyle name="Normal 12 5 3 2 3 3 2 3 3 2" xfId="41374" xr:uid="{00000000-0005-0000-0000-00005F8E0000}"/>
    <cellStyle name="Normal 12 5 3 2 3 3 2 3 4" xfId="28564" xr:uid="{00000000-0005-0000-0000-0000608E0000}"/>
    <cellStyle name="Normal 12 5 3 2 3 3 2 4" xfId="4773" xr:uid="{00000000-0005-0000-0000-0000618E0000}"/>
    <cellStyle name="Normal 12 5 3 2 3 3 2 4 2" xfId="10263" xr:uid="{00000000-0005-0000-0000-0000628E0000}"/>
    <cellStyle name="Normal 12 5 3 2 3 3 2 4 2 2" xfId="23074" xr:uid="{00000000-0005-0000-0000-0000638E0000}"/>
    <cellStyle name="Normal 12 5 3 2 3 3 2 4 2 2 2" xfId="48694" xr:uid="{00000000-0005-0000-0000-0000648E0000}"/>
    <cellStyle name="Normal 12 5 3 2 3 3 2 4 2 3" xfId="35884" xr:uid="{00000000-0005-0000-0000-0000658E0000}"/>
    <cellStyle name="Normal 12 5 3 2 3 3 2 4 3" xfId="17584" xr:uid="{00000000-0005-0000-0000-0000668E0000}"/>
    <cellStyle name="Normal 12 5 3 2 3 3 2 4 3 2" xfId="43204" xr:uid="{00000000-0005-0000-0000-0000678E0000}"/>
    <cellStyle name="Normal 12 5 3 2 3 3 2 4 4" xfId="30394" xr:uid="{00000000-0005-0000-0000-0000688E0000}"/>
    <cellStyle name="Normal 12 5 3 2 3 3 2 5" xfId="12093" xr:uid="{00000000-0005-0000-0000-0000698E0000}"/>
    <cellStyle name="Normal 12 5 3 2 3 3 2 5 2" xfId="24904" xr:uid="{00000000-0005-0000-0000-00006A8E0000}"/>
    <cellStyle name="Normal 12 5 3 2 3 3 2 5 2 2" xfId="50524" xr:uid="{00000000-0005-0000-0000-00006B8E0000}"/>
    <cellStyle name="Normal 12 5 3 2 3 3 2 5 3" xfId="37714" xr:uid="{00000000-0005-0000-0000-00006C8E0000}"/>
    <cellStyle name="Normal 12 5 3 2 3 3 2 6" xfId="6603" xr:uid="{00000000-0005-0000-0000-00006D8E0000}"/>
    <cellStyle name="Normal 12 5 3 2 3 3 2 6 2" xfId="19414" xr:uid="{00000000-0005-0000-0000-00006E8E0000}"/>
    <cellStyle name="Normal 12 5 3 2 3 3 2 6 2 2" xfId="45034" xr:uid="{00000000-0005-0000-0000-00006F8E0000}"/>
    <cellStyle name="Normal 12 5 3 2 3 3 2 6 3" xfId="32224" xr:uid="{00000000-0005-0000-0000-0000708E0000}"/>
    <cellStyle name="Normal 12 5 3 2 3 3 2 7" xfId="13924" xr:uid="{00000000-0005-0000-0000-0000718E0000}"/>
    <cellStyle name="Normal 12 5 3 2 3 3 2 7 2" xfId="39544" xr:uid="{00000000-0005-0000-0000-0000728E0000}"/>
    <cellStyle name="Normal 12 5 3 2 3 3 2 8" xfId="26734" xr:uid="{00000000-0005-0000-0000-0000738E0000}"/>
    <cellStyle name="Normal 12 5 3 2 3 3 3" xfId="1607" xr:uid="{00000000-0005-0000-0000-0000748E0000}"/>
    <cellStyle name="Normal 12 5 3 2 3 3 3 2" xfId="3437" xr:uid="{00000000-0005-0000-0000-0000758E0000}"/>
    <cellStyle name="Normal 12 5 3 2 3 3 3 2 2" xfId="8927" xr:uid="{00000000-0005-0000-0000-0000768E0000}"/>
    <cellStyle name="Normal 12 5 3 2 3 3 3 2 2 2" xfId="21738" xr:uid="{00000000-0005-0000-0000-0000778E0000}"/>
    <cellStyle name="Normal 12 5 3 2 3 3 3 2 2 2 2" xfId="47358" xr:uid="{00000000-0005-0000-0000-0000788E0000}"/>
    <cellStyle name="Normal 12 5 3 2 3 3 3 2 2 3" xfId="34548" xr:uid="{00000000-0005-0000-0000-0000798E0000}"/>
    <cellStyle name="Normal 12 5 3 2 3 3 3 2 3" xfId="16248" xr:uid="{00000000-0005-0000-0000-00007A8E0000}"/>
    <cellStyle name="Normal 12 5 3 2 3 3 3 2 3 2" xfId="41868" xr:uid="{00000000-0005-0000-0000-00007B8E0000}"/>
    <cellStyle name="Normal 12 5 3 2 3 3 3 2 4" xfId="29058" xr:uid="{00000000-0005-0000-0000-00007C8E0000}"/>
    <cellStyle name="Normal 12 5 3 2 3 3 3 3" xfId="5267" xr:uid="{00000000-0005-0000-0000-00007D8E0000}"/>
    <cellStyle name="Normal 12 5 3 2 3 3 3 3 2" xfId="10757" xr:uid="{00000000-0005-0000-0000-00007E8E0000}"/>
    <cellStyle name="Normal 12 5 3 2 3 3 3 3 2 2" xfId="23568" xr:uid="{00000000-0005-0000-0000-00007F8E0000}"/>
    <cellStyle name="Normal 12 5 3 2 3 3 3 3 2 2 2" xfId="49188" xr:uid="{00000000-0005-0000-0000-0000808E0000}"/>
    <cellStyle name="Normal 12 5 3 2 3 3 3 3 2 3" xfId="36378" xr:uid="{00000000-0005-0000-0000-0000818E0000}"/>
    <cellStyle name="Normal 12 5 3 2 3 3 3 3 3" xfId="18078" xr:uid="{00000000-0005-0000-0000-0000828E0000}"/>
    <cellStyle name="Normal 12 5 3 2 3 3 3 3 3 2" xfId="43698" xr:uid="{00000000-0005-0000-0000-0000838E0000}"/>
    <cellStyle name="Normal 12 5 3 2 3 3 3 3 4" xfId="30888" xr:uid="{00000000-0005-0000-0000-0000848E0000}"/>
    <cellStyle name="Normal 12 5 3 2 3 3 3 4" xfId="12587" xr:uid="{00000000-0005-0000-0000-0000858E0000}"/>
    <cellStyle name="Normal 12 5 3 2 3 3 3 4 2" xfId="25398" xr:uid="{00000000-0005-0000-0000-0000868E0000}"/>
    <cellStyle name="Normal 12 5 3 2 3 3 3 4 2 2" xfId="51018" xr:uid="{00000000-0005-0000-0000-0000878E0000}"/>
    <cellStyle name="Normal 12 5 3 2 3 3 3 4 3" xfId="38208" xr:uid="{00000000-0005-0000-0000-0000888E0000}"/>
    <cellStyle name="Normal 12 5 3 2 3 3 3 5" xfId="7097" xr:uid="{00000000-0005-0000-0000-0000898E0000}"/>
    <cellStyle name="Normal 12 5 3 2 3 3 3 5 2" xfId="19908" xr:uid="{00000000-0005-0000-0000-00008A8E0000}"/>
    <cellStyle name="Normal 12 5 3 2 3 3 3 5 2 2" xfId="45528" xr:uid="{00000000-0005-0000-0000-00008B8E0000}"/>
    <cellStyle name="Normal 12 5 3 2 3 3 3 5 3" xfId="32718" xr:uid="{00000000-0005-0000-0000-00008C8E0000}"/>
    <cellStyle name="Normal 12 5 3 2 3 3 3 6" xfId="14418" xr:uid="{00000000-0005-0000-0000-00008D8E0000}"/>
    <cellStyle name="Normal 12 5 3 2 3 3 3 6 2" xfId="40038" xr:uid="{00000000-0005-0000-0000-00008E8E0000}"/>
    <cellStyle name="Normal 12 5 3 2 3 3 3 7" xfId="27228" xr:uid="{00000000-0005-0000-0000-00008F8E0000}"/>
    <cellStyle name="Normal 12 5 3 2 3 3 4" xfId="2543" xr:uid="{00000000-0005-0000-0000-0000908E0000}"/>
    <cellStyle name="Normal 12 5 3 2 3 3 4 2" xfId="8033" xr:uid="{00000000-0005-0000-0000-0000918E0000}"/>
    <cellStyle name="Normal 12 5 3 2 3 3 4 2 2" xfId="20844" xr:uid="{00000000-0005-0000-0000-0000928E0000}"/>
    <cellStyle name="Normal 12 5 3 2 3 3 4 2 2 2" xfId="46464" xr:uid="{00000000-0005-0000-0000-0000938E0000}"/>
    <cellStyle name="Normal 12 5 3 2 3 3 4 2 3" xfId="33654" xr:uid="{00000000-0005-0000-0000-0000948E0000}"/>
    <cellStyle name="Normal 12 5 3 2 3 3 4 3" xfId="15354" xr:uid="{00000000-0005-0000-0000-0000958E0000}"/>
    <cellStyle name="Normal 12 5 3 2 3 3 4 3 2" xfId="40974" xr:uid="{00000000-0005-0000-0000-0000968E0000}"/>
    <cellStyle name="Normal 12 5 3 2 3 3 4 4" xfId="28164" xr:uid="{00000000-0005-0000-0000-0000978E0000}"/>
    <cellStyle name="Normal 12 5 3 2 3 3 5" xfId="4373" xr:uid="{00000000-0005-0000-0000-0000988E0000}"/>
    <cellStyle name="Normal 12 5 3 2 3 3 5 2" xfId="9863" xr:uid="{00000000-0005-0000-0000-0000998E0000}"/>
    <cellStyle name="Normal 12 5 3 2 3 3 5 2 2" xfId="22674" xr:uid="{00000000-0005-0000-0000-00009A8E0000}"/>
    <cellStyle name="Normal 12 5 3 2 3 3 5 2 2 2" xfId="48294" xr:uid="{00000000-0005-0000-0000-00009B8E0000}"/>
    <cellStyle name="Normal 12 5 3 2 3 3 5 2 3" xfId="35484" xr:uid="{00000000-0005-0000-0000-00009C8E0000}"/>
    <cellStyle name="Normal 12 5 3 2 3 3 5 3" xfId="17184" xr:uid="{00000000-0005-0000-0000-00009D8E0000}"/>
    <cellStyle name="Normal 12 5 3 2 3 3 5 3 2" xfId="42804" xr:uid="{00000000-0005-0000-0000-00009E8E0000}"/>
    <cellStyle name="Normal 12 5 3 2 3 3 5 4" xfId="29994" xr:uid="{00000000-0005-0000-0000-00009F8E0000}"/>
    <cellStyle name="Normal 12 5 3 2 3 3 6" xfId="11693" xr:uid="{00000000-0005-0000-0000-0000A08E0000}"/>
    <cellStyle name="Normal 12 5 3 2 3 3 6 2" xfId="24504" xr:uid="{00000000-0005-0000-0000-0000A18E0000}"/>
    <cellStyle name="Normal 12 5 3 2 3 3 6 2 2" xfId="50124" xr:uid="{00000000-0005-0000-0000-0000A28E0000}"/>
    <cellStyle name="Normal 12 5 3 2 3 3 6 3" xfId="37314" xr:uid="{00000000-0005-0000-0000-0000A38E0000}"/>
    <cellStyle name="Normal 12 5 3 2 3 3 7" xfId="6203" xr:uid="{00000000-0005-0000-0000-0000A48E0000}"/>
    <cellStyle name="Normal 12 5 3 2 3 3 7 2" xfId="19014" xr:uid="{00000000-0005-0000-0000-0000A58E0000}"/>
    <cellStyle name="Normal 12 5 3 2 3 3 7 2 2" xfId="44634" xr:uid="{00000000-0005-0000-0000-0000A68E0000}"/>
    <cellStyle name="Normal 12 5 3 2 3 3 7 3" xfId="31824" xr:uid="{00000000-0005-0000-0000-0000A78E0000}"/>
    <cellStyle name="Normal 12 5 3 2 3 3 8" xfId="13524" xr:uid="{00000000-0005-0000-0000-0000A88E0000}"/>
    <cellStyle name="Normal 12 5 3 2 3 3 8 2" xfId="39144" xr:uid="{00000000-0005-0000-0000-0000A98E0000}"/>
    <cellStyle name="Normal 12 5 3 2 3 3 9" xfId="26334" xr:uid="{00000000-0005-0000-0000-0000AA8E0000}"/>
    <cellStyle name="Normal 12 5 3 2 3 4" xfId="487" xr:uid="{00000000-0005-0000-0000-0000AB8E0000}"/>
    <cellStyle name="Normal 12 5 3 2 3 4 2" xfId="1382" xr:uid="{00000000-0005-0000-0000-0000AC8E0000}"/>
    <cellStyle name="Normal 12 5 3 2 3 4 2 2" xfId="3212" xr:uid="{00000000-0005-0000-0000-0000AD8E0000}"/>
    <cellStyle name="Normal 12 5 3 2 3 4 2 2 2" xfId="8702" xr:uid="{00000000-0005-0000-0000-0000AE8E0000}"/>
    <cellStyle name="Normal 12 5 3 2 3 4 2 2 2 2" xfId="21513" xr:uid="{00000000-0005-0000-0000-0000AF8E0000}"/>
    <cellStyle name="Normal 12 5 3 2 3 4 2 2 2 2 2" xfId="47133" xr:uid="{00000000-0005-0000-0000-0000B08E0000}"/>
    <cellStyle name="Normal 12 5 3 2 3 4 2 2 2 3" xfId="34323" xr:uid="{00000000-0005-0000-0000-0000B18E0000}"/>
    <cellStyle name="Normal 12 5 3 2 3 4 2 2 3" xfId="16023" xr:uid="{00000000-0005-0000-0000-0000B28E0000}"/>
    <cellStyle name="Normal 12 5 3 2 3 4 2 2 3 2" xfId="41643" xr:uid="{00000000-0005-0000-0000-0000B38E0000}"/>
    <cellStyle name="Normal 12 5 3 2 3 4 2 2 4" xfId="28833" xr:uid="{00000000-0005-0000-0000-0000B48E0000}"/>
    <cellStyle name="Normal 12 5 3 2 3 4 2 3" xfId="5042" xr:uid="{00000000-0005-0000-0000-0000B58E0000}"/>
    <cellStyle name="Normal 12 5 3 2 3 4 2 3 2" xfId="10532" xr:uid="{00000000-0005-0000-0000-0000B68E0000}"/>
    <cellStyle name="Normal 12 5 3 2 3 4 2 3 2 2" xfId="23343" xr:uid="{00000000-0005-0000-0000-0000B78E0000}"/>
    <cellStyle name="Normal 12 5 3 2 3 4 2 3 2 2 2" xfId="48963" xr:uid="{00000000-0005-0000-0000-0000B88E0000}"/>
    <cellStyle name="Normal 12 5 3 2 3 4 2 3 2 3" xfId="36153" xr:uid="{00000000-0005-0000-0000-0000B98E0000}"/>
    <cellStyle name="Normal 12 5 3 2 3 4 2 3 3" xfId="17853" xr:uid="{00000000-0005-0000-0000-0000BA8E0000}"/>
    <cellStyle name="Normal 12 5 3 2 3 4 2 3 3 2" xfId="43473" xr:uid="{00000000-0005-0000-0000-0000BB8E0000}"/>
    <cellStyle name="Normal 12 5 3 2 3 4 2 3 4" xfId="30663" xr:uid="{00000000-0005-0000-0000-0000BC8E0000}"/>
    <cellStyle name="Normal 12 5 3 2 3 4 2 4" xfId="12362" xr:uid="{00000000-0005-0000-0000-0000BD8E0000}"/>
    <cellStyle name="Normal 12 5 3 2 3 4 2 4 2" xfId="25173" xr:uid="{00000000-0005-0000-0000-0000BE8E0000}"/>
    <cellStyle name="Normal 12 5 3 2 3 4 2 4 2 2" xfId="50793" xr:uid="{00000000-0005-0000-0000-0000BF8E0000}"/>
    <cellStyle name="Normal 12 5 3 2 3 4 2 4 3" xfId="37983" xr:uid="{00000000-0005-0000-0000-0000C08E0000}"/>
    <cellStyle name="Normal 12 5 3 2 3 4 2 5" xfId="6872" xr:uid="{00000000-0005-0000-0000-0000C18E0000}"/>
    <cellStyle name="Normal 12 5 3 2 3 4 2 5 2" xfId="19683" xr:uid="{00000000-0005-0000-0000-0000C28E0000}"/>
    <cellStyle name="Normal 12 5 3 2 3 4 2 5 2 2" xfId="45303" xr:uid="{00000000-0005-0000-0000-0000C38E0000}"/>
    <cellStyle name="Normal 12 5 3 2 3 4 2 5 3" xfId="32493" xr:uid="{00000000-0005-0000-0000-0000C48E0000}"/>
    <cellStyle name="Normal 12 5 3 2 3 4 2 6" xfId="14193" xr:uid="{00000000-0005-0000-0000-0000C58E0000}"/>
    <cellStyle name="Normal 12 5 3 2 3 4 2 6 2" xfId="39813" xr:uid="{00000000-0005-0000-0000-0000C68E0000}"/>
    <cellStyle name="Normal 12 5 3 2 3 4 2 7" xfId="27003" xr:uid="{00000000-0005-0000-0000-0000C78E0000}"/>
    <cellStyle name="Normal 12 5 3 2 3 4 3" xfId="2318" xr:uid="{00000000-0005-0000-0000-0000C88E0000}"/>
    <cellStyle name="Normal 12 5 3 2 3 4 3 2" xfId="7808" xr:uid="{00000000-0005-0000-0000-0000C98E0000}"/>
    <cellStyle name="Normal 12 5 3 2 3 4 3 2 2" xfId="20619" xr:uid="{00000000-0005-0000-0000-0000CA8E0000}"/>
    <cellStyle name="Normal 12 5 3 2 3 4 3 2 2 2" xfId="46239" xr:uid="{00000000-0005-0000-0000-0000CB8E0000}"/>
    <cellStyle name="Normal 12 5 3 2 3 4 3 2 3" xfId="33429" xr:uid="{00000000-0005-0000-0000-0000CC8E0000}"/>
    <cellStyle name="Normal 12 5 3 2 3 4 3 3" xfId="15129" xr:uid="{00000000-0005-0000-0000-0000CD8E0000}"/>
    <cellStyle name="Normal 12 5 3 2 3 4 3 3 2" xfId="40749" xr:uid="{00000000-0005-0000-0000-0000CE8E0000}"/>
    <cellStyle name="Normal 12 5 3 2 3 4 3 4" xfId="27939" xr:uid="{00000000-0005-0000-0000-0000CF8E0000}"/>
    <cellStyle name="Normal 12 5 3 2 3 4 4" xfId="4148" xr:uid="{00000000-0005-0000-0000-0000D08E0000}"/>
    <cellStyle name="Normal 12 5 3 2 3 4 4 2" xfId="9638" xr:uid="{00000000-0005-0000-0000-0000D18E0000}"/>
    <cellStyle name="Normal 12 5 3 2 3 4 4 2 2" xfId="22449" xr:uid="{00000000-0005-0000-0000-0000D28E0000}"/>
    <cellStyle name="Normal 12 5 3 2 3 4 4 2 2 2" xfId="48069" xr:uid="{00000000-0005-0000-0000-0000D38E0000}"/>
    <cellStyle name="Normal 12 5 3 2 3 4 4 2 3" xfId="35259" xr:uid="{00000000-0005-0000-0000-0000D48E0000}"/>
    <cellStyle name="Normal 12 5 3 2 3 4 4 3" xfId="16959" xr:uid="{00000000-0005-0000-0000-0000D58E0000}"/>
    <cellStyle name="Normal 12 5 3 2 3 4 4 3 2" xfId="42579" xr:uid="{00000000-0005-0000-0000-0000D68E0000}"/>
    <cellStyle name="Normal 12 5 3 2 3 4 4 4" xfId="29769" xr:uid="{00000000-0005-0000-0000-0000D78E0000}"/>
    <cellStyle name="Normal 12 5 3 2 3 4 5" xfId="11468" xr:uid="{00000000-0005-0000-0000-0000D88E0000}"/>
    <cellStyle name="Normal 12 5 3 2 3 4 5 2" xfId="24279" xr:uid="{00000000-0005-0000-0000-0000D98E0000}"/>
    <cellStyle name="Normal 12 5 3 2 3 4 5 2 2" xfId="49899" xr:uid="{00000000-0005-0000-0000-0000DA8E0000}"/>
    <cellStyle name="Normal 12 5 3 2 3 4 5 3" xfId="37089" xr:uid="{00000000-0005-0000-0000-0000DB8E0000}"/>
    <cellStyle name="Normal 12 5 3 2 3 4 6" xfId="5978" xr:uid="{00000000-0005-0000-0000-0000DC8E0000}"/>
    <cellStyle name="Normal 12 5 3 2 3 4 6 2" xfId="18789" xr:uid="{00000000-0005-0000-0000-0000DD8E0000}"/>
    <cellStyle name="Normal 12 5 3 2 3 4 6 2 2" xfId="44409" xr:uid="{00000000-0005-0000-0000-0000DE8E0000}"/>
    <cellStyle name="Normal 12 5 3 2 3 4 6 3" xfId="31599" xr:uid="{00000000-0005-0000-0000-0000DF8E0000}"/>
    <cellStyle name="Normal 12 5 3 2 3 4 7" xfId="13299" xr:uid="{00000000-0005-0000-0000-0000E08E0000}"/>
    <cellStyle name="Normal 12 5 3 2 3 4 7 2" xfId="38919" xr:uid="{00000000-0005-0000-0000-0000E18E0000}"/>
    <cellStyle name="Normal 12 5 3 2 3 4 8" xfId="26109" xr:uid="{00000000-0005-0000-0000-0000E28E0000}"/>
    <cellStyle name="Normal 12 5 3 2 3 5" xfId="846" xr:uid="{00000000-0005-0000-0000-0000E38E0000}"/>
    <cellStyle name="Normal 12 5 3 2 3 5 2" xfId="1741" xr:uid="{00000000-0005-0000-0000-0000E48E0000}"/>
    <cellStyle name="Normal 12 5 3 2 3 5 2 2" xfId="3571" xr:uid="{00000000-0005-0000-0000-0000E58E0000}"/>
    <cellStyle name="Normal 12 5 3 2 3 5 2 2 2" xfId="9061" xr:uid="{00000000-0005-0000-0000-0000E68E0000}"/>
    <cellStyle name="Normal 12 5 3 2 3 5 2 2 2 2" xfId="21872" xr:uid="{00000000-0005-0000-0000-0000E78E0000}"/>
    <cellStyle name="Normal 12 5 3 2 3 5 2 2 2 2 2" xfId="47492" xr:uid="{00000000-0005-0000-0000-0000E88E0000}"/>
    <cellStyle name="Normal 12 5 3 2 3 5 2 2 2 3" xfId="34682" xr:uid="{00000000-0005-0000-0000-0000E98E0000}"/>
    <cellStyle name="Normal 12 5 3 2 3 5 2 2 3" xfId="16382" xr:uid="{00000000-0005-0000-0000-0000EA8E0000}"/>
    <cellStyle name="Normal 12 5 3 2 3 5 2 2 3 2" xfId="42002" xr:uid="{00000000-0005-0000-0000-0000EB8E0000}"/>
    <cellStyle name="Normal 12 5 3 2 3 5 2 2 4" xfId="29192" xr:uid="{00000000-0005-0000-0000-0000EC8E0000}"/>
    <cellStyle name="Normal 12 5 3 2 3 5 2 3" xfId="5401" xr:uid="{00000000-0005-0000-0000-0000ED8E0000}"/>
    <cellStyle name="Normal 12 5 3 2 3 5 2 3 2" xfId="10891" xr:uid="{00000000-0005-0000-0000-0000EE8E0000}"/>
    <cellStyle name="Normal 12 5 3 2 3 5 2 3 2 2" xfId="23702" xr:uid="{00000000-0005-0000-0000-0000EF8E0000}"/>
    <cellStyle name="Normal 12 5 3 2 3 5 2 3 2 2 2" xfId="49322" xr:uid="{00000000-0005-0000-0000-0000F08E0000}"/>
    <cellStyle name="Normal 12 5 3 2 3 5 2 3 2 3" xfId="36512" xr:uid="{00000000-0005-0000-0000-0000F18E0000}"/>
    <cellStyle name="Normal 12 5 3 2 3 5 2 3 3" xfId="18212" xr:uid="{00000000-0005-0000-0000-0000F28E0000}"/>
    <cellStyle name="Normal 12 5 3 2 3 5 2 3 3 2" xfId="43832" xr:uid="{00000000-0005-0000-0000-0000F38E0000}"/>
    <cellStyle name="Normal 12 5 3 2 3 5 2 3 4" xfId="31022" xr:uid="{00000000-0005-0000-0000-0000F48E0000}"/>
    <cellStyle name="Normal 12 5 3 2 3 5 2 4" xfId="12721" xr:uid="{00000000-0005-0000-0000-0000F58E0000}"/>
    <cellStyle name="Normal 12 5 3 2 3 5 2 4 2" xfId="25532" xr:uid="{00000000-0005-0000-0000-0000F68E0000}"/>
    <cellStyle name="Normal 12 5 3 2 3 5 2 4 2 2" xfId="51152" xr:uid="{00000000-0005-0000-0000-0000F78E0000}"/>
    <cellStyle name="Normal 12 5 3 2 3 5 2 4 3" xfId="38342" xr:uid="{00000000-0005-0000-0000-0000F88E0000}"/>
    <cellStyle name="Normal 12 5 3 2 3 5 2 5" xfId="7231" xr:uid="{00000000-0005-0000-0000-0000F98E0000}"/>
    <cellStyle name="Normal 12 5 3 2 3 5 2 5 2" xfId="20042" xr:uid="{00000000-0005-0000-0000-0000FA8E0000}"/>
    <cellStyle name="Normal 12 5 3 2 3 5 2 5 2 2" xfId="45662" xr:uid="{00000000-0005-0000-0000-0000FB8E0000}"/>
    <cellStyle name="Normal 12 5 3 2 3 5 2 5 3" xfId="32852" xr:uid="{00000000-0005-0000-0000-0000FC8E0000}"/>
    <cellStyle name="Normal 12 5 3 2 3 5 2 6" xfId="14552" xr:uid="{00000000-0005-0000-0000-0000FD8E0000}"/>
    <cellStyle name="Normal 12 5 3 2 3 5 2 6 2" xfId="40172" xr:uid="{00000000-0005-0000-0000-0000FE8E0000}"/>
    <cellStyle name="Normal 12 5 3 2 3 5 2 7" xfId="27362" xr:uid="{00000000-0005-0000-0000-0000FF8E0000}"/>
    <cellStyle name="Normal 12 5 3 2 3 5 3" xfId="2677" xr:uid="{00000000-0005-0000-0000-0000008F0000}"/>
    <cellStyle name="Normal 12 5 3 2 3 5 3 2" xfId="8167" xr:uid="{00000000-0005-0000-0000-0000018F0000}"/>
    <cellStyle name="Normal 12 5 3 2 3 5 3 2 2" xfId="20978" xr:uid="{00000000-0005-0000-0000-0000028F0000}"/>
    <cellStyle name="Normal 12 5 3 2 3 5 3 2 2 2" xfId="46598" xr:uid="{00000000-0005-0000-0000-0000038F0000}"/>
    <cellStyle name="Normal 12 5 3 2 3 5 3 2 3" xfId="33788" xr:uid="{00000000-0005-0000-0000-0000048F0000}"/>
    <cellStyle name="Normal 12 5 3 2 3 5 3 3" xfId="15488" xr:uid="{00000000-0005-0000-0000-0000058F0000}"/>
    <cellStyle name="Normal 12 5 3 2 3 5 3 3 2" xfId="41108" xr:uid="{00000000-0005-0000-0000-0000068F0000}"/>
    <cellStyle name="Normal 12 5 3 2 3 5 3 4" xfId="28298" xr:uid="{00000000-0005-0000-0000-0000078F0000}"/>
    <cellStyle name="Normal 12 5 3 2 3 5 4" xfId="4507" xr:uid="{00000000-0005-0000-0000-0000088F0000}"/>
    <cellStyle name="Normal 12 5 3 2 3 5 4 2" xfId="9997" xr:uid="{00000000-0005-0000-0000-0000098F0000}"/>
    <cellStyle name="Normal 12 5 3 2 3 5 4 2 2" xfId="22808" xr:uid="{00000000-0005-0000-0000-00000A8F0000}"/>
    <cellStyle name="Normal 12 5 3 2 3 5 4 2 2 2" xfId="48428" xr:uid="{00000000-0005-0000-0000-00000B8F0000}"/>
    <cellStyle name="Normal 12 5 3 2 3 5 4 2 3" xfId="35618" xr:uid="{00000000-0005-0000-0000-00000C8F0000}"/>
    <cellStyle name="Normal 12 5 3 2 3 5 4 3" xfId="17318" xr:uid="{00000000-0005-0000-0000-00000D8F0000}"/>
    <cellStyle name="Normal 12 5 3 2 3 5 4 3 2" xfId="42938" xr:uid="{00000000-0005-0000-0000-00000E8F0000}"/>
    <cellStyle name="Normal 12 5 3 2 3 5 4 4" xfId="30128" xr:uid="{00000000-0005-0000-0000-00000F8F0000}"/>
    <cellStyle name="Normal 12 5 3 2 3 5 5" xfId="11827" xr:uid="{00000000-0005-0000-0000-0000108F0000}"/>
    <cellStyle name="Normal 12 5 3 2 3 5 5 2" xfId="24638" xr:uid="{00000000-0005-0000-0000-0000118F0000}"/>
    <cellStyle name="Normal 12 5 3 2 3 5 5 2 2" xfId="50258" xr:uid="{00000000-0005-0000-0000-0000128F0000}"/>
    <cellStyle name="Normal 12 5 3 2 3 5 5 3" xfId="37448" xr:uid="{00000000-0005-0000-0000-0000138F0000}"/>
    <cellStyle name="Normal 12 5 3 2 3 5 6" xfId="6337" xr:uid="{00000000-0005-0000-0000-0000148F0000}"/>
    <cellStyle name="Normal 12 5 3 2 3 5 6 2" xfId="19148" xr:uid="{00000000-0005-0000-0000-0000158F0000}"/>
    <cellStyle name="Normal 12 5 3 2 3 5 6 2 2" xfId="44768" xr:uid="{00000000-0005-0000-0000-0000168F0000}"/>
    <cellStyle name="Normal 12 5 3 2 3 5 6 3" xfId="31958" xr:uid="{00000000-0005-0000-0000-0000178F0000}"/>
    <cellStyle name="Normal 12 5 3 2 3 5 7" xfId="13658" xr:uid="{00000000-0005-0000-0000-0000188F0000}"/>
    <cellStyle name="Normal 12 5 3 2 3 5 7 2" xfId="39278" xr:uid="{00000000-0005-0000-0000-0000198F0000}"/>
    <cellStyle name="Normal 12 5 3 2 3 5 8" xfId="26468" xr:uid="{00000000-0005-0000-0000-00001A8F0000}"/>
    <cellStyle name="Normal 12 5 3 2 3 6" xfId="1247" xr:uid="{00000000-0005-0000-0000-00001B8F0000}"/>
    <cellStyle name="Normal 12 5 3 2 3 6 2" xfId="3077" xr:uid="{00000000-0005-0000-0000-00001C8F0000}"/>
    <cellStyle name="Normal 12 5 3 2 3 6 2 2" xfId="8567" xr:uid="{00000000-0005-0000-0000-00001D8F0000}"/>
    <cellStyle name="Normal 12 5 3 2 3 6 2 2 2" xfId="21378" xr:uid="{00000000-0005-0000-0000-00001E8F0000}"/>
    <cellStyle name="Normal 12 5 3 2 3 6 2 2 2 2" xfId="46998" xr:uid="{00000000-0005-0000-0000-00001F8F0000}"/>
    <cellStyle name="Normal 12 5 3 2 3 6 2 2 3" xfId="34188" xr:uid="{00000000-0005-0000-0000-0000208F0000}"/>
    <cellStyle name="Normal 12 5 3 2 3 6 2 3" xfId="15888" xr:uid="{00000000-0005-0000-0000-0000218F0000}"/>
    <cellStyle name="Normal 12 5 3 2 3 6 2 3 2" xfId="41508" xr:uid="{00000000-0005-0000-0000-0000228F0000}"/>
    <cellStyle name="Normal 12 5 3 2 3 6 2 4" xfId="28698" xr:uid="{00000000-0005-0000-0000-0000238F0000}"/>
    <cellStyle name="Normal 12 5 3 2 3 6 3" xfId="4907" xr:uid="{00000000-0005-0000-0000-0000248F0000}"/>
    <cellStyle name="Normal 12 5 3 2 3 6 3 2" xfId="10397" xr:uid="{00000000-0005-0000-0000-0000258F0000}"/>
    <cellStyle name="Normal 12 5 3 2 3 6 3 2 2" xfId="23208" xr:uid="{00000000-0005-0000-0000-0000268F0000}"/>
    <cellStyle name="Normal 12 5 3 2 3 6 3 2 2 2" xfId="48828" xr:uid="{00000000-0005-0000-0000-0000278F0000}"/>
    <cellStyle name="Normal 12 5 3 2 3 6 3 2 3" xfId="36018" xr:uid="{00000000-0005-0000-0000-0000288F0000}"/>
    <cellStyle name="Normal 12 5 3 2 3 6 3 3" xfId="17718" xr:uid="{00000000-0005-0000-0000-0000298F0000}"/>
    <cellStyle name="Normal 12 5 3 2 3 6 3 3 2" xfId="43338" xr:uid="{00000000-0005-0000-0000-00002A8F0000}"/>
    <cellStyle name="Normal 12 5 3 2 3 6 3 4" xfId="30528" xr:uid="{00000000-0005-0000-0000-00002B8F0000}"/>
    <cellStyle name="Normal 12 5 3 2 3 6 4" xfId="12227" xr:uid="{00000000-0005-0000-0000-00002C8F0000}"/>
    <cellStyle name="Normal 12 5 3 2 3 6 4 2" xfId="25038" xr:uid="{00000000-0005-0000-0000-00002D8F0000}"/>
    <cellStyle name="Normal 12 5 3 2 3 6 4 2 2" xfId="50658" xr:uid="{00000000-0005-0000-0000-00002E8F0000}"/>
    <cellStyle name="Normal 12 5 3 2 3 6 4 3" xfId="37848" xr:uid="{00000000-0005-0000-0000-00002F8F0000}"/>
    <cellStyle name="Normal 12 5 3 2 3 6 5" xfId="6737" xr:uid="{00000000-0005-0000-0000-0000308F0000}"/>
    <cellStyle name="Normal 12 5 3 2 3 6 5 2" xfId="19548" xr:uid="{00000000-0005-0000-0000-0000318F0000}"/>
    <cellStyle name="Normal 12 5 3 2 3 6 5 2 2" xfId="45168" xr:uid="{00000000-0005-0000-0000-0000328F0000}"/>
    <cellStyle name="Normal 12 5 3 2 3 6 5 3" xfId="32358" xr:uid="{00000000-0005-0000-0000-0000338F0000}"/>
    <cellStyle name="Normal 12 5 3 2 3 6 6" xfId="14058" xr:uid="{00000000-0005-0000-0000-0000348F0000}"/>
    <cellStyle name="Normal 12 5 3 2 3 6 6 2" xfId="39678" xr:uid="{00000000-0005-0000-0000-0000358F0000}"/>
    <cellStyle name="Normal 12 5 3 2 3 6 7" xfId="26868" xr:uid="{00000000-0005-0000-0000-0000368F0000}"/>
    <cellStyle name="Normal 12 5 3 2 3 7" xfId="2183" xr:uid="{00000000-0005-0000-0000-0000378F0000}"/>
    <cellStyle name="Normal 12 5 3 2 3 7 2" xfId="7673" xr:uid="{00000000-0005-0000-0000-0000388F0000}"/>
    <cellStyle name="Normal 12 5 3 2 3 7 2 2" xfId="20484" xr:uid="{00000000-0005-0000-0000-0000398F0000}"/>
    <cellStyle name="Normal 12 5 3 2 3 7 2 2 2" xfId="46104" xr:uid="{00000000-0005-0000-0000-00003A8F0000}"/>
    <cellStyle name="Normal 12 5 3 2 3 7 2 3" xfId="33294" xr:uid="{00000000-0005-0000-0000-00003B8F0000}"/>
    <cellStyle name="Normal 12 5 3 2 3 7 3" xfId="14994" xr:uid="{00000000-0005-0000-0000-00003C8F0000}"/>
    <cellStyle name="Normal 12 5 3 2 3 7 3 2" xfId="40614" xr:uid="{00000000-0005-0000-0000-00003D8F0000}"/>
    <cellStyle name="Normal 12 5 3 2 3 7 4" xfId="27804" xr:uid="{00000000-0005-0000-0000-00003E8F0000}"/>
    <cellStyle name="Normal 12 5 3 2 3 8" xfId="4013" xr:uid="{00000000-0005-0000-0000-00003F8F0000}"/>
    <cellStyle name="Normal 12 5 3 2 3 8 2" xfId="9503" xr:uid="{00000000-0005-0000-0000-0000408F0000}"/>
    <cellStyle name="Normal 12 5 3 2 3 8 2 2" xfId="22314" xr:uid="{00000000-0005-0000-0000-0000418F0000}"/>
    <cellStyle name="Normal 12 5 3 2 3 8 2 2 2" xfId="47934" xr:uid="{00000000-0005-0000-0000-0000428F0000}"/>
    <cellStyle name="Normal 12 5 3 2 3 8 2 3" xfId="35124" xr:uid="{00000000-0005-0000-0000-0000438F0000}"/>
    <cellStyle name="Normal 12 5 3 2 3 8 3" xfId="16824" xr:uid="{00000000-0005-0000-0000-0000448F0000}"/>
    <cellStyle name="Normal 12 5 3 2 3 8 3 2" xfId="42444" xr:uid="{00000000-0005-0000-0000-0000458F0000}"/>
    <cellStyle name="Normal 12 5 3 2 3 8 4" xfId="29634" xr:uid="{00000000-0005-0000-0000-0000468F0000}"/>
    <cellStyle name="Normal 12 5 3 2 3 9" xfId="11333" xr:uid="{00000000-0005-0000-0000-0000478F0000}"/>
    <cellStyle name="Normal 12 5 3 2 3 9 2" xfId="24144" xr:uid="{00000000-0005-0000-0000-0000488F0000}"/>
    <cellStyle name="Normal 12 5 3 2 3 9 2 2" xfId="49764" xr:uid="{00000000-0005-0000-0000-0000498F0000}"/>
    <cellStyle name="Normal 12 5 3 2 3 9 3" xfId="36954" xr:uid="{00000000-0005-0000-0000-00004A8F0000}"/>
    <cellStyle name="Normal 12 5 3 2 4" xfId="391" xr:uid="{00000000-0005-0000-0000-00004B8F0000}"/>
    <cellStyle name="Normal 12 5 3 2 4 2" xfId="887" xr:uid="{00000000-0005-0000-0000-00004C8F0000}"/>
    <cellStyle name="Normal 12 5 3 2 4 2 2" xfId="1782" xr:uid="{00000000-0005-0000-0000-00004D8F0000}"/>
    <cellStyle name="Normal 12 5 3 2 4 2 2 2" xfId="3612" xr:uid="{00000000-0005-0000-0000-00004E8F0000}"/>
    <cellStyle name="Normal 12 5 3 2 4 2 2 2 2" xfId="9102" xr:uid="{00000000-0005-0000-0000-00004F8F0000}"/>
    <cellStyle name="Normal 12 5 3 2 4 2 2 2 2 2" xfId="21913" xr:uid="{00000000-0005-0000-0000-0000508F0000}"/>
    <cellStyle name="Normal 12 5 3 2 4 2 2 2 2 2 2" xfId="47533" xr:uid="{00000000-0005-0000-0000-0000518F0000}"/>
    <cellStyle name="Normal 12 5 3 2 4 2 2 2 2 3" xfId="34723" xr:uid="{00000000-0005-0000-0000-0000528F0000}"/>
    <cellStyle name="Normal 12 5 3 2 4 2 2 2 3" xfId="16423" xr:uid="{00000000-0005-0000-0000-0000538F0000}"/>
    <cellStyle name="Normal 12 5 3 2 4 2 2 2 3 2" xfId="42043" xr:uid="{00000000-0005-0000-0000-0000548F0000}"/>
    <cellStyle name="Normal 12 5 3 2 4 2 2 2 4" xfId="29233" xr:uid="{00000000-0005-0000-0000-0000558F0000}"/>
    <cellStyle name="Normal 12 5 3 2 4 2 2 3" xfId="5442" xr:uid="{00000000-0005-0000-0000-0000568F0000}"/>
    <cellStyle name="Normal 12 5 3 2 4 2 2 3 2" xfId="10932" xr:uid="{00000000-0005-0000-0000-0000578F0000}"/>
    <cellStyle name="Normal 12 5 3 2 4 2 2 3 2 2" xfId="23743" xr:uid="{00000000-0005-0000-0000-0000588F0000}"/>
    <cellStyle name="Normal 12 5 3 2 4 2 2 3 2 2 2" xfId="49363" xr:uid="{00000000-0005-0000-0000-0000598F0000}"/>
    <cellStyle name="Normal 12 5 3 2 4 2 2 3 2 3" xfId="36553" xr:uid="{00000000-0005-0000-0000-00005A8F0000}"/>
    <cellStyle name="Normal 12 5 3 2 4 2 2 3 3" xfId="18253" xr:uid="{00000000-0005-0000-0000-00005B8F0000}"/>
    <cellStyle name="Normal 12 5 3 2 4 2 2 3 3 2" xfId="43873" xr:uid="{00000000-0005-0000-0000-00005C8F0000}"/>
    <cellStyle name="Normal 12 5 3 2 4 2 2 3 4" xfId="31063" xr:uid="{00000000-0005-0000-0000-00005D8F0000}"/>
    <cellStyle name="Normal 12 5 3 2 4 2 2 4" xfId="12762" xr:uid="{00000000-0005-0000-0000-00005E8F0000}"/>
    <cellStyle name="Normal 12 5 3 2 4 2 2 4 2" xfId="25573" xr:uid="{00000000-0005-0000-0000-00005F8F0000}"/>
    <cellStyle name="Normal 12 5 3 2 4 2 2 4 2 2" xfId="51193" xr:uid="{00000000-0005-0000-0000-0000608F0000}"/>
    <cellStyle name="Normal 12 5 3 2 4 2 2 4 3" xfId="38383" xr:uid="{00000000-0005-0000-0000-0000618F0000}"/>
    <cellStyle name="Normal 12 5 3 2 4 2 2 5" xfId="7272" xr:uid="{00000000-0005-0000-0000-0000628F0000}"/>
    <cellStyle name="Normal 12 5 3 2 4 2 2 5 2" xfId="20083" xr:uid="{00000000-0005-0000-0000-0000638F0000}"/>
    <cellStyle name="Normal 12 5 3 2 4 2 2 5 2 2" xfId="45703" xr:uid="{00000000-0005-0000-0000-0000648F0000}"/>
    <cellStyle name="Normal 12 5 3 2 4 2 2 5 3" xfId="32893" xr:uid="{00000000-0005-0000-0000-0000658F0000}"/>
    <cellStyle name="Normal 12 5 3 2 4 2 2 6" xfId="14593" xr:uid="{00000000-0005-0000-0000-0000668F0000}"/>
    <cellStyle name="Normal 12 5 3 2 4 2 2 6 2" xfId="40213" xr:uid="{00000000-0005-0000-0000-0000678F0000}"/>
    <cellStyle name="Normal 12 5 3 2 4 2 2 7" xfId="27403" xr:uid="{00000000-0005-0000-0000-0000688F0000}"/>
    <cellStyle name="Normal 12 5 3 2 4 2 3" xfId="2718" xr:uid="{00000000-0005-0000-0000-0000698F0000}"/>
    <cellStyle name="Normal 12 5 3 2 4 2 3 2" xfId="8208" xr:uid="{00000000-0005-0000-0000-00006A8F0000}"/>
    <cellStyle name="Normal 12 5 3 2 4 2 3 2 2" xfId="21019" xr:uid="{00000000-0005-0000-0000-00006B8F0000}"/>
    <cellStyle name="Normal 12 5 3 2 4 2 3 2 2 2" xfId="46639" xr:uid="{00000000-0005-0000-0000-00006C8F0000}"/>
    <cellStyle name="Normal 12 5 3 2 4 2 3 2 3" xfId="33829" xr:uid="{00000000-0005-0000-0000-00006D8F0000}"/>
    <cellStyle name="Normal 12 5 3 2 4 2 3 3" xfId="15529" xr:uid="{00000000-0005-0000-0000-00006E8F0000}"/>
    <cellStyle name="Normal 12 5 3 2 4 2 3 3 2" xfId="41149" xr:uid="{00000000-0005-0000-0000-00006F8F0000}"/>
    <cellStyle name="Normal 12 5 3 2 4 2 3 4" xfId="28339" xr:uid="{00000000-0005-0000-0000-0000708F0000}"/>
    <cellStyle name="Normal 12 5 3 2 4 2 4" xfId="4548" xr:uid="{00000000-0005-0000-0000-0000718F0000}"/>
    <cellStyle name="Normal 12 5 3 2 4 2 4 2" xfId="10038" xr:uid="{00000000-0005-0000-0000-0000728F0000}"/>
    <cellStyle name="Normal 12 5 3 2 4 2 4 2 2" xfId="22849" xr:uid="{00000000-0005-0000-0000-0000738F0000}"/>
    <cellStyle name="Normal 12 5 3 2 4 2 4 2 2 2" xfId="48469" xr:uid="{00000000-0005-0000-0000-0000748F0000}"/>
    <cellStyle name="Normal 12 5 3 2 4 2 4 2 3" xfId="35659" xr:uid="{00000000-0005-0000-0000-0000758F0000}"/>
    <cellStyle name="Normal 12 5 3 2 4 2 4 3" xfId="17359" xr:uid="{00000000-0005-0000-0000-0000768F0000}"/>
    <cellStyle name="Normal 12 5 3 2 4 2 4 3 2" xfId="42979" xr:uid="{00000000-0005-0000-0000-0000778F0000}"/>
    <cellStyle name="Normal 12 5 3 2 4 2 4 4" xfId="30169" xr:uid="{00000000-0005-0000-0000-0000788F0000}"/>
    <cellStyle name="Normal 12 5 3 2 4 2 5" xfId="11868" xr:uid="{00000000-0005-0000-0000-0000798F0000}"/>
    <cellStyle name="Normal 12 5 3 2 4 2 5 2" xfId="24679" xr:uid="{00000000-0005-0000-0000-00007A8F0000}"/>
    <cellStyle name="Normal 12 5 3 2 4 2 5 2 2" xfId="50299" xr:uid="{00000000-0005-0000-0000-00007B8F0000}"/>
    <cellStyle name="Normal 12 5 3 2 4 2 5 3" xfId="37489" xr:uid="{00000000-0005-0000-0000-00007C8F0000}"/>
    <cellStyle name="Normal 12 5 3 2 4 2 6" xfId="6378" xr:uid="{00000000-0005-0000-0000-00007D8F0000}"/>
    <cellStyle name="Normal 12 5 3 2 4 2 6 2" xfId="19189" xr:uid="{00000000-0005-0000-0000-00007E8F0000}"/>
    <cellStyle name="Normal 12 5 3 2 4 2 6 2 2" xfId="44809" xr:uid="{00000000-0005-0000-0000-00007F8F0000}"/>
    <cellStyle name="Normal 12 5 3 2 4 2 6 3" xfId="31999" xr:uid="{00000000-0005-0000-0000-0000808F0000}"/>
    <cellStyle name="Normal 12 5 3 2 4 2 7" xfId="13699" xr:uid="{00000000-0005-0000-0000-0000818F0000}"/>
    <cellStyle name="Normal 12 5 3 2 4 2 7 2" xfId="39319" xr:uid="{00000000-0005-0000-0000-0000828F0000}"/>
    <cellStyle name="Normal 12 5 3 2 4 2 8" xfId="26509" xr:uid="{00000000-0005-0000-0000-0000838F0000}"/>
    <cellStyle name="Normal 12 5 3 2 4 3" xfId="1286" xr:uid="{00000000-0005-0000-0000-0000848F0000}"/>
    <cellStyle name="Normal 12 5 3 2 4 3 2" xfId="3116" xr:uid="{00000000-0005-0000-0000-0000858F0000}"/>
    <cellStyle name="Normal 12 5 3 2 4 3 2 2" xfId="8606" xr:uid="{00000000-0005-0000-0000-0000868F0000}"/>
    <cellStyle name="Normal 12 5 3 2 4 3 2 2 2" xfId="21417" xr:uid="{00000000-0005-0000-0000-0000878F0000}"/>
    <cellStyle name="Normal 12 5 3 2 4 3 2 2 2 2" xfId="47037" xr:uid="{00000000-0005-0000-0000-0000888F0000}"/>
    <cellStyle name="Normal 12 5 3 2 4 3 2 2 3" xfId="34227" xr:uid="{00000000-0005-0000-0000-0000898F0000}"/>
    <cellStyle name="Normal 12 5 3 2 4 3 2 3" xfId="15927" xr:uid="{00000000-0005-0000-0000-00008A8F0000}"/>
    <cellStyle name="Normal 12 5 3 2 4 3 2 3 2" xfId="41547" xr:uid="{00000000-0005-0000-0000-00008B8F0000}"/>
    <cellStyle name="Normal 12 5 3 2 4 3 2 4" xfId="28737" xr:uid="{00000000-0005-0000-0000-00008C8F0000}"/>
    <cellStyle name="Normal 12 5 3 2 4 3 3" xfId="4946" xr:uid="{00000000-0005-0000-0000-00008D8F0000}"/>
    <cellStyle name="Normal 12 5 3 2 4 3 3 2" xfId="10436" xr:uid="{00000000-0005-0000-0000-00008E8F0000}"/>
    <cellStyle name="Normal 12 5 3 2 4 3 3 2 2" xfId="23247" xr:uid="{00000000-0005-0000-0000-00008F8F0000}"/>
    <cellStyle name="Normal 12 5 3 2 4 3 3 2 2 2" xfId="48867" xr:uid="{00000000-0005-0000-0000-0000908F0000}"/>
    <cellStyle name="Normal 12 5 3 2 4 3 3 2 3" xfId="36057" xr:uid="{00000000-0005-0000-0000-0000918F0000}"/>
    <cellStyle name="Normal 12 5 3 2 4 3 3 3" xfId="17757" xr:uid="{00000000-0005-0000-0000-0000928F0000}"/>
    <cellStyle name="Normal 12 5 3 2 4 3 3 3 2" xfId="43377" xr:uid="{00000000-0005-0000-0000-0000938F0000}"/>
    <cellStyle name="Normal 12 5 3 2 4 3 3 4" xfId="30567" xr:uid="{00000000-0005-0000-0000-0000948F0000}"/>
    <cellStyle name="Normal 12 5 3 2 4 3 4" xfId="12266" xr:uid="{00000000-0005-0000-0000-0000958F0000}"/>
    <cellStyle name="Normal 12 5 3 2 4 3 4 2" xfId="25077" xr:uid="{00000000-0005-0000-0000-0000968F0000}"/>
    <cellStyle name="Normal 12 5 3 2 4 3 4 2 2" xfId="50697" xr:uid="{00000000-0005-0000-0000-0000978F0000}"/>
    <cellStyle name="Normal 12 5 3 2 4 3 4 3" xfId="37887" xr:uid="{00000000-0005-0000-0000-0000988F0000}"/>
    <cellStyle name="Normal 12 5 3 2 4 3 5" xfId="6776" xr:uid="{00000000-0005-0000-0000-0000998F0000}"/>
    <cellStyle name="Normal 12 5 3 2 4 3 5 2" xfId="19587" xr:uid="{00000000-0005-0000-0000-00009A8F0000}"/>
    <cellStyle name="Normal 12 5 3 2 4 3 5 2 2" xfId="45207" xr:uid="{00000000-0005-0000-0000-00009B8F0000}"/>
    <cellStyle name="Normal 12 5 3 2 4 3 5 3" xfId="32397" xr:uid="{00000000-0005-0000-0000-00009C8F0000}"/>
    <cellStyle name="Normal 12 5 3 2 4 3 6" xfId="14097" xr:uid="{00000000-0005-0000-0000-00009D8F0000}"/>
    <cellStyle name="Normal 12 5 3 2 4 3 6 2" xfId="39717" xr:uid="{00000000-0005-0000-0000-00009E8F0000}"/>
    <cellStyle name="Normal 12 5 3 2 4 3 7" xfId="26907" xr:uid="{00000000-0005-0000-0000-00009F8F0000}"/>
    <cellStyle name="Normal 12 5 3 2 4 4" xfId="2222" xr:uid="{00000000-0005-0000-0000-0000A08F0000}"/>
    <cellStyle name="Normal 12 5 3 2 4 4 2" xfId="7712" xr:uid="{00000000-0005-0000-0000-0000A18F0000}"/>
    <cellStyle name="Normal 12 5 3 2 4 4 2 2" xfId="20523" xr:uid="{00000000-0005-0000-0000-0000A28F0000}"/>
    <cellStyle name="Normal 12 5 3 2 4 4 2 2 2" xfId="46143" xr:uid="{00000000-0005-0000-0000-0000A38F0000}"/>
    <cellStyle name="Normal 12 5 3 2 4 4 2 3" xfId="33333" xr:uid="{00000000-0005-0000-0000-0000A48F0000}"/>
    <cellStyle name="Normal 12 5 3 2 4 4 3" xfId="15033" xr:uid="{00000000-0005-0000-0000-0000A58F0000}"/>
    <cellStyle name="Normal 12 5 3 2 4 4 3 2" xfId="40653" xr:uid="{00000000-0005-0000-0000-0000A68F0000}"/>
    <cellStyle name="Normal 12 5 3 2 4 4 4" xfId="27843" xr:uid="{00000000-0005-0000-0000-0000A78F0000}"/>
    <cellStyle name="Normal 12 5 3 2 4 5" xfId="4052" xr:uid="{00000000-0005-0000-0000-0000A88F0000}"/>
    <cellStyle name="Normal 12 5 3 2 4 5 2" xfId="9542" xr:uid="{00000000-0005-0000-0000-0000A98F0000}"/>
    <cellStyle name="Normal 12 5 3 2 4 5 2 2" xfId="22353" xr:uid="{00000000-0005-0000-0000-0000AA8F0000}"/>
    <cellStyle name="Normal 12 5 3 2 4 5 2 2 2" xfId="47973" xr:uid="{00000000-0005-0000-0000-0000AB8F0000}"/>
    <cellStyle name="Normal 12 5 3 2 4 5 2 3" xfId="35163" xr:uid="{00000000-0005-0000-0000-0000AC8F0000}"/>
    <cellStyle name="Normal 12 5 3 2 4 5 3" xfId="16863" xr:uid="{00000000-0005-0000-0000-0000AD8F0000}"/>
    <cellStyle name="Normal 12 5 3 2 4 5 3 2" xfId="42483" xr:uid="{00000000-0005-0000-0000-0000AE8F0000}"/>
    <cellStyle name="Normal 12 5 3 2 4 5 4" xfId="29673" xr:uid="{00000000-0005-0000-0000-0000AF8F0000}"/>
    <cellStyle name="Normal 12 5 3 2 4 6" xfId="11372" xr:uid="{00000000-0005-0000-0000-0000B08F0000}"/>
    <cellStyle name="Normal 12 5 3 2 4 6 2" xfId="24183" xr:uid="{00000000-0005-0000-0000-0000B18F0000}"/>
    <cellStyle name="Normal 12 5 3 2 4 6 2 2" xfId="49803" xr:uid="{00000000-0005-0000-0000-0000B28F0000}"/>
    <cellStyle name="Normal 12 5 3 2 4 6 3" xfId="36993" xr:uid="{00000000-0005-0000-0000-0000B38F0000}"/>
    <cellStyle name="Normal 12 5 3 2 4 7" xfId="5882" xr:uid="{00000000-0005-0000-0000-0000B48F0000}"/>
    <cellStyle name="Normal 12 5 3 2 4 7 2" xfId="18693" xr:uid="{00000000-0005-0000-0000-0000B58F0000}"/>
    <cellStyle name="Normal 12 5 3 2 4 7 2 2" xfId="44313" xr:uid="{00000000-0005-0000-0000-0000B68F0000}"/>
    <cellStyle name="Normal 12 5 3 2 4 7 3" xfId="31503" xr:uid="{00000000-0005-0000-0000-0000B78F0000}"/>
    <cellStyle name="Normal 12 5 3 2 4 8" xfId="13203" xr:uid="{00000000-0005-0000-0000-0000B88F0000}"/>
    <cellStyle name="Normal 12 5 3 2 4 8 2" xfId="38823" xr:uid="{00000000-0005-0000-0000-0000B98F0000}"/>
    <cellStyle name="Normal 12 5 3 2 4 9" xfId="26013" xr:uid="{00000000-0005-0000-0000-0000BA8F0000}"/>
    <cellStyle name="Normal 12 5 3 2 5" xfId="620" xr:uid="{00000000-0005-0000-0000-0000BB8F0000}"/>
    <cellStyle name="Normal 12 5 3 2 5 2" xfId="1020" xr:uid="{00000000-0005-0000-0000-0000BC8F0000}"/>
    <cellStyle name="Normal 12 5 3 2 5 2 2" xfId="1915" xr:uid="{00000000-0005-0000-0000-0000BD8F0000}"/>
    <cellStyle name="Normal 12 5 3 2 5 2 2 2" xfId="3745" xr:uid="{00000000-0005-0000-0000-0000BE8F0000}"/>
    <cellStyle name="Normal 12 5 3 2 5 2 2 2 2" xfId="9235" xr:uid="{00000000-0005-0000-0000-0000BF8F0000}"/>
    <cellStyle name="Normal 12 5 3 2 5 2 2 2 2 2" xfId="22046" xr:uid="{00000000-0005-0000-0000-0000C08F0000}"/>
    <cellStyle name="Normal 12 5 3 2 5 2 2 2 2 2 2" xfId="47666" xr:uid="{00000000-0005-0000-0000-0000C18F0000}"/>
    <cellStyle name="Normal 12 5 3 2 5 2 2 2 2 3" xfId="34856" xr:uid="{00000000-0005-0000-0000-0000C28F0000}"/>
    <cellStyle name="Normal 12 5 3 2 5 2 2 2 3" xfId="16556" xr:uid="{00000000-0005-0000-0000-0000C38F0000}"/>
    <cellStyle name="Normal 12 5 3 2 5 2 2 2 3 2" xfId="42176" xr:uid="{00000000-0005-0000-0000-0000C48F0000}"/>
    <cellStyle name="Normal 12 5 3 2 5 2 2 2 4" xfId="29366" xr:uid="{00000000-0005-0000-0000-0000C58F0000}"/>
    <cellStyle name="Normal 12 5 3 2 5 2 2 3" xfId="5575" xr:uid="{00000000-0005-0000-0000-0000C68F0000}"/>
    <cellStyle name="Normal 12 5 3 2 5 2 2 3 2" xfId="11065" xr:uid="{00000000-0005-0000-0000-0000C78F0000}"/>
    <cellStyle name="Normal 12 5 3 2 5 2 2 3 2 2" xfId="23876" xr:uid="{00000000-0005-0000-0000-0000C88F0000}"/>
    <cellStyle name="Normal 12 5 3 2 5 2 2 3 2 2 2" xfId="49496" xr:uid="{00000000-0005-0000-0000-0000C98F0000}"/>
    <cellStyle name="Normal 12 5 3 2 5 2 2 3 2 3" xfId="36686" xr:uid="{00000000-0005-0000-0000-0000CA8F0000}"/>
    <cellStyle name="Normal 12 5 3 2 5 2 2 3 3" xfId="18386" xr:uid="{00000000-0005-0000-0000-0000CB8F0000}"/>
    <cellStyle name="Normal 12 5 3 2 5 2 2 3 3 2" xfId="44006" xr:uid="{00000000-0005-0000-0000-0000CC8F0000}"/>
    <cellStyle name="Normal 12 5 3 2 5 2 2 3 4" xfId="31196" xr:uid="{00000000-0005-0000-0000-0000CD8F0000}"/>
    <cellStyle name="Normal 12 5 3 2 5 2 2 4" xfId="12895" xr:uid="{00000000-0005-0000-0000-0000CE8F0000}"/>
    <cellStyle name="Normal 12 5 3 2 5 2 2 4 2" xfId="25706" xr:uid="{00000000-0005-0000-0000-0000CF8F0000}"/>
    <cellStyle name="Normal 12 5 3 2 5 2 2 4 2 2" xfId="51326" xr:uid="{00000000-0005-0000-0000-0000D08F0000}"/>
    <cellStyle name="Normal 12 5 3 2 5 2 2 4 3" xfId="38516" xr:uid="{00000000-0005-0000-0000-0000D18F0000}"/>
    <cellStyle name="Normal 12 5 3 2 5 2 2 5" xfId="7405" xr:uid="{00000000-0005-0000-0000-0000D28F0000}"/>
    <cellStyle name="Normal 12 5 3 2 5 2 2 5 2" xfId="20216" xr:uid="{00000000-0005-0000-0000-0000D38F0000}"/>
    <cellStyle name="Normal 12 5 3 2 5 2 2 5 2 2" xfId="45836" xr:uid="{00000000-0005-0000-0000-0000D48F0000}"/>
    <cellStyle name="Normal 12 5 3 2 5 2 2 5 3" xfId="33026" xr:uid="{00000000-0005-0000-0000-0000D58F0000}"/>
    <cellStyle name="Normal 12 5 3 2 5 2 2 6" xfId="14726" xr:uid="{00000000-0005-0000-0000-0000D68F0000}"/>
    <cellStyle name="Normal 12 5 3 2 5 2 2 6 2" xfId="40346" xr:uid="{00000000-0005-0000-0000-0000D78F0000}"/>
    <cellStyle name="Normal 12 5 3 2 5 2 2 7" xfId="27536" xr:uid="{00000000-0005-0000-0000-0000D88F0000}"/>
    <cellStyle name="Normal 12 5 3 2 5 2 3" xfId="2851" xr:uid="{00000000-0005-0000-0000-0000D98F0000}"/>
    <cellStyle name="Normal 12 5 3 2 5 2 3 2" xfId="8341" xr:uid="{00000000-0005-0000-0000-0000DA8F0000}"/>
    <cellStyle name="Normal 12 5 3 2 5 2 3 2 2" xfId="21152" xr:uid="{00000000-0005-0000-0000-0000DB8F0000}"/>
    <cellStyle name="Normal 12 5 3 2 5 2 3 2 2 2" xfId="46772" xr:uid="{00000000-0005-0000-0000-0000DC8F0000}"/>
    <cellStyle name="Normal 12 5 3 2 5 2 3 2 3" xfId="33962" xr:uid="{00000000-0005-0000-0000-0000DD8F0000}"/>
    <cellStyle name="Normal 12 5 3 2 5 2 3 3" xfId="15662" xr:uid="{00000000-0005-0000-0000-0000DE8F0000}"/>
    <cellStyle name="Normal 12 5 3 2 5 2 3 3 2" xfId="41282" xr:uid="{00000000-0005-0000-0000-0000DF8F0000}"/>
    <cellStyle name="Normal 12 5 3 2 5 2 3 4" xfId="28472" xr:uid="{00000000-0005-0000-0000-0000E08F0000}"/>
    <cellStyle name="Normal 12 5 3 2 5 2 4" xfId="4681" xr:uid="{00000000-0005-0000-0000-0000E18F0000}"/>
    <cellStyle name="Normal 12 5 3 2 5 2 4 2" xfId="10171" xr:uid="{00000000-0005-0000-0000-0000E28F0000}"/>
    <cellStyle name="Normal 12 5 3 2 5 2 4 2 2" xfId="22982" xr:uid="{00000000-0005-0000-0000-0000E38F0000}"/>
    <cellStyle name="Normal 12 5 3 2 5 2 4 2 2 2" xfId="48602" xr:uid="{00000000-0005-0000-0000-0000E48F0000}"/>
    <cellStyle name="Normal 12 5 3 2 5 2 4 2 3" xfId="35792" xr:uid="{00000000-0005-0000-0000-0000E58F0000}"/>
    <cellStyle name="Normal 12 5 3 2 5 2 4 3" xfId="17492" xr:uid="{00000000-0005-0000-0000-0000E68F0000}"/>
    <cellStyle name="Normal 12 5 3 2 5 2 4 3 2" xfId="43112" xr:uid="{00000000-0005-0000-0000-0000E78F0000}"/>
    <cellStyle name="Normal 12 5 3 2 5 2 4 4" xfId="30302" xr:uid="{00000000-0005-0000-0000-0000E88F0000}"/>
    <cellStyle name="Normal 12 5 3 2 5 2 5" xfId="12001" xr:uid="{00000000-0005-0000-0000-0000E98F0000}"/>
    <cellStyle name="Normal 12 5 3 2 5 2 5 2" xfId="24812" xr:uid="{00000000-0005-0000-0000-0000EA8F0000}"/>
    <cellStyle name="Normal 12 5 3 2 5 2 5 2 2" xfId="50432" xr:uid="{00000000-0005-0000-0000-0000EB8F0000}"/>
    <cellStyle name="Normal 12 5 3 2 5 2 5 3" xfId="37622" xr:uid="{00000000-0005-0000-0000-0000EC8F0000}"/>
    <cellStyle name="Normal 12 5 3 2 5 2 6" xfId="6511" xr:uid="{00000000-0005-0000-0000-0000ED8F0000}"/>
    <cellStyle name="Normal 12 5 3 2 5 2 6 2" xfId="19322" xr:uid="{00000000-0005-0000-0000-0000EE8F0000}"/>
    <cellStyle name="Normal 12 5 3 2 5 2 6 2 2" xfId="44942" xr:uid="{00000000-0005-0000-0000-0000EF8F0000}"/>
    <cellStyle name="Normal 12 5 3 2 5 2 6 3" xfId="32132" xr:uid="{00000000-0005-0000-0000-0000F08F0000}"/>
    <cellStyle name="Normal 12 5 3 2 5 2 7" xfId="13832" xr:uid="{00000000-0005-0000-0000-0000F18F0000}"/>
    <cellStyle name="Normal 12 5 3 2 5 2 7 2" xfId="39452" xr:uid="{00000000-0005-0000-0000-0000F28F0000}"/>
    <cellStyle name="Normal 12 5 3 2 5 2 8" xfId="26642" xr:uid="{00000000-0005-0000-0000-0000F38F0000}"/>
    <cellStyle name="Normal 12 5 3 2 5 3" xfId="1515" xr:uid="{00000000-0005-0000-0000-0000F48F0000}"/>
    <cellStyle name="Normal 12 5 3 2 5 3 2" xfId="3345" xr:uid="{00000000-0005-0000-0000-0000F58F0000}"/>
    <cellStyle name="Normal 12 5 3 2 5 3 2 2" xfId="8835" xr:uid="{00000000-0005-0000-0000-0000F68F0000}"/>
    <cellStyle name="Normal 12 5 3 2 5 3 2 2 2" xfId="21646" xr:uid="{00000000-0005-0000-0000-0000F78F0000}"/>
    <cellStyle name="Normal 12 5 3 2 5 3 2 2 2 2" xfId="47266" xr:uid="{00000000-0005-0000-0000-0000F88F0000}"/>
    <cellStyle name="Normal 12 5 3 2 5 3 2 2 3" xfId="34456" xr:uid="{00000000-0005-0000-0000-0000F98F0000}"/>
    <cellStyle name="Normal 12 5 3 2 5 3 2 3" xfId="16156" xr:uid="{00000000-0005-0000-0000-0000FA8F0000}"/>
    <cellStyle name="Normal 12 5 3 2 5 3 2 3 2" xfId="41776" xr:uid="{00000000-0005-0000-0000-0000FB8F0000}"/>
    <cellStyle name="Normal 12 5 3 2 5 3 2 4" xfId="28966" xr:uid="{00000000-0005-0000-0000-0000FC8F0000}"/>
    <cellStyle name="Normal 12 5 3 2 5 3 3" xfId="5175" xr:uid="{00000000-0005-0000-0000-0000FD8F0000}"/>
    <cellStyle name="Normal 12 5 3 2 5 3 3 2" xfId="10665" xr:uid="{00000000-0005-0000-0000-0000FE8F0000}"/>
    <cellStyle name="Normal 12 5 3 2 5 3 3 2 2" xfId="23476" xr:uid="{00000000-0005-0000-0000-0000FF8F0000}"/>
    <cellStyle name="Normal 12 5 3 2 5 3 3 2 2 2" xfId="49096" xr:uid="{00000000-0005-0000-0000-000000900000}"/>
    <cellStyle name="Normal 12 5 3 2 5 3 3 2 3" xfId="36286" xr:uid="{00000000-0005-0000-0000-000001900000}"/>
    <cellStyle name="Normal 12 5 3 2 5 3 3 3" xfId="17986" xr:uid="{00000000-0005-0000-0000-000002900000}"/>
    <cellStyle name="Normal 12 5 3 2 5 3 3 3 2" xfId="43606" xr:uid="{00000000-0005-0000-0000-000003900000}"/>
    <cellStyle name="Normal 12 5 3 2 5 3 3 4" xfId="30796" xr:uid="{00000000-0005-0000-0000-000004900000}"/>
    <cellStyle name="Normal 12 5 3 2 5 3 4" xfId="12495" xr:uid="{00000000-0005-0000-0000-000005900000}"/>
    <cellStyle name="Normal 12 5 3 2 5 3 4 2" xfId="25306" xr:uid="{00000000-0005-0000-0000-000006900000}"/>
    <cellStyle name="Normal 12 5 3 2 5 3 4 2 2" xfId="50926" xr:uid="{00000000-0005-0000-0000-000007900000}"/>
    <cellStyle name="Normal 12 5 3 2 5 3 4 3" xfId="38116" xr:uid="{00000000-0005-0000-0000-000008900000}"/>
    <cellStyle name="Normal 12 5 3 2 5 3 5" xfId="7005" xr:uid="{00000000-0005-0000-0000-000009900000}"/>
    <cellStyle name="Normal 12 5 3 2 5 3 5 2" xfId="19816" xr:uid="{00000000-0005-0000-0000-00000A900000}"/>
    <cellStyle name="Normal 12 5 3 2 5 3 5 2 2" xfId="45436" xr:uid="{00000000-0005-0000-0000-00000B900000}"/>
    <cellStyle name="Normal 12 5 3 2 5 3 5 3" xfId="32626" xr:uid="{00000000-0005-0000-0000-00000C900000}"/>
    <cellStyle name="Normal 12 5 3 2 5 3 6" xfId="14326" xr:uid="{00000000-0005-0000-0000-00000D900000}"/>
    <cellStyle name="Normal 12 5 3 2 5 3 6 2" xfId="39946" xr:uid="{00000000-0005-0000-0000-00000E900000}"/>
    <cellStyle name="Normal 12 5 3 2 5 3 7" xfId="27136" xr:uid="{00000000-0005-0000-0000-00000F900000}"/>
    <cellStyle name="Normal 12 5 3 2 5 4" xfId="2451" xr:uid="{00000000-0005-0000-0000-000010900000}"/>
    <cellStyle name="Normal 12 5 3 2 5 4 2" xfId="7941" xr:uid="{00000000-0005-0000-0000-000011900000}"/>
    <cellStyle name="Normal 12 5 3 2 5 4 2 2" xfId="20752" xr:uid="{00000000-0005-0000-0000-000012900000}"/>
    <cellStyle name="Normal 12 5 3 2 5 4 2 2 2" xfId="46372" xr:uid="{00000000-0005-0000-0000-000013900000}"/>
    <cellStyle name="Normal 12 5 3 2 5 4 2 3" xfId="33562" xr:uid="{00000000-0005-0000-0000-000014900000}"/>
    <cellStyle name="Normal 12 5 3 2 5 4 3" xfId="15262" xr:uid="{00000000-0005-0000-0000-000015900000}"/>
    <cellStyle name="Normal 12 5 3 2 5 4 3 2" xfId="40882" xr:uid="{00000000-0005-0000-0000-000016900000}"/>
    <cellStyle name="Normal 12 5 3 2 5 4 4" xfId="28072" xr:uid="{00000000-0005-0000-0000-000017900000}"/>
    <cellStyle name="Normal 12 5 3 2 5 5" xfId="4281" xr:uid="{00000000-0005-0000-0000-000018900000}"/>
    <cellStyle name="Normal 12 5 3 2 5 5 2" xfId="9771" xr:uid="{00000000-0005-0000-0000-000019900000}"/>
    <cellStyle name="Normal 12 5 3 2 5 5 2 2" xfId="22582" xr:uid="{00000000-0005-0000-0000-00001A900000}"/>
    <cellStyle name="Normal 12 5 3 2 5 5 2 2 2" xfId="48202" xr:uid="{00000000-0005-0000-0000-00001B900000}"/>
    <cellStyle name="Normal 12 5 3 2 5 5 2 3" xfId="35392" xr:uid="{00000000-0005-0000-0000-00001C900000}"/>
    <cellStyle name="Normal 12 5 3 2 5 5 3" xfId="17092" xr:uid="{00000000-0005-0000-0000-00001D900000}"/>
    <cellStyle name="Normal 12 5 3 2 5 5 3 2" xfId="42712" xr:uid="{00000000-0005-0000-0000-00001E900000}"/>
    <cellStyle name="Normal 12 5 3 2 5 5 4" xfId="29902" xr:uid="{00000000-0005-0000-0000-00001F900000}"/>
    <cellStyle name="Normal 12 5 3 2 5 6" xfId="11601" xr:uid="{00000000-0005-0000-0000-000020900000}"/>
    <cellStyle name="Normal 12 5 3 2 5 6 2" xfId="24412" xr:uid="{00000000-0005-0000-0000-000021900000}"/>
    <cellStyle name="Normal 12 5 3 2 5 6 2 2" xfId="50032" xr:uid="{00000000-0005-0000-0000-000022900000}"/>
    <cellStyle name="Normal 12 5 3 2 5 6 3" xfId="37222" xr:uid="{00000000-0005-0000-0000-000023900000}"/>
    <cellStyle name="Normal 12 5 3 2 5 7" xfId="6111" xr:uid="{00000000-0005-0000-0000-000024900000}"/>
    <cellStyle name="Normal 12 5 3 2 5 7 2" xfId="18922" xr:uid="{00000000-0005-0000-0000-000025900000}"/>
    <cellStyle name="Normal 12 5 3 2 5 7 2 2" xfId="44542" xr:uid="{00000000-0005-0000-0000-000026900000}"/>
    <cellStyle name="Normal 12 5 3 2 5 7 3" xfId="31732" xr:uid="{00000000-0005-0000-0000-000027900000}"/>
    <cellStyle name="Normal 12 5 3 2 5 8" xfId="13432" xr:uid="{00000000-0005-0000-0000-000028900000}"/>
    <cellStyle name="Normal 12 5 3 2 5 8 2" xfId="39052" xr:uid="{00000000-0005-0000-0000-000029900000}"/>
    <cellStyle name="Normal 12 5 3 2 5 9" xfId="26242" xr:uid="{00000000-0005-0000-0000-00002A900000}"/>
    <cellStyle name="Normal 12 5 3 2 6" xfId="754" xr:uid="{00000000-0005-0000-0000-00002B900000}"/>
    <cellStyle name="Normal 12 5 3 2 6 2" xfId="1649" xr:uid="{00000000-0005-0000-0000-00002C900000}"/>
    <cellStyle name="Normal 12 5 3 2 6 2 2" xfId="3479" xr:uid="{00000000-0005-0000-0000-00002D900000}"/>
    <cellStyle name="Normal 12 5 3 2 6 2 2 2" xfId="8969" xr:uid="{00000000-0005-0000-0000-00002E900000}"/>
    <cellStyle name="Normal 12 5 3 2 6 2 2 2 2" xfId="21780" xr:uid="{00000000-0005-0000-0000-00002F900000}"/>
    <cellStyle name="Normal 12 5 3 2 6 2 2 2 2 2" xfId="47400" xr:uid="{00000000-0005-0000-0000-000030900000}"/>
    <cellStyle name="Normal 12 5 3 2 6 2 2 2 3" xfId="34590" xr:uid="{00000000-0005-0000-0000-000031900000}"/>
    <cellStyle name="Normal 12 5 3 2 6 2 2 3" xfId="16290" xr:uid="{00000000-0005-0000-0000-000032900000}"/>
    <cellStyle name="Normal 12 5 3 2 6 2 2 3 2" xfId="41910" xr:uid="{00000000-0005-0000-0000-000033900000}"/>
    <cellStyle name="Normal 12 5 3 2 6 2 2 4" xfId="29100" xr:uid="{00000000-0005-0000-0000-000034900000}"/>
    <cellStyle name="Normal 12 5 3 2 6 2 3" xfId="5309" xr:uid="{00000000-0005-0000-0000-000035900000}"/>
    <cellStyle name="Normal 12 5 3 2 6 2 3 2" xfId="10799" xr:uid="{00000000-0005-0000-0000-000036900000}"/>
    <cellStyle name="Normal 12 5 3 2 6 2 3 2 2" xfId="23610" xr:uid="{00000000-0005-0000-0000-000037900000}"/>
    <cellStyle name="Normal 12 5 3 2 6 2 3 2 2 2" xfId="49230" xr:uid="{00000000-0005-0000-0000-000038900000}"/>
    <cellStyle name="Normal 12 5 3 2 6 2 3 2 3" xfId="36420" xr:uid="{00000000-0005-0000-0000-000039900000}"/>
    <cellStyle name="Normal 12 5 3 2 6 2 3 3" xfId="18120" xr:uid="{00000000-0005-0000-0000-00003A900000}"/>
    <cellStyle name="Normal 12 5 3 2 6 2 3 3 2" xfId="43740" xr:uid="{00000000-0005-0000-0000-00003B900000}"/>
    <cellStyle name="Normal 12 5 3 2 6 2 3 4" xfId="30930" xr:uid="{00000000-0005-0000-0000-00003C900000}"/>
    <cellStyle name="Normal 12 5 3 2 6 2 4" xfId="12629" xr:uid="{00000000-0005-0000-0000-00003D900000}"/>
    <cellStyle name="Normal 12 5 3 2 6 2 4 2" xfId="25440" xr:uid="{00000000-0005-0000-0000-00003E900000}"/>
    <cellStyle name="Normal 12 5 3 2 6 2 4 2 2" xfId="51060" xr:uid="{00000000-0005-0000-0000-00003F900000}"/>
    <cellStyle name="Normal 12 5 3 2 6 2 4 3" xfId="38250" xr:uid="{00000000-0005-0000-0000-000040900000}"/>
    <cellStyle name="Normal 12 5 3 2 6 2 5" xfId="7139" xr:uid="{00000000-0005-0000-0000-000041900000}"/>
    <cellStyle name="Normal 12 5 3 2 6 2 5 2" xfId="19950" xr:uid="{00000000-0005-0000-0000-000042900000}"/>
    <cellStyle name="Normal 12 5 3 2 6 2 5 2 2" xfId="45570" xr:uid="{00000000-0005-0000-0000-000043900000}"/>
    <cellStyle name="Normal 12 5 3 2 6 2 5 3" xfId="32760" xr:uid="{00000000-0005-0000-0000-000044900000}"/>
    <cellStyle name="Normal 12 5 3 2 6 2 6" xfId="14460" xr:uid="{00000000-0005-0000-0000-000045900000}"/>
    <cellStyle name="Normal 12 5 3 2 6 2 6 2" xfId="40080" xr:uid="{00000000-0005-0000-0000-000046900000}"/>
    <cellStyle name="Normal 12 5 3 2 6 2 7" xfId="27270" xr:uid="{00000000-0005-0000-0000-000047900000}"/>
    <cellStyle name="Normal 12 5 3 2 6 3" xfId="2585" xr:uid="{00000000-0005-0000-0000-000048900000}"/>
    <cellStyle name="Normal 12 5 3 2 6 3 2" xfId="8075" xr:uid="{00000000-0005-0000-0000-000049900000}"/>
    <cellStyle name="Normal 12 5 3 2 6 3 2 2" xfId="20886" xr:uid="{00000000-0005-0000-0000-00004A900000}"/>
    <cellStyle name="Normal 12 5 3 2 6 3 2 2 2" xfId="46506" xr:uid="{00000000-0005-0000-0000-00004B900000}"/>
    <cellStyle name="Normal 12 5 3 2 6 3 2 3" xfId="33696" xr:uid="{00000000-0005-0000-0000-00004C900000}"/>
    <cellStyle name="Normal 12 5 3 2 6 3 3" xfId="15396" xr:uid="{00000000-0005-0000-0000-00004D900000}"/>
    <cellStyle name="Normal 12 5 3 2 6 3 3 2" xfId="41016" xr:uid="{00000000-0005-0000-0000-00004E900000}"/>
    <cellStyle name="Normal 12 5 3 2 6 3 4" xfId="28206" xr:uid="{00000000-0005-0000-0000-00004F900000}"/>
    <cellStyle name="Normal 12 5 3 2 6 4" xfId="4415" xr:uid="{00000000-0005-0000-0000-000050900000}"/>
    <cellStyle name="Normal 12 5 3 2 6 4 2" xfId="9905" xr:uid="{00000000-0005-0000-0000-000051900000}"/>
    <cellStyle name="Normal 12 5 3 2 6 4 2 2" xfId="22716" xr:uid="{00000000-0005-0000-0000-000052900000}"/>
    <cellStyle name="Normal 12 5 3 2 6 4 2 2 2" xfId="48336" xr:uid="{00000000-0005-0000-0000-000053900000}"/>
    <cellStyle name="Normal 12 5 3 2 6 4 2 3" xfId="35526" xr:uid="{00000000-0005-0000-0000-000054900000}"/>
    <cellStyle name="Normal 12 5 3 2 6 4 3" xfId="17226" xr:uid="{00000000-0005-0000-0000-000055900000}"/>
    <cellStyle name="Normal 12 5 3 2 6 4 3 2" xfId="42846" xr:uid="{00000000-0005-0000-0000-000056900000}"/>
    <cellStyle name="Normal 12 5 3 2 6 4 4" xfId="30036" xr:uid="{00000000-0005-0000-0000-000057900000}"/>
    <cellStyle name="Normal 12 5 3 2 6 5" xfId="11735" xr:uid="{00000000-0005-0000-0000-000058900000}"/>
    <cellStyle name="Normal 12 5 3 2 6 5 2" xfId="24546" xr:uid="{00000000-0005-0000-0000-000059900000}"/>
    <cellStyle name="Normal 12 5 3 2 6 5 2 2" xfId="50166" xr:uid="{00000000-0005-0000-0000-00005A900000}"/>
    <cellStyle name="Normal 12 5 3 2 6 5 3" xfId="37356" xr:uid="{00000000-0005-0000-0000-00005B900000}"/>
    <cellStyle name="Normal 12 5 3 2 6 6" xfId="6245" xr:uid="{00000000-0005-0000-0000-00005C900000}"/>
    <cellStyle name="Normal 12 5 3 2 6 6 2" xfId="19056" xr:uid="{00000000-0005-0000-0000-00005D900000}"/>
    <cellStyle name="Normal 12 5 3 2 6 6 2 2" xfId="44676" xr:uid="{00000000-0005-0000-0000-00005E900000}"/>
    <cellStyle name="Normal 12 5 3 2 6 6 3" xfId="31866" xr:uid="{00000000-0005-0000-0000-00005F900000}"/>
    <cellStyle name="Normal 12 5 3 2 6 7" xfId="13566" xr:uid="{00000000-0005-0000-0000-000060900000}"/>
    <cellStyle name="Normal 12 5 3 2 6 7 2" xfId="39186" xr:uid="{00000000-0005-0000-0000-000061900000}"/>
    <cellStyle name="Normal 12 5 3 2 6 8" xfId="26376" xr:uid="{00000000-0005-0000-0000-000062900000}"/>
    <cellStyle name="Normal 12 5 3 2 7" xfId="1155" xr:uid="{00000000-0005-0000-0000-000063900000}"/>
    <cellStyle name="Normal 12 5 3 2 7 2" xfId="2985" xr:uid="{00000000-0005-0000-0000-000064900000}"/>
    <cellStyle name="Normal 12 5 3 2 7 2 2" xfId="8475" xr:uid="{00000000-0005-0000-0000-000065900000}"/>
    <cellStyle name="Normal 12 5 3 2 7 2 2 2" xfId="21286" xr:uid="{00000000-0005-0000-0000-000066900000}"/>
    <cellStyle name="Normal 12 5 3 2 7 2 2 2 2" xfId="46906" xr:uid="{00000000-0005-0000-0000-000067900000}"/>
    <cellStyle name="Normal 12 5 3 2 7 2 2 3" xfId="34096" xr:uid="{00000000-0005-0000-0000-000068900000}"/>
    <cellStyle name="Normal 12 5 3 2 7 2 3" xfId="15796" xr:uid="{00000000-0005-0000-0000-000069900000}"/>
    <cellStyle name="Normal 12 5 3 2 7 2 3 2" xfId="41416" xr:uid="{00000000-0005-0000-0000-00006A900000}"/>
    <cellStyle name="Normal 12 5 3 2 7 2 4" xfId="28606" xr:uid="{00000000-0005-0000-0000-00006B900000}"/>
    <cellStyle name="Normal 12 5 3 2 7 3" xfId="4815" xr:uid="{00000000-0005-0000-0000-00006C900000}"/>
    <cellStyle name="Normal 12 5 3 2 7 3 2" xfId="10305" xr:uid="{00000000-0005-0000-0000-00006D900000}"/>
    <cellStyle name="Normal 12 5 3 2 7 3 2 2" xfId="23116" xr:uid="{00000000-0005-0000-0000-00006E900000}"/>
    <cellStyle name="Normal 12 5 3 2 7 3 2 2 2" xfId="48736" xr:uid="{00000000-0005-0000-0000-00006F900000}"/>
    <cellStyle name="Normal 12 5 3 2 7 3 2 3" xfId="35926" xr:uid="{00000000-0005-0000-0000-000070900000}"/>
    <cellStyle name="Normal 12 5 3 2 7 3 3" xfId="17626" xr:uid="{00000000-0005-0000-0000-000071900000}"/>
    <cellStyle name="Normal 12 5 3 2 7 3 3 2" xfId="43246" xr:uid="{00000000-0005-0000-0000-000072900000}"/>
    <cellStyle name="Normal 12 5 3 2 7 3 4" xfId="30436" xr:uid="{00000000-0005-0000-0000-000073900000}"/>
    <cellStyle name="Normal 12 5 3 2 7 4" xfId="12135" xr:uid="{00000000-0005-0000-0000-000074900000}"/>
    <cellStyle name="Normal 12 5 3 2 7 4 2" xfId="24946" xr:uid="{00000000-0005-0000-0000-000075900000}"/>
    <cellStyle name="Normal 12 5 3 2 7 4 2 2" xfId="50566" xr:uid="{00000000-0005-0000-0000-000076900000}"/>
    <cellStyle name="Normal 12 5 3 2 7 4 3" xfId="37756" xr:uid="{00000000-0005-0000-0000-000077900000}"/>
    <cellStyle name="Normal 12 5 3 2 7 5" xfId="6645" xr:uid="{00000000-0005-0000-0000-000078900000}"/>
    <cellStyle name="Normal 12 5 3 2 7 5 2" xfId="19456" xr:uid="{00000000-0005-0000-0000-000079900000}"/>
    <cellStyle name="Normal 12 5 3 2 7 5 2 2" xfId="45076" xr:uid="{00000000-0005-0000-0000-00007A900000}"/>
    <cellStyle name="Normal 12 5 3 2 7 5 3" xfId="32266" xr:uid="{00000000-0005-0000-0000-00007B900000}"/>
    <cellStyle name="Normal 12 5 3 2 7 6" xfId="13966" xr:uid="{00000000-0005-0000-0000-00007C900000}"/>
    <cellStyle name="Normal 12 5 3 2 7 6 2" xfId="39586" xr:uid="{00000000-0005-0000-0000-00007D900000}"/>
    <cellStyle name="Normal 12 5 3 2 7 7" xfId="26776" xr:uid="{00000000-0005-0000-0000-00007E900000}"/>
    <cellStyle name="Normal 12 5 3 2 8" xfId="2050" xr:uid="{00000000-0005-0000-0000-00007F900000}"/>
    <cellStyle name="Normal 12 5 3 2 8 2" xfId="3880" xr:uid="{00000000-0005-0000-0000-000080900000}"/>
    <cellStyle name="Normal 12 5 3 2 8 2 2" xfId="9370" xr:uid="{00000000-0005-0000-0000-000081900000}"/>
    <cellStyle name="Normal 12 5 3 2 8 2 2 2" xfId="22181" xr:uid="{00000000-0005-0000-0000-000082900000}"/>
    <cellStyle name="Normal 12 5 3 2 8 2 2 2 2" xfId="47801" xr:uid="{00000000-0005-0000-0000-000083900000}"/>
    <cellStyle name="Normal 12 5 3 2 8 2 2 3" xfId="34991" xr:uid="{00000000-0005-0000-0000-000084900000}"/>
    <cellStyle name="Normal 12 5 3 2 8 2 3" xfId="16691" xr:uid="{00000000-0005-0000-0000-000085900000}"/>
    <cellStyle name="Normal 12 5 3 2 8 2 3 2" xfId="42311" xr:uid="{00000000-0005-0000-0000-000086900000}"/>
    <cellStyle name="Normal 12 5 3 2 8 2 4" xfId="29501" xr:uid="{00000000-0005-0000-0000-000087900000}"/>
    <cellStyle name="Normal 12 5 3 2 8 3" xfId="5710" xr:uid="{00000000-0005-0000-0000-000088900000}"/>
    <cellStyle name="Normal 12 5 3 2 8 3 2" xfId="11200" xr:uid="{00000000-0005-0000-0000-000089900000}"/>
    <cellStyle name="Normal 12 5 3 2 8 3 2 2" xfId="24011" xr:uid="{00000000-0005-0000-0000-00008A900000}"/>
    <cellStyle name="Normal 12 5 3 2 8 3 2 2 2" xfId="49631" xr:uid="{00000000-0005-0000-0000-00008B900000}"/>
    <cellStyle name="Normal 12 5 3 2 8 3 2 3" xfId="36821" xr:uid="{00000000-0005-0000-0000-00008C900000}"/>
    <cellStyle name="Normal 12 5 3 2 8 3 3" xfId="18521" xr:uid="{00000000-0005-0000-0000-00008D900000}"/>
    <cellStyle name="Normal 12 5 3 2 8 3 3 2" xfId="44141" xr:uid="{00000000-0005-0000-0000-00008E900000}"/>
    <cellStyle name="Normal 12 5 3 2 8 3 4" xfId="31331" xr:uid="{00000000-0005-0000-0000-00008F900000}"/>
    <cellStyle name="Normal 12 5 3 2 8 4" xfId="13030" xr:uid="{00000000-0005-0000-0000-000090900000}"/>
    <cellStyle name="Normal 12 5 3 2 8 4 2" xfId="25841" xr:uid="{00000000-0005-0000-0000-000091900000}"/>
    <cellStyle name="Normal 12 5 3 2 8 4 2 2" xfId="51461" xr:uid="{00000000-0005-0000-0000-000092900000}"/>
    <cellStyle name="Normal 12 5 3 2 8 4 3" xfId="38651" xr:uid="{00000000-0005-0000-0000-000093900000}"/>
    <cellStyle name="Normal 12 5 3 2 8 5" xfId="7540" xr:uid="{00000000-0005-0000-0000-000094900000}"/>
    <cellStyle name="Normal 12 5 3 2 8 5 2" xfId="20351" xr:uid="{00000000-0005-0000-0000-000095900000}"/>
    <cellStyle name="Normal 12 5 3 2 8 5 2 2" xfId="45971" xr:uid="{00000000-0005-0000-0000-000096900000}"/>
    <cellStyle name="Normal 12 5 3 2 8 5 3" xfId="33161" xr:uid="{00000000-0005-0000-0000-000097900000}"/>
    <cellStyle name="Normal 12 5 3 2 8 6" xfId="14861" xr:uid="{00000000-0005-0000-0000-000098900000}"/>
    <cellStyle name="Normal 12 5 3 2 8 6 2" xfId="40481" xr:uid="{00000000-0005-0000-0000-000099900000}"/>
    <cellStyle name="Normal 12 5 3 2 8 7" xfId="27671" xr:uid="{00000000-0005-0000-0000-00009A900000}"/>
    <cellStyle name="Normal 12 5 3 2 9" xfId="2091" xr:uid="{00000000-0005-0000-0000-00009B900000}"/>
    <cellStyle name="Normal 12 5 3 2 9 2" xfId="7581" xr:uid="{00000000-0005-0000-0000-00009C900000}"/>
    <cellStyle name="Normal 12 5 3 2 9 2 2" xfId="20392" xr:uid="{00000000-0005-0000-0000-00009D900000}"/>
    <cellStyle name="Normal 12 5 3 2 9 2 2 2" xfId="46012" xr:uid="{00000000-0005-0000-0000-00009E900000}"/>
    <cellStyle name="Normal 12 5 3 2 9 2 3" xfId="33202" xr:uid="{00000000-0005-0000-0000-00009F900000}"/>
    <cellStyle name="Normal 12 5 3 2 9 3" xfId="14902" xr:uid="{00000000-0005-0000-0000-0000A0900000}"/>
    <cellStyle name="Normal 12 5 3 2 9 3 2" xfId="40522" xr:uid="{00000000-0005-0000-0000-0000A1900000}"/>
    <cellStyle name="Normal 12 5 3 2 9 4" xfId="27712" xr:uid="{00000000-0005-0000-0000-0000A2900000}"/>
    <cellStyle name="Normal 12 5 3 3" xfId="280" xr:uid="{00000000-0005-0000-0000-0000A3900000}"/>
    <cellStyle name="Normal 12 5 3 3 10" xfId="5772" xr:uid="{00000000-0005-0000-0000-0000A4900000}"/>
    <cellStyle name="Normal 12 5 3 3 10 2" xfId="18583" xr:uid="{00000000-0005-0000-0000-0000A5900000}"/>
    <cellStyle name="Normal 12 5 3 3 10 2 2" xfId="44203" xr:uid="{00000000-0005-0000-0000-0000A6900000}"/>
    <cellStyle name="Normal 12 5 3 3 10 3" xfId="31393" xr:uid="{00000000-0005-0000-0000-0000A7900000}"/>
    <cellStyle name="Normal 12 5 3 3 11" xfId="13093" xr:uid="{00000000-0005-0000-0000-0000A8900000}"/>
    <cellStyle name="Normal 12 5 3 3 11 2" xfId="38713" xr:uid="{00000000-0005-0000-0000-0000A9900000}"/>
    <cellStyle name="Normal 12 5 3 3 12" xfId="25903" xr:uid="{00000000-0005-0000-0000-0000AA900000}"/>
    <cellStyle name="Normal 12 5 3 3 2" xfId="509" xr:uid="{00000000-0005-0000-0000-0000AB900000}"/>
    <cellStyle name="Normal 12 5 3 3 2 2" xfId="908" xr:uid="{00000000-0005-0000-0000-0000AC900000}"/>
    <cellStyle name="Normal 12 5 3 3 2 2 2" xfId="1803" xr:uid="{00000000-0005-0000-0000-0000AD900000}"/>
    <cellStyle name="Normal 12 5 3 3 2 2 2 2" xfId="3633" xr:uid="{00000000-0005-0000-0000-0000AE900000}"/>
    <cellStyle name="Normal 12 5 3 3 2 2 2 2 2" xfId="9123" xr:uid="{00000000-0005-0000-0000-0000AF900000}"/>
    <cellStyle name="Normal 12 5 3 3 2 2 2 2 2 2" xfId="21934" xr:uid="{00000000-0005-0000-0000-0000B0900000}"/>
    <cellStyle name="Normal 12 5 3 3 2 2 2 2 2 2 2" xfId="47554" xr:uid="{00000000-0005-0000-0000-0000B1900000}"/>
    <cellStyle name="Normal 12 5 3 3 2 2 2 2 2 3" xfId="34744" xr:uid="{00000000-0005-0000-0000-0000B2900000}"/>
    <cellStyle name="Normal 12 5 3 3 2 2 2 2 3" xfId="16444" xr:uid="{00000000-0005-0000-0000-0000B3900000}"/>
    <cellStyle name="Normal 12 5 3 3 2 2 2 2 3 2" xfId="42064" xr:uid="{00000000-0005-0000-0000-0000B4900000}"/>
    <cellStyle name="Normal 12 5 3 3 2 2 2 2 4" xfId="29254" xr:uid="{00000000-0005-0000-0000-0000B5900000}"/>
    <cellStyle name="Normal 12 5 3 3 2 2 2 3" xfId="5463" xr:uid="{00000000-0005-0000-0000-0000B6900000}"/>
    <cellStyle name="Normal 12 5 3 3 2 2 2 3 2" xfId="10953" xr:uid="{00000000-0005-0000-0000-0000B7900000}"/>
    <cellStyle name="Normal 12 5 3 3 2 2 2 3 2 2" xfId="23764" xr:uid="{00000000-0005-0000-0000-0000B8900000}"/>
    <cellStyle name="Normal 12 5 3 3 2 2 2 3 2 2 2" xfId="49384" xr:uid="{00000000-0005-0000-0000-0000B9900000}"/>
    <cellStyle name="Normal 12 5 3 3 2 2 2 3 2 3" xfId="36574" xr:uid="{00000000-0005-0000-0000-0000BA900000}"/>
    <cellStyle name="Normal 12 5 3 3 2 2 2 3 3" xfId="18274" xr:uid="{00000000-0005-0000-0000-0000BB900000}"/>
    <cellStyle name="Normal 12 5 3 3 2 2 2 3 3 2" xfId="43894" xr:uid="{00000000-0005-0000-0000-0000BC900000}"/>
    <cellStyle name="Normal 12 5 3 3 2 2 2 3 4" xfId="31084" xr:uid="{00000000-0005-0000-0000-0000BD900000}"/>
    <cellStyle name="Normal 12 5 3 3 2 2 2 4" xfId="12783" xr:uid="{00000000-0005-0000-0000-0000BE900000}"/>
    <cellStyle name="Normal 12 5 3 3 2 2 2 4 2" xfId="25594" xr:uid="{00000000-0005-0000-0000-0000BF900000}"/>
    <cellStyle name="Normal 12 5 3 3 2 2 2 4 2 2" xfId="51214" xr:uid="{00000000-0005-0000-0000-0000C0900000}"/>
    <cellStyle name="Normal 12 5 3 3 2 2 2 4 3" xfId="38404" xr:uid="{00000000-0005-0000-0000-0000C1900000}"/>
    <cellStyle name="Normal 12 5 3 3 2 2 2 5" xfId="7293" xr:uid="{00000000-0005-0000-0000-0000C2900000}"/>
    <cellStyle name="Normal 12 5 3 3 2 2 2 5 2" xfId="20104" xr:uid="{00000000-0005-0000-0000-0000C3900000}"/>
    <cellStyle name="Normal 12 5 3 3 2 2 2 5 2 2" xfId="45724" xr:uid="{00000000-0005-0000-0000-0000C4900000}"/>
    <cellStyle name="Normal 12 5 3 3 2 2 2 5 3" xfId="32914" xr:uid="{00000000-0005-0000-0000-0000C5900000}"/>
    <cellStyle name="Normal 12 5 3 3 2 2 2 6" xfId="14614" xr:uid="{00000000-0005-0000-0000-0000C6900000}"/>
    <cellStyle name="Normal 12 5 3 3 2 2 2 6 2" xfId="40234" xr:uid="{00000000-0005-0000-0000-0000C7900000}"/>
    <cellStyle name="Normal 12 5 3 3 2 2 2 7" xfId="27424" xr:uid="{00000000-0005-0000-0000-0000C8900000}"/>
    <cellStyle name="Normal 12 5 3 3 2 2 3" xfId="2739" xr:uid="{00000000-0005-0000-0000-0000C9900000}"/>
    <cellStyle name="Normal 12 5 3 3 2 2 3 2" xfId="8229" xr:uid="{00000000-0005-0000-0000-0000CA900000}"/>
    <cellStyle name="Normal 12 5 3 3 2 2 3 2 2" xfId="21040" xr:uid="{00000000-0005-0000-0000-0000CB900000}"/>
    <cellStyle name="Normal 12 5 3 3 2 2 3 2 2 2" xfId="46660" xr:uid="{00000000-0005-0000-0000-0000CC900000}"/>
    <cellStyle name="Normal 12 5 3 3 2 2 3 2 3" xfId="33850" xr:uid="{00000000-0005-0000-0000-0000CD900000}"/>
    <cellStyle name="Normal 12 5 3 3 2 2 3 3" xfId="15550" xr:uid="{00000000-0005-0000-0000-0000CE900000}"/>
    <cellStyle name="Normal 12 5 3 3 2 2 3 3 2" xfId="41170" xr:uid="{00000000-0005-0000-0000-0000CF900000}"/>
    <cellStyle name="Normal 12 5 3 3 2 2 3 4" xfId="28360" xr:uid="{00000000-0005-0000-0000-0000D0900000}"/>
    <cellStyle name="Normal 12 5 3 3 2 2 4" xfId="4569" xr:uid="{00000000-0005-0000-0000-0000D1900000}"/>
    <cellStyle name="Normal 12 5 3 3 2 2 4 2" xfId="10059" xr:uid="{00000000-0005-0000-0000-0000D2900000}"/>
    <cellStyle name="Normal 12 5 3 3 2 2 4 2 2" xfId="22870" xr:uid="{00000000-0005-0000-0000-0000D3900000}"/>
    <cellStyle name="Normal 12 5 3 3 2 2 4 2 2 2" xfId="48490" xr:uid="{00000000-0005-0000-0000-0000D4900000}"/>
    <cellStyle name="Normal 12 5 3 3 2 2 4 2 3" xfId="35680" xr:uid="{00000000-0005-0000-0000-0000D5900000}"/>
    <cellStyle name="Normal 12 5 3 3 2 2 4 3" xfId="17380" xr:uid="{00000000-0005-0000-0000-0000D6900000}"/>
    <cellStyle name="Normal 12 5 3 3 2 2 4 3 2" xfId="43000" xr:uid="{00000000-0005-0000-0000-0000D7900000}"/>
    <cellStyle name="Normal 12 5 3 3 2 2 4 4" xfId="30190" xr:uid="{00000000-0005-0000-0000-0000D8900000}"/>
    <cellStyle name="Normal 12 5 3 3 2 2 5" xfId="11889" xr:uid="{00000000-0005-0000-0000-0000D9900000}"/>
    <cellStyle name="Normal 12 5 3 3 2 2 5 2" xfId="24700" xr:uid="{00000000-0005-0000-0000-0000DA900000}"/>
    <cellStyle name="Normal 12 5 3 3 2 2 5 2 2" xfId="50320" xr:uid="{00000000-0005-0000-0000-0000DB900000}"/>
    <cellStyle name="Normal 12 5 3 3 2 2 5 3" xfId="37510" xr:uid="{00000000-0005-0000-0000-0000DC900000}"/>
    <cellStyle name="Normal 12 5 3 3 2 2 6" xfId="6399" xr:uid="{00000000-0005-0000-0000-0000DD900000}"/>
    <cellStyle name="Normal 12 5 3 3 2 2 6 2" xfId="19210" xr:uid="{00000000-0005-0000-0000-0000DE900000}"/>
    <cellStyle name="Normal 12 5 3 3 2 2 6 2 2" xfId="44830" xr:uid="{00000000-0005-0000-0000-0000DF900000}"/>
    <cellStyle name="Normal 12 5 3 3 2 2 6 3" xfId="32020" xr:uid="{00000000-0005-0000-0000-0000E0900000}"/>
    <cellStyle name="Normal 12 5 3 3 2 2 7" xfId="13720" xr:uid="{00000000-0005-0000-0000-0000E1900000}"/>
    <cellStyle name="Normal 12 5 3 3 2 2 7 2" xfId="39340" xr:uid="{00000000-0005-0000-0000-0000E2900000}"/>
    <cellStyle name="Normal 12 5 3 3 2 2 8" xfId="26530" xr:uid="{00000000-0005-0000-0000-0000E3900000}"/>
    <cellStyle name="Normal 12 5 3 3 2 3" xfId="1404" xr:uid="{00000000-0005-0000-0000-0000E4900000}"/>
    <cellStyle name="Normal 12 5 3 3 2 3 2" xfId="3234" xr:uid="{00000000-0005-0000-0000-0000E5900000}"/>
    <cellStyle name="Normal 12 5 3 3 2 3 2 2" xfId="8724" xr:uid="{00000000-0005-0000-0000-0000E6900000}"/>
    <cellStyle name="Normal 12 5 3 3 2 3 2 2 2" xfId="21535" xr:uid="{00000000-0005-0000-0000-0000E7900000}"/>
    <cellStyle name="Normal 12 5 3 3 2 3 2 2 2 2" xfId="47155" xr:uid="{00000000-0005-0000-0000-0000E8900000}"/>
    <cellStyle name="Normal 12 5 3 3 2 3 2 2 3" xfId="34345" xr:uid="{00000000-0005-0000-0000-0000E9900000}"/>
    <cellStyle name="Normal 12 5 3 3 2 3 2 3" xfId="16045" xr:uid="{00000000-0005-0000-0000-0000EA900000}"/>
    <cellStyle name="Normal 12 5 3 3 2 3 2 3 2" xfId="41665" xr:uid="{00000000-0005-0000-0000-0000EB900000}"/>
    <cellStyle name="Normal 12 5 3 3 2 3 2 4" xfId="28855" xr:uid="{00000000-0005-0000-0000-0000EC900000}"/>
    <cellStyle name="Normal 12 5 3 3 2 3 3" xfId="5064" xr:uid="{00000000-0005-0000-0000-0000ED900000}"/>
    <cellStyle name="Normal 12 5 3 3 2 3 3 2" xfId="10554" xr:uid="{00000000-0005-0000-0000-0000EE900000}"/>
    <cellStyle name="Normal 12 5 3 3 2 3 3 2 2" xfId="23365" xr:uid="{00000000-0005-0000-0000-0000EF900000}"/>
    <cellStyle name="Normal 12 5 3 3 2 3 3 2 2 2" xfId="48985" xr:uid="{00000000-0005-0000-0000-0000F0900000}"/>
    <cellStyle name="Normal 12 5 3 3 2 3 3 2 3" xfId="36175" xr:uid="{00000000-0005-0000-0000-0000F1900000}"/>
    <cellStyle name="Normal 12 5 3 3 2 3 3 3" xfId="17875" xr:uid="{00000000-0005-0000-0000-0000F2900000}"/>
    <cellStyle name="Normal 12 5 3 3 2 3 3 3 2" xfId="43495" xr:uid="{00000000-0005-0000-0000-0000F3900000}"/>
    <cellStyle name="Normal 12 5 3 3 2 3 3 4" xfId="30685" xr:uid="{00000000-0005-0000-0000-0000F4900000}"/>
    <cellStyle name="Normal 12 5 3 3 2 3 4" xfId="12384" xr:uid="{00000000-0005-0000-0000-0000F5900000}"/>
    <cellStyle name="Normal 12 5 3 3 2 3 4 2" xfId="25195" xr:uid="{00000000-0005-0000-0000-0000F6900000}"/>
    <cellStyle name="Normal 12 5 3 3 2 3 4 2 2" xfId="50815" xr:uid="{00000000-0005-0000-0000-0000F7900000}"/>
    <cellStyle name="Normal 12 5 3 3 2 3 4 3" xfId="38005" xr:uid="{00000000-0005-0000-0000-0000F8900000}"/>
    <cellStyle name="Normal 12 5 3 3 2 3 5" xfId="6894" xr:uid="{00000000-0005-0000-0000-0000F9900000}"/>
    <cellStyle name="Normal 12 5 3 3 2 3 5 2" xfId="19705" xr:uid="{00000000-0005-0000-0000-0000FA900000}"/>
    <cellStyle name="Normal 12 5 3 3 2 3 5 2 2" xfId="45325" xr:uid="{00000000-0005-0000-0000-0000FB900000}"/>
    <cellStyle name="Normal 12 5 3 3 2 3 5 3" xfId="32515" xr:uid="{00000000-0005-0000-0000-0000FC900000}"/>
    <cellStyle name="Normal 12 5 3 3 2 3 6" xfId="14215" xr:uid="{00000000-0005-0000-0000-0000FD900000}"/>
    <cellStyle name="Normal 12 5 3 3 2 3 6 2" xfId="39835" xr:uid="{00000000-0005-0000-0000-0000FE900000}"/>
    <cellStyle name="Normal 12 5 3 3 2 3 7" xfId="27025" xr:uid="{00000000-0005-0000-0000-0000FF900000}"/>
    <cellStyle name="Normal 12 5 3 3 2 4" xfId="2340" xr:uid="{00000000-0005-0000-0000-000000910000}"/>
    <cellStyle name="Normal 12 5 3 3 2 4 2" xfId="7830" xr:uid="{00000000-0005-0000-0000-000001910000}"/>
    <cellStyle name="Normal 12 5 3 3 2 4 2 2" xfId="20641" xr:uid="{00000000-0005-0000-0000-000002910000}"/>
    <cellStyle name="Normal 12 5 3 3 2 4 2 2 2" xfId="46261" xr:uid="{00000000-0005-0000-0000-000003910000}"/>
    <cellStyle name="Normal 12 5 3 3 2 4 2 3" xfId="33451" xr:uid="{00000000-0005-0000-0000-000004910000}"/>
    <cellStyle name="Normal 12 5 3 3 2 4 3" xfId="15151" xr:uid="{00000000-0005-0000-0000-000005910000}"/>
    <cellStyle name="Normal 12 5 3 3 2 4 3 2" xfId="40771" xr:uid="{00000000-0005-0000-0000-000006910000}"/>
    <cellStyle name="Normal 12 5 3 3 2 4 4" xfId="27961" xr:uid="{00000000-0005-0000-0000-000007910000}"/>
    <cellStyle name="Normal 12 5 3 3 2 5" xfId="4170" xr:uid="{00000000-0005-0000-0000-000008910000}"/>
    <cellStyle name="Normal 12 5 3 3 2 5 2" xfId="9660" xr:uid="{00000000-0005-0000-0000-000009910000}"/>
    <cellStyle name="Normal 12 5 3 3 2 5 2 2" xfId="22471" xr:uid="{00000000-0005-0000-0000-00000A910000}"/>
    <cellStyle name="Normal 12 5 3 3 2 5 2 2 2" xfId="48091" xr:uid="{00000000-0005-0000-0000-00000B910000}"/>
    <cellStyle name="Normal 12 5 3 3 2 5 2 3" xfId="35281" xr:uid="{00000000-0005-0000-0000-00000C910000}"/>
    <cellStyle name="Normal 12 5 3 3 2 5 3" xfId="16981" xr:uid="{00000000-0005-0000-0000-00000D910000}"/>
    <cellStyle name="Normal 12 5 3 3 2 5 3 2" xfId="42601" xr:uid="{00000000-0005-0000-0000-00000E910000}"/>
    <cellStyle name="Normal 12 5 3 3 2 5 4" xfId="29791" xr:uid="{00000000-0005-0000-0000-00000F910000}"/>
    <cellStyle name="Normal 12 5 3 3 2 6" xfId="11490" xr:uid="{00000000-0005-0000-0000-000010910000}"/>
    <cellStyle name="Normal 12 5 3 3 2 6 2" xfId="24301" xr:uid="{00000000-0005-0000-0000-000011910000}"/>
    <cellStyle name="Normal 12 5 3 3 2 6 2 2" xfId="49921" xr:uid="{00000000-0005-0000-0000-000012910000}"/>
    <cellStyle name="Normal 12 5 3 3 2 6 3" xfId="37111" xr:uid="{00000000-0005-0000-0000-000013910000}"/>
    <cellStyle name="Normal 12 5 3 3 2 7" xfId="6000" xr:uid="{00000000-0005-0000-0000-000014910000}"/>
    <cellStyle name="Normal 12 5 3 3 2 7 2" xfId="18811" xr:uid="{00000000-0005-0000-0000-000015910000}"/>
    <cellStyle name="Normal 12 5 3 3 2 7 2 2" xfId="44431" xr:uid="{00000000-0005-0000-0000-000016910000}"/>
    <cellStyle name="Normal 12 5 3 3 2 7 3" xfId="31621" xr:uid="{00000000-0005-0000-0000-000017910000}"/>
    <cellStyle name="Normal 12 5 3 3 2 8" xfId="13321" xr:uid="{00000000-0005-0000-0000-000018910000}"/>
    <cellStyle name="Normal 12 5 3 3 2 8 2" xfId="38941" xr:uid="{00000000-0005-0000-0000-000019910000}"/>
    <cellStyle name="Normal 12 5 3 3 2 9" xfId="26131" xr:uid="{00000000-0005-0000-0000-00001A910000}"/>
    <cellStyle name="Normal 12 5 3 3 3" xfId="641" xr:uid="{00000000-0005-0000-0000-00001B910000}"/>
    <cellStyle name="Normal 12 5 3 3 3 2" xfId="1041" xr:uid="{00000000-0005-0000-0000-00001C910000}"/>
    <cellStyle name="Normal 12 5 3 3 3 2 2" xfId="1936" xr:uid="{00000000-0005-0000-0000-00001D910000}"/>
    <cellStyle name="Normal 12 5 3 3 3 2 2 2" xfId="3766" xr:uid="{00000000-0005-0000-0000-00001E910000}"/>
    <cellStyle name="Normal 12 5 3 3 3 2 2 2 2" xfId="9256" xr:uid="{00000000-0005-0000-0000-00001F910000}"/>
    <cellStyle name="Normal 12 5 3 3 3 2 2 2 2 2" xfId="22067" xr:uid="{00000000-0005-0000-0000-000020910000}"/>
    <cellStyle name="Normal 12 5 3 3 3 2 2 2 2 2 2" xfId="47687" xr:uid="{00000000-0005-0000-0000-000021910000}"/>
    <cellStyle name="Normal 12 5 3 3 3 2 2 2 2 3" xfId="34877" xr:uid="{00000000-0005-0000-0000-000022910000}"/>
    <cellStyle name="Normal 12 5 3 3 3 2 2 2 3" xfId="16577" xr:uid="{00000000-0005-0000-0000-000023910000}"/>
    <cellStyle name="Normal 12 5 3 3 3 2 2 2 3 2" xfId="42197" xr:uid="{00000000-0005-0000-0000-000024910000}"/>
    <cellStyle name="Normal 12 5 3 3 3 2 2 2 4" xfId="29387" xr:uid="{00000000-0005-0000-0000-000025910000}"/>
    <cellStyle name="Normal 12 5 3 3 3 2 2 3" xfId="5596" xr:uid="{00000000-0005-0000-0000-000026910000}"/>
    <cellStyle name="Normal 12 5 3 3 3 2 2 3 2" xfId="11086" xr:uid="{00000000-0005-0000-0000-000027910000}"/>
    <cellStyle name="Normal 12 5 3 3 3 2 2 3 2 2" xfId="23897" xr:uid="{00000000-0005-0000-0000-000028910000}"/>
    <cellStyle name="Normal 12 5 3 3 3 2 2 3 2 2 2" xfId="49517" xr:uid="{00000000-0005-0000-0000-000029910000}"/>
    <cellStyle name="Normal 12 5 3 3 3 2 2 3 2 3" xfId="36707" xr:uid="{00000000-0005-0000-0000-00002A910000}"/>
    <cellStyle name="Normal 12 5 3 3 3 2 2 3 3" xfId="18407" xr:uid="{00000000-0005-0000-0000-00002B910000}"/>
    <cellStyle name="Normal 12 5 3 3 3 2 2 3 3 2" xfId="44027" xr:uid="{00000000-0005-0000-0000-00002C910000}"/>
    <cellStyle name="Normal 12 5 3 3 3 2 2 3 4" xfId="31217" xr:uid="{00000000-0005-0000-0000-00002D910000}"/>
    <cellStyle name="Normal 12 5 3 3 3 2 2 4" xfId="12916" xr:uid="{00000000-0005-0000-0000-00002E910000}"/>
    <cellStyle name="Normal 12 5 3 3 3 2 2 4 2" xfId="25727" xr:uid="{00000000-0005-0000-0000-00002F910000}"/>
    <cellStyle name="Normal 12 5 3 3 3 2 2 4 2 2" xfId="51347" xr:uid="{00000000-0005-0000-0000-000030910000}"/>
    <cellStyle name="Normal 12 5 3 3 3 2 2 4 3" xfId="38537" xr:uid="{00000000-0005-0000-0000-000031910000}"/>
    <cellStyle name="Normal 12 5 3 3 3 2 2 5" xfId="7426" xr:uid="{00000000-0005-0000-0000-000032910000}"/>
    <cellStyle name="Normal 12 5 3 3 3 2 2 5 2" xfId="20237" xr:uid="{00000000-0005-0000-0000-000033910000}"/>
    <cellStyle name="Normal 12 5 3 3 3 2 2 5 2 2" xfId="45857" xr:uid="{00000000-0005-0000-0000-000034910000}"/>
    <cellStyle name="Normal 12 5 3 3 3 2 2 5 3" xfId="33047" xr:uid="{00000000-0005-0000-0000-000035910000}"/>
    <cellStyle name="Normal 12 5 3 3 3 2 2 6" xfId="14747" xr:uid="{00000000-0005-0000-0000-000036910000}"/>
    <cellStyle name="Normal 12 5 3 3 3 2 2 6 2" xfId="40367" xr:uid="{00000000-0005-0000-0000-000037910000}"/>
    <cellStyle name="Normal 12 5 3 3 3 2 2 7" xfId="27557" xr:uid="{00000000-0005-0000-0000-000038910000}"/>
    <cellStyle name="Normal 12 5 3 3 3 2 3" xfId="2872" xr:uid="{00000000-0005-0000-0000-000039910000}"/>
    <cellStyle name="Normal 12 5 3 3 3 2 3 2" xfId="8362" xr:uid="{00000000-0005-0000-0000-00003A910000}"/>
    <cellStyle name="Normal 12 5 3 3 3 2 3 2 2" xfId="21173" xr:uid="{00000000-0005-0000-0000-00003B910000}"/>
    <cellStyle name="Normal 12 5 3 3 3 2 3 2 2 2" xfId="46793" xr:uid="{00000000-0005-0000-0000-00003C910000}"/>
    <cellStyle name="Normal 12 5 3 3 3 2 3 2 3" xfId="33983" xr:uid="{00000000-0005-0000-0000-00003D910000}"/>
    <cellStyle name="Normal 12 5 3 3 3 2 3 3" xfId="15683" xr:uid="{00000000-0005-0000-0000-00003E910000}"/>
    <cellStyle name="Normal 12 5 3 3 3 2 3 3 2" xfId="41303" xr:uid="{00000000-0005-0000-0000-00003F910000}"/>
    <cellStyle name="Normal 12 5 3 3 3 2 3 4" xfId="28493" xr:uid="{00000000-0005-0000-0000-000040910000}"/>
    <cellStyle name="Normal 12 5 3 3 3 2 4" xfId="4702" xr:uid="{00000000-0005-0000-0000-000041910000}"/>
    <cellStyle name="Normal 12 5 3 3 3 2 4 2" xfId="10192" xr:uid="{00000000-0005-0000-0000-000042910000}"/>
    <cellStyle name="Normal 12 5 3 3 3 2 4 2 2" xfId="23003" xr:uid="{00000000-0005-0000-0000-000043910000}"/>
    <cellStyle name="Normal 12 5 3 3 3 2 4 2 2 2" xfId="48623" xr:uid="{00000000-0005-0000-0000-000044910000}"/>
    <cellStyle name="Normal 12 5 3 3 3 2 4 2 3" xfId="35813" xr:uid="{00000000-0005-0000-0000-000045910000}"/>
    <cellStyle name="Normal 12 5 3 3 3 2 4 3" xfId="17513" xr:uid="{00000000-0005-0000-0000-000046910000}"/>
    <cellStyle name="Normal 12 5 3 3 3 2 4 3 2" xfId="43133" xr:uid="{00000000-0005-0000-0000-000047910000}"/>
    <cellStyle name="Normal 12 5 3 3 3 2 4 4" xfId="30323" xr:uid="{00000000-0005-0000-0000-000048910000}"/>
    <cellStyle name="Normal 12 5 3 3 3 2 5" xfId="12022" xr:uid="{00000000-0005-0000-0000-000049910000}"/>
    <cellStyle name="Normal 12 5 3 3 3 2 5 2" xfId="24833" xr:uid="{00000000-0005-0000-0000-00004A910000}"/>
    <cellStyle name="Normal 12 5 3 3 3 2 5 2 2" xfId="50453" xr:uid="{00000000-0005-0000-0000-00004B910000}"/>
    <cellStyle name="Normal 12 5 3 3 3 2 5 3" xfId="37643" xr:uid="{00000000-0005-0000-0000-00004C910000}"/>
    <cellStyle name="Normal 12 5 3 3 3 2 6" xfId="6532" xr:uid="{00000000-0005-0000-0000-00004D910000}"/>
    <cellStyle name="Normal 12 5 3 3 3 2 6 2" xfId="19343" xr:uid="{00000000-0005-0000-0000-00004E910000}"/>
    <cellStyle name="Normal 12 5 3 3 3 2 6 2 2" xfId="44963" xr:uid="{00000000-0005-0000-0000-00004F910000}"/>
    <cellStyle name="Normal 12 5 3 3 3 2 6 3" xfId="32153" xr:uid="{00000000-0005-0000-0000-000050910000}"/>
    <cellStyle name="Normal 12 5 3 3 3 2 7" xfId="13853" xr:uid="{00000000-0005-0000-0000-000051910000}"/>
    <cellStyle name="Normal 12 5 3 3 3 2 7 2" xfId="39473" xr:uid="{00000000-0005-0000-0000-000052910000}"/>
    <cellStyle name="Normal 12 5 3 3 3 2 8" xfId="26663" xr:uid="{00000000-0005-0000-0000-000053910000}"/>
    <cellStyle name="Normal 12 5 3 3 3 3" xfId="1536" xr:uid="{00000000-0005-0000-0000-000054910000}"/>
    <cellStyle name="Normal 12 5 3 3 3 3 2" xfId="3366" xr:uid="{00000000-0005-0000-0000-000055910000}"/>
    <cellStyle name="Normal 12 5 3 3 3 3 2 2" xfId="8856" xr:uid="{00000000-0005-0000-0000-000056910000}"/>
    <cellStyle name="Normal 12 5 3 3 3 3 2 2 2" xfId="21667" xr:uid="{00000000-0005-0000-0000-000057910000}"/>
    <cellStyle name="Normal 12 5 3 3 3 3 2 2 2 2" xfId="47287" xr:uid="{00000000-0005-0000-0000-000058910000}"/>
    <cellStyle name="Normal 12 5 3 3 3 3 2 2 3" xfId="34477" xr:uid="{00000000-0005-0000-0000-000059910000}"/>
    <cellStyle name="Normal 12 5 3 3 3 3 2 3" xfId="16177" xr:uid="{00000000-0005-0000-0000-00005A910000}"/>
    <cellStyle name="Normal 12 5 3 3 3 3 2 3 2" xfId="41797" xr:uid="{00000000-0005-0000-0000-00005B910000}"/>
    <cellStyle name="Normal 12 5 3 3 3 3 2 4" xfId="28987" xr:uid="{00000000-0005-0000-0000-00005C910000}"/>
    <cellStyle name="Normal 12 5 3 3 3 3 3" xfId="5196" xr:uid="{00000000-0005-0000-0000-00005D910000}"/>
    <cellStyle name="Normal 12 5 3 3 3 3 3 2" xfId="10686" xr:uid="{00000000-0005-0000-0000-00005E910000}"/>
    <cellStyle name="Normal 12 5 3 3 3 3 3 2 2" xfId="23497" xr:uid="{00000000-0005-0000-0000-00005F910000}"/>
    <cellStyle name="Normal 12 5 3 3 3 3 3 2 2 2" xfId="49117" xr:uid="{00000000-0005-0000-0000-000060910000}"/>
    <cellStyle name="Normal 12 5 3 3 3 3 3 2 3" xfId="36307" xr:uid="{00000000-0005-0000-0000-000061910000}"/>
    <cellStyle name="Normal 12 5 3 3 3 3 3 3" xfId="18007" xr:uid="{00000000-0005-0000-0000-000062910000}"/>
    <cellStyle name="Normal 12 5 3 3 3 3 3 3 2" xfId="43627" xr:uid="{00000000-0005-0000-0000-000063910000}"/>
    <cellStyle name="Normal 12 5 3 3 3 3 3 4" xfId="30817" xr:uid="{00000000-0005-0000-0000-000064910000}"/>
    <cellStyle name="Normal 12 5 3 3 3 3 4" xfId="12516" xr:uid="{00000000-0005-0000-0000-000065910000}"/>
    <cellStyle name="Normal 12 5 3 3 3 3 4 2" xfId="25327" xr:uid="{00000000-0005-0000-0000-000066910000}"/>
    <cellStyle name="Normal 12 5 3 3 3 3 4 2 2" xfId="50947" xr:uid="{00000000-0005-0000-0000-000067910000}"/>
    <cellStyle name="Normal 12 5 3 3 3 3 4 3" xfId="38137" xr:uid="{00000000-0005-0000-0000-000068910000}"/>
    <cellStyle name="Normal 12 5 3 3 3 3 5" xfId="7026" xr:uid="{00000000-0005-0000-0000-000069910000}"/>
    <cellStyle name="Normal 12 5 3 3 3 3 5 2" xfId="19837" xr:uid="{00000000-0005-0000-0000-00006A910000}"/>
    <cellStyle name="Normal 12 5 3 3 3 3 5 2 2" xfId="45457" xr:uid="{00000000-0005-0000-0000-00006B910000}"/>
    <cellStyle name="Normal 12 5 3 3 3 3 5 3" xfId="32647" xr:uid="{00000000-0005-0000-0000-00006C910000}"/>
    <cellStyle name="Normal 12 5 3 3 3 3 6" xfId="14347" xr:uid="{00000000-0005-0000-0000-00006D910000}"/>
    <cellStyle name="Normal 12 5 3 3 3 3 6 2" xfId="39967" xr:uid="{00000000-0005-0000-0000-00006E910000}"/>
    <cellStyle name="Normal 12 5 3 3 3 3 7" xfId="27157" xr:uid="{00000000-0005-0000-0000-00006F910000}"/>
    <cellStyle name="Normal 12 5 3 3 3 4" xfId="2472" xr:uid="{00000000-0005-0000-0000-000070910000}"/>
    <cellStyle name="Normal 12 5 3 3 3 4 2" xfId="7962" xr:uid="{00000000-0005-0000-0000-000071910000}"/>
    <cellStyle name="Normal 12 5 3 3 3 4 2 2" xfId="20773" xr:uid="{00000000-0005-0000-0000-000072910000}"/>
    <cellStyle name="Normal 12 5 3 3 3 4 2 2 2" xfId="46393" xr:uid="{00000000-0005-0000-0000-000073910000}"/>
    <cellStyle name="Normal 12 5 3 3 3 4 2 3" xfId="33583" xr:uid="{00000000-0005-0000-0000-000074910000}"/>
    <cellStyle name="Normal 12 5 3 3 3 4 3" xfId="15283" xr:uid="{00000000-0005-0000-0000-000075910000}"/>
    <cellStyle name="Normal 12 5 3 3 3 4 3 2" xfId="40903" xr:uid="{00000000-0005-0000-0000-000076910000}"/>
    <cellStyle name="Normal 12 5 3 3 3 4 4" xfId="28093" xr:uid="{00000000-0005-0000-0000-000077910000}"/>
    <cellStyle name="Normal 12 5 3 3 3 5" xfId="4302" xr:uid="{00000000-0005-0000-0000-000078910000}"/>
    <cellStyle name="Normal 12 5 3 3 3 5 2" xfId="9792" xr:uid="{00000000-0005-0000-0000-000079910000}"/>
    <cellStyle name="Normal 12 5 3 3 3 5 2 2" xfId="22603" xr:uid="{00000000-0005-0000-0000-00007A910000}"/>
    <cellStyle name="Normal 12 5 3 3 3 5 2 2 2" xfId="48223" xr:uid="{00000000-0005-0000-0000-00007B910000}"/>
    <cellStyle name="Normal 12 5 3 3 3 5 2 3" xfId="35413" xr:uid="{00000000-0005-0000-0000-00007C910000}"/>
    <cellStyle name="Normal 12 5 3 3 3 5 3" xfId="17113" xr:uid="{00000000-0005-0000-0000-00007D910000}"/>
    <cellStyle name="Normal 12 5 3 3 3 5 3 2" xfId="42733" xr:uid="{00000000-0005-0000-0000-00007E910000}"/>
    <cellStyle name="Normal 12 5 3 3 3 5 4" xfId="29923" xr:uid="{00000000-0005-0000-0000-00007F910000}"/>
    <cellStyle name="Normal 12 5 3 3 3 6" xfId="11622" xr:uid="{00000000-0005-0000-0000-000080910000}"/>
    <cellStyle name="Normal 12 5 3 3 3 6 2" xfId="24433" xr:uid="{00000000-0005-0000-0000-000081910000}"/>
    <cellStyle name="Normal 12 5 3 3 3 6 2 2" xfId="50053" xr:uid="{00000000-0005-0000-0000-000082910000}"/>
    <cellStyle name="Normal 12 5 3 3 3 6 3" xfId="37243" xr:uid="{00000000-0005-0000-0000-000083910000}"/>
    <cellStyle name="Normal 12 5 3 3 3 7" xfId="6132" xr:uid="{00000000-0005-0000-0000-000084910000}"/>
    <cellStyle name="Normal 12 5 3 3 3 7 2" xfId="18943" xr:uid="{00000000-0005-0000-0000-000085910000}"/>
    <cellStyle name="Normal 12 5 3 3 3 7 2 2" xfId="44563" xr:uid="{00000000-0005-0000-0000-000086910000}"/>
    <cellStyle name="Normal 12 5 3 3 3 7 3" xfId="31753" xr:uid="{00000000-0005-0000-0000-000087910000}"/>
    <cellStyle name="Normal 12 5 3 3 3 8" xfId="13453" xr:uid="{00000000-0005-0000-0000-000088910000}"/>
    <cellStyle name="Normal 12 5 3 3 3 8 2" xfId="39073" xr:uid="{00000000-0005-0000-0000-000089910000}"/>
    <cellStyle name="Normal 12 5 3 3 3 9" xfId="26263" xr:uid="{00000000-0005-0000-0000-00008A910000}"/>
    <cellStyle name="Normal 12 5 3 3 4" xfId="416" xr:uid="{00000000-0005-0000-0000-00008B910000}"/>
    <cellStyle name="Normal 12 5 3 3 4 2" xfId="1311" xr:uid="{00000000-0005-0000-0000-00008C910000}"/>
    <cellStyle name="Normal 12 5 3 3 4 2 2" xfId="3141" xr:uid="{00000000-0005-0000-0000-00008D910000}"/>
    <cellStyle name="Normal 12 5 3 3 4 2 2 2" xfId="8631" xr:uid="{00000000-0005-0000-0000-00008E910000}"/>
    <cellStyle name="Normal 12 5 3 3 4 2 2 2 2" xfId="21442" xr:uid="{00000000-0005-0000-0000-00008F910000}"/>
    <cellStyle name="Normal 12 5 3 3 4 2 2 2 2 2" xfId="47062" xr:uid="{00000000-0005-0000-0000-000090910000}"/>
    <cellStyle name="Normal 12 5 3 3 4 2 2 2 3" xfId="34252" xr:uid="{00000000-0005-0000-0000-000091910000}"/>
    <cellStyle name="Normal 12 5 3 3 4 2 2 3" xfId="15952" xr:uid="{00000000-0005-0000-0000-000092910000}"/>
    <cellStyle name="Normal 12 5 3 3 4 2 2 3 2" xfId="41572" xr:uid="{00000000-0005-0000-0000-000093910000}"/>
    <cellStyle name="Normal 12 5 3 3 4 2 2 4" xfId="28762" xr:uid="{00000000-0005-0000-0000-000094910000}"/>
    <cellStyle name="Normal 12 5 3 3 4 2 3" xfId="4971" xr:uid="{00000000-0005-0000-0000-000095910000}"/>
    <cellStyle name="Normal 12 5 3 3 4 2 3 2" xfId="10461" xr:uid="{00000000-0005-0000-0000-000096910000}"/>
    <cellStyle name="Normal 12 5 3 3 4 2 3 2 2" xfId="23272" xr:uid="{00000000-0005-0000-0000-000097910000}"/>
    <cellStyle name="Normal 12 5 3 3 4 2 3 2 2 2" xfId="48892" xr:uid="{00000000-0005-0000-0000-000098910000}"/>
    <cellStyle name="Normal 12 5 3 3 4 2 3 2 3" xfId="36082" xr:uid="{00000000-0005-0000-0000-000099910000}"/>
    <cellStyle name="Normal 12 5 3 3 4 2 3 3" xfId="17782" xr:uid="{00000000-0005-0000-0000-00009A910000}"/>
    <cellStyle name="Normal 12 5 3 3 4 2 3 3 2" xfId="43402" xr:uid="{00000000-0005-0000-0000-00009B910000}"/>
    <cellStyle name="Normal 12 5 3 3 4 2 3 4" xfId="30592" xr:uid="{00000000-0005-0000-0000-00009C910000}"/>
    <cellStyle name="Normal 12 5 3 3 4 2 4" xfId="12291" xr:uid="{00000000-0005-0000-0000-00009D910000}"/>
    <cellStyle name="Normal 12 5 3 3 4 2 4 2" xfId="25102" xr:uid="{00000000-0005-0000-0000-00009E910000}"/>
    <cellStyle name="Normal 12 5 3 3 4 2 4 2 2" xfId="50722" xr:uid="{00000000-0005-0000-0000-00009F910000}"/>
    <cellStyle name="Normal 12 5 3 3 4 2 4 3" xfId="37912" xr:uid="{00000000-0005-0000-0000-0000A0910000}"/>
    <cellStyle name="Normal 12 5 3 3 4 2 5" xfId="6801" xr:uid="{00000000-0005-0000-0000-0000A1910000}"/>
    <cellStyle name="Normal 12 5 3 3 4 2 5 2" xfId="19612" xr:uid="{00000000-0005-0000-0000-0000A2910000}"/>
    <cellStyle name="Normal 12 5 3 3 4 2 5 2 2" xfId="45232" xr:uid="{00000000-0005-0000-0000-0000A3910000}"/>
    <cellStyle name="Normal 12 5 3 3 4 2 5 3" xfId="32422" xr:uid="{00000000-0005-0000-0000-0000A4910000}"/>
    <cellStyle name="Normal 12 5 3 3 4 2 6" xfId="14122" xr:uid="{00000000-0005-0000-0000-0000A5910000}"/>
    <cellStyle name="Normal 12 5 3 3 4 2 6 2" xfId="39742" xr:uid="{00000000-0005-0000-0000-0000A6910000}"/>
    <cellStyle name="Normal 12 5 3 3 4 2 7" xfId="26932" xr:uid="{00000000-0005-0000-0000-0000A7910000}"/>
    <cellStyle name="Normal 12 5 3 3 4 3" xfId="2247" xr:uid="{00000000-0005-0000-0000-0000A8910000}"/>
    <cellStyle name="Normal 12 5 3 3 4 3 2" xfId="7737" xr:uid="{00000000-0005-0000-0000-0000A9910000}"/>
    <cellStyle name="Normal 12 5 3 3 4 3 2 2" xfId="20548" xr:uid="{00000000-0005-0000-0000-0000AA910000}"/>
    <cellStyle name="Normal 12 5 3 3 4 3 2 2 2" xfId="46168" xr:uid="{00000000-0005-0000-0000-0000AB910000}"/>
    <cellStyle name="Normal 12 5 3 3 4 3 2 3" xfId="33358" xr:uid="{00000000-0005-0000-0000-0000AC910000}"/>
    <cellStyle name="Normal 12 5 3 3 4 3 3" xfId="15058" xr:uid="{00000000-0005-0000-0000-0000AD910000}"/>
    <cellStyle name="Normal 12 5 3 3 4 3 3 2" xfId="40678" xr:uid="{00000000-0005-0000-0000-0000AE910000}"/>
    <cellStyle name="Normal 12 5 3 3 4 3 4" xfId="27868" xr:uid="{00000000-0005-0000-0000-0000AF910000}"/>
    <cellStyle name="Normal 12 5 3 3 4 4" xfId="4077" xr:uid="{00000000-0005-0000-0000-0000B0910000}"/>
    <cellStyle name="Normal 12 5 3 3 4 4 2" xfId="9567" xr:uid="{00000000-0005-0000-0000-0000B1910000}"/>
    <cellStyle name="Normal 12 5 3 3 4 4 2 2" xfId="22378" xr:uid="{00000000-0005-0000-0000-0000B2910000}"/>
    <cellStyle name="Normal 12 5 3 3 4 4 2 2 2" xfId="47998" xr:uid="{00000000-0005-0000-0000-0000B3910000}"/>
    <cellStyle name="Normal 12 5 3 3 4 4 2 3" xfId="35188" xr:uid="{00000000-0005-0000-0000-0000B4910000}"/>
    <cellStyle name="Normal 12 5 3 3 4 4 3" xfId="16888" xr:uid="{00000000-0005-0000-0000-0000B5910000}"/>
    <cellStyle name="Normal 12 5 3 3 4 4 3 2" xfId="42508" xr:uid="{00000000-0005-0000-0000-0000B6910000}"/>
    <cellStyle name="Normal 12 5 3 3 4 4 4" xfId="29698" xr:uid="{00000000-0005-0000-0000-0000B7910000}"/>
    <cellStyle name="Normal 12 5 3 3 4 5" xfId="11397" xr:uid="{00000000-0005-0000-0000-0000B8910000}"/>
    <cellStyle name="Normal 12 5 3 3 4 5 2" xfId="24208" xr:uid="{00000000-0005-0000-0000-0000B9910000}"/>
    <cellStyle name="Normal 12 5 3 3 4 5 2 2" xfId="49828" xr:uid="{00000000-0005-0000-0000-0000BA910000}"/>
    <cellStyle name="Normal 12 5 3 3 4 5 3" xfId="37018" xr:uid="{00000000-0005-0000-0000-0000BB910000}"/>
    <cellStyle name="Normal 12 5 3 3 4 6" xfId="5907" xr:uid="{00000000-0005-0000-0000-0000BC910000}"/>
    <cellStyle name="Normal 12 5 3 3 4 6 2" xfId="18718" xr:uid="{00000000-0005-0000-0000-0000BD910000}"/>
    <cellStyle name="Normal 12 5 3 3 4 6 2 2" xfId="44338" xr:uid="{00000000-0005-0000-0000-0000BE910000}"/>
    <cellStyle name="Normal 12 5 3 3 4 6 3" xfId="31528" xr:uid="{00000000-0005-0000-0000-0000BF910000}"/>
    <cellStyle name="Normal 12 5 3 3 4 7" xfId="13228" xr:uid="{00000000-0005-0000-0000-0000C0910000}"/>
    <cellStyle name="Normal 12 5 3 3 4 7 2" xfId="38848" xr:uid="{00000000-0005-0000-0000-0000C1910000}"/>
    <cellStyle name="Normal 12 5 3 3 4 8" xfId="26038" xr:uid="{00000000-0005-0000-0000-0000C2910000}"/>
    <cellStyle name="Normal 12 5 3 3 5" xfId="775" xr:uid="{00000000-0005-0000-0000-0000C3910000}"/>
    <cellStyle name="Normal 12 5 3 3 5 2" xfId="1670" xr:uid="{00000000-0005-0000-0000-0000C4910000}"/>
    <cellStyle name="Normal 12 5 3 3 5 2 2" xfId="3500" xr:uid="{00000000-0005-0000-0000-0000C5910000}"/>
    <cellStyle name="Normal 12 5 3 3 5 2 2 2" xfId="8990" xr:uid="{00000000-0005-0000-0000-0000C6910000}"/>
    <cellStyle name="Normal 12 5 3 3 5 2 2 2 2" xfId="21801" xr:uid="{00000000-0005-0000-0000-0000C7910000}"/>
    <cellStyle name="Normal 12 5 3 3 5 2 2 2 2 2" xfId="47421" xr:uid="{00000000-0005-0000-0000-0000C8910000}"/>
    <cellStyle name="Normal 12 5 3 3 5 2 2 2 3" xfId="34611" xr:uid="{00000000-0005-0000-0000-0000C9910000}"/>
    <cellStyle name="Normal 12 5 3 3 5 2 2 3" xfId="16311" xr:uid="{00000000-0005-0000-0000-0000CA910000}"/>
    <cellStyle name="Normal 12 5 3 3 5 2 2 3 2" xfId="41931" xr:uid="{00000000-0005-0000-0000-0000CB910000}"/>
    <cellStyle name="Normal 12 5 3 3 5 2 2 4" xfId="29121" xr:uid="{00000000-0005-0000-0000-0000CC910000}"/>
    <cellStyle name="Normal 12 5 3 3 5 2 3" xfId="5330" xr:uid="{00000000-0005-0000-0000-0000CD910000}"/>
    <cellStyle name="Normal 12 5 3 3 5 2 3 2" xfId="10820" xr:uid="{00000000-0005-0000-0000-0000CE910000}"/>
    <cellStyle name="Normal 12 5 3 3 5 2 3 2 2" xfId="23631" xr:uid="{00000000-0005-0000-0000-0000CF910000}"/>
    <cellStyle name="Normal 12 5 3 3 5 2 3 2 2 2" xfId="49251" xr:uid="{00000000-0005-0000-0000-0000D0910000}"/>
    <cellStyle name="Normal 12 5 3 3 5 2 3 2 3" xfId="36441" xr:uid="{00000000-0005-0000-0000-0000D1910000}"/>
    <cellStyle name="Normal 12 5 3 3 5 2 3 3" xfId="18141" xr:uid="{00000000-0005-0000-0000-0000D2910000}"/>
    <cellStyle name="Normal 12 5 3 3 5 2 3 3 2" xfId="43761" xr:uid="{00000000-0005-0000-0000-0000D3910000}"/>
    <cellStyle name="Normal 12 5 3 3 5 2 3 4" xfId="30951" xr:uid="{00000000-0005-0000-0000-0000D4910000}"/>
    <cellStyle name="Normal 12 5 3 3 5 2 4" xfId="12650" xr:uid="{00000000-0005-0000-0000-0000D5910000}"/>
    <cellStyle name="Normal 12 5 3 3 5 2 4 2" xfId="25461" xr:uid="{00000000-0005-0000-0000-0000D6910000}"/>
    <cellStyle name="Normal 12 5 3 3 5 2 4 2 2" xfId="51081" xr:uid="{00000000-0005-0000-0000-0000D7910000}"/>
    <cellStyle name="Normal 12 5 3 3 5 2 4 3" xfId="38271" xr:uid="{00000000-0005-0000-0000-0000D8910000}"/>
    <cellStyle name="Normal 12 5 3 3 5 2 5" xfId="7160" xr:uid="{00000000-0005-0000-0000-0000D9910000}"/>
    <cellStyle name="Normal 12 5 3 3 5 2 5 2" xfId="19971" xr:uid="{00000000-0005-0000-0000-0000DA910000}"/>
    <cellStyle name="Normal 12 5 3 3 5 2 5 2 2" xfId="45591" xr:uid="{00000000-0005-0000-0000-0000DB910000}"/>
    <cellStyle name="Normal 12 5 3 3 5 2 5 3" xfId="32781" xr:uid="{00000000-0005-0000-0000-0000DC910000}"/>
    <cellStyle name="Normal 12 5 3 3 5 2 6" xfId="14481" xr:uid="{00000000-0005-0000-0000-0000DD910000}"/>
    <cellStyle name="Normal 12 5 3 3 5 2 6 2" xfId="40101" xr:uid="{00000000-0005-0000-0000-0000DE910000}"/>
    <cellStyle name="Normal 12 5 3 3 5 2 7" xfId="27291" xr:uid="{00000000-0005-0000-0000-0000DF910000}"/>
    <cellStyle name="Normal 12 5 3 3 5 3" xfId="2606" xr:uid="{00000000-0005-0000-0000-0000E0910000}"/>
    <cellStyle name="Normal 12 5 3 3 5 3 2" xfId="8096" xr:uid="{00000000-0005-0000-0000-0000E1910000}"/>
    <cellStyle name="Normal 12 5 3 3 5 3 2 2" xfId="20907" xr:uid="{00000000-0005-0000-0000-0000E2910000}"/>
    <cellStyle name="Normal 12 5 3 3 5 3 2 2 2" xfId="46527" xr:uid="{00000000-0005-0000-0000-0000E3910000}"/>
    <cellStyle name="Normal 12 5 3 3 5 3 2 3" xfId="33717" xr:uid="{00000000-0005-0000-0000-0000E4910000}"/>
    <cellStyle name="Normal 12 5 3 3 5 3 3" xfId="15417" xr:uid="{00000000-0005-0000-0000-0000E5910000}"/>
    <cellStyle name="Normal 12 5 3 3 5 3 3 2" xfId="41037" xr:uid="{00000000-0005-0000-0000-0000E6910000}"/>
    <cellStyle name="Normal 12 5 3 3 5 3 4" xfId="28227" xr:uid="{00000000-0005-0000-0000-0000E7910000}"/>
    <cellStyle name="Normal 12 5 3 3 5 4" xfId="4436" xr:uid="{00000000-0005-0000-0000-0000E8910000}"/>
    <cellStyle name="Normal 12 5 3 3 5 4 2" xfId="9926" xr:uid="{00000000-0005-0000-0000-0000E9910000}"/>
    <cellStyle name="Normal 12 5 3 3 5 4 2 2" xfId="22737" xr:uid="{00000000-0005-0000-0000-0000EA910000}"/>
    <cellStyle name="Normal 12 5 3 3 5 4 2 2 2" xfId="48357" xr:uid="{00000000-0005-0000-0000-0000EB910000}"/>
    <cellStyle name="Normal 12 5 3 3 5 4 2 3" xfId="35547" xr:uid="{00000000-0005-0000-0000-0000EC910000}"/>
    <cellStyle name="Normal 12 5 3 3 5 4 3" xfId="17247" xr:uid="{00000000-0005-0000-0000-0000ED910000}"/>
    <cellStyle name="Normal 12 5 3 3 5 4 3 2" xfId="42867" xr:uid="{00000000-0005-0000-0000-0000EE910000}"/>
    <cellStyle name="Normal 12 5 3 3 5 4 4" xfId="30057" xr:uid="{00000000-0005-0000-0000-0000EF910000}"/>
    <cellStyle name="Normal 12 5 3 3 5 5" xfId="11756" xr:uid="{00000000-0005-0000-0000-0000F0910000}"/>
    <cellStyle name="Normal 12 5 3 3 5 5 2" xfId="24567" xr:uid="{00000000-0005-0000-0000-0000F1910000}"/>
    <cellStyle name="Normal 12 5 3 3 5 5 2 2" xfId="50187" xr:uid="{00000000-0005-0000-0000-0000F2910000}"/>
    <cellStyle name="Normal 12 5 3 3 5 5 3" xfId="37377" xr:uid="{00000000-0005-0000-0000-0000F3910000}"/>
    <cellStyle name="Normal 12 5 3 3 5 6" xfId="6266" xr:uid="{00000000-0005-0000-0000-0000F4910000}"/>
    <cellStyle name="Normal 12 5 3 3 5 6 2" xfId="19077" xr:uid="{00000000-0005-0000-0000-0000F5910000}"/>
    <cellStyle name="Normal 12 5 3 3 5 6 2 2" xfId="44697" xr:uid="{00000000-0005-0000-0000-0000F6910000}"/>
    <cellStyle name="Normal 12 5 3 3 5 6 3" xfId="31887" xr:uid="{00000000-0005-0000-0000-0000F7910000}"/>
    <cellStyle name="Normal 12 5 3 3 5 7" xfId="13587" xr:uid="{00000000-0005-0000-0000-0000F8910000}"/>
    <cellStyle name="Normal 12 5 3 3 5 7 2" xfId="39207" xr:uid="{00000000-0005-0000-0000-0000F9910000}"/>
    <cellStyle name="Normal 12 5 3 3 5 8" xfId="26397" xr:uid="{00000000-0005-0000-0000-0000FA910000}"/>
    <cellStyle name="Normal 12 5 3 3 6" xfId="1176" xr:uid="{00000000-0005-0000-0000-0000FB910000}"/>
    <cellStyle name="Normal 12 5 3 3 6 2" xfId="3006" xr:uid="{00000000-0005-0000-0000-0000FC910000}"/>
    <cellStyle name="Normal 12 5 3 3 6 2 2" xfId="8496" xr:uid="{00000000-0005-0000-0000-0000FD910000}"/>
    <cellStyle name="Normal 12 5 3 3 6 2 2 2" xfId="21307" xr:uid="{00000000-0005-0000-0000-0000FE910000}"/>
    <cellStyle name="Normal 12 5 3 3 6 2 2 2 2" xfId="46927" xr:uid="{00000000-0005-0000-0000-0000FF910000}"/>
    <cellStyle name="Normal 12 5 3 3 6 2 2 3" xfId="34117" xr:uid="{00000000-0005-0000-0000-000000920000}"/>
    <cellStyle name="Normal 12 5 3 3 6 2 3" xfId="15817" xr:uid="{00000000-0005-0000-0000-000001920000}"/>
    <cellStyle name="Normal 12 5 3 3 6 2 3 2" xfId="41437" xr:uid="{00000000-0005-0000-0000-000002920000}"/>
    <cellStyle name="Normal 12 5 3 3 6 2 4" xfId="28627" xr:uid="{00000000-0005-0000-0000-000003920000}"/>
    <cellStyle name="Normal 12 5 3 3 6 3" xfId="4836" xr:uid="{00000000-0005-0000-0000-000004920000}"/>
    <cellStyle name="Normal 12 5 3 3 6 3 2" xfId="10326" xr:uid="{00000000-0005-0000-0000-000005920000}"/>
    <cellStyle name="Normal 12 5 3 3 6 3 2 2" xfId="23137" xr:uid="{00000000-0005-0000-0000-000006920000}"/>
    <cellStyle name="Normal 12 5 3 3 6 3 2 2 2" xfId="48757" xr:uid="{00000000-0005-0000-0000-000007920000}"/>
    <cellStyle name="Normal 12 5 3 3 6 3 2 3" xfId="35947" xr:uid="{00000000-0005-0000-0000-000008920000}"/>
    <cellStyle name="Normal 12 5 3 3 6 3 3" xfId="17647" xr:uid="{00000000-0005-0000-0000-000009920000}"/>
    <cellStyle name="Normal 12 5 3 3 6 3 3 2" xfId="43267" xr:uid="{00000000-0005-0000-0000-00000A920000}"/>
    <cellStyle name="Normal 12 5 3 3 6 3 4" xfId="30457" xr:uid="{00000000-0005-0000-0000-00000B920000}"/>
    <cellStyle name="Normal 12 5 3 3 6 4" xfId="12156" xr:uid="{00000000-0005-0000-0000-00000C920000}"/>
    <cellStyle name="Normal 12 5 3 3 6 4 2" xfId="24967" xr:uid="{00000000-0005-0000-0000-00000D920000}"/>
    <cellStyle name="Normal 12 5 3 3 6 4 2 2" xfId="50587" xr:uid="{00000000-0005-0000-0000-00000E920000}"/>
    <cellStyle name="Normal 12 5 3 3 6 4 3" xfId="37777" xr:uid="{00000000-0005-0000-0000-00000F920000}"/>
    <cellStyle name="Normal 12 5 3 3 6 5" xfId="6666" xr:uid="{00000000-0005-0000-0000-000010920000}"/>
    <cellStyle name="Normal 12 5 3 3 6 5 2" xfId="19477" xr:uid="{00000000-0005-0000-0000-000011920000}"/>
    <cellStyle name="Normal 12 5 3 3 6 5 2 2" xfId="45097" xr:uid="{00000000-0005-0000-0000-000012920000}"/>
    <cellStyle name="Normal 12 5 3 3 6 5 3" xfId="32287" xr:uid="{00000000-0005-0000-0000-000013920000}"/>
    <cellStyle name="Normal 12 5 3 3 6 6" xfId="13987" xr:uid="{00000000-0005-0000-0000-000014920000}"/>
    <cellStyle name="Normal 12 5 3 3 6 6 2" xfId="39607" xr:uid="{00000000-0005-0000-0000-000015920000}"/>
    <cellStyle name="Normal 12 5 3 3 6 7" xfId="26797" xr:uid="{00000000-0005-0000-0000-000016920000}"/>
    <cellStyle name="Normal 12 5 3 3 7" xfId="2112" xr:uid="{00000000-0005-0000-0000-000017920000}"/>
    <cellStyle name="Normal 12 5 3 3 7 2" xfId="7602" xr:uid="{00000000-0005-0000-0000-000018920000}"/>
    <cellStyle name="Normal 12 5 3 3 7 2 2" xfId="20413" xr:uid="{00000000-0005-0000-0000-000019920000}"/>
    <cellStyle name="Normal 12 5 3 3 7 2 2 2" xfId="46033" xr:uid="{00000000-0005-0000-0000-00001A920000}"/>
    <cellStyle name="Normal 12 5 3 3 7 2 3" xfId="33223" xr:uid="{00000000-0005-0000-0000-00001B920000}"/>
    <cellStyle name="Normal 12 5 3 3 7 3" xfId="14923" xr:uid="{00000000-0005-0000-0000-00001C920000}"/>
    <cellStyle name="Normal 12 5 3 3 7 3 2" xfId="40543" xr:uid="{00000000-0005-0000-0000-00001D920000}"/>
    <cellStyle name="Normal 12 5 3 3 7 4" xfId="27733" xr:uid="{00000000-0005-0000-0000-00001E920000}"/>
    <cellStyle name="Normal 12 5 3 3 8" xfId="3942" xr:uid="{00000000-0005-0000-0000-00001F920000}"/>
    <cellStyle name="Normal 12 5 3 3 8 2" xfId="9432" xr:uid="{00000000-0005-0000-0000-000020920000}"/>
    <cellStyle name="Normal 12 5 3 3 8 2 2" xfId="22243" xr:uid="{00000000-0005-0000-0000-000021920000}"/>
    <cellStyle name="Normal 12 5 3 3 8 2 2 2" xfId="47863" xr:uid="{00000000-0005-0000-0000-000022920000}"/>
    <cellStyle name="Normal 12 5 3 3 8 2 3" xfId="35053" xr:uid="{00000000-0005-0000-0000-000023920000}"/>
    <cellStyle name="Normal 12 5 3 3 8 3" xfId="16753" xr:uid="{00000000-0005-0000-0000-000024920000}"/>
    <cellStyle name="Normal 12 5 3 3 8 3 2" xfId="42373" xr:uid="{00000000-0005-0000-0000-000025920000}"/>
    <cellStyle name="Normal 12 5 3 3 8 4" xfId="29563" xr:uid="{00000000-0005-0000-0000-000026920000}"/>
    <cellStyle name="Normal 12 5 3 3 9" xfId="11262" xr:uid="{00000000-0005-0000-0000-000027920000}"/>
    <cellStyle name="Normal 12 5 3 3 9 2" xfId="24073" xr:uid="{00000000-0005-0000-0000-000028920000}"/>
    <cellStyle name="Normal 12 5 3 3 9 2 2" xfId="49693" xr:uid="{00000000-0005-0000-0000-000029920000}"/>
    <cellStyle name="Normal 12 5 3 3 9 3" xfId="36883" xr:uid="{00000000-0005-0000-0000-00002A920000}"/>
    <cellStyle name="Normal 12 5 3 4" xfId="331" xr:uid="{00000000-0005-0000-0000-00002B920000}"/>
    <cellStyle name="Normal 12 5 3 4 10" xfId="5823" xr:uid="{00000000-0005-0000-0000-00002C920000}"/>
    <cellStyle name="Normal 12 5 3 4 10 2" xfId="18634" xr:uid="{00000000-0005-0000-0000-00002D920000}"/>
    <cellStyle name="Normal 12 5 3 4 10 2 2" xfId="44254" xr:uid="{00000000-0005-0000-0000-00002E920000}"/>
    <cellStyle name="Normal 12 5 3 4 10 3" xfId="31444" xr:uid="{00000000-0005-0000-0000-00002F920000}"/>
    <cellStyle name="Normal 12 5 3 4 11" xfId="13144" xr:uid="{00000000-0005-0000-0000-000030920000}"/>
    <cellStyle name="Normal 12 5 3 4 11 2" xfId="38764" xr:uid="{00000000-0005-0000-0000-000031920000}"/>
    <cellStyle name="Normal 12 5 3 4 12" xfId="25954" xr:uid="{00000000-0005-0000-0000-000032920000}"/>
    <cellStyle name="Normal 12 5 3 4 2" xfId="560" xr:uid="{00000000-0005-0000-0000-000033920000}"/>
    <cellStyle name="Normal 12 5 3 4 2 2" xfId="959" xr:uid="{00000000-0005-0000-0000-000034920000}"/>
    <cellStyle name="Normal 12 5 3 4 2 2 2" xfId="1854" xr:uid="{00000000-0005-0000-0000-000035920000}"/>
    <cellStyle name="Normal 12 5 3 4 2 2 2 2" xfId="3684" xr:uid="{00000000-0005-0000-0000-000036920000}"/>
    <cellStyle name="Normal 12 5 3 4 2 2 2 2 2" xfId="9174" xr:uid="{00000000-0005-0000-0000-000037920000}"/>
    <cellStyle name="Normal 12 5 3 4 2 2 2 2 2 2" xfId="21985" xr:uid="{00000000-0005-0000-0000-000038920000}"/>
    <cellStyle name="Normal 12 5 3 4 2 2 2 2 2 2 2" xfId="47605" xr:uid="{00000000-0005-0000-0000-000039920000}"/>
    <cellStyle name="Normal 12 5 3 4 2 2 2 2 2 3" xfId="34795" xr:uid="{00000000-0005-0000-0000-00003A920000}"/>
    <cellStyle name="Normal 12 5 3 4 2 2 2 2 3" xfId="16495" xr:uid="{00000000-0005-0000-0000-00003B920000}"/>
    <cellStyle name="Normal 12 5 3 4 2 2 2 2 3 2" xfId="42115" xr:uid="{00000000-0005-0000-0000-00003C920000}"/>
    <cellStyle name="Normal 12 5 3 4 2 2 2 2 4" xfId="29305" xr:uid="{00000000-0005-0000-0000-00003D920000}"/>
    <cellStyle name="Normal 12 5 3 4 2 2 2 3" xfId="5514" xr:uid="{00000000-0005-0000-0000-00003E920000}"/>
    <cellStyle name="Normal 12 5 3 4 2 2 2 3 2" xfId="11004" xr:uid="{00000000-0005-0000-0000-00003F920000}"/>
    <cellStyle name="Normal 12 5 3 4 2 2 2 3 2 2" xfId="23815" xr:uid="{00000000-0005-0000-0000-000040920000}"/>
    <cellStyle name="Normal 12 5 3 4 2 2 2 3 2 2 2" xfId="49435" xr:uid="{00000000-0005-0000-0000-000041920000}"/>
    <cellStyle name="Normal 12 5 3 4 2 2 2 3 2 3" xfId="36625" xr:uid="{00000000-0005-0000-0000-000042920000}"/>
    <cellStyle name="Normal 12 5 3 4 2 2 2 3 3" xfId="18325" xr:uid="{00000000-0005-0000-0000-000043920000}"/>
    <cellStyle name="Normal 12 5 3 4 2 2 2 3 3 2" xfId="43945" xr:uid="{00000000-0005-0000-0000-000044920000}"/>
    <cellStyle name="Normal 12 5 3 4 2 2 2 3 4" xfId="31135" xr:uid="{00000000-0005-0000-0000-000045920000}"/>
    <cellStyle name="Normal 12 5 3 4 2 2 2 4" xfId="12834" xr:uid="{00000000-0005-0000-0000-000046920000}"/>
    <cellStyle name="Normal 12 5 3 4 2 2 2 4 2" xfId="25645" xr:uid="{00000000-0005-0000-0000-000047920000}"/>
    <cellStyle name="Normal 12 5 3 4 2 2 2 4 2 2" xfId="51265" xr:uid="{00000000-0005-0000-0000-000048920000}"/>
    <cellStyle name="Normal 12 5 3 4 2 2 2 4 3" xfId="38455" xr:uid="{00000000-0005-0000-0000-000049920000}"/>
    <cellStyle name="Normal 12 5 3 4 2 2 2 5" xfId="7344" xr:uid="{00000000-0005-0000-0000-00004A920000}"/>
    <cellStyle name="Normal 12 5 3 4 2 2 2 5 2" xfId="20155" xr:uid="{00000000-0005-0000-0000-00004B920000}"/>
    <cellStyle name="Normal 12 5 3 4 2 2 2 5 2 2" xfId="45775" xr:uid="{00000000-0005-0000-0000-00004C920000}"/>
    <cellStyle name="Normal 12 5 3 4 2 2 2 5 3" xfId="32965" xr:uid="{00000000-0005-0000-0000-00004D920000}"/>
    <cellStyle name="Normal 12 5 3 4 2 2 2 6" xfId="14665" xr:uid="{00000000-0005-0000-0000-00004E920000}"/>
    <cellStyle name="Normal 12 5 3 4 2 2 2 6 2" xfId="40285" xr:uid="{00000000-0005-0000-0000-00004F920000}"/>
    <cellStyle name="Normal 12 5 3 4 2 2 2 7" xfId="27475" xr:uid="{00000000-0005-0000-0000-000050920000}"/>
    <cellStyle name="Normal 12 5 3 4 2 2 3" xfId="2790" xr:uid="{00000000-0005-0000-0000-000051920000}"/>
    <cellStyle name="Normal 12 5 3 4 2 2 3 2" xfId="8280" xr:uid="{00000000-0005-0000-0000-000052920000}"/>
    <cellStyle name="Normal 12 5 3 4 2 2 3 2 2" xfId="21091" xr:uid="{00000000-0005-0000-0000-000053920000}"/>
    <cellStyle name="Normal 12 5 3 4 2 2 3 2 2 2" xfId="46711" xr:uid="{00000000-0005-0000-0000-000054920000}"/>
    <cellStyle name="Normal 12 5 3 4 2 2 3 2 3" xfId="33901" xr:uid="{00000000-0005-0000-0000-000055920000}"/>
    <cellStyle name="Normal 12 5 3 4 2 2 3 3" xfId="15601" xr:uid="{00000000-0005-0000-0000-000056920000}"/>
    <cellStyle name="Normal 12 5 3 4 2 2 3 3 2" xfId="41221" xr:uid="{00000000-0005-0000-0000-000057920000}"/>
    <cellStyle name="Normal 12 5 3 4 2 2 3 4" xfId="28411" xr:uid="{00000000-0005-0000-0000-000058920000}"/>
    <cellStyle name="Normal 12 5 3 4 2 2 4" xfId="4620" xr:uid="{00000000-0005-0000-0000-000059920000}"/>
    <cellStyle name="Normal 12 5 3 4 2 2 4 2" xfId="10110" xr:uid="{00000000-0005-0000-0000-00005A920000}"/>
    <cellStyle name="Normal 12 5 3 4 2 2 4 2 2" xfId="22921" xr:uid="{00000000-0005-0000-0000-00005B920000}"/>
    <cellStyle name="Normal 12 5 3 4 2 2 4 2 2 2" xfId="48541" xr:uid="{00000000-0005-0000-0000-00005C920000}"/>
    <cellStyle name="Normal 12 5 3 4 2 2 4 2 3" xfId="35731" xr:uid="{00000000-0005-0000-0000-00005D920000}"/>
    <cellStyle name="Normal 12 5 3 4 2 2 4 3" xfId="17431" xr:uid="{00000000-0005-0000-0000-00005E920000}"/>
    <cellStyle name="Normal 12 5 3 4 2 2 4 3 2" xfId="43051" xr:uid="{00000000-0005-0000-0000-00005F920000}"/>
    <cellStyle name="Normal 12 5 3 4 2 2 4 4" xfId="30241" xr:uid="{00000000-0005-0000-0000-000060920000}"/>
    <cellStyle name="Normal 12 5 3 4 2 2 5" xfId="11940" xr:uid="{00000000-0005-0000-0000-000061920000}"/>
    <cellStyle name="Normal 12 5 3 4 2 2 5 2" xfId="24751" xr:uid="{00000000-0005-0000-0000-000062920000}"/>
    <cellStyle name="Normal 12 5 3 4 2 2 5 2 2" xfId="50371" xr:uid="{00000000-0005-0000-0000-000063920000}"/>
    <cellStyle name="Normal 12 5 3 4 2 2 5 3" xfId="37561" xr:uid="{00000000-0005-0000-0000-000064920000}"/>
    <cellStyle name="Normal 12 5 3 4 2 2 6" xfId="6450" xr:uid="{00000000-0005-0000-0000-000065920000}"/>
    <cellStyle name="Normal 12 5 3 4 2 2 6 2" xfId="19261" xr:uid="{00000000-0005-0000-0000-000066920000}"/>
    <cellStyle name="Normal 12 5 3 4 2 2 6 2 2" xfId="44881" xr:uid="{00000000-0005-0000-0000-000067920000}"/>
    <cellStyle name="Normal 12 5 3 4 2 2 6 3" xfId="32071" xr:uid="{00000000-0005-0000-0000-000068920000}"/>
    <cellStyle name="Normal 12 5 3 4 2 2 7" xfId="13771" xr:uid="{00000000-0005-0000-0000-000069920000}"/>
    <cellStyle name="Normal 12 5 3 4 2 2 7 2" xfId="39391" xr:uid="{00000000-0005-0000-0000-00006A920000}"/>
    <cellStyle name="Normal 12 5 3 4 2 2 8" xfId="26581" xr:uid="{00000000-0005-0000-0000-00006B920000}"/>
    <cellStyle name="Normal 12 5 3 4 2 3" xfId="1455" xr:uid="{00000000-0005-0000-0000-00006C920000}"/>
    <cellStyle name="Normal 12 5 3 4 2 3 2" xfId="3285" xr:uid="{00000000-0005-0000-0000-00006D920000}"/>
    <cellStyle name="Normal 12 5 3 4 2 3 2 2" xfId="8775" xr:uid="{00000000-0005-0000-0000-00006E920000}"/>
    <cellStyle name="Normal 12 5 3 4 2 3 2 2 2" xfId="21586" xr:uid="{00000000-0005-0000-0000-00006F920000}"/>
    <cellStyle name="Normal 12 5 3 4 2 3 2 2 2 2" xfId="47206" xr:uid="{00000000-0005-0000-0000-000070920000}"/>
    <cellStyle name="Normal 12 5 3 4 2 3 2 2 3" xfId="34396" xr:uid="{00000000-0005-0000-0000-000071920000}"/>
    <cellStyle name="Normal 12 5 3 4 2 3 2 3" xfId="16096" xr:uid="{00000000-0005-0000-0000-000072920000}"/>
    <cellStyle name="Normal 12 5 3 4 2 3 2 3 2" xfId="41716" xr:uid="{00000000-0005-0000-0000-000073920000}"/>
    <cellStyle name="Normal 12 5 3 4 2 3 2 4" xfId="28906" xr:uid="{00000000-0005-0000-0000-000074920000}"/>
    <cellStyle name="Normal 12 5 3 4 2 3 3" xfId="5115" xr:uid="{00000000-0005-0000-0000-000075920000}"/>
    <cellStyle name="Normal 12 5 3 4 2 3 3 2" xfId="10605" xr:uid="{00000000-0005-0000-0000-000076920000}"/>
    <cellStyle name="Normal 12 5 3 4 2 3 3 2 2" xfId="23416" xr:uid="{00000000-0005-0000-0000-000077920000}"/>
    <cellStyle name="Normal 12 5 3 4 2 3 3 2 2 2" xfId="49036" xr:uid="{00000000-0005-0000-0000-000078920000}"/>
    <cellStyle name="Normal 12 5 3 4 2 3 3 2 3" xfId="36226" xr:uid="{00000000-0005-0000-0000-000079920000}"/>
    <cellStyle name="Normal 12 5 3 4 2 3 3 3" xfId="17926" xr:uid="{00000000-0005-0000-0000-00007A920000}"/>
    <cellStyle name="Normal 12 5 3 4 2 3 3 3 2" xfId="43546" xr:uid="{00000000-0005-0000-0000-00007B920000}"/>
    <cellStyle name="Normal 12 5 3 4 2 3 3 4" xfId="30736" xr:uid="{00000000-0005-0000-0000-00007C920000}"/>
    <cellStyle name="Normal 12 5 3 4 2 3 4" xfId="12435" xr:uid="{00000000-0005-0000-0000-00007D920000}"/>
    <cellStyle name="Normal 12 5 3 4 2 3 4 2" xfId="25246" xr:uid="{00000000-0005-0000-0000-00007E920000}"/>
    <cellStyle name="Normal 12 5 3 4 2 3 4 2 2" xfId="50866" xr:uid="{00000000-0005-0000-0000-00007F920000}"/>
    <cellStyle name="Normal 12 5 3 4 2 3 4 3" xfId="38056" xr:uid="{00000000-0005-0000-0000-000080920000}"/>
    <cellStyle name="Normal 12 5 3 4 2 3 5" xfId="6945" xr:uid="{00000000-0005-0000-0000-000081920000}"/>
    <cellStyle name="Normal 12 5 3 4 2 3 5 2" xfId="19756" xr:uid="{00000000-0005-0000-0000-000082920000}"/>
    <cellStyle name="Normal 12 5 3 4 2 3 5 2 2" xfId="45376" xr:uid="{00000000-0005-0000-0000-000083920000}"/>
    <cellStyle name="Normal 12 5 3 4 2 3 5 3" xfId="32566" xr:uid="{00000000-0005-0000-0000-000084920000}"/>
    <cellStyle name="Normal 12 5 3 4 2 3 6" xfId="14266" xr:uid="{00000000-0005-0000-0000-000085920000}"/>
    <cellStyle name="Normal 12 5 3 4 2 3 6 2" xfId="39886" xr:uid="{00000000-0005-0000-0000-000086920000}"/>
    <cellStyle name="Normal 12 5 3 4 2 3 7" xfId="27076" xr:uid="{00000000-0005-0000-0000-000087920000}"/>
    <cellStyle name="Normal 12 5 3 4 2 4" xfId="2391" xr:uid="{00000000-0005-0000-0000-000088920000}"/>
    <cellStyle name="Normal 12 5 3 4 2 4 2" xfId="7881" xr:uid="{00000000-0005-0000-0000-000089920000}"/>
    <cellStyle name="Normal 12 5 3 4 2 4 2 2" xfId="20692" xr:uid="{00000000-0005-0000-0000-00008A920000}"/>
    <cellStyle name="Normal 12 5 3 4 2 4 2 2 2" xfId="46312" xr:uid="{00000000-0005-0000-0000-00008B920000}"/>
    <cellStyle name="Normal 12 5 3 4 2 4 2 3" xfId="33502" xr:uid="{00000000-0005-0000-0000-00008C920000}"/>
    <cellStyle name="Normal 12 5 3 4 2 4 3" xfId="15202" xr:uid="{00000000-0005-0000-0000-00008D920000}"/>
    <cellStyle name="Normal 12 5 3 4 2 4 3 2" xfId="40822" xr:uid="{00000000-0005-0000-0000-00008E920000}"/>
    <cellStyle name="Normal 12 5 3 4 2 4 4" xfId="28012" xr:uid="{00000000-0005-0000-0000-00008F920000}"/>
    <cellStyle name="Normal 12 5 3 4 2 5" xfId="4221" xr:uid="{00000000-0005-0000-0000-000090920000}"/>
    <cellStyle name="Normal 12 5 3 4 2 5 2" xfId="9711" xr:uid="{00000000-0005-0000-0000-000091920000}"/>
    <cellStyle name="Normal 12 5 3 4 2 5 2 2" xfId="22522" xr:uid="{00000000-0005-0000-0000-000092920000}"/>
    <cellStyle name="Normal 12 5 3 4 2 5 2 2 2" xfId="48142" xr:uid="{00000000-0005-0000-0000-000093920000}"/>
    <cellStyle name="Normal 12 5 3 4 2 5 2 3" xfId="35332" xr:uid="{00000000-0005-0000-0000-000094920000}"/>
    <cellStyle name="Normal 12 5 3 4 2 5 3" xfId="17032" xr:uid="{00000000-0005-0000-0000-000095920000}"/>
    <cellStyle name="Normal 12 5 3 4 2 5 3 2" xfId="42652" xr:uid="{00000000-0005-0000-0000-000096920000}"/>
    <cellStyle name="Normal 12 5 3 4 2 5 4" xfId="29842" xr:uid="{00000000-0005-0000-0000-000097920000}"/>
    <cellStyle name="Normal 12 5 3 4 2 6" xfId="11541" xr:uid="{00000000-0005-0000-0000-000098920000}"/>
    <cellStyle name="Normal 12 5 3 4 2 6 2" xfId="24352" xr:uid="{00000000-0005-0000-0000-000099920000}"/>
    <cellStyle name="Normal 12 5 3 4 2 6 2 2" xfId="49972" xr:uid="{00000000-0005-0000-0000-00009A920000}"/>
    <cellStyle name="Normal 12 5 3 4 2 6 3" xfId="37162" xr:uid="{00000000-0005-0000-0000-00009B920000}"/>
    <cellStyle name="Normal 12 5 3 4 2 7" xfId="6051" xr:uid="{00000000-0005-0000-0000-00009C920000}"/>
    <cellStyle name="Normal 12 5 3 4 2 7 2" xfId="18862" xr:uid="{00000000-0005-0000-0000-00009D920000}"/>
    <cellStyle name="Normal 12 5 3 4 2 7 2 2" xfId="44482" xr:uid="{00000000-0005-0000-0000-00009E920000}"/>
    <cellStyle name="Normal 12 5 3 4 2 7 3" xfId="31672" xr:uid="{00000000-0005-0000-0000-00009F920000}"/>
    <cellStyle name="Normal 12 5 3 4 2 8" xfId="13372" xr:uid="{00000000-0005-0000-0000-0000A0920000}"/>
    <cellStyle name="Normal 12 5 3 4 2 8 2" xfId="38992" xr:uid="{00000000-0005-0000-0000-0000A1920000}"/>
    <cellStyle name="Normal 12 5 3 4 2 9" xfId="26182" xr:uid="{00000000-0005-0000-0000-0000A2920000}"/>
    <cellStyle name="Normal 12 5 3 4 3" xfId="692" xr:uid="{00000000-0005-0000-0000-0000A3920000}"/>
    <cellStyle name="Normal 12 5 3 4 3 2" xfId="1092" xr:uid="{00000000-0005-0000-0000-0000A4920000}"/>
    <cellStyle name="Normal 12 5 3 4 3 2 2" xfId="1987" xr:uid="{00000000-0005-0000-0000-0000A5920000}"/>
    <cellStyle name="Normal 12 5 3 4 3 2 2 2" xfId="3817" xr:uid="{00000000-0005-0000-0000-0000A6920000}"/>
    <cellStyle name="Normal 12 5 3 4 3 2 2 2 2" xfId="9307" xr:uid="{00000000-0005-0000-0000-0000A7920000}"/>
    <cellStyle name="Normal 12 5 3 4 3 2 2 2 2 2" xfId="22118" xr:uid="{00000000-0005-0000-0000-0000A8920000}"/>
    <cellStyle name="Normal 12 5 3 4 3 2 2 2 2 2 2" xfId="47738" xr:uid="{00000000-0005-0000-0000-0000A9920000}"/>
    <cellStyle name="Normal 12 5 3 4 3 2 2 2 2 3" xfId="34928" xr:uid="{00000000-0005-0000-0000-0000AA920000}"/>
    <cellStyle name="Normal 12 5 3 4 3 2 2 2 3" xfId="16628" xr:uid="{00000000-0005-0000-0000-0000AB920000}"/>
    <cellStyle name="Normal 12 5 3 4 3 2 2 2 3 2" xfId="42248" xr:uid="{00000000-0005-0000-0000-0000AC920000}"/>
    <cellStyle name="Normal 12 5 3 4 3 2 2 2 4" xfId="29438" xr:uid="{00000000-0005-0000-0000-0000AD920000}"/>
    <cellStyle name="Normal 12 5 3 4 3 2 2 3" xfId="5647" xr:uid="{00000000-0005-0000-0000-0000AE920000}"/>
    <cellStyle name="Normal 12 5 3 4 3 2 2 3 2" xfId="11137" xr:uid="{00000000-0005-0000-0000-0000AF920000}"/>
    <cellStyle name="Normal 12 5 3 4 3 2 2 3 2 2" xfId="23948" xr:uid="{00000000-0005-0000-0000-0000B0920000}"/>
    <cellStyle name="Normal 12 5 3 4 3 2 2 3 2 2 2" xfId="49568" xr:uid="{00000000-0005-0000-0000-0000B1920000}"/>
    <cellStyle name="Normal 12 5 3 4 3 2 2 3 2 3" xfId="36758" xr:uid="{00000000-0005-0000-0000-0000B2920000}"/>
    <cellStyle name="Normal 12 5 3 4 3 2 2 3 3" xfId="18458" xr:uid="{00000000-0005-0000-0000-0000B3920000}"/>
    <cellStyle name="Normal 12 5 3 4 3 2 2 3 3 2" xfId="44078" xr:uid="{00000000-0005-0000-0000-0000B4920000}"/>
    <cellStyle name="Normal 12 5 3 4 3 2 2 3 4" xfId="31268" xr:uid="{00000000-0005-0000-0000-0000B5920000}"/>
    <cellStyle name="Normal 12 5 3 4 3 2 2 4" xfId="12967" xr:uid="{00000000-0005-0000-0000-0000B6920000}"/>
    <cellStyle name="Normal 12 5 3 4 3 2 2 4 2" xfId="25778" xr:uid="{00000000-0005-0000-0000-0000B7920000}"/>
    <cellStyle name="Normal 12 5 3 4 3 2 2 4 2 2" xfId="51398" xr:uid="{00000000-0005-0000-0000-0000B8920000}"/>
    <cellStyle name="Normal 12 5 3 4 3 2 2 4 3" xfId="38588" xr:uid="{00000000-0005-0000-0000-0000B9920000}"/>
    <cellStyle name="Normal 12 5 3 4 3 2 2 5" xfId="7477" xr:uid="{00000000-0005-0000-0000-0000BA920000}"/>
    <cellStyle name="Normal 12 5 3 4 3 2 2 5 2" xfId="20288" xr:uid="{00000000-0005-0000-0000-0000BB920000}"/>
    <cellStyle name="Normal 12 5 3 4 3 2 2 5 2 2" xfId="45908" xr:uid="{00000000-0005-0000-0000-0000BC920000}"/>
    <cellStyle name="Normal 12 5 3 4 3 2 2 5 3" xfId="33098" xr:uid="{00000000-0005-0000-0000-0000BD920000}"/>
    <cellStyle name="Normal 12 5 3 4 3 2 2 6" xfId="14798" xr:uid="{00000000-0005-0000-0000-0000BE920000}"/>
    <cellStyle name="Normal 12 5 3 4 3 2 2 6 2" xfId="40418" xr:uid="{00000000-0005-0000-0000-0000BF920000}"/>
    <cellStyle name="Normal 12 5 3 4 3 2 2 7" xfId="27608" xr:uid="{00000000-0005-0000-0000-0000C0920000}"/>
    <cellStyle name="Normal 12 5 3 4 3 2 3" xfId="2923" xr:uid="{00000000-0005-0000-0000-0000C1920000}"/>
    <cellStyle name="Normal 12 5 3 4 3 2 3 2" xfId="8413" xr:uid="{00000000-0005-0000-0000-0000C2920000}"/>
    <cellStyle name="Normal 12 5 3 4 3 2 3 2 2" xfId="21224" xr:uid="{00000000-0005-0000-0000-0000C3920000}"/>
    <cellStyle name="Normal 12 5 3 4 3 2 3 2 2 2" xfId="46844" xr:uid="{00000000-0005-0000-0000-0000C4920000}"/>
    <cellStyle name="Normal 12 5 3 4 3 2 3 2 3" xfId="34034" xr:uid="{00000000-0005-0000-0000-0000C5920000}"/>
    <cellStyle name="Normal 12 5 3 4 3 2 3 3" xfId="15734" xr:uid="{00000000-0005-0000-0000-0000C6920000}"/>
    <cellStyle name="Normal 12 5 3 4 3 2 3 3 2" xfId="41354" xr:uid="{00000000-0005-0000-0000-0000C7920000}"/>
    <cellStyle name="Normal 12 5 3 4 3 2 3 4" xfId="28544" xr:uid="{00000000-0005-0000-0000-0000C8920000}"/>
    <cellStyle name="Normal 12 5 3 4 3 2 4" xfId="4753" xr:uid="{00000000-0005-0000-0000-0000C9920000}"/>
    <cellStyle name="Normal 12 5 3 4 3 2 4 2" xfId="10243" xr:uid="{00000000-0005-0000-0000-0000CA920000}"/>
    <cellStyle name="Normal 12 5 3 4 3 2 4 2 2" xfId="23054" xr:uid="{00000000-0005-0000-0000-0000CB920000}"/>
    <cellStyle name="Normal 12 5 3 4 3 2 4 2 2 2" xfId="48674" xr:uid="{00000000-0005-0000-0000-0000CC920000}"/>
    <cellStyle name="Normal 12 5 3 4 3 2 4 2 3" xfId="35864" xr:uid="{00000000-0005-0000-0000-0000CD920000}"/>
    <cellStyle name="Normal 12 5 3 4 3 2 4 3" xfId="17564" xr:uid="{00000000-0005-0000-0000-0000CE920000}"/>
    <cellStyle name="Normal 12 5 3 4 3 2 4 3 2" xfId="43184" xr:uid="{00000000-0005-0000-0000-0000CF920000}"/>
    <cellStyle name="Normal 12 5 3 4 3 2 4 4" xfId="30374" xr:uid="{00000000-0005-0000-0000-0000D0920000}"/>
    <cellStyle name="Normal 12 5 3 4 3 2 5" xfId="12073" xr:uid="{00000000-0005-0000-0000-0000D1920000}"/>
    <cellStyle name="Normal 12 5 3 4 3 2 5 2" xfId="24884" xr:uid="{00000000-0005-0000-0000-0000D2920000}"/>
    <cellStyle name="Normal 12 5 3 4 3 2 5 2 2" xfId="50504" xr:uid="{00000000-0005-0000-0000-0000D3920000}"/>
    <cellStyle name="Normal 12 5 3 4 3 2 5 3" xfId="37694" xr:uid="{00000000-0005-0000-0000-0000D4920000}"/>
    <cellStyle name="Normal 12 5 3 4 3 2 6" xfId="6583" xr:uid="{00000000-0005-0000-0000-0000D5920000}"/>
    <cellStyle name="Normal 12 5 3 4 3 2 6 2" xfId="19394" xr:uid="{00000000-0005-0000-0000-0000D6920000}"/>
    <cellStyle name="Normal 12 5 3 4 3 2 6 2 2" xfId="45014" xr:uid="{00000000-0005-0000-0000-0000D7920000}"/>
    <cellStyle name="Normal 12 5 3 4 3 2 6 3" xfId="32204" xr:uid="{00000000-0005-0000-0000-0000D8920000}"/>
    <cellStyle name="Normal 12 5 3 4 3 2 7" xfId="13904" xr:uid="{00000000-0005-0000-0000-0000D9920000}"/>
    <cellStyle name="Normal 12 5 3 4 3 2 7 2" xfId="39524" xr:uid="{00000000-0005-0000-0000-0000DA920000}"/>
    <cellStyle name="Normal 12 5 3 4 3 2 8" xfId="26714" xr:uid="{00000000-0005-0000-0000-0000DB920000}"/>
    <cellStyle name="Normal 12 5 3 4 3 3" xfId="1587" xr:uid="{00000000-0005-0000-0000-0000DC920000}"/>
    <cellStyle name="Normal 12 5 3 4 3 3 2" xfId="3417" xr:uid="{00000000-0005-0000-0000-0000DD920000}"/>
    <cellStyle name="Normal 12 5 3 4 3 3 2 2" xfId="8907" xr:uid="{00000000-0005-0000-0000-0000DE920000}"/>
    <cellStyle name="Normal 12 5 3 4 3 3 2 2 2" xfId="21718" xr:uid="{00000000-0005-0000-0000-0000DF920000}"/>
    <cellStyle name="Normal 12 5 3 4 3 3 2 2 2 2" xfId="47338" xr:uid="{00000000-0005-0000-0000-0000E0920000}"/>
    <cellStyle name="Normal 12 5 3 4 3 3 2 2 3" xfId="34528" xr:uid="{00000000-0005-0000-0000-0000E1920000}"/>
    <cellStyle name="Normal 12 5 3 4 3 3 2 3" xfId="16228" xr:uid="{00000000-0005-0000-0000-0000E2920000}"/>
    <cellStyle name="Normal 12 5 3 4 3 3 2 3 2" xfId="41848" xr:uid="{00000000-0005-0000-0000-0000E3920000}"/>
    <cellStyle name="Normal 12 5 3 4 3 3 2 4" xfId="29038" xr:uid="{00000000-0005-0000-0000-0000E4920000}"/>
    <cellStyle name="Normal 12 5 3 4 3 3 3" xfId="5247" xr:uid="{00000000-0005-0000-0000-0000E5920000}"/>
    <cellStyle name="Normal 12 5 3 4 3 3 3 2" xfId="10737" xr:uid="{00000000-0005-0000-0000-0000E6920000}"/>
    <cellStyle name="Normal 12 5 3 4 3 3 3 2 2" xfId="23548" xr:uid="{00000000-0005-0000-0000-0000E7920000}"/>
    <cellStyle name="Normal 12 5 3 4 3 3 3 2 2 2" xfId="49168" xr:uid="{00000000-0005-0000-0000-0000E8920000}"/>
    <cellStyle name="Normal 12 5 3 4 3 3 3 2 3" xfId="36358" xr:uid="{00000000-0005-0000-0000-0000E9920000}"/>
    <cellStyle name="Normal 12 5 3 4 3 3 3 3" xfId="18058" xr:uid="{00000000-0005-0000-0000-0000EA920000}"/>
    <cellStyle name="Normal 12 5 3 4 3 3 3 3 2" xfId="43678" xr:uid="{00000000-0005-0000-0000-0000EB920000}"/>
    <cellStyle name="Normal 12 5 3 4 3 3 3 4" xfId="30868" xr:uid="{00000000-0005-0000-0000-0000EC920000}"/>
    <cellStyle name="Normal 12 5 3 4 3 3 4" xfId="12567" xr:uid="{00000000-0005-0000-0000-0000ED920000}"/>
    <cellStyle name="Normal 12 5 3 4 3 3 4 2" xfId="25378" xr:uid="{00000000-0005-0000-0000-0000EE920000}"/>
    <cellStyle name="Normal 12 5 3 4 3 3 4 2 2" xfId="50998" xr:uid="{00000000-0005-0000-0000-0000EF920000}"/>
    <cellStyle name="Normal 12 5 3 4 3 3 4 3" xfId="38188" xr:uid="{00000000-0005-0000-0000-0000F0920000}"/>
    <cellStyle name="Normal 12 5 3 4 3 3 5" xfId="7077" xr:uid="{00000000-0005-0000-0000-0000F1920000}"/>
    <cellStyle name="Normal 12 5 3 4 3 3 5 2" xfId="19888" xr:uid="{00000000-0005-0000-0000-0000F2920000}"/>
    <cellStyle name="Normal 12 5 3 4 3 3 5 2 2" xfId="45508" xr:uid="{00000000-0005-0000-0000-0000F3920000}"/>
    <cellStyle name="Normal 12 5 3 4 3 3 5 3" xfId="32698" xr:uid="{00000000-0005-0000-0000-0000F4920000}"/>
    <cellStyle name="Normal 12 5 3 4 3 3 6" xfId="14398" xr:uid="{00000000-0005-0000-0000-0000F5920000}"/>
    <cellStyle name="Normal 12 5 3 4 3 3 6 2" xfId="40018" xr:uid="{00000000-0005-0000-0000-0000F6920000}"/>
    <cellStyle name="Normal 12 5 3 4 3 3 7" xfId="27208" xr:uid="{00000000-0005-0000-0000-0000F7920000}"/>
    <cellStyle name="Normal 12 5 3 4 3 4" xfId="2523" xr:uid="{00000000-0005-0000-0000-0000F8920000}"/>
    <cellStyle name="Normal 12 5 3 4 3 4 2" xfId="8013" xr:uid="{00000000-0005-0000-0000-0000F9920000}"/>
    <cellStyle name="Normal 12 5 3 4 3 4 2 2" xfId="20824" xr:uid="{00000000-0005-0000-0000-0000FA920000}"/>
    <cellStyle name="Normal 12 5 3 4 3 4 2 2 2" xfId="46444" xr:uid="{00000000-0005-0000-0000-0000FB920000}"/>
    <cellStyle name="Normal 12 5 3 4 3 4 2 3" xfId="33634" xr:uid="{00000000-0005-0000-0000-0000FC920000}"/>
    <cellStyle name="Normal 12 5 3 4 3 4 3" xfId="15334" xr:uid="{00000000-0005-0000-0000-0000FD920000}"/>
    <cellStyle name="Normal 12 5 3 4 3 4 3 2" xfId="40954" xr:uid="{00000000-0005-0000-0000-0000FE920000}"/>
    <cellStyle name="Normal 12 5 3 4 3 4 4" xfId="28144" xr:uid="{00000000-0005-0000-0000-0000FF920000}"/>
    <cellStyle name="Normal 12 5 3 4 3 5" xfId="4353" xr:uid="{00000000-0005-0000-0000-000000930000}"/>
    <cellStyle name="Normal 12 5 3 4 3 5 2" xfId="9843" xr:uid="{00000000-0005-0000-0000-000001930000}"/>
    <cellStyle name="Normal 12 5 3 4 3 5 2 2" xfId="22654" xr:uid="{00000000-0005-0000-0000-000002930000}"/>
    <cellStyle name="Normal 12 5 3 4 3 5 2 2 2" xfId="48274" xr:uid="{00000000-0005-0000-0000-000003930000}"/>
    <cellStyle name="Normal 12 5 3 4 3 5 2 3" xfId="35464" xr:uid="{00000000-0005-0000-0000-000004930000}"/>
    <cellStyle name="Normal 12 5 3 4 3 5 3" xfId="17164" xr:uid="{00000000-0005-0000-0000-000005930000}"/>
    <cellStyle name="Normal 12 5 3 4 3 5 3 2" xfId="42784" xr:uid="{00000000-0005-0000-0000-000006930000}"/>
    <cellStyle name="Normal 12 5 3 4 3 5 4" xfId="29974" xr:uid="{00000000-0005-0000-0000-000007930000}"/>
    <cellStyle name="Normal 12 5 3 4 3 6" xfId="11673" xr:uid="{00000000-0005-0000-0000-000008930000}"/>
    <cellStyle name="Normal 12 5 3 4 3 6 2" xfId="24484" xr:uid="{00000000-0005-0000-0000-000009930000}"/>
    <cellStyle name="Normal 12 5 3 4 3 6 2 2" xfId="50104" xr:uid="{00000000-0005-0000-0000-00000A930000}"/>
    <cellStyle name="Normal 12 5 3 4 3 6 3" xfId="37294" xr:uid="{00000000-0005-0000-0000-00000B930000}"/>
    <cellStyle name="Normal 12 5 3 4 3 7" xfId="6183" xr:uid="{00000000-0005-0000-0000-00000C930000}"/>
    <cellStyle name="Normal 12 5 3 4 3 7 2" xfId="18994" xr:uid="{00000000-0005-0000-0000-00000D930000}"/>
    <cellStyle name="Normal 12 5 3 4 3 7 2 2" xfId="44614" xr:uid="{00000000-0005-0000-0000-00000E930000}"/>
    <cellStyle name="Normal 12 5 3 4 3 7 3" xfId="31804" xr:uid="{00000000-0005-0000-0000-00000F930000}"/>
    <cellStyle name="Normal 12 5 3 4 3 8" xfId="13504" xr:uid="{00000000-0005-0000-0000-000010930000}"/>
    <cellStyle name="Normal 12 5 3 4 3 8 2" xfId="39124" xr:uid="{00000000-0005-0000-0000-000011930000}"/>
    <cellStyle name="Normal 12 5 3 4 3 9" xfId="26314" xr:uid="{00000000-0005-0000-0000-000012930000}"/>
    <cellStyle name="Normal 12 5 3 4 4" xfId="467" xr:uid="{00000000-0005-0000-0000-000013930000}"/>
    <cellStyle name="Normal 12 5 3 4 4 2" xfId="1362" xr:uid="{00000000-0005-0000-0000-000014930000}"/>
    <cellStyle name="Normal 12 5 3 4 4 2 2" xfId="3192" xr:uid="{00000000-0005-0000-0000-000015930000}"/>
    <cellStyle name="Normal 12 5 3 4 4 2 2 2" xfId="8682" xr:uid="{00000000-0005-0000-0000-000016930000}"/>
    <cellStyle name="Normal 12 5 3 4 4 2 2 2 2" xfId="21493" xr:uid="{00000000-0005-0000-0000-000017930000}"/>
    <cellStyle name="Normal 12 5 3 4 4 2 2 2 2 2" xfId="47113" xr:uid="{00000000-0005-0000-0000-000018930000}"/>
    <cellStyle name="Normal 12 5 3 4 4 2 2 2 3" xfId="34303" xr:uid="{00000000-0005-0000-0000-000019930000}"/>
    <cellStyle name="Normal 12 5 3 4 4 2 2 3" xfId="16003" xr:uid="{00000000-0005-0000-0000-00001A930000}"/>
    <cellStyle name="Normal 12 5 3 4 4 2 2 3 2" xfId="41623" xr:uid="{00000000-0005-0000-0000-00001B930000}"/>
    <cellStyle name="Normal 12 5 3 4 4 2 2 4" xfId="28813" xr:uid="{00000000-0005-0000-0000-00001C930000}"/>
    <cellStyle name="Normal 12 5 3 4 4 2 3" xfId="5022" xr:uid="{00000000-0005-0000-0000-00001D930000}"/>
    <cellStyle name="Normal 12 5 3 4 4 2 3 2" xfId="10512" xr:uid="{00000000-0005-0000-0000-00001E930000}"/>
    <cellStyle name="Normal 12 5 3 4 4 2 3 2 2" xfId="23323" xr:uid="{00000000-0005-0000-0000-00001F930000}"/>
    <cellStyle name="Normal 12 5 3 4 4 2 3 2 2 2" xfId="48943" xr:uid="{00000000-0005-0000-0000-000020930000}"/>
    <cellStyle name="Normal 12 5 3 4 4 2 3 2 3" xfId="36133" xr:uid="{00000000-0005-0000-0000-000021930000}"/>
    <cellStyle name="Normal 12 5 3 4 4 2 3 3" xfId="17833" xr:uid="{00000000-0005-0000-0000-000022930000}"/>
    <cellStyle name="Normal 12 5 3 4 4 2 3 3 2" xfId="43453" xr:uid="{00000000-0005-0000-0000-000023930000}"/>
    <cellStyle name="Normal 12 5 3 4 4 2 3 4" xfId="30643" xr:uid="{00000000-0005-0000-0000-000024930000}"/>
    <cellStyle name="Normal 12 5 3 4 4 2 4" xfId="12342" xr:uid="{00000000-0005-0000-0000-000025930000}"/>
    <cellStyle name="Normal 12 5 3 4 4 2 4 2" xfId="25153" xr:uid="{00000000-0005-0000-0000-000026930000}"/>
    <cellStyle name="Normal 12 5 3 4 4 2 4 2 2" xfId="50773" xr:uid="{00000000-0005-0000-0000-000027930000}"/>
    <cellStyle name="Normal 12 5 3 4 4 2 4 3" xfId="37963" xr:uid="{00000000-0005-0000-0000-000028930000}"/>
    <cellStyle name="Normal 12 5 3 4 4 2 5" xfId="6852" xr:uid="{00000000-0005-0000-0000-000029930000}"/>
    <cellStyle name="Normal 12 5 3 4 4 2 5 2" xfId="19663" xr:uid="{00000000-0005-0000-0000-00002A930000}"/>
    <cellStyle name="Normal 12 5 3 4 4 2 5 2 2" xfId="45283" xr:uid="{00000000-0005-0000-0000-00002B930000}"/>
    <cellStyle name="Normal 12 5 3 4 4 2 5 3" xfId="32473" xr:uid="{00000000-0005-0000-0000-00002C930000}"/>
    <cellStyle name="Normal 12 5 3 4 4 2 6" xfId="14173" xr:uid="{00000000-0005-0000-0000-00002D930000}"/>
    <cellStyle name="Normal 12 5 3 4 4 2 6 2" xfId="39793" xr:uid="{00000000-0005-0000-0000-00002E930000}"/>
    <cellStyle name="Normal 12 5 3 4 4 2 7" xfId="26983" xr:uid="{00000000-0005-0000-0000-00002F930000}"/>
    <cellStyle name="Normal 12 5 3 4 4 3" xfId="2298" xr:uid="{00000000-0005-0000-0000-000030930000}"/>
    <cellStyle name="Normal 12 5 3 4 4 3 2" xfId="7788" xr:uid="{00000000-0005-0000-0000-000031930000}"/>
    <cellStyle name="Normal 12 5 3 4 4 3 2 2" xfId="20599" xr:uid="{00000000-0005-0000-0000-000032930000}"/>
    <cellStyle name="Normal 12 5 3 4 4 3 2 2 2" xfId="46219" xr:uid="{00000000-0005-0000-0000-000033930000}"/>
    <cellStyle name="Normal 12 5 3 4 4 3 2 3" xfId="33409" xr:uid="{00000000-0005-0000-0000-000034930000}"/>
    <cellStyle name="Normal 12 5 3 4 4 3 3" xfId="15109" xr:uid="{00000000-0005-0000-0000-000035930000}"/>
    <cellStyle name="Normal 12 5 3 4 4 3 3 2" xfId="40729" xr:uid="{00000000-0005-0000-0000-000036930000}"/>
    <cellStyle name="Normal 12 5 3 4 4 3 4" xfId="27919" xr:uid="{00000000-0005-0000-0000-000037930000}"/>
    <cellStyle name="Normal 12 5 3 4 4 4" xfId="4128" xr:uid="{00000000-0005-0000-0000-000038930000}"/>
    <cellStyle name="Normal 12 5 3 4 4 4 2" xfId="9618" xr:uid="{00000000-0005-0000-0000-000039930000}"/>
    <cellStyle name="Normal 12 5 3 4 4 4 2 2" xfId="22429" xr:uid="{00000000-0005-0000-0000-00003A930000}"/>
    <cellStyle name="Normal 12 5 3 4 4 4 2 2 2" xfId="48049" xr:uid="{00000000-0005-0000-0000-00003B930000}"/>
    <cellStyle name="Normal 12 5 3 4 4 4 2 3" xfId="35239" xr:uid="{00000000-0005-0000-0000-00003C930000}"/>
    <cellStyle name="Normal 12 5 3 4 4 4 3" xfId="16939" xr:uid="{00000000-0005-0000-0000-00003D930000}"/>
    <cellStyle name="Normal 12 5 3 4 4 4 3 2" xfId="42559" xr:uid="{00000000-0005-0000-0000-00003E930000}"/>
    <cellStyle name="Normal 12 5 3 4 4 4 4" xfId="29749" xr:uid="{00000000-0005-0000-0000-00003F930000}"/>
    <cellStyle name="Normal 12 5 3 4 4 5" xfId="11448" xr:uid="{00000000-0005-0000-0000-000040930000}"/>
    <cellStyle name="Normal 12 5 3 4 4 5 2" xfId="24259" xr:uid="{00000000-0005-0000-0000-000041930000}"/>
    <cellStyle name="Normal 12 5 3 4 4 5 2 2" xfId="49879" xr:uid="{00000000-0005-0000-0000-000042930000}"/>
    <cellStyle name="Normal 12 5 3 4 4 5 3" xfId="37069" xr:uid="{00000000-0005-0000-0000-000043930000}"/>
    <cellStyle name="Normal 12 5 3 4 4 6" xfId="5958" xr:uid="{00000000-0005-0000-0000-000044930000}"/>
    <cellStyle name="Normal 12 5 3 4 4 6 2" xfId="18769" xr:uid="{00000000-0005-0000-0000-000045930000}"/>
    <cellStyle name="Normal 12 5 3 4 4 6 2 2" xfId="44389" xr:uid="{00000000-0005-0000-0000-000046930000}"/>
    <cellStyle name="Normal 12 5 3 4 4 6 3" xfId="31579" xr:uid="{00000000-0005-0000-0000-000047930000}"/>
    <cellStyle name="Normal 12 5 3 4 4 7" xfId="13279" xr:uid="{00000000-0005-0000-0000-000048930000}"/>
    <cellStyle name="Normal 12 5 3 4 4 7 2" xfId="38899" xr:uid="{00000000-0005-0000-0000-000049930000}"/>
    <cellStyle name="Normal 12 5 3 4 4 8" xfId="26089" xr:uid="{00000000-0005-0000-0000-00004A930000}"/>
    <cellStyle name="Normal 12 5 3 4 5" xfId="826" xr:uid="{00000000-0005-0000-0000-00004B930000}"/>
    <cellStyle name="Normal 12 5 3 4 5 2" xfId="1721" xr:uid="{00000000-0005-0000-0000-00004C930000}"/>
    <cellStyle name="Normal 12 5 3 4 5 2 2" xfId="3551" xr:uid="{00000000-0005-0000-0000-00004D930000}"/>
    <cellStyle name="Normal 12 5 3 4 5 2 2 2" xfId="9041" xr:uid="{00000000-0005-0000-0000-00004E930000}"/>
    <cellStyle name="Normal 12 5 3 4 5 2 2 2 2" xfId="21852" xr:uid="{00000000-0005-0000-0000-00004F930000}"/>
    <cellStyle name="Normal 12 5 3 4 5 2 2 2 2 2" xfId="47472" xr:uid="{00000000-0005-0000-0000-000050930000}"/>
    <cellStyle name="Normal 12 5 3 4 5 2 2 2 3" xfId="34662" xr:uid="{00000000-0005-0000-0000-000051930000}"/>
    <cellStyle name="Normal 12 5 3 4 5 2 2 3" xfId="16362" xr:uid="{00000000-0005-0000-0000-000052930000}"/>
    <cellStyle name="Normal 12 5 3 4 5 2 2 3 2" xfId="41982" xr:uid="{00000000-0005-0000-0000-000053930000}"/>
    <cellStyle name="Normal 12 5 3 4 5 2 2 4" xfId="29172" xr:uid="{00000000-0005-0000-0000-000054930000}"/>
    <cellStyle name="Normal 12 5 3 4 5 2 3" xfId="5381" xr:uid="{00000000-0005-0000-0000-000055930000}"/>
    <cellStyle name="Normal 12 5 3 4 5 2 3 2" xfId="10871" xr:uid="{00000000-0005-0000-0000-000056930000}"/>
    <cellStyle name="Normal 12 5 3 4 5 2 3 2 2" xfId="23682" xr:uid="{00000000-0005-0000-0000-000057930000}"/>
    <cellStyle name="Normal 12 5 3 4 5 2 3 2 2 2" xfId="49302" xr:uid="{00000000-0005-0000-0000-000058930000}"/>
    <cellStyle name="Normal 12 5 3 4 5 2 3 2 3" xfId="36492" xr:uid="{00000000-0005-0000-0000-000059930000}"/>
    <cellStyle name="Normal 12 5 3 4 5 2 3 3" xfId="18192" xr:uid="{00000000-0005-0000-0000-00005A930000}"/>
    <cellStyle name="Normal 12 5 3 4 5 2 3 3 2" xfId="43812" xr:uid="{00000000-0005-0000-0000-00005B930000}"/>
    <cellStyle name="Normal 12 5 3 4 5 2 3 4" xfId="31002" xr:uid="{00000000-0005-0000-0000-00005C930000}"/>
    <cellStyle name="Normal 12 5 3 4 5 2 4" xfId="12701" xr:uid="{00000000-0005-0000-0000-00005D930000}"/>
    <cellStyle name="Normal 12 5 3 4 5 2 4 2" xfId="25512" xr:uid="{00000000-0005-0000-0000-00005E930000}"/>
    <cellStyle name="Normal 12 5 3 4 5 2 4 2 2" xfId="51132" xr:uid="{00000000-0005-0000-0000-00005F930000}"/>
    <cellStyle name="Normal 12 5 3 4 5 2 4 3" xfId="38322" xr:uid="{00000000-0005-0000-0000-000060930000}"/>
    <cellStyle name="Normal 12 5 3 4 5 2 5" xfId="7211" xr:uid="{00000000-0005-0000-0000-000061930000}"/>
    <cellStyle name="Normal 12 5 3 4 5 2 5 2" xfId="20022" xr:uid="{00000000-0005-0000-0000-000062930000}"/>
    <cellStyle name="Normal 12 5 3 4 5 2 5 2 2" xfId="45642" xr:uid="{00000000-0005-0000-0000-000063930000}"/>
    <cellStyle name="Normal 12 5 3 4 5 2 5 3" xfId="32832" xr:uid="{00000000-0005-0000-0000-000064930000}"/>
    <cellStyle name="Normal 12 5 3 4 5 2 6" xfId="14532" xr:uid="{00000000-0005-0000-0000-000065930000}"/>
    <cellStyle name="Normal 12 5 3 4 5 2 6 2" xfId="40152" xr:uid="{00000000-0005-0000-0000-000066930000}"/>
    <cellStyle name="Normal 12 5 3 4 5 2 7" xfId="27342" xr:uid="{00000000-0005-0000-0000-000067930000}"/>
    <cellStyle name="Normal 12 5 3 4 5 3" xfId="2657" xr:uid="{00000000-0005-0000-0000-000068930000}"/>
    <cellStyle name="Normal 12 5 3 4 5 3 2" xfId="8147" xr:uid="{00000000-0005-0000-0000-000069930000}"/>
    <cellStyle name="Normal 12 5 3 4 5 3 2 2" xfId="20958" xr:uid="{00000000-0005-0000-0000-00006A930000}"/>
    <cellStyle name="Normal 12 5 3 4 5 3 2 2 2" xfId="46578" xr:uid="{00000000-0005-0000-0000-00006B930000}"/>
    <cellStyle name="Normal 12 5 3 4 5 3 2 3" xfId="33768" xr:uid="{00000000-0005-0000-0000-00006C930000}"/>
    <cellStyle name="Normal 12 5 3 4 5 3 3" xfId="15468" xr:uid="{00000000-0005-0000-0000-00006D930000}"/>
    <cellStyle name="Normal 12 5 3 4 5 3 3 2" xfId="41088" xr:uid="{00000000-0005-0000-0000-00006E930000}"/>
    <cellStyle name="Normal 12 5 3 4 5 3 4" xfId="28278" xr:uid="{00000000-0005-0000-0000-00006F930000}"/>
    <cellStyle name="Normal 12 5 3 4 5 4" xfId="4487" xr:uid="{00000000-0005-0000-0000-000070930000}"/>
    <cellStyle name="Normal 12 5 3 4 5 4 2" xfId="9977" xr:uid="{00000000-0005-0000-0000-000071930000}"/>
    <cellStyle name="Normal 12 5 3 4 5 4 2 2" xfId="22788" xr:uid="{00000000-0005-0000-0000-000072930000}"/>
    <cellStyle name="Normal 12 5 3 4 5 4 2 2 2" xfId="48408" xr:uid="{00000000-0005-0000-0000-000073930000}"/>
    <cellStyle name="Normal 12 5 3 4 5 4 2 3" xfId="35598" xr:uid="{00000000-0005-0000-0000-000074930000}"/>
    <cellStyle name="Normal 12 5 3 4 5 4 3" xfId="17298" xr:uid="{00000000-0005-0000-0000-000075930000}"/>
    <cellStyle name="Normal 12 5 3 4 5 4 3 2" xfId="42918" xr:uid="{00000000-0005-0000-0000-000076930000}"/>
    <cellStyle name="Normal 12 5 3 4 5 4 4" xfId="30108" xr:uid="{00000000-0005-0000-0000-000077930000}"/>
    <cellStyle name="Normal 12 5 3 4 5 5" xfId="11807" xr:uid="{00000000-0005-0000-0000-000078930000}"/>
    <cellStyle name="Normal 12 5 3 4 5 5 2" xfId="24618" xr:uid="{00000000-0005-0000-0000-000079930000}"/>
    <cellStyle name="Normal 12 5 3 4 5 5 2 2" xfId="50238" xr:uid="{00000000-0005-0000-0000-00007A930000}"/>
    <cellStyle name="Normal 12 5 3 4 5 5 3" xfId="37428" xr:uid="{00000000-0005-0000-0000-00007B930000}"/>
    <cellStyle name="Normal 12 5 3 4 5 6" xfId="6317" xr:uid="{00000000-0005-0000-0000-00007C930000}"/>
    <cellStyle name="Normal 12 5 3 4 5 6 2" xfId="19128" xr:uid="{00000000-0005-0000-0000-00007D930000}"/>
    <cellStyle name="Normal 12 5 3 4 5 6 2 2" xfId="44748" xr:uid="{00000000-0005-0000-0000-00007E930000}"/>
    <cellStyle name="Normal 12 5 3 4 5 6 3" xfId="31938" xr:uid="{00000000-0005-0000-0000-00007F930000}"/>
    <cellStyle name="Normal 12 5 3 4 5 7" xfId="13638" xr:uid="{00000000-0005-0000-0000-000080930000}"/>
    <cellStyle name="Normal 12 5 3 4 5 7 2" xfId="39258" xr:uid="{00000000-0005-0000-0000-000081930000}"/>
    <cellStyle name="Normal 12 5 3 4 5 8" xfId="26448" xr:uid="{00000000-0005-0000-0000-000082930000}"/>
    <cellStyle name="Normal 12 5 3 4 6" xfId="1227" xr:uid="{00000000-0005-0000-0000-000083930000}"/>
    <cellStyle name="Normal 12 5 3 4 6 2" xfId="3057" xr:uid="{00000000-0005-0000-0000-000084930000}"/>
    <cellStyle name="Normal 12 5 3 4 6 2 2" xfId="8547" xr:uid="{00000000-0005-0000-0000-000085930000}"/>
    <cellStyle name="Normal 12 5 3 4 6 2 2 2" xfId="21358" xr:uid="{00000000-0005-0000-0000-000086930000}"/>
    <cellStyle name="Normal 12 5 3 4 6 2 2 2 2" xfId="46978" xr:uid="{00000000-0005-0000-0000-000087930000}"/>
    <cellStyle name="Normal 12 5 3 4 6 2 2 3" xfId="34168" xr:uid="{00000000-0005-0000-0000-000088930000}"/>
    <cellStyle name="Normal 12 5 3 4 6 2 3" xfId="15868" xr:uid="{00000000-0005-0000-0000-000089930000}"/>
    <cellStyle name="Normal 12 5 3 4 6 2 3 2" xfId="41488" xr:uid="{00000000-0005-0000-0000-00008A930000}"/>
    <cellStyle name="Normal 12 5 3 4 6 2 4" xfId="28678" xr:uid="{00000000-0005-0000-0000-00008B930000}"/>
    <cellStyle name="Normal 12 5 3 4 6 3" xfId="4887" xr:uid="{00000000-0005-0000-0000-00008C930000}"/>
    <cellStyle name="Normal 12 5 3 4 6 3 2" xfId="10377" xr:uid="{00000000-0005-0000-0000-00008D930000}"/>
    <cellStyle name="Normal 12 5 3 4 6 3 2 2" xfId="23188" xr:uid="{00000000-0005-0000-0000-00008E930000}"/>
    <cellStyle name="Normal 12 5 3 4 6 3 2 2 2" xfId="48808" xr:uid="{00000000-0005-0000-0000-00008F930000}"/>
    <cellStyle name="Normal 12 5 3 4 6 3 2 3" xfId="35998" xr:uid="{00000000-0005-0000-0000-000090930000}"/>
    <cellStyle name="Normal 12 5 3 4 6 3 3" xfId="17698" xr:uid="{00000000-0005-0000-0000-000091930000}"/>
    <cellStyle name="Normal 12 5 3 4 6 3 3 2" xfId="43318" xr:uid="{00000000-0005-0000-0000-000092930000}"/>
    <cellStyle name="Normal 12 5 3 4 6 3 4" xfId="30508" xr:uid="{00000000-0005-0000-0000-000093930000}"/>
    <cellStyle name="Normal 12 5 3 4 6 4" xfId="12207" xr:uid="{00000000-0005-0000-0000-000094930000}"/>
    <cellStyle name="Normal 12 5 3 4 6 4 2" xfId="25018" xr:uid="{00000000-0005-0000-0000-000095930000}"/>
    <cellStyle name="Normal 12 5 3 4 6 4 2 2" xfId="50638" xr:uid="{00000000-0005-0000-0000-000096930000}"/>
    <cellStyle name="Normal 12 5 3 4 6 4 3" xfId="37828" xr:uid="{00000000-0005-0000-0000-000097930000}"/>
    <cellStyle name="Normal 12 5 3 4 6 5" xfId="6717" xr:uid="{00000000-0005-0000-0000-000098930000}"/>
    <cellStyle name="Normal 12 5 3 4 6 5 2" xfId="19528" xr:uid="{00000000-0005-0000-0000-000099930000}"/>
    <cellStyle name="Normal 12 5 3 4 6 5 2 2" xfId="45148" xr:uid="{00000000-0005-0000-0000-00009A930000}"/>
    <cellStyle name="Normal 12 5 3 4 6 5 3" xfId="32338" xr:uid="{00000000-0005-0000-0000-00009B930000}"/>
    <cellStyle name="Normal 12 5 3 4 6 6" xfId="14038" xr:uid="{00000000-0005-0000-0000-00009C930000}"/>
    <cellStyle name="Normal 12 5 3 4 6 6 2" xfId="39658" xr:uid="{00000000-0005-0000-0000-00009D930000}"/>
    <cellStyle name="Normal 12 5 3 4 6 7" xfId="26848" xr:uid="{00000000-0005-0000-0000-00009E930000}"/>
    <cellStyle name="Normal 12 5 3 4 7" xfId="2163" xr:uid="{00000000-0005-0000-0000-00009F930000}"/>
    <cellStyle name="Normal 12 5 3 4 7 2" xfId="7653" xr:uid="{00000000-0005-0000-0000-0000A0930000}"/>
    <cellStyle name="Normal 12 5 3 4 7 2 2" xfId="20464" xr:uid="{00000000-0005-0000-0000-0000A1930000}"/>
    <cellStyle name="Normal 12 5 3 4 7 2 2 2" xfId="46084" xr:uid="{00000000-0005-0000-0000-0000A2930000}"/>
    <cellStyle name="Normal 12 5 3 4 7 2 3" xfId="33274" xr:uid="{00000000-0005-0000-0000-0000A3930000}"/>
    <cellStyle name="Normal 12 5 3 4 7 3" xfId="14974" xr:uid="{00000000-0005-0000-0000-0000A4930000}"/>
    <cellStyle name="Normal 12 5 3 4 7 3 2" xfId="40594" xr:uid="{00000000-0005-0000-0000-0000A5930000}"/>
    <cellStyle name="Normal 12 5 3 4 7 4" xfId="27784" xr:uid="{00000000-0005-0000-0000-0000A6930000}"/>
    <cellStyle name="Normal 12 5 3 4 8" xfId="3993" xr:uid="{00000000-0005-0000-0000-0000A7930000}"/>
    <cellStyle name="Normal 12 5 3 4 8 2" xfId="9483" xr:uid="{00000000-0005-0000-0000-0000A8930000}"/>
    <cellStyle name="Normal 12 5 3 4 8 2 2" xfId="22294" xr:uid="{00000000-0005-0000-0000-0000A9930000}"/>
    <cellStyle name="Normal 12 5 3 4 8 2 2 2" xfId="47914" xr:uid="{00000000-0005-0000-0000-0000AA930000}"/>
    <cellStyle name="Normal 12 5 3 4 8 2 3" xfId="35104" xr:uid="{00000000-0005-0000-0000-0000AB930000}"/>
    <cellStyle name="Normal 12 5 3 4 8 3" xfId="16804" xr:uid="{00000000-0005-0000-0000-0000AC930000}"/>
    <cellStyle name="Normal 12 5 3 4 8 3 2" xfId="42424" xr:uid="{00000000-0005-0000-0000-0000AD930000}"/>
    <cellStyle name="Normal 12 5 3 4 8 4" xfId="29614" xr:uid="{00000000-0005-0000-0000-0000AE930000}"/>
    <cellStyle name="Normal 12 5 3 4 9" xfId="11313" xr:uid="{00000000-0005-0000-0000-0000AF930000}"/>
    <cellStyle name="Normal 12 5 3 4 9 2" xfId="24124" xr:uid="{00000000-0005-0000-0000-0000B0930000}"/>
    <cellStyle name="Normal 12 5 3 4 9 2 2" xfId="49744" xr:uid="{00000000-0005-0000-0000-0000B1930000}"/>
    <cellStyle name="Normal 12 5 3 4 9 3" xfId="36934" xr:uid="{00000000-0005-0000-0000-0000B2930000}"/>
    <cellStyle name="Normal 12 5 3 5" xfId="390" xr:uid="{00000000-0005-0000-0000-0000B3930000}"/>
    <cellStyle name="Normal 12 5 3 5 2" xfId="867" xr:uid="{00000000-0005-0000-0000-0000B4930000}"/>
    <cellStyle name="Normal 12 5 3 5 2 2" xfId="1762" xr:uid="{00000000-0005-0000-0000-0000B5930000}"/>
    <cellStyle name="Normal 12 5 3 5 2 2 2" xfId="3592" xr:uid="{00000000-0005-0000-0000-0000B6930000}"/>
    <cellStyle name="Normal 12 5 3 5 2 2 2 2" xfId="9082" xr:uid="{00000000-0005-0000-0000-0000B7930000}"/>
    <cellStyle name="Normal 12 5 3 5 2 2 2 2 2" xfId="21893" xr:uid="{00000000-0005-0000-0000-0000B8930000}"/>
    <cellStyle name="Normal 12 5 3 5 2 2 2 2 2 2" xfId="47513" xr:uid="{00000000-0005-0000-0000-0000B9930000}"/>
    <cellStyle name="Normal 12 5 3 5 2 2 2 2 3" xfId="34703" xr:uid="{00000000-0005-0000-0000-0000BA930000}"/>
    <cellStyle name="Normal 12 5 3 5 2 2 2 3" xfId="16403" xr:uid="{00000000-0005-0000-0000-0000BB930000}"/>
    <cellStyle name="Normal 12 5 3 5 2 2 2 3 2" xfId="42023" xr:uid="{00000000-0005-0000-0000-0000BC930000}"/>
    <cellStyle name="Normal 12 5 3 5 2 2 2 4" xfId="29213" xr:uid="{00000000-0005-0000-0000-0000BD930000}"/>
    <cellStyle name="Normal 12 5 3 5 2 2 3" xfId="5422" xr:uid="{00000000-0005-0000-0000-0000BE930000}"/>
    <cellStyle name="Normal 12 5 3 5 2 2 3 2" xfId="10912" xr:uid="{00000000-0005-0000-0000-0000BF930000}"/>
    <cellStyle name="Normal 12 5 3 5 2 2 3 2 2" xfId="23723" xr:uid="{00000000-0005-0000-0000-0000C0930000}"/>
    <cellStyle name="Normal 12 5 3 5 2 2 3 2 2 2" xfId="49343" xr:uid="{00000000-0005-0000-0000-0000C1930000}"/>
    <cellStyle name="Normal 12 5 3 5 2 2 3 2 3" xfId="36533" xr:uid="{00000000-0005-0000-0000-0000C2930000}"/>
    <cellStyle name="Normal 12 5 3 5 2 2 3 3" xfId="18233" xr:uid="{00000000-0005-0000-0000-0000C3930000}"/>
    <cellStyle name="Normal 12 5 3 5 2 2 3 3 2" xfId="43853" xr:uid="{00000000-0005-0000-0000-0000C4930000}"/>
    <cellStyle name="Normal 12 5 3 5 2 2 3 4" xfId="31043" xr:uid="{00000000-0005-0000-0000-0000C5930000}"/>
    <cellStyle name="Normal 12 5 3 5 2 2 4" xfId="12742" xr:uid="{00000000-0005-0000-0000-0000C6930000}"/>
    <cellStyle name="Normal 12 5 3 5 2 2 4 2" xfId="25553" xr:uid="{00000000-0005-0000-0000-0000C7930000}"/>
    <cellStyle name="Normal 12 5 3 5 2 2 4 2 2" xfId="51173" xr:uid="{00000000-0005-0000-0000-0000C8930000}"/>
    <cellStyle name="Normal 12 5 3 5 2 2 4 3" xfId="38363" xr:uid="{00000000-0005-0000-0000-0000C9930000}"/>
    <cellStyle name="Normal 12 5 3 5 2 2 5" xfId="7252" xr:uid="{00000000-0005-0000-0000-0000CA930000}"/>
    <cellStyle name="Normal 12 5 3 5 2 2 5 2" xfId="20063" xr:uid="{00000000-0005-0000-0000-0000CB930000}"/>
    <cellStyle name="Normal 12 5 3 5 2 2 5 2 2" xfId="45683" xr:uid="{00000000-0005-0000-0000-0000CC930000}"/>
    <cellStyle name="Normal 12 5 3 5 2 2 5 3" xfId="32873" xr:uid="{00000000-0005-0000-0000-0000CD930000}"/>
    <cellStyle name="Normal 12 5 3 5 2 2 6" xfId="14573" xr:uid="{00000000-0005-0000-0000-0000CE930000}"/>
    <cellStyle name="Normal 12 5 3 5 2 2 6 2" xfId="40193" xr:uid="{00000000-0005-0000-0000-0000CF930000}"/>
    <cellStyle name="Normal 12 5 3 5 2 2 7" xfId="27383" xr:uid="{00000000-0005-0000-0000-0000D0930000}"/>
    <cellStyle name="Normal 12 5 3 5 2 3" xfId="2698" xr:uid="{00000000-0005-0000-0000-0000D1930000}"/>
    <cellStyle name="Normal 12 5 3 5 2 3 2" xfId="8188" xr:uid="{00000000-0005-0000-0000-0000D2930000}"/>
    <cellStyle name="Normal 12 5 3 5 2 3 2 2" xfId="20999" xr:uid="{00000000-0005-0000-0000-0000D3930000}"/>
    <cellStyle name="Normal 12 5 3 5 2 3 2 2 2" xfId="46619" xr:uid="{00000000-0005-0000-0000-0000D4930000}"/>
    <cellStyle name="Normal 12 5 3 5 2 3 2 3" xfId="33809" xr:uid="{00000000-0005-0000-0000-0000D5930000}"/>
    <cellStyle name="Normal 12 5 3 5 2 3 3" xfId="15509" xr:uid="{00000000-0005-0000-0000-0000D6930000}"/>
    <cellStyle name="Normal 12 5 3 5 2 3 3 2" xfId="41129" xr:uid="{00000000-0005-0000-0000-0000D7930000}"/>
    <cellStyle name="Normal 12 5 3 5 2 3 4" xfId="28319" xr:uid="{00000000-0005-0000-0000-0000D8930000}"/>
    <cellStyle name="Normal 12 5 3 5 2 4" xfId="4528" xr:uid="{00000000-0005-0000-0000-0000D9930000}"/>
    <cellStyle name="Normal 12 5 3 5 2 4 2" xfId="10018" xr:uid="{00000000-0005-0000-0000-0000DA930000}"/>
    <cellStyle name="Normal 12 5 3 5 2 4 2 2" xfId="22829" xr:uid="{00000000-0005-0000-0000-0000DB930000}"/>
    <cellStyle name="Normal 12 5 3 5 2 4 2 2 2" xfId="48449" xr:uid="{00000000-0005-0000-0000-0000DC930000}"/>
    <cellStyle name="Normal 12 5 3 5 2 4 2 3" xfId="35639" xr:uid="{00000000-0005-0000-0000-0000DD930000}"/>
    <cellStyle name="Normal 12 5 3 5 2 4 3" xfId="17339" xr:uid="{00000000-0005-0000-0000-0000DE930000}"/>
    <cellStyle name="Normal 12 5 3 5 2 4 3 2" xfId="42959" xr:uid="{00000000-0005-0000-0000-0000DF930000}"/>
    <cellStyle name="Normal 12 5 3 5 2 4 4" xfId="30149" xr:uid="{00000000-0005-0000-0000-0000E0930000}"/>
    <cellStyle name="Normal 12 5 3 5 2 5" xfId="11848" xr:uid="{00000000-0005-0000-0000-0000E1930000}"/>
    <cellStyle name="Normal 12 5 3 5 2 5 2" xfId="24659" xr:uid="{00000000-0005-0000-0000-0000E2930000}"/>
    <cellStyle name="Normal 12 5 3 5 2 5 2 2" xfId="50279" xr:uid="{00000000-0005-0000-0000-0000E3930000}"/>
    <cellStyle name="Normal 12 5 3 5 2 5 3" xfId="37469" xr:uid="{00000000-0005-0000-0000-0000E4930000}"/>
    <cellStyle name="Normal 12 5 3 5 2 6" xfId="6358" xr:uid="{00000000-0005-0000-0000-0000E5930000}"/>
    <cellStyle name="Normal 12 5 3 5 2 6 2" xfId="19169" xr:uid="{00000000-0005-0000-0000-0000E6930000}"/>
    <cellStyle name="Normal 12 5 3 5 2 6 2 2" xfId="44789" xr:uid="{00000000-0005-0000-0000-0000E7930000}"/>
    <cellStyle name="Normal 12 5 3 5 2 6 3" xfId="31979" xr:uid="{00000000-0005-0000-0000-0000E8930000}"/>
    <cellStyle name="Normal 12 5 3 5 2 7" xfId="13679" xr:uid="{00000000-0005-0000-0000-0000E9930000}"/>
    <cellStyle name="Normal 12 5 3 5 2 7 2" xfId="39299" xr:uid="{00000000-0005-0000-0000-0000EA930000}"/>
    <cellStyle name="Normal 12 5 3 5 2 8" xfId="26489" xr:uid="{00000000-0005-0000-0000-0000EB930000}"/>
    <cellStyle name="Normal 12 5 3 5 3" xfId="1285" xr:uid="{00000000-0005-0000-0000-0000EC930000}"/>
    <cellStyle name="Normal 12 5 3 5 3 2" xfId="3115" xr:uid="{00000000-0005-0000-0000-0000ED930000}"/>
    <cellStyle name="Normal 12 5 3 5 3 2 2" xfId="8605" xr:uid="{00000000-0005-0000-0000-0000EE930000}"/>
    <cellStyle name="Normal 12 5 3 5 3 2 2 2" xfId="21416" xr:uid="{00000000-0005-0000-0000-0000EF930000}"/>
    <cellStyle name="Normal 12 5 3 5 3 2 2 2 2" xfId="47036" xr:uid="{00000000-0005-0000-0000-0000F0930000}"/>
    <cellStyle name="Normal 12 5 3 5 3 2 2 3" xfId="34226" xr:uid="{00000000-0005-0000-0000-0000F1930000}"/>
    <cellStyle name="Normal 12 5 3 5 3 2 3" xfId="15926" xr:uid="{00000000-0005-0000-0000-0000F2930000}"/>
    <cellStyle name="Normal 12 5 3 5 3 2 3 2" xfId="41546" xr:uid="{00000000-0005-0000-0000-0000F3930000}"/>
    <cellStyle name="Normal 12 5 3 5 3 2 4" xfId="28736" xr:uid="{00000000-0005-0000-0000-0000F4930000}"/>
    <cellStyle name="Normal 12 5 3 5 3 3" xfId="4945" xr:uid="{00000000-0005-0000-0000-0000F5930000}"/>
    <cellStyle name="Normal 12 5 3 5 3 3 2" xfId="10435" xr:uid="{00000000-0005-0000-0000-0000F6930000}"/>
    <cellStyle name="Normal 12 5 3 5 3 3 2 2" xfId="23246" xr:uid="{00000000-0005-0000-0000-0000F7930000}"/>
    <cellStyle name="Normal 12 5 3 5 3 3 2 2 2" xfId="48866" xr:uid="{00000000-0005-0000-0000-0000F8930000}"/>
    <cellStyle name="Normal 12 5 3 5 3 3 2 3" xfId="36056" xr:uid="{00000000-0005-0000-0000-0000F9930000}"/>
    <cellStyle name="Normal 12 5 3 5 3 3 3" xfId="17756" xr:uid="{00000000-0005-0000-0000-0000FA930000}"/>
    <cellStyle name="Normal 12 5 3 5 3 3 3 2" xfId="43376" xr:uid="{00000000-0005-0000-0000-0000FB930000}"/>
    <cellStyle name="Normal 12 5 3 5 3 3 4" xfId="30566" xr:uid="{00000000-0005-0000-0000-0000FC930000}"/>
    <cellStyle name="Normal 12 5 3 5 3 4" xfId="12265" xr:uid="{00000000-0005-0000-0000-0000FD930000}"/>
    <cellStyle name="Normal 12 5 3 5 3 4 2" xfId="25076" xr:uid="{00000000-0005-0000-0000-0000FE930000}"/>
    <cellStyle name="Normal 12 5 3 5 3 4 2 2" xfId="50696" xr:uid="{00000000-0005-0000-0000-0000FF930000}"/>
    <cellStyle name="Normal 12 5 3 5 3 4 3" xfId="37886" xr:uid="{00000000-0005-0000-0000-000000940000}"/>
    <cellStyle name="Normal 12 5 3 5 3 5" xfId="6775" xr:uid="{00000000-0005-0000-0000-000001940000}"/>
    <cellStyle name="Normal 12 5 3 5 3 5 2" xfId="19586" xr:uid="{00000000-0005-0000-0000-000002940000}"/>
    <cellStyle name="Normal 12 5 3 5 3 5 2 2" xfId="45206" xr:uid="{00000000-0005-0000-0000-000003940000}"/>
    <cellStyle name="Normal 12 5 3 5 3 5 3" xfId="32396" xr:uid="{00000000-0005-0000-0000-000004940000}"/>
    <cellStyle name="Normal 12 5 3 5 3 6" xfId="14096" xr:uid="{00000000-0005-0000-0000-000005940000}"/>
    <cellStyle name="Normal 12 5 3 5 3 6 2" xfId="39716" xr:uid="{00000000-0005-0000-0000-000006940000}"/>
    <cellStyle name="Normal 12 5 3 5 3 7" xfId="26906" xr:uid="{00000000-0005-0000-0000-000007940000}"/>
    <cellStyle name="Normal 12 5 3 5 4" xfId="2221" xr:uid="{00000000-0005-0000-0000-000008940000}"/>
    <cellStyle name="Normal 12 5 3 5 4 2" xfId="7711" xr:uid="{00000000-0005-0000-0000-000009940000}"/>
    <cellStyle name="Normal 12 5 3 5 4 2 2" xfId="20522" xr:uid="{00000000-0005-0000-0000-00000A940000}"/>
    <cellStyle name="Normal 12 5 3 5 4 2 2 2" xfId="46142" xr:uid="{00000000-0005-0000-0000-00000B940000}"/>
    <cellStyle name="Normal 12 5 3 5 4 2 3" xfId="33332" xr:uid="{00000000-0005-0000-0000-00000C940000}"/>
    <cellStyle name="Normal 12 5 3 5 4 3" xfId="15032" xr:uid="{00000000-0005-0000-0000-00000D940000}"/>
    <cellStyle name="Normal 12 5 3 5 4 3 2" xfId="40652" xr:uid="{00000000-0005-0000-0000-00000E940000}"/>
    <cellStyle name="Normal 12 5 3 5 4 4" xfId="27842" xr:uid="{00000000-0005-0000-0000-00000F940000}"/>
    <cellStyle name="Normal 12 5 3 5 5" xfId="4051" xr:uid="{00000000-0005-0000-0000-000010940000}"/>
    <cellStyle name="Normal 12 5 3 5 5 2" xfId="9541" xr:uid="{00000000-0005-0000-0000-000011940000}"/>
    <cellStyle name="Normal 12 5 3 5 5 2 2" xfId="22352" xr:uid="{00000000-0005-0000-0000-000012940000}"/>
    <cellStyle name="Normal 12 5 3 5 5 2 2 2" xfId="47972" xr:uid="{00000000-0005-0000-0000-000013940000}"/>
    <cellStyle name="Normal 12 5 3 5 5 2 3" xfId="35162" xr:uid="{00000000-0005-0000-0000-000014940000}"/>
    <cellStyle name="Normal 12 5 3 5 5 3" xfId="16862" xr:uid="{00000000-0005-0000-0000-000015940000}"/>
    <cellStyle name="Normal 12 5 3 5 5 3 2" xfId="42482" xr:uid="{00000000-0005-0000-0000-000016940000}"/>
    <cellStyle name="Normal 12 5 3 5 5 4" xfId="29672" xr:uid="{00000000-0005-0000-0000-000017940000}"/>
    <cellStyle name="Normal 12 5 3 5 6" xfId="11371" xr:uid="{00000000-0005-0000-0000-000018940000}"/>
    <cellStyle name="Normal 12 5 3 5 6 2" xfId="24182" xr:uid="{00000000-0005-0000-0000-000019940000}"/>
    <cellStyle name="Normal 12 5 3 5 6 2 2" xfId="49802" xr:uid="{00000000-0005-0000-0000-00001A940000}"/>
    <cellStyle name="Normal 12 5 3 5 6 3" xfId="36992" xr:uid="{00000000-0005-0000-0000-00001B940000}"/>
    <cellStyle name="Normal 12 5 3 5 7" xfId="5881" xr:uid="{00000000-0005-0000-0000-00001C940000}"/>
    <cellStyle name="Normal 12 5 3 5 7 2" xfId="18692" xr:uid="{00000000-0005-0000-0000-00001D940000}"/>
    <cellStyle name="Normal 12 5 3 5 7 2 2" xfId="44312" xr:uid="{00000000-0005-0000-0000-00001E940000}"/>
    <cellStyle name="Normal 12 5 3 5 7 3" xfId="31502" xr:uid="{00000000-0005-0000-0000-00001F940000}"/>
    <cellStyle name="Normal 12 5 3 5 8" xfId="13202" xr:uid="{00000000-0005-0000-0000-000020940000}"/>
    <cellStyle name="Normal 12 5 3 5 8 2" xfId="38822" xr:uid="{00000000-0005-0000-0000-000021940000}"/>
    <cellStyle name="Normal 12 5 3 5 9" xfId="26012" xr:uid="{00000000-0005-0000-0000-000022940000}"/>
    <cellStyle name="Normal 12 5 3 6" xfId="600" xr:uid="{00000000-0005-0000-0000-000023940000}"/>
    <cellStyle name="Normal 12 5 3 6 2" xfId="1000" xr:uid="{00000000-0005-0000-0000-000024940000}"/>
    <cellStyle name="Normal 12 5 3 6 2 2" xfId="1895" xr:uid="{00000000-0005-0000-0000-000025940000}"/>
    <cellStyle name="Normal 12 5 3 6 2 2 2" xfId="3725" xr:uid="{00000000-0005-0000-0000-000026940000}"/>
    <cellStyle name="Normal 12 5 3 6 2 2 2 2" xfId="9215" xr:uid="{00000000-0005-0000-0000-000027940000}"/>
    <cellStyle name="Normal 12 5 3 6 2 2 2 2 2" xfId="22026" xr:uid="{00000000-0005-0000-0000-000028940000}"/>
    <cellStyle name="Normal 12 5 3 6 2 2 2 2 2 2" xfId="47646" xr:uid="{00000000-0005-0000-0000-000029940000}"/>
    <cellStyle name="Normal 12 5 3 6 2 2 2 2 3" xfId="34836" xr:uid="{00000000-0005-0000-0000-00002A940000}"/>
    <cellStyle name="Normal 12 5 3 6 2 2 2 3" xfId="16536" xr:uid="{00000000-0005-0000-0000-00002B940000}"/>
    <cellStyle name="Normal 12 5 3 6 2 2 2 3 2" xfId="42156" xr:uid="{00000000-0005-0000-0000-00002C940000}"/>
    <cellStyle name="Normal 12 5 3 6 2 2 2 4" xfId="29346" xr:uid="{00000000-0005-0000-0000-00002D940000}"/>
    <cellStyle name="Normal 12 5 3 6 2 2 3" xfId="5555" xr:uid="{00000000-0005-0000-0000-00002E940000}"/>
    <cellStyle name="Normal 12 5 3 6 2 2 3 2" xfId="11045" xr:uid="{00000000-0005-0000-0000-00002F940000}"/>
    <cellStyle name="Normal 12 5 3 6 2 2 3 2 2" xfId="23856" xr:uid="{00000000-0005-0000-0000-000030940000}"/>
    <cellStyle name="Normal 12 5 3 6 2 2 3 2 2 2" xfId="49476" xr:uid="{00000000-0005-0000-0000-000031940000}"/>
    <cellStyle name="Normal 12 5 3 6 2 2 3 2 3" xfId="36666" xr:uid="{00000000-0005-0000-0000-000032940000}"/>
    <cellStyle name="Normal 12 5 3 6 2 2 3 3" xfId="18366" xr:uid="{00000000-0005-0000-0000-000033940000}"/>
    <cellStyle name="Normal 12 5 3 6 2 2 3 3 2" xfId="43986" xr:uid="{00000000-0005-0000-0000-000034940000}"/>
    <cellStyle name="Normal 12 5 3 6 2 2 3 4" xfId="31176" xr:uid="{00000000-0005-0000-0000-000035940000}"/>
    <cellStyle name="Normal 12 5 3 6 2 2 4" xfId="12875" xr:uid="{00000000-0005-0000-0000-000036940000}"/>
    <cellStyle name="Normal 12 5 3 6 2 2 4 2" xfId="25686" xr:uid="{00000000-0005-0000-0000-000037940000}"/>
    <cellStyle name="Normal 12 5 3 6 2 2 4 2 2" xfId="51306" xr:uid="{00000000-0005-0000-0000-000038940000}"/>
    <cellStyle name="Normal 12 5 3 6 2 2 4 3" xfId="38496" xr:uid="{00000000-0005-0000-0000-000039940000}"/>
    <cellStyle name="Normal 12 5 3 6 2 2 5" xfId="7385" xr:uid="{00000000-0005-0000-0000-00003A940000}"/>
    <cellStyle name="Normal 12 5 3 6 2 2 5 2" xfId="20196" xr:uid="{00000000-0005-0000-0000-00003B940000}"/>
    <cellStyle name="Normal 12 5 3 6 2 2 5 2 2" xfId="45816" xr:uid="{00000000-0005-0000-0000-00003C940000}"/>
    <cellStyle name="Normal 12 5 3 6 2 2 5 3" xfId="33006" xr:uid="{00000000-0005-0000-0000-00003D940000}"/>
    <cellStyle name="Normal 12 5 3 6 2 2 6" xfId="14706" xr:uid="{00000000-0005-0000-0000-00003E940000}"/>
    <cellStyle name="Normal 12 5 3 6 2 2 6 2" xfId="40326" xr:uid="{00000000-0005-0000-0000-00003F940000}"/>
    <cellStyle name="Normal 12 5 3 6 2 2 7" xfId="27516" xr:uid="{00000000-0005-0000-0000-000040940000}"/>
    <cellStyle name="Normal 12 5 3 6 2 3" xfId="2831" xr:uid="{00000000-0005-0000-0000-000041940000}"/>
    <cellStyle name="Normal 12 5 3 6 2 3 2" xfId="8321" xr:uid="{00000000-0005-0000-0000-000042940000}"/>
    <cellStyle name="Normal 12 5 3 6 2 3 2 2" xfId="21132" xr:uid="{00000000-0005-0000-0000-000043940000}"/>
    <cellStyle name="Normal 12 5 3 6 2 3 2 2 2" xfId="46752" xr:uid="{00000000-0005-0000-0000-000044940000}"/>
    <cellStyle name="Normal 12 5 3 6 2 3 2 3" xfId="33942" xr:uid="{00000000-0005-0000-0000-000045940000}"/>
    <cellStyle name="Normal 12 5 3 6 2 3 3" xfId="15642" xr:uid="{00000000-0005-0000-0000-000046940000}"/>
    <cellStyle name="Normal 12 5 3 6 2 3 3 2" xfId="41262" xr:uid="{00000000-0005-0000-0000-000047940000}"/>
    <cellStyle name="Normal 12 5 3 6 2 3 4" xfId="28452" xr:uid="{00000000-0005-0000-0000-000048940000}"/>
    <cellStyle name="Normal 12 5 3 6 2 4" xfId="4661" xr:uid="{00000000-0005-0000-0000-000049940000}"/>
    <cellStyle name="Normal 12 5 3 6 2 4 2" xfId="10151" xr:uid="{00000000-0005-0000-0000-00004A940000}"/>
    <cellStyle name="Normal 12 5 3 6 2 4 2 2" xfId="22962" xr:uid="{00000000-0005-0000-0000-00004B940000}"/>
    <cellStyle name="Normal 12 5 3 6 2 4 2 2 2" xfId="48582" xr:uid="{00000000-0005-0000-0000-00004C940000}"/>
    <cellStyle name="Normal 12 5 3 6 2 4 2 3" xfId="35772" xr:uid="{00000000-0005-0000-0000-00004D940000}"/>
    <cellStyle name="Normal 12 5 3 6 2 4 3" xfId="17472" xr:uid="{00000000-0005-0000-0000-00004E940000}"/>
    <cellStyle name="Normal 12 5 3 6 2 4 3 2" xfId="43092" xr:uid="{00000000-0005-0000-0000-00004F940000}"/>
    <cellStyle name="Normal 12 5 3 6 2 4 4" xfId="30282" xr:uid="{00000000-0005-0000-0000-000050940000}"/>
    <cellStyle name="Normal 12 5 3 6 2 5" xfId="11981" xr:uid="{00000000-0005-0000-0000-000051940000}"/>
    <cellStyle name="Normal 12 5 3 6 2 5 2" xfId="24792" xr:uid="{00000000-0005-0000-0000-000052940000}"/>
    <cellStyle name="Normal 12 5 3 6 2 5 2 2" xfId="50412" xr:uid="{00000000-0005-0000-0000-000053940000}"/>
    <cellStyle name="Normal 12 5 3 6 2 5 3" xfId="37602" xr:uid="{00000000-0005-0000-0000-000054940000}"/>
    <cellStyle name="Normal 12 5 3 6 2 6" xfId="6491" xr:uid="{00000000-0005-0000-0000-000055940000}"/>
    <cellStyle name="Normal 12 5 3 6 2 6 2" xfId="19302" xr:uid="{00000000-0005-0000-0000-000056940000}"/>
    <cellStyle name="Normal 12 5 3 6 2 6 2 2" xfId="44922" xr:uid="{00000000-0005-0000-0000-000057940000}"/>
    <cellStyle name="Normal 12 5 3 6 2 6 3" xfId="32112" xr:uid="{00000000-0005-0000-0000-000058940000}"/>
    <cellStyle name="Normal 12 5 3 6 2 7" xfId="13812" xr:uid="{00000000-0005-0000-0000-000059940000}"/>
    <cellStyle name="Normal 12 5 3 6 2 7 2" xfId="39432" xr:uid="{00000000-0005-0000-0000-00005A940000}"/>
    <cellStyle name="Normal 12 5 3 6 2 8" xfId="26622" xr:uid="{00000000-0005-0000-0000-00005B940000}"/>
    <cellStyle name="Normal 12 5 3 6 3" xfId="1495" xr:uid="{00000000-0005-0000-0000-00005C940000}"/>
    <cellStyle name="Normal 12 5 3 6 3 2" xfId="3325" xr:uid="{00000000-0005-0000-0000-00005D940000}"/>
    <cellStyle name="Normal 12 5 3 6 3 2 2" xfId="8815" xr:uid="{00000000-0005-0000-0000-00005E940000}"/>
    <cellStyle name="Normal 12 5 3 6 3 2 2 2" xfId="21626" xr:uid="{00000000-0005-0000-0000-00005F940000}"/>
    <cellStyle name="Normal 12 5 3 6 3 2 2 2 2" xfId="47246" xr:uid="{00000000-0005-0000-0000-000060940000}"/>
    <cellStyle name="Normal 12 5 3 6 3 2 2 3" xfId="34436" xr:uid="{00000000-0005-0000-0000-000061940000}"/>
    <cellStyle name="Normal 12 5 3 6 3 2 3" xfId="16136" xr:uid="{00000000-0005-0000-0000-000062940000}"/>
    <cellStyle name="Normal 12 5 3 6 3 2 3 2" xfId="41756" xr:uid="{00000000-0005-0000-0000-000063940000}"/>
    <cellStyle name="Normal 12 5 3 6 3 2 4" xfId="28946" xr:uid="{00000000-0005-0000-0000-000064940000}"/>
    <cellStyle name="Normal 12 5 3 6 3 3" xfId="5155" xr:uid="{00000000-0005-0000-0000-000065940000}"/>
    <cellStyle name="Normal 12 5 3 6 3 3 2" xfId="10645" xr:uid="{00000000-0005-0000-0000-000066940000}"/>
    <cellStyle name="Normal 12 5 3 6 3 3 2 2" xfId="23456" xr:uid="{00000000-0005-0000-0000-000067940000}"/>
    <cellStyle name="Normal 12 5 3 6 3 3 2 2 2" xfId="49076" xr:uid="{00000000-0005-0000-0000-000068940000}"/>
    <cellStyle name="Normal 12 5 3 6 3 3 2 3" xfId="36266" xr:uid="{00000000-0005-0000-0000-000069940000}"/>
    <cellStyle name="Normal 12 5 3 6 3 3 3" xfId="17966" xr:uid="{00000000-0005-0000-0000-00006A940000}"/>
    <cellStyle name="Normal 12 5 3 6 3 3 3 2" xfId="43586" xr:uid="{00000000-0005-0000-0000-00006B940000}"/>
    <cellStyle name="Normal 12 5 3 6 3 3 4" xfId="30776" xr:uid="{00000000-0005-0000-0000-00006C940000}"/>
    <cellStyle name="Normal 12 5 3 6 3 4" xfId="12475" xr:uid="{00000000-0005-0000-0000-00006D940000}"/>
    <cellStyle name="Normal 12 5 3 6 3 4 2" xfId="25286" xr:uid="{00000000-0005-0000-0000-00006E940000}"/>
    <cellStyle name="Normal 12 5 3 6 3 4 2 2" xfId="50906" xr:uid="{00000000-0005-0000-0000-00006F940000}"/>
    <cellStyle name="Normal 12 5 3 6 3 4 3" xfId="38096" xr:uid="{00000000-0005-0000-0000-000070940000}"/>
    <cellStyle name="Normal 12 5 3 6 3 5" xfId="6985" xr:uid="{00000000-0005-0000-0000-000071940000}"/>
    <cellStyle name="Normal 12 5 3 6 3 5 2" xfId="19796" xr:uid="{00000000-0005-0000-0000-000072940000}"/>
    <cellStyle name="Normal 12 5 3 6 3 5 2 2" xfId="45416" xr:uid="{00000000-0005-0000-0000-000073940000}"/>
    <cellStyle name="Normal 12 5 3 6 3 5 3" xfId="32606" xr:uid="{00000000-0005-0000-0000-000074940000}"/>
    <cellStyle name="Normal 12 5 3 6 3 6" xfId="14306" xr:uid="{00000000-0005-0000-0000-000075940000}"/>
    <cellStyle name="Normal 12 5 3 6 3 6 2" xfId="39926" xr:uid="{00000000-0005-0000-0000-000076940000}"/>
    <cellStyle name="Normal 12 5 3 6 3 7" xfId="27116" xr:uid="{00000000-0005-0000-0000-000077940000}"/>
    <cellStyle name="Normal 12 5 3 6 4" xfId="2431" xr:uid="{00000000-0005-0000-0000-000078940000}"/>
    <cellStyle name="Normal 12 5 3 6 4 2" xfId="7921" xr:uid="{00000000-0005-0000-0000-000079940000}"/>
    <cellStyle name="Normal 12 5 3 6 4 2 2" xfId="20732" xr:uid="{00000000-0005-0000-0000-00007A940000}"/>
    <cellStyle name="Normal 12 5 3 6 4 2 2 2" xfId="46352" xr:uid="{00000000-0005-0000-0000-00007B940000}"/>
    <cellStyle name="Normal 12 5 3 6 4 2 3" xfId="33542" xr:uid="{00000000-0005-0000-0000-00007C940000}"/>
    <cellStyle name="Normal 12 5 3 6 4 3" xfId="15242" xr:uid="{00000000-0005-0000-0000-00007D940000}"/>
    <cellStyle name="Normal 12 5 3 6 4 3 2" xfId="40862" xr:uid="{00000000-0005-0000-0000-00007E940000}"/>
    <cellStyle name="Normal 12 5 3 6 4 4" xfId="28052" xr:uid="{00000000-0005-0000-0000-00007F940000}"/>
    <cellStyle name="Normal 12 5 3 6 5" xfId="4261" xr:uid="{00000000-0005-0000-0000-000080940000}"/>
    <cellStyle name="Normal 12 5 3 6 5 2" xfId="9751" xr:uid="{00000000-0005-0000-0000-000081940000}"/>
    <cellStyle name="Normal 12 5 3 6 5 2 2" xfId="22562" xr:uid="{00000000-0005-0000-0000-000082940000}"/>
    <cellStyle name="Normal 12 5 3 6 5 2 2 2" xfId="48182" xr:uid="{00000000-0005-0000-0000-000083940000}"/>
    <cellStyle name="Normal 12 5 3 6 5 2 3" xfId="35372" xr:uid="{00000000-0005-0000-0000-000084940000}"/>
    <cellStyle name="Normal 12 5 3 6 5 3" xfId="17072" xr:uid="{00000000-0005-0000-0000-000085940000}"/>
    <cellStyle name="Normal 12 5 3 6 5 3 2" xfId="42692" xr:uid="{00000000-0005-0000-0000-000086940000}"/>
    <cellStyle name="Normal 12 5 3 6 5 4" xfId="29882" xr:uid="{00000000-0005-0000-0000-000087940000}"/>
    <cellStyle name="Normal 12 5 3 6 6" xfId="11581" xr:uid="{00000000-0005-0000-0000-000088940000}"/>
    <cellStyle name="Normal 12 5 3 6 6 2" xfId="24392" xr:uid="{00000000-0005-0000-0000-000089940000}"/>
    <cellStyle name="Normal 12 5 3 6 6 2 2" xfId="50012" xr:uid="{00000000-0005-0000-0000-00008A940000}"/>
    <cellStyle name="Normal 12 5 3 6 6 3" xfId="37202" xr:uid="{00000000-0005-0000-0000-00008B940000}"/>
    <cellStyle name="Normal 12 5 3 6 7" xfId="6091" xr:uid="{00000000-0005-0000-0000-00008C940000}"/>
    <cellStyle name="Normal 12 5 3 6 7 2" xfId="18902" xr:uid="{00000000-0005-0000-0000-00008D940000}"/>
    <cellStyle name="Normal 12 5 3 6 7 2 2" xfId="44522" xr:uid="{00000000-0005-0000-0000-00008E940000}"/>
    <cellStyle name="Normal 12 5 3 6 7 3" xfId="31712" xr:uid="{00000000-0005-0000-0000-00008F940000}"/>
    <cellStyle name="Normal 12 5 3 6 8" xfId="13412" xr:uid="{00000000-0005-0000-0000-000090940000}"/>
    <cellStyle name="Normal 12 5 3 6 8 2" xfId="39032" xr:uid="{00000000-0005-0000-0000-000091940000}"/>
    <cellStyle name="Normal 12 5 3 6 9" xfId="26222" xr:uid="{00000000-0005-0000-0000-000092940000}"/>
    <cellStyle name="Normal 12 5 3 7" xfId="734" xr:uid="{00000000-0005-0000-0000-000093940000}"/>
    <cellStyle name="Normal 12 5 3 7 2" xfId="1629" xr:uid="{00000000-0005-0000-0000-000094940000}"/>
    <cellStyle name="Normal 12 5 3 7 2 2" xfId="3459" xr:uid="{00000000-0005-0000-0000-000095940000}"/>
    <cellStyle name="Normal 12 5 3 7 2 2 2" xfId="8949" xr:uid="{00000000-0005-0000-0000-000096940000}"/>
    <cellStyle name="Normal 12 5 3 7 2 2 2 2" xfId="21760" xr:uid="{00000000-0005-0000-0000-000097940000}"/>
    <cellStyle name="Normal 12 5 3 7 2 2 2 2 2" xfId="47380" xr:uid="{00000000-0005-0000-0000-000098940000}"/>
    <cellStyle name="Normal 12 5 3 7 2 2 2 3" xfId="34570" xr:uid="{00000000-0005-0000-0000-000099940000}"/>
    <cellStyle name="Normal 12 5 3 7 2 2 3" xfId="16270" xr:uid="{00000000-0005-0000-0000-00009A940000}"/>
    <cellStyle name="Normal 12 5 3 7 2 2 3 2" xfId="41890" xr:uid="{00000000-0005-0000-0000-00009B940000}"/>
    <cellStyle name="Normal 12 5 3 7 2 2 4" xfId="29080" xr:uid="{00000000-0005-0000-0000-00009C940000}"/>
    <cellStyle name="Normal 12 5 3 7 2 3" xfId="5289" xr:uid="{00000000-0005-0000-0000-00009D940000}"/>
    <cellStyle name="Normal 12 5 3 7 2 3 2" xfId="10779" xr:uid="{00000000-0005-0000-0000-00009E940000}"/>
    <cellStyle name="Normal 12 5 3 7 2 3 2 2" xfId="23590" xr:uid="{00000000-0005-0000-0000-00009F940000}"/>
    <cellStyle name="Normal 12 5 3 7 2 3 2 2 2" xfId="49210" xr:uid="{00000000-0005-0000-0000-0000A0940000}"/>
    <cellStyle name="Normal 12 5 3 7 2 3 2 3" xfId="36400" xr:uid="{00000000-0005-0000-0000-0000A1940000}"/>
    <cellStyle name="Normal 12 5 3 7 2 3 3" xfId="18100" xr:uid="{00000000-0005-0000-0000-0000A2940000}"/>
    <cellStyle name="Normal 12 5 3 7 2 3 3 2" xfId="43720" xr:uid="{00000000-0005-0000-0000-0000A3940000}"/>
    <cellStyle name="Normal 12 5 3 7 2 3 4" xfId="30910" xr:uid="{00000000-0005-0000-0000-0000A4940000}"/>
    <cellStyle name="Normal 12 5 3 7 2 4" xfId="12609" xr:uid="{00000000-0005-0000-0000-0000A5940000}"/>
    <cellStyle name="Normal 12 5 3 7 2 4 2" xfId="25420" xr:uid="{00000000-0005-0000-0000-0000A6940000}"/>
    <cellStyle name="Normal 12 5 3 7 2 4 2 2" xfId="51040" xr:uid="{00000000-0005-0000-0000-0000A7940000}"/>
    <cellStyle name="Normal 12 5 3 7 2 4 3" xfId="38230" xr:uid="{00000000-0005-0000-0000-0000A8940000}"/>
    <cellStyle name="Normal 12 5 3 7 2 5" xfId="7119" xr:uid="{00000000-0005-0000-0000-0000A9940000}"/>
    <cellStyle name="Normal 12 5 3 7 2 5 2" xfId="19930" xr:uid="{00000000-0005-0000-0000-0000AA940000}"/>
    <cellStyle name="Normal 12 5 3 7 2 5 2 2" xfId="45550" xr:uid="{00000000-0005-0000-0000-0000AB940000}"/>
    <cellStyle name="Normal 12 5 3 7 2 5 3" xfId="32740" xr:uid="{00000000-0005-0000-0000-0000AC940000}"/>
    <cellStyle name="Normal 12 5 3 7 2 6" xfId="14440" xr:uid="{00000000-0005-0000-0000-0000AD940000}"/>
    <cellStyle name="Normal 12 5 3 7 2 6 2" xfId="40060" xr:uid="{00000000-0005-0000-0000-0000AE940000}"/>
    <cellStyle name="Normal 12 5 3 7 2 7" xfId="27250" xr:uid="{00000000-0005-0000-0000-0000AF940000}"/>
    <cellStyle name="Normal 12 5 3 7 3" xfId="2565" xr:uid="{00000000-0005-0000-0000-0000B0940000}"/>
    <cellStyle name="Normal 12 5 3 7 3 2" xfId="8055" xr:uid="{00000000-0005-0000-0000-0000B1940000}"/>
    <cellStyle name="Normal 12 5 3 7 3 2 2" xfId="20866" xr:uid="{00000000-0005-0000-0000-0000B2940000}"/>
    <cellStyle name="Normal 12 5 3 7 3 2 2 2" xfId="46486" xr:uid="{00000000-0005-0000-0000-0000B3940000}"/>
    <cellStyle name="Normal 12 5 3 7 3 2 3" xfId="33676" xr:uid="{00000000-0005-0000-0000-0000B4940000}"/>
    <cellStyle name="Normal 12 5 3 7 3 3" xfId="15376" xr:uid="{00000000-0005-0000-0000-0000B5940000}"/>
    <cellStyle name="Normal 12 5 3 7 3 3 2" xfId="40996" xr:uid="{00000000-0005-0000-0000-0000B6940000}"/>
    <cellStyle name="Normal 12 5 3 7 3 4" xfId="28186" xr:uid="{00000000-0005-0000-0000-0000B7940000}"/>
    <cellStyle name="Normal 12 5 3 7 4" xfId="4395" xr:uid="{00000000-0005-0000-0000-0000B8940000}"/>
    <cellStyle name="Normal 12 5 3 7 4 2" xfId="9885" xr:uid="{00000000-0005-0000-0000-0000B9940000}"/>
    <cellStyle name="Normal 12 5 3 7 4 2 2" xfId="22696" xr:uid="{00000000-0005-0000-0000-0000BA940000}"/>
    <cellStyle name="Normal 12 5 3 7 4 2 2 2" xfId="48316" xr:uid="{00000000-0005-0000-0000-0000BB940000}"/>
    <cellStyle name="Normal 12 5 3 7 4 2 3" xfId="35506" xr:uid="{00000000-0005-0000-0000-0000BC940000}"/>
    <cellStyle name="Normal 12 5 3 7 4 3" xfId="17206" xr:uid="{00000000-0005-0000-0000-0000BD940000}"/>
    <cellStyle name="Normal 12 5 3 7 4 3 2" xfId="42826" xr:uid="{00000000-0005-0000-0000-0000BE940000}"/>
    <cellStyle name="Normal 12 5 3 7 4 4" xfId="30016" xr:uid="{00000000-0005-0000-0000-0000BF940000}"/>
    <cellStyle name="Normal 12 5 3 7 5" xfId="11715" xr:uid="{00000000-0005-0000-0000-0000C0940000}"/>
    <cellStyle name="Normal 12 5 3 7 5 2" xfId="24526" xr:uid="{00000000-0005-0000-0000-0000C1940000}"/>
    <cellStyle name="Normal 12 5 3 7 5 2 2" xfId="50146" xr:uid="{00000000-0005-0000-0000-0000C2940000}"/>
    <cellStyle name="Normal 12 5 3 7 5 3" xfId="37336" xr:uid="{00000000-0005-0000-0000-0000C3940000}"/>
    <cellStyle name="Normal 12 5 3 7 6" xfId="6225" xr:uid="{00000000-0005-0000-0000-0000C4940000}"/>
    <cellStyle name="Normal 12 5 3 7 6 2" xfId="19036" xr:uid="{00000000-0005-0000-0000-0000C5940000}"/>
    <cellStyle name="Normal 12 5 3 7 6 2 2" xfId="44656" xr:uid="{00000000-0005-0000-0000-0000C6940000}"/>
    <cellStyle name="Normal 12 5 3 7 6 3" xfId="31846" xr:uid="{00000000-0005-0000-0000-0000C7940000}"/>
    <cellStyle name="Normal 12 5 3 7 7" xfId="13546" xr:uid="{00000000-0005-0000-0000-0000C8940000}"/>
    <cellStyle name="Normal 12 5 3 7 7 2" xfId="39166" xr:uid="{00000000-0005-0000-0000-0000C9940000}"/>
    <cellStyle name="Normal 12 5 3 7 8" xfId="26356" xr:uid="{00000000-0005-0000-0000-0000CA940000}"/>
    <cellStyle name="Normal 12 5 3 8" xfId="1135" xr:uid="{00000000-0005-0000-0000-0000CB940000}"/>
    <cellStyle name="Normal 12 5 3 8 2" xfId="2965" xr:uid="{00000000-0005-0000-0000-0000CC940000}"/>
    <cellStyle name="Normal 12 5 3 8 2 2" xfId="8455" xr:uid="{00000000-0005-0000-0000-0000CD940000}"/>
    <cellStyle name="Normal 12 5 3 8 2 2 2" xfId="21266" xr:uid="{00000000-0005-0000-0000-0000CE940000}"/>
    <cellStyle name="Normal 12 5 3 8 2 2 2 2" xfId="46886" xr:uid="{00000000-0005-0000-0000-0000CF940000}"/>
    <cellStyle name="Normal 12 5 3 8 2 2 3" xfId="34076" xr:uid="{00000000-0005-0000-0000-0000D0940000}"/>
    <cellStyle name="Normal 12 5 3 8 2 3" xfId="15776" xr:uid="{00000000-0005-0000-0000-0000D1940000}"/>
    <cellStyle name="Normal 12 5 3 8 2 3 2" xfId="41396" xr:uid="{00000000-0005-0000-0000-0000D2940000}"/>
    <cellStyle name="Normal 12 5 3 8 2 4" xfId="28586" xr:uid="{00000000-0005-0000-0000-0000D3940000}"/>
    <cellStyle name="Normal 12 5 3 8 3" xfId="4795" xr:uid="{00000000-0005-0000-0000-0000D4940000}"/>
    <cellStyle name="Normal 12 5 3 8 3 2" xfId="10285" xr:uid="{00000000-0005-0000-0000-0000D5940000}"/>
    <cellStyle name="Normal 12 5 3 8 3 2 2" xfId="23096" xr:uid="{00000000-0005-0000-0000-0000D6940000}"/>
    <cellStyle name="Normal 12 5 3 8 3 2 2 2" xfId="48716" xr:uid="{00000000-0005-0000-0000-0000D7940000}"/>
    <cellStyle name="Normal 12 5 3 8 3 2 3" xfId="35906" xr:uid="{00000000-0005-0000-0000-0000D8940000}"/>
    <cellStyle name="Normal 12 5 3 8 3 3" xfId="17606" xr:uid="{00000000-0005-0000-0000-0000D9940000}"/>
    <cellStyle name="Normal 12 5 3 8 3 3 2" xfId="43226" xr:uid="{00000000-0005-0000-0000-0000DA940000}"/>
    <cellStyle name="Normal 12 5 3 8 3 4" xfId="30416" xr:uid="{00000000-0005-0000-0000-0000DB940000}"/>
    <cellStyle name="Normal 12 5 3 8 4" xfId="12115" xr:uid="{00000000-0005-0000-0000-0000DC940000}"/>
    <cellStyle name="Normal 12 5 3 8 4 2" xfId="24926" xr:uid="{00000000-0005-0000-0000-0000DD940000}"/>
    <cellStyle name="Normal 12 5 3 8 4 2 2" xfId="50546" xr:uid="{00000000-0005-0000-0000-0000DE940000}"/>
    <cellStyle name="Normal 12 5 3 8 4 3" xfId="37736" xr:uid="{00000000-0005-0000-0000-0000DF940000}"/>
    <cellStyle name="Normal 12 5 3 8 5" xfId="6625" xr:uid="{00000000-0005-0000-0000-0000E0940000}"/>
    <cellStyle name="Normal 12 5 3 8 5 2" xfId="19436" xr:uid="{00000000-0005-0000-0000-0000E1940000}"/>
    <cellStyle name="Normal 12 5 3 8 5 2 2" xfId="45056" xr:uid="{00000000-0005-0000-0000-0000E2940000}"/>
    <cellStyle name="Normal 12 5 3 8 5 3" xfId="32246" xr:uid="{00000000-0005-0000-0000-0000E3940000}"/>
    <cellStyle name="Normal 12 5 3 8 6" xfId="13946" xr:uid="{00000000-0005-0000-0000-0000E4940000}"/>
    <cellStyle name="Normal 12 5 3 8 6 2" xfId="39566" xr:uid="{00000000-0005-0000-0000-0000E5940000}"/>
    <cellStyle name="Normal 12 5 3 8 7" xfId="26756" xr:uid="{00000000-0005-0000-0000-0000E6940000}"/>
    <cellStyle name="Normal 12 5 3 9" xfId="2030" xr:uid="{00000000-0005-0000-0000-0000E7940000}"/>
    <cellStyle name="Normal 12 5 3 9 2" xfId="3860" xr:uid="{00000000-0005-0000-0000-0000E8940000}"/>
    <cellStyle name="Normal 12 5 3 9 2 2" xfId="9350" xr:uid="{00000000-0005-0000-0000-0000E9940000}"/>
    <cellStyle name="Normal 12 5 3 9 2 2 2" xfId="22161" xr:uid="{00000000-0005-0000-0000-0000EA940000}"/>
    <cellStyle name="Normal 12 5 3 9 2 2 2 2" xfId="47781" xr:uid="{00000000-0005-0000-0000-0000EB940000}"/>
    <cellStyle name="Normal 12 5 3 9 2 2 3" xfId="34971" xr:uid="{00000000-0005-0000-0000-0000EC940000}"/>
    <cellStyle name="Normal 12 5 3 9 2 3" xfId="16671" xr:uid="{00000000-0005-0000-0000-0000ED940000}"/>
    <cellStyle name="Normal 12 5 3 9 2 3 2" xfId="42291" xr:uid="{00000000-0005-0000-0000-0000EE940000}"/>
    <cellStyle name="Normal 12 5 3 9 2 4" xfId="29481" xr:uid="{00000000-0005-0000-0000-0000EF940000}"/>
    <cellStyle name="Normal 12 5 3 9 3" xfId="5690" xr:uid="{00000000-0005-0000-0000-0000F0940000}"/>
    <cellStyle name="Normal 12 5 3 9 3 2" xfId="11180" xr:uid="{00000000-0005-0000-0000-0000F1940000}"/>
    <cellStyle name="Normal 12 5 3 9 3 2 2" xfId="23991" xr:uid="{00000000-0005-0000-0000-0000F2940000}"/>
    <cellStyle name="Normal 12 5 3 9 3 2 2 2" xfId="49611" xr:uid="{00000000-0005-0000-0000-0000F3940000}"/>
    <cellStyle name="Normal 12 5 3 9 3 2 3" xfId="36801" xr:uid="{00000000-0005-0000-0000-0000F4940000}"/>
    <cellStyle name="Normal 12 5 3 9 3 3" xfId="18501" xr:uid="{00000000-0005-0000-0000-0000F5940000}"/>
    <cellStyle name="Normal 12 5 3 9 3 3 2" xfId="44121" xr:uid="{00000000-0005-0000-0000-0000F6940000}"/>
    <cellStyle name="Normal 12 5 3 9 3 4" xfId="31311" xr:uid="{00000000-0005-0000-0000-0000F7940000}"/>
    <cellStyle name="Normal 12 5 3 9 4" xfId="13010" xr:uid="{00000000-0005-0000-0000-0000F8940000}"/>
    <cellStyle name="Normal 12 5 3 9 4 2" xfId="25821" xr:uid="{00000000-0005-0000-0000-0000F9940000}"/>
    <cellStyle name="Normal 12 5 3 9 4 2 2" xfId="51441" xr:uid="{00000000-0005-0000-0000-0000FA940000}"/>
    <cellStyle name="Normal 12 5 3 9 4 3" xfId="38631" xr:uid="{00000000-0005-0000-0000-0000FB940000}"/>
    <cellStyle name="Normal 12 5 3 9 5" xfId="7520" xr:uid="{00000000-0005-0000-0000-0000FC940000}"/>
    <cellStyle name="Normal 12 5 3 9 5 2" xfId="20331" xr:uid="{00000000-0005-0000-0000-0000FD940000}"/>
    <cellStyle name="Normal 12 5 3 9 5 2 2" xfId="45951" xr:uid="{00000000-0005-0000-0000-0000FE940000}"/>
    <cellStyle name="Normal 12 5 3 9 5 3" xfId="33141" xr:uid="{00000000-0005-0000-0000-0000FF940000}"/>
    <cellStyle name="Normal 12 5 3 9 6" xfId="14841" xr:uid="{00000000-0005-0000-0000-000000950000}"/>
    <cellStyle name="Normal 12 5 3 9 6 2" xfId="40461" xr:uid="{00000000-0005-0000-0000-000001950000}"/>
    <cellStyle name="Normal 12 5 3 9 7" xfId="27651" xr:uid="{00000000-0005-0000-0000-000002950000}"/>
    <cellStyle name="Normal 12 5 4" xfId="198" xr:uid="{00000000-0005-0000-0000-000003950000}"/>
    <cellStyle name="Normal 12 5 4 10" xfId="2076" xr:uid="{00000000-0005-0000-0000-000004950000}"/>
    <cellStyle name="Normal 12 5 4 10 2" xfId="7566" xr:uid="{00000000-0005-0000-0000-000005950000}"/>
    <cellStyle name="Normal 12 5 4 10 2 2" xfId="20377" xr:uid="{00000000-0005-0000-0000-000006950000}"/>
    <cellStyle name="Normal 12 5 4 10 2 2 2" xfId="45997" xr:uid="{00000000-0005-0000-0000-000007950000}"/>
    <cellStyle name="Normal 12 5 4 10 2 3" xfId="33187" xr:uid="{00000000-0005-0000-0000-000008950000}"/>
    <cellStyle name="Normal 12 5 4 10 3" xfId="14887" xr:uid="{00000000-0005-0000-0000-000009950000}"/>
    <cellStyle name="Normal 12 5 4 10 3 2" xfId="40507" xr:uid="{00000000-0005-0000-0000-00000A950000}"/>
    <cellStyle name="Normal 12 5 4 10 4" xfId="27697" xr:uid="{00000000-0005-0000-0000-00000B950000}"/>
    <cellStyle name="Normal 12 5 4 11" xfId="3906" xr:uid="{00000000-0005-0000-0000-00000C950000}"/>
    <cellStyle name="Normal 12 5 4 11 2" xfId="9396" xr:uid="{00000000-0005-0000-0000-00000D950000}"/>
    <cellStyle name="Normal 12 5 4 11 2 2" xfId="22207" xr:uid="{00000000-0005-0000-0000-00000E950000}"/>
    <cellStyle name="Normal 12 5 4 11 2 2 2" xfId="47827" xr:uid="{00000000-0005-0000-0000-00000F950000}"/>
    <cellStyle name="Normal 12 5 4 11 2 3" xfId="35017" xr:uid="{00000000-0005-0000-0000-000010950000}"/>
    <cellStyle name="Normal 12 5 4 11 3" xfId="16717" xr:uid="{00000000-0005-0000-0000-000011950000}"/>
    <cellStyle name="Normal 12 5 4 11 3 2" xfId="42337" xr:uid="{00000000-0005-0000-0000-000012950000}"/>
    <cellStyle name="Normal 12 5 4 11 4" xfId="29527" xr:uid="{00000000-0005-0000-0000-000013950000}"/>
    <cellStyle name="Normal 12 5 4 12" xfId="11226" xr:uid="{00000000-0005-0000-0000-000014950000}"/>
    <cellStyle name="Normal 12 5 4 12 2" xfId="24037" xr:uid="{00000000-0005-0000-0000-000015950000}"/>
    <cellStyle name="Normal 12 5 4 12 2 2" xfId="49657" xr:uid="{00000000-0005-0000-0000-000016950000}"/>
    <cellStyle name="Normal 12 5 4 12 3" xfId="36847" xr:uid="{00000000-0005-0000-0000-000017950000}"/>
    <cellStyle name="Normal 12 5 4 13" xfId="5736" xr:uid="{00000000-0005-0000-0000-000018950000}"/>
    <cellStyle name="Normal 12 5 4 13 2" xfId="18547" xr:uid="{00000000-0005-0000-0000-000019950000}"/>
    <cellStyle name="Normal 12 5 4 13 2 2" xfId="44167" xr:uid="{00000000-0005-0000-0000-00001A950000}"/>
    <cellStyle name="Normal 12 5 4 13 3" xfId="31357" xr:uid="{00000000-0005-0000-0000-00001B950000}"/>
    <cellStyle name="Normal 12 5 4 14" xfId="13057" xr:uid="{00000000-0005-0000-0000-00001C950000}"/>
    <cellStyle name="Normal 12 5 4 14 2" xfId="38677" xr:uid="{00000000-0005-0000-0000-00001D950000}"/>
    <cellStyle name="Normal 12 5 4 15" xfId="25867" xr:uid="{00000000-0005-0000-0000-00001E950000}"/>
    <cellStyle name="Normal 12 5 4 2" xfId="218" xr:uid="{00000000-0005-0000-0000-00001F950000}"/>
    <cellStyle name="Normal 12 5 4 2 10" xfId="3926" xr:uid="{00000000-0005-0000-0000-000020950000}"/>
    <cellStyle name="Normal 12 5 4 2 10 2" xfId="9416" xr:uid="{00000000-0005-0000-0000-000021950000}"/>
    <cellStyle name="Normal 12 5 4 2 10 2 2" xfId="22227" xr:uid="{00000000-0005-0000-0000-000022950000}"/>
    <cellStyle name="Normal 12 5 4 2 10 2 2 2" xfId="47847" xr:uid="{00000000-0005-0000-0000-000023950000}"/>
    <cellStyle name="Normal 12 5 4 2 10 2 3" xfId="35037" xr:uid="{00000000-0005-0000-0000-000024950000}"/>
    <cellStyle name="Normal 12 5 4 2 10 3" xfId="16737" xr:uid="{00000000-0005-0000-0000-000025950000}"/>
    <cellStyle name="Normal 12 5 4 2 10 3 2" xfId="42357" xr:uid="{00000000-0005-0000-0000-000026950000}"/>
    <cellStyle name="Normal 12 5 4 2 10 4" xfId="29547" xr:uid="{00000000-0005-0000-0000-000027950000}"/>
    <cellStyle name="Normal 12 5 4 2 11" xfId="11246" xr:uid="{00000000-0005-0000-0000-000028950000}"/>
    <cellStyle name="Normal 12 5 4 2 11 2" xfId="24057" xr:uid="{00000000-0005-0000-0000-000029950000}"/>
    <cellStyle name="Normal 12 5 4 2 11 2 2" xfId="49677" xr:uid="{00000000-0005-0000-0000-00002A950000}"/>
    <cellStyle name="Normal 12 5 4 2 11 3" xfId="36867" xr:uid="{00000000-0005-0000-0000-00002B950000}"/>
    <cellStyle name="Normal 12 5 4 2 12" xfId="5756" xr:uid="{00000000-0005-0000-0000-00002C950000}"/>
    <cellStyle name="Normal 12 5 4 2 12 2" xfId="18567" xr:uid="{00000000-0005-0000-0000-00002D950000}"/>
    <cellStyle name="Normal 12 5 4 2 12 2 2" xfId="44187" xr:uid="{00000000-0005-0000-0000-00002E950000}"/>
    <cellStyle name="Normal 12 5 4 2 12 3" xfId="31377" xr:uid="{00000000-0005-0000-0000-00002F950000}"/>
    <cellStyle name="Normal 12 5 4 2 13" xfId="13077" xr:uid="{00000000-0005-0000-0000-000030950000}"/>
    <cellStyle name="Normal 12 5 4 2 13 2" xfId="38697" xr:uid="{00000000-0005-0000-0000-000031950000}"/>
    <cellStyle name="Normal 12 5 4 2 14" xfId="25887" xr:uid="{00000000-0005-0000-0000-000032950000}"/>
    <cellStyle name="Normal 12 5 4 2 2" xfId="305" xr:uid="{00000000-0005-0000-0000-000033950000}"/>
    <cellStyle name="Normal 12 5 4 2 2 10" xfId="5797" xr:uid="{00000000-0005-0000-0000-000034950000}"/>
    <cellStyle name="Normal 12 5 4 2 2 10 2" xfId="18608" xr:uid="{00000000-0005-0000-0000-000035950000}"/>
    <cellStyle name="Normal 12 5 4 2 2 10 2 2" xfId="44228" xr:uid="{00000000-0005-0000-0000-000036950000}"/>
    <cellStyle name="Normal 12 5 4 2 2 10 3" xfId="31418" xr:uid="{00000000-0005-0000-0000-000037950000}"/>
    <cellStyle name="Normal 12 5 4 2 2 11" xfId="13118" xr:uid="{00000000-0005-0000-0000-000038950000}"/>
    <cellStyle name="Normal 12 5 4 2 2 11 2" xfId="38738" xr:uid="{00000000-0005-0000-0000-000039950000}"/>
    <cellStyle name="Normal 12 5 4 2 2 12" xfId="25928" xr:uid="{00000000-0005-0000-0000-00003A950000}"/>
    <cellStyle name="Normal 12 5 4 2 2 2" xfId="534" xr:uid="{00000000-0005-0000-0000-00003B950000}"/>
    <cellStyle name="Normal 12 5 4 2 2 2 2" xfId="933" xr:uid="{00000000-0005-0000-0000-00003C950000}"/>
    <cellStyle name="Normal 12 5 4 2 2 2 2 2" xfId="1828" xr:uid="{00000000-0005-0000-0000-00003D950000}"/>
    <cellStyle name="Normal 12 5 4 2 2 2 2 2 2" xfId="3658" xr:uid="{00000000-0005-0000-0000-00003E950000}"/>
    <cellStyle name="Normal 12 5 4 2 2 2 2 2 2 2" xfId="9148" xr:uid="{00000000-0005-0000-0000-00003F950000}"/>
    <cellStyle name="Normal 12 5 4 2 2 2 2 2 2 2 2" xfId="21959" xr:uid="{00000000-0005-0000-0000-000040950000}"/>
    <cellStyle name="Normal 12 5 4 2 2 2 2 2 2 2 2 2" xfId="47579" xr:uid="{00000000-0005-0000-0000-000041950000}"/>
    <cellStyle name="Normal 12 5 4 2 2 2 2 2 2 2 3" xfId="34769" xr:uid="{00000000-0005-0000-0000-000042950000}"/>
    <cellStyle name="Normal 12 5 4 2 2 2 2 2 2 3" xfId="16469" xr:uid="{00000000-0005-0000-0000-000043950000}"/>
    <cellStyle name="Normal 12 5 4 2 2 2 2 2 2 3 2" xfId="42089" xr:uid="{00000000-0005-0000-0000-000044950000}"/>
    <cellStyle name="Normal 12 5 4 2 2 2 2 2 2 4" xfId="29279" xr:uid="{00000000-0005-0000-0000-000045950000}"/>
    <cellStyle name="Normal 12 5 4 2 2 2 2 2 3" xfId="5488" xr:uid="{00000000-0005-0000-0000-000046950000}"/>
    <cellStyle name="Normal 12 5 4 2 2 2 2 2 3 2" xfId="10978" xr:uid="{00000000-0005-0000-0000-000047950000}"/>
    <cellStyle name="Normal 12 5 4 2 2 2 2 2 3 2 2" xfId="23789" xr:uid="{00000000-0005-0000-0000-000048950000}"/>
    <cellStyle name="Normal 12 5 4 2 2 2 2 2 3 2 2 2" xfId="49409" xr:uid="{00000000-0005-0000-0000-000049950000}"/>
    <cellStyle name="Normal 12 5 4 2 2 2 2 2 3 2 3" xfId="36599" xr:uid="{00000000-0005-0000-0000-00004A950000}"/>
    <cellStyle name="Normal 12 5 4 2 2 2 2 2 3 3" xfId="18299" xr:uid="{00000000-0005-0000-0000-00004B950000}"/>
    <cellStyle name="Normal 12 5 4 2 2 2 2 2 3 3 2" xfId="43919" xr:uid="{00000000-0005-0000-0000-00004C950000}"/>
    <cellStyle name="Normal 12 5 4 2 2 2 2 2 3 4" xfId="31109" xr:uid="{00000000-0005-0000-0000-00004D950000}"/>
    <cellStyle name="Normal 12 5 4 2 2 2 2 2 4" xfId="12808" xr:uid="{00000000-0005-0000-0000-00004E950000}"/>
    <cellStyle name="Normal 12 5 4 2 2 2 2 2 4 2" xfId="25619" xr:uid="{00000000-0005-0000-0000-00004F950000}"/>
    <cellStyle name="Normal 12 5 4 2 2 2 2 2 4 2 2" xfId="51239" xr:uid="{00000000-0005-0000-0000-000050950000}"/>
    <cellStyle name="Normal 12 5 4 2 2 2 2 2 4 3" xfId="38429" xr:uid="{00000000-0005-0000-0000-000051950000}"/>
    <cellStyle name="Normal 12 5 4 2 2 2 2 2 5" xfId="7318" xr:uid="{00000000-0005-0000-0000-000052950000}"/>
    <cellStyle name="Normal 12 5 4 2 2 2 2 2 5 2" xfId="20129" xr:uid="{00000000-0005-0000-0000-000053950000}"/>
    <cellStyle name="Normal 12 5 4 2 2 2 2 2 5 2 2" xfId="45749" xr:uid="{00000000-0005-0000-0000-000054950000}"/>
    <cellStyle name="Normal 12 5 4 2 2 2 2 2 5 3" xfId="32939" xr:uid="{00000000-0005-0000-0000-000055950000}"/>
    <cellStyle name="Normal 12 5 4 2 2 2 2 2 6" xfId="14639" xr:uid="{00000000-0005-0000-0000-000056950000}"/>
    <cellStyle name="Normal 12 5 4 2 2 2 2 2 6 2" xfId="40259" xr:uid="{00000000-0005-0000-0000-000057950000}"/>
    <cellStyle name="Normal 12 5 4 2 2 2 2 2 7" xfId="27449" xr:uid="{00000000-0005-0000-0000-000058950000}"/>
    <cellStyle name="Normal 12 5 4 2 2 2 2 3" xfId="2764" xr:uid="{00000000-0005-0000-0000-000059950000}"/>
    <cellStyle name="Normal 12 5 4 2 2 2 2 3 2" xfId="8254" xr:uid="{00000000-0005-0000-0000-00005A950000}"/>
    <cellStyle name="Normal 12 5 4 2 2 2 2 3 2 2" xfId="21065" xr:uid="{00000000-0005-0000-0000-00005B950000}"/>
    <cellStyle name="Normal 12 5 4 2 2 2 2 3 2 2 2" xfId="46685" xr:uid="{00000000-0005-0000-0000-00005C950000}"/>
    <cellStyle name="Normal 12 5 4 2 2 2 2 3 2 3" xfId="33875" xr:uid="{00000000-0005-0000-0000-00005D950000}"/>
    <cellStyle name="Normal 12 5 4 2 2 2 2 3 3" xfId="15575" xr:uid="{00000000-0005-0000-0000-00005E950000}"/>
    <cellStyle name="Normal 12 5 4 2 2 2 2 3 3 2" xfId="41195" xr:uid="{00000000-0005-0000-0000-00005F950000}"/>
    <cellStyle name="Normal 12 5 4 2 2 2 2 3 4" xfId="28385" xr:uid="{00000000-0005-0000-0000-000060950000}"/>
    <cellStyle name="Normal 12 5 4 2 2 2 2 4" xfId="4594" xr:uid="{00000000-0005-0000-0000-000061950000}"/>
    <cellStyle name="Normal 12 5 4 2 2 2 2 4 2" xfId="10084" xr:uid="{00000000-0005-0000-0000-000062950000}"/>
    <cellStyle name="Normal 12 5 4 2 2 2 2 4 2 2" xfId="22895" xr:uid="{00000000-0005-0000-0000-000063950000}"/>
    <cellStyle name="Normal 12 5 4 2 2 2 2 4 2 2 2" xfId="48515" xr:uid="{00000000-0005-0000-0000-000064950000}"/>
    <cellStyle name="Normal 12 5 4 2 2 2 2 4 2 3" xfId="35705" xr:uid="{00000000-0005-0000-0000-000065950000}"/>
    <cellStyle name="Normal 12 5 4 2 2 2 2 4 3" xfId="17405" xr:uid="{00000000-0005-0000-0000-000066950000}"/>
    <cellStyle name="Normal 12 5 4 2 2 2 2 4 3 2" xfId="43025" xr:uid="{00000000-0005-0000-0000-000067950000}"/>
    <cellStyle name="Normal 12 5 4 2 2 2 2 4 4" xfId="30215" xr:uid="{00000000-0005-0000-0000-000068950000}"/>
    <cellStyle name="Normal 12 5 4 2 2 2 2 5" xfId="11914" xr:uid="{00000000-0005-0000-0000-000069950000}"/>
    <cellStyle name="Normal 12 5 4 2 2 2 2 5 2" xfId="24725" xr:uid="{00000000-0005-0000-0000-00006A950000}"/>
    <cellStyle name="Normal 12 5 4 2 2 2 2 5 2 2" xfId="50345" xr:uid="{00000000-0005-0000-0000-00006B950000}"/>
    <cellStyle name="Normal 12 5 4 2 2 2 2 5 3" xfId="37535" xr:uid="{00000000-0005-0000-0000-00006C950000}"/>
    <cellStyle name="Normal 12 5 4 2 2 2 2 6" xfId="6424" xr:uid="{00000000-0005-0000-0000-00006D950000}"/>
    <cellStyle name="Normal 12 5 4 2 2 2 2 6 2" xfId="19235" xr:uid="{00000000-0005-0000-0000-00006E950000}"/>
    <cellStyle name="Normal 12 5 4 2 2 2 2 6 2 2" xfId="44855" xr:uid="{00000000-0005-0000-0000-00006F950000}"/>
    <cellStyle name="Normal 12 5 4 2 2 2 2 6 3" xfId="32045" xr:uid="{00000000-0005-0000-0000-000070950000}"/>
    <cellStyle name="Normal 12 5 4 2 2 2 2 7" xfId="13745" xr:uid="{00000000-0005-0000-0000-000071950000}"/>
    <cellStyle name="Normal 12 5 4 2 2 2 2 7 2" xfId="39365" xr:uid="{00000000-0005-0000-0000-000072950000}"/>
    <cellStyle name="Normal 12 5 4 2 2 2 2 8" xfId="26555" xr:uid="{00000000-0005-0000-0000-000073950000}"/>
    <cellStyle name="Normal 12 5 4 2 2 2 3" xfId="1429" xr:uid="{00000000-0005-0000-0000-000074950000}"/>
    <cellStyle name="Normal 12 5 4 2 2 2 3 2" xfId="3259" xr:uid="{00000000-0005-0000-0000-000075950000}"/>
    <cellStyle name="Normal 12 5 4 2 2 2 3 2 2" xfId="8749" xr:uid="{00000000-0005-0000-0000-000076950000}"/>
    <cellStyle name="Normal 12 5 4 2 2 2 3 2 2 2" xfId="21560" xr:uid="{00000000-0005-0000-0000-000077950000}"/>
    <cellStyle name="Normal 12 5 4 2 2 2 3 2 2 2 2" xfId="47180" xr:uid="{00000000-0005-0000-0000-000078950000}"/>
    <cellStyle name="Normal 12 5 4 2 2 2 3 2 2 3" xfId="34370" xr:uid="{00000000-0005-0000-0000-000079950000}"/>
    <cellStyle name="Normal 12 5 4 2 2 2 3 2 3" xfId="16070" xr:uid="{00000000-0005-0000-0000-00007A950000}"/>
    <cellStyle name="Normal 12 5 4 2 2 2 3 2 3 2" xfId="41690" xr:uid="{00000000-0005-0000-0000-00007B950000}"/>
    <cellStyle name="Normal 12 5 4 2 2 2 3 2 4" xfId="28880" xr:uid="{00000000-0005-0000-0000-00007C950000}"/>
    <cellStyle name="Normal 12 5 4 2 2 2 3 3" xfId="5089" xr:uid="{00000000-0005-0000-0000-00007D950000}"/>
    <cellStyle name="Normal 12 5 4 2 2 2 3 3 2" xfId="10579" xr:uid="{00000000-0005-0000-0000-00007E950000}"/>
    <cellStyle name="Normal 12 5 4 2 2 2 3 3 2 2" xfId="23390" xr:uid="{00000000-0005-0000-0000-00007F950000}"/>
    <cellStyle name="Normal 12 5 4 2 2 2 3 3 2 2 2" xfId="49010" xr:uid="{00000000-0005-0000-0000-000080950000}"/>
    <cellStyle name="Normal 12 5 4 2 2 2 3 3 2 3" xfId="36200" xr:uid="{00000000-0005-0000-0000-000081950000}"/>
    <cellStyle name="Normal 12 5 4 2 2 2 3 3 3" xfId="17900" xr:uid="{00000000-0005-0000-0000-000082950000}"/>
    <cellStyle name="Normal 12 5 4 2 2 2 3 3 3 2" xfId="43520" xr:uid="{00000000-0005-0000-0000-000083950000}"/>
    <cellStyle name="Normal 12 5 4 2 2 2 3 3 4" xfId="30710" xr:uid="{00000000-0005-0000-0000-000084950000}"/>
    <cellStyle name="Normal 12 5 4 2 2 2 3 4" xfId="12409" xr:uid="{00000000-0005-0000-0000-000085950000}"/>
    <cellStyle name="Normal 12 5 4 2 2 2 3 4 2" xfId="25220" xr:uid="{00000000-0005-0000-0000-000086950000}"/>
    <cellStyle name="Normal 12 5 4 2 2 2 3 4 2 2" xfId="50840" xr:uid="{00000000-0005-0000-0000-000087950000}"/>
    <cellStyle name="Normal 12 5 4 2 2 2 3 4 3" xfId="38030" xr:uid="{00000000-0005-0000-0000-000088950000}"/>
    <cellStyle name="Normal 12 5 4 2 2 2 3 5" xfId="6919" xr:uid="{00000000-0005-0000-0000-000089950000}"/>
    <cellStyle name="Normal 12 5 4 2 2 2 3 5 2" xfId="19730" xr:uid="{00000000-0005-0000-0000-00008A950000}"/>
    <cellStyle name="Normal 12 5 4 2 2 2 3 5 2 2" xfId="45350" xr:uid="{00000000-0005-0000-0000-00008B950000}"/>
    <cellStyle name="Normal 12 5 4 2 2 2 3 5 3" xfId="32540" xr:uid="{00000000-0005-0000-0000-00008C950000}"/>
    <cellStyle name="Normal 12 5 4 2 2 2 3 6" xfId="14240" xr:uid="{00000000-0005-0000-0000-00008D950000}"/>
    <cellStyle name="Normal 12 5 4 2 2 2 3 6 2" xfId="39860" xr:uid="{00000000-0005-0000-0000-00008E950000}"/>
    <cellStyle name="Normal 12 5 4 2 2 2 3 7" xfId="27050" xr:uid="{00000000-0005-0000-0000-00008F950000}"/>
    <cellStyle name="Normal 12 5 4 2 2 2 4" xfId="2365" xr:uid="{00000000-0005-0000-0000-000090950000}"/>
    <cellStyle name="Normal 12 5 4 2 2 2 4 2" xfId="7855" xr:uid="{00000000-0005-0000-0000-000091950000}"/>
    <cellStyle name="Normal 12 5 4 2 2 2 4 2 2" xfId="20666" xr:uid="{00000000-0005-0000-0000-000092950000}"/>
    <cellStyle name="Normal 12 5 4 2 2 2 4 2 2 2" xfId="46286" xr:uid="{00000000-0005-0000-0000-000093950000}"/>
    <cellStyle name="Normal 12 5 4 2 2 2 4 2 3" xfId="33476" xr:uid="{00000000-0005-0000-0000-000094950000}"/>
    <cellStyle name="Normal 12 5 4 2 2 2 4 3" xfId="15176" xr:uid="{00000000-0005-0000-0000-000095950000}"/>
    <cellStyle name="Normal 12 5 4 2 2 2 4 3 2" xfId="40796" xr:uid="{00000000-0005-0000-0000-000096950000}"/>
    <cellStyle name="Normal 12 5 4 2 2 2 4 4" xfId="27986" xr:uid="{00000000-0005-0000-0000-000097950000}"/>
    <cellStyle name="Normal 12 5 4 2 2 2 5" xfId="4195" xr:uid="{00000000-0005-0000-0000-000098950000}"/>
    <cellStyle name="Normal 12 5 4 2 2 2 5 2" xfId="9685" xr:uid="{00000000-0005-0000-0000-000099950000}"/>
    <cellStyle name="Normal 12 5 4 2 2 2 5 2 2" xfId="22496" xr:uid="{00000000-0005-0000-0000-00009A950000}"/>
    <cellStyle name="Normal 12 5 4 2 2 2 5 2 2 2" xfId="48116" xr:uid="{00000000-0005-0000-0000-00009B950000}"/>
    <cellStyle name="Normal 12 5 4 2 2 2 5 2 3" xfId="35306" xr:uid="{00000000-0005-0000-0000-00009C950000}"/>
    <cellStyle name="Normal 12 5 4 2 2 2 5 3" xfId="17006" xr:uid="{00000000-0005-0000-0000-00009D950000}"/>
    <cellStyle name="Normal 12 5 4 2 2 2 5 3 2" xfId="42626" xr:uid="{00000000-0005-0000-0000-00009E950000}"/>
    <cellStyle name="Normal 12 5 4 2 2 2 5 4" xfId="29816" xr:uid="{00000000-0005-0000-0000-00009F950000}"/>
    <cellStyle name="Normal 12 5 4 2 2 2 6" xfId="11515" xr:uid="{00000000-0005-0000-0000-0000A0950000}"/>
    <cellStyle name="Normal 12 5 4 2 2 2 6 2" xfId="24326" xr:uid="{00000000-0005-0000-0000-0000A1950000}"/>
    <cellStyle name="Normal 12 5 4 2 2 2 6 2 2" xfId="49946" xr:uid="{00000000-0005-0000-0000-0000A2950000}"/>
    <cellStyle name="Normal 12 5 4 2 2 2 6 3" xfId="37136" xr:uid="{00000000-0005-0000-0000-0000A3950000}"/>
    <cellStyle name="Normal 12 5 4 2 2 2 7" xfId="6025" xr:uid="{00000000-0005-0000-0000-0000A4950000}"/>
    <cellStyle name="Normal 12 5 4 2 2 2 7 2" xfId="18836" xr:uid="{00000000-0005-0000-0000-0000A5950000}"/>
    <cellStyle name="Normal 12 5 4 2 2 2 7 2 2" xfId="44456" xr:uid="{00000000-0005-0000-0000-0000A6950000}"/>
    <cellStyle name="Normal 12 5 4 2 2 2 7 3" xfId="31646" xr:uid="{00000000-0005-0000-0000-0000A7950000}"/>
    <cellStyle name="Normal 12 5 4 2 2 2 8" xfId="13346" xr:uid="{00000000-0005-0000-0000-0000A8950000}"/>
    <cellStyle name="Normal 12 5 4 2 2 2 8 2" xfId="38966" xr:uid="{00000000-0005-0000-0000-0000A9950000}"/>
    <cellStyle name="Normal 12 5 4 2 2 2 9" xfId="26156" xr:uid="{00000000-0005-0000-0000-0000AA950000}"/>
    <cellStyle name="Normal 12 5 4 2 2 3" xfId="666" xr:uid="{00000000-0005-0000-0000-0000AB950000}"/>
    <cellStyle name="Normal 12 5 4 2 2 3 2" xfId="1066" xr:uid="{00000000-0005-0000-0000-0000AC950000}"/>
    <cellStyle name="Normal 12 5 4 2 2 3 2 2" xfId="1961" xr:uid="{00000000-0005-0000-0000-0000AD950000}"/>
    <cellStyle name="Normal 12 5 4 2 2 3 2 2 2" xfId="3791" xr:uid="{00000000-0005-0000-0000-0000AE950000}"/>
    <cellStyle name="Normal 12 5 4 2 2 3 2 2 2 2" xfId="9281" xr:uid="{00000000-0005-0000-0000-0000AF950000}"/>
    <cellStyle name="Normal 12 5 4 2 2 3 2 2 2 2 2" xfId="22092" xr:uid="{00000000-0005-0000-0000-0000B0950000}"/>
    <cellStyle name="Normal 12 5 4 2 2 3 2 2 2 2 2 2" xfId="47712" xr:uid="{00000000-0005-0000-0000-0000B1950000}"/>
    <cellStyle name="Normal 12 5 4 2 2 3 2 2 2 2 3" xfId="34902" xr:uid="{00000000-0005-0000-0000-0000B2950000}"/>
    <cellStyle name="Normal 12 5 4 2 2 3 2 2 2 3" xfId="16602" xr:uid="{00000000-0005-0000-0000-0000B3950000}"/>
    <cellStyle name="Normal 12 5 4 2 2 3 2 2 2 3 2" xfId="42222" xr:uid="{00000000-0005-0000-0000-0000B4950000}"/>
    <cellStyle name="Normal 12 5 4 2 2 3 2 2 2 4" xfId="29412" xr:uid="{00000000-0005-0000-0000-0000B5950000}"/>
    <cellStyle name="Normal 12 5 4 2 2 3 2 2 3" xfId="5621" xr:uid="{00000000-0005-0000-0000-0000B6950000}"/>
    <cellStyle name="Normal 12 5 4 2 2 3 2 2 3 2" xfId="11111" xr:uid="{00000000-0005-0000-0000-0000B7950000}"/>
    <cellStyle name="Normal 12 5 4 2 2 3 2 2 3 2 2" xfId="23922" xr:uid="{00000000-0005-0000-0000-0000B8950000}"/>
    <cellStyle name="Normal 12 5 4 2 2 3 2 2 3 2 2 2" xfId="49542" xr:uid="{00000000-0005-0000-0000-0000B9950000}"/>
    <cellStyle name="Normal 12 5 4 2 2 3 2 2 3 2 3" xfId="36732" xr:uid="{00000000-0005-0000-0000-0000BA950000}"/>
    <cellStyle name="Normal 12 5 4 2 2 3 2 2 3 3" xfId="18432" xr:uid="{00000000-0005-0000-0000-0000BB950000}"/>
    <cellStyle name="Normal 12 5 4 2 2 3 2 2 3 3 2" xfId="44052" xr:uid="{00000000-0005-0000-0000-0000BC950000}"/>
    <cellStyle name="Normal 12 5 4 2 2 3 2 2 3 4" xfId="31242" xr:uid="{00000000-0005-0000-0000-0000BD950000}"/>
    <cellStyle name="Normal 12 5 4 2 2 3 2 2 4" xfId="12941" xr:uid="{00000000-0005-0000-0000-0000BE950000}"/>
    <cellStyle name="Normal 12 5 4 2 2 3 2 2 4 2" xfId="25752" xr:uid="{00000000-0005-0000-0000-0000BF950000}"/>
    <cellStyle name="Normal 12 5 4 2 2 3 2 2 4 2 2" xfId="51372" xr:uid="{00000000-0005-0000-0000-0000C0950000}"/>
    <cellStyle name="Normal 12 5 4 2 2 3 2 2 4 3" xfId="38562" xr:uid="{00000000-0005-0000-0000-0000C1950000}"/>
    <cellStyle name="Normal 12 5 4 2 2 3 2 2 5" xfId="7451" xr:uid="{00000000-0005-0000-0000-0000C2950000}"/>
    <cellStyle name="Normal 12 5 4 2 2 3 2 2 5 2" xfId="20262" xr:uid="{00000000-0005-0000-0000-0000C3950000}"/>
    <cellStyle name="Normal 12 5 4 2 2 3 2 2 5 2 2" xfId="45882" xr:uid="{00000000-0005-0000-0000-0000C4950000}"/>
    <cellStyle name="Normal 12 5 4 2 2 3 2 2 5 3" xfId="33072" xr:uid="{00000000-0005-0000-0000-0000C5950000}"/>
    <cellStyle name="Normal 12 5 4 2 2 3 2 2 6" xfId="14772" xr:uid="{00000000-0005-0000-0000-0000C6950000}"/>
    <cellStyle name="Normal 12 5 4 2 2 3 2 2 6 2" xfId="40392" xr:uid="{00000000-0005-0000-0000-0000C7950000}"/>
    <cellStyle name="Normal 12 5 4 2 2 3 2 2 7" xfId="27582" xr:uid="{00000000-0005-0000-0000-0000C8950000}"/>
    <cellStyle name="Normal 12 5 4 2 2 3 2 3" xfId="2897" xr:uid="{00000000-0005-0000-0000-0000C9950000}"/>
    <cellStyle name="Normal 12 5 4 2 2 3 2 3 2" xfId="8387" xr:uid="{00000000-0005-0000-0000-0000CA950000}"/>
    <cellStyle name="Normal 12 5 4 2 2 3 2 3 2 2" xfId="21198" xr:uid="{00000000-0005-0000-0000-0000CB950000}"/>
    <cellStyle name="Normal 12 5 4 2 2 3 2 3 2 2 2" xfId="46818" xr:uid="{00000000-0005-0000-0000-0000CC950000}"/>
    <cellStyle name="Normal 12 5 4 2 2 3 2 3 2 3" xfId="34008" xr:uid="{00000000-0005-0000-0000-0000CD950000}"/>
    <cellStyle name="Normal 12 5 4 2 2 3 2 3 3" xfId="15708" xr:uid="{00000000-0005-0000-0000-0000CE950000}"/>
    <cellStyle name="Normal 12 5 4 2 2 3 2 3 3 2" xfId="41328" xr:uid="{00000000-0005-0000-0000-0000CF950000}"/>
    <cellStyle name="Normal 12 5 4 2 2 3 2 3 4" xfId="28518" xr:uid="{00000000-0005-0000-0000-0000D0950000}"/>
    <cellStyle name="Normal 12 5 4 2 2 3 2 4" xfId="4727" xr:uid="{00000000-0005-0000-0000-0000D1950000}"/>
    <cellStyle name="Normal 12 5 4 2 2 3 2 4 2" xfId="10217" xr:uid="{00000000-0005-0000-0000-0000D2950000}"/>
    <cellStyle name="Normal 12 5 4 2 2 3 2 4 2 2" xfId="23028" xr:uid="{00000000-0005-0000-0000-0000D3950000}"/>
    <cellStyle name="Normal 12 5 4 2 2 3 2 4 2 2 2" xfId="48648" xr:uid="{00000000-0005-0000-0000-0000D4950000}"/>
    <cellStyle name="Normal 12 5 4 2 2 3 2 4 2 3" xfId="35838" xr:uid="{00000000-0005-0000-0000-0000D5950000}"/>
    <cellStyle name="Normal 12 5 4 2 2 3 2 4 3" xfId="17538" xr:uid="{00000000-0005-0000-0000-0000D6950000}"/>
    <cellStyle name="Normal 12 5 4 2 2 3 2 4 3 2" xfId="43158" xr:uid="{00000000-0005-0000-0000-0000D7950000}"/>
    <cellStyle name="Normal 12 5 4 2 2 3 2 4 4" xfId="30348" xr:uid="{00000000-0005-0000-0000-0000D8950000}"/>
    <cellStyle name="Normal 12 5 4 2 2 3 2 5" xfId="12047" xr:uid="{00000000-0005-0000-0000-0000D9950000}"/>
    <cellStyle name="Normal 12 5 4 2 2 3 2 5 2" xfId="24858" xr:uid="{00000000-0005-0000-0000-0000DA950000}"/>
    <cellStyle name="Normal 12 5 4 2 2 3 2 5 2 2" xfId="50478" xr:uid="{00000000-0005-0000-0000-0000DB950000}"/>
    <cellStyle name="Normal 12 5 4 2 2 3 2 5 3" xfId="37668" xr:uid="{00000000-0005-0000-0000-0000DC950000}"/>
    <cellStyle name="Normal 12 5 4 2 2 3 2 6" xfId="6557" xr:uid="{00000000-0005-0000-0000-0000DD950000}"/>
    <cellStyle name="Normal 12 5 4 2 2 3 2 6 2" xfId="19368" xr:uid="{00000000-0005-0000-0000-0000DE950000}"/>
    <cellStyle name="Normal 12 5 4 2 2 3 2 6 2 2" xfId="44988" xr:uid="{00000000-0005-0000-0000-0000DF950000}"/>
    <cellStyle name="Normal 12 5 4 2 2 3 2 6 3" xfId="32178" xr:uid="{00000000-0005-0000-0000-0000E0950000}"/>
    <cellStyle name="Normal 12 5 4 2 2 3 2 7" xfId="13878" xr:uid="{00000000-0005-0000-0000-0000E1950000}"/>
    <cellStyle name="Normal 12 5 4 2 2 3 2 7 2" xfId="39498" xr:uid="{00000000-0005-0000-0000-0000E2950000}"/>
    <cellStyle name="Normal 12 5 4 2 2 3 2 8" xfId="26688" xr:uid="{00000000-0005-0000-0000-0000E3950000}"/>
    <cellStyle name="Normal 12 5 4 2 2 3 3" xfId="1561" xr:uid="{00000000-0005-0000-0000-0000E4950000}"/>
    <cellStyle name="Normal 12 5 4 2 2 3 3 2" xfId="3391" xr:uid="{00000000-0005-0000-0000-0000E5950000}"/>
    <cellStyle name="Normal 12 5 4 2 2 3 3 2 2" xfId="8881" xr:uid="{00000000-0005-0000-0000-0000E6950000}"/>
    <cellStyle name="Normal 12 5 4 2 2 3 3 2 2 2" xfId="21692" xr:uid="{00000000-0005-0000-0000-0000E7950000}"/>
    <cellStyle name="Normal 12 5 4 2 2 3 3 2 2 2 2" xfId="47312" xr:uid="{00000000-0005-0000-0000-0000E8950000}"/>
    <cellStyle name="Normal 12 5 4 2 2 3 3 2 2 3" xfId="34502" xr:uid="{00000000-0005-0000-0000-0000E9950000}"/>
    <cellStyle name="Normal 12 5 4 2 2 3 3 2 3" xfId="16202" xr:uid="{00000000-0005-0000-0000-0000EA950000}"/>
    <cellStyle name="Normal 12 5 4 2 2 3 3 2 3 2" xfId="41822" xr:uid="{00000000-0005-0000-0000-0000EB950000}"/>
    <cellStyle name="Normal 12 5 4 2 2 3 3 2 4" xfId="29012" xr:uid="{00000000-0005-0000-0000-0000EC950000}"/>
    <cellStyle name="Normal 12 5 4 2 2 3 3 3" xfId="5221" xr:uid="{00000000-0005-0000-0000-0000ED950000}"/>
    <cellStyle name="Normal 12 5 4 2 2 3 3 3 2" xfId="10711" xr:uid="{00000000-0005-0000-0000-0000EE950000}"/>
    <cellStyle name="Normal 12 5 4 2 2 3 3 3 2 2" xfId="23522" xr:uid="{00000000-0005-0000-0000-0000EF950000}"/>
    <cellStyle name="Normal 12 5 4 2 2 3 3 3 2 2 2" xfId="49142" xr:uid="{00000000-0005-0000-0000-0000F0950000}"/>
    <cellStyle name="Normal 12 5 4 2 2 3 3 3 2 3" xfId="36332" xr:uid="{00000000-0005-0000-0000-0000F1950000}"/>
    <cellStyle name="Normal 12 5 4 2 2 3 3 3 3" xfId="18032" xr:uid="{00000000-0005-0000-0000-0000F2950000}"/>
    <cellStyle name="Normal 12 5 4 2 2 3 3 3 3 2" xfId="43652" xr:uid="{00000000-0005-0000-0000-0000F3950000}"/>
    <cellStyle name="Normal 12 5 4 2 2 3 3 3 4" xfId="30842" xr:uid="{00000000-0005-0000-0000-0000F4950000}"/>
    <cellStyle name="Normal 12 5 4 2 2 3 3 4" xfId="12541" xr:uid="{00000000-0005-0000-0000-0000F5950000}"/>
    <cellStyle name="Normal 12 5 4 2 2 3 3 4 2" xfId="25352" xr:uid="{00000000-0005-0000-0000-0000F6950000}"/>
    <cellStyle name="Normal 12 5 4 2 2 3 3 4 2 2" xfId="50972" xr:uid="{00000000-0005-0000-0000-0000F7950000}"/>
    <cellStyle name="Normal 12 5 4 2 2 3 3 4 3" xfId="38162" xr:uid="{00000000-0005-0000-0000-0000F8950000}"/>
    <cellStyle name="Normal 12 5 4 2 2 3 3 5" xfId="7051" xr:uid="{00000000-0005-0000-0000-0000F9950000}"/>
    <cellStyle name="Normal 12 5 4 2 2 3 3 5 2" xfId="19862" xr:uid="{00000000-0005-0000-0000-0000FA950000}"/>
    <cellStyle name="Normal 12 5 4 2 2 3 3 5 2 2" xfId="45482" xr:uid="{00000000-0005-0000-0000-0000FB950000}"/>
    <cellStyle name="Normal 12 5 4 2 2 3 3 5 3" xfId="32672" xr:uid="{00000000-0005-0000-0000-0000FC950000}"/>
    <cellStyle name="Normal 12 5 4 2 2 3 3 6" xfId="14372" xr:uid="{00000000-0005-0000-0000-0000FD950000}"/>
    <cellStyle name="Normal 12 5 4 2 2 3 3 6 2" xfId="39992" xr:uid="{00000000-0005-0000-0000-0000FE950000}"/>
    <cellStyle name="Normal 12 5 4 2 2 3 3 7" xfId="27182" xr:uid="{00000000-0005-0000-0000-0000FF950000}"/>
    <cellStyle name="Normal 12 5 4 2 2 3 4" xfId="2497" xr:uid="{00000000-0005-0000-0000-000000960000}"/>
    <cellStyle name="Normal 12 5 4 2 2 3 4 2" xfId="7987" xr:uid="{00000000-0005-0000-0000-000001960000}"/>
    <cellStyle name="Normal 12 5 4 2 2 3 4 2 2" xfId="20798" xr:uid="{00000000-0005-0000-0000-000002960000}"/>
    <cellStyle name="Normal 12 5 4 2 2 3 4 2 2 2" xfId="46418" xr:uid="{00000000-0005-0000-0000-000003960000}"/>
    <cellStyle name="Normal 12 5 4 2 2 3 4 2 3" xfId="33608" xr:uid="{00000000-0005-0000-0000-000004960000}"/>
    <cellStyle name="Normal 12 5 4 2 2 3 4 3" xfId="15308" xr:uid="{00000000-0005-0000-0000-000005960000}"/>
    <cellStyle name="Normal 12 5 4 2 2 3 4 3 2" xfId="40928" xr:uid="{00000000-0005-0000-0000-000006960000}"/>
    <cellStyle name="Normal 12 5 4 2 2 3 4 4" xfId="28118" xr:uid="{00000000-0005-0000-0000-000007960000}"/>
    <cellStyle name="Normal 12 5 4 2 2 3 5" xfId="4327" xr:uid="{00000000-0005-0000-0000-000008960000}"/>
    <cellStyle name="Normal 12 5 4 2 2 3 5 2" xfId="9817" xr:uid="{00000000-0005-0000-0000-000009960000}"/>
    <cellStyle name="Normal 12 5 4 2 2 3 5 2 2" xfId="22628" xr:uid="{00000000-0005-0000-0000-00000A960000}"/>
    <cellStyle name="Normal 12 5 4 2 2 3 5 2 2 2" xfId="48248" xr:uid="{00000000-0005-0000-0000-00000B960000}"/>
    <cellStyle name="Normal 12 5 4 2 2 3 5 2 3" xfId="35438" xr:uid="{00000000-0005-0000-0000-00000C960000}"/>
    <cellStyle name="Normal 12 5 4 2 2 3 5 3" xfId="17138" xr:uid="{00000000-0005-0000-0000-00000D960000}"/>
    <cellStyle name="Normal 12 5 4 2 2 3 5 3 2" xfId="42758" xr:uid="{00000000-0005-0000-0000-00000E960000}"/>
    <cellStyle name="Normal 12 5 4 2 2 3 5 4" xfId="29948" xr:uid="{00000000-0005-0000-0000-00000F960000}"/>
    <cellStyle name="Normal 12 5 4 2 2 3 6" xfId="11647" xr:uid="{00000000-0005-0000-0000-000010960000}"/>
    <cellStyle name="Normal 12 5 4 2 2 3 6 2" xfId="24458" xr:uid="{00000000-0005-0000-0000-000011960000}"/>
    <cellStyle name="Normal 12 5 4 2 2 3 6 2 2" xfId="50078" xr:uid="{00000000-0005-0000-0000-000012960000}"/>
    <cellStyle name="Normal 12 5 4 2 2 3 6 3" xfId="37268" xr:uid="{00000000-0005-0000-0000-000013960000}"/>
    <cellStyle name="Normal 12 5 4 2 2 3 7" xfId="6157" xr:uid="{00000000-0005-0000-0000-000014960000}"/>
    <cellStyle name="Normal 12 5 4 2 2 3 7 2" xfId="18968" xr:uid="{00000000-0005-0000-0000-000015960000}"/>
    <cellStyle name="Normal 12 5 4 2 2 3 7 2 2" xfId="44588" xr:uid="{00000000-0005-0000-0000-000016960000}"/>
    <cellStyle name="Normal 12 5 4 2 2 3 7 3" xfId="31778" xr:uid="{00000000-0005-0000-0000-000017960000}"/>
    <cellStyle name="Normal 12 5 4 2 2 3 8" xfId="13478" xr:uid="{00000000-0005-0000-0000-000018960000}"/>
    <cellStyle name="Normal 12 5 4 2 2 3 8 2" xfId="39098" xr:uid="{00000000-0005-0000-0000-000019960000}"/>
    <cellStyle name="Normal 12 5 4 2 2 3 9" xfId="26288" xr:uid="{00000000-0005-0000-0000-00001A960000}"/>
    <cellStyle name="Normal 12 5 4 2 2 4" xfId="441" xr:uid="{00000000-0005-0000-0000-00001B960000}"/>
    <cellStyle name="Normal 12 5 4 2 2 4 2" xfId="1336" xr:uid="{00000000-0005-0000-0000-00001C960000}"/>
    <cellStyle name="Normal 12 5 4 2 2 4 2 2" xfId="3166" xr:uid="{00000000-0005-0000-0000-00001D960000}"/>
    <cellStyle name="Normal 12 5 4 2 2 4 2 2 2" xfId="8656" xr:uid="{00000000-0005-0000-0000-00001E960000}"/>
    <cellStyle name="Normal 12 5 4 2 2 4 2 2 2 2" xfId="21467" xr:uid="{00000000-0005-0000-0000-00001F960000}"/>
    <cellStyle name="Normal 12 5 4 2 2 4 2 2 2 2 2" xfId="47087" xr:uid="{00000000-0005-0000-0000-000020960000}"/>
    <cellStyle name="Normal 12 5 4 2 2 4 2 2 2 3" xfId="34277" xr:uid="{00000000-0005-0000-0000-000021960000}"/>
    <cellStyle name="Normal 12 5 4 2 2 4 2 2 3" xfId="15977" xr:uid="{00000000-0005-0000-0000-000022960000}"/>
    <cellStyle name="Normal 12 5 4 2 2 4 2 2 3 2" xfId="41597" xr:uid="{00000000-0005-0000-0000-000023960000}"/>
    <cellStyle name="Normal 12 5 4 2 2 4 2 2 4" xfId="28787" xr:uid="{00000000-0005-0000-0000-000024960000}"/>
    <cellStyle name="Normal 12 5 4 2 2 4 2 3" xfId="4996" xr:uid="{00000000-0005-0000-0000-000025960000}"/>
    <cellStyle name="Normal 12 5 4 2 2 4 2 3 2" xfId="10486" xr:uid="{00000000-0005-0000-0000-000026960000}"/>
    <cellStyle name="Normal 12 5 4 2 2 4 2 3 2 2" xfId="23297" xr:uid="{00000000-0005-0000-0000-000027960000}"/>
    <cellStyle name="Normal 12 5 4 2 2 4 2 3 2 2 2" xfId="48917" xr:uid="{00000000-0005-0000-0000-000028960000}"/>
    <cellStyle name="Normal 12 5 4 2 2 4 2 3 2 3" xfId="36107" xr:uid="{00000000-0005-0000-0000-000029960000}"/>
    <cellStyle name="Normal 12 5 4 2 2 4 2 3 3" xfId="17807" xr:uid="{00000000-0005-0000-0000-00002A960000}"/>
    <cellStyle name="Normal 12 5 4 2 2 4 2 3 3 2" xfId="43427" xr:uid="{00000000-0005-0000-0000-00002B960000}"/>
    <cellStyle name="Normal 12 5 4 2 2 4 2 3 4" xfId="30617" xr:uid="{00000000-0005-0000-0000-00002C960000}"/>
    <cellStyle name="Normal 12 5 4 2 2 4 2 4" xfId="12316" xr:uid="{00000000-0005-0000-0000-00002D960000}"/>
    <cellStyle name="Normal 12 5 4 2 2 4 2 4 2" xfId="25127" xr:uid="{00000000-0005-0000-0000-00002E960000}"/>
    <cellStyle name="Normal 12 5 4 2 2 4 2 4 2 2" xfId="50747" xr:uid="{00000000-0005-0000-0000-00002F960000}"/>
    <cellStyle name="Normal 12 5 4 2 2 4 2 4 3" xfId="37937" xr:uid="{00000000-0005-0000-0000-000030960000}"/>
    <cellStyle name="Normal 12 5 4 2 2 4 2 5" xfId="6826" xr:uid="{00000000-0005-0000-0000-000031960000}"/>
    <cellStyle name="Normal 12 5 4 2 2 4 2 5 2" xfId="19637" xr:uid="{00000000-0005-0000-0000-000032960000}"/>
    <cellStyle name="Normal 12 5 4 2 2 4 2 5 2 2" xfId="45257" xr:uid="{00000000-0005-0000-0000-000033960000}"/>
    <cellStyle name="Normal 12 5 4 2 2 4 2 5 3" xfId="32447" xr:uid="{00000000-0005-0000-0000-000034960000}"/>
    <cellStyle name="Normal 12 5 4 2 2 4 2 6" xfId="14147" xr:uid="{00000000-0005-0000-0000-000035960000}"/>
    <cellStyle name="Normal 12 5 4 2 2 4 2 6 2" xfId="39767" xr:uid="{00000000-0005-0000-0000-000036960000}"/>
    <cellStyle name="Normal 12 5 4 2 2 4 2 7" xfId="26957" xr:uid="{00000000-0005-0000-0000-000037960000}"/>
    <cellStyle name="Normal 12 5 4 2 2 4 3" xfId="2272" xr:uid="{00000000-0005-0000-0000-000038960000}"/>
    <cellStyle name="Normal 12 5 4 2 2 4 3 2" xfId="7762" xr:uid="{00000000-0005-0000-0000-000039960000}"/>
    <cellStyle name="Normal 12 5 4 2 2 4 3 2 2" xfId="20573" xr:uid="{00000000-0005-0000-0000-00003A960000}"/>
    <cellStyle name="Normal 12 5 4 2 2 4 3 2 2 2" xfId="46193" xr:uid="{00000000-0005-0000-0000-00003B960000}"/>
    <cellStyle name="Normal 12 5 4 2 2 4 3 2 3" xfId="33383" xr:uid="{00000000-0005-0000-0000-00003C960000}"/>
    <cellStyle name="Normal 12 5 4 2 2 4 3 3" xfId="15083" xr:uid="{00000000-0005-0000-0000-00003D960000}"/>
    <cellStyle name="Normal 12 5 4 2 2 4 3 3 2" xfId="40703" xr:uid="{00000000-0005-0000-0000-00003E960000}"/>
    <cellStyle name="Normal 12 5 4 2 2 4 3 4" xfId="27893" xr:uid="{00000000-0005-0000-0000-00003F960000}"/>
    <cellStyle name="Normal 12 5 4 2 2 4 4" xfId="4102" xr:uid="{00000000-0005-0000-0000-000040960000}"/>
    <cellStyle name="Normal 12 5 4 2 2 4 4 2" xfId="9592" xr:uid="{00000000-0005-0000-0000-000041960000}"/>
    <cellStyle name="Normal 12 5 4 2 2 4 4 2 2" xfId="22403" xr:uid="{00000000-0005-0000-0000-000042960000}"/>
    <cellStyle name="Normal 12 5 4 2 2 4 4 2 2 2" xfId="48023" xr:uid="{00000000-0005-0000-0000-000043960000}"/>
    <cellStyle name="Normal 12 5 4 2 2 4 4 2 3" xfId="35213" xr:uid="{00000000-0005-0000-0000-000044960000}"/>
    <cellStyle name="Normal 12 5 4 2 2 4 4 3" xfId="16913" xr:uid="{00000000-0005-0000-0000-000045960000}"/>
    <cellStyle name="Normal 12 5 4 2 2 4 4 3 2" xfId="42533" xr:uid="{00000000-0005-0000-0000-000046960000}"/>
    <cellStyle name="Normal 12 5 4 2 2 4 4 4" xfId="29723" xr:uid="{00000000-0005-0000-0000-000047960000}"/>
    <cellStyle name="Normal 12 5 4 2 2 4 5" xfId="11422" xr:uid="{00000000-0005-0000-0000-000048960000}"/>
    <cellStyle name="Normal 12 5 4 2 2 4 5 2" xfId="24233" xr:uid="{00000000-0005-0000-0000-000049960000}"/>
    <cellStyle name="Normal 12 5 4 2 2 4 5 2 2" xfId="49853" xr:uid="{00000000-0005-0000-0000-00004A960000}"/>
    <cellStyle name="Normal 12 5 4 2 2 4 5 3" xfId="37043" xr:uid="{00000000-0005-0000-0000-00004B960000}"/>
    <cellStyle name="Normal 12 5 4 2 2 4 6" xfId="5932" xr:uid="{00000000-0005-0000-0000-00004C960000}"/>
    <cellStyle name="Normal 12 5 4 2 2 4 6 2" xfId="18743" xr:uid="{00000000-0005-0000-0000-00004D960000}"/>
    <cellStyle name="Normal 12 5 4 2 2 4 6 2 2" xfId="44363" xr:uid="{00000000-0005-0000-0000-00004E960000}"/>
    <cellStyle name="Normal 12 5 4 2 2 4 6 3" xfId="31553" xr:uid="{00000000-0005-0000-0000-00004F960000}"/>
    <cellStyle name="Normal 12 5 4 2 2 4 7" xfId="13253" xr:uid="{00000000-0005-0000-0000-000050960000}"/>
    <cellStyle name="Normal 12 5 4 2 2 4 7 2" xfId="38873" xr:uid="{00000000-0005-0000-0000-000051960000}"/>
    <cellStyle name="Normal 12 5 4 2 2 4 8" xfId="26063" xr:uid="{00000000-0005-0000-0000-000052960000}"/>
    <cellStyle name="Normal 12 5 4 2 2 5" xfId="800" xr:uid="{00000000-0005-0000-0000-000053960000}"/>
    <cellStyle name="Normal 12 5 4 2 2 5 2" xfId="1695" xr:uid="{00000000-0005-0000-0000-000054960000}"/>
    <cellStyle name="Normal 12 5 4 2 2 5 2 2" xfId="3525" xr:uid="{00000000-0005-0000-0000-000055960000}"/>
    <cellStyle name="Normal 12 5 4 2 2 5 2 2 2" xfId="9015" xr:uid="{00000000-0005-0000-0000-000056960000}"/>
    <cellStyle name="Normal 12 5 4 2 2 5 2 2 2 2" xfId="21826" xr:uid="{00000000-0005-0000-0000-000057960000}"/>
    <cellStyle name="Normal 12 5 4 2 2 5 2 2 2 2 2" xfId="47446" xr:uid="{00000000-0005-0000-0000-000058960000}"/>
    <cellStyle name="Normal 12 5 4 2 2 5 2 2 2 3" xfId="34636" xr:uid="{00000000-0005-0000-0000-000059960000}"/>
    <cellStyle name="Normal 12 5 4 2 2 5 2 2 3" xfId="16336" xr:uid="{00000000-0005-0000-0000-00005A960000}"/>
    <cellStyle name="Normal 12 5 4 2 2 5 2 2 3 2" xfId="41956" xr:uid="{00000000-0005-0000-0000-00005B960000}"/>
    <cellStyle name="Normal 12 5 4 2 2 5 2 2 4" xfId="29146" xr:uid="{00000000-0005-0000-0000-00005C960000}"/>
    <cellStyle name="Normal 12 5 4 2 2 5 2 3" xfId="5355" xr:uid="{00000000-0005-0000-0000-00005D960000}"/>
    <cellStyle name="Normal 12 5 4 2 2 5 2 3 2" xfId="10845" xr:uid="{00000000-0005-0000-0000-00005E960000}"/>
    <cellStyle name="Normal 12 5 4 2 2 5 2 3 2 2" xfId="23656" xr:uid="{00000000-0005-0000-0000-00005F960000}"/>
    <cellStyle name="Normal 12 5 4 2 2 5 2 3 2 2 2" xfId="49276" xr:uid="{00000000-0005-0000-0000-000060960000}"/>
    <cellStyle name="Normal 12 5 4 2 2 5 2 3 2 3" xfId="36466" xr:uid="{00000000-0005-0000-0000-000061960000}"/>
    <cellStyle name="Normal 12 5 4 2 2 5 2 3 3" xfId="18166" xr:uid="{00000000-0005-0000-0000-000062960000}"/>
    <cellStyle name="Normal 12 5 4 2 2 5 2 3 3 2" xfId="43786" xr:uid="{00000000-0005-0000-0000-000063960000}"/>
    <cellStyle name="Normal 12 5 4 2 2 5 2 3 4" xfId="30976" xr:uid="{00000000-0005-0000-0000-000064960000}"/>
    <cellStyle name="Normal 12 5 4 2 2 5 2 4" xfId="12675" xr:uid="{00000000-0005-0000-0000-000065960000}"/>
    <cellStyle name="Normal 12 5 4 2 2 5 2 4 2" xfId="25486" xr:uid="{00000000-0005-0000-0000-000066960000}"/>
    <cellStyle name="Normal 12 5 4 2 2 5 2 4 2 2" xfId="51106" xr:uid="{00000000-0005-0000-0000-000067960000}"/>
    <cellStyle name="Normal 12 5 4 2 2 5 2 4 3" xfId="38296" xr:uid="{00000000-0005-0000-0000-000068960000}"/>
    <cellStyle name="Normal 12 5 4 2 2 5 2 5" xfId="7185" xr:uid="{00000000-0005-0000-0000-000069960000}"/>
    <cellStyle name="Normal 12 5 4 2 2 5 2 5 2" xfId="19996" xr:uid="{00000000-0005-0000-0000-00006A960000}"/>
    <cellStyle name="Normal 12 5 4 2 2 5 2 5 2 2" xfId="45616" xr:uid="{00000000-0005-0000-0000-00006B960000}"/>
    <cellStyle name="Normal 12 5 4 2 2 5 2 5 3" xfId="32806" xr:uid="{00000000-0005-0000-0000-00006C960000}"/>
    <cellStyle name="Normal 12 5 4 2 2 5 2 6" xfId="14506" xr:uid="{00000000-0005-0000-0000-00006D960000}"/>
    <cellStyle name="Normal 12 5 4 2 2 5 2 6 2" xfId="40126" xr:uid="{00000000-0005-0000-0000-00006E960000}"/>
    <cellStyle name="Normal 12 5 4 2 2 5 2 7" xfId="27316" xr:uid="{00000000-0005-0000-0000-00006F960000}"/>
    <cellStyle name="Normal 12 5 4 2 2 5 3" xfId="2631" xr:uid="{00000000-0005-0000-0000-000070960000}"/>
    <cellStyle name="Normal 12 5 4 2 2 5 3 2" xfId="8121" xr:uid="{00000000-0005-0000-0000-000071960000}"/>
    <cellStyle name="Normal 12 5 4 2 2 5 3 2 2" xfId="20932" xr:uid="{00000000-0005-0000-0000-000072960000}"/>
    <cellStyle name="Normal 12 5 4 2 2 5 3 2 2 2" xfId="46552" xr:uid="{00000000-0005-0000-0000-000073960000}"/>
    <cellStyle name="Normal 12 5 4 2 2 5 3 2 3" xfId="33742" xr:uid="{00000000-0005-0000-0000-000074960000}"/>
    <cellStyle name="Normal 12 5 4 2 2 5 3 3" xfId="15442" xr:uid="{00000000-0005-0000-0000-000075960000}"/>
    <cellStyle name="Normal 12 5 4 2 2 5 3 3 2" xfId="41062" xr:uid="{00000000-0005-0000-0000-000076960000}"/>
    <cellStyle name="Normal 12 5 4 2 2 5 3 4" xfId="28252" xr:uid="{00000000-0005-0000-0000-000077960000}"/>
    <cellStyle name="Normal 12 5 4 2 2 5 4" xfId="4461" xr:uid="{00000000-0005-0000-0000-000078960000}"/>
    <cellStyle name="Normal 12 5 4 2 2 5 4 2" xfId="9951" xr:uid="{00000000-0005-0000-0000-000079960000}"/>
    <cellStyle name="Normal 12 5 4 2 2 5 4 2 2" xfId="22762" xr:uid="{00000000-0005-0000-0000-00007A960000}"/>
    <cellStyle name="Normal 12 5 4 2 2 5 4 2 2 2" xfId="48382" xr:uid="{00000000-0005-0000-0000-00007B960000}"/>
    <cellStyle name="Normal 12 5 4 2 2 5 4 2 3" xfId="35572" xr:uid="{00000000-0005-0000-0000-00007C960000}"/>
    <cellStyle name="Normal 12 5 4 2 2 5 4 3" xfId="17272" xr:uid="{00000000-0005-0000-0000-00007D960000}"/>
    <cellStyle name="Normal 12 5 4 2 2 5 4 3 2" xfId="42892" xr:uid="{00000000-0005-0000-0000-00007E960000}"/>
    <cellStyle name="Normal 12 5 4 2 2 5 4 4" xfId="30082" xr:uid="{00000000-0005-0000-0000-00007F960000}"/>
    <cellStyle name="Normal 12 5 4 2 2 5 5" xfId="11781" xr:uid="{00000000-0005-0000-0000-000080960000}"/>
    <cellStyle name="Normal 12 5 4 2 2 5 5 2" xfId="24592" xr:uid="{00000000-0005-0000-0000-000081960000}"/>
    <cellStyle name="Normal 12 5 4 2 2 5 5 2 2" xfId="50212" xr:uid="{00000000-0005-0000-0000-000082960000}"/>
    <cellStyle name="Normal 12 5 4 2 2 5 5 3" xfId="37402" xr:uid="{00000000-0005-0000-0000-000083960000}"/>
    <cellStyle name="Normal 12 5 4 2 2 5 6" xfId="6291" xr:uid="{00000000-0005-0000-0000-000084960000}"/>
    <cellStyle name="Normal 12 5 4 2 2 5 6 2" xfId="19102" xr:uid="{00000000-0005-0000-0000-000085960000}"/>
    <cellStyle name="Normal 12 5 4 2 2 5 6 2 2" xfId="44722" xr:uid="{00000000-0005-0000-0000-000086960000}"/>
    <cellStyle name="Normal 12 5 4 2 2 5 6 3" xfId="31912" xr:uid="{00000000-0005-0000-0000-000087960000}"/>
    <cellStyle name="Normal 12 5 4 2 2 5 7" xfId="13612" xr:uid="{00000000-0005-0000-0000-000088960000}"/>
    <cellStyle name="Normal 12 5 4 2 2 5 7 2" xfId="39232" xr:uid="{00000000-0005-0000-0000-000089960000}"/>
    <cellStyle name="Normal 12 5 4 2 2 5 8" xfId="26422" xr:uid="{00000000-0005-0000-0000-00008A960000}"/>
    <cellStyle name="Normal 12 5 4 2 2 6" xfId="1201" xr:uid="{00000000-0005-0000-0000-00008B960000}"/>
    <cellStyle name="Normal 12 5 4 2 2 6 2" xfId="3031" xr:uid="{00000000-0005-0000-0000-00008C960000}"/>
    <cellStyle name="Normal 12 5 4 2 2 6 2 2" xfId="8521" xr:uid="{00000000-0005-0000-0000-00008D960000}"/>
    <cellStyle name="Normal 12 5 4 2 2 6 2 2 2" xfId="21332" xr:uid="{00000000-0005-0000-0000-00008E960000}"/>
    <cellStyle name="Normal 12 5 4 2 2 6 2 2 2 2" xfId="46952" xr:uid="{00000000-0005-0000-0000-00008F960000}"/>
    <cellStyle name="Normal 12 5 4 2 2 6 2 2 3" xfId="34142" xr:uid="{00000000-0005-0000-0000-000090960000}"/>
    <cellStyle name="Normal 12 5 4 2 2 6 2 3" xfId="15842" xr:uid="{00000000-0005-0000-0000-000091960000}"/>
    <cellStyle name="Normal 12 5 4 2 2 6 2 3 2" xfId="41462" xr:uid="{00000000-0005-0000-0000-000092960000}"/>
    <cellStyle name="Normal 12 5 4 2 2 6 2 4" xfId="28652" xr:uid="{00000000-0005-0000-0000-000093960000}"/>
    <cellStyle name="Normal 12 5 4 2 2 6 3" xfId="4861" xr:uid="{00000000-0005-0000-0000-000094960000}"/>
    <cellStyle name="Normal 12 5 4 2 2 6 3 2" xfId="10351" xr:uid="{00000000-0005-0000-0000-000095960000}"/>
    <cellStyle name="Normal 12 5 4 2 2 6 3 2 2" xfId="23162" xr:uid="{00000000-0005-0000-0000-000096960000}"/>
    <cellStyle name="Normal 12 5 4 2 2 6 3 2 2 2" xfId="48782" xr:uid="{00000000-0005-0000-0000-000097960000}"/>
    <cellStyle name="Normal 12 5 4 2 2 6 3 2 3" xfId="35972" xr:uid="{00000000-0005-0000-0000-000098960000}"/>
    <cellStyle name="Normal 12 5 4 2 2 6 3 3" xfId="17672" xr:uid="{00000000-0005-0000-0000-000099960000}"/>
    <cellStyle name="Normal 12 5 4 2 2 6 3 3 2" xfId="43292" xr:uid="{00000000-0005-0000-0000-00009A960000}"/>
    <cellStyle name="Normal 12 5 4 2 2 6 3 4" xfId="30482" xr:uid="{00000000-0005-0000-0000-00009B960000}"/>
    <cellStyle name="Normal 12 5 4 2 2 6 4" xfId="12181" xr:uid="{00000000-0005-0000-0000-00009C960000}"/>
    <cellStyle name="Normal 12 5 4 2 2 6 4 2" xfId="24992" xr:uid="{00000000-0005-0000-0000-00009D960000}"/>
    <cellStyle name="Normal 12 5 4 2 2 6 4 2 2" xfId="50612" xr:uid="{00000000-0005-0000-0000-00009E960000}"/>
    <cellStyle name="Normal 12 5 4 2 2 6 4 3" xfId="37802" xr:uid="{00000000-0005-0000-0000-00009F960000}"/>
    <cellStyle name="Normal 12 5 4 2 2 6 5" xfId="6691" xr:uid="{00000000-0005-0000-0000-0000A0960000}"/>
    <cellStyle name="Normal 12 5 4 2 2 6 5 2" xfId="19502" xr:uid="{00000000-0005-0000-0000-0000A1960000}"/>
    <cellStyle name="Normal 12 5 4 2 2 6 5 2 2" xfId="45122" xr:uid="{00000000-0005-0000-0000-0000A2960000}"/>
    <cellStyle name="Normal 12 5 4 2 2 6 5 3" xfId="32312" xr:uid="{00000000-0005-0000-0000-0000A3960000}"/>
    <cellStyle name="Normal 12 5 4 2 2 6 6" xfId="14012" xr:uid="{00000000-0005-0000-0000-0000A4960000}"/>
    <cellStyle name="Normal 12 5 4 2 2 6 6 2" xfId="39632" xr:uid="{00000000-0005-0000-0000-0000A5960000}"/>
    <cellStyle name="Normal 12 5 4 2 2 6 7" xfId="26822" xr:uid="{00000000-0005-0000-0000-0000A6960000}"/>
    <cellStyle name="Normal 12 5 4 2 2 7" xfId="2137" xr:uid="{00000000-0005-0000-0000-0000A7960000}"/>
    <cellStyle name="Normal 12 5 4 2 2 7 2" xfId="7627" xr:uid="{00000000-0005-0000-0000-0000A8960000}"/>
    <cellStyle name="Normal 12 5 4 2 2 7 2 2" xfId="20438" xr:uid="{00000000-0005-0000-0000-0000A9960000}"/>
    <cellStyle name="Normal 12 5 4 2 2 7 2 2 2" xfId="46058" xr:uid="{00000000-0005-0000-0000-0000AA960000}"/>
    <cellStyle name="Normal 12 5 4 2 2 7 2 3" xfId="33248" xr:uid="{00000000-0005-0000-0000-0000AB960000}"/>
    <cellStyle name="Normal 12 5 4 2 2 7 3" xfId="14948" xr:uid="{00000000-0005-0000-0000-0000AC960000}"/>
    <cellStyle name="Normal 12 5 4 2 2 7 3 2" xfId="40568" xr:uid="{00000000-0005-0000-0000-0000AD960000}"/>
    <cellStyle name="Normal 12 5 4 2 2 7 4" xfId="27758" xr:uid="{00000000-0005-0000-0000-0000AE960000}"/>
    <cellStyle name="Normal 12 5 4 2 2 8" xfId="3967" xr:uid="{00000000-0005-0000-0000-0000AF960000}"/>
    <cellStyle name="Normal 12 5 4 2 2 8 2" xfId="9457" xr:uid="{00000000-0005-0000-0000-0000B0960000}"/>
    <cellStyle name="Normal 12 5 4 2 2 8 2 2" xfId="22268" xr:uid="{00000000-0005-0000-0000-0000B1960000}"/>
    <cellStyle name="Normal 12 5 4 2 2 8 2 2 2" xfId="47888" xr:uid="{00000000-0005-0000-0000-0000B2960000}"/>
    <cellStyle name="Normal 12 5 4 2 2 8 2 3" xfId="35078" xr:uid="{00000000-0005-0000-0000-0000B3960000}"/>
    <cellStyle name="Normal 12 5 4 2 2 8 3" xfId="16778" xr:uid="{00000000-0005-0000-0000-0000B4960000}"/>
    <cellStyle name="Normal 12 5 4 2 2 8 3 2" xfId="42398" xr:uid="{00000000-0005-0000-0000-0000B5960000}"/>
    <cellStyle name="Normal 12 5 4 2 2 8 4" xfId="29588" xr:uid="{00000000-0005-0000-0000-0000B6960000}"/>
    <cellStyle name="Normal 12 5 4 2 2 9" xfId="11287" xr:uid="{00000000-0005-0000-0000-0000B7960000}"/>
    <cellStyle name="Normal 12 5 4 2 2 9 2" xfId="24098" xr:uid="{00000000-0005-0000-0000-0000B8960000}"/>
    <cellStyle name="Normal 12 5 4 2 2 9 2 2" xfId="49718" xr:uid="{00000000-0005-0000-0000-0000B9960000}"/>
    <cellStyle name="Normal 12 5 4 2 2 9 3" xfId="36908" xr:uid="{00000000-0005-0000-0000-0000BA960000}"/>
    <cellStyle name="Normal 12 5 4 2 3" xfId="356" xr:uid="{00000000-0005-0000-0000-0000BB960000}"/>
    <cellStyle name="Normal 12 5 4 2 3 10" xfId="5848" xr:uid="{00000000-0005-0000-0000-0000BC960000}"/>
    <cellStyle name="Normal 12 5 4 2 3 10 2" xfId="18659" xr:uid="{00000000-0005-0000-0000-0000BD960000}"/>
    <cellStyle name="Normal 12 5 4 2 3 10 2 2" xfId="44279" xr:uid="{00000000-0005-0000-0000-0000BE960000}"/>
    <cellStyle name="Normal 12 5 4 2 3 10 3" xfId="31469" xr:uid="{00000000-0005-0000-0000-0000BF960000}"/>
    <cellStyle name="Normal 12 5 4 2 3 11" xfId="13169" xr:uid="{00000000-0005-0000-0000-0000C0960000}"/>
    <cellStyle name="Normal 12 5 4 2 3 11 2" xfId="38789" xr:uid="{00000000-0005-0000-0000-0000C1960000}"/>
    <cellStyle name="Normal 12 5 4 2 3 12" xfId="25979" xr:uid="{00000000-0005-0000-0000-0000C2960000}"/>
    <cellStyle name="Normal 12 5 4 2 3 2" xfId="585" xr:uid="{00000000-0005-0000-0000-0000C3960000}"/>
    <cellStyle name="Normal 12 5 4 2 3 2 2" xfId="984" xr:uid="{00000000-0005-0000-0000-0000C4960000}"/>
    <cellStyle name="Normal 12 5 4 2 3 2 2 2" xfId="1879" xr:uid="{00000000-0005-0000-0000-0000C5960000}"/>
    <cellStyle name="Normal 12 5 4 2 3 2 2 2 2" xfId="3709" xr:uid="{00000000-0005-0000-0000-0000C6960000}"/>
    <cellStyle name="Normal 12 5 4 2 3 2 2 2 2 2" xfId="9199" xr:uid="{00000000-0005-0000-0000-0000C7960000}"/>
    <cellStyle name="Normal 12 5 4 2 3 2 2 2 2 2 2" xfId="22010" xr:uid="{00000000-0005-0000-0000-0000C8960000}"/>
    <cellStyle name="Normal 12 5 4 2 3 2 2 2 2 2 2 2" xfId="47630" xr:uid="{00000000-0005-0000-0000-0000C9960000}"/>
    <cellStyle name="Normal 12 5 4 2 3 2 2 2 2 2 3" xfId="34820" xr:uid="{00000000-0005-0000-0000-0000CA960000}"/>
    <cellStyle name="Normal 12 5 4 2 3 2 2 2 2 3" xfId="16520" xr:uid="{00000000-0005-0000-0000-0000CB960000}"/>
    <cellStyle name="Normal 12 5 4 2 3 2 2 2 2 3 2" xfId="42140" xr:uid="{00000000-0005-0000-0000-0000CC960000}"/>
    <cellStyle name="Normal 12 5 4 2 3 2 2 2 2 4" xfId="29330" xr:uid="{00000000-0005-0000-0000-0000CD960000}"/>
    <cellStyle name="Normal 12 5 4 2 3 2 2 2 3" xfId="5539" xr:uid="{00000000-0005-0000-0000-0000CE960000}"/>
    <cellStyle name="Normal 12 5 4 2 3 2 2 2 3 2" xfId="11029" xr:uid="{00000000-0005-0000-0000-0000CF960000}"/>
    <cellStyle name="Normal 12 5 4 2 3 2 2 2 3 2 2" xfId="23840" xr:uid="{00000000-0005-0000-0000-0000D0960000}"/>
    <cellStyle name="Normal 12 5 4 2 3 2 2 2 3 2 2 2" xfId="49460" xr:uid="{00000000-0005-0000-0000-0000D1960000}"/>
    <cellStyle name="Normal 12 5 4 2 3 2 2 2 3 2 3" xfId="36650" xr:uid="{00000000-0005-0000-0000-0000D2960000}"/>
    <cellStyle name="Normal 12 5 4 2 3 2 2 2 3 3" xfId="18350" xr:uid="{00000000-0005-0000-0000-0000D3960000}"/>
    <cellStyle name="Normal 12 5 4 2 3 2 2 2 3 3 2" xfId="43970" xr:uid="{00000000-0005-0000-0000-0000D4960000}"/>
    <cellStyle name="Normal 12 5 4 2 3 2 2 2 3 4" xfId="31160" xr:uid="{00000000-0005-0000-0000-0000D5960000}"/>
    <cellStyle name="Normal 12 5 4 2 3 2 2 2 4" xfId="12859" xr:uid="{00000000-0005-0000-0000-0000D6960000}"/>
    <cellStyle name="Normal 12 5 4 2 3 2 2 2 4 2" xfId="25670" xr:uid="{00000000-0005-0000-0000-0000D7960000}"/>
    <cellStyle name="Normal 12 5 4 2 3 2 2 2 4 2 2" xfId="51290" xr:uid="{00000000-0005-0000-0000-0000D8960000}"/>
    <cellStyle name="Normal 12 5 4 2 3 2 2 2 4 3" xfId="38480" xr:uid="{00000000-0005-0000-0000-0000D9960000}"/>
    <cellStyle name="Normal 12 5 4 2 3 2 2 2 5" xfId="7369" xr:uid="{00000000-0005-0000-0000-0000DA960000}"/>
    <cellStyle name="Normal 12 5 4 2 3 2 2 2 5 2" xfId="20180" xr:uid="{00000000-0005-0000-0000-0000DB960000}"/>
    <cellStyle name="Normal 12 5 4 2 3 2 2 2 5 2 2" xfId="45800" xr:uid="{00000000-0005-0000-0000-0000DC960000}"/>
    <cellStyle name="Normal 12 5 4 2 3 2 2 2 5 3" xfId="32990" xr:uid="{00000000-0005-0000-0000-0000DD960000}"/>
    <cellStyle name="Normal 12 5 4 2 3 2 2 2 6" xfId="14690" xr:uid="{00000000-0005-0000-0000-0000DE960000}"/>
    <cellStyle name="Normal 12 5 4 2 3 2 2 2 6 2" xfId="40310" xr:uid="{00000000-0005-0000-0000-0000DF960000}"/>
    <cellStyle name="Normal 12 5 4 2 3 2 2 2 7" xfId="27500" xr:uid="{00000000-0005-0000-0000-0000E0960000}"/>
    <cellStyle name="Normal 12 5 4 2 3 2 2 3" xfId="2815" xr:uid="{00000000-0005-0000-0000-0000E1960000}"/>
    <cellStyle name="Normal 12 5 4 2 3 2 2 3 2" xfId="8305" xr:uid="{00000000-0005-0000-0000-0000E2960000}"/>
    <cellStyle name="Normal 12 5 4 2 3 2 2 3 2 2" xfId="21116" xr:uid="{00000000-0005-0000-0000-0000E3960000}"/>
    <cellStyle name="Normal 12 5 4 2 3 2 2 3 2 2 2" xfId="46736" xr:uid="{00000000-0005-0000-0000-0000E4960000}"/>
    <cellStyle name="Normal 12 5 4 2 3 2 2 3 2 3" xfId="33926" xr:uid="{00000000-0005-0000-0000-0000E5960000}"/>
    <cellStyle name="Normal 12 5 4 2 3 2 2 3 3" xfId="15626" xr:uid="{00000000-0005-0000-0000-0000E6960000}"/>
    <cellStyle name="Normal 12 5 4 2 3 2 2 3 3 2" xfId="41246" xr:uid="{00000000-0005-0000-0000-0000E7960000}"/>
    <cellStyle name="Normal 12 5 4 2 3 2 2 3 4" xfId="28436" xr:uid="{00000000-0005-0000-0000-0000E8960000}"/>
    <cellStyle name="Normal 12 5 4 2 3 2 2 4" xfId="4645" xr:uid="{00000000-0005-0000-0000-0000E9960000}"/>
    <cellStyle name="Normal 12 5 4 2 3 2 2 4 2" xfId="10135" xr:uid="{00000000-0005-0000-0000-0000EA960000}"/>
    <cellStyle name="Normal 12 5 4 2 3 2 2 4 2 2" xfId="22946" xr:uid="{00000000-0005-0000-0000-0000EB960000}"/>
    <cellStyle name="Normal 12 5 4 2 3 2 2 4 2 2 2" xfId="48566" xr:uid="{00000000-0005-0000-0000-0000EC960000}"/>
    <cellStyle name="Normal 12 5 4 2 3 2 2 4 2 3" xfId="35756" xr:uid="{00000000-0005-0000-0000-0000ED960000}"/>
    <cellStyle name="Normal 12 5 4 2 3 2 2 4 3" xfId="17456" xr:uid="{00000000-0005-0000-0000-0000EE960000}"/>
    <cellStyle name="Normal 12 5 4 2 3 2 2 4 3 2" xfId="43076" xr:uid="{00000000-0005-0000-0000-0000EF960000}"/>
    <cellStyle name="Normal 12 5 4 2 3 2 2 4 4" xfId="30266" xr:uid="{00000000-0005-0000-0000-0000F0960000}"/>
    <cellStyle name="Normal 12 5 4 2 3 2 2 5" xfId="11965" xr:uid="{00000000-0005-0000-0000-0000F1960000}"/>
    <cellStyle name="Normal 12 5 4 2 3 2 2 5 2" xfId="24776" xr:uid="{00000000-0005-0000-0000-0000F2960000}"/>
    <cellStyle name="Normal 12 5 4 2 3 2 2 5 2 2" xfId="50396" xr:uid="{00000000-0005-0000-0000-0000F3960000}"/>
    <cellStyle name="Normal 12 5 4 2 3 2 2 5 3" xfId="37586" xr:uid="{00000000-0005-0000-0000-0000F4960000}"/>
    <cellStyle name="Normal 12 5 4 2 3 2 2 6" xfId="6475" xr:uid="{00000000-0005-0000-0000-0000F5960000}"/>
    <cellStyle name="Normal 12 5 4 2 3 2 2 6 2" xfId="19286" xr:uid="{00000000-0005-0000-0000-0000F6960000}"/>
    <cellStyle name="Normal 12 5 4 2 3 2 2 6 2 2" xfId="44906" xr:uid="{00000000-0005-0000-0000-0000F7960000}"/>
    <cellStyle name="Normal 12 5 4 2 3 2 2 6 3" xfId="32096" xr:uid="{00000000-0005-0000-0000-0000F8960000}"/>
    <cellStyle name="Normal 12 5 4 2 3 2 2 7" xfId="13796" xr:uid="{00000000-0005-0000-0000-0000F9960000}"/>
    <cellStyle name="Normal 12 5 4 2 3 2 2 7 2" xfId="39416" xr:uid="{00000000-0005-0000-0000-0000FA960000}"/>
    <cellStyle name="Normal 12 5 4 2 3 2 2 8" xfId="26606" xr:uid="{00000000-0005-0000-0000-0000FB960000}"/>
    <cellStyle name="Normal 12 5 4 2 3 2 3" xfId="1480" xr:uid="{00000000-0005-0000-0000-0000FC960000}"/>
    <cellStyle name="Normal 12 5 4 2 3 2 3 2" xfId="3310" xr:uid="{00000000-0005-0000-0000-0000FD960000}"/>
    <cellStyle name="Normal 12 5 4 2 3 2 3 2 2" xfId="8800" xr:uid="{00000000-0005-0000-0000-0000FE960000}"/>
    <cellStyle name="Normal 12 5 4 2 3 2 3 2 2 2" xfId="21611" xr:uid="{00000000-0005-0000-0000-0000FF960000}"/>
    <cellStyle name="Normal 12 5 4 2 3 2 3 2 2 2 2" xfId="47231" xr:uid="{00000000-0005-0000-0000-000000970000}"/>
    <cellStyle name="Normal 12 5 4 2 3 2 3 2 2 3" xfId="34421" xr:uid="{00000000-0005-0000-0000-000001970000}"/>
    <cellStyle name="Normal 12 5 4 2 3 2 3 2 3" xfId="16121" xr:uid="{00000000-0005-0000-0000-000002970000}"/>
    <cellStyle name="Normal 12 5 4 2 3 2 3 2 3 2" xfId="41741" xr:uid="{00000000-0005-0000-0000-000003970000}"/>
    <cellStyle name="Normal 12 5 4 2 3 2 3 2 4" xfId="28931" xr:uid="{00000000-0005-0000-0000-000004970000}"/>
    <cellStyle name="Normal 12 5 4 2 3 2 3 3" xfId="5140" xr:uid="{00000000-0005-0000-0000-000005970000}"/>
    <cellStyle name="Normal 12 5 4 2 3 2 3 3 2" xfId="10630" xr:uid="{00000000-0005-0000-0000-000006970000}"/>
    <cellStyle name="Normal 12 5 4 2 3 2 3 3 2 2" xfId="23441" xr:uid="{00000000-0005-0000-0000-000007970000}"/>
    <cellStyle name="Normal 12 5 4 2 3 2 3 3 2 2 2" xfId="49061" xr:uid="{00000000-0005-0000-0000-000008970000}"/>
    <cellStyle name="Normal 12 5 4 2 3 2 3 3 2 3" xfId="36251" xr:uid="{00000000-0005-0000-0000-000009970000}"/>
    <cellStyle name="Normal 12 5 4 2 3 2 3 3 3" xfId="17951" xr:uid="{00000000-0005-0000-0000-00000A970000}"/>
    <cellStyle name="Normal 12 5 4 2 3 2 3 3 3 2" xfId="43571" xr:uid="{00000000-0005-0000-0000-00000B970000}"/>
    <cellStyle name="Normal 12 5 4 2 3 2 3 3 4" xfId="30761" xr:uid="{00000000-0005-0000-0000-00000C970000}"/>
    <cellStyle name="Normal 12 5 4 2 3 2 3 4" xfId="12460" xr:uid="{00000000-0005-0000-0000-00000D970000}"/>
    <cellStyle name="Normal 12 5 4 2 3 2 3 4 2" xfId="25271" xr:uid="{00000000-0005-0000-0000-00000E970000}"/>
    <cellStyle name="Normal 12 5 4 2 3 2 3 4 2 2" xfId="50891" xr:uid="{00000000-0005-0000-0000-00000F970000}"/>
    <cellStyle name="Normal 12 5 4 2 3 2 3 4 3" xfId="38081" xr:uid="{00000000-0005-0000-0000-000010970000}"/>
    <cellStyle name="Normal 12 5 4 2 3 2 3 5" xfId="6970" xr:uid="{00000000-0005-0000-0000-000011970000}"/>
    <cellStyle name="Normal 12 5 4 2 3 2 3 5 2" xfId="19781" xr:uid="{00000000-0005-0000-0000-000012970000}"/>
    <cellStyle name="Normal 12 5 4 2 3 2 3 5 2 2" xfId="45401" xr:uid="{00000000-0005-0000-0000-000013970000}"/>
    <cellStyle name="Normal 12 5 4 2 3 2 3 5 3" xfId="32591" xr:uid="{00000000-0005-0000-0000-000014970000}"/>
    <cellStyle name="Normal 12 5 4 2 3 2 3 6" xfId="14291" xr:uid="{00000000-0005-0000-0000-000015970000}"/>
    <cellStyle name="Normal 12 5 4 2 3 2 3 6 2" xfId="39911" xr:uid="{00000000-0005-0000-0000-000016970000}"/>
    <cellStyle name="Normal 12 5 4 2 3 2 3 7" xfId="27101" xr:uid="{00000000-0005-0000-0000-000017970000}"/>
    <cellStyle name="Normal 12 5 4 2 3 2 4" xfId="2416" xr:uid="{00000000-0005-0000-0000-000018970000}"/>
    <cellStyle name="Normal 12 5 4 2 3 2 4 2" xfId="7906" xr:uid="{00000000-0005-0000-0000-000019970000}"/>
    <cellStyle name="Normal 12 5 4 2 3 2 4 2 2" xfId="20717" xr:uid="{00000000-0005-0000-0000-00001A970000}"/>
    <cellStyle name="Normal 12 5 4 2 3 2 4 2 2 2" xfId="46337" xr:uid="{00000000-0005-0000-0000-00001B970000}"/>
    <cellStyle name="Normal 12 5 4 2 3 2 4 2 3" xfId="33527" xr:uid="{00000000-0005-0000-0000-00001C970000}"/>
    <cellStyle name="Normal 12 5 4 2 3 2 4 3" xfId="15227" xr:uid="{00000000-0005-0000-0000-00001D970000}"/>
    <cellStyle name="Normal 12 5 4 2 3 2 4 3 2" xfId="40847" xr:uid="{00000000-0005-0000-0000-00001E970000}"/>
    <cellStyle name="Normal 12 5 4 2 3 2 4 4" xfId="28037" xr:uid="{00000000-0005-0000-0000-00001F970000}"/>
    <cellStyle name="Normal 12 5 4 2 3 2 5" xfId="4246" xr:uid="{00000000-0005-0000-0000-000020970000}"/>
    <cellStyle name="Normal 12 5 4 2 3 2 5 2" xfId="9736" xr:uid="{00000000-0005-0000-0000-000021970000}"/>
    <cellStyle name="Normal 12 5 4 2 3 2 5 2 2" xfId="22547" xr:uid="{00000000-0005-0000-0000-000022970000}"/>
    <cellStyle name="Normal 12 5 4 2 3 2 5 2 2 2" xfId="48167" xr:uid="{00000000-0005-0000-0000-000023970000}"/>
    <cellStyle name="Normal 12 5 4 2 3 2 5 2 3" xfId="35357" xr:uid="{00000000-0005-0000-0000-000024970000}"/>
    <cellStyle name="Normal 12 5 4 2 3 2 5 3" xfId="17057" xr:uid="{00000000-0005-0000-0000-000025970000}"/>
    <cellStyle name="Normal 12 5 4 2 3 2 5 3 2" xfId="42677" xr:uid="{00000000-0005-0000-0000-000026970000}"/>
    <cellStyle name="Normal 12 5 4 2 3 2 5 4" xfId="29867" xr:uid="{00000000-0005-0000-0000-000027970000}"/>
    <cellStyle name="Normal 12 5 4 2 3 2 6" xfId="11566" xr:uid="{00000000-0005-0000-0000-000028970000}"/>
    <cellStyle name="Normal 12 5 4 2 3 2 6 2" xfId="24377" xr:uid="{00000000-0005-0000-0000-000029970000}"/>
    <cellStyle name="Normal 12 5 4 2 3 2 6 2 2" xfId="49997" xr:uid="{00000000-0005-0000-0000-00002A970000}"/>
    <cellStyle name="Normal 12 5 4 2 3 2 6 3" xfId="37187" xr:uid="{00000000-0005-0000-0000-00002B970000}"/>
    <cellStyle name="Normal 12 5 4 2 3 2 7" xfId="6076" xr:uid="{00000000-0005-0000-0000-00002C970000}"/>
    <cellStyle name="Normal 12 5 4 2 3 2 7 2" xfId="18887" xr:uid="{00000000-0005-0000-0000-00002D970000}"/>
    <cellStyle name="Normal 12 5 4 2 3 2 7 2 2" xfId="44507" xr:uid="{00000000-0005-0000-0000-00002E970000}"/>
    <cellStyle name="Normal 12 5 4 2 3 2 7 3" xfId="31697" xr:uid="{00000000-0005-0000-0000-00002F970000}"/>
    <cellStyle name="Normal 12 5 4 2 3 2 8" xfId="13397" xr:uid="{00000000-0005-0000-0000-000030970000}"/>
    <cellStyle name="Normal 12 5 4 2 3 2 8 2" xfId="39017" xr:uid="{00000000-0005-0000-0000-000031970000}"/>
    <cellStyle name="Normal 12 5 4 2 3 2 9" xfId="26207" xr:uid="{00000000-0005-0000-0000-000032970000}"/>
    <cellStyle name="Normal 12 5 4 2 3 3" xfId="717" xr:uid="{00000000-0005-0000-0000-000033970000}"/>
    <cellStyle name="Normal 12 5 4 2 3 3 2" xfId="1117" xr:uid="{00000000-0005-0000-0000-000034970000}"/>
    <cellStyle name="Normal 12 5 4 2 3 3 2 2" xfId="2012" xr:uid="{00000000-0005-0000-0000-000035970000}"/>
    <cellStyle name="Normal 12 5 4 2 3 3 2 2 2" xfId="3842" xr:uid="{00000000-0005-0000-0000-000036970000}"/>
    <cellStyle name="Normal 12 5 4 2 3 3 2 2 2 2" xfId="9332" xr:uid="{00000000-0005-0000-0000-000037970000}"/>
    <cellStyle name="Normal 12 5 4 2 3 3 2 2 2 2 2" xfId="22143" xr:uid="{00000000-0005-0000-0000-000038970000}"/>
    <cellStyle name="Normal 12 5 4 2 3 3 2 2 2 2 2 2" xfId="47763" xr:uid="{00000000-0005-0000-0000-000039970000}"/>
    <cellStyle name="Normal 12 5 4 2 3 3 2 2 2 2 3" xfId="34953" xr:uid="{00000000-0005-0000-0000-00003A970000}"/>
    <cellStyle name="Normal 12 5 4 2 3 3 2 2 2 3" xfId="16653" xr:uid="{00000000-0005-0000-0000-00003B970000}"/>
    <cellStyle name="Normal 12 5 4 2 3 3 2 2 2 3 2" xfId="42273" xr:uid="{00000000-0005-0000-0000-00003C970000}"/>
    <cellStyle name="Normal 12 5 4 2 3 3 2 2 2 4" xfId="29463" xr:uid="{00000000-0005-0000-0000-00003D970000}"/>
    <cellStyle name="Normal 12 5 4 2 3 3 2 2 3" xfId="5672" xr:uid="{00000000-0005-0000-0000-00003E970000}"/>
    <cellStyle name="Normal 12 5 4 2 3 3 2 2 3 2" xfId="11162" xr:uid="{00000000-0005-0000-0000-00003F970000}"/>
    <cellStyle name="Normal 12 5 4 2 3 3 2 2 3 2 2" xfId="23973" xr:uid="{00000000-0005-0000-0000-000040970000}"/>
    <cellStyle name="Normal 12 5 4 2 3 3 2 2 3 2 2 2" xfId="49593" xr:uid="{00000000-0005-0000-0000-000041970000}"/>
    <cellStyle name="Normal 12 5 4 2 3 3 2 2 3 2 3" xfId="36783" xr:uid="{00000000-0005-0000-0000-000042970000}"/>
    <cellStyle name="Normal 12 5 4 2 3 3 2 2 3 3" xfId="18483" xr:uid="{00000000-0005-0000-0000-000043970000}"/>
    <cellStyle name="Normal 12 5 4 2 3 3 2 2 3 3 2" xfId="44103" xr:uid="{00000000-0005-0000-0000-000044970000}"/>
    <cellStyle name="Normal 12 5 4 2 3 3 2 2 3 4" xfId="31293" xr:uid="{00000000-0005-0000-0000-000045970000}"/>
    <cellStyle name="Normal 12 5 4 2 3 3 2 2 4" xfId="12992" xr:uid="{00000000-0005-0000-0000-000046970000}"/>
    <cellStyle name="Normal 12 5 4 2 3 3 2 2 4 2" xfId="25803" xr:uid="{00000000-0005-0000-0000-000047970000}"/>
    <cellStyle name="Normal 12 5 4 2 3 3 2 2 4 2 2" xfId="51423" xr:uid="{00000000-0005-0000-0000-000048970000}"/>
    <cellStyle name="Normal 12 5 4 2 3 3 2 2 4 3" xfId="38613" xr:uid="{00000000-0005-0000-0000-000049970000}"/>
    <cellStyle name="Normal 12 5 4 2 3 3 2 2 5" xfId="7502" xr:uid="{00000000-0005-0000-0000-00004A970000}"/>
    <cellStyle name="Normal 12 5 4 2 3 3 2 2 5 2" xfId="20313" xr:uid="{00000000-0005-0000-0000-00004B970000}"/>
    <cellStyle name="Normal 12 5 4 2 3 3 2 2 5 2 2" xfId="45933" xr:uid="{00000000-0005-0000-0000-00004C970000}"/>
    <cellStyle name="Normal 12 5 4 2 3 3 2 2 5 3" xfId="33123" xr:uid="{00000000-0005-0000-0000-00004D970000}"/>
    <cellStyle name="Normal 12 5 4 2 3 3 2 2 6" xfId="14823" xr:uid="{00000000-0005-0000-0000-00004E970000}"/>
    <cellStyle name="Normal 12 5 4 2 3 3 2 2 6 2" xfId="40443" xr:uid="{00000000-0005-0000-0000-00004F970000}"/>
    <cellStyle name="Normal 12 5 4 2 3 3 2 2 7" xfId="27633" xr:uid="{00000000-0005-0000-0000-000050970000}"/>
    <cellStyle name="Normal 12 5 4 2 3 3 2 3" xfId="2948" xr:uid="{00000000-0005-0000-0000-000051970000}"/>
    <cellStyle name="Normal 12 5 4 2 3 3 2 3 2" xfId="8438" xr:uid="{00000000-0005-0000-0000-000052970000}"/>
    <cellStyle name="Normal 12 5 4 2 3 3 2 3 2 2" xfId="21249" xr:uid="{00000000-0005-0000-0000-000053970000}"/>
    <cellStyle name="Normal 12 5 4 2 3 3 2 3 2 2 2" xfId="46869" xr:uid="{00000000-0005-0000-0000-000054970000}"/>
    <cellStyle name="Normal 12 5 4 2 3 3 2 3 2 3" xfId="34059" xr:uid="{00000000-0005-0000-0000-000055970000}"/>
    <cellStyle name="Normal 12 5 4 2 3 3 2 3 3" xfId="15759" xr:uid="{00000000-0005-0000-0000-000056970000}"/>
    <cellStyle name="Normal 12 5 4 2 3 3 2 3 3 2" xfId="41379" xr:uid="{00000000-0005-0000-0000-000057970000}"/>
    <cellStyle name="Normal 12 5 4 2 3 3 2 3 4" xfId="28569" xr:uid="{00000000-0005-0000-0000-000058970000}"/>
    <cellStyle name="Normal 12 5 4 2 3 3 2 4" xfId="4778" xr:uid="{00000000-0005-0000-0000-000059970000}"/>
    <cellStyle name="Normal 12 5 4 2 3 3 2 4 2" xfId="10268" xr:uid="{00000000-0005-0000-0000-00005A970000}"/>
    <cellStyle name="Normal 12 5 4 2 3 3 2 4 2 2" xfId="23079" xr:uid="{00000000-0005-0000-0000-00005B970000}"/>
    <cellStyle name="Normal 12 5 4 2 3 3 2 4 2 2 2" xfId="48699" xr:uid="{00000000-0005-0000-0000-00005C970000}"/>
    <cellStyle name="Normal 12 5 4 2 3 3 2 4 2 3" xfId="35889" xr:uid="{00000000-0005-0000-0000-00005D970000}"/>
    <cellStyle name="Normal 12 5 4 2 3 3 2 4 3" xfId="17589" xr:uid="{00000000-0005-0000-0000-00005E970000}"/>
    <cellStyle name="Normal 12 5 4 2 3 3 2 4 3 2" xfId="43209" xr:uid="{00000000-0005-0000-0000-00005F970000}"/>
    <cellStyle name="Normal 12 5 4 2 3 3 2 4 4" xfId="30399" xr:uid="{00000000-0005-0000-0000-000060970000}"/>
    <cellStyle name="Normal 12 5 4 2 3 3 2 5" xfId="12098" xr:uid="{00000000-0005-0000-0000-000061970000}"/>
    <cellStyle name="Normal 12 5 4 2 3 3 2 5 2" xfId="24909" xr:uid="{00000000-0005-0000-0000-000062970000}"/>
    <cellStyle name="Normal 12 5 4 2 3 3 2 5 2 2" xfId="50529" xr:uid="{00000000-0005-0000-0000-000063970000}"/>
    <cellStyle name="Normal 12 5 4 2 3 3 2 5 3" xfId="37719" xr:uid="{00000000-0005-0000-0000-000064970000}"/>
    <cellStyle name="Normal 12 5 4 2 3 3 2 6" xfId="6608" xr:uid="{00000000-0005-0000-0000-000065970000}"/>
    <cellStyle name="Normal 12 5 4 2 3 3 2 6 2" xfId="19419" xr:uid="{00000000-0005-0000-0000-000066970000}"/>
    <cellStyle name="Normal 12 5 4 2 3 3 2 6 2 2" xfId="45039" xr:uid="{00000000-0005-0000-0000-000067970000}"/>
    <cellStyle name="Normal 12 5 4 2 3 3 2 6 3" xfId="32229" xr:uid="{00000000-0005-0000-0000-000068970000}"/>
    <cellStyle name="Normal 12 5 4 2 3 3 2 7" xfId="13929" xr:uid="{00000000-0005-0000-0000-000069970000}"/>
    <cellStyle name="Normal 12 5 4 2 3 3 2 7 2" xfId="39549" xr:uid="{00000000-0005-0000-0000-00006A970000}"/>
    <cellStyle name="Normal 12 5 4 2 3 3 2 8" xfId="26739" xr:uid="{00000000-0005-0000-0000-00006B970000}"/>
    <cellStyle name="Normal 12 5 4 2 3 3 3" xfId="1612" xr:uid="{00000000-0005-0000-0000-00006C970000}"/>
    <cellStyle name="Normal 12 5 4 2 3 3 3 2" xfId="3442" xr:uid="{00000000-0005-0000-0000-00006D970000}"/>
    <cellStyle name="Normal 12 5 4 2 3 3 3 2 2" xfId="8932" xr:uid="{00000000-0005-0000-0000-00006E970000}"/>
    <cellStyle name="Normal 12 5 4 2 3 3 3 2 2 2" xfId="21743" xr:uid="{00000000-0005-0000-0000-00006F970000}"/>
    <cellStyle name="Normal 12 5 4 2 3 3 3 2 2 2 2" xfId="47363" xr:uid="{00000000-0005-0000-0000-000070970000}"/>
    <cellStyle name="Normal 12 5 4 2 3 3 3 2 2 3" xfId="34553" xr:uid="{00000000-0005-0000-0000-000071970000}"/>
    <cellStyle name="Normal 12 5 4 2 3 3 3 2 3" xfId="16253" xr:uid="{00000000-0005-0000-0000-000072970000}"/>
    <cellStyle name="Normal 12 5 4 2 3 3 3 2 3 2" xfId="41873" xr:uid="{00000000-0005-0000-0000-000073970000}"/>
    <cellStyle name="Normal 12 5 4 2 3 3 3 2 4" xfId="29063" xr:uid="{00000000-0005-0000-0000-000074970000}"/>
    <cellStyle name="Normal 12 5 4 2 3 3 3 3" xfId="5272" xr:uid="{00000000-0005-0000-0000-000075970000}"/>
    <cellStyle name="Normal 12 5 4 2 3 3 3 3 2" xfId="10762" xr:uid="{00000000-0005-0000-0000-000076970000}"/>
    <cellStyle name="Normal 12 5 4 2 3 3 3 3 2 2" xfId="23573" xr:uid="{00000000-0005-0000-0000-000077970000}"/>
    <cellStyle name="Normal 12 5 4 2 3 3 3 3 2 2 2" xfId="49193" xr:uid="{00000000-0005-0000-0000-000078970000}"/>
    <cellStyle name="Normal 12 5 4 2 3 3 3 3 2 3" xfId="36383" xr:uid="{00000000-0005-0000-0000-000079970000}"/>
    <cellStyle name="Normal 12 5 4 2 3 3 3 3 3" xfId="18083" xr:uid="{00000000-0005-0000-0000-00007A970000}"/>
    <cellStyle name="Normal 12 5 4 2 3 3 3 3 3 2" xfId="43703" xr:uid="{00000000-0005-0000-0000-00007B970000}"/>
    <cellStyle name="Normal 12 5 4 2 3 3 3 3 4" xfId="30893" xr:uid="{00000000-0005-0000-0000-00007C970000}"/>
    <cellStyle name="Normal 12 5 4 2 3 3 3 4" xfId="12592" xr:uid="{00000000-0005-0000-0000-00007D970000}"/>
    <cellStyle name="Normal 12 5 4 2 3 3 3 4 2" xfId="25403" xr:uid="{00000000-0005-0000-0000-00007E970000}"/>
    <cellStyle name="Normal 12 5 4 2 3 3 3 4 2 2" xfId="51023" xr:uid="{00000000-0005-0000-0000-00007F970000}"/>
    <cellStyle name="Normal 12 5 4 2 3 3 3 4 3" xfId="38213" xr:uid="{00000000-0005-0000-0000-000080970000}"/>
    <cellStyle name="Normal 12 5 4 2 3 3 3 5" xfId="7102" xr:uid="{00000000-0005-0000-0000-000081970000}"/>
    <cellStyle name="Normal 12 5 4 2 3 3 3 5 2" xfId="19913" xr:uid="{00000000-0005-0000-0000-000082970000}"/>
    <cellStyle name="Normal 12 5 4 2 3 3 3 5 2 2" xfId="45533" xr:uid="{00000000-0005-0000-0000-000083970000}"/>
    <cellStyle name="Normal 12 5 4 2 3 3 3 5 3" xfId="32723" xr:uid="{00000000-0005-0000-0000-000084970000}"/>
    <cellStyle name="Normal 12 5 4 2 3 3 3 6" xfId="14423" xr:uid="{00000000-0005-0000-0000-000085970000}"/>
    <cellStyle name="Normal 12 5 4 2 3 3 3 6 2" xfId="40043" xr:uid="{00000000-0005-0000-0000-000086970000}"/>
    <cellStyle name="Normal 12 5 4 2 3 3 3 7" xfId="27233" xr:uid="{00000000-0005-0000-0000-000087970000}"/>
    <cellStyle name="Normal 12 5 4 2 3 3 4" xfId="2548" xr:uid="{00000000-0005-0000-0000-000088970000}"/>
    <cellStyle name="Normal 12 5 4 2 3 3 4 2" xfId="8038" xr:uid="{00000000-0005-0000-0000-000089970000}"/>
    <cellStyle name="Normal 12 5 4 2 3 3 4 2 2" xfId="20849" xr:uid="{00000000-0005-0000-0000-00008A970000}"/>
    <cellStyle name="Normal 12 5 4 2 3 3 4 2 2 2" xfId="46469" xr:uid="{00000000-0005-0000-0000-00008B970000}"/>
    <cellStyle name="Normal 12 5 4 2 3 3 4 2 3" xfId="33659" xr:uid="{00000000-0005-0000-0000-00008C970000}"/>
    <cellStyle name="Normal 12 5 4 2 3 3 4 3" xfId="15359" xr:uid="{00000000-0005-0000-0000-00008D970000}"/>
    <cellStyle name="Normal 12 5 4 2 3 3 4 3 2" xfId="40979" xr:uid="{00000000-0005-0000-0000-00008E970000}"/>
    <cellStyle name="Normal 12 5 4 2 3 3 4 4" xfId="28169" xr:uid="{00000000-0005-0000-0000-00008F970000}"/>
    <cellStyle name="Normal 12 5 4 2 3 3 5" xfId="4378" xr:uid="{00000000-0005-0000-0000-000090970000}"/>
    <cellStyle name="Normal 12 5 4 2 3 3 5 2" xfId="9868" xr:uid="{00000000-0005-0000-0000-000091970000}"/>
    <cellStyle name="Normal 12 5 4 2 3 3 5 2 2" xfId="22679" xr:uid="{00000000-0005-0000-0000-000092970000}"/>
    <cellStyle name="Normal 12 5 4 2 3 3 5 2 2 2" xfId="48299" xr:uid="{00000000-0005-0000-0000-000093970000}"/>
    <cellStyle name="Normal 12 5 4 2 3 3 5 2 3" xfId="35489" xr:uid="{00000000-0005-0000-0000-000094970000}"/>
    <cellStyle name="Normal 12 5 4 2 3 3 5 3" xfId="17189" xr:uid="{00000000-0005-0000-0000-000095970000}"/>
    <cellStyle name="Normal 12 5 4 2 3 3 5 3 2" xfId="42809" xr:uid="{00000000-0005-0000-0000-000096970000}"/>
    <cellStyle name="Normal 12 5 4 2 3 3 5 4" xfId="29999" xr:uid="{00000000-0005-0000-0000-000097970000}"/>
    <cellStyle name="Normal 12 5 4 2 3 3 6" xfId="11698" xr:uid="{00000000-0005-0000-0000-000098970000}"/>
    <cellStyle name="Normal 12 5 4 2 3 3 6 2" xfId="24509" xr:uid="{00000000-0005-0000-0000-000099970000}"/>
    <cellStyle name="Normal 12 5 4 2 3 3 6 2 2" xfId="50129" xr:uid="{00000000-0005-0000-0000-00009A970000}"/>
    <cellStyle name="Normal 12 5 4 2 3 3 6 3" xfId="37319" xr:uid="{00000000-0005-0000-0000-00009B970000}"/>
    <cellStyle name="Normal 12 5 4 2 3 3 7" xfId="6208" xr:uid="{00000000-0005-0000-0000-00009C970000}"/>
    <cellStyle name="Normal 12 5 4 2 3 3 7 2" xfId="19019" xr:uid="{00000000-0005-0000-0000-00009D970000}"/>
    <cellStyle name="Normal 12 5 4 2 3 3 7 2 2" xfId="44639" xr:uid="{00000000-0005-0000-0000-00009E970000}"/>
    <cellStyle name="Normal 12 5 4 2 3 3 7 3" xfId="31829" xr:uid="{00000000-0005-0000-0000-00009F970000}"/>
    <cellStyle name="Normal 12 5 4 2 3 3 8" xfId="13529" xr:uid="{00000000-0005-0000-0000-0000A0970000}"/>
    <cellStyle name="Normal 12 5 4 2 3 3 8 2" xfId="39149" xr:uid="{00000000-0005-0000-0000-0000A1970000}"/>
    <cellStyle name="Normal 12 5 4 2 3 3 9" xfId="26339" xr:uid="{00000000-0005-0000-0000-0000A2970000}"/>
    <cellStyle name="Normal 12 5 4 2 3 4" xfId="492" xr:uid="{00000000-0005-0000-0000-0000A3970000}"/>
    <cellStyle name="Normal 12 5 4 2 3 4 2" xfId="1387" xr:uid="{00000000-0005-0000-0000-0000A4970000}"/>
    <cellStyle name="Normal 12 5 4 2 3 4 2 2" xfId="3217" xr:uid="{00000000-0005-0000-0000-0000A5970000}"/>
    <cellStyle name="Normal 12 5 4 2 3 4 2 2 2" xfId="8707" xr:uid="{00000000-0005-0000-0000-0000A6970000}"/>
    <cellStyle name="Normal 12 5 4 2 3 4 2 2 2 2" xfId="21518" xr:uid="{00000000-0005-0000-0000-0000A7970000}"/>
    <cellStyle name="Normal 12 5 4 2 3 4 2 2 2 2 2" xfId="47138" xr:uid="{00000000-0005-0000-0000-0000A8970000}"/>
    <cellStyle name="Normal 12 5 4 2 3 4 2 2 2 3" xfId="34328" xr:uid="{00000000-0005-0000-0000-0000A9970000}"/>
    <cellStyle name="Normal 12 5 4 2 3 4 2 2 3" xfId="16028" xr:uid="{00000000-0005-0000-0000-0000AA970000}"/>
    <cellStyle name="Normal 12 5 4 2 3 4 2 2 3 2" xfId="41648" xr:uid="{00000000-0005-0000-0000-0000AB970000}"/>
    <cellStyle name="Normal 12 5 4 2 3 4 2 2 4" xfId="28838" xr:uid="{00000000-0005-0000-0000-0000AC970000}"/>
    <cellStyle name="Normal 12 5 4 2 3 4 2 3" xfId="5047" xr:uid="{00000000-0005-0000-0000-0000AD970000}"/>
    <cellStyle name="Normal 12 5 4 2 3 4 2 3 2" xfId="10537" xr:uid="{00000000-0005-0000-0000-0000AE970000}"/>
    <cellStyle name="Normal 12 5 4 2 3 4 2 3 2 2" xfId="23348" xr:uid="{00000000-0005-0000-0000-0000AF970000}"/>
    <cellStyle name="Normal 12 5 4 2 3 4 2 3 2 2 2" xfId="48968" xr:uid="{00000000-0005-0000-0000-0000B0970000}"/>
    <cellStyle name="Normal 12 5 4 2 3 4 2 3 2 3" xfId="36158" xr:uid="{00000000-0005-0000-0000-0000B1970000}"/>
    <cellStyle name="Normal 12 5 4 2 3 4 2 3 3" xfId="17858" xr:uid="{00000000-0005-0000-0000-0000B2970000}"/>
    <cellStyle name="Normal 12 5 4 2 3 4 2 3 3 2" xfId="43478" xr:uid="{00000000-0005-0000-0000-0000B3970000}"/>
    <cellStyle name="Normal 12 5 4 2 3 4 2 3 4" xfId="30668" xr:uid="{00000000-0005-0000-0000-0000B4970000}"/>
    <cellStyle name="Normal 12 5 4 2 3 4 2 4" xfId="12367" xr:uid="{00000000-0005-0000-0000-0000B5970000}"/>
    <cellStyle name="Normal 12 5 4 2 3 4 2 4 2" xfId="25178" xr:uid="{00000000-0005-0000-0000-0000B6970000}"/>
    <cellStyle name="Normal 12 5 4 2 3 4 2 4 2 2" xfId="50798" xr:uid="{00000000-0005-0000-0000-0000B7970000}"/>
    <cellStyle name="Normal 12 5 4 2 3 4 2 4 3" xfId="37988" xr:uid="{00000000-0005-0000-0000-0000B8970000}"/>
    <cellStyle name="Normal 12 5 4 2 3 4 2 5" xfId="6877" xr:uid="{00000000-0005-0000-0000-0000B9970000}"/>
    <cellStyle name="Normal 12 5 4 2 3 4 2 5 2" xfId="19688" xr:uid="{00000000-0005-0000-0000-0000BA970000}"/>
    <cellStyle name="Normal 12 5 4 2 3 4 2 5 2 2" xfId="45308" xr:uid="{00000000-0005-0000-0000-0000BB970000}"/>
    <cellStyle name="Normal 12 5 4 2 3 4 2 5 3" xfId="32498" xr:uid="{00000000-0005-0000-0000-0000BC970000}"/>
    <cellStyle name="Normal 12 5 4 2 3 4 2 6" xfId="14198" xr:uid="{00000000-0005-0000-0000-0000BD970000}"/>
    <cellStyle name="Normal 12 5 4 2 3 4 2 6 2" xfId="39818" xr:uid="{00000000-0005-0000-0000-0000BE970000}"/>
    <cellStyle name="Normal 12 5 4 2 3 4 2 7" xfId="27008" xr:uid="{00000000-0005-0000-0000-0000BF970000}"/>
    <cellStyle name="Normal 12 5 4 2 3 4 3" xfId="2323" xr:uid="{00000000-0005-0000-0000-0000C0970000}"/>
    <cellStyle name="Normal 12 5 4 2 3 4 3 2" xfId="7813" xr:uid="{00000000-0005-0000-0000-0000C1970000}"/>
    <cellStyle name="Normal 12 5 4 2 3 4 3 2 2" xfId="20624" xr:uid="{00000000-0005-0000-0000-0000C2970000}"/>
    <cellStyle name="Normal 12 5 4 2 3 4 3 2 2 2" xfId="46244" xr:uid="{00000000-0005-0000-0000-0000C3970000}"/>
    <cellStyle name="Normal 12 5 4 2 3 4 3 2 3" xfId="33434" xr:uid="{00000000-0005-0000-0000-0000C4970000}"/>
    <cellStyle name="Normal 12 5 4 2 3 4 3 3" xfId="15134" xr:uid="{00000000-0005-0000-0000-0000C5970000}"/>
    <cellStyle name="Normal 12 5 4 2 3 4 3 3 2" xfId="40754" xr:uid="{00000000-0005-0000-0000-0000C6970000}"/>
    <cellStyle name="Normal 12 5 4 2 3 4 3 4" xfId="27944" xr:uid="{00000000-0005-0000-0000-0000C7970000}"/>
    <cellStyle name="Normal 12 5 4 2 3 4 4" xfId="4153" xr:uid="{00000000-0005-0000-0000-0000C8970000}"/>
    <cellStyle name="Normal 12 5 4 2 3 4 4 2" xfId="9643" xr:uid="{00000000-0005-0000-0000-0000C9970000}"/>
    <cellStyle name="Normal 12 5 4 2 3 4 4 2 2" xfId="22454" xr:uid="{00000000-0005-0000-0000-0000CA970000}"/>
    <cellStyle name="Normal 12 5 4 2 3 4 4 2 2 2" xfId="48074" xr:uid="{00000000-0005-0000-0000-0000CB970000}"/>
    <cellStyle name="Normal 12 5 4 2 3 4 4 2 3" xfId="35264" xr:uid="{00000000-0005-0000-0000-0000CC970000}"/>
    <cellStyle name="Normal 12 5 4 2 3 4 4 3" xfId="16964" xr:uid="{00000000-0005-0000-0000-0000CD970000}"/>
    <cellStyle name="Normal 12 5 4 2 3 4 4 3 2" xfId="42584" xr:uid="{00000000-0005-0000-0000-0000CE970000}"/>
    <cellStyle name="Normal 12 5 4 2 3 4 4 4" xfId="29774" xr:uid="{00000000-0005-0000-0000-0000CF970000}"/>
    <cellStyle name="Normal 12 5 4 2 3 4 5" xfId="11473" xr:uid="{00000000-0005-0000-0000-0000D0970000}"/>
    <cellStyle name="Normal 12 5 4 2 3 4 5 2" xfId="24284" xr:uid="{00000000-0005-0000-0000-0000D1970000}"/>
    <cellStyle name="Normal 12 5 4 2 3 4 5 2 2" xfId="49904" xr:uid="{00000000-0005-0000-0000-0000D2970000}"/>
    <cellStyle name="Normal 12 5 4 2 3 4 5 3" xfId="37094" xr:uid="{00000000-0005-0000-0000-0000D3970000}"/>
    <cellStyle name="Normal 12 5 4 2 3 4 6" xfId="5983" xr:uid="{00000000-0005-0000-0000-0000D4970000}"/>
    <cellStyle name="Normal 12 5 4 2 3 4 6 2" xfId="18794" xr:uid="{00000000-0005-0000-0000-0000D5970000}"/>
    <cellStyle name="Normal 12 5 4 2 3 4 6 2 2" xfId="44414" xr:uid="{00000000-0005-0000-0000-0000D6970000}"/>
    <cellStyle name="Normal 12 5 4 2 3 4 6 3" xfId="31604" xr:uid="{00000000-0005-0000-0000-0000D7970000}"/>
    <cellStyle name="Normal 12 5 4 2 3 4 7" xfId="13304" xr:uid="{00000000-0005-0000-0000-0000D8970000}"/>
    <cellStyle name="Normal 12 5 4 2 3 4 7 2" xfId="38924" xr:uid="{00000000-0005-0000-0000-0000D9970000}"/>
    <cellStyle name="Normal 12 5 4 2 3 4 8" xfId="26114" xr:uid="{00000000-0005-0000-0000-0000DA970000}"/>
    <cellStyle name="Normal 12 5 4 2 3 5" xfId="851" xr:uid="{00000000-0005-0000-0000-0000DB970000}"/>
    <cellStyle name="Normal 12 5 4 2 3 5 2" xfId="1746" xr:uid="{00000000-0005-0000-0000-0000DC970000}"/>
    <cellStyle name="Normal 12 5 4 2 3 5 2 2" xfId="3576" xr:uid="{00000000-0005-0000-0000-0000DD970000}"/>
    <cellStyle name="Normal 12 5 4 2 3 5 2 2 2" xfId="9066" xr:uid="{00000000-0005-0000-0000-0000DE970000}"/>
    <cellStyle name="Normal 12 5 4 2 3 5 2 2 2 2" xfId="21877" xr:uid="{00000000-0005-0000-0000-0000DF970000}"/>
    <cellStyle name="Normal 12 5 4 2 3 5 2 2 2 2 2" xfId="47497" xr:uid="{00000000-0005-0000-0000-0000E0970000}"/>
    <cellStyle name="Normal 12 5 4 2 3 5 2 2 2 3" xfId="34687" xr:uid="{00000000-0005-0000-0000-0000E1970000}"/>
    <cellStyle name="Normal 12 5 4 2 3 5 2 2 3" xfId="16387" xr:uid="{00000000-0005-0000-0000-0000E2970000}"/>
    <cellStyle name="Normal 12 5 4 2 3 5 2 2 3 2" xfId="42007" xr:uid="{00000000-0005-0000-0000-0000E3970000}"/>
    <cellStyle name="Normal 12 5 4 2 3 5 2 2 4" xfId="29197" xr:uid="{00000000-0005-0000-0000-0000E4970000}"/>
    <cellStyle name="Normal 12 5 4 2 3 5 2 3" xfId="5406" xr:uid="{00000000-0005-0000-0000-0000E5970000}"/>
    <cellStyle name="Normal 12 5 4 2 3 5 2 3 2" xfId="10896" xr:uid="{00000000-0005-0000-0000-0000E6970000}"/>
    <cellStyle name="Normal 12 5 4 2 3 5 2 3 2 2" xfId="23707" xr:uid="{00000000-0005-0000-0000-0000E7970000}"/>
    <cellStyle name="Normal 12 5 4 2 3 5 2 3 2 2 2" xfId="49327" xr:uid="{00000000-0005-0000-0000-0000E8970000}"/>
    <cellStyle name="Normal 12 5 4 2 3 5 2 3 2 3" xfId="36517" xr:uid="{00000000-0005-0000-0000-0000E9970000}"/>
    <cellStyle name="Normal 12 5 4 2 3 5 2 3 3" xfId="18217" xr:uid="{00000000-0005-0000-0000-0000EA970000}"/>
    <cellStyle name="Normal 12 5 4 2 3 5 2 3 3 2" xfId="43837" xr:uid="{00000000-0005-0000-0000-0000EB970000}"/>
    <cellStyle name="Normal 12 5 4 2 3 5 2 3 4" xfId="31027" xr:uid="{00000000-0005-0000-0000-0000EC970000}"/>
    <cellStyle name="Normal 12 5 4 2 3 5 2 4" xfId="12726" xr:uid="{00000000-0005-0000-0000-0000ED970000}"/>
    <cellStyle name="Normal 12 5 4 2 3 5 2 4 2" xfId="25537" xr:uid="{00000000-0005-0000-0000-0000EE970000}"/>
    <cellStyle name="Normal 12 5 4 2 3 5 2 4 2 2" xfId="51157" xr:uid="{00000000-0005-0000-0000-0000EF970000}"/>
    <cellStyle name="Normal 12 5 4 2 3 5 2 4 3" xfId="38347" xr:uid="{00000000-0005-0000-0000-0000F0970000}"/>
    <cellStyle name="Normal 12 5 4 2 3 5 2 5" xfId="7236" xr:uid="{00000000-0005-0000-0000-0000F1970000}"/>
    <cellStyle name="Normal 12 5 4 2 3 5 2 5 2" xfId="20047" xr:uid="{00000000-0005-0000-0000-0000F2970000}"/>
    <cellStyle name="Normal 12 5 4 2 3 5 2 5 2 2" xfId="45667" xr:uid="{00000000-0005-0000-0000-0000F3970000}"/>
    <cellStyle name="Normal 12 5 4 2 3 5 2 5 3" xfId="32857" xr:uid="{00000000-0005-0000-0000-0000F4970000}"/>
    <cellStyle name="Normal 12 5 4 2 3 5 2 6" xfId="14557" xr:uid="{00000000-0005-0000-0000-0000F5970000}"/>
    <cellStyle name="Normal 12 5 4 2 3 5 2 6 2" xfId="40177" xr:uid="{00000000-0005-0000-0000-0000F6970000}"/>
    <cellStyle name="Normal 12 5 4 2 3 5 2 7" xfId="27367" xr:uid="{00000000-0005-0000-0000-0000F7970000}"/>
    <cellStyle name="Normal 12 5 4 2 3 5 3" xfId="2682" xr:uid="{00000000-0005-0000-0000-0000F8970000}"/>
    <cellStyle name="Normal 12 5 4 2 3 5 3 2" xfId="8172" xr:uid="{00000000-0005-0000-0000-0000F9970000}"/>
    <cellStyle name="Normal 12 5 4 2 3 5 3 2 2" xfId="20983" xr:uid="{00000000-0005-0000-0000-0000FA970000}"/>
    <cellStyle name="Normal 12 5 4 2 3 5 3 2 2 2" xfId="46603" xr:uid="{00000000-0005-0000-0000-0000FB970000}"/>
    <cellStyle name="Normal 12 5 4 2 3 5 3 2 3" xfId="33793" xr:uid="{00000000-0005-0000-0000-0000FC970000}"/>
    <cellStyle name="Normal 12 5 4 2 3 5 3 3" xfId="15493" xr:uid="{00000000-0005-0000-0000-0000FD970000}"/>
    <cellStyle name="Normal 12 5 4 2 3 5 3 3 2" xfId="41113" xr:uid="{00000000-0005-0000-0000-0000FE970000}"/>
    <cellStyle name="Normal 12 5 4 2 3 5 3 4" xfId="28303" xr:uid="{00000000-0005-0000-0000-0000FF970000}"/>
    <cellStyle name="Normal 12 5 4 2 3 5 4" xfId="4512" xr:uid="{00000000-0005-0000-0000-000000980000}"/>
    <cellStyle name="Normal 12 5 4 2 3 5 4 2" xfId="10002" xr:uid="{00000000-0005-0000-0000-000001980000}"/>
    <cellStyle name="Normal 12 5 4 2 3 5 4 2 2" xfId="22813" xr:uid="{00000000-0005-0000-0000-000002980000}"/>
    <cellStyle name="Normal 12 5 4 2 3 5 4 2 2 2" xfId="48433" xr:uid="{00000000-0005-0000-0000-000003980000}"/>
    <cellStyle name="Normal 12 5 4 2 3 5 4 2 3" xfId="35623" xr:uid="{00000000-0005-0000-0000-000004980000}"/>
    <cellStyle name="Normal 12 5 4 2 3 5 4 3" xfId="17323" xr:uid="{00000000-0005-0000-0000-000005980000}"/>
    <cellStyle name="Normal 12 5 4 2 3 5 4 3 2" xfId="42943" xr:uid="{00000000-0005-0000-0000-000006980000}"/>
    <cellStyle name="Normal 12 5 4 2 3 5 4 4" xfId="30133" xr:uid="{00000000-0005-0000-0000-000007980000}"/>
    <cellStyle name="Normal 12 5 4 2 3 5 5" xfId="11832" xr:uid="{00000000-0005-0000-0000-000008980000}"/>
    <cellStyle name="Normal 12 5 4 2 3 5 5 2" xfId="24643" xr:uid="{00000000-0005-0000-0000-000009980000}"/>
    <cellStyle name="Normal 12 5 4 2 3 5 5 2 2" xfId="50263" xr:uid="{00000000-0005-0000-0000-00000A980000}"/>
    <cellStyle name="Normal 12 5 4 2 3 5 5 3" xfId="37453" xr:uid="{00000000-0005-0000-0000-00000B980000}"/>
    <cellStyle name="Normal 12 5 4 2 3 5 6" xfId="6342" xr:uid="{00000000-0005-0000-0000-00000C980000}"/>
    <cellStyle name="Normal 12 5 4 2 3 5 6 2" xfId="19153" xr:uid="{00000000-0005-0000-0000-00000D980000}"/>
    <cellStyle name="Normal 12 5 4 2 3 5 6 2 2" xfId="44773" xr:uid="{00000000-0005-0000-0000-00000E980000}"/>
    <cellStyle name="Normal 12 5 4 2 3 5 6 3" xfId="31963" xr:uid="{00000000-0005-0000-0000-00000F980000}"/>
    <cellStyle name="Normal 12 5 4 2 3 5 7" xfId="13663" xr:uid="{00000000-0005-0000-0000-000010980000}"/>
    <cellStyle name="Normal 12 5 4 2 3 5 7 2" xfId="39283" xr:uid="{00000000-0005-0000-0000-000011980000}"/>
    <cellStyle name="Normal 12 5 4 2 3 5 8" xfId="26473" xr:uid="{00000000-0005-0000-0000-000012980000}"/>
    <cellStyle name="Normal 12 5 4 2 3 6" xfId="1252" xr:uid="{00000000-0005-0000-0000-000013980000}"/>
    <cellStyle name="Normal 12 5 4 2 3 6 2" xfId="3082" xr:uid="{00000000-0005-0000-0000-000014980000}"/>
    <cellStyle name="Normal 12 5 4 2 3 6 2 2" xfId="8572" xr:uid="{00000000-0005-0000-0000-000015980000}"/>
    <cellStyle name="Normal 12 5 4 2 3 6 2 2 2" xfId="21383" xr:uid="{00000000-0005-0000-0000-000016980000}"/>
    <cellStyle name="Normal 12 5 4 2 3 6 2 2 2 2" xfId="47003" xr:uid="{00000000-0005-0000-0000-000017980000}"/>
    <cellStyle name="Normal 12 5 4 2 3 6 2 2 3" xfId="34193" xr:uid="{00000000-0005-0000-0000-000018980000}"/>
    <cellStyle name="Normal 12 5 4 2 3 6 2 3" xfId="15893" xr:uid="{00000000-0005-0000-0000-000019980000}"/>
    <cellStyle name="Normal 12 5 4 2 3 6 2 3 2" xfId="41513" xr:uid="{00000000-0005-0000-0000-00001A980000}"/>
    <cellStyle name="Normal 12 5 4 2 3 6 2 4" xfId="28703" xr:uid="{00000000-0005-0000-0000-00001B980000}"/>
    <cellStyle name="Normal 12 5 4 2 3 6 3" xfId="4912" xr:uid="{00000000-0005-0000-0000-00001C980000}"/>
    <cellStyle name="Normal 12 5 4 2 3 6 3 2" xfId="10402" xr:uid="{00000000-0005-0000-0000-00001D980000}"/>
    <cellStyle name="Normal 12 5 4 2 3 6 3 2 2" xfId="23213" xr:uid="{00000000-0005-0000-0000-00001E980000}"/>
    <cellStyle name="Normal 12 5 4 2 3 6 3 2 2 2" xfId="48833" xr:uid="{00000000-0005-0000-0000-00001F980000}"/>
    <cellStyle name="Normal 12 5 4 2 3 6 3 2 3" xfId="36023" xr:uid="{00000000-0005-0000-0000-000020980000}"/>
    <cellStyle name="Normal 12 5 4 2 3 6 3 3" xfId="17723" xr:uid="{00000000-0005-0000-0000-000021980000}"/>
    <cellStyle name="Normal 12 5 4 2 3 6 3 3 2" xfId="43343" xr:uid="{00000000-0005-0000-0000-000022980000}"/>
    <cellStyle name="Normal 12 5 4 2 3 6 3 4" xfId="30533" xr:uid="{00000000-0005-0000-0000-000023980000}"/>
    <cellStyle name="Normal 12 5 4 2 3 6 4" xfId="12232" xr:uid="{00000000-0005-0000-0000-000024980000}"/>
    <cellStyle name="Normal 12 5 4 2 3 6 4 2" xfId="25043" xr:uid="{00000000-0005-0000-0000-000025980000}"/>
    <cellStyle name="Normal 12 5 4 2 3 6 4 2 2" xfId="50663" xr:uid="{00000000-0005-0000-0000-000026980000}"/>
    <cellStyle name="Normal 12 5 4 2 3 6 4 3" xfId="37853" xr:uid="{00000000-0005-0000-0000-000027980000}"/>
    <cellStyle name="Normal 12 5 4 2 3 6 5" xfId="6742" xr:uid="{00000000-0005-0000-0000-000028980000}"/>
    <cellStyle name="Normal 12 5 4 2 3 6 5 2" xfId="19553" xr:uid="{00000000-0005-0000-0000-000029980000}"/>
    <cellStyle name="Normal 12 5 4 2 3 6 5 2 2" xfId="45173" xr:uid="{00000000-0005-0000-0000-00002A980000}"/>
    <cellStyle name="Normal 12 5 4 2 3 6 5 3" xfId="32363" xr:uid="{00000000-0005-0000-0000-00002B980000}"/>
    <cellStyle name="Normal 12 5 4 2 3 6 6" xfId="14063" xr:uid="{00000000-0005-0000-0000-00002C980000}"/>
    <cellStyle name="Normal 12 5 4 2 3 6 6 2" xfId="39683" xr:uid="{00000000-0005-0000-0000-00002D980000}"/>
    <cellStyle name="Normal 12 5 4 2 3 6 7" xfId="26873" xr:uid="{00000000-0005-0000-0000-00002E980000}"/>
    <cellStyle name="Normal 12 5 4 2 3 7" xfId="2188" xr:uid="{00000000-0005-0000-0000-00002F980000}"/>
    <cellStyle name="Normal 12 5 4 2 3 7 2" xfId="7678" xr:uid="{00000000-0005-0000-0000-000030980000}"/>
    <cellStyle name="Normal 12 5 4 2 3 7 2 2" xfId="20489" xr:uid="{00000000-0005-0000-0000-000031980000}"/>
    <cellStyle name="Normal 12 5 4 2 3 7 2 2 2" xfId="46109" xr:uid="{00000000-0005-0000-0000-000032980000}"/>
    <cellStyle name="Normal 12 5 4 2 3 7 2 3" xfId="33299" xr:uid="{00000000-0005-0000-0000-000033980000}"/>
    <cellStyle name="Normal 12 5 4 2 3 7 3" xfId="14999" xr:uid="{00000000-0005-0000-0000-000034980000}"/>
    <cellStyle name="Normal 12 5 4 2 3 7 3 2" xfId="40619" xr:uid="{00000000-0005-0000-0000-000035980000}"/>
    <cellStyle name="Normal 12 5 4 2 3 7 4" xfId="27809" xr:uid="{00000000-0005-0000-0000-000036980000}"/>
    <cellStyle name="Normal 12 5 4 2 3 8" xfId="4018" xr:uid="{00000000-0005-0000-0000-000037980000}"/>
    <cellStyle name="Normal 12 5 4 2 3 8 2" xfId="9508" xr:uid="{00000000-0005-0000-0000-000038980000}"/>
    <cellStyle name="Normal 12 5 4 2 3 8 2 2" xfId="22319" xr:uid="{00000000-0005-0000-0000-000039980000}"/>
    <cellStyle name="Normal 12 5 4 2 3 8 2 2 2" xfId="47939" xr:uid="{00000000-0005-0000-0000-00003A980000}"/>
    <cellStyle name="Normal 12 5 4 2 3 8 2 3" xfId="35129" xr:uid="{00000000-0005-0000-0000-00003B980000}"/>
    <cellStyle name="Normal 12 5 4 2 3 8 3" xfId="16829" xr:uid="{00000000-0005-0000-0000-00003C980000}"/>
    <cellStyle name="Normal 12 5 4 2 3 8 3 2" xfId="42449" xr:uid="{00000000-0005-0000-0000-00003D980000}"/>
    <cellStyle name="Normal 12 5 4 2 3 8 4" xfId="29639" xr:uid="{00000000-0005-0000-0000-00003E980000}"/>
    <cellStyle name="Normal 12 5 4 2 3 9" xfId="11338" xr:uid="{00000000-0005-0000-0000-00003F980000}"/>
    <cellStyle name="Normal 12 5 4 2 3 9 2" xfId="24149" xr:uid="{00000000-0005-0000-0000-000040980000}"/>
    <cellStyle name="Normal 12 5 4 2 3 9 2 2" xfId="49769" xr:uid="{00000000-0005-0000-0000-000041980000}"/>
    <cellStyle name="Normal 12 5 4 2 3 9 3" xfId="36959" xr:uid="{00000000-0005-0000-0000-000042980000}"/>
    <cellStyle name="Normal 12 5 4 2 4" xfId="393" xr:uid="{00000000-0005-0000-0000-000043980000}"/>
    <cellStyle name="Normal 12 5 4 2 4 2" xfId="892" xr:uid="{00000000-0005-0000-0000-000044980000}"/>
    <cellStyle name="Normal 12 5 4 2 4 2 2" xfId="1787" xr:uid="{00000000-0005-0000-0000-000045980000}"/>
    <cellStyle name="Normal 12 5 4 2 4 2 2 2" xfId="3617" xr:uid="{00000000-0005-0000-0000-000046980000}"/>
    <cellStyle name="Normal 12 5 4 2 4 2 2 2 2" xfId="9107" xr:uid="{00000000-0005-0000-0000-000047980000}"/>
    <cellStyle name="Normal 12 5 4 2 4 2 2 2 2 2" xfId="21918" xr:uid="{00000000-0005-0000-0000-000048980000}"/>
    <cellStyle name="Normal 12 5 4 2 4 2 2 2 2 2 2" xfId="47538" xr:uid="{00000000-0005-0000-0000-000049980000}"/>
    <cellStyle name="Normal 12 5 4 2 4 2 2 2 2 3" xfId="34728" xr:uid="{00000000-0005-0000-0000-00004A980000}"/>
    <cellStyle name="Normal 12 5 4 2 4 2 2 2 3" xfId="16428" xr:uid="{00000000-0005-0000-0000-00004B980000}"/>
    <cellStyle name="Normal 12 5 4 2 4 2 2 2 3 2" xfId="42048" xr:uid="{00000000-0005-0000-0000-00004C980000}"/>
    <cellStyle name="Normal 12 5 4 2 4 2 2 2 4" xfId="29238" xr:uid="{00000000-0005-0000-0000-00004D980000}"/>
    <cellStyle name="Normal 12 5 4 2 4 2 2 3" xfId="5447" xr:uid="{00000000-0005-0000-0000-00004E980000}"/>
    <cellStyle name="Normal 12 5 4 2 4 2 2 3 2" xfId="10937" xr:uid="{00000000-0005-0000-0000-00004F980000}"/>
    <cellStyle name="Normal 12 5 4 2 4 2 2 3 2 2" xfId="23748" xr:uid="{00000000-0005-0000-0000-000050980000}"/>
    <cellStyle name="Normal 12 5 4 2 4 2 2 3 2 2 2" xfId="49368" xr:uid="{00000000-0005-0000-0000-000051980000}"/>
    <cellStyle name="Normal 12 5 4 2 4 2 2 3 2 3" xfId="36558" xr:uid="{00000000-0005-0000-0000-000052980000}"/>
    <cellStyle name="Normal 12 5 4 2 4 2 2 3 3" xfId="18258" xr:uid="{00000000-0005-0000-0000-000053980000}"/>
    <cellStyle name="Normal 12 5 4 2 4 2 2 3 3 2" xfId="43878" xr:uid="{00000000-0005-0000-0000-000054980000}"/>
    <cellStyle name="Normal 12 5 4 2 4 2 2 3 4" xfId="31068" xr:uid="{00000000-0005-0000-0000-000055980000}"/>
    <cellStyle name="Normal 12 5 4 2 4 2 2 4" xfId="12767" xr:uid="{00000000-0005-0000-0000-000056980000}"/>
    <cellStyle name="Normal 12 5 4 2 4 2 2 4 2" xfId="25578" xr:uid="{00000000-0005-0000-0000-000057980000}"/>
    <cellStyle name="Normal 12 5 4 2 4 2 2 4 2 2" xfId="51198" xr:uid="{00000000-0005-0000-0000-000058980000}"/>
    <cellStyle name="Normal 12 5 4 2 4 2 2 4 3" xfId="38388" xr:uid="{00000000-0005-0000-0000-000059980000}"/>
    <cellStyle name="Normal 12 5 4 2 4 2 2 5" xfId="7277" xr:uid="{00000000-0005-0000-0000-00005A980000}"/>
    <cellStyle name="Normal 12 5 4 2 4 2 2 5 2" xfId="20088" xr:uid="{00000000-0005-0000-0000-00005B980000}"/>
    <cellStyle name="Normal 12 5 4 2 4 2 2 5 2 2" xfId="45708" xr:uid="{00000000-0005-0000-0000-00005C980000}"/>
    <cellStyle name="Normal 12 5 4 2 4 2 2 5 3" xfId="32898" xr:uid="{00000000-0005-0000-0000-00005D980000}"/>
    <cellStyle name="Normal 12 5 4 2 4 2 2 6" xfId="14598" xr:uid="{00000000-0005-0000-0000-00005E980000}"/>
    <cellStyle name="Normal 12 5 4 2 4 2 2 6 2" xfId="40218" xr:uid="{00000000-0005-0000-0000-00005F980000}"/>
    <cellStyle name="Normal 12 5 4 2 4 2 2 7" xfId="27408" xr:uid="{00000000-0005-0000-0000-000060980000}"/>
    <cellStyle name="Normal 12 5 4 2 4 2 3" xfId="2723" xr:uid="{00000000-0005-0000-0000-000061980000}"/>
    <cellStyle name="Normal 12 5 4 2 4 2 3 2" xfId="8213" xr:uid="{00000000-0005-0000-0000-000062980000}"/>
    <cellStyle name="Normal 12 5 4 2 4 2 3 2 2" xfId="21024" xr:uid="{00000000-0005-0000-0000-000063980000}"/>
    <cellStyle name="Normal 12 5 4 2 4 2 3 2 2 2" xfId="46644" xr:uid="{00000000-0005-0000-0000-000064980000}"/>
    <cellStyle name="Normal 12 5 4 2 4 2 3 2 3" xfId="33834" xr:uid="{00000000-0005-0000-0000-000065980000}"/>
    <cellStyle name="Normal 12 5 4 2 4 2 3 3" xfId="15534" xr:uid="{00000000-0005-0000-0000-000066980000}"/>
    <cellStyle name="Normal 12 5 4 2 4 2 3 3 2" xfId="41154" xr:uid="{00000000-0005-0000-0000-000067980000}"/>
    <cellStyle name="Normal 12 5 4 2 4 2 3 4" xfId="28344" xr:uid="{00000000-0005-0000-0000-000068980000}"/>
    <cellStyle name="Normal 12 5 4 2 4 2 4" xfId="4553" xr:uid="{00000000-0005-0000-0000-000069980000}"/>
    <cellStyle name="Normal 12 5 4 2 4 2 4 2" xfId="10043" xr:uid="{00000000-0005-0000-0000-00006A980000}"/>
    <cellStyle name="Normal 12 5 4 2 4 2 4 2 2" xfId="22854" xr:uid="{00000000-0005-0000-0000-00006B980000}"/>
    <cellStyle name="Normal 12 5 4 2 4 2 4 2 2 2" xfId="48474" xr:uid="{00000000-0005-0000-0000-00006C980000}"/>
    <cellStyle name="Normal 12 5 4 2 4 2 4 2 3" xfId="35664" xr:uid="{00000000-0005-0000-0000-00006D980000}"/>
    <cellStyle name="Normal 12 5 4 2 4 2 4 3" xfId="17364" xr:uid="{00000000-0005-0000-0000-00006E980000}"/>
    <cellStyle name="Normal 12 5 4 2 4 2 4 3 2" xfId="42984" xr:uid="{00000000-0005-0000-0000-00006F980000}"/>
    <cellStyle name="Normal 12 5 4 2 4 2 4 4" xfId="30174" xr:uid="{00000000-0005-0000-0000-000070980000}"/>
    <cellStyle name="Normal 12 5 4 2 4 2 5" xfId="11873" xr:uid="{00000000-0005-0000-0000-000071980000}"/>
    <cellStyle name="Normal 12 5 4 2 4 2 5 2" xfId="24684" xr:uid="{00000000-0005-0000-0000-000072980000}"/>
    <cellStyle name="Normal 12 5 4 2 4 2 5 2 2" xfId="50304" xr:uid="{00000000-0005-0000-0000-000073980000}"/>
    <cellStyle name="Normal 12 5 4 2 4 2 5 3" xfId="37494" xr:uid="{00000000-0005-0000-0000-000074980000}"/>
    <cellStyle name="Normal 12 5 4 2 4 2 6" xfId="6383" xr:uid="{00000000-0005-0000-0000-000075980000}"/>
    <cellStyle name="Normal 12 5 4 2 4 2 6 2" xfId="19194" xr:uid="{00000000-0005-0000-0000-000076980000}"/>
    <cellStyle name="Normal 12 5 4 2 4 2 6 2 2" xfId="44814" xr:uid="{00000000-0005-0000-0000-000077980000}"/>
    <cellStyle name="Normal 12 5 4 2 4 2 6 3" xfId="32004" xr:uid="{00000000-0005-0000-0000-000078980000}"/>
    <cellStyle name="Normal 12 5 4 2 4 2 7" xfId="13704" xr:uid="{00000000-0005-0000-0000-000079980000}"/>
    <cellStyle name="Normal 12 5 4 2 4 2 7 2" xfId="39324" xr:uid="{00000000-0005-0000-0000-00007A980000}"/>
    <cellStyle name="Normal 12 5 4 2 4 2 8" xfId="26514" xr:uid="{00000000-0005-0000-0000-00007B980000}"/>
    <cellStyle name="Normal 12 5 4 2 4 3" xfId="1288" xr:uid="{00000000-0005-0000-0000-00007C980000}"/>
    <cellStyle name="Normal 12 5 4 2 4 3 2" xfId="3118" xr:uid="{00000000-0005-0000-0000-00007D980000}"/>
    <cellStyle name="Normal 12 5 4 2 4 3 2 2" xfId="8608" xr:uid="{00000000-0005-0000-0000-00007E980000}"/>
    <cellStyle name="Normal 12 5 4 2 4 3 2 2 2" xfId="21419" xr:uid="{00000000-0005-0000-0000-00007F980000}"/>
    <cellStyle name="Normal 12 5 4 2 4 3 2 2 2 2" xfId="47039" xr:uid="{00000000-0005-0000-0000-000080980000}"/>
    <cellStyle name="Normal 12 5 4 2 4 3 2 2 3" xfId="34229" xr:uid="{00000000-0005-0000-0000-000081980000}"/>
    <cellStyle name="Normal 12 5 4 2 4 3 2 3" xfId="15929" xr:uid="{00000000-0005-0000-0000-000082980000}"/>
    <cellStyle name="Normal 12 5 4 2 4 3 2 3 2" xfId="41549" xr:uid="{00000000-0005-0000-0000-000083980000}"/>
    <cellStyle name="Normal 12 5 4 2 4 3 2 4" xfId="28739" xr:uid="{00000000-0005-0000-0000-000084980000}"/>
    <cellStyle name="Normal 12 5 4 2 4 3 3" xfId="4948" xr:uid="{00000000-0005-0000-0000-000085980000}"/>
    <cellStyle name="Normal 12 5 4 2 4 3 3 2" xfId="10438" xr:uid="{00000000-0005-0000-0000-000086980000}"/>
    <cellStyle name="Normal 12 5 4 2 4 3 3 2 2" xfId="23249" xr:uid="{00000000-0005-0000-0000-000087980000}"/>
    <cellStyle name="Normal 12 5 4 2 4 3 3 2 2 2" xfId="48869" xr:uid="{00000000-0005-0000-0000-000088980000}"/>
    <cellStyle name="Normal 12 5 4 2 4 3 3 2 3" xfId="36059" xr:uid="{00000000-0005-0000-0000-000089980000}"/>
    <cellStyle name="Normal 12 5 4 2 4 3 3 3" xfId="17759" xr:uid="{00000000-0005-0000-0000-00008A980000}"/>
    <cellStyle name="Normal 12 5 4 2 4 3 3 3 2" xfId="43379" xr:uid="{00000000-0005-0000-0000-00008B980000}"/>
    <cellStyle name="Normal 12 5 4 2 4 3 3 4" xfId="30569" xr:uid="{00000000-0005-0000-0000-00008C980000}"/>
    <cellStyle name="Normal 12 5 4 2 4 3 4" xfId="12268" xr:uid="{00000000-0005-0000-0000-00008D980000}"/>
    <cellStyle name="Normal 12 5 4 2 4 3 4 2" xfId="25079" xr:uid="{00000000-0005-0000-0000-00008E980000}"/>
    <cellStyle name="Normal 12 5 4 2 4 3 4 2 2" xfId="50699" xr:uid="{00000000-0005-0000-0000-00008F980000}"/>
    <cellStyle name="Normal 12 5 4 2 4 3 4 3" xfId="37889" xr:uid="{00000000-0005-0000-0000-000090980000}"/>
    <cellStyle name="Normal 12 5 4 2 4 3 5" xfId="6778" xr:uid="{00000000-0005-0000-0000-000091980000}"/>
    <cellStyle name="Normal 12 5 4 2 4 3 5 2" xfId="19589" xr:uid="{00000000-0005-0000-0000-000092980000}"/>
    <cellStyle name="Normal 12 5 4 2 4 3 5 2 2" xfId="45209" xr:uid="{00000000-0005-0000-0000-000093980000}"/>
    <cellStyle name="Normal 12 5 4 2 4 3 5 3" xfId="32399" xr:uid="{00000000-0005-0000-0000-000094980000}"/>
    <cellStyle name="Normal 12 5 4 2 4 3 6" xfId="14099" xr:uid="{00000000-0005-0000-0000-000095980000}"/>
    <cellStyle name="Normal 12 5 4 2 4 3 6 2" xfId="39719" xr:uid="{00000000-0005-0000-0000-000096980000}"/>
    <cellStyle name="Normal 12 5 4 2 4 3 7" xfId="26909" xr:uid="{00000000-0005-0000-0000-000097980000}"/>
    <cellStyle name="Normal 12 5 4 2 4 4" xfId="2224" xr:uid="{00000000-0005-0000-0000-000098980000}"/>
    <cellStyle name="Normal 12 5 4 2 4 4 2" xfId="7714" xr:uid="{00000000-0005-0000-0000-000099980000}"/>
    <cellStyle name="Normal 12 5 4 2 4 4 2 2" xfId="20525" xr:uid="{00000000-0005-0000-0000-00009A980000}"/>
    <cellStyle name="Normal 12 5 4 2 4 4 2 2 2" xfId="46145" xr:uid="{00000000-0005-0000-0000-00009B980000}"/>
    <cellStyle name="Normal 12 5 4 2 4 4 2 3" xfId="33335" xr:uid="{00000000-0005-0000-0000-00009C980000}"/>
    <cellStyle name="Normal 12 5 4 2 4 4 3" xfId="15035" xr:uid="{00000000-0005-0000-0000-00009D980000}"/>
    <cellStyle name="Normal 12 5 4 2 4 4 3 2" xfId="40655" xr:uid="{00000000-0005-0000-0000-00009E980000}"/>
    <cellStyle name="Normal 12 5 4 2 4 4 4" xfId="27845" xr:uid="{00000000-0005-0000-0000-00009F980000}"/>
    <cellStyle name="Normal 12 5 4 2 4 5" xfId="4054" xr:uid="{00000000-0005-0000-0000-0000A0980000}"/>
    <cellStyle name="Normal 12 5 4 2 4 5 2" xfId="9544" xr:uid="{00000000-0005-0000-0000-0000A1980000}"/>
    <cellStyle name="Normal 12 5 4 2 4 5 2 2" xfId="22355" xr:uid="{00000000-0005-0000-0000-0000A2980000}"/>
    <cellStyle name="Normal 12 5 4 2 4 5 2 2 2" xfId="47975" xr:uid="{00000000-0005-0000-0000-0000A3980000}"/>
    <cellStyle name="Normal 12 5 4 2 4 5 2 3" xfId="35165" xr:uid="{00000000-0005-0000-0000-0000A4980000}"/>
    <cellStyle name="Normal 12 5 4 2 4 5 3" xfId="16865" xr:uid="{00000000-0005-0000-0000-0000A5980000}"/>
    <cellStyle name="Normal 12 5 4 2 4 5 3 2" xfId="42485" xr:uid="{00000000-0005-0000-0000-0000A6980000}"/>
    <cellStyle name="Normal 12 5 4 2 4 5 4" xfId="29675" xr:uid="{00000000-0005-0000-0000-0000A7980000}"/>
    <cellStyle name="Normal 12 5 4 2 4 6" xfId="11374" xr:uid="{00000000-0005-0000-0000-0000A8980000}"/>
    <cellStyle name="Normal 12 5 4 2 4 6 2" xfId="24185" xr:uid="{00000000-0005-0000-0000-0000A9980000}"/>
    <cellStyle name="Normal 12 5 4 2 4 6 2 2" xfId="49805" xr:uid="{00000000-0005-0000-0000-0000AA980000}"/>
    <cellStyle name="Normal 12 5 4 2 4 6 3" xfId="36995" xr:uid="{00000000-0005-0000-0000-0000AB980000}"/>
    <cellStyle name="Normal 12 5 4 2 4 7" xfId="5884" xr:uid="{00000000-0005-0000-0000-0000AC980000}"/>
    <cellStyle name="Normal 12 5 4 2 4 7 2" xfId="18695" xr:uid="{00000000-0005-0000-0000-0000AD980000}"/>
    <cellStyle name="Normal 12 5 4 2 4 7 2 2" xfId="44315" xr:uid="{00000000-0005-0000-0000-0000AE980000}"/>
    <cellStyle name="Normal 12 5 4 2 4 7 3" xfId="31505" xr:uid="{00000000-0005-0000-0000-0000AF980000}"/>
    <cellStyle name="Normal 12 5 4 2 4 8" xfId="13205" xr:uid="{00000000-0005-0000-0000-0000B0980000}"/>
    <cellStyle name="Normal 12 5 4 2 4 8 2" xfId="38825" xr:uid="{00000000-0005-0000-0000-0000B1980000}"/>
    <cellStyle name="Normal 12 5 4 2 4 9" xfId="26015" xr:uid="{00000000-0005-0000-0000-0000B2980000}"/>
    <cellStyle name="Normal 12 5 4 2 5" xfId="625" xr:uid="{00000000-0005-0000-0000-0000B3980000}"/>
    <cellStyle name="Normal 12 5 4 2 5 2" xfId="1025" xr:uid="{00000000-0005-0000-0000-0000B4980000}"/>
    <cellStyle name="Normal 12 5 4 2 5 2 2" xfId="1920" xr:uid="{00000000-0005-0000-0000-0000B5980000}"/>
    <cellStyle name="Normal 12 5 4 2 5 2 2 2" xfId="3750" xr:uid="{00000000-0005-0000-0000-0000B6980000}"/>
    <cellStyle name="Normal 12 5 4 2 5 2 2 2 2" xfId="9240" xr:uid="{00000000-0005-0000-0000-0000B7980000}"/>
    <cellStyle name="Normal 12 5 4 2 5 2 2 2 2 2" xfId="22051" xr:uid="{00000000-0005-0000-0000-0000B8980000}"/>
    <cellStyle name="Normal 12 5 4 2 5 2 2 2 2 2 2" xfId="47671" xr:uid="{00000000-0005-0000-0000-0000B9980000}"/>
    <cellStyle name="Normal 12 5 4 2 5 2 2 2 2 3" xfId="34861" xr:uid="{00000000-0005-0000-0000-0000BA980000}"/>
    <cellStyle name="Normal 12 5 4 2 5 2 2 2 3" xfId="16561" xr:uid="{00000000-0005-0000-0000-0000BB980000}"/>
    <cellStyle name="Normal 12 5 4 2 5 2 2 2 3 2" xfId="42181" xr:uid="{00000000-0005-0000-0000-0000BC980000}"/>
    <cellStyle name="Normal 12 5 4 2 5 2 2 2 4" xfId="29371" xr:uid="{00000000-0005-0000-0000-0000BD980000}"/>
    <cellStyle name="Normal 12 5 4 2 5 2 2 3" xfId="5580" xr:uid="{00000000-0005-0000-0000-0000BE980000}"/>
    <cellStyle name="Normal 12 5 4 2 5 2 2 3 2" xfId="11070" xr:uid="{00000000-0005-0000-0000-0000BF980000}"/>
    <cellStyle name="Normal 12 5 4 2 5 2 2 3 2 2" xfId="23881" xr:uid="{00000000-0005-0000-0000-0000C0980000}"/>
    <cellStyle name="Normal 12 5 4 2 5 2 2 3 2 2 2" xfId="49501" xr:uid="{00000000-0005-0000-0000-0000C1980000}"/>
    <cellStyle name="Normal 12 5 4 2 5 2 2 3 2 3" xfId="36691" xr:uid="{00000000-0005-0000-0000-0000C2980000}"/>
    <cellStyle name="Normal 12 5 4 2 5 2 2 3 3" xfId="18391" xr:uid="{00000000-0005-0000-0000-0000C3980000}"/>
    <cellStyle name="Normal 12 5 4 2 5 2 2 3 3 2" xfId="44011" xr:uid="{00000000-0005-0000-0000-0000C4980000}"/>
    <cellStyle name="Normal 12 5 4 2 5 2 2 3 4" xfId="31201" xr:uid="{00000000-0005-0000-0000-0000C5980000}"/>
    <cellStyle name="Normal 12 5 4 2 5 2 2 4" xfId="12900" xr:uid="{00000000-0005-0000-0000-0000C6980000}"/>
    <cellStyle name="Normal 12 5 4 2 5 2 2 4 2" xfId="25711" xr:uid="{00000000-0005-0000-0000-0000C7980000}"/>
    <cellStyle name="Normal 12 5 4 2 5 2 2 4 2 2" xfId="51331" xr:uid="{00000000-0005-0000-0000-0000C8980000}"/>
    <cellStyle name="Normal 12 5 4 2 5 2 2 4 3" xfId="38521" xr:uid="{00000000-0005-0000-0000-0000C9980000}"/>
    <cellStyle name="Normal 12 5 4 2 5 2 2 5" xfId="7410" xr:uid="{00000000-0005-0000-0000-0000CA980000}"/>
    <cellStyle name="Normal 12 5 4 2 5 2 2 5 2" xfId="20221" xr:uid="{00000000-0005-0000-0000-0000CB980000}"/>
    <cellStyle name="Normal 12 5 4 2 5 2 2 5 2 2" xfId="45841" xr:uid="{00000000-0005-0000-0000-0000CC980000}"/>
    <cellStyle name="Normal 12 5 4 2 5 2 2 5 3" xfId="33031" xr:uid="{00000000-0005-0000-0000-0000CD980000}"/>
    <cellStyle name="Normal 12 5 4 2 5 2 2 6" xfId="14731" xr:uid="{00000000-0005-0000-0000-0000CE980000}"/>
    <cellStyle name="Normal 12 5 4 2 5 2 2 6 2" xfId="40351" xr:uid="{00000000-0005-0000-0000-0000CF980000}"/>
    <cellStyle name="Normal 12 5 4 2 5 2 2 7" xfId="27541" xr:uid="{00000000-0005-0000-0000-0000D0980000}"/>
    <cellStyle name="Normal 12 5 4 2 5 2 3" xfId="2856" xr:uid="{00000000-0005-0000-0000-0000D1980000}"/>
    <cellStyle name="Normal 12 5 4 2 5 2 3 2" xfId="8346" xr:uid="{00000000-0005-0000-0000-0000D2980000}"/>
    <cellStyle name="Normal 12 5 4 2 5 2 3 2 2" xfId="21157" xr:uid="{00000000-0005-0000-0000-0000D3980000}"/>
    <cellStyle name="Normal 12 5 4 2 5 2 3 2 2 2" xfId="46777" xr:uid="{00000000-0005-0000-0000-0000D4980000}"/>
    <cellStyle name="Normal 12 5 4 2 5 2 3 2 3" xfId="33967" xr:uid="{00000000-0005-0000-0000-0000D5980000}"/>
    <cellStyle name="Normal 12 5 4 2 5 2 3 3" xfId="15667" xr:uid="{00000000-0005-0000-0000-0000D6980000}"/>
    <cellStyle name="Normal 12 5 4 2 5 2 3 3 2" xfId="41287" xr:uid="{00000000-0005-0000-0000-0000D7980000}"/>
    <cellStyle name="Normal 12 5 4 2 5 2 3 4" xfId="28477" xr:uid="{00000000-0005-0000-0000-0000D8980000}"/>
    <cellStyle name="Normal 12 5 4 2 5 2 4" xfId="4686" xr:uid="{00000000-0005-0000-0000-0000D9980000}"/>
    <cellStyle name="Normal 12 5 4 2 5 2 4 2" xfId="10176" xr:uid="{00000000-0005-0000-0000-0000DA980000}"/>
    <cellStyle name="Normal 12 5 4 2 5 2 4 2 2" xfId="22987" xr:uid="{00000000-0005-0000-0000-0000DB980000}"/>
    <cellStyle name="Normal 12 5 4 2 5 2 4 2 2 2" xfId="48607" xr:uid="{00000000-0005-0000-0000-0000DC980000}"/>
    <cellStyle name="Normal 12 5 4 2 5 2 4 2 3" xfId="35797" xr:uid="{00000000-0005-0000-0000-0000DD980000}"/>
    <cellStyle name="Normal 12 5 4 2 5 2 4 3" xfId="17497" xr:uid="{00000000-0005-0000-0000-0000DE980000}"/>
    <cellStyle name="Normal 12 5 4 2 5 2 4 3 2" xfId="43117" xr:uid="{00000000-0005-0000-0000-0000DF980000}"/>
    <cellStyle name="Normal 12 5 4 2 5 2 4 4" xfId="30307" xr:uid="{00000000-0005-0000-0000-0000E0980000}"/>
    <cellStyle name="Normal 12 5 4 2 5 2 5" xfId="12006" xr:uid="{00000000-0005-0000-0000-0000E1980000}"/>
    <cellStyle name="Normal 12 5 4 2 5 2 5 2" xfId="24817" xr:uid="{00000000-0005-0000-0000-0000E2980000}"/>
    <cellStyle name="Normal 12 5 4 2 5 2 5 2 2" xfId="50437" xr:uid="{00000000-0005-0000-0000-0000E3980000}"/>
    <cellStyle name="Normal 12 5 4 2 5 2 5 3" xfId="37627" xr:uid="{00000000-0005-0000-0000-0000E4980000}"/>
    <cellStyle name="Normal 12 5 4 2 5 2 6" xfId="6516" xr:uid="{00000000-0005-0000-0000-0000E5980000}"/>
    <cellStyle name="Normal 12 5 4 2 5 2 6 2" xfId="19327" xr:uid="{00000000-0005-0000-0000-0000E6980000}"/>
    <cellStyle name="Normal 12 5 4 2 5 2 6 2 2" xfId="44947" xr:uid="{00000000-0005-0000-0000-0000E7980000}"/>
    <cellStyle name="Normal 12 5 4 2 5 2 6 3" xfId="32137" xr:uid="{00000000-0005-0000-0000-0000E8980000}"/>
    <cellStyle name="Normal 12 5 4 2 5 2 7" xfId="13837" xr:uid="{00000000-0005-0000-0000-0000E9980000}"/>
    <cellStyle name="Normal 12 5 4 2 5 2 7 2" xfId="39457" xr:uid="{00000000-0005-0000-0000-0000EA980000}"/>
    <cellStyle name="Normal 12 5 4 2 5 2 8" xfId="26647" xr:uid="{00000000-0005-0000-0000-0000EB980000}"/>
    <cellStyle name="Normal 12 5 4 2 5 3" xfId="1520" xr:uid="{00000000-0005-0000-0000-0000EC980000}"/>
    <cellStyle name="Normal 12 5 4 2 5 3 2" xfId="3350" xr:uid="{00000000-0005-0000-0000-0000ED980000}"/>
    <cellStyle name="Normal 12 5 4 2 5 3 2 2" xfId="8840" xr:uid="{00000000-0005-0000-0000-0000EE980000}"/>
    <cellStyle name="Normal 12 5 4 2 5 3 2 2 2" xfId="21651" xr:uid="{00000000-0005-0000-0000-0000EF980000}"/>
    <cellStyle name="Normal 12 5 4 2 5 3 2 2 2 2" xfId="47271" xr:uid="{00000000-0005-0000-0000-0000F0980000}"/>
    <cellStyle name="Normal 12 5 4 2 5 3 2 2 3" xfId="34461" xr:uid="{00000000-0005-0000-0000-0000F1980000}"/>
    <cellStyle name="Normal 12 5 4 2 5 3 2 3" xfId="16161" xr:uid="{00000000-0005-0000-0000-0000F2980000}"/>
    <cellStyle name="Normal 12 5 4 2 5 3 2 3 2" xfId="41781" xr:uid="{00000000-0005-0000-0000-0000F3980000}"/>
    <cellStyle name="Normal 12 5 4 2 5 3 2 4" xfId="28971" xr:uid="{00000000-0005-0000-0000-0000F4980000}"/>
    <cellStyle name="Normal 12 5 4 2 5 3 3" xfId="5180" xr:uid="{00000000-0005-0000-0000-0000F5980000}"/>
    <cellStyle name="Normal 12 5 4 2 5 3 3 2" xfId="10670" xr:uid="{00000000-0005-0000-0000-0000F6980000}"/>
    <cellStyle name="Normal 12 5 4 2 5 3 3 2 2" xfId="23481" xr:uid="{00000000-0005-0000-0000-0000F7980000}"/>
    <cellStyle name="Normal 12 5 4 2 5 3 3 2 2 2" xfId="49101" xr:uid="{00000000-0005-0000-0000-0000F8980000}"/>
    <cellStyle name="Normal 12 5 4 2 5 3 3 2 3" xfId="36291" xr:uid="{00000000-0005-0000-0000-0000F9980000}"/>
    <cellStyle name="Normal 12 5 4 2 5 3 3 3" xfId="17991" xr:uid="{00000000-0005-0000-0000-0000FA980000}"/>
    <cellStyle name="Normal 12 5 4 2 5 3 3 3 2" xfId="43611" xr:uid="{00000000-0005-0000-0000-0000FB980000}"/>
    <cellStyle name="Normal 12 5 4 2 5 3 3 4" xfId="30801" xr:uid="{00000000-0005-0000-0000-0000FC980000}"/>
    <cellStyle name="Normal 12 5 4 2 5 3 4" xfId="12500" xr:uid="{00000000-0005-0000-0000-0000FD980000}"/>
    <cellStyle name="Normal 12 5 4 2 5 3 4 2" xfId="25311" xr:uid="{00000000-0005-0000-0000-0000FE980000}"/>
    <cellStyle name="Normal 12 5 4 2 5 3 4 2 2" xfId="50931" xr:uid="{00000000-0005-0000-0000-0000FF980000}"/>
    <cellStyle name="Normal 12 5 4 2 5 3 4 3" xfId="38121" xr:uid="{00000000-0005-0000-0000-000000990000}"/>
    <cellStyle name="Normal 12 5 4 2 5 3 5" xfId="7010" xr:uid="{00000000-0005-0000-0000-000001990000}"/>
    <cellStyle name="Normal 12 5 4 2 5 3 5 2" xfId="19821" xr:uid="{00000000-0005-0000-0000-000002990000}"/>
    <cellStyle name="Normal 12 5 4 2 5 3 5 2 2" xfId="45441" xr:uid="{00000000-0005-0000-0000-000003990000}"/>
    <cellStyle name="Normal 12 5 4 2 5 3 5 3" xfId="32631" xr:uid="{00000000-0005-0000-0000-000004990000}"/>
    <cellStyle name="Normal 12 5 4 2 5 3 6" xfId="14331" xr:uid="{00000000-0005-0000-0000-000005990000}"/>
    <cellStyle name="Normal 12 5 4 2 5 3 6 2" xfId="39951" xr:uid="{00000000-0005-0000-0000-000006990000}"/>
    <cellStyle name="Normal 12 5 4 2 5 3 7" xfId="27141" xr:uid="{00000000-0005-0000-0000-000007990000}"/>
    <cellStyle name="Normal 12 5 4 2 5 4" xfId="2456" xr:uid="{00000000-0005-0000-0000-000008990000}"/>
    <cellStyle name="Normal 12 5 4 2 5 4 2" xfId="7946" xr:uid="{00000000-0005-0000-0000-000009990000}"/>
    <cellStyle name="Normal 12 5 4 2 5 4 2 2" xfId="20757" xr:uid="{00000000-0005-0000-0000-00000A990000}"/>
    <cellStyle name="Normal 12 5 4 2 5 4 2 2 2" xfId="46377" xr:uid="{00000000-0005-0000-0000-00000B990000}"/>
    <cellStyle name="Normal 12 5 4 2 5 4 2 3" xfId="33567" xr:uid="{00000000-0005-0000-0000-00000C990000}"/>
    <cellStyle name="Normal 12 5 4 2 5 4 3" xfId="15267" xr:uid="{00000000-0005-0000-0000-00000D990000}"/>
    <cellStyle name="Normal 12 5 4 2 5 4 3 2" xfId="40887" xr:uid="{00000000-0005-0000-0000-00000E990000}"/>
    <cellStyle name="Normal 12 5 4 2 5 4 4" xfId="28077" xr:uid="{00000000-0005-0000-0000-00000F990000}"/>
    <cellStyle name="Normal 12 5 4 2 5 5" xfId="4286" xr:uid="{00000000-0005-0000-0000-000010990000}"/>
    <cellStyle name="Normal 12 5 4 2 5 5 2" xfId="9776" xr:uid="{00000000-0005-0000-0000-000011990000}"/>
    <cellStyle name="Normal 12 5 4 2 5 5 2 2" xfId="22587" xr:uid="{00000000-0005-0000-0000-000012990000}"/>
    <cellStyle name="Normal 12 5 4 2 5 5 2 2 2" xfId="48207" xr:uid="{00000000-0005-0000-0000-000013990000}"/>
    <cellStyle name="Normal 12 5 4 2 5 5 2 3" xfId="35397" xr:uid="{00000000-0005-0000-0000-000014990000}"/>
    <cellStyle name="Normal 12 5 4 2 5 5 3" xfId="17097" xr:uid="{00000000-0005-0000-0000-000015990000}"/>
    <cellStyle name="Normal 12 5 4 2 5 5 3 2" xfId="42717" xr:uid="{00000000-0005-0000-0000-000016990000}"/>
    <cellStyle name="Normal 12 5 4 2 5 5 4" xfId="29907" xr:uid="{00000000-0005-0000-0000-000017990000}"/>
    <cellStyle name="Normal 12 5 4 2 5 6" xfId="11606" xr:uid="{00000000-0005-0000-0000-000018990000}"/>
    <cellStyle name="Normal 12 5 4 2 5 6 2" xfId="24417" xr:uid="{00000000-0005-0000-0000-000019990000}"/>
    <cellStyle name="Normal 12 5 4 2 5 6 2 2" xfId="50037" xr:uid="{00000000-0005-0000-0000-00001A990000}"/>
    <cellStyle name="Normal 12 5 4 2 5 6 3" xfId="37227" xr:uid="{00000000-0005-0000-0000-00001B990000}"/>
    <cellStyle name="Normal 12 5 4 2 5 7" xfId="6116" xr:uid="{00000000-0005-0000-0000-00001C990000}"/>
    <cellStyle name="Normal 12 5 4 2 5 7 2" xfId="18927" xr:uid="{00000000-0005-0000-0000-00001D990000}"/>
    <cellStyle name="Normal 12 5 4 2 5 7 2 2" xfId="44547" xr:uid="{00000000-0005-0000-0000-00001E990000}"/>
    <cellStyle name="Normal 12 5 4 2 5 7 3" xfId="31737" xr:uid="{00000000-0005-0000-0000-00001F990000}"/>
    <cellStyle name="Normal 12 5 4 2 5 8" xfId="13437" xr:uid="{00000000-0005-0000-0000-000020990000}"/>
    <cellStyle name="Normal 12 5 4 2 5 8 2" xfId="39057" xr:uid="{00000000-0005-0000-0000-000021990000}"/>
    <cellStyle name="Normal 12 5 4 2 5 9" xfId="26247" xr:uid="{00000000-0005-0000-0000-000022990000}"/>
    <cellStyle name="Normal 12 5 4 2 6" xfId="759" xr:uid="{00000000-0005-0000-0000-000023990000}"/>
    <cellStyle name="Normal 12 5 4 2 6 2" xfId="1654" xr:uid="{00000000-0005-0000-0000-000024990000}"/>
    <cellStyle name="Normal 12 5 4 2 6 2 2" xfId="3484" xr:uid="{00000000-0005-0000-0000-000025990000}"/>
    <cellStyle name="Normal 12 5 4 2 6 2 2 2" xfId="8974" xr:uid="{00000000-0005-0000-0000-000026990000}"/>
    <cellStyle name="Normal 12 5 4 2 6 2 2 2 2" xfId="21785" xr:uid="{00000000-0005-0000-0000-000027990000}"/>
    <cellStyle name="Normal 12 5 4 2 6 2 2 2 2 2" xfId="47405" xr:uid="{00000000-0005-0000-0000-000028990000}"/>
    <cellStyle name="Normal 12 5 4 2 6 2 2 2 3" xfId="34595" xr:uid="{00000000-0005-0000-0000-000029990000}"/>
    <cellStyle name="Normal 12 5 4 2 6 2 2 3" xfId="16295" xr:uid="{00000000-0005-0000-0000-00002A990000}"/>
    <cellStyle name="Normal 12 5 4 2 6 2 2 3 2" xfId="41915" xr:uid="{00000000-0005-0000-0000-00002B990000}"/>
    <cellStyle name="Normal 12 5 4 2 6 2 2 4" xfId="29105" xr:uid="{00000000-0005-0000-0000-00002C990000}"/>
    <cellStyle name="Normal 12 5 4 2 6 2 3" xfId="5314" xr:uid="{00000000-0005-0000-0000-00002D990000}"/>
    <cellStyle name="Normal 12 5 4 2 6 2 3 2" xfId="10804" xr:uid="{00000000-0005-0000-0000-00002E990000}"/>
    <cellStyle name="Normal 12 5 4 2 6 2 3 2 2" xfId="23615" xr:uid="{00000000-0005-0000-0000-00002F990000}"/>
    <cellStyle name="Normal 12 5 4 2 6 2 3 2 2 2" xfId="49235" xr:uid="{00000000-0005-0000-0000-000030990000}"/>
    <cellStyle name="Normal 12 5 4 2 6 2 3 2 3" xfId="36425" xr:uid="{00000000-0005-0000-0000-000031990000}"/>
    <cellStyle name="Normal 12 5 4 2 6 2 3 3" xfId="18125" xr:uid="{00000000-0005-0000-0000-000032990000}"/>
    <cellStyle name="Normal 12 5 4 2 6 2 3 3 2" xfId="43745" xr:uid="{00000000-0005-0000-0000-000033990000}"/>
    <cellStyle name="Normal 12 5 4 2 6 2 3 4" xfId="30935" xr:uid="{00000000-0005-0000-0000-000034990000}"/>
    <cellStyle name="Normal 12 5 4 2 6 2 4" xfId="12634" xr:uid="{00000000-0005-0000-0000-000035990000}"/>
    <cellStyle name="Normal 12 5 4 2 6 2 4 2" xfId="25445" xr:uid="{00000000-0005-0000-0000-000036990000}"/>
    <cellStyle name="Normal 12 5 4 2 6 2 4 2 2" xfId="51065" xr:uid="{00000000-0005-0000-0000-000037990000}"/>
    <cellStyle name="Normal 12 5 4 2 6 2 4 3" xfId="38255" xr:uid="{00000000-0005-0000-0000-000038990000}"/>
    <cellStyle name="Normal 12 5 4 2 6 2 5" xfId="7144" xr:uid="{00000000-0005-0000-0000-000039990000}"/>
    <cellStyle name="Normal 12 5 4 2 6 2 5 2" xfId="19955" xr:uid="{00000000-0005-0000-0000-00003A990000}"/>
    <cellStyle name="Normal 12 5 4 2 6 2 5 2 2" xfId="45575" xr:uid="{00000000-0005-0000-0000-00003B990000}"/>
    <cellStyle name="Normal 12 5 4 2 6 2 5 3" xfId="32765" xr:uid="{00000000-0005-0000-0000-00003C990000}"/>
    <cellStyle name="Normal 12 5 4 2 6 2 6" xfId="14465" xr:uid="{00000000-0005-0000-0000-00003D990000}"/>
    <cellStyle name="Normal 12 5 4 2 6 2 6 2" xfId="40085" xr:uid="{00000000-0005-0000-0000-00003E990000}"/>
    <cellStyle name="Normal 12 5 4 2 6 2 7" xfId="27275" xr:uid="{00000000-0005-0000-0000-00003F990000}"/>
    <cellStyle name="Normal 12 5 4 2 6 3" xfId="2590" xr:uid="{00000000-0005-0000-0000-000040990000}"/>
    <cellStyle name="Normal 12 5 4 2 6 3 2" xfId="8080" xr:uid="{00000000-0005-0000-0000-000041990000}"/>
    <cellStyle name="Normal 12 5 4 2 6 3 2 2" xfId="20891" xr:uid="{00000000-0005-0000-0000-000042990000}"/>
    <cellStyle name="Normal 12 5 4 2 6 3 2 2 2" xfId="46511" xr:uid="{00000000-0005-0000-0000-000043990000}"/>
    <cellStyle name="Normal 12 5 4 2 6 3 2 3" xfId="33701" xr:uid="{00000000-0005-0000-0000-000044990000}"/>
    <cellStyle name="Normal 12 5 4 2 6 3 3" xfId="15401" xr:uid="{00000000-0005-0000-0000-000045990000}"/>
    <cellStyle name="Normal 12 5 4 2 6 3 3 2" xfId="41021" xr:uid="{00000000-0005-0000-0000-000046990000}"/>
    <cellStyle name="Normal 12 5 4 2 6 3 4" xfId="28211" xr:uid="{00000000-0005-0000-0000-000047990000}"/>
    <cellStyle name="Normal 12 5 4 2 6 4" xfId="4420" xr:uid="{00000000-0005-0000-0000-000048990000}"/>
    <cellStyle name="Normal 12 5 4 2 6 4 2" xfId="9910" xr:uid="{00000000-0005-0000-0000-000049990000}"/>
    <cellStyle name="Normal 12 5 4 2 6 4 2 2" xfId="22721" xr:uid="{00000000-0005-0000-0000-00004A990000}"/>
    <cellStyle name="Normal 12 5 4 2 6 4 2 2 2" xfId="48341" xr:uid="{00000000-0005-0000-0000-00004B990000}"/>
    <cellStyle name="Normal 12 5 4 2 6 4 2 3" xfId="35531" xr:uid="{00000000-0005-0000-0000-00004C990000}"/>
    <cellStyle name="Normal 12 5 4 2 6 4 3" xfId="17231" xr:uid="{00000000-0005-0000-0000-00004D990000}"/>
    <cellStyle name="Normal 12 5 4 2 6 4 3 2" xfId="42851" xr:uid="{00000000-0005-0000-0000-00004E990000}"/>
    <cellStyle name="Normal 12 5 4 2 6 4 4" xfId="30041" xr:uid="{00000000-0005-0000-0000-00004F990000}"/>
    <cellStyle name="Normal 12 5 4 2 6 5" xfId="11740" xr:uid="{00000000-0005-0000-0000-000050990000}"/>
    <cellStyle name="Normal 12 5 4 2 6 5 2" xfId="24551" xr:uid="{00000000-0005-0000-0000-000051990000}"/>
    <cellStyle name="Normal 12 5 4 2 6 5 2 2" xfId="50171" xr:uid="{00000000-0005-0000-0000-000052990000}"/>
    <cellStyle name="Normal 12 5 4 2 6 5 3" xfId="37361" xr:uid="{00000000-0005-0000-0000-000053990000}"/>
    <cellStyle name="Normal 12 5 4 2 6 6" xfId="6250" xr:uid="{00000000-0005-0000-0000-000054990000}"/>
    <cellStyle name="Normal 12 5 4 2 6 6 2" xfId="19061" xr:uid="{00000000-0005-0000-0000-000055990000}"/>
    <cellStyle name="Normal 12 5 4 2 6 6 2 2" xfId="44681" xr:uid="{00000000-0005-0000-0000-000056990000}"/>
    <cellStyle name="Normal 12 5 4 2 6 6 3" xfId="31871" xr:uid="{00000000-0005-0000-0000-000057990000}"/>
    <cellStyle name="Normal 12 5 4 2 6 7" xfId="13571" xr:uid="{00000000-0005-0000-0000-000058990000}"/>
    <cellStyle name="Normal 12 5 4 2 6 7 2" xfId="39191" xr:uid="{00000000-0005-0000-0000-000059990000}"/>
    <cellStyle name="Normal 12 5 4 2 6 8" xfId="26381" xr:uid="{00000000-0005-0000-0000-00005A990000}"/>
    <cellStyle name="Normal 12 5 4 2 7" xfId="1160" xr:uid="{00000000-0005-0000-0000-00005B990000}"/>
    <cellStyle name="Normal 12 5 4 2 7 2" xfId="2990" xr:uid="{00000000-0005-0000-0000-00005C990000}"/>
    <cellStyle name="Normal 12 5 4 2 7 2 2" xfId="8480" xr:uid="{00000000-0005-0000-0000-00005D990000}"/>
    <cellStyle name="Normal 12 5 4 2 7 2 2 2" xfId="21291" xr:uid="{00000000-0005-0000-0000-00005E990000}"/>
    <cellStyle name="Normal 12 5 4 2 7 2 2 2 2" xfId="46911" xr:uid="{00000000-0005-0000-0000-00005F990000}"/>
    <cellStyle name="Normal 12 5 4 2 7 2 2 3" xfId="34101" xr:uid="{00000000-0005-0000-0000-000060990000}"/>
    <cellStyle name="Normal 12 5 4 2 7 2 3" xfId="15801" xr:uid="{00000000-0005-0000-0000-000061990000}"/>
    <cellStyle name="Normal 12 5 4 2 7 2 3 2" xfId="41421" xr:uid="{00000000-0005-0000-0000-000062990000}"/>
    <cellStyle name="Normal 12 5 4 2 7 2 4" xfId="28611" xr:uid="{00000000-0005-0000-0000-000063990000}"/>
    <cellStyle name="Normal 12 5 4 2 7 3" xfId="4820" xr:uid="{00000000-0005-0000-0000-000064990000}"/>
    <cellStyle name="Normal 12 5 4 2 7 3 2" xfId="10310" xr:uid="{00000000-0005-0000-0000-000065990000}"/>
    <cellStyle name="Normal 12 5 4 2 7 3 2 2" xfId="23121" xr:uid="{00000000-0005-0000-0000-000066990000}"/>
    <cellStyle name="Normal 12 5 4 2 7 3 2 2 2" xfId="48741" xr:uid="{00000000-0005-0000-0000-000067990000}"/>
    <cellStyle name="Normal 12 5 4 2 7 3 2 3" xfId="35931" xr:uid="{00000000-0005-0000-0000-000068990000}"/>
    <cellStyle name="Normal 12 5 4 2 7 3 3" xfId="17631" xr:uid="{00000000-0005-0000-0000-000069990000}"/>
    <cellStyle name="Normal 12 5 4 2 7 3 3 2" xfId="43251" xr:uid="{00000000-0005-0000-0000-00006A990000}"/>
    <cellStyle name="Normal 12 5 4 2 7 3 4" xfId="30441" xr:uid="{00000000-0005-0000-0000-00006B990000}"/>
    <cellStyle name="Normal 12 5 4 2 7 4" xfId="12140" xr:uid="{00000000-0005-0000-0000-00006C990000}"/>
    <cellStyle name="Normal 12 5 4 2 7 4 2" xfId="24951" xr:uid="{00000000-0005-0000-0000-00006D990000}"/>
    <cellStyle name="Normal 12 5 4 2 7 4 2 2" xfId="50571" xr:uid="{00000000-0005-0000-0000-00006E990000}"/>
    <cellStyle name="Normal 12 5 4 2 7 4 3" xfId="37761" xr:uid="{00000000-0005-0000-0000-00006F990000}"/>
    <cellStyle name="Normal 12 5 4 2 7 5" xfId="6650" xr:uid="{00000000-0005-0000-0000-000070990000}"/>
    <cellStyle name="Normal 12 5 4 2 7 5 2" xfId="19461" xr:uid="{00000000-0005-0000-0000-000071990000}"/>
    <cellStyle name="Normal 12 5 4 2 7 5 2 2" xfId="45081" xr:uid="{00000000-0005-0000-0000-000072990000}"/>
    <cellStyle name="Normal 12 5 4 2 7 5 3" xfId="32271" xr:uid="{00000000-0005-0000-0000-000073990000}"/>
    <cellStyle name="Normal 12 5 4 2 7 6" xfId="13971" xr:uid="{00000000-0005-0000-0000-000074990000}"/>
    <cellStyle name="Normal 12 5 4 2 7 6 2" xfId="39591" xr:uid="{00000000-0005-0000-0000-000075990000}"/>
    <cellStyle name="Normal 12 5 4 2 7 7" xfId="26781" xr:uid="{00000000-0005-0000-0000-000076990000}"/>
    <cellStyle name="Normal 12 5 4 2 8" xfId="2055" xr:uid="{00000000-0005-0000-0000-000077990000}"/>
    <cellStyle name="Normal 12 5 4 2 8 2" xfId="3885" xr:uid="{00000000-0005-0000-0000-000078990000}"/>
    <cellStyle name="Normal 12 5 4 2 8 2 2" xfId="9375" xr:uid="{00000000-0005-0000-0000-000079990000}"/>
    <cellStyle name="Normal 12 5 4 2 8 2 2 2" xfId="22186" xr:uid="{00000000-0005-0000-0000-00007A990000}"/>
    <cellStyle name="Normal 12 5 4 2 8 2 2 2 2" xfId="47806" xr:uid="{00000000-0005-0000-0000-00007B990000}"/>
    <cellStyle name="Normal 12 5 4 2 8 2 2 3" xfId="34996" xr:uid="{00000000-0005-0000-0000-00007C990000}"/>
    <cellStyle name="Normal 12 5 4 2 8 2 3" xfId="16696" xr:uid="{00000000-0005-0000-0000-00007D990000}"/>
    <cellStyle name="Normal 12 5 4 2 8 2 3 2" xfId="42316" xr:uid="{00000000-0005-0000-0000-00007E990000}"/>
    <cellStyle name="Normal 12 5 4 2 8 2 4" xfId="29506" xr:uid="{00000000-0005-0000-0000-00007F990000}"/>
    <cellStyle name="Normal 12 5 4 2 8 3" xfId="5715" xr:uid="{00000000-0005-0000-0000-000080990000}"/>
    <cellStyle name="Normal 12 5 4 2 8 3 2" xfId="11205" xr:uid="{00000000-0005-0000-0000-000081990000}"/>
    <cellStyle name="Normal 12 5 4 2 8 3 2 2" xfId="24016" xr:uid="{00000000-0005-0000-0000-000082990000}"/>
    <cellStyle name="Normal 12 5 4 2 8 3 2 2 2" xfId="49636" xr:uid="{00000000-0005-0000-0000-000083990000}"/>
    <cellStyle name="Normal 12 5 4 2 8 3 2 3" xfId="36826" xr:uid="{00000000-0005-0000-0000-000084990000}"/>
    <cellStyle name="Normal 12 5 4 2 8 3 3" xfId="18526" xr:uid="{00000000-0005-0000-0000-000085990000}"/>
    <cellStyle name="Normal 12 5 4 2 8 3 3 2" xfId="44146" xr:uid="{00000000-0005-0000-0000-000086990000}"/>
    <cellStyle name="Normal 12 5 4 2 8 3 4" xfId="31336" xr:uid="{00000000-0005-0000-0000-000087990000}"/>
    <cellStyle name="Normal 12 5 4 2 8 4" xfId="13035" xr:uid="{00000000-0005-0000-0000-000088990000}"/>
    <cellStyle name="Normal 12 5 4 2 8 4 2" xfId="25846" xr:uid="{00000000-0005-0000-0000-000089990000}"/>
    <cellStyle name="Normal 12 5 4 2 8 4 2 2" xfId="51466" xr:uid="{00000000-0005-0000-0000-00008A990000}"/>
    <cellStyle name="Normal 12 5 4 2 8 4 3" xfId="38656" xr:uid="{00000000-0005-0000-0000-00008B990000}"/>
    <cellStyle name="Normal 12 5 4 2 8 5" xfId="7545" xr:uid="{00000000-0005-0000-0000-00008C990000}"/>
    <cellStyle name="Normal 12 5 4 2 8 5 2" xfId="20356" xr:uid="{00000000-0005-0000-0000-00008D990000}"/>
    <cellStyle name="Normal 12 5 4 2 8 5 2 2" xfId="45976" xr:uid="{00000000-0005-0000-0000-00008E990000}"/>
    <cellStyle name="Normal 12 5 4 2 8 5 3" xfId="33166" xr:uid="{00000000-0005-0000-0000-00008F990000}"/>
    <cellStyle name="Normal 12 5 4 2 8 6" xfId="14866" xr:uid="{00000000-0005-0000-0000-000090990000}"/>
    <cellStyle name="Normal 12 5 4 2 8 6 2" xfId="40486" xr:uid="{00000000-0005-0000-0000-000091990000}"/>
    <cellStyle name="Normal 12 5 4 2 8 7" xfId="27676" xr:uid="{00000000-0005-0000-0000-000092990000}"/>
    <cellStyle name="Normal 12 5 4 2 9" xfId="2096" xr:uid="{00000000-0005-0000-0000-000093990000}"/>
    <cellStyle name="Normal 12 5 4 2 9 2" xfId="7586" xr:uid="{00000000-0005-0000-0000-000094990000}"/>
    <cellStyle name="Normal 12 5 4 2 9 2 2" xfId="20397" xr:uid="{00000000-0005-0000-0000-000095990000}"/>
    <cellStyle name="Normal 12 5 4 2 9 2 2 2" xfId="46017" xr:uid="{00000000-0005-0000-0000-000096990000}"/>
    <cellStyle name="Normal 12 5 4 2 9 2 3" xfId="33207" xr:uid="{00000000-0005-0000-0000-000097990000}"/>
    <cellStyle name="Normal 12 5 4 2 9 3" xfId="14907" xr:uid="{00000000-0005-0000-0000-000098990000}"/>
    <cellStyle name="Normal 12 5 4 2 9 3 2" xfId="40527" xr:uid="{00000000-0005-0000-0000-000099990000}"/>
    <cellStyle name="Normal 12 5 4 2 9 4" xfId="27717" xr:uid="{00000000-0005-0000-0000-00009A990000}"/>
    <cellStyle name="Normal 12 5 4 3" xfId="285" xr:uid="{00000000-0005-0000-0000-00009B990000}"/>
    <cellStyle name="Normal 12 5 4 3 10" xfId="5777" xr:uid="{00000000-0005-0000-0000-00009C990000}"/>
    <cellStyle name="Normal 12 5 4 3 10 2" xfId="18588" xr:uid="{00000000-0005-0000-0000-00009D990000}"/>
    <cellStyle name="Normal 12 5 4 3 10 2 2" xfId="44208" xr:uid="{00000000-0005-0000-0000-00009E990000}"/>
    <cellStyle name="Normal 12 5 4 3 10 3" xfId="31398" xr:uid="{00000000-0005-0000-0000-00009F990000}"/>
    <cellStyle name="Normal 12 5 4 3 11" xfId="13098" xr:uid="{00000000-0005-0000-0000-0000A0990000}"/>
    <cellStyle name="Normal 12 5 4 3 11 2" xfId="38718" xr:uid="{00000000-0005-0000-0000-0000A1990000}"/>
    <cellStyle name="Normal 12 5 4 3 12" xfId="25908" xr:uid="{00000000-0005-0000-0000-0000A2990000}"/>
    <cellStyle name="Normal 12 5 4 3 2" xfId="514" xr:uid="{00000000-0005-0000-0000-0000A3990000}"/>
    <cellStyle name="Normal 12 5 4 3 2 2" xfId="913" xr:uid="{00000000-0005-0000-0000-0000A4990000}"/>
    <cellStyle name="Normal 12 5 4 3 2 2 2" xfId="1808" xr:uid="{00000000-0005-0000-0000-0000A5990000}"/>
    <cellStyle name="Normal 12 5 4 3 2 2 2 2" xfId="3638" xr:uid="{00000000-0005-0000-0000-0000A6990000}"/>
    <cellStyle name="Normal 12 5 4 3 2 2 2 2 2" xfId="9128" xr:uid="{00000000-0005-0000-0000-0000A7990000}"/>
    <cellStyle name="Normal 12 5 4 3 2 2 2 2 2 2" xfId="21939" xr:uid="{00000000-0005-0000-0000-0000A8990000}"/>
    <cellStyle name="Normal 12 5 4 3 2 2 2 2 2 2 2" xfId="47559" xr:uid="{00000000-0005-0000-0000-0000A9990000}"/>
    <cellStyle name="Normal 12 5 4 3 2 2 2 2 2 3" xfId="34749" xr:uid="{00000000-0005-0000-0000-0000AA990000}"/>
    <cellStyle name="Normal 12 5 4 3 2 2 2 2 3" xfId="16449" xr:uid="{00000000-0005-0000-0000-0000AB990000}"/>
    <cellStyle name="Normal 12 5 4 3 2 2 2 2 3 2" xfId="42069" xr:uid="{00000000-0005-0000-0000-0000AC990000}"/>
    <cellStyle name="Normal 12 5 4 3 2 2 2 2 4" xfId="29259" xr:uid="{00000000-0005-0000-0000-0000AD990000}"/>
    <cellStyle name="Normal 12 5 4 3 2 2 2 3" xfId="5468" xr:uid="{00000000-0005-0000-0000-0000AE990000}"/>
    <cellStyle name="Normal 12 5 4 3 2 2 2 3 2" xfId="10958" xr:uid="{00000000-0005-0000-0000-0000AF990000}"/>
    <cellStyle name="Normal 12 5 4 3 2 2 2 3 2 2" xfId="23769" xr:uid="{00000000-0005-0000-0000-0000B0990000}"/>
    <cellStyle name="Normal 12 5 4 3 2 2 2 3 2 2 2" xfId="49389" xr:uid="{00000000-0005-0000-0000-0000B1990000}"/>
    <cellStyle name="Normal 12 5 4 3 2 2 2 3 2 3" xfId="36579" xr:uid="{00000000-0005-0000-0000-0000B2990000}"/>
    <cellStyle name="Normal 12 5 4 3 2 2 2 3 3" xfId="18279" xr:uid="{00000000-0005-0000-0000-0000B3990000}"/>
    <cellStyle name="Normal 12 5 4 3 2 2 2 3 3 2" xfId="43899" xr:uid="{00000000-0005-0000-0000-0000B4990000}"/>
    <cellStyle name="Normal 12 5 4 3 2 2 2 3 4" xfId="31089" xr:uid="{00000000-0005-0000-0000-0000B5990000}"/>
    <cellStyle name="Normal 12 5 4 3 2 2 2 4" xfId="12788" xr:uid="{00000000-0005-0000-0000-0000B6990000}"/>
    <cellStyle name="Normal 12 5 4 3 2 2 2 4 2" xfId="25599" xr:uid="{00000000-0005-0000-0000-0000B7990000}"/>
    <cellStyle name="Normal 12 5 4 3 2 2 2 4 2 2" xfId="51219" xr:uid="{00000000-0005-0000-0000-0000B8990000}"/>
    <cellStyle name="Normal 12 5 4 3 2 2 2 4 3" xfId="38409" xr:uid="{00000000-0005-0000-0000-0000B9990000}"/>
    <cellStyle name="Normal 12 5 4 3 2 2 2 5" xfId="7298" xr:uid="{00000000-0005-0000-0000-0000BA990000}"/>
    <cellStyle name="Normal 12 5 4 3 2 2 2 5 2" xfId="20109" xr:uid="{00000000-0005-0000-0000-0000BB990000}"/>
    <cellStyle name="Normal 12 5 4 3 2 2 2 5 2 2" xfId="45729" xr:uid="{00000000-0005-0000-0000-0000BC990000}"/>
    <cellStyle name="Normal 12 5 4 3 2 2 2 5 3" xfId="32919" xr:uid="{00000000-0005-0000-0000-0000BD990000}"/>
    <cellStyle name="Normal 12 5 4 3 2 2 2 6" xfId="14619" xr:uid="{00000000-0005-0000-0000-0000BE990000}"/>
    <cellStyle name="Normal 12 5 4 3 2 2 2 6 2" xfId="40239" xr:uid="{00000000-0005-0000-0000-0000BF990000}"/>
    <cellStyle name="Normal 12 5 4 3 2 2 2 7" xfId="27429" xr:uid="{00000000-0005-0000-0000-0000C0990000}"/>
    <cellStyle name="Normal 12 5 4 3 2 2 3" xfId="2744" xr:uid="{00000000-0005-0000-0000-0000C1990000}"/>
    <cellStyle name="Normal 12 5 4 3 2 2 3 2" xfId="8234" xr:uid="{00000000-0005-0000-0000-0000C2990000}"/>
    <cellStyle name="Normal 12 5 4 3 2 2 3 2 2" xfId="21045" xr:uid="{00000000-0005-0000-0000-0000C3990000}"/>
    <cellStyle name="Normal 12 5 4 3 2 2 3 2 2 2" xfId="46665" xr:uid="{00000000-0005-0000-0000-0000C4990000}"/>
    <cellStyle name="Normal 12 5 4 3 2 2 3 2 3" xfId="33855" xr:uid="{00000000-0005-0000-0000-0000C5990000}"/>
    <cellStyle name="Normal 12 5 4 3 2 2 3 3" xfId="15555" xr:uid="{00000000-0005-0000-0000-0000C6990000}"/>
    <cellStyle name="Normal 12 5 4 3 2 2 3 3 2" xfId="41175" xr:uid="{00000000-0005-0000-0000-0000C7990000}"/>
    <cellStyle name="Normal 12 5 4 3 2 2 3 4" xfId="28365" xr:uid="{00000000-0005-0000-0000-0000C8990000}"/>
    <cellStyle name="Normal 12 5 4 3 2 2 4" xfId="4574" xr:uid="{00000000-0005-0000-0000-0000C9990000}"/>
    <cellStyle name="Normal 12 5 4 3 2 2 4 2" xfId="10064" xr:uid="{00000000-0005-0000-0000-0000CA990000}"/>
    <cellStyle name="Normal 12 5 4 3 2 2 4 2 2" xfId="22875" xr:uid="{00000000-0005-0000-0000-0000CB990000}"/>
    <cellStyle name="Normal 12 5 4 3 2 2 4 2 2 2" xfId="48495" xr:uid="{00000000-0005-0000-0000-0000CC990000}"/>
    <cellStyle name="Normal 12 5 4 3 2 2 4 2 3" xfId="35685" xr:uid="{00000000-0005-0000-0000-0000CD990000}"/>
    <cellStyle name="Normal 12 5 4 3 2 2 4 3" xfId="17385" xr:uid="{00000000-0005-0000-0000-0000CE990000}"/>
    <cellStyle name="Normal 12 5 4 3 2 2 4 3 2" xfId="43005" xr:uid="{00000000-0005-0000-0000-0000CF990000}"/>
    <cellStyle name="Normal 12 5 4 3 2 2 4 4" xfId="30195" xr:uid="{00000000-0005-0000-0000-0000D0990000}"/>
    <cellStyle name="Normal 12 5 4 3 2 2 5" xfId="11894" xr:uid="{00000000-0005-0000-0000-0000D1990000}"/>
    <cellStyle name="Normal 12 5 4 3 2 2 5 2" xfId="24705" xr:uid="{00000000-0005-0000-0000-0000D2990000}"/>
    <cellStyle name="Normal 12 5 4 3 2 2 5 2 2" xfId="50325" xr:uid="{00000000-0005-0000-0000-0000D3990000}"/>
    <cellStyle name="Normal 12 5 4 3 2 2 5 3" xfId="37515" xr:uid="{00000000-0005-0000-0000-0000D4990000}"/>
    <cellStyle name="Normal 12 5 4 3 2 2 6" xfId="6404" xr:uid="{00000000-0005-0000-0000-0000D5990000}"/>
    <cellStyle name="Normal 12 5 4 3 2 2 6 2" xfId="19215" xr:uid="{00000000-0005-0000-0000-0000D6990000}"/>
    <cellStyle name="Normal 12 5 4 3 2 2 6 2 2" xfId="44835" xr:uid="{00000000-0005-0000-0000-0000D7990000}"/>
    <cellStyle name="Normal 12 5 4 3 2 2 6 3" xfId="32025" xr:uid="{00000000-0005-0000-0000-0000D8990000}"/>
    <cellStyle name="Normal 12 5 4 3 2 2 7" xfId="13725" xr:uid="{00000000-0005-0000-0000-0000D9990000}"/>
    <cellStyle name="Normal 12 5 4 3 2 2 7 2" xfId="39345" xr:uid="{00000000-0005-0000-0000-0000DA990000}"/>
    <cellStyle name="Normal 12 5 4 3 2 2 8" xfId="26535" xr:uid="{00000000-0005-0000-0000-0000DB990000}"/>
    <cellStyle name="Normal 12 5 4 3 2 3" xfId="1409" xr:uid="{00000000-0005-0000-0000-0000DC990000}"/>
    <cellStyle name="Normal 12 5 4 3 2 3 2" xfId="3239" xr:uid="{00000000-0005-0000-0000-0000DD990000}"/>
    <cellStyle name="Normal 12 5 4 3 2 3 2 2" xfId="8729" xr:uid="{00000000-0005-0000-0000-0000DE990000}"/>
    <cellStyle name="Normal 12 5 4 3 2 3 2 2 2" xfId="21540" xr:uid="{00000000-0005-0000-0000-0000DF990000}"/>
    <cellStyle name="Normal 12 5 4 3 2 3 2 2 2 2" xfId="47160" xr:uid="{00000000-0005-0000-0000-0000E0990000}"/>
    <cellStyle name="Normal 12 5 4 3 2 3 2 2 3" xfId="34350" xr:uid="{00000000-0005-0000-0000-0000E1990000}"/>
    <cellStyle name="Normal 12 5 4 3 2 3 2 3" xfId="16050" xr:uid="{00000000-0005-0000-0000-0000E2990000}"/>
    <cellStyle name="Normal 12 5 4 3 2 3 2 3 2" xfId="41670" xr:uid="{00000000-0005-0000-0000-0000E3990000}"/>
    <cellStyle name="Normal 12 5 4 3 2 3 2 4" xfId="28860" xr:uid="{00000000-0005-0000-0000-0000E4990000}"/>
    <cellStyle name="Normal 12 5 4 3 2 3 3" xfId="5069" xr:uid="{00000000-0005-0000-0000-0000E5990000}"/>
    <cellStyle name="Normal 12 5 4 3 2 3 3 2" xfId="10559" xr:uid="{00000000-0005-0000-0000-0000E6990000}"/>
    <cellStyle name="Normal 12 5 4 3 2 3 3 2 2" xfId="23370" xr:uid="{00000000-0005-0000-0000-0000E7990000}"/>
    <cellStyle name="Normal 12 5 4 3 2 3 3 2 2 2" xfId="48990" xr:uid="{00000000-0005-0000-0000-0000E8990000}"/>
    <cellStyle name="Normal 12 5 4 3 2 3 3 2 3" xfId="36180" xr:uid="{00000000-0005-0000-0000-0000E9990000}"/>
    <cellStyle name="Normal 12 5 4 3 2 3 3 3" xfId="17880" xr:uid="{00000000-0005-0000-0000-0000EA990000}"/>
    <cellStyle name="Normal 12 5 4 3 2 3 3 3 2" xfId="43500" xr:uid="{00000000-0005-0000-0000-0000EB990000}"/>
    <cellStyle name="Normal 12 5 4 3 2 3 3 4" xfId="30690" xr:uid="{00000000-0005-0000-0000-0000EC990000}"/>
    <cellStyle name="Normal 12 5 4 3 2 3 4" xfId="12389" xr:uid="{00000000-0005-0000-0000-0000ED990000}"/>
    <cellStyle name="Normal 12 5 4 3 2 3 4 2" xfId="25200" xr:uid="{00000000-0005-0000-0000-0000EE990000}"/>
    <cellStyle name="Normal 12 5 4 3 2 3 4 2 2" xfId="50820" xr:uid="{00000000-0005-0000-0000-0000EF990000}"/>
    <cellStyle name="Normal 12 5 4 3 2 3 4 3" xfId="38010" xr:uid="{00000000-0005-0000-0000-0000F0990000}"/>
    <cellStyle name="Normal 12 5 4 3 2 3 5" xfId="6899" xr:uid="{00000000-0005-0000-0000-0000F1990000}"/>
    <cellStyle name="Normal 12 5 4 3 2 3 5 2" xfId="19710" xr:uid="{00000000-0005-0000-0000-0000F2990000}"/>
    <cellStyle name="Normal 12 5 4 3 2 3 5 2 2" xfId="45330" xr:uid="{00000000-0005-0000-0000-0000F3990000}"/>
    <cellStyle name="Normal 12 5 4 3 2 3 5 3" xfId="32520" xr:uid="{00000000-0005-0000-0000-0000F4990000}"/>
    <cellStyle name="Normal 12 5 4 3 2 3 6" xfId="14220" xr:uid="{00000000-0005-0000-0000-0000F5990000}"/>
    <cellStyle name="Normal 12 5 4 3 2 3 6 2" xfId="39840" xr:uid="{00000000-0005-0000-0000-0000F6990000}"/>
    <cellStyle name="Normal 12 5 4 3 2 3 7" xfId="27030" xr:uid="{00000000-0005-0000-0000-0000F7990000}"/>
    <cellStyle name="Normal 12 5 4 3 2 4" xfId="2345" xr:uid="{00000000-0005-0000-0000-0000F8990000}"/>
    <cellStyle name="Normal 12 5 4 3 2 4 2" xfId="7835" xr:uid="{00000000-0005-0000-0000-0000F9990000}"/>
    <cellStyle name="Normal 12 5 4 3 2 4 2 2" xfId="20646" xr:uid="{00000000-0005-0000-0000-0000FA990000}"/>
    <cellStyle name="Normal 12 5 4 3 2 4 2 2 2" xfId="46266" xr:uid="{00000000-0005-0000-0000-0000FB990000}"/>
    <cellStyle name="Normal 12 5 4 3 2 4 2 3" xfId="33456" xr:uid="{00000000-0005-0000-0000-0000FC990000}"/>
    <cellStyle name="Normal 12 5 4 3 2 4 3" xfId="15156" xr:uid="{00000000-0005-0000-0000-0000FD990000}"/>
    <cellStyle name="Normal 12 5 4 3 2 4 3 2" xfId="40776" xr:uid="{00000000-0005-0000-0000-0000FE990000}"/>
    <cellStyle name="Normal 12 5 4 3 2 4 4" xfId="27966" xr:uid="{00000000-0005-0000-0000-0000FF990000}"/>
    <cellStyle name="Normal 12 5 4 3 2 5" xfId="4175" xr:uid="{00000000-0005-0000-0000-0000009A0000}"/>
    <cellStyle name="Normal 12 5 4 3 2 5 2" xfId="9665" xr:uid="{00000000-0005-0000-0000-0000019A0000}"/>
    <cellStyle name="Normal 12 5 4 3 2 5 2 2" xfId="22476" xr:uid="{00000000-0005-0000-0000-0000029A0000}"/>
    <cellStyle name="Normal 12 5 4 3 2 5 2 2 2" xfId="48096" xr:uid="{00000000-0005-0000-0000-0000039A0000}"/>
    <cellStyle name="Normal 12 5 4 3 2 5 2 3" xfId="35286" xr:uid="{00000000-0005-0000-0000-0000049A0000}"/>
    <cellStyle name="Normal 12 5 4 3 2 5 3" xfId="16986" xr:uid="{00000000-0005-0000-0000-0000059A0000}"/>
    <cellStyle name="Normal 12 5 4 3 2 5 3 2" xfId="42606" xr:uid="{00000000-0005-0000-0000-0000069A0000}"/>
    <cellStyle name="Normal 12 5 4 3 2 5 4" xfId="29796" xr:uid="{00000000-0005-0000-0000-0000079A0000}"/>
    <cellStyle name="Normal 12 5 4 3 2 6" xfId="11495" xr:uid="{00000000-0005-0000-0000-0000089A0000}"/>
    <cellStyle name="Normal 12 5 4 3 2 6 2" xfId="24306" xr:uid="{00000000-0005-0000-0000-0000099A0000}"/>
    <cellStyle name="Normal 12 5 4 3 2 6 2 2" xfId="49926" xr:uid="{00000000-0005-0000-0000-00000A9A0000}"/>
    <cellStyle name="Normal 12 5 4 3 2 6 3" xfId="37116" xr:uid="{00000000-0005-0000-0000-00000B9A0000}"/>
    <cellStyle name="Normal 12 5 4 3 2 7" xfId="6005" xr:uid="{00000000-0005-0000-0000-00000C9A0000}"/>
    <cellStyle name="Normal 12 5 4 3 2 7 2" xfId="18816" xr:uid="{00000000-0005-0000-0000-00000D9A0000}"/>
    <cellStyle name="Normal 12 5 4 3 2 7 2 2" xfId="44436" xr:uid="{00000000-0005-0000-0000-00000E9A0000}"/>
    <cellStyle name="Normal 12 5 4 3 2 7 3" xfId="31626" xr:uid="{00000000-0005-0000-0000-00000F9A0000}"/>
    <cellStyle name="Normal 12 5 4 3 2 8" xfId="13326" xr:uid="{00000000-0005-0000-0000-0000109A0000}"/>
    <cellStyle name="Normal 12 5 4 3 2 8 2" xfId="38946" xr:uid="{00000000-0005-0000-0000-0000119A0000}"/>
    <cellStyle name="Normal 12 5 4 3 2 9" xfId="26136" xr:uid="{00000000-0005-0000-0000-0000129A0000}"/>
    <cellStyle name="Normal 12 5 4 3 3" xfId="646" xr:uid="{00000000-0005-0000-0000-0000139A0000}"/>
    <cellStyle name="Normal 12 5 4 3 3 2" xfId="1046" xr:uid="{00000000-0005-0000-0000-0000149A0000}"/>
    <cellStyle name="Normal 12 5 4 3 3 2 2" xfId="1941" xr:uid="{00000000-0005-0000-0000-0000159A0000}"/>
    <cellStyle name="Normal 12 5 4 3 3 2 2 2" xfId="3771" xr:uid="{00000000-0005-0000-0000-0000169A0000}"/>
    <cellStyle name="Normal 12 5 4 3 3 2 2 2 2" xfId="9261" xr:uid="{00000000-0005-0000-0000-0000179A0000}"/>
    <cellStyle name="Normal 12 5 4 3 3 2 2 2 2 2" xfId="22072" xr:uid="{00000000-0005-0000-0000-0000189A0000}"/>
    <cellStyle name="Normal 12 5 4 3 3 2 2 2 2 2 2" xfId="47692" xr:uid="{00000000-0005-0000-0000-0000199A0000}"/>
    <cellStyle name="Normal 12 5 4 3 3 2 2 2 2 3" xfId="34882" xr:uid="{00000000-0005-0000-0000-00001A9A0000}"/>
    <cellStyle name="Normal 12 5 4 3 3 2 2 2 3" xfId="16582" xr:uid="{00000000-0005-0000-0000-00001B9A0000}"/>
    <cellStyle name="Normal 12 5 4 3 3 2 2 2 3 2" xfId="42202" xr:uid="{00000000-0005-0000-0000-00001C9A0000}"/>
    <cellStyle name="Normal 12 5 4 3 3 2 2 2 4" xfId="29392" xr:uid="{00000000-0005-0000-0000-00001D9A0000}"/>
    <cellStyle name="Normal 12 5 4 3 3 2 2 3" xfId="5601" xr:uid="{00000000-0005-0000-0000-00001E9A0000}"/>
    <cellStyle name="Normal 12 5 4 3 3 2 2 3 2" xfId="11091" xr:uid="{00000000-0005-0000-0000-00001F9A0000}"/>
    <cellStyle name="Normal 12 5 4 3 3 2 2 3 2 2" xfId="23902" xr:uid="{00000000-0005-0000-0000-0000209A0000}"/>
    <cellStyle name="Normal 12 5 4 3 3 2 2 3 2 2 2" xfId="49522" xr:uid="{00000000-0005-0000-0000-0000219A0000}"/>
    <cellStyle name="Normal 12 5 4 3 3 2 2 3 2 3" xfId="36712" xr:uid="{00000000-0005-0000-0000-0000229A0000}"/>
    <cellStyle name="Normal 12 5 4 3 3 2 2 3 3" xfId="18412" xr:uid="{00000000-0005-0000-0000-0000239A0000}"/>
    <cellStyle name="Normal 12 5 4 3 3 2 2 3 3 2" xfId="44032" xr:uid="{00000000-0005-0000-0000-0000249A0000}"/>
    <cellStyle name="Normal 12 5 4 3 3 2 2 3 4" xfId="31222" xr:uid="{00000000-0005-0000-0000-0000259A0000}"/>
    <cellStyle name="Normal 12 5 4 3 3 2 2 4" xfId="12921" xr:uid="{00000000-0005-0000-0000-0000269A0000}"/>
    <cellStyle name="Normal 12 5 4 3 3 2 2 4 2" xfId="25732" xr:uid="{00000000-0005-0000-0000-0000279A0000}"/>
    <cellStyle name="Normal 12 5 4 3 3 2 2 4 2 2" xfId="51352" xr:uid="{00000000-0005-0000-0000-0000289A0000}"/>
    <cellStyle name="Normal 12 5 4 3 3 2 2 4 3" xfId="38542" xr:uid="{00000000-0005-0000-0000-0000299A0000}"/>
    <cellStyle name="Normal 12 5 4 3 3 2 2 5" xfId="7431" xr:uid="{00000000-0005-0000-0000-00002A9A0000}"/>
    <cellStyle name="Normal 12 5 4 3 3 2 2 5 2" xfId="20242" xr:uid="{00000000-0005-0000-0000-00002B9A0000}"/>
    <cellStyle name="Normal 12 5 4 3 3 2 2 5 2 2" xfId="45862" xr:uid="{00000000-0005-0000-0000-00002C9A0000}"/>
    <cellStyle name="Normal 12 5 4 3 3 2 2 5 3" xfId="33052" xr:uid="{00000000-0005-0000-0000-00002D9A0000}"/>
    <cellStyle name="Normal 12 5 4 3 3 2 2 6" xfId="14752" xr:uid="{00000000-0005-0000-0000-00002E9A0000}"/>
    <cellStyle name="Normal 12 5 4 3 3 2 2 6 2" xfId="40372" xr:uid="{00000000-0005-0000-0000-00002F9A0000}"/>
    <cellStyle name="Normal 12 5 4 3 3 2 2 7" xfId="27562" xr:uid="{00000000-0005-0000-0000-0000309A0000}"/>
    <cellStyle name="Normal 12 5 4 3 3 2 3" xfId="2877" xr:uid="{00000000-0005-0000-0000-0000319A0000}"/>
    <cellStyle name="Normal 12 5 4 3 3 2 3 2" xfId="8367" xr:uid="{00000000-0005-0000-0000-0000329A0000}"/>
    <cellStyle name="Normal 12 5 4 3 3 2 3 2 2" xfId="21178" xr:uid="{00000000-0005-0000-0000-0000339A0000}"/>
    <cellStyle name="Normal 12 5 4 3 3 2 3 2 2 2" xfId="46798" xr:uid="{00000000-0005-0000-0000-0000349A0000}"/>
    <cellStyle name="Normal 12 5 4 3 3 2 3 2 3" xfId="33988" xr:uid="{00000000-0005-0000-0000-0000359A0000}"/>
    <cellStyle name="Normal 12 5 4 3 3 2 3 3" xfId="15688" xr:uid="{00000000-0005-0000-0000-0000369A0000}"/>
    <cellStyle name="Normal 12 5 4 3 3 2 3 3 2" xfId="41308" xr:uid="{00000000-0005-0000-0000-0000379A0000}"/>
    <cellStyle name="Normal 12 5 4 3 3 2 3 4" xfId="28498" xr:uid="{00000000-0005-0000-0000-0000389A0000}"/>
    <cellStyle name="Normal 12 5 4 3 3 2 4" xfId="4707" xr:uid="{00000000-0005-0000-0000-0000399A0000}"/>
    <cellStyle name="Normal 12 5 4 3 3 2 4 2" xfId="10197" xr:uid="{00000000-0005-0000-0000-00003A9A0000}"/>
    <cellStyle name="Normal 12 5 4 3 3 2 4 2 2" xfId="23008" xr:uid="{00000000-0005-0000-0000-00003B9A0000}"/>
    <cellStyle name="Normal 12 5 4 3 3 2 4 2 2 2" xfId="48628" xr:uid="{00000000-0005-0000-0000-00003C9A0000}"/>
    <cellStyle name="Normal 12 5 4 3 3 2 4 2 3" xfId="35818" xr:uid="{00000000-0005-0000-0000-00003D9A0000}"/>
    <cellStyle name="Normal 12 5 4 3 3 2 4 3" xfId="17518" xr:uid="{00000000-0005-0000-0000-00003E9A0000}"/>
    <cellStyle name="Normal 12 5 4 3 3 2 4 3 2" xfId="43138" xr:uid="{00000000-0005-0000-0000-00003F9A0000}"/>
    <cellStyle name="Normal 12 5 4 3 3 2 4 4" xfId="30328" xr:uid="{00000000-0005-0000-0000-0000409A0000}"/>
    <cellStyle name="Normal 12 5 4 3 3 2 5" xfId="12027" xr:uid="{00000000-0005-0000-0000-0000419A0000}"/>
    <cellStyle name="Normal 12 5 4 3 3 2 5 2" xfId="24838" xr:uid="{00000000-0005-0000-0000-0000429A0000}"/>
    <cellStyle name="Normal 12 5 4 3 3 2 5 2 2" xfId="50458" xr:uid="{00000000-0005-0000-0000-0000439A0000}"/>
    <cellStyle name="Normal 12 5 4 3 3 2 5 3" xfId="37648" xr:uid="{00000000-0005-0000-0000-0000449A0000}"/>
    <cellStyle name="Normal 12 5 4 3 3 2 6" xfId="6537" xr:uid="{00000000-0005-0000-0000-0000459A0000}"/>
    <cellStyle name="Normal 12 5 4 3 3 2 6 2" xfId="19348" xr:uid="{00000000-0005-0000-0000-0000469A0000}"/>
    <cellStyle name="Normal 12 5 4 3 3 2 6 2 2" xfId="44968" xr:uid="{00000000-0005-0000-0000-0000479A0000}"/>
    <cellStyle name="Normal 12 5 4 3 3 2 6 3" xfId="32158" xr:uid="{00000000-0005-0000-0000-0000489A0000}"/>
    <cellStyle name="Normal 12 5 4 3 3 2 7" xfId="13858" xr:uid="{00000000-0005-0000-0000-0000499A0000}"/>
    <cellStyle name="Normal 12 5 4 3 3 2 7 2" xfId="39478" xr:uid="{00000000-0005-0000-0000-00004A9A0000}"/>
    <cellStyle name="Normal 12 5 4 3 3 2 8" xfId="26668" xr:uid="{00000000-0005-0000-0000-00004B9A0000}"/>
    <cellStyle name="Normal 12 5 4 3 3 3" xfId="1541" xr:uid="{00000000-0005-0000-0000-00004C9A0000}"/>
    <cellStyle name="Normal 12 5 4 3 3 3 2" xfId="3371" xr:uid="{00000000-0005-0000-0000-00004D9A0000}"/>
    <cellStyle name="Normal 12 5 4 3 3 3 2 2" xfId="8861" xr:uid="{00000000-0005-0000-0000-00004E9A0000}"/>
    <cellStyle name="Normal 12 5 4 3 3 3 2 2 2" xfId="21672" xr:uid="{00000000-0005-0000-0000-00004F9A0000}"/>
    <cellStyle name="Normal 12 5 4 3 3 3 2 2 2 2" xfId="47292" xr:uid="{00000000-0005-0000-0000-0000509A0000}"/>
    <cellStyle name="Normal 12 5 4 3 3 3 2 2 3" xfId="34482" xr:uid="{00000000-0005-0000-0000-0000519A0000}"/>
    <cellStyle name="Normal 12 5 4 3 3 3 2 3" xfId="16182" xr:uid="{00000000-0005-0000-0000-0000529A0000}"/>
    <cellStyle name="Normal 12 5 4 3 3 3 2 3 2" xfId="41802" xr:uid="{00000000-0005-0000-0000-0000539A0000}"/>
    <cellStyle name="Normal 12 5 4 3 3 3 2 4" xfId="28992" xr:uid="{00000000-0005-0000-0000-0000549A0000}"/>
    <cellStyle name="Normal 12 5 4 3 3 3 3" xfId="5201" xr:uid="{00000000-0005-0000-0000-0000559A0000}"/>
    <cellStyle name="Normal 12 5 4 3 3 3 3 2" xfId="10691" xr:uid="{00000000-0005-0000-0000-0000569A0000}"/>
    <cellStyle name="Normal 12 5 4 3 3 3 3 2 2" xfId="23502" xr:uid="{00000000-0005-0000-0000-0000579A0000}"/>
    <cellStyle name="Normal 12 5 4 3 3 3 3 2 2 2" xfId="49122" xr:uid="{00000000-0005-0000-0000-0000589A0000}"/>
    <cellStyle name="Normal 12 5 4 3 3 3 3 2 3" xfId="36312" xr:uid="{00000000-0005-0000-0000-0000599A0000}"/>
    <cellStyle name="Normal 12 5 4 3 3 3 3 3" xfId="18012" xr:uid="{00000000-0005-0000-0000-00005A9A0000}"/>
    <cellStyle name="Normal 12 5 4 3 3 3 3 3 2" xfId="43632" xr:uid="{00000000-0005-0000-0000-00005B9A0000}"/>
    <cellStyle name="Normal 12 5 4 3 3 3 3 4" xfId="30822" xr:uid="{00000000-0005-0000-0000-00005C9A0000}"/>
    <cellStyle name="Normal 12 5 4 3 3 3 4" xfId="12521" xr:uid="{00000000-0005-0000-0000-00005D9A0000}"/>
    <cellStyle name="Normal 12 5 4 3 3 3 4 2" xfId="25332" xr:uid="{00000000-0005-0000-0000-00005E9A0000}"/>
    <cellStyle name="Normal 12 5 4 3 3 3 4 2 2" xfId="50952" xr:uid="{00000000-0005-0000-0000-00005F9A0000}"/>
    <cellStyle name="Normal 12 5 4 3 3 3 4 3" xfId="38142" xr:uid="{00000000-0005-0000-0000-0000609A0000}"/>
    <cellStyle name="Normal 12 5 4 3 3 3 5" xfId="7031" xr:uid="{00000000-0005-0000-0000-0000619A0000}"/>
    <cellStyle name="Normal 12 5 4 3 3 3 5 2" xfId="19842" xr:uid="{00000000-0005-0000-0000-0000629A0000}"/>
    <cellStyle name="Normal 12 5 4 3 3 3 5 2 2" xfId="45462" xr:uid="{00000000-0005-0000-0000-0000639A0000}"/>
    <cellStyle name="Normal 12 5 4 3 3 3 5 3" xfId="32652" xr:uid="{00000000-0005-0000-0000-0000649A0000}"/>
    <cellStyle name="Normal 12 5 4 3 3 3 6" xfId="14352" xr:uid="{00000000-0005-0000-0000-0000659A0000}"/>
    <cellStyle name="Normal 12 5 4 3 3 3 6 2" xfId="39972" xr:uid="{00000000-0005-0000-0000-0000669A0000}"/>
    <cellStyle name="Normal 12 5 4 3 3 3 7" xfId="27162" xr:uid="{00000000-0005-0000-0000-0000679A0000}"/>
    <cellStyle name="Normal 12 5 4 3 3 4" xfId="2477" xr:uid="{00000000-0005-0000-0000-0000689A0000}"/>
    <cellStyle name="Normal 12 5 4 3 3 4 2" xfId="7967" xr:uid="{00000000-0005-0000-0000-0000699A0000}"/>
    <cellStyle name="Normal 12 5 4 3 3 4 2 2" xfId="20778" xr:uid="{00000000-0005-0000-0000-00006A9A0000}"/>
    <cellStyle name="Normal 12 5 4 3 3 4 2 2 2" xfId="46398" xr:uid="{00000000-0005-0000-0000-00006B9A0000}"/>
    <cellStyle name="Normal 12 5 4 3 3 4 2 3" xfId="33588" xr:uid="{00000000-0005-0000-0000-00006C9A0000}"/>
    <cellStyle name="Normal 12 5 4 3 3 4 3" xfId="15288" xr:uid="{00000000-0005-0000-0000-00006D9A0000}"/>
    <cellStyle name="Normal 12 5 4 3 3 4 3 2" xfId="40908" xr:uid="{00000000-0005-0000-0000-00006E9A0000}"/>
    <cellStyle name="Normal 12 5 4 3 3 4 4" xfId="28098" xr:uid="{00000000-0005-0000-0000-00006F9A0000}"/>
    <cellStyle name="Normal 12 5 4 3 3 5" xfId="4307" xr:uid="{00000000-0005-0000-0000-0000709A0000}"/>
    <cellStyle name="Normal 12 5 4 3 3 5 2" xfId="9797" xr:uid="{00000000-0005-0000-0000-0000719A0000}"/>
    <cellStyle name="Normal 12 5 4 3 3 5 2 2" xfId="22608" xr:uid="{00000000-0005-0000-0000-0000729A0000}"/>
    <cellStyle name="Normal 12 5 4 3 3 5 2 2 2" xfId="48228" xr:uid="{00000000-0005-0000-0000-0000739A0000}"/>
    <cellStyle name="Normal 12 5 4 3 3 5 2 3" xfId="35418" xr:uid="{00000000-0005-0000-0000-0000749A0000}"/>
    <cellStyle name="Normal 12 5 4 3 3 5 3" xfId="17118" xr:uid="{00000000-0005-0000-0000-0000759A0000}"/>
    <cellStyle name="Normal 12 5 4 3 3 5 3 2" xfId="42738" xr:uid="{00000000-0005-0000-0000-0000769A0000}"/>
    <cellStyle name="Normal 12 5 4 3 3 5 4" xfId="29928" xr:uid="{00000000-0005-0000-0000-0000779A0000}"/>
    <cellStyle name="Normal 12 5 4 3 3 6" xfId="11627" xr:uid="{00000000-0005-0000-0000-0000789A0000}"/>
    <cellStyle name="Normal 12 5 4 3 3 6 2" xfId="24438" xr:uid="{00000000-0005-0000-0000-0000799A0000}"/>
    <cellStyle name="Normal 12 5 4 3 3 6 2 2" xfId="50058" xr:uid="{00000000-0005-0000-0000-00007A9A0000}"/>
    <cellStyle name="Normal 12 5 4 3 3 6 3" xfId="37248" xr:uid="{00000000-0005-0000-0000-00007B9A0000}"/>
    <cellStyle name="Normal 12 5 4 3 3 7" xfId="6137" xr:uid="{00000000-0005-0000-0000-00007C9A0000}"/>
    <cellStyle name="Normal 12 5 4 3 3 7 2" xfId="18948" xr:uid="{00000000-0005-0000-0000-00007D9A0000}"/>
    <cellStyle name="Normal 12 5 4 3 3 7 2 2" xfId="44568" xr:uid="{00000000-0005-0000-0000-00007E9A0000}"/>
    <cellStyle name="Normal 12 5 4 3 3 7 3" xfId="31758" xr:uid="{00000000-0005-0000-0000-00007F9A0000}"/>
    <cellStyle name="Normal 12 5 4 3 3 8" xfId="13458" xr:uid="{00000000-0005-0000-0000-0000809A0000}"/>
    <cellStyle name="Normal 12 5 4 3 3 8 2" xfId="39078" xr:uid="{00000000-0005-0000-0000-0000819A0000}"/>
    <cellStyle name="Normal 12 5 4 3 3 9" xfId="26268" xr:uid="{00000000-0005-0000-0000-0000829A0000}"/>
    <cellStyle name="Normal 12 5 4 3 4" xfId="421" xr:uid="{00000000-0005-0000-0000-0000839A0000}"/>
    <cellStyle name="Normal 12 5 4 3 4 2" xfId="1316" xr:uid="{00000000-0005-0000-0000-0000849A0000}"/>
    <cellStyle name="Normal 12 5 4 3 4 2 2" xfId="3146" xr:uid="{00000000-0005-0000-0000-0000859A0000}"/>
    <cellStyle name="Normal 12 5 4 3 4 2 2 2" xfId="8636" xr:uid="{00000000-0005-0000-0000-0000869A0000}"/>
    <cellStyle name="Normal 12 5 4 3 4 2 2 2 2" xfId="21447" xr:uid="{00000000-0005-0000-0000-0000879A0000}"/>
    <cellStyle name="Normal 12 5 4 3 4 2 2 2 2 2" xfId="47067" xr:uid="{00000000-0005-0000-0000-0000889A0000}"/>
    <cellStyle name="Normal 12 5 4 3 4 2 2 2 3" xfId="34257" xr:uid="{00000000-0005-0000-0000-0000899A0000}"/>
    <cellStyle name="Normal 12 5 4 3 4 2 2 3" xfId="15957" xr:uid="{00000000-0005-0000-0000-00008A9A0000}"/>
    <cellStyle name="Normal 12 5 4 3 4 2 2 3 2" xfId="41577" xr:uid="{00000000-0005-0000-0000-00008B9A0000}"/>
    <cellStyle name="Normal 12 5 4 3 4 2 2 4" xfId="28767" xr:uid="{00000000-0005-0000-0000-00008C9A0000}"/>
    <cellStyle name="Normal 12 5 4 3 4 2 3" xfId="4976" xr:uid="{00000000-0005-0000-0000-00008D9A0000}"/>
    <cellStyle name="Normal 12 5 4 3 4 2 3 2" xfId="10466" xr:uid="{00000000-0005-0000-0000-00008E9A0000}"/>
    <cellStyle name="Normal 12 5 4 3 4 2 3 2 2" xfId="23277" xr:uid="{00000000-0005-0000-0000-00008F9A0000}"/>
    <cellStyle name="Normal 12 5 4 3 4 2 3 2 2 2" xfId="48897" xr:uid="{00000000-0005-0000-0000-0000909A0000}"/>
    <cellStyle name="Normal 12 5 4 3 4 2 3 2 3" xfId="36087" xr:uid="{00000000-0005-0000-0000-0000919A0000}"/>
    <cellStyle name="Normal 12 5 4 3 4 2 3 3" xfId="17787" xr:uid="{00000000-0005-0000-0000-0000929A0000}"/>
    <cellStyle name="Normal 12 5 4 3 4 2 3 3 2" xfId="43407" xr:uid="{00000000-0005-0000-0000-0000939A0000}"/>
    <cellStyle name="Normal 12 5 4 3 4 2 3 4" xfId="30597" xr:uid="{00000000-0005-0000-0000-0000949A0000}"/>
    <cellStyle name="Normal 12 5 4 3 4 2 4" xfId="12296" xr:uid="{00000000-0005-0000-0000-0000959A0000}"/>
    <cellStyle name="Normal 12 5 4 3 4 2 4 2" xfId="25107" xr:uid="{00000000-0005-0000-0000-0000969A0000}"/>
    <cellStyle name="Normal 12 5 4 3 4 2 4 2 2" xfId="50727" xr:uid="{00000000-0005-0000-0000-0000979A0000}"/>
    <cellStyle name="Normal 12 5 4 3 4 2 4 3" xfId="37917" xr:uid="{00000000-0005-0000-0000-0000989A0000}"/>
    <cellStyle name="Normal 12 5 4 3 4 2 5" xfId="6806" xr:uid="{00000000-0005-0000-0000-0000999A0000}"/>
    <cellStyle name="Normal 12 5 4 3 4 2 5 2" xfId="19617" xr:uid="{00000000-0005-0000-0000-00009A9A0000}"/>
    <cellStyle name="Normal 12 5 4 3 4 2 5 2 2" xfId="45237" xr:uid="{00000000-0005-0000-0000-00009B9A0000}"/>
    <cellStyle name="Normal 12 5 4 3 4 2 5 3" xfId="32427" xr:uid="{00000000-0005-0000-0000-00009C9A0000}"/>
    <cellStyle name="Normal 12 5 4 3 4 2 6" xfId="14127" xr:uid="{00000000-0005-0000-0000-00009D9A0000}"/>
    <cellStyle name="Normal 12 5 4 3 4 2 6 2" xfId="39747" xr:uid="{00000000-0005-0000-0000-00009E9A0000}"/>
    <cellStyle name="Normal 12 5 4 3 4 2 7" xfId="26937" xr:uid="{00000000-0005-0000-0000-00009F9A0000}"/>
    <cellStyle name="Normal 12 5 4 3 4 3" xfId="2252" xr:uid="{00000000-0005-0000-0000-0000A09A0000}"/>
    <cellStyle name="Normal 12 5 4 3 4 3 2" xfId="7742" xr:uid="{00000000-0005-0000-0000-0000A19A0000}"/>
    <cellStyle name="Normal 12 5 4 3 4 3 2 2" xfId="20553" xr:uid="{00000000-0005-0000-0000-0000A29A0000}"/>
    <cellStyle name="Normal 12 5 4 3 4 3 2 2 2" xfId="46173" xr:uid="{00000000-0005-0000-0000-0000A39A0000}"/>
    <cellStyle name="Normal 12 5 4 3 4 3 2 3" xfId="33363" xr:uid="{00000000-0005-0000-0000-0000A49A0000}"/>
    <cellStyle name="Normal 12 5 4 3 4 3 3" xfId="15063" xr:uid="{00000000-0005-0000-0000-0000A59A0000}"/>
    <cellStyle name="Normal 12 5 4 3 4 3 3 2" xfId="40683" xr:uid="{00000000-0005-0000-0000-0000A69A0000}"/>
    <cellStyle name="Normal 12 5 4 3 4 3 4" xfId="27873" xr:uid="{00000000-0005-0000-0000-0000A79A0000}"/>
    <cellStyle name="Normal 12 5 4 3 4 4" xfId="4082" xr:uid="{00000000-0005-0000-0000-0000A89A0000}"/>
    <cellStyle name="Normal 12 5 4 3 4 4 2" xfId="9572" xr:uid="{00000000-0005-0000-0000-0000A99A0000}"/>
    <cellStyle name="Normal 12 5 4 3 4 4 2 2" xfId="22383" xr:uid="{00000000-0005-0000-0000-0000AA9A0000}"/>
    <cellStyle name="Normal 12 5 4 3 4 4 2 2 2" xfId="48003" xr:uid="{00000000-0005-0000-0000-0000AB9A0000}"/>
    <cellStyle name="Normal 12 5 4 3 4 4 2 3" xfId="35193" xr:uid="{00000000-0005-0000-0000-0000AC9A0000}"/>
    <cellStyle name="Normal 12 5 4 3 4 4 3" xfId="16893" xr:uid="{00000000-0005-0000-0000-0000AD9A0000}"/>
    <cellStyle name="Normal 12 5 4 3 4 4 3 2" xfId="42513" xr:uid="{00000000-0005-0000-0000-0000AE9A0000}"/>
    <cellStyle name="Normal 12 5 4 3 4 4 4" xfId="29703" xr:uid="{00000000-0005-0000-0000-0000AF9A0000}"/>
    <cellStyle name="Normal 12 5 4 3 4 5" xfId="11402" xr:uid="{00000000-0005-0000-0000-0000B09A0000}"/>
    <cellStyle name="Normal 12 5 4 3 4 5 2" xfId="24213" xr:uid="{00000000-0005-0000-0000-0000B19A0000}"/>
    <cellStyle name="Normal 12 5 4 3 4 5 2 2" xfId="49833" xr:uid="{00000000-0005-0000-0000-0000B29A0000}"/>
    <cellStyle name="Normal 12 5 4 3 4 5 3" xfId="37023" xr:uid="{00000000-0005-0000-0000-0000B39A0000}"/>
    <cellStyle name="Normal 12 5 4 3 4 6" xfId="5912" xr:uid="{00000000-0005-0000-0000-0000B49A0000}"/>
    <cellStyle name="Normal 12 5 4 3 4 6 2" xfId="18723" xr:uid="{00000000-0005-0000-0000-0000B59A0000}"/>
    <cellStyle name="Normal 12 5 4 3 4 6 2 2" xfId="44343" xr:uid="{00000000-0005-0000-0000-0000B69A0000}"/>
    <cellStyle name="Normal 12 5 4 3 4 6 3" xfId="31533" xr:uid="{00000000-0005-0000-0000-0000B79A0000}"/>
    <cellStyle name="Normal 12 5 4 3 4 7" xfId="13233" xr:uid="{00000000-0005-0000-0000-0000B89A0000}"/>
    <cellStyle name="Normal 12 5 4 3 4 7 2" xfId="38853" xr:uid="{00000000-0005-0000-0000-0000B99A0000}"/>
    <cellStyle name="Normal 12 5 4 3 4 8" xfId="26043" xr:uid="{00000000-0005-0000-0000-0000BA9A0000}"/>
    <cellStyle name="Normal 12 5 4 3 5" xfId="780" xr:uid="{00000000-0005-0000-0000-0000BB9A0000}"/>
    <cellStyle name="Normal 12 5 4 3 5 2" xfId="1675" xr:uid="{00000000-0005-0000-0000-0000BC9A0000}"/>
    <cellStyle name="Normal 12 5 4 3 5 2 2" xfId="3505" xr:uid="{00000000-0005-0000-0000-0000BD9A0000}"/>
    <cellStyle name="Normal 12 5 4 3 5 2 2 2" xfId="8995" xr:uid="{00000000-0005-0000-0000-0000BE9A0000}"/>
    <cellStyle name="Normal 12 5 4 3 5 2 2 2 2" xfId="21806" xr:uid="{00000000-0005-0000-0000-0000BF9A0000}"/>
    <cellStyle name="Normal 12 5 4 3 5 2 2 2 2 2" xfId="47426" xr:uid="{00000000-0005-0000-0000-0000C09A0000}"/>
    <cellStyle name="Normal 12 5 4 3 5 2 2 2 3" xfId="34616" xr:uid="{00000000-0005-0000-0000-0000C19A0000}"/>
    <cellStyle name="Normal 12 5 4 3 5 2 2 3" xfId="16316" xr:uid="{00000000-0005-0000-0000-0000C29A0000}"/>
    <cellStyle name="Normal 12 5 4 3 5 2 2 3 2" xfId="41936" xr:uid="{00000000-0005-0000-0000-0000C39A0000}"/>
    <cellStyle name="Normal 12 5 4 3 5 2 2 4" xfId="29126" xr:uid="{00000000-0005-0000-0000-0000C49A0000}"/>
    <cellStyle name="Normal 12 5 4 3 5 2 3" xfId="5335" xr:uid="{00000000-0005-0000-0000-0000C59A0000}"/>
    <cellStyle name="Normal 12 5 4 3 5 2 3 2" xfId="10825" xr:uid="{00000000-0005-0000-0000-0000C69A0000}"/>
    <cellStyle name="Normal 12 5 4 3 5 2 3 2 2" xfId="23636" xr:uid="{00000000-0005-0000-0000-0000C79A0000}"/>
    <cellStyle name="Normal 12 5 4 3 5 2 3 2 2 2" xfId="49256" xr:uid="{00000000-0005-0000-0000-0000C89A0000}"/>
    <cellStyle name="Normal 12 5 4 3 5 2 3 2 3" xfId="36446" xr:uid="{00000000-0005-0000-0000-0000C99A0000}"/>
    <cellStyle name="Normal 12 5 4 3 5 2 3 3" xfId="18146" xr:uid="{00000000-0005-0000-0000-0000CA9A0000}"/>
    <cellStyle name="Normal 12 5 4 3 5 2 3 3 2" xfId="43766" xr:uid="{00000000-0005-0000-0000-0000CB9A0000}"/>
    <cellStyle name="Normal 12 5 4 3 5 2 3 4" xfId="30956" xr:uid="{00000000-0005-0000-0000-0000CC9A0000}"/>
    <cellStyle name="Normal 12 5 4 3 5 2 4" xfId="12655" xr:uid="{00000000-0005-0000-0000-0000CD9A0000}"/>
    <cellStyle name="Normal 12 5 4 3 5 2 4 2" xfId="25466" xr:uid="{00000000-0005-0000-0000-0000CE9A0000}"/>
    <cellStyle name="Normal 12 5 4 3 5 2 4 2 2" xfId="51086" xr:uid="{00000000-0005-0000-0000-0000CF9A0000}"/>
    <cellStyle name="Normal 12 5 4 3 5 2 4 3" xfId="38276" xr:uid="{00000000-0005-0000-0000-0000D09A0000}"/>
    <cellStyle name="Normal 12 5 4 3 5 2 5" xfId="7165" xr:uid="{00000000-0005-0000-0000-0000D19A0000}"/>
    <cellStyle name="Normal 12 5 4 3 5 2 5 2" xfId="19976" xr:uid="{00000000-0005-0000-0000-0000D29A0000}"/>
    <cellStyle name="Normal 12 5 4 3 5 2 5 2 2" xfId="45596" xr:uid="{00000000-0005-0000-0000-0000D39A0000}"/>
    <cellStyle name="Normal 12 5 4 3 5 2 5 3" xfId="32786" xr:uid="{00000000-0005-0000-0000-0000D49A0000}"/>
    <cellStyle name="Normal 12 5 4 3 5 2 6" xfId="14486" xr:uid="{00000000-0005-0000-0000-0000D59A0000}"/>
    <cellStyle name="Normal 12 5 4 3 5 2 6 2" xfId="40106" xr:uid="{00000000-0005-0000-0000-0000D69A0000}"/>
    <cellStyle name="Normal 12 5 4 3 5 2 7" xfId="27296" xr:uid="{00000000-0005-0000-0000-0000D79A0000}"/>
    <cellStyle name="Normal 12 5 4 3 5 3" xfId="2611" xr:uid="{00000000-0005-0000-0000-0000D89A0000}"/>
    <cellStyle name="Normal 12 5 4 3 5 3 2" xfId="8101" xr:uid="{00000000-0005-0000-0000-0000D99A0000}"/>
    <cellStyle name="Normal 12 5 4 3 5 3 2 2" xfId="20912" xr:uid="{00000000-0005-0000-0000-0000DA9A0000}"/>
    <cellStyle name="Normal 12 5 4 3 5 3 2 2 2" xfId="46532" xr:uid="{00000000-0005-0000-0000-0000DB9A0000}"/>
    <cellStyle name="Normal 12 5 4 3 5 3 2 3" xfId="33722" xr:uid="{00000000-0005-0000-0000-0000DC9A0000}"/>
    <cellStyle name="Normal 12 5 4 3 5 3 3" xfId="15422" xr:uid="{00000000-0005-0000-0000-0000DD9A0000}"/>
    <cellStyle name="Normal 12 5 4 3 5 3 3 2" xfId="41042" xr:uid="{00000000-0005-0000-0000-0000DE9A0000}"/>
    <cellStyle name="Normal 12 5 4 3 5 3 4" xfId="28232" xr:uid="{00000000-0005-0000-0000-0000DF9A0000}"/>
    <cellStyle name="Normal 12 5 4 3 5 4" xfId="4441" xr:uid="{00000000-0005-0000-0000-0000E09A0000}"/>
    <cellStyle name="Normal 12 5 4 3 5 4 2" xfId="9931" xr:uid="{00000000-0005-0000-0000-0000E19A0000}"/>
    <cellStyle name="Normal 12 5 4 3 5 4 2 2" xfId="22742" xr:uid="{00000000-0005-0000-0000-0000E29A0000}"/>
    <cellStyle name="Normal 12 5 4 3 5 4 2 2 2" xfId="48362" xr:uid="{00000000-0005-0000-0000-0000E39A0000}"/>
    <cellStyle name="Normal 12 5 4 3 5 4 2 3" xfId="35552" xr:uid="{00000000-0005-0000-0000-0000E49A0000}"/>
    <cellStyle name="Normal 12 5 4 3 5 4 3" xfId="17252" xr:uid="{00000000-0005-0000-0000-0000E59A0000}"/>
    <cellStyle name="Normal 12 5 4 3 5 4 3 2" xfId="42872" xr:uid="{00000000-0005-0000-0000-0000E69A0000}"/>
    <cellStyle name="Normal 12 5 4 3 5 4 4" xfId="30062" xr:uid="{00000000-0005-0000-0000-0000E79A0000}"/>
    <cellStyle name="Normal 12 5 4 3 5 5" xfId="11761" xr:uid="{00000000-0005-0000-0000-0000E89A0000}"/>
    <cellStyle name="Normal 12 5 4 3 5 5 2" xfId="24572" xr:uid="{00000000-0005-0000-0000-0000E99A0000}"/>
    <cellStyle name="Normal 12 5 4 3 5 5 2 2" xfId="50192" xr:uid="{00000000-0005-0000-0000-0000EA9A0000}"/>
    <cellStyle name="Normal 12 5 4 3 5 5 3" xfId="37382" xr:uid="{00000000-0005-0000-0000-0000EB9A0000}"/>
    <cellStyle name="Normal 12 5 4 3 5 6" xfId="6271" xr:uid="{00000000-0005-0000-0000-0000EC9A0000}"/>
    <cellStyle name="Normal 12 5 4 3 5 6 2" xfId="19082" xr:uid="{00000000-0005-0000-0000-0000ED9A0000}"/>
    <cellStyle name="Normal 12 5 4 3 5 6 2 2" xfId="44702" xr:uid="{00000000-0005-0000-0000-0000EE9A0000}"/>
    <cellStyle name="Normal 12 5 4 3 5 6 3" xfId="31892" xr:uid="{00000000-0005-0000-0000-0000EF9A0000}"/>
    <cellStyle name="Normal 12 5 4 3 5 7" xfId="13592" xr:uid="{00000000-0005-0000-0000-0000F09A0000}"/>
    <cellStyle name="Normal 12 5 4 3 5 7 2" xfId="39212" xr:uid="{00000000-0005-0000-0000-0000F19A0000}"/>
    <cellStyle name="Normal 12 5 4 3 5 8" xfId="26402" xr:uid="{00000000-0005-0000-0000-0000F29A0000}"/>
    <cellStyle name="Normal 12 5 4 3 6" xfId="1181" xr:uid="{00000000-0005-0000-0000-0000F39A0000}"/>
    <cellStyle name="Normal 12 5 4 3 6 2" xfId="3011" xr:uid="{00000000-0005-0000-0000-0000F49A0000}"/>
    <cellStyle name="Normal 12 5 4 3 6 2 2" xfId="8501" xr:uid="{00000000-0005-0000-0000-0000F59A0000}"/>
    <cellStyle name="Normal 12 5 4 3 6 2 2 2" xfId="21312" xr:uid="{00000000-0005-0000-0000-0000F69A0000}"/>
    <cellStyle name="Normal 12 5 4 3 6 2 2 2 2" xfId="46932" xr:uid="{00000000-0005-0000-0000-0000F79A0000}"/>
    <cellStyle name="Normal 12 5 4 3 6 2 2 3" xfId="34122" xr:uid="{00000000-0005-0000-0000-0000F89A0000}"/>
    <cellStyle name="Normal 12 5 4 3 6 2 3" xfId="15822" xr:uid="{00000000-0005-0000-0000-0000F99A0000}"/>
    <cellStyle name="Normal 12 5 4 3 6 2 3 2" xfId="41442" xr:uid="{00000000-0005-0000-0000-0000FA9A0000}"/>
    <cellStyle name="Normal 12 5 4 3 6 2 4" xfId="28632" xr:uid="{00000000-0005-0000-0000-0000FB9A0000}"/>
    <cellStyle name="Normal 12 5 4 3 6 3" xfId="4841" xr:uid="{00000000-0005-0000-0000-0000FC9A0000}"/>
    <cellStyle name="Normal 12 5 4 3 6 3 2" xfId="10331" xr:uid="{00000000-0005-0000-0000-0000FD9A0000}"/>
    <cellStyle name="Normal 12 5 4 3 6 3 2 2" xfId="23142" xr:uid="{00000000-0005-0000-0000-0000FE9A0000}"/>
    <cellStyle name="Normal 12 5 4 3 6 3 2 2 2" xfId="48762" xr:uid="{00000000-0005-0000-0000-0000FF9A0000}"/>
    <cellStyle name="Normal 12 5 4 3 6 3 2 3" xfId="35952" xr:uid="{00000000-0005-0000-0000-0000009B0000}"/>
    <cellStyle name="Normal 12 5 4 3 6 3 3" xfId="17652" xr:uid="{00000000-0005-0000-0000-0000019B0000}"/>
    <cellStyle name="Normal 12 5 4 3 6 3 3 2" xfId="43272" xr:uid="{00000000-0005-0000-0000-0000029B0000}"/>
    <cellStyle name="Normal 12 5 4 3 6 3 4" xfId="30462" xr:uid="{00000000-0005-0000-0000-0000039B0000}"/>
    <cellStyle name="Normal 12 5 4 3 6 4" xfId="12161" xr:uid="{00000000-0005-0000-0000-0000049B0000}"/>
    <cellStyle name="Normal 12 5 4 3 6 4 2" xfId="24972" xr:uid="{00000000-0005-0000-0000-0000059B0000}"/>
    <cellStyle name="Normal 12 5 4 3 6 4 2 2" xfId="50592" xr:uid="{00000000-0005-0000-0000-0000069B0000}"/>
    <cellStyle name="Normal 12 5 4 3 6 4 3" xfId="37782" xr:uid="{00000000-0005-0000-0000-0000079B0000}"/>
    <cellStyle name="Normal 12 5 4 3 6 5" xfId="6671" xr:uid="{00000000-0005-0000-0000-0000089B0000}"/>
    <cellStyle name="Normal 12 5 4 3 6 5 2" xfId="19482" xr:uid="{00000000-0005-0000-0000-0000099B0000}"/>
    <cellStyle name="Normal 12 5 4 3 6 5 2 2" xfId="45102" xr:uid="{00000000-0005-0000-0000-00000A9B0000}"/>
    <cellStyle name="Normal 12 5 4 3 6 5 3" xfId="32292" xr:uid="{00000000-0005-0000-0000-00000B9B0000}"/>
    <cellStyle name="Normal 12 5 4 3 6 6" xfId="13992" xr:uid="{00000000-0005-0000-0000-00000C9B0000}"/>
    <cellStyle name="Normal 12 5 4 3 6 6 2" xfId="39612" xr:uid="{00000000-0005-0000-0000-00000D9B0000}"/>
    <cellStyle name="Normal 12 5 4 3 6 7" xfId="26802" xr:uid="{00000000-0005-0000-0000-00000E9B0000}"/>
    <cellStyle name="Normal 12 5 4 3 7" xfId="2117" xr:uid="{00000000-0005-0000-0000-00000F9B0000}"/>
    <cellStyle name="Normal 12 5 4 3 7 2" xfId="7607" xr:uid="{00000000-0005-0000-0000-0000109B0000}"/>
    <cellStyle name="Normal 12 5 4 3 7 2 2" xfId="20418" xr:uid="{00000000-0005-0000-0000-0000119B0000}"/>
    <cellStyle name="Normal 12 5 4 3 7 2 2 2" xfId="46038" xr:uid="{00000000-0005-0000-0000-0000129B0000}"/>
    <cellStyle name="Normal 12 5 4 3 7 2 3" xfId="33228" xr:uid="{00000000-0005-0000-0000-0000139B0000}"/>
    <cellStyle name="Normal 12 5 4 3 7 3" xfId="14928" xr:uid="{00000000-0005-0000-0000-0000149B0000}"/>
    <cellStyle name="Normal 12 5 4 3 7 3 2" xfId="40548" xr:uid="{00000000-0005-0000-0000-0000159B0000}"/>
    <cellStyle name="Normal 12 5 4 3 7 4" xfId="27738" xr:uid="{00000000-0005-0000-0000-0000169B0000}"/>
    <cellStyle name="Normal 12 5 4 3 8" xfId="3947" xr:uid="{00000000-0005-0000-0000-0000179B0000}"/>
    <cellStyle name="Normal 12 5 4 3 8 2" xfId="9437" xr:uid="{00000000-0005-0000-0000-0000189B0000}"/>
    <cellStyle name="Normal 12 5 4 3 8 2 2" xfId="22248" xr:uid="{00000000-0005-0000-0000-0000199B0000}"/>
    <cellStyle name="Normal 12 5 4 3 8 2 2 2" xfId="47868" xr:uid="{00000000-0005-0000-0000-00001A9B0000}"/>
    <cellStyle name="Normal 12 5 4 3 8 2 3" xfId="35058" xr:uid="{00000000-0005-0000-0000-00001B9B0000}"/>
    <cellStyle name="Normal 12 5 4 3 8 3" xfId="16758" xr:uid="{00000000-0005-0000-0000-00001C9B0000}"/>
    <cellStyle name="Normal 12 5 4 3 8 3 2" xfId="42378" xr:uid="{00000000-0005-0000-0000-00001D9B0000}"/>
    <cellStyle name="Normal 12 5 4 3 8 4" xfId="29568" xr:uid="{00000000-0005-0000-0000-00001E9B0000}"/>
    <cellStyle name="Normal 12 5 4 3 9" xfId="11267" xr:uid="{00000000-0005-0000-0000-00001F9B0000}"/>
    <cellStyle name="Normal 12 5 4 3 9 2" xfId="24078" xr:uid="{00000000-0005-0000-0000-0000209B0000}"/>
    <cellStyle name="Normal 12 5 4 3 9 2 2" xfId="49698" xr:uid="{00000000-0005-0000-0000-0000219B0000}"/>
    <cellStyle name="Normal 12 5 4 3 9 3" xfId="36888" xr:uid="{00000000-0005-0000-0000-0000229B0000}"/>
    <cellStyle name="Normal 12 5 4 4" xfId="336" xr:uid="{00000000-0005-0000-0000-0000239B0000}"/>
    <cellStyle name="Normal 12 5 4 4 10" xfId="5828" xr:uid="{00000000-0005-0000-0000-0000249B0000}"/>
    <cellStyle name="Normal 12 5 4 4 10 2" xfId="18639" xr:uid="{00000000-0005-0000-0000-0000259B0000}"/>
    <cellStyle name="Normal 12 5 4 4 10 2 2" xfId="44259" xr:uid="{00000000-0005-0000-0000-0000269B0000}"/>
    <cellStyle name="Normal 12 5 4 4 10 3" xfId="31449" xr:uid="{00000000-0005-0000-0000-0000279B0000}"/>
    <cellStyle name="Normal 12 5 4 4 11" xfId="13149" xr:uid="{00000000-0005-0000-0000-0000289B0000}"/>
    <cellStyle name="Normal 12 5 4 4 11 2" xfId="38769" xr:uid="{00000000-0005-0000-0000-0000299B0000}"/>
    <cellStyle name="Normal 12 5 4 4 12" xfId="25959" xr:uid="{00000000-0005-0000-0000-00002A9B0000}"/>
    <cellStyle name="Normal 12 5 4 4 2" xfId="565" xr:uid="{00000000-0005-0000-0000-00002B9B0000}"/>
    <cellStyle name="Normal 12 5 4 4 2 2" xfId="964" xr:uid="{00000000-0005-0000-0000-00002C9B0000}"/>
    <cellStyle name="Normal 12 5 4 4 2 2 2" xfId="1859" xr:uid="{00000000-0005-0000-0000-00002D9B0000}"/>
    <cellStyle name="Normal 12 5 4 4 2 2 2 2" xfId="3689" xr:uid="{00000000-0005-0000-0000-00002E9B0000}"/>
    <cellStyle name="Normal 12 5 4 4 2 2 2 2 2" xfId="9179" xr:uid="{00000000-0005-0000-0000-00002F9B0000}"/>
    <cellStyle name="Normal 12 5 4 4 2 2 2 2 2 2" xfId="21990" xr:uid="{00000000-0005-0000-0000-0000309B0000}"/>
    <cellStyle name="Normal 12 5 4 4 2 2 2 2 2 2 2" xfId="47610" xr:uid="{00000000-0005-0000-0000-0000319B0000}"/>
    <cellStyle name="Normal 12 5 4 4 2 2 2 2 2 3" xfId="34800" xr:uid="{00000000-0005-0000-0000-0000329B0000}"/>
    <cellStyle name="Normal 12 5 4 4 2 2 2 2 3" xfId="16500" xr:uid="{00000000-0005-0000-0000-0000339B0000}"/>
    <cellStyle name="Normal 12 5 4 4 2 2 2 2 3 2" xfId="42120" xr:uid="{00000000-0005-0000-0000-0000349B0000}"/>
    <cellStyle name="Normal 12 5 4 4 2 2 2 2 4" xfId="29310" xr:uid="{00000000-0005-0000-0000-0000359B0000}"/>
    <cellStyle name="Normal 12 5 4 4 2 2 2 3" xfId="5519" xr:uid="{00000000-0005-0000-0000-0000369B0000}"/>
    <cellStyle name="Normal 12 5 4 4 2 2 2 3 2" xfId="11009" xr:uid="{00000000-0005-0000-0000-0000379B0000}"/>
    <cellStyle name="Normal 12 5 4 4 2 2 2 3 2 2" xfId="23820" xr:uid="{00000000-0005-0000-0000-0000389B0000}"/>
    <cellStyle name="Normal 12 5 4 4 2 2 2 3 2 2 2" xfId="49440" xr:uid="{00000000-0005-0000-0000-0000399B0000}"/>
    <cellStyle name="Normal 12 5 4 4 2 2 2 3 2 3" xfId="36630" xr:uid="{00000000-0005-0000-0000-00003A9B0000}"/>
    <cellStyle name="Normal 12 5 4 4 2 2 2 3 3" xfId="18330" xr:uid="{00000000-0005-0000-0000-00003B9B0000}"/>
    <cellStyle name="Normal 12 5 4 4 2 2 2 3 3 2" xfId="43950" xr:uid="{00000000-0005-0000-0000-00003C9B0000}"/>
    <cellStyle name="Normal 12 5 4 4 2 2 2 3 4" xfId="31140" xr:uid="{00000000-0005-0000-0000-00003D9B0000}"/>
    <cellStyle name="Normal 12 5 4 4 2 2 2 4" xfId="12839" xr:uid="{00000000-0005-0000-0000-00003E9B0000}"/>
    <cellStyle name="Normal 12 5 4 4 2 2 2 4 2" xfId="25650" xr:uid="{00000000-0005-0000-0000-00003F9B0000}"/>
    <cellStyle name="Normal 12 5 4 4 2 2 2 4 2 2" xfId="51270" xr:uid="{00000000-0005-0000-0000-0000409B0000}"/>
    <cellStyle name="Normal 12 5 4 4 2 2 2 4 3" xfId="38460" xr:uid="{00000000-0005-0000-0000-0000419B0000}"/>
    <cellStyle name="Normal 12 5 4 4 2 2 2 5" xfId="7349" xr:uid="{00000000-0005-0000-0000-0000429B0000}"/>
    <cellStyle name="Normal 12 5 4 4 2 2 2 5 2" xfId="20160" xr:uid="{00000000-0005-0000-0000-0000439B0000}"/>
    <cellStyle name="Normal 12 5 4 4 2 2 2 5 2 2" xfId="45780" xr:uid="{00000000-0005-0000-0000-0000449B0000}"/>
    <cellStyle name="Normal 12 5 4 4 2 2 2 5 3" xfId="32970" xr:uid="{00000000-0005-0000-0000-0000459B0000}"/>
    <cellStyle name="Normal 12 5 4 4 2 2 2 6" xfId="14670" xr:uid="{00000000-0005-0000-0000-0000469B0000}"/>
    <cellStyle name="Normal 12 5 4 4 2 2 2 6 2" xfId="40290" xr:uid="{00000000-0005-0000-0000-0000479B0000}"/>
    <cellStyle name="Normal 12 5 4 4 2 2 2 7" xfId="27480" xr:uid="{00000000-0005-0000-0000-0000489B0000}"/>
    <cellStyle name="Normal 12 5 4 4 2 2 3" xfId="2795" xr:uid="{00000000-0005-0000-0000-0000499B0000}"/>
    <cellStyle name="Normal 12 5 4 4 2 2 3 2" xfId="8285" xr:uid="{00000000-0005-0000-0000-00004A9B0000}"/>
    <cellStyle name="Normal 12 5 4 4 2 2 3 2 2" xfId="21096" xr:uid="{00000000-0005-0000-0000-00004B9B0000}"/>
    <cellStyle name="Normal 12 5 4 4 2 2 3 2 2 2" xfId="46716" xr:uid="{00000000-0005-0000-0000-00004C9B0000}"/>
    <cellStyle name="Normal 12 5 4 4 2 2 3 2 3" xfId="33906" xr:uid="{00000000-0005-0000-0000-00004D9B0000}"/>
    <cellStyle name="Normal 12 5 4 4 2 2 3 3" xfId="15606" xr:uid="{00000000-0005-0000-0000-00004E9B0000}"/>
    <cellStyle name="Normal 12 5 4 4 2 2 3 3 2" xfId="41226" xr:uid="{00000000-0005-0000-0000-00004F9B0000}"/>
    <cellStyle name="Normal 12 5 4 4 2 2 3 4" xfId="28416" xr:uid="{00000000-0005-0000-0000-0000509B0000}"/>
    <cellStyle name="Normal 12 5 4 4 2 2 4" xfId="4625" xr:uid="{00000000-0005-0000-0000-0000519B0000}"/>
    <cellStyle name="Normal 12 5 4 4 2 2 4 2" xfId="10115" xr:uid="{00000000-0005-0000-0000-0000529B0000}"/>
    <cellStyle name="Normal 12 5 4 4 2 2 4 2 2" xfId="22926" xr:uid="{00000000-0005-0000-0000-0000539B0000}"/>
    <cellStyle name="Normal 12 5 4 4 2 2 4 2 2 2" xfId="48546" xr:uid="{00000000-0005-0000-0000-0000549B0000}"/>
    <cellStyle name="Normal 12 5 4 4 2 2 4 2 3" xfId="35736" xr:uid="{00000000-0005-0000-0000-0000559B0000}"/>
    <cellStyle name="Normal 12 5 4 4 2 2 4 3" xfId="17436" xr:uid="{00000000-0005-0000-0000-0000569B0000}"/>
    <cellStyle name="Normal 12 5 4 4 2 2 4 3 2" xfId="43056" xr:uid="{00000000-0005-0000-0000-0000579B0000}"/>
    <cellStyle name="Normal 12 5 4 4 2 2 4 4" xfId="30246" xr:uid="{00000000-0005-0000-0000-0000589B0000}"/>
    <cellStyle name="Normal 12 5 4 4 2 2 5" xfId="11945" xr:uid="{00000000-0005-0000-0000-0000599B0000}"/>
    <cellStyle name="Normal 12 5 4 4 2 2 5 2" xfId="24756" xr:uid="{00000000-0005-0000-0000-00005A9B0000}"/>
    <cellStyle name="Normal 12 5 4 4 2 2 5 2 2" xfId="50376" xr:uid="{00000000-0005-0000-0000-00005B9B0000}"/>
    <cellStyle name="Normal 12 5 4 4 2 2 5 3" xfId="37566" xr:uid="{00000000-0005-0000-0000-00005C9B0000}"/>
    <cellStyle name="Normal 12 5 4 4 2 2 6" xfId="6455" xr:uid="{00000000-0005-0000-0000-00005D9B0000}"/>
    <cellStyle name="Normal 12 5 4 4 2 2 6 2" xfId="19266" xr:uid="{00000000-0005-0000-0000-00005E9B0000}"/>
    <cellStyle name="Normal 12 5 4 4 2 2 6 2 2" xfId="44886" xr:uid="{00000000-0005-0000-0000-00005F9B0000}"/>
    <cellStyle name="Normal 12 5 4 4 2 2 6 3" xfId="32076" xr:uid="{00000000-0005-0000-0000-0000609B0000}"/>
    <cellStyle name="Normal 12 5 4 4 2 2 7" xfId="13776" xr:uid="{00000000-0005-0000-0000-0000619B0000}"/>
    <cellStyle name="Normal 12 5 4 4 2 2 7 2" xfId="39396" xr:uid="{00000000-0005-0000-0000-0000629B0000}"/>
    <cellStyle name="Normal 12 5 4 4 2 2 8" xfId="26586" xr:uid="{00000000-0005-0000-0000-0000639B0000}"/>
    <cellStyle name="Normal 12 5 4 4 2 3" xfId="1460" xr:uid="{00000000-0005-0000-0000-0000649B0000}"/>
    <cellStyle name="Normal 12 5 4 4 2 3 2" xfId="3290" xr:uid="{00000000-0005-0000-0000-0000659B0000}"/>
    <cellStyle name="Normal 12 5 4 4 2 3 2 2" xfId="8780" xr:uid="{00000000-0005-0000-0000-0000669B0000}"/>
    <cellStyle name="Normal 12 5 4 4 2 3 2 2 2" xfId="21591" xr:uid="{00000000-0005-0000-0000-0000679B0000}"/>
    <cellStyle name="Normal 12 5 4 4 2 3 2 2 2 2" xfId="47211" xr:uid="{00000000-0005-0000-0000-0000689B0000}"/>
    <cellStyle name="Normal 12 5 4 4 2 3 2 2 3" xfId="34401" xr:uid="{00000000-0005-0000-0000-0000699B0000}"/>
    <cellStyle name="Normal 12 5 4 4 2 3 2 3" xfId="16101" xr:uid="{00000000-0005-0000-0000-00006A9B0000}"/>
    <cellStyle name="Normal 12 5 4 4 2 3 2 3 2" xfId="41721" xr:uid="{00000000-0005-0000-0000-00006B9B0000}"/>
    <cellStyle name="Normal 12 5 4 4 2 3 2 4" xfId="28911" xr:uid="{00000000-0005-0000-0000-00006C9B0000}"/>
    <cellStyle name="Normal 12 5 4 4 2 3 3" xfId="5120" xr:uid="{00000000-0005-0000-0000-00006D9B0000}"/>
    <cellStyle name="Normal 12 5 4 4 2 3 3 2" xfId="10610" xr:uid="{00000000-0005-0000-0000-00006E9B0000}"/>
    <cellStyle name="Normal 12 5 4 4 2 3 3 2 2" xfId="23421" xr:uid="{00000000-0005-0000-0000-00006F9B0000}"/>
    <cellStyle name="Normal 12 5 4 4 2 3 3 2 2 2" xfId="49041" xr:uid="{00000000-0005-0000-0000-0000709B0000}"/>
    <cellStyle name="Normal 12 5 4 4 2 3 3 2 3" xfId="36231" xr:uid="{00000000-0005-0000-0000-0000719B0000}"/>
    <cellStyle name="Normal 12 5 4 4 2 3 3 3" xfId="17931" xr:uid="{00000000-0005-0000-0000-0000729B0000}"/>
    <cellStyle name="Normal 12 5 4 4 2 3 3 3 2" xfId="43551" xr:uid="{00000000-0005-0000-0000-0000739B0000}"/>
    <cellStyle name="Normal 12 5 4 4 2 3 3 4" xfId="30741" xr:uid="{00000000-0005-0000-0000-0000749B0000}"/>
    <cellStyle name="Normal 12 5 4 4 2 3 4" xfId="12440" xr:uid="{00000000-0005-0000-0000-0000759B0000}"/>
    <cellStyle name="Normal 12 5 4 4 2 3 4 2" xfId="25251" xr:uid="{00000000-0005-0000-0000-0000769B0000}"/>
    <cellStyle name="Normal 12 5 4 4 2 3 4 2 2" xfId="50871" xr:uid="{00000000-0005-0000-0000-0000779B0000}"/>
    <cellStyle name="Normal 12 5 4 4 2 3 4 3" xfId="38061" xr:uid="{00000000-0005-0000-0000-0000789B0000}"/>
    <cellStyle name="Normal 12 5 4 4 2 3 5" xfId="6950" xr:uid="{00000000-0005-0000-0000-0000799B0000}"/>
    <cellStyle name="Normal 12 5 4 4 2 3 5 2" xfId="19761" xr:uid="{00000000-0005-0000-0000-00007A9B0000}"/>
    <cellStyle name="Normal 12 5 4 4 2 3 5 2 2" xfId="45381" xr:uid="{00000000-0005-0000-0000-00007B9B0000}"/>
    <cellStyle name="Normal 12 5 4 4 2 3 5 3" xfId="32571" xr:uid="{00000000-0005-0000-0000-00007C9B0000}"/>
    <cellStyle name="Normal 12 5 4 4 2 3 6" xfId="14271" xr:uid="{00000000-0005-0000-0000-00007D9B0000}"/>
    <cellStyle name="Normal 12 5 4 4 2 3 6 2" xfId="39891" xr:uid="{00000000-0005-0000-0000-00007E9B0000}"/>
    <cellStyle name="Normal 12 5 4 4 2 3 7" xfId="27081" xr:uid="{00000000-0005-0000-0000-00007F9B0000}"/>
    <cellStyle name="Normal 12 5 4 4 2 4" xfId="2396" xr:uid="{00000000-0005-0000-0000-0000809B0000}"/>
    <cellStyle name="Normal 12 5 4 4 2 4 2" xfId="7886" xr:uid="{00000000-0005-0000-0000-0000819B0000}"/>
    <cellStyle name="Normal 12 5 4 4 2 4 2 2" xfId="20697" xr:uid="{00000000-0005-0000-0000-0000829B0000}"/>
    <cellStyle name="Normal 12 5 4 4 2 4 2 2 2" xfId="46317" xr:uid="{00000000-0005-0000-0000-0000839B0000}"/>
    <cellStyle name="Normal 12 5 4 4 2 4 2 3" xfId="33507" xr:uid="{00000000-0005-0000-0000-0000849B0000}"/>
    <cellStyle name="Normal 12 5 4 4 2 4 3" xfId="15207" xr:uid="{00000000-0005-0000-0000-0000859B0000}"/>
    <cellStyle name="Normal 12 5 4 4 2 4 3 2" xfId="40827" xr:uid="{00000000-0005-0000-0000-0000869B0000}"/>
    <cellStyle name="Normal 12 5 4 4 2 4 4" xfId="28017" xr:uid="{00000000-0005-0000-0000-0000879B0000}"/>
    <cellStyle name="Normal 12 5 4 4 2 5" xfId="4226" xr:uid="{00000000-0005-0000-0000-0000889B0000}"/>
    <cellStyle name="Normal 12 5 4 4 2 5 2" xfId="9716" xr:uid="{00000000-0005-0000-0000-0000899B0000}"/>
    <cellStyle name="Normal 12 5 4 4 2 5 2 2" xfId="22527" xr:uid="{00000000-0005-0000-0000-00008A9B0000}"/>
    <cellStyle name="Normal 12 5 4 4 2 5 2 2 2" xfId="48147" xr:uid="{00000000-0005-0000-0000-00008B9B0000}"/>
    <cellStyle name="Normal 12 5 4 4 2 5 2 3" xfId="35337" xr:uid="{00000000-0005-0000-0000-00008C9B0000}"/>
    <cellStyle name="Normal 12 5 4 4 2 5 3" xfId="17037" xr:uid="{00000000-0005-0000-0000-00008D9B0000}"/>
    <cellStyle name="Normal 12 5 4 4 2 5 3 2" xfId="42657" xr:uid="{00000000-0005-0000-0000-00008E9B0000}"/>
    <cellStyle name="Normal 12 5 4 4 2 5 4" xfId="29847" xr:uid="{00000000-0005-0000-0000-00008F9B0000}"/>
    <cellStyle name="Normal 12 5 4 4 2 6" xfId="11546" xr:uid="{00000000-0005-0000-0000-0000909B0000}"/>
    <cellStyle name="Normal 12 5 4 4 2 6 2" xfId="24357" xr:uid="{00000000-0005-0000-0000-0000919B0000}"/>
    <cellStyle name="Normal 12 5 4 4 2 6 2 2" xfId="49977" xr:uid="{00000000-0005-0000-0000-0000929B0000}"/>
    <cellStyle name="Normal 12 5 4 4 2 6 3" xfId="37167" xr:uid="{00000000-0005-0000-0000-0000939B0000}"/>
    <cellStyle name="Normal 12 5 4 4 2 7" xfId="6056" xr:uid="{00000000-0005-0000-0000-0000949B0000}"/>
    <cellStyle name="Normal 12 5 4 4 2 7 2" xfId="18867" xr:uid="{00000000-0005-0000-0000-0000959B0000}"/>
    <cellStyle name="Normal 12 5 4 4 2 7 2 2" xfId="44487" xr:uid="{00000000-0005-0000-0000-0000969B0000}"/>
    <cellStyle name="Normal 12 5 4 4 2 7 3" xfId="31677" xr:uid="{00000000-0005-0000-0000-0000979B0000}"/>
    <cellStyle name="Normal 12 5 4 4 2 8" xfId="13377" xr:uid="{00000000-0005-0000-0000-0000989B0000}"/>
    <cellStyle name="Normal 12 5 4 4 2 8 2" xfId="38997" xr:uid="{00000000-0005-0000-0000-0000999B0000}"/>
    <cellStyle name="Normal 12 5 4 4 2 9" xfId="26187" xr:uid="{00000000-0005-0000-0000-00009A9B0000}"/>
    <cellStyle name="Normal 12 5 4 4 3" xfId="697" xr:uid="{00000000-0005-0000-0000-00009B9B0000}"/>
    <cellStyle name="Normal 12 5 4 4 3 2" xfId="1097" xr:uid="{00000000-0005-0000-0000-00009C9B0000}"/>
    <cellStyle name="Normal 12 5 4 4 3 2 2" xfId="1992" xr:uid="{00000000-0005-0000-0000-00009D9B0000}"/>
    <cellStyle name="Normal 12 5 4 4 3 2 2 2" xfId="3822" xr:uid="{00000000-0005-0000-0000-00009E9B0000}"/>
    <cellStyle name="Normal 12 5 4 4 3 2 2 2 2" xfId="9312" xr:uid="{00000000-0005-0000-0000-00009F9B0000}"/>
    <cellStyle name="Normal 12 5 4 4 3 2 2 2 2 2" xfId="22123" xr:uid="{00000000-0005-0000-0000-0000A09B0000}"/>
    <cellStyle name="Normal 12 5 4 4 3 2 2 2 2 2 2" xfId="47743" xr:uid="{00000000-0005-0000-0000-0000A19B0000}"/>
    <cellStyle name="Normal 12 5 4 4 3 2 2 2 2 3" xfId="34933" xr:uid="{00000000-0005-0000-0000-0000A29B0000}"/>
    <cellStyle name="Normal 12 5 4 4 3 2 2 2 3" xfId="16633" xr:uid="{00000000-0005-0000-0000-0000A39B0000}"/>
    <cellStyle name="Normal 12 5 4 4 3 2 2 2 3 2" xfId="42253" xr:uid="{00000000-0005-0000-0000-0000A49B0000}"/>
    <cellStyle name="Normal 12 5 4 4 3 2 2 2 4" xfId="29443" xr:uid="{00000000-0005-0000-0000-0000A59B0000}"/>
    <cellStyle name="Normal 12 5 4 4 3 2 2 3" xfId="5652" xr:uid="{00000000-0005-0000-0000-0000A69B0000}"/>
    <cellStyle name="Normal 12 5 4 4 3 2 2 3 2" xfId="11142" xr:uid="{00000000-0005-0000-0000-0000A79B0000}"/>
    <cellStyle name="Normal 12 5 4 4 3 2 2 3 2 2" xfId="23953" xr:uid="{00000000-0005-0000-0000-0000A89B0000}"/>
    <cellStyle name="Normal 12 5 4 4 3 2 2 3 2 2 2" xfId="49573" xr:uid="{00000000-0005-0000-0000-0000A99B0000}"/>
    <cellStyle name="Normal 12 5 4 4 3 2 2 3 2 3" xfId="36763" xr:uid="{00000000-0005-0000-0000-0000AA9B0000}"/>
    <cellStyle name="Normal 12 5 4 4 3 2 2 3 3" xfId="18463" xr:uid="{00000000-0005-0000-0000-0000AB9B0000}"/>
    <cellStyle name="Normal 12 5 4 4 3 2 2 3 3 2" xfId="44083" xr:uid="{00000000-0005-0000-0000-0000AC9B0000}"/>
    <cellStyle name="Normal 12 5 4 4 3 2 2 3 4" xfId="31273" xr:uid="{00000000-0005-0000-0000-0000AD9B0000}"/>
    <cellStyle name="Normal 12 5 4 4 3 2 2 4" xfId="12972" xr:uid="{00000000-0005-0000-0000-0000AE9B0000}"/>
    <cellStyle name="Normal 12 5 4 4 3 2 2 4 2" xfId="25783" xr:uid="{00000000-0005-0000-0000-0000AF9B0000}"/>
    <cellStyle name="Normal 12 5 4 4 3 2 2 4 2 2" xfId="51403" xr:uid="{00000000-0005-0000-0000-0000B09B0000}"/>
    <cellStyle name="Normal 12 5 4 4 3 2 2 4 3" xfId="38593" xr:uid="{00000000-0005-0000-0000-0000B19B0000}"/>
    <cellStyle name="Normal 12 5 4 4 3 2 2 5" xfId="7482" xr:uid="{00000000-0005-0000-0000-0000B29B0000}"/>
    <cellStyle name="Normal 12 5 4 4 3 2 2 5 2" xfId="20293" xr:uid="{00000000-0005-0000-0000-0000B39B0000}"/>
    <cellStyle name="Normal 12 5 4 4 3 2 2 5 2 2" xfId="45913" xr:uid="{00000000-0005-0000-0000-0000B49B0000}"/>
    <cellStyle name="Normal 12 5 4 4 3 2 2 5 3" xfId="33103" xr:uid="{00000000-0005-0000-0000-0000B59B0000}"/>
    <cellStyle name="Normal 12 5 4 4 3 2 2 6" xfId="14803" xr:uid="{00000000-0005-0000-0000-0000B69B0000}"/>
    <cellStyle name="Normal 12 5 4 4 3 2 2 6 2" xfId="40423" xr:uid="{00000000-0005-0000-0000-0000B79B0000}"/>
    <cellStyle name="Normal 12 5 4 4 3 2 2 7" xfId="27613" xr:uid="{00000000-0005-0000-0000-0000B89B0000}"/>
    <cellStyle name="Normal 12 5 4 4 3 2 3" xfId="2928" xr:uid="{00000000-0005-0000-0000-0000B99B0000}"/>
    <cellStyle name="Normal 12 5 4 4 3 2 3 2" xfId="8418" xr:uid="{00000000-0005-0000-0000-0000BA9B0000}"/>
    <cellStyle name="Normal 12 5 4 4 3 2 3 2 2" xfId="21229" xr:uid="{00000000-0005-0000-0000-0000BB9B0000}"/>
    <cellStyle name="Normal 12 5 4 4 3 2 3 2 2 2" xfId="46849" xr:uid="{00000000-0005-0000-0000-0000BC9B0000}"/>
    <cellStyle name="Normal 12 5 4 4 3 2 3 2 3" xfId="34039" xr:uid="{00000000-0005-0000-0000-0000BD9B0000}"/>
    <cellStyle name="Normal 12 5 4 4 3 2 3 3" xfId="15739" xr:uid="{00000000-0005-0000-0000-0000BE9B0000}"/>
    <cellStyle name="Normal 12 5 4 4 3 2 3 3 2" xfId="41359" xr:uid="{00000000-0005-0000-0000-0000BF9B0000}"/>
    <cellStyle name="Normal 12 5 4 4 3 2 3 4" xfId="28549" xr:uid="{00000000-0005-0000-0000-0000C09B0000}"/>
    <cellStyle name="Normal 12 5 4 4 3 2 4" xfId="4758" xr:uid="{00000000-0005-0000-0000-0000C19B0000}"/>
    <cellStyle name="Normal 12 5 4 4 3 2 4 2" xfId="10248" xr:uid="{00000000-0005-0000-0000-0000C29B0000}"/>
    <cellStyle name="Normal 12 5 4 4 3 2 4 2 2" xfId="23059" xr:uid="{00000000-0005-0000-0000-0000C39B0000}"/>
    <cellStyle name="Normal 12 5 4 4 3 2 4 2 2 2" xfId="48679" xr:uid="{00000000-0005-0000-0000-0000C49B0000}"/>
    <cellStyle name="Normal 12 5 4 4 3 2 4 2 3" xfId="35869" xr:uid="{00000000-0005-0000-0000-0000C59B0000}"/>
    <cellStyle name="Normal 12 5 4 4 3 2 4 3" xfId="17569" xr:uid="{00000000-0005-0000-0000-0000C69B0000}"/>
    <cellStyle name="Normal 12 5 4 4 3 2 4 3 2" xfId="43189" xr:uid="{00000000-0005-0000-0000-0000C79B0000}"/>
    <cellStyle name="Normal 12 5 4 4 3 2 4 4" xfId="30379" xr:uid="{00000000-0005-0000-0000-0000C89B0000}"/>
    <cellStyle name="Normal 12 5 4 4 3 2 5" xfId="12078" xr:uid="{00000000-0005-0000-0000-0000C99B0000}"/>
    <cellStyle name="Normal 12 5 4 4 3 2 5 2" xfId="24889" xr:uid="{00000000-0005-0000-0000-0000CA9B0000}"/>
    <cellStyle name="Normal 12 5 4 4 3 2 5 2 2" xfId="50509" xr:uid="{00000000-0005-0000-0000-0000CB9B0000}"/>
    <cellStyle name="Normal 12 5 4 4 3 2 5 3" xfId="37699" xr:uid="{00000000-0005-0000-0000-0000CC9B0000}"/>
    <cellStyle name="Normal 12 5 4 4 3 2 6" xfId="6588" xr:uid="{00000000-0005-0000-0000-0000CD9B0000}"/>
    <cellStyle name="Normal 12 5 4 4 3 2 6 2" xfId="19399" xr:uid="{00000000-0005-0000-0000-0000CE9B0000}"/>
    <cellStyle name="Normal 12 5 4 4 3 2 6 2 2" xfId="45019" xr:uid="{00000000-0005-0000-0000-0000CF9B0000}"/>
    <cellStyle name="Normal 12 5 4 4 3 2 6 3" xfId="32209" xr:uid="{00000000-0005-0000-0000-0000D09B0000}"/>
    <cellStyle name="Normal 12 5 4 4 3 2 7" xfId="13909" xr:uid="{00000000-0005-0000-0000-0000D19B0000}"/>
    <cellStyle name="Normal 12 5 4 4 3 2 7 2" xfId="39529" xr:uid="{00000000-0005-0000-0000-0000D29B0000}"/>
    <cellStyle name="Normal 12 5 4 4 3 2 8" xfId="26719" xr:uid="{00000000-0005-0000-0000-0000D39B0000}"/>
    <cellStyle name="Normal 12 5 4 4 3 3" xfId="1592" xr:uid="{00000000-0005-0000-0000-0000D49B0000}"/>
    <cellStyle name="Normal 12 5 4 4 3 3 2" xfId="3422" xr:uid="{00000000-0005-0000-0000-0000D59B0000}"/>
    <cellStyle name="Normal 12 5 4 4 3 3 2 2" xfId="8912" xr:uid="{00000000-0005-0000-0000-0000D69B0000}"/>
    <cellStyle name="Normal 12 5 4 4 3 3 2 2 2" xfId="21723" xr:uid="{00000000-0005-0000-0000-0000D79B0000}"/>
    <cellStyle name="Normal 12 5 4 4 3 3 2 2 2 2" xfId="47343" xr:uid="{00000000-0005-0000-0000-0000D89B0000}"/>
    <cellStyle name="Normal 12 5 4 4 3 3 2 2 3" xfId="34533" xr:uid="{00000000-0005-0000-0000-0000D99B0000}"/>
    <cellStyle name="Normal 12 5 4 4 3 3 2 3" xfId="16233" xr:uid="{00000000-0005-0000-0000-0000DA9B0000}"/>
    <cellStyle name="Normal 12 5 4 4 3 3 2 3 2" xfId="41853" xr:uid="{00000000-0005-0000-0000-0000DB9B0000}"/>
    <cellStyle name="Normal 12 5 4 4 3 3 2 4" xfId="29043" xr:uid="{00000000-0005-0000-0000-0000DC9B0000}"/>
    <cellStyle name="Normal 12 5 4 4 3 3 3" xfId="5252" xr:uid="{00000000-0005-0000-0000-0000DD9B0000}"/>
    <cellStyle name="Normal 12 5 4 4 3 3 3 2" xfId="10742" xr:uid="{00000000-0005-0000-0000-0000DE9B0000}"/>
    <cellStyle name="Normal 12 5 4 4 3 3 3 2 2" xfId="23553" xr:uid="{00000000-0005-0000-0000-0000DF9B0000}"/>
    <cellStyle name="Normal 12 5 4 4 3 3 3 2 2 2" xfId="49173" xr:uid="{00000000-0005-0000-0000-0000E09B0000}"/>
    <cellStyle name="Normal 12 5 4 4 3 3 3 2 3" xfId="36363" xr:uid="{00000000-0005-0000-0000-0000E19B0000}"/>
    <cellStyle name="Normal 12 5 4 4 3 3 3 3" xfId="18063" xr:uid="{00000000-0005-0000-0000-0000E29B0000}"/>
    <cellStyle name="Normal 12 5 4 4 3 3 3 3 2" xfId="43683" xr:uid="{00000000-0005-0000-0000-0000E39B0000}"/>
    <cellStyle name="Normal 12 5 4 4 3 3 3 4" xfId="30873" xr:uid="{00000000-0005-0000-0000-0000E49B0000}"/>
    <cellStyle name="Normal 12 5 4 4 3 3 4" xfId="12572" xr:uid="{00000000-0005-0000-0000-0000E59B0000}"/>
    <cellStyle name="Normal 12 5 4 4 3 3 4 2" xfId="25383" xr:uid="{00000000-0005-0000-0000-0000E69B0000}"/>
    <cellStyle name="Normal 12 5 4 4 3 3 4 2 2" xfId="51003" xr:uid="{00000000-0005-0000-0000-0000E79B0000}"/>
    <cellStyle name="Normal 12 5 4 4 3 3 4 3" xfId="38193" xr:uid="{00000000-0005-0000-0000-0000E89B0000}"/>
    <cellStyle name="Normal 12 5 4 4 3 3 5" xfId="7082" xr:uid="{00000000-0005-0000-0000-0000E99B0000}"/>
    <cellStyle name="Normal 12 5 4 4 3 3 5 2" xfId="19893" xr:uid="{00000000-0005-0000-0000-0000EA9B0000}"/>
    <cellStyle name="Normal 12 5 4 4 3 3 5 2 2" xfId="45513" xr:uid="{00000000-0005-0000-0000-0000EB9B0000}"/>
    <cellStyle name="Normal 12 5 4 4 3 3 5 3" xfId="32703" xr:uid="{00000000-0005-0000-0000-0000EC9B0000}"/>
    <cellStyle name="Normal 12 5 4 4 3 3 6" xfId="14403" xr:uid="{00000000-0005-0000-0000-0000ED9B0000}"/>
    <cellStyle name="Normal 12 5 4 4 3 3 6 2" xfId="40023" xr:uid="{00000000-0005-0000-0000-0000EE9B0000}"/>
    <cellStyle name="Normal 12 5 4 4 3 3 7" xfId="27213" xr:uid="{00000000-0005-0000-0000-0000EF9B0000}"/>
    <cellStyle name="Normal 12 5 4 4 3 4" xfId="2528" xr:uid="{00000000-0005-0000-0000-0000F09B0000}"/>
    <cellStyle name="Normal 12 5 4 4 3 4 2" xfId="8018" xr:uid="{00000000-0005-0000-0000-0000F19B0000}"/>
    <cellStyle name="Normal 12 5 4 4 3 4 2 2" xfId="20829" xr:uid="{00000000-0005-0000-0000-0000F29B0000}"/>
    <cellStyle name="Normal 12 5 4 4 3 4 2 2 2" xfId="46449" xr:uid="{00000000-0005-0000-0000-0000F39B0000}"/>
    <cellStyle name="Normal 12 5 4 4 3 4 2 3" xfId="33639" xr:uid="{00000000-0005-0000-0000-0000F49B0000}"/>
    <cellStyle name="Normal 12 5 4 4 3 4 3" xfId="15339" xr:uid="{00000000-0005-0000-0000-0000F59B0000}"/>
    <cellStyle name="Normal 12 5 4 4 3 4 3 2" xfId="40959" xr:uid="{00000000-0005-0000-0000-0000F69B0000}"/>
    <cellStyle name="Normal 12 5 4 4 3 4 4" xfId="28149" xr:uid="{00000000-0005-0000-0000-0000F79B0000}"/>
    <cellStyle name="Normal 12 5 4 4 3 5" xfId="4358" xr:uid="{00000000-0005-0000-0000-0000F89B0000}"/>
    <cellStyle name="Normal 12 5 4 4 3 5 2" xfId="9848" xr:uid="{00000000-0005-0000-0000-0000F99B0000}"/>
    <cellStyle name="Normal 12 5 4 4 3 5 2 2" xfId="22659" xr:uid="{00000000-0005-0000-0000-0000FA9B0000}"/>
    <cellStyle name="Normal 12 5 4 4 3 5 2 2 2" xfId="48279" xr:uid="{00000000-0005-0000-0000-0000FB9B0000}"/>
    <cellStyle name="Normal 12 5 4 4 3 5 2 3" xfId="35469" xr:uid="{00000000-0005-0000-0000-0000FC9B0000}"/>
    <cellStyle name="Normal 12 5 4 4 3 5 3" xfId="17169" xr:uid="{00000000-0005-0000-0000-0000FD9B0000}"/>
    <cellStyle name="Normal 12 5 4 4 3 5 3 2" xfId="42789" xr:uid="{00000000-0005-0000-0000-0000FE9B0000}"/>
    <cellStyle name="Normal 12 5 4 4 3 5 4" xfId="29979" xr:uid="{00000000-0005-0000-0000-0000FF9B0000}"/>
    <cellStyle name="Normal 12 5 4 4 3 6" xfId="11678" xr:uid="{00000000-0005-0000-0000-0000009C0000}"/>
    <cellStyle name="Normal 12 5 4 4 3 6 2" xfId="24489" xr:uid="{00000000-0005-0000-0000-0000019C0000}"/>
    <cellStyle name="Normal 12 5 4 4 3 6 2 2" xfId="50109" xr:uid="{00000000-0005-0000-0000-0000029C0000}"/>
    <cellStyle name="Normal 12 5 4 4 3 6 3" xfId="37299" xr:uid="{00000000-0005-0000-0000-0000039C0000}"/>
    <cellStyle name="Normal 12 5 4 4 3 7" xfId="6188" xr:uid="{00000000-0005-0000-0000-0000049C0000}"/>
    <cellStyle name="Normal 12 5 4 4 3 7 2" xfId="18999" xr:uid="{00000000-0005-0000-0000-0000059C0000}"/>
    <cellStyle name="Normal 12 5 4 4 3 7 2 2" xfId="44619" xr:uid="{00000000-0005-0000-0000-0000069C0000}"/>
    <cellStyle name="Normal 12 5 4 4 3 7 3" xfId="31809" xr:uid="{00000000-0005-0000-0000-0000079C0000}"/>
    <cellStyle name="Normal 12 5 4 4 3 8" xfId="13509" xr:uid="{00000000-0005-0000-0000-0000089C0000}"/>
    <cellStyle name="Normal 12 5 4 4 3 8 2" xfId="39129" xr:uid="{00000000-0005-0000-0000-0000099C0000}"/>
    <cellStyle name="Normal 12 5 4 4 3 9" xfId="26319" xr:uid="{00000000-0005-0000-0000-00000A9C0000}"/>
    <cellStyle name="Normal 12 5 4 4 4" xfId="472" xr:uid="{00000000-0005-0000-0000-00000B9C0000}"/>
    <cellStyle name="Normal 12 5 4 4 4 2" xfId="1367" xr:uid="{00000000-0005-0000-0000-00000C9C0000}"/>
    <cellStyle name="Normal 12 5 4 4 4 2 2" xfId="3197" xr:uid="{00000000-0005-0000-0000-00000D9C0000}"/>
    <cellStyle name="Normal 12 5 4 4 4 2 2 2" xfId="8687" xr:uid="{00000000-0005-0000-0000-00000E9C0000}"/>
    <cellStyle name="Normal 12 5 4 4 4 2 2 2 2" xfId="21498" xr:uid="{00000000-0005-0000-0000-00000F9C0000}"/>
    <cellStyle name="Normal 12 5 4 4 4 2 2 2 2 2" xfId="47118" xr:uid="{00000000-0005-0000-0000-0000109C0000}"/>
    <cellStyle name="Normal 12 5 4 4 4 2 2 2 3" xfId="34308" xr:uid="{00000000-0005-0000-0000-0000119C0000}"/>
    <cellStyle name="Normal 12 5 4 4 4 2 2 3" xfId="16008" xr:uid="{00000000-0005-0000-0000-0000129C0000}"/>
    <cellStyle name="Normal 12 5 4 4 4 2 2 3 2" xfId="41628" xr:uid="{00000000-0005-0000-0000-0000139C0000}"/>
    <cellStyle name="Normal 12 5 4 4 4 2 2 4" xfId="28818" xr:uid="{00000000-0005-0000-0000-0000149C0000}"/>
    <cellStyle name="Normal 12 5 4 4 4 2 3" xfId="5027" xr:uid="{00000000-0005-0000-0000-0000159C0000}"/>
    <cellStyle name="Normal 12 5 4 4 4 2 3 2" xfId="10517" xr:uid="{00000000-0005-0000-0000-0000169C0000}"/>
    <cellStyle name="Normal 12 5 4 4 4 2 3 2 2" xfId="23328" xr:uid="{00000000-0005-0000-0000-0000179C0000}"/>
    <cellStyle name="Normal 12 5 4 4 4 2 3 2 2 2" xfId="48948" xr:uid="{00000000-0005-0000-0000-0000189C0000}"/>
    <cellStyle name="Normal 12 5 4 4 4 2 3 2 3" xfId="36138" xr:uid="{00000000-0005-0000-0000-0000199C0000}"/>
    <cellStyle name="Normal 12 5 4 4 4 2 3 3" xfId="17838" xr:uid="{00000000-0005-0000-0000-00001A9C0000}"/>
    <cellStyle name="Normal 12 5 4 4 4 2 3 3 2" xfId="43458" xr:uid="{00000000-0005-0000-0000-00001B9C0000}"/>
    <cellStyle name="Normal 12 5 4 4 4 2 3 4" xfId="30648" xr:uid="{00000000-0005-0000-0000-00001C9C0000}"/>
    <cellStyle name="Normal 12 5 4 4 4 2 4" xfId="12347" xr:uid="{00000000-0005-0000-0000-00001D9C0000}"/>
    <cellStyle name="Normal 12 5 4 4 4 2 4 2" xfId="25158" xr:uid="{00000000-0005-0000-0000-00001E9C0000}"/>
    <cellStyle name="Normal 12 5 4 4 4 2 4 2 2" xfId="50778" xr:uid="{00000000-0005-0000-0000-00001F9C0000}"/>
    <cellStyle name="Normal 12 5 4 4 4 2 4 3" xfId="37968" xr:uid="{00000000-0005-0000-0000-0000209C0000}"/>
    <cellStyle name="Normal 12 5 4 4 4 2 5" xfId="6857" xr:uid="{00000000-0005-0000-0000-0000219C0000}"/>
    <cellStyle name="Normal 12 5 4 4 4 2 5 2" xfId="19668" xr:uid="{00000000-0005-0000-0000-0000229C0000}"/>
    <cellStyle name="Normal 12 5 4 4 4 2 5 2 2" xfId="45288" xr:uid="{00000000-0005-0000-0000-0000239C0000}"/>
    <cellStyle name="Normal 12 5 4 4 4 2 5 3" xfId="32478" xr:uid="{00000000-0005-0000-0000-0000249C0000}"/>
    <cellStyle name="Normal 12 5 4 4 4 2 6" xfId="14178" xr:uid="{00000000-0005-0000-0000-0000259C0000}"/>
    <cellStyle name="Normal 12 5 4 4 4 2 6 2" xfId="39798" xr:uid="{00000000-0005-0000-0000-0000269C0000}"/>
    <cellStyle name="Normal 12 5 4 4 4 2 7" xfId="26988" xr:uid="{00000000-0005-0000-0000-0000279C0000}"/>
    <cellStyle name="Normal 12 5 4 4 4 3" xfId="2303" xr:uid="{00000000-0005-0000-0000-0000289C0000}"/>
    <cellStyle name="Normal 12 5 4 4 4 3 2" xfId="7793" xr:uid="{00000000-0005-0000-0000-0000299C0000}"/>
    <cellStyle name="Normal 12 5 4 4 4 3 2 2" xfId="20604" xr:uid="{00000000-0005-0000-0000-00002A9C0000}"/>
    <cellStyle name="Normal 12 5 4 4 4 3 2 2 2" xfId="46224" xr:uid="{00000000-0005-0000-0000-00002B9C0000}"/>
    <cellStyle name="Normal 12 5 4 4 4 3 2 3" xfId="33414" xr:uid="{00000000-0005-0000-0000-00002C9C0000}"/>
    <cellStyle name="Normal 12 5 4 4 4 3 3" xfId="15114" xr:uid="{00000000-0005-0000-0000-00002D9C0000}"/>
    <cellStyle name="Normal 12 5 4 4 4 3 3 2" xfId="40734" xr:uid="{00000000-0005-0000-0000-00002E9C0000}"/>
    <cellStyle name="Normal 12 5 4 4 4 3 4" xfId="27924" xr:uid="{00000000-0005-0000-0000-00002F9C0000}"/>
    <cellStyle name="Normal 12 5 4 4 4 4" xfId="4133" xr:uid="{00000000-0005-0000-0000-0000309C0000}"/>
    <cellStyle name="Normal 12 5 4 4 4 4 2" xfId="9623" xr:uid="{00000000-0005-0000-0000-0000319C0000}"/>
    <cellStyle name="Normal 12 5 4 4 4 4 2 2" xfId="22434" xr:uid="{00000000-0005-0000-0000-0000329C0000}"/>
    <cellStyle name="Normal 12 5 4 4 4 4 2 2 2" xfId="48054" xr:uid="{00000000-0005-0000-0000-0000339C0000}"/>
    <cellStyle name="Normal 12 5 4 4 4 4 2 3" xfId="35244" xr:uid="{00000000-0005-0000-0000-0000349C0000}"/>
    <cellStyle name="Normal 12 5 4 4 4 4 3" xfId="16944" xr:uid="{00000000-0005-0000-0000-0000359C0000}"/>
    <cellStyle name="Normal 12 5 4 4 4 4 3 2" xfId="42564" xr:uid="{00000000-0005-0000-0000-0000369C0000}"/>
    <cellStyle name="Normal 12 5 4 4 4 4 4" xfId="29754" xr:uid="{00000000-0005-0000-0000-0000379C0000}"/>
    <cellStyle name="Normal 12 5 4 4 4 5" xfId="11453" xr:uid="{00000000-0005-0000-0000-0000389C0000}"/>
    <cellStyle name="Normal 12 5 4 4 4 5 2" xfId="24264" xr:uid="{00000000-0005-0000-0000-0000399C0000}"/>
    <cellStyle name="Normal 12 5 4 4 4 5 2 2" xfId="49884" xr:uid="{00000000-0005-0000-0000-00003A9C0000}"/>
    <cellStyle name="Normal 12 5 4 4 4 5 3" xfId="37074" xr:uid="{00000000-0005-0000-0000-00003B9C0000}"/>
    <cellStyle name="Normal 12 5 4 4 4 6" xfId="5963" xr:uid="{00000000-0005-0000-0000-00003C9C0000}"/>
    <cellStyle name="Normal 12 5 4 4 4 6 2" xfId="18774" xr:uid="{00000000-0005-0000-0000-00003D9C0000}"/>
    <cellStyle name="Normal 12 5 4 4 4 6 2 2" xfId="44394" xr:uid="{00000000-0005-0000-0000-00003E9C0000}"/>
    <cellStyle name="Normal 12 5 4 4 4 6 3" xfId="31584" xr:uid="{00000000-0005-0000-0000-00003F9C0000}"/>
    <cellStyle name="Normal 12 5 4 4 4 7" xfId="13284" xr:uid="{00000000-0005-0000-0000-0000409C0000}"/>
    <cellStyle name="Normal 12 5 4 4 4 7 2" xfId="38904" xr:uid="{00000000-0005-0000-0000-0000419C0000}"/>
    <cellStyle name="Normal 12 5 4 4 4 8" xfId="26094" xr:uid="{00000000-0005-0000-0000-0000429C0000}"/>
    <cellStyle name="Normal 12 5 4 4 5" xfId="831" xr:uid="{00000000-0005-0000-0000-0000439C0000}"/>
    <cellStyle name="Normal 12 5 4 4 5 2" xfId="1726" xr:uid="{00000000-0005-0000-0000-0000449C0000}"/>
    <cellStyle name="Normal 12 5 4 4 5 2 2" xfId="3556" xr:uid="{00000000-0005-0000-0000-0000459C0000}"/>
    <cellStyle name="Normal 12 5 4 4 5 2 2 2" xfId="9046" xr:uid="{00000000-0005-0000-0000-0000469C0000}"/>
    <cellStyle name="Normal 12 5 4 4 5 2 2 2 2" xfId="21857" xr:uid="{00000000-0005-0000-0000-0000479C0000}"/>
    <cellStyle name="Normal 12 5 4 4 5 2 2 2 2 2" xfId="47477" xr:uid="{00000000-0005-0000-0000-0000489C0000}"/>
    <cellStyle name="Normal 12 5 4 4 5 2 2 2 3" xfId="34667" xr:uid="{00000000-0005-0000-0000-0000499C0000}"/>
    <cellStyle name="Normal 12 5 4 4 5 2 2 3" xfId="16367" xr:uid="{00000000-0005-0000-0000-00004A9C0000}"/>
    <cellStyle name="Normal 12 5 4 4 5 2 2 3 2" xfId="41987" xr:uid="{00000000-0005-0000-0000-00004B9C0000}"/>
    <cellStyle name="Normal 12 5 4 4 5 2 2 4" xfId="29177" xr:uid="{00000000-0005-0000-0000-00004C9C0000}"/>
    <cellStyle name="Normal 12 5 4 4 5 2 3" xfId="5386" xr:uid="{00000000-0005-0000-0000-00004D9C0000}"/>
    <cellStyle name="Normal 12 5 4 4 5 2 3 2" xfId="10876" xr:uid="{00000000-0005-0000-0000-00004E9C0000}"/>
    <cellStyle name="Normal 12 5 4 4 5 2 3 2 2" xfId="23687" xr:uid="{00000000-0005-0000-0000-00004F9C0000}"/>
    <cellStyle name="Normal 12 5 4 4 5 2 3 2 2 2" xfId="49307" xr:uid="{00000000-0005-0000-0000-0000509C0000}"/>
    <cellStyle name="Normal 12 5 4 4 5 2 3 2 3" xfId="36497" xr:uid="{00000000-0005-0000-0000-0000519C0000}"/>
    <cellStyle name="Normal 12 5 4 4 5 2 3 3" xfId="18197" xr:uid="{00000000-0005-0000-0000-0000529C0000}"/>
    <cellStyle name="Normal 12 5 4 4 5 2 3 3 2" xfId="43817" xr:uid="{00000000-0005-0000-0000-0000539C0000}"/>
    <cellStyle name="Normal 12 5 4 4 5 2 3 4" xfId="31007" xr:uid="{00000000-0005-0000-0000-0000549C0000}"/>
    <cellStyle name="Normal 12 5 4 4 5 2 4" xfId="12706" xr:uid="{00000000-0005-0000-0000-0000559C0000}"/>
    <cellStyle name="Normal 12 5 4 4 5 2 4 2" xfId="25517" xr:uid="{00000000-0005-0000-0000-0000569C0000}"/>
    <cellStyle name="Normal 12 5 4 4 5 2 4 2 2" xfId="51137" xr:uid="{00000000-0005-0000-0000-0000579C0000}"/>
    <cellStyle name="Normal 12 5 4 4 5 2 4 3" xfId="38327" xr:uid="{00000000-0005-0000-0000-0000589C0000}"/>
    <cellStyle name="Normal 12 5 4 4 5 2 5" xfId="7216" xr:uid="{00000000-0005-0000-0000-0000599C0000}"/>
    <cellStyle name="Normal 12 5 4 4 5 2 5 2" xfId="20027" xr:uid="{00000000-0005-0000-0000-00005A9C0000}"/>
    <cellStyle name="Normal 12 5 4 4 5 2 5 2 2" xfId="45647" xr:uid="{00000000-0005-0000-0000-00005B9C0000}"/>
    <cellStyle name="Normal 12 5 4 4 5 2 5 3" xfId="32837" xr:uid="{00000000-0005-0000-0000-00005C9C0000}"/>
    <cellStyle name="Normal 12 5 4 4 5 2 6" xfId="14537" xr:uid="{00000000-0005-0000-0000-00005D9C0000}"/>
    <cellStyle name="Normal 12 5 4 4 5 2 6 2" xfId="40157" xr:uid="{00000000-0005-0000-0000-00005E9C0000}"/>
    <cellStyle name="Normal 12 5 4 4 5 2 7" xfId="27347" xr:uid="{00000000-0005-0000-0000-00005F9C0000}"/>
    <cellStyle name="Normal 12 5 4 4 5 3" xfId="2662" xr:uid="{00000000-0005-0000-0000-0000609C0000}"/>
    <cellStyle name="Normal 12 5 4 4 5 3 2" xfId="8152" xr:uid="{00000000-0005-0000-0000-0000619C0000}"/>
    <cellStyle name="Normal 12 5 4 4 5 3 2 2" xfId="20963" xr:uid="{00000000-0005-0000-0000-0000629C0000}"/>
    <cellStyle name="Normal 12 5 4 4 5 3 2 2 2" xfId="46583" xr:uid="{00000000-0005-0000-0000-0000639C0000}"/>
    <cellStyle name="Normal 12 5 4 4 5 3 2 3" xfId="33773" xr:uid="{00000000-0005-0000-0000-0000649C0000}"/>
    <cellStyle name="Normal 12 5 4 4 5 3 3" xfId="15473" xr:uid="{00000000-0005-0000-0000-0000659C0000}"/>
    <cellStyle name="Normal 12 5 4 4 5 3 3 2" xfId="41093" xr:uid="{00000000-0005-0000-0000-0000669C0000}"/>
    <cellStyle name="Normal 12 5 4 4 5 3 4" xfId="28283" xr:uid="{00000000-0005-0000-0000-0000679C0000}"/>
    <cellStyle name="Normal 12 5 4 4 5 4" xfId="4492" xr:uid="{00000000-0005-0000-0000-0000689C0000}"/>
    <cellStyle name="Normal 12 5 4 4 5 4 2" xfId="9982" xr:uid="{00000000-0005-0000-0000-0000699C0000}"/>
    <cellStyle name="Normal 12 5 4 4 5 4 2 2" xfId="22793" xr:uid="{00000000-0005-0000-0000-00006A9C0000}"/>
    <cellStyle name="Normal 12 5 4 4 5 4 2 2 2" xfId="48413" xr:uid="{00000000-0005-0000-0000-00006B9C0000}"/>
    <cellStyle name="Normal 12 5 4 4 5 4 2 3" xfId="35603" xr:uid="{00000000-0005-0000-0000-00006C9C0000}"/>
    <cellStyle name="Normal 12 5 4 4 5 4 3" xfId="17303" xr:uid="{00000000-0005-0000-0000-00006D9C0000}"/>
    <cellStyle name="Normal 12 5 4 4 5 4 3 2" xfId="42923" xr:uid="{00000000-0005-0000-0000-00006E9C0000}"/>
    <cellStyle name="Normal 12 5 4 4 5 4 4" xfId="30113" xr:uid="{00000000-0005-0000-0000-00006F9C0000}"/>
    <cellStyle name="Normal 12 5 4 4 5 5" xfId="11812" xr:uid="{00000000-0005-0000-0000-0000709C0000}"/>
    <cellStyle name="Normal 12 5 4 4 5 5 2" xfId="24623" xr:uid="{00000000-0005-0000-0000-0000719C0000}"/>
    <cellStyle name="Normal 12 5 4 4 5 5 2 2" xfId="50243" xr:uid="{00000000-0005-0000-0000-0000729C0000}"/>
    <cellStyle name="Normal 12 5 4 4 5 5 3" xfId="37433" xr:uid="{00000000-0005-0000-0000-0000739C0000}"/>
    <cellStyle name="Normal 12 5 4 4 5 6" xfId="6322" xr:uid="{00000000-0005-0000-0000-0000749C0000}"/>
    <cellStyle name="Normal 12 5 4 4 5 6 2" xfId="19133" xr:uid="{00000000-0005-0000-0000-0000759C0000}"/>
    <cellStyle name="Normal 12 5 4 4 5 6 2 2" xfId="44753" xr:uid="{00000000-0005-0000-0000-0000769C0000}"/>
    <cellStyle name="Normal 12 5 4 4 5 6 3" xfId="31943" xr:uid="{00000000-0005-0000-0000-0000779C0000}"/>
    <cellStyle name="Normal 12 5 4 4 5 7" xfId="13643" xr:uid="{00000000-0005-0000-0000-0000789C0000}"/>
    <cellStyle name="Normal 12 5 4 4 5 7 2" xfId="39263" xr:uid="{00000000-0005-0000-0000-0000799C0000}"/>
    <cellStyle name="Normal 12 5 4 4 5 8" xfId="26453" xr:uid="{00000000-0005-0000-0000-00007A9C0000}"/>
    <cellStyle name="Normal 12 5 4 4 6" xfId="1232" xr:uid="{00000000-0005-0000-0000-00007B9C0000}"/>
    <cellStyle name="Normal 12 5 4 4 6 2" xfId="3062" xr:uid="{00000000-0005-0000-0000-00007C9C0000}"/>
    <cellStyle name="Normal 12 5 4 4 6 2 2" xfId="8552" xr:uid="{00000000-0005-0000-0000-00007D9C0000}"/>
    <cellStyle name="Normal 12 5 4 4 6 2 2 2" xfId="21363" xr:uid="{00000000-0005-0000-0000-00007E9C0000}"/>
    <cellStyle name="Normal 12 5 4 4 6 2 2 2 2" xfId="46983" xr:uid="{00000000-0005-0000-0000-00007F9C0000}"/>
    <cellStyle name="Normal 12 5 4 4 6 2 2 3" xfId="34173" xr:uid="{00000000-0005-0000-0000-0000809C0000}"/>
    <cellStyle name="Normal 12 5 4 4 6 2 3" xfId="15873" xr:uid="{00000000-0005-0000-0000-0000819C0000}"/>
    <cellStyle name="Normal 12 5 4 4 6 2 3 2" xfId="41493" xr:uid="{00000000-0005-0000-0000-0000829C0000}"/>
    <cellStyle name="Normal 12 5 4 4 6 2 4" xfId="28683" xr:uid="{00000000-0005-0000-0000-0000839C0000}"/>
    <cellStyle name="Normal 12 5 4 4 6 3" xfId="4892" xr:uid="{00000000-0005-0000-0000-0000849C0000}"/>
    <cellStyle name="Normal 12 5 4 4 6 3 2" xfId="10382" xr:uid="{00000000-0005-0000-0000-0000859C0000}"/>
    <cellStyle name="Normal 12 5 4 4 6 3 2 2" xfId="23193" xr:uid="{00000000-0005-0000-0000-0000869C0000}"/>
    <cellStyle name="Normal 12 5 4 4 6 3 2 2 2" xfId="48813" xr:uid="{00000000-0005-0000-0000-0000879C0000}"/>
    <cellStyle name="Normal 12 5 4 4 6 3 2 3" xfId="36003" xr:uid="{00000000-0005-0000-0000-0000889C0000}"/>
    <cellStyle name="Normal 12 5 4 4 6 3 3" xfId="17703" xr:uid="{00000000-0005-0000-0000-0000899C0000}"/>
    <cellStyle name="Normal 12 5 4 4 6 3 3 2" xfId="43323" xr:uid="{00000000-0005-0000-0000-00008A9C0000}"/>
    <cellStyle name="Normal 12 5 4 4 6 3 4" xfId="30513" xr:uid="{00000000-0005-0000-0000-00008B9C0000}"/>
    <cellStyle name="Normal 12 5 4 4 6 4" xfId="12212" xr:uid="{00000000-0005-0000-0000-00008C9C0000}"/>
    <cellStyle name="Normal 12 5 4 4 6 4 2" xfId="25023" xr:uid="{00000000-0005-0000-0000-00008D9C0000}"/>
    <cellStyle name="Normal 12 5 4 4 6 4 2 2" xfId="50643" xr:uid="{00000000-0005-0000-0000-00008E9C0000}"/>
    <cellStyle name="Normal 12 5 4 4 6 4 3" xfId="37833" xr:uid="{00000000-0005-0000-0000-00008F9C0000}"/>
    <cellStyle name="Normal 12 5 4 4 6 5" xfId="6722" xr:uid="{00000000-0005-0000-0000-0000909C0000}"/>
    <cellStyle name="Normal 12 5 4 4 6 5 2" xfId="19533" xr:uid="{00000000-0005-0000-0000-0000919C0000}"/>
    <cellStyle name="Normal 12 5 4 4 6 5 2 2" xfId="45153" xr:uid="{00000000-0005-0000-0000-0000929C0000}"/>
    <cellStyle name="Normal 12 5 4 4 6 5 3" xfId="32343" xr:uid="{00000000-0005-0000-0000-0000939C0000}"/>
    <cellStyle name="Normal 12 5 4 4 6 6" xfId="14043" xr:uid="{00000000-0005-0000-0000-0000949C0000}"/>
    <cellStyle name="Normal 12 5 4 4 6 6 2" xfId="39663" xr:uid="{00000000-0005-0000-0000-0000959C0000}"/>
    <cellStyle name="Normal 12 5 4 4 6 7" xfId="26853" xr:uid="{00000000-0005-0000-0000-0000969C0000}"/>
    <cellStyle name="Normal 12 5 4 4 7" xfId="2168" xr:uid="{00000000-0005-0000-0000-0000979C0000}"/>
    <cellStyle name="Normal 12 5 4 4 7 2" xfId="7658" xr:uid="{00000000-0005-0000-0000-0000989C0000}"/>
    <cellStyle name="Normal 12 5 4 4 7 2 2" xfId="20469" xr:uid="{00000000-0005-0000-0000-0000999C0000}"/>
    <cellStyle name="Normal 12 5 4 4 7 2 2 2" xfId="46089" xr:uid="{00000000-0005-0000-0000-00009A9C0000}"/>
    <cellStyle name="Normal 12 5 4 4 7 2 3" xfId="33279" xr:uid="{00000000-0005-0000-0000-00009B9C0000}"/>
    <cellStyle name="Normal 12 5 4 4 7 3" xfId="14979" xr:uid="{00000000-0005-0000-0000-00009C9C0000}"/>
    <cellStyle name="Normal 12 5 4 4 7 3 2" xfId="40599" xr:uid="{00000000-0005-0000-0000-00009D9C0000}"/>
    <cellStyle name="Normal 12 5 4 4 7 4" xfId="27789" xr:uid="{00000000-0005-0000-0000-00009E9C0000}"/>
    <cellStyle name="Normal 12 5 4 4 8" xfId="3998" xr:uid="{00000000-0005-0000-0000-00009F9C0000}"/>
    <cellStyle name="Normal 12 5 4 4 8 2" xfId="9488" xr:uid="{00000000-0005-0000-0000-0000A09C0000}"/>
    <cellStyle name="Normal 12 5 4 4 8 2 2" xfId="22299" xr:uid="{00000000-0005-0000-0000-0000A19C0000}"/>
    <cellStyle name="Normal 12 5 4 4 8 2 2 2" xfId="47919" xr:uid="{00000000-0005-0000-0000-0000A29C0000}"/>
    <cellStyle name="Normal 12 5 4 4 8 2 3" xfId="35109" xr:uid="{00000000-0005-0000-0000-0000A39C0000}"/>
    <cellStyle name="Normal 12 5 4 4 8 3" xfId="16809" xr:uid="{00000000-0005-0000-0000-0000A49C0000}"/>
    <cellStyle name="Normal 12 5 4 4 8 3 2" xfId="42429" xr:uid="{00000000-0005-0000-0000-0000A59C0000}"/>
    <cellStyle name="Normal 12 5 4 4 8 4" xfId="29619" xr:uid="{00000000-0005-0000-0000-0000A69C0000}"/>
    <cellStyle name="Normal 12 5 4 4 9" xfId="11318" xr:uid="{00000000-0005-0000-0000-0000A79C0000}"/>
    <cellStyle name="Normal 12 5 4 4 9 2" xfId="24129" xr:uid="{00000000-0005-0000-0000-0000A89C0000}"/>
    <cellStyle name="Normal 12 5 4 4 9 2 2" xfId="49749" xr:uid="{00000000-0005-0000-0000-0000A99C0000}"/>
    <cellStyle name="Normal 12 5 4 4 9 3" xfId="36939" xr:uid="{00000000-0005-0000-0000-0000AA9C0000}"/>
    <cellStyle name="Normal 12 5 4 5" xfId="392" xr:uid="{00000000-0005-0000-0000-0000AB9C0000}"/>
    <cellStyle name="Normal 12 5 4 5 2" xfId="872" xr:uid="{00000000-0005-0000-0000-0000AC9C0000}"/>
    <cellStyle name="Normal 12 5 4 5 2 2" xfId="1767" xr:uid="{00000000-0005-0000-0000-0000AD9C0000}"/>
    <cellStyle name="Normal 12 5 4 5 2 2 2" xfId="3597" xr:uid="{00000000-0005-0000-0000-0000AE9C0000}"/>
    <cellStyle name="Normal 12 5 4 5 2 2 2 2" xfId="9087" xr:uid="{00000000-0005-0000-0000-0000AF9C0000}"/>
    <cellStyle name="Normal 12 5 4 5 2 2 2 2 2" xfId="21898" xr:uid="{00000000-0005-0000-0000-0000B09C0000}"/>
    <cellStyle name="Normal 12 5 4 5 2 2 2 2 2 2" xfId="47518" xr:uid="{00000000-0005-0000-0000-0000B19C0000}"/>
    <cellStyle name="Normal 12 5 4 5 2 2 2 2 3" xfId="34708" xr:uid="{00000000-0005-0000-0000-0000B29C0000}"/>
    <cellStyle name="Normal 12 5 4 5 2 2 2 3" xfId="16408" xr:uid="{00000000-0005-0000-0000-0000B39C0000}"/>
    <cellStyle name="Normal 12 5 4 5 2 2 2 3 2" xfId="42028" xr:uid="{00000000-0005-0000-0000-0000B49C0000}"/>
    <cellStyle name="Normal 12 5 4 5 2 2 2 4" xfId="29218" xr:uid="{00000000-0005-0000-0000-0000B59C0000}"/>
    <cellStyle name="Normal 12 5 4 5 2 2 3" xfId="5427" xr:uid="{00000000-0005-0000-0000-0000B69C0000}"/>
    <cellStyle name="Normal 12 5 4 5 2 2 3 2" xfId="10917" xr:uid="{00000000-0005-0000-0000-0000B79C0000}"/>
    <cellStyle name="Normal 12 5 4 5 2 2 3 2 2" xfId="23728" xr:uid="{00000000-0005-0000-0000-0000B89C0000}"/>
    <cellStyle name="Normal 12 5 4 5 2 2 3 2 2 2" xfId="49348" xr:uid="{00000000-0005-0000-0000-0000B99C0000}"/>
    <cellStyle name="Normal 12 5 4 5 2 2 3 2 3" xfId="36538" xr:uid="{00000000-0005-0000-0000-0000BA9C0000}"/>
    <cellStyle name="Normal 12 5 4 5 2 2 3 3" xfId="18238" xr:uid="{00000000-0005-0000-0000-0000BB9C0000}"/>
    <cellStyle name="Normal 12 5 4 5 2 2 3 3 2" xfId="43858" xr:uid="{00000000-0005-0000-0000-0000BC9C0000}"/>
    <cellStyle name="Normal 12 5 4 5 2 2 3 4" xfId="31048" xr:uid="{00000000-0005-0000-0000-0000BD9C0000}"/>
    <cellStyle name="Normal 12 5 4 5 2 2 4" xfId="12747" xr:uid="{00000000-0005-0000-0000-0000BE9C0000}"/>
    <cellStyle name="Normal 12 5 4 5 2 2 4 2" xfId="25558" xr:uid="{00000000-0005-0000-0000-0000BF9C0000}"/>
    <cellStyle name="Normal 12 5 4 5 2 2 4 2 2" xfId="51178" xr:uid="{00000000-0005-0000-0000-0000C09C0000}"/>
    <cellStyle name="Normal 12 5 4 5 2 2 4 3" xfId="38368" xr:uid="{00000000-0005-0000-0000-0000C19C0000}"/>
    <cellStyle name="Normal 12 5 4 5 2 2 5" xfId="7257" xr:uid="{00000000-0005-0000-0000-0000C29C0000}"/>
    <cellStyle name="Normal 12 5 4 5 2 2 5 2" xfId="20068" xr:uid="{00000000-0005-0000-0000-0000C39C0000}"/>
    <cellStyle name="Normal 12 5 4 5 2 2 5 2 2" xfId="45688" xr:uid="{00000000-0005-0000-0000-0000C49C0000}"/>
    <cellStyle name="Normal 12 5 4 5 2 2 5 3" xfId="32878" xr:uid="{00000000-0005-0000-0000-0000C59C0000}"/>
    <cellStyle name="Normal 12 5 4 5 2 2 6" xfId="14578" xr:uid="{00000000-0005-0000-0000-0000C69C0000}"/>
    <cellStyle name="Normal 12 5 4 5 2 2 6 2" xfId="40198" xr:uid="{00000000-0005-0000-0000-0000C79C0000}"/>
    <cellStyle name="Normal 12 5 4 5 2 2 7" xfId="27388" xr:uid="{00000000-0005-0000-0000-0000C89C0000}"/>
    <cellStyle name="Normal 12 5 4 5 2 3" xfId="2703" xr:uid="{00000000-0005-0000-0000-0000C99C0000}"/>
    <cellStyle name="Normal 12 5 4 5 2 3 2" xfId="8193" xr:uid="{00000000-0005-0000-0000-0000CA9C0000}"/>
    <cellStyle name="Normal 12 5 4 5 2 3 2 2" xfId="21004" xr:uid="{00000000-0005-0000-0000-0000CB9C0000}"/>
    <cellStyle name="Normal 12 5 4 5 2 3 2 2 2" xfId="46624" xr:uid="{00000000-0005-0000-0000-0000CC9C0000}"/>
    <cellStyle name="Normal 12 5 4 5 2 3 2 3" xfId="33814" xr:uid="{00000000-0005-0000-0000-0000CD9C0000}"/>
    <cellStyle name="Normal 12 5 4 5 2 3 3" xfId="15514" xr:uid="{00000000-0005-0000-0000-0000CE9C0000}"/>
    <cellStyle name="Normal 12 5 4 5 2 3 3 2" xfId="41134" xr:uid="{00000000-0005-0000-0000-0000CF9C0000}"/>
    <cellStyle name="Normal 12 5 4 5 2 3 4" xfId="28324" xr:uid="{00000000-0005-0000-0000-0000D09C0000}"/>
    <cellStyle name="Normal 12 5 4 5 2 4" xfId="4533" xr:uid="{00000000-0005-0000-0000-0000D19C0000}"/>
    <cellStyle name="Normal 12 5 4 5 2 4 2" xfId="10023" xr:uid="{00000000-0005-0000-0000-0000D29C0000}"/>
    <cellStyle name="Normal 12 5 4 5 2 4 2 2" xfId="22834" xr:uid="{00000000-0005-0000-0000-0000D39C0000}"/>
    <cellStyle name="Normal 12 5 4 5 2 4 2 2 2" xfId="48454" xr:uid="{00000000-0005-0000-0000-0000D49C0000}"/>
    <cellStyle name="Normal 12 5 4 5 2 4 2 3" xfId="35644" xr:uid="{00000000-0005-0000-0000-0000D59C0000}"/>
    <cellStyle name="Normal 12 5 4 5 2 4 3" xfId="17344" xr:uid="{00000000-0005-0000-0000-0000D69C0000}"/>
    <cellStyle name="Normal 12 5 4 5 2 4 3 2" xfId="42964" xr:uid="{00000000-0005-0000-0000-0000D79C0000}"/>
    <cellStyle name="Normal 12 5 4 5 2 4 4" xfId="30154" xr:uid="{00000000-0005-0000-0000-0000D89C0000}"/>
    <cellStyle name="Normal 12 5 4 5 2 5" xfId="11853" xr:uid="{00000000-0005-0000-0000-0000D99C0000}"/>
    <cellStyle name="Normal 12 5 4 5 2 5 2" xfId="24664" xr:uid="{00000000-0005-0000-0000-0000DA9C0000}"/>
    <cellStyle name="Normal 12 5 4 5 2 5 2 2" xfId="50284" xr:uid="{00000000-0005-0000-0000-0000DB9C0000}"/>
    <cellStyle name="Normal 12 5 4 5 2 5 3" xfId="37474" xr:uid="{00000000-0005-0000-0000-0000DC9C0000}"/>
    <cellStyle name="Normal 12 5 4 5 2 6" xfId="6363" xr:uid="{00000000-0005-0000-0000-0000DD9C0000}"/>
    <cellStyle name="Normal 12 5 4 5 2 6 2" xfId="19174" xr:uid="{00000000-0005-0000-0000-0000DE9C0000}"/>
    <cellStyle name="Normal 12 5 4 5 2 6 2 2" xfId="44794" xr:uid="{00000000-0005-0000-0000-0000DF9C0000}"/>
    <cellStyle name="Normal 12 5 4 5 2 6 3" xfId="31984" xr:uid="{00000000-0005-0000-0000-0000E09C0000}"/>
    <cellStyle name="Normal 12 5 4 5 2 7" xfId="13684" xr:uid="{00000000-0005-0000-0000-0000E19C0000}"/>
    <cellStyle name="Normal 12 5 4 5 2 7 2" xfId="39304" xr:uid="{00000000-0005-0000-0000-0000E29C0000}"/>
    <cellStyle name="Normal 12 5 4 5 2 8" xfId="26494" xr:uid="{00000000-0005-0000-0000-0000E39C0000}"/>
    <cellStyle name="Normal 12 5 4 5 3" xfId="1287" xr:uid="{00000000-0005-0000-0000-0000E49C0000}"/>
    <cellStyle name="Normal 12 5 4 5 3 2" xfId="3117" xr:uid="{00000000-0005-0000-0000-0000E59C0000}"/>
    <cellStyle name="Normal 12 5 4 5 3 2 2" xfId="8607" xr:uid="{00000000-0005-0000-0000-0000E69C0000}"/>
    <cellStyle name="Normal 12 5 4 5 3 2 2 2" xfId="21418" xr:uid="{00000000-0005-0000-0000-0000E79C0000}"/>
    <cellStyle name="Normal 12 5 4 5 3 2 2 2 2" xfId="47038" xr:uid="{00000000-0005-0000-0000-0000E89C0000}"/>
    <cellStyle name="Normal 12 5 4 5 3 2 2 3" xfId="34228" xr:uid="{00000000-0005-0000-0000-0000E99C0000}"/>
    <cellStyle name="Normal 12 5 4 5 3 2 3" xfId="15928" xr:uid="{00000000-0005-0000-0000-0000EA9C0000}"/>
    <cellStyle name="Normal 12 5 4 5 3 2 3 2" xfId="41548" xr:uid="{00000000-0005-0000-0000-0000EB9C0000}"/>
    <cellStyle name="Normal 12 5 4 5 3 2 4" xfId="28738" xr:uid="{00000000-0005-0000-0000-0000EC9C0000}"/>
    <cellStyle name="Normal 12 5 4 5 3 3" xfId="4947" xr:uid="{00000000-0005-0000-0000-0000ED9C0000}"/>
    <cellStyle name="Normal 12 5 4 5 3 3 2" xfId="10437" xr:uid="{00000000-0005-0000-0000-0000EE9C0000}"/>
    <cellStyle name="Normal 12 5 4 5 3 3 2 2" xfId="23248" xr:uid="{00000000-0005-0000-0000-0000EF9C0000}"/>
    <cellStyle name="Normal 12 5 4 5 3 3 2 2 2" xfId="48868" xr:uid="{00000000-0005-0000-0000-0000F09C0000}"/>
    <cellStyle name="Normal 12 5 4 5 3 3 2 3" xfId="36058" xr:uid="{00000000-0005-0000-0000-0000F19C0000}"/>
    <cellStyle name="Normal 12 5 4 5 3 3 3" xfId="17758" xr:uid="{00000000-0005-0000-0000-0000F29C0000}"/>
    <cellStyle name="Normal 12 5 4 5 3 3 3 2" xfId="43378" xr:uid="{00000000-0005-0000-0000-0000F39C0000}"/>
    <cellStyle name="Normal 12 5 4 5 3 3 4" xfId="30568" xr:uid="{00000000-0005-0000-0000-0000F49C0000}"/>
    <cellStyle name="Normal 12 5 4 5 3 4" xfId="12267" xr:uid="{00000000-0005-0000-0000-0000F59C0000}"/>
    <cellStyle name="Normal 12 5 4 5 3 4 2" xfId="25078" xr:uid="{00000000-0005-0000-0000-0000F69C0000}"/>
    <cellStyle name="Normal 12 5 4 5 3 4 2 2" xfId="50698" xr:uid="{00000000-0005-0000-0000-0000F79C0000}"/>
    <cellStyle name="Normal 12 5 4 5 3 4 3" xfId="37888" xr:uid="{00000000-0005-0000-0000-0000F89C0000}"/>
    <cellStyle name="Normal 12 5 4 5 3 5" xfId="6777" xr:uid="{00000000-0005-0000-0000-0000F99C0000}"/>
    <cellStyle name="Normal 12 5 4 5 3 5 2" xfId="19588" xr:uid="{00000000-0005-0000-0000-0000FA9C0000}"/>
    <cellStyle name="Normal 12 5 4 5 3 5 2 2" xfId="45208" xr:uid="{00000000-0005-0000-0000-0000FB9C0000}"/>
    <cellStyle name="Normal 12 5 4 5 3 5 3" xfId="32398" xr:uid="{00000000-0005-0000-0000-0000FC9C0000}"/>
    <cellStyle name="Normal 12 5 4 5 3 6" xfId="14098" xr:uid="{00000000-0005-0000-0000-0000FD9C0000}"/>
    <cellStyle name="Normal 12 5 4 5 3 6 2" xfId="39718" xr:uid="{00000000-0005-0000-0000-0000FE9C0000}"/>
    <cellStyle name="Normal 12 5 4 5 3 7" xfId="26908" xr:uid="{00000000-0005-0000-0000-0000FF9C0000}"/>
    <cellStyle name="Normal 12 5 4 5 4" xfId="2223" xr:uid="{00000000-0005-0000-0000-0000009D0000}"/>
    <cellStyle name="Normal 12 5 4 5 4 2" xfId="7713" xr:uid="{00000000-0005-0000-0000-0000019D0000}"/>
    <cellStyle name="Normal 12 5 4 5 4 2 2" xfId="20524" xr:uid="{00000000-0005-0000-0000-0000029D0000}"/>
    <cellStyle name="Normal 12 5 4 5 4 2 2 2" xfId="46144" xr:uid="{00000000-0005-0000-0000-0000039D0000}"/>
    <cellStyle name="Normal 12 5 4 5 4 2 3" xfId="33334" xr:uid="{00000000-0005-0000-0000-0000049D0000}"/>
    <cellStyle name="Normal 12 5 4 5 4 3" xfId="15034" xr:uid="{00000000-0005-0000-0000-0000059D0000}"/>
    <cellStyle name="Normal 12 5 4 5 4 3 2" xfId="40654" xr:uid="{00000000-0005-0000-0000-0000069D0000}"/>
    <cellStyle name="Normal 12 5 4 5 4 4" xfId="27844" xr:uid="{00000000-0005-0000-0000-0000079D0000}"/>
    <cellStyle name="Normal 12 5 4 5 5" xfId="4053" xr:uid="{00000000-0005-0000-0000-0000089D0000}"/>
    <cellStyle name="Normal 12 5 4 5 5 2" xfId="9543" xr:uid="{00000000-0005-0000-0000-0000099D0000}"/>
    <cellStyle name="Normal 12 5 4 5 5 2 2" xfId="22354" xr:uid="{00000000-0005-0000-0000-00000A9D0000}"/>
    <cellStyle name="Normal 12 5 4 5 5 2 2 2" xfId="47974" xr:uid="{00000000-0005-0000-0000-00000B9D0000}"/>
    <cellStyle name="Normal 12 5 4 5 5 2 3" xfId="35164" xr:uid="{00000000-0005-0000-0000-00000C9D0000}"/>
    <cellStyle name="Normal 12 5 4 5 5 3" xfId="16864" xr:uid="{00000000-0005-0000-0000-00000D9D0000}"/>
    <cellStyle name="Normal 12 5 4 5 5 3 2" xfId="42484" xr:uid="{00000000-0005-0000-0000-00000E9D0000}"/>
    <cellStyle name="Normal 12 5 4 5 5 4" xfId="29674" xr:uid="{00000000-0005-0000-0000-00000F9D0000}"/>
    <cellStyle name="Normal 12 5 4 5 6" xfId="11373" xr:uid="{00000000-0005-0000-0000-0000109D0000}"/>
    <cellStyle name="Normal 12 5 4 5 6 2" xfId="24184" xr:uid="{00000000-0005-0000-0000-0000119D0000}"/>
    <cellStyle name="Normal 12 5 4 5 6 2 2" xfId="49804" xr:uid="{00000000-0005-0000-0000-0000129D0000}"/>
    <cellStyle name="Normal 12 5 4 5 6 3" xfId="36994" xr:uid="{00000000-0005-0000-0000-0000139D0000}"/>
    <cellStyle name="Normal 12 5 4 5 7" xfId="5883" xr:uid="{00000000-0005-0000-0000-0000149D0000}"/>
    <cellStyle name="Normal 12 5 4 5 7 2" xfId="18694" xr:uid="{00000000-0005-0000-0000-0000159D0000}"/>
    <cellStyle name="Normal 12 5 4 5 7 2 2" xfId="44314" xr:uid="{00000000-0005-0000-0000-0000169D0000}"/>
    <cellStyle name="Normal 12 5 4 5 7 3" xfId="31504" xr:uid="{00000000-0005-0000-0000-0000179D0000}"/>
    <cellStyle name="Normal 12 5 4 5 8" xfId="13204" xr:uid="{00000000-0005-0000-0000-0000189D0000}"/>
    <cellStyle name="Normal 12 5 4 5 8 2" xfId="38824" xr:uid="{00000000-0005-0000-0000-0000199D0000}"/>
    <cellStyle name="Normal 12 5 4 5 9" xfId="26014" xr:uid="{00000000-0005-0000-0000-00001A9D0000}"/>
    <cellStyle name="Normal 12 5 4 6" xfId="605" xr:uid="{00000000-0005-0000-0000-00001B9D0000}"/>
    <cellStyle name="Normal 12 5 4 6 2" xfId="1005" xr:uid="{00000000-0005-0000-0000-00001C9D0000}"/>
    <cellStyle name="Normal 12 5 4 6 2 2" xfId="1900" xr:uid="{00000000-0005-0000-0000-00001D9D0000}"/>
    <cellStyle name="Normal 12 5 4 6 2 2 2" xfId="3730" xr:uid="{00000000-0005-0000-0000-00001E9D0000}"/>
    <cellStyle name="Normal 12 5 4 6 2 2 2 2" xfId="9220" xr:uid="{00000000-0005-0000-0000-00001F9D0000}"/>
    <cellStyle name="Normal 12 5 4 6 2 2 2 2 2" xfId="22031" xr:uid="{00000000-0005-0000-0000-0000209D0000}"/>
    <cellStyle name="Normal 12 5 4 6 2 2 2 2 2 2" xfId="47651" xr:uid="{00000000-0005-0000-0000-0000219D0000}"/>
    <cellStyle name="Normal 12 5 4 6 2 2 2 2 3" xfId="34841" xr:uid="{00000000-0005-0000-0000-0000229D0000}"/>
    <cellStyle name="Normal 12 5 4 6 2 2 2 3" xfId="16541" xr:uid="{00000000-0005-0000-0000-0000239D0000}"/>
    <cellStyle name="Normal 12 5 4 6 2 2 2 3 2" xfId="42161" xr:uid="{00000000-0005-0000-0000-0000249D0000}"/>
    <cellStyle name="Normal 12 5 4 6 2 2 2 4" xfId="29351" xr:uid="{00000000-0005-0000-0000-0000259D0000}"/>
    <cellStyle name="Normal 12 5 4 6 2 2 3" xfId="5560" xr:uid="{00000000-0005-0000-0000-0000269D0000}"/>
    <cellStyle name="Normal 12 5 4 6 2 2 3 2" xfId="11050" xr:uid="{00000000-0005-0000-0000-0000279D0000}"/>
    <cellStyle name="Normal 12 5 4 6 2 2 3 2 2" xfId="23861" xr:uid="{00000000-0005-0000-0000-0000289D0000}"/>
    <cellStyle name="Normal 12 5 4 6 2 2 3 2 2 2" xfId="49481" xr:uid="{00000000-0005-0000-0000-0000299D0000}"/>
    <cellStyle name="Normal 12 5 4 6 2 2 3 2 3" xfId="36671" xr:uid="{00000000-0005-0000-0000-00002A9D0000}"/>
    <cellStyle name="Normal 12 5 4 6 2 2 3 3" xfId="18371" xr:uid="{00000000-0005-0000-0000-00002B9D0000}"/>
    <cellStyle name="Normal 12 5 4 6 2 2 3 3 2" xfId="43991" xr:uid="{00000000-0005-0000-0000-00002C9D0000}"/>
    <cellStyle name="Normal 12 5 4 6 2 2 3 4" xfId="31181" xr:uid="{00000000-0005-0000-0000-00002D9D0000}"/>
    <cellStyle name="Normal 12 5 4 6 2 2 4" xfId="12880" xr:uid="{00000000-0005-0000-0000-00002E9D0000}"/>
    <cellStyle name="Normal 12 5 4 6 2 2 4 2" xfId="25691" xr:uid="{00000000-0005-0000-0000-00002F9D0000}"/>
    <cellStyle name="Normal 12 5 4 6 2 2 4 2 2" xfId="51311" xr:uid="{00000000-0005-0000-0000-0000309D0000}"/>
    <cellStyle name="Normal 12 5 4 6 2 2 4 3" xfId="38501" xr:uid="{00000000-0005-0000-0000-0000319D0000}"/>
    <cellStyle name="Normal 12 5 4 6 2 2 5" xfId="7390" xr:uid="{00000000-0005-0000-0000-0000329D0000}"/>
    <cellStyle name="Normal 12 5 4 6 2 2 5 2" xfId="20201" xr:uid="{00000000-0005-0000-0000-0000339D0000}"/>
    <cellStyle name="Normal 12 5 4 6 2 2 5 2 2" xfId="45821" xr:uid="{00000000-0005-0000-0000-0000349D0000}"/>
    <cellStyle name="Normal 12 5 4 6 2 2 5 3" xfId="33011" xr:uid="{00000000-0005-0000-0000-0000359D0000}"/>
    <cellStyle name="Normal 12 5 4 6 2 2 6" xfId="14711" xr:uid="{00000000-0005-0000-0000-0000369D0000}"/>
    <cellStyle name="Normal 12 5 4 6 2 2 6 2" xfId="40331" xr:uid="{00000000-0005-0000-0000-0000379D0000}"/>
    <cellStyle name="Normal 12 5 4 6 2 2 7" xfId="27521" xr:uid="{00000000-0005-0000-0000-0000389D0000}"/>
    <cellStyle name="Normal 12 5 4 6 2 3" xfId="2836" xr:uid="{00000000-0005-0000-0000-0000399D0000}"/>
    <cellStyle name="Normal 12 5 4 6 2 3 2" xfId="8326" xr:uid="{00000000-0005-0000-0000-00003A9D0000}"/>
    <cellStyle name="Normal 12 5 4 6 2 3 2 2" xfId="21137" xr:uid="{00000000-0005-0000-0000-00003B9D0000}"/>
    <cellStyle name="Normal 12 5 4 6 2 3 2 2 2" xfId="46757" xr:uid="{00000000-0005-0000-0000-00003C9D0000}"/>
    <cellStyle name="Normal 12 5 4 6 2 3 2 3" xfId="33947" xr:uid="{00000000-0005-0000-0000-00003D9D0000}"/>
    <cellStyle name="Normal 12 5 4 6 2 3 3" xfId="15647" xr:uid="{00000000-0005-0000-0000-00003E9D0000}"/>
    <cellStyle name="Normal 12 5 4 6 2 3 3 2" xfId="41267" xr:uid="{00000000-0005-0000-0000-00003F9D0000}"/>
    <cellStyle name="Normal 12 5 4 6 2 3 4" xfId="28457" xr:uid="{00000000-0005-0000-0000-0000409D0000}"/>
    <cellStyle name="Normal 12 5 4 6 2 4" xfId="4666" xr:uid="{00000000-0005-0000-0000-0000419D0000}"/>
    <cellStyle name="Normal 12 5 4 6 2 4 2" xfId="10156" xr:uid="{00000000-0005-0000-0000-0000429D0000}"/>
    <cellStyle name="Normal 12 5 4 6 2 4 2 2" xfId="22967" xr:uid="{00000000-0005-0000-0000-0000439D0000}"/>
    <cellStyle name="Normal 12 5 4 6 2 4 2 2 2" xfId="48587" xr:uid="{00000000-0005-0000-0000-0000449D0000}"/>
    <cellStyle name="Normal 12 5 4 6 2 4 2 3" xfId="35777" xr:uid="{00000000-0005-0000-0000-0000459D0000}"/>
    <cellStyle name="Normal 12 5 4 6 2 4 3" xfId="17477" xr:uid="{00000000-0005-0000-0000-0000469D0000}"/>
    <cellStyle name="Normal 12 5 4 6 2 4 3 2" xfId="43097" xr:uid="{00000000-0005-0000-0000-0000479D0000}"/>
    <cellStyle name="Normal 12 5 4 6 2 4 4" xfId="30287" xr:uid="{00000000-0005-0000-0000-0000489D0000}"/>
    <cellStyle name="Normal 12 5 4 6 2 5" xfId="11986" xr:uid="{00000000-0005-0000-0000-0000499D0000}"/>
    <cellStyle name="Normal 12 5 4 6 2 5 2" xfId="24797" xr:uid="{00000000-0005-0000-0000-00004A9D0000}"/>
    <cellStyle name="Normal 12 5 4 6 2 5 2 2" xfId="50417" xr:uid="{00000000-0005-0000-0000-00004B9D0000}"/>
    <cellStyle name="Normal 12 5 4 6 2 5 3" xfId="37607" xr:uid="{00000000-0005-0000-0000-00004C9D0000}"/>
    <cellStyle name="Normal 12 5 4 6 2 6" xfId="6496" xr:uid="{00000000-0005-0000-0000-00004D9D0000}"/>
    <cellStyle name="Normal 12 5 4 6 2 6 2" xfId="19307" xr:uid="{00000000-0005-0000-0000-00004E9D0000}"/>
    <cellStyle name="Normal 12 5 4 6 2 6 2 2" xfId="44927" xr:uid="{00000000-0005-0000-0000-00004F9D0000}"/>
    <cellStyle name="Normal 12 5 4 6 2 6 3" xfId="32117" xr:uid="{00000000-0005-0000-0000-0000509D0000}"/>
    <cellStyle name="Normal 12 5 4 6 2 7" xfId="13817" xr:uid="{00000000-0005-0000-0000-0000519D0000}"/>
    <cellStyle name="Normal 12 5 4 6 2 7 2" xfId="39437" xr:uid="{00000000-0005-0000-0000-0000529D0000}"/>
    <cellStyle name="Normal 12 5 4 6 2 8" xfId="26627" xr:uid="{00000000-0005-0000-0000-0000539D0000}"/>
    <cellStyle name="Normal 12 5 4 6 3" xfId="1500" xr:uid="{00000000-0005-0000-0000-0000549D0000}"/>
    <cellStyle name="Normal 12 5 4 6 3 2" xfId="3330" xr:uid="{00000000-0005-0000-0000-0000559D0000}"/>
    <cellStyle name="Normal 12 5 4 6 3 2 2" xfId="8820" xr:uid="{00000000-0005-0000-0000-0000569D0000}"/>
    <cellStyle name="Normal 12 5 4 6 3 2 2 2" xfId="21631" xr:uid="{00000000-0005-0000-0000-0000579D0000}"/>
    <cellStyle name="Normal 12 5 4 6 3 2 2 2 2" xfId="47251" xr:uid="{00000000-0005-0000-0000-0000589D0000}"/>
    <cellStyle name="Normal 12 5 4 6 3 2 2 3" xfId="34441" xr:uid="{00000000-0005-0000-0000-0000599D0000}"/>
    <cellStyle name="Normal 12 5 4 6 3 2 3" xfId="16141" xr:uid="{00000000-0005-0000-0000-00005A9D0000}"/>
    <cellStyle name="Normal 12 5 4 6 3 2 3 2" xfId="41761" xr:uid="{00000000-0005-0000-0000-00005B9D0000}"/>
    <cellStyle name="Normal 12 5 4 6 3 2 4" xfId="28951" xr:uid="{00000000-0005-0000-0000-00005C9D0000}"/>
    <cellStyle name="Normal 12 5 4 6 3 3" xfId="5160" xr:uid="{00000000-0005-0000-0000-00005D9D0000}"/>
    <cellStyle name="Normal 12 5 4 6 3 3 2" xfId="10650" xr:uid="{00000000-0005-0000-0000-00005E9D0000}"/>
    <cellStyle name="Normal 12 5 4 6 3 3 2 2" xfId="23461" xr:uid="{00000000-0005-0000-0000-00005F9D0000}"/>
    <cellStyle name="Normal 12 5 4 6 3 3 2 2 2" xfId="49081" xr:uid="{00000000-0005-0000-0000-0000609D0000}"/>
    <cellStyle name="Normal 12 5 4 6 3 3 2 3" xfId="36271" xr:uid="{00000000-0005-0000-0000-0000619D0000}"/>
    <cellStyle name="Normal 12 5 4 6 3 3 3" xfId="17971" xr:uid="{00000000-0005-0000-0000-0000629D0000}"/>
    <cellStyle name="Normal 12 5 4 6 3 3 3 2" xfId="43591" xr:uid="{00000000-0005-0000-0000-0000639D0000}"/>
    <cellStyle name="Normal 12 5 4 6 3 3 4" xfId="30781" xr:uid="{00000000-0005-0000-0000-0000649D0000}"/>
    <cellStyle name="Normal 12 5 4 6 3 4" xfId="12480" xr:uid="{00000000-0005-0000-0000-0000659D0000}"/>
    <cellStyle name="Normal 12 5 4 6 3 4 2" xfId="25291" xr:uid="{00000000-0005-0000-0000-0000669D0000}"/>
    <cellStyle name="Normal 12 5 4 6 3 4 2 2" xfId="50911" xr:uid="{00000000-0005-0000-0000-0000679D0000}"/>
    <cellStyle name="Normal 12 5 4 6 3 4 3" xfId="38101" xr:uid="{00000000-0005-0000-0000-0000689D0000}"/>
    <cellStyle name="Normal 12 5 4 6 3 5" xfId="6990" xr:uid="{00000000-0005-0000-0000-0000699D0000}"/>
    <cellStyle name="Normal 12 5 4 6 3 5 2" xfId="19801" xr:uid="{00000000-0005-0000-0000-00006A9D0000}"/>
    <cellStyle name="Normal 12 5 4 6 3 5 2 2" xfId="45421" xr:uid="{00000000-0005-0000-0000-00006B9D0000}"/>
    <cellStyle name="Normal 12 5 4 6 3 5 3" xfId="32611" xr:uid="{00000000-0005-0000-0000-00006C9D0000}"/>
    <cellStyle name="Normal 12 5 4 6 3 6" xfId="14311" xr:uid="{00000000-0005-0000-0000-00006D9D0000}"/>
    <cellStyle name="Normal 12 5 4 6 3 6 2" xfId="39931" xr:uid="{00000000-0005-0000-0000-00006E9D0000}"/>
    <cellStyle name="Normal 12 5 4 6 3 7" xfId="27121" xr:uid="{00000000-0005-0000-0000-00006F9D0000}"/>
    <cellStyle name="Normal 12 5 4 6 4" xfId="2436" xr:uid="{00000000-0005-0000-0000-0000709D0000}"/>
    <cellStyle name="Normal 12 5 4 6 4 2" xfId="7926" xr:uid="{00000000-0005-0000-0000-0000719D0000}"/>
    <cellStyle name="Normal 12 5 4 6 4 2 2" xfId="20737" xr:uid="{00000000-0005-0000-0000-0000729D0000}"/>
    <cellStyle name="Normal 12 5 4 6 4 2 2 2" xfId="46357" xr:uid="{00000000-0005-0000-0000-0000739D0000}"/>
    <cellStyle name="Normal 12 5 4 6 4 2 3" xfId="33547" xr:uid="{00000000-0005-0000-0000-0000749D0000}"/>
    <cellStyle name="Normal 12 5 4 6 4 3" xfId="15247" xr:uid="{00000000-0005-0000-0000-0000759D0000}"/>
    <cellStyle name="Normal 12 5 4 6 4 3 2" xfId="40867" xr:uid="{00000000-0005-0000-0000-0000769D0000}"/>
    <cellStyle name="Normal 12 5 4 6 4 4" xfId="28057" xr:uid="{00000000-0005-0000-0000-0000779D0000}"/>
    <cellStyle name="Normal 12 5 4 6 5" xfId="4266" xr:uid="{00000000-0005-0000-0000-0000789D0000}"/>
    <cellStyle name="Normal 12 5 4 6 5 2" xfId="9756" xr:uid="{00000000-0005-0000-0000-0000799D0000}"/>
    <cellStyle name="Normal 12 5 4 6 5 2 2" xfId="22567" xr:uid="{00000000-0005-0000-0000-00007A9D0000}"/>
    <cellStyle name="Normal 12 5 4 6 5 2 2 2" xfId="48187" xr:uid="{00000000-0005-0000-0000-00007B9D0000}"/>
    <cellStyle name="Normal 12 5 4 6 5 2 3" xfId="35377" xr:uid="{00000000-0005-0000-0000-00007C9D0000}"/>
    <cellStyle name="Normal 12 5 4 6 5 3" xfId="17077" xr:uid="{00000000-0005-0000-0000-00007D9D0000}"/>
    <cellStyle name="Normal 12 5 4 6 5 3 2" xfId="42697" xr:uid="{00000000-0005-0000-0000-00007E9D0000}"/>
    <cellStyle name="Normal 12 5 4 6 5 4" xfId="29887" xr:uid="{00000000-0005-0000-0000-00007F9D0000}"/>
    <cellStyle name="Normal 12 5 4 6 6" xfId="11586" xr:uid="{00000000-0005-0000-0000-0000809D0000}"/>
    <cellStyle name="Normal 12 5 4 6 6 2" xfId="24397" xr:uid="{00000000-0005-0000-0000-0000819D0000}"/>
    <cellStyle name="Normal 12 5 4 6 6 2 2" xfId="50017" xr:uid="{00000000-0005-0000-0000-0000829D0000}"/>
    <cellStyle name="Normal 12 5 4 6 6 3" xfId="37207" xr:uid="{00000000-0005-0000-0000-0000839D0000}"/>
    <cellStyle name="Normal 12 5 4 6 7" xfId="6096" xr:uid="{00000000-0005-0000-0000-0000849D0000}"/>
    <cellStyle name="Normal 12 5 4 6 7 2" xfId="18907" xr:uid="{00000000-0005-0000-0000-0000859D0000}"/>
    <cellStyle name="Normal 12 5 4 6 7 2 2" xfId="44527" xr:uid="{00000000-0005-0000-0000-0000869D0000}"/>
    <cellStyle name="Normal 12 5 4 6 7 3" xfId="31717" xr:uid="{00000000-0005-0000-0000-0000879D0000}"/>
    <cellStyle name="Normal 12 5 4 6 8" xfId="13417" xr:uid="{00000000-0005-0000-0000-0000889D0000}"/>
    <cellStyle name="Normal 12 5 4 6 8 2" xfId="39037" xr:uid="{00000000-0005-0000-0000-0000899D0000}"/>
    <cellStyle name="Normal 12 5 4 6 9" xfId="26227" xr:uid="{00000000-0005-0000-0000-00008A9D0000}"/>
    <cellStyle name="Normal 12 5 4 7" xfId="739" xr:uid="{00000000-0005-0000-0000-00008B9D0000}"/>
    <cellStyle name="Normal 12 5 4 7 2" xfId="1634" xr:uid="{00000000-0005-0000-0000-00008C9D0000}"/>
    <cellStyle name="Normal 12 5 4 7 2 2" xfId="3464" xr:uid="{00000000-0005-0000-0000-00008D9D0000}"/>
    <cellStyle name="Normal 12 5 4 7 2 2 2" xfId="8954" xr:uid="{00000000-0005-0000-0000-00008E9D0000}"/>
    <cellStyle name="Normal 12 5 4 7 2 2 2 2" xfId="21765" xr:uid="{00000000-0005-0000-0000-00008F9D0000}"/>
    <cellStyle name="Normal 12 5 4 7 2 2 2 2 2" xfId="47385" xr:uid="{00000000-0005-0000-0000-0000909D0000}"/>
    <cellStyle name="Normal 12 5 4 7 2 2 2 3" xfId="34575" xr:uid="{00000000-0005-0000-0000-0000919D0000}"/>
    <cellStyle name="Normal 12 5 4 7 2 2 3" xfId="16275" xr:uid="{00000000-0005-0000-0000-0000929D0000}"/>
    <cellStyle name="Normal 12 5 4 7 2 2 3 2" xfId="41895" xr:uid="{00000000-0005-0000-0000-0000939D0000}"/>
    <cellStyle name="Normal 12 5 4 7 2 2 4" xfId="29085" xr:uid="{00000000-0005-0000-0000-0000949D0000}"/>
    <cellStyle name="Normal 12 5 4 7 2 3" xfId="5294" xr:uid="{00000000-0005-0000-0000-0000959D0000}"/>
    <cellStyle name="Normal 12 5 4 7 2 3 2" xfId="10784" xr:uid="{00000000-0005-0000-0000-0000969D0000}"/>
    <cellStyle name="Normal 12 5 4 7 2 3 2 2" xfId="23595" xr:uid="{00000000-0005-0000-0000-0000979D0000}"/>
    <cellStyle name="Normal 12 5 4 7 2 3 2 2 2" xfId="49215" xr:uid="{00000000-0005-0000-0000-0000989D0000}"/>
    <cellStyle name="Normal 12 5 4 7 2 3 2 3" xfId="36405" xr:uid="{00000000-0005-0000-0000-0000999D0000}"/>
    <cellStyle name="Normal 12 5 4 7 2 3 3" xfId="18105" xr:uid="{00000000-0005-0000-0000-00009A9D0000}"/>
    <cellStyle name="Normal 12 5 4 7 2 3 3 2" xfId="43725" xr:uid="{00000000-0005-0000-0000-00009B9D0000}"/>
    <cellStyle name="Normal 12 5 4 7 2 3 4" xfId="30915" xr:uid="{00000000-0005-0000-0000-00009C9D0000}"/>
    <cellStyle name="Normal 12 5 4 7 2 4" xfId="12614" xr:uid="{00000000-0005-0000-0000-00009D9D0000}"/>
    <cellStyle name="Normal 12 5 4 7 2 4 2" xfId="25425" xr:uid="{00000000-0005-0000-0000-00009E9D0000}"/>
    <cellStyle name="Normal 12 5 4 7 2 4 2 2" xfId="51045" xr:uid="{00000000-0005-0000-0000-00009F9D0000}"/>
    <cellStyle name="Normal 12 5 4 7 2 4 3" xfId="38235" xr:uid="{00000000-0005-0000-0000-0000A09D0000}"/>
    <cellStyle name="Normal 12 5 4 7 2 5" xfId="7124" xr:uid="{00000000-0005-0000-0000-0000A19D0000}"/>
    <cellStyle name="Normal 12 5 4 7 2 5 2" xfId="19935" xr:uid="{00000000-0005-0000-0000-0000A29D0000}"/>
    <cellStyle name="Normal 12 5 4 7 2 5 2 2" xfId="45555" xr:uid="{00000000-0005-0000-0000-0000A39D0000}"/>
    <cellStyle name="Normal 12 5 4 7 2 5 3" xfId="32745" xr:uid="{00000000-0005-0000-0000-0000A49D0000}"/>
    <cellStyle name="Normal 12 5 4 7 2 6" xfId="14445" xr:uid="{00000000-0005-0000-0000-0000A59D0000}"/>
    <cellStyle name="Normal 12 5 4 7 2 6 2" xfId="40065" xr:uid="{00000000-0005-0000-0000-0000A69D0000}"/>
    <cellStyle name="Normal 12 5 4 7 2 7" xfId="27255" xr:uid="{00000000-0005-0000-0000-0000A79D0000}"/>
    <cellStyle name="Normal 12 5 4 7 3" xfId="2570" xr:uid="{00000000-0005-0000-0000-0000A89D0000}"/>
    <cellStyle name="Normal 12 5 4 7 3 2" xfId="8060" xr:uid="{00000000-0005-0000-0000-0000A99D0000}"/>
    <cellStyle name="Normal 12 5 4 7 3 2 2" xfId="20871" xr:uid="{00000000-0005-0000-0000-0000AA9D0000}"/>
    <cellStyle name="Normal 12 5 4 7 3 2 2 2" xfId="46491" xr:uid="{00000000-0005-0000-0000-0000AB9D0000}"/>
    <cellStyle name="Normal 12 5 4 7 3 2 3" xfId="33681" xr:uid="{00000000-0005-0000-0000-0000AC9D0000}"/>
    <cellStyle name="Normal 12 5 4 7 3 3" xfId="15381" xr:uid="{00000000-0005-0000-0000-0000AD9D0000}"/>
    <cellStyle name="Normal 12 5 4 7 3 3 2" xfId="41001" xr:uid="{00000000-0005-0000-0000-0000AE9D0000}"/>
    <cellStyle name="Normal 12 5 4 7 3 4" xfId="28191" xr:uid="{00000000-0005-0000-0000-0000AF9D0000}"/>
    <cellStyle name="Normal 12 5 4 7 4" xfId="4400" xr:uid="{00000000-0005-0000-0000-0000B09D0000}"/>
    <cellStyle name="Normal 12 5 4 7 4 2" xfId="9890" xr:uid="{00000000-0005-0000-0000-0000B19D0000}"/>
    <cellStyle name="Normal 12 5 4 7 4 2 2" xfId="22701" xr:uid="{00000000-0005-0000-0000-0000B29D0000}"/>
    <cellStyle name="Normal 12 5 4 7 4 2 2 2" xfId="48321" xr:uid="{00000000-0005-0000-0000-0000B39D0000}"/>
    <cellStyle name="Normal 12 5 4 7 4 2 3" xfId="35511" xr:uid="{00000000-0005-0000-0000-0000B49D0000}"/>
    <cellStyle name="Normal 12 5 4 7 4 3" xfId="17211" xr:uid="{00000000-0005-0000-0000-0000B59D0000}"/>
    <cellStyle name="Normal 12 5 4 7 4 3 2" xfId="42831" xr:uid="{00000000-0005-0000-0000-0000B69D0000}"/>
    <cellStyle name="Normal 12 5 4 7 4 4" xfId="30021" xr:uid="{00000000-0005-0000-0000-0000B79D0000}"/>
    <cellStyle name="Normal 12 5 4 7 5" xfId="11720" xr:uid="{00000000-0005-0000-0000-0000B89D0000}"/>
    <cellStyle name="Normal 12 5 4 7 5 2" xfId="24531" xr:uid="{00000000-0005-0000-0000-0000B99D0000}"/>
    <cellStyle name="Normal 12 5 4 7 5 2 2" xfId="50151" xr:uid="{00000000-0005-0000-0000-0000BA9D0000}"/>
    <cellStyle name="Normal 12 5 4 7 5 3" xfId="37341" xr:uid="{00000000-0005-0000-0000-0000BB9D0000}"/>
    <cellStyle name="Normal 12 5 4 7 6" xfId="6230" xr:uid="{00000000-0005-0000-0000-0000BC9D0000}"/>
    <cellStyle name="Normal 12 5 4 7 6 2" xfId="19041" xr:uid="{00000000-0005-0000-0000-0000BD9D0000}"/>
    <cellStyle name="Normal 12 5 4 7 6 2 2" xfId="44661" xr:uid="{00000000-0005-0000-0000-0000BE9D0000}"/>
    <cellStyle name="Normal 12 5 4 7 6 3" xfId="31851" xr:uid="{00000000-0005-0000-0000-0000BF9D0000}"/>
    <cellStyle name="Normal 12 5 4 7 7" xfId="13551" xr:uid="{00000000-0005-0000-0000-0000C09D0000}"/>
    <cellStyle name="Normal 12 5 4 7 7 2" xfId="39171" xr:uid="{00000000-0005-0000-0000-0000C19D0000}"/>
    <cellStyle name="Normal 12 5 4 7 8" xfId="26361" xr:uid="{00000000-0005-0000-0000-0000C29D0000}"/>
    <cellStyle name="Normal 12 5 4 8" xfId="1140" xr:uid="{00000000-0005-0000-0000-0000C39D0000}"/>
    <cellStyle name="Normal 12 5 4 8 2" xfId="2970" xr:uid="{00000000-0005-0000-0000-0000C49D0000}"/>
    <cellStyle name="Normal 12 5 4 8 2 2" xfId="8460" xr:uid="{00000000-0005-0000-0000-0000C59D0000}"/>
    <cellStyle name="Normal 12 5 4 8 2 2 2" xfId="21271" xr:uid="{00000000-0005-0000-0000-0000C69D0000}"/>
    <cellStyle name="Normal 12 5 4 8 2 2 2 2" xfId="46891" xr:uid="{00000000-0005-0000-0000-0000C79D0000}"/>
    <cellStyle name="Normal 12 5 4 8 2 2 3" xfId="34081" xr:uid="{00000000-0005-0000-0000-0000C89D0000}"/>
    <cellStyle name="Normal 12 5 4 8 2 3" xfId="15781" xr:uid="{00000000-0005-0000-0000-0000C99D0000}"/>
    <cellStyle name="Normal 12 5 4 8 2 3 2" xfId="41401" xr:uid="{00000000-0005-0000-0000-0000CA9D0000}"/>
    <cellStyle name="Normal 12 5 4 8 2 4" xfId="28591" xr:uid="{00000000-0005-0000-0000-0000CB9D0000}"/>
    <cellStyle name="Normal 12 5 4 8 3" xfId="4800" xr:uid="{00000000-0005-0000-0000-0000CC9D0000}"/>
    <cellStyle name="Normal 12 5 4 8 3 2" xfId="10290" xr:uid="{00000000-0005-0000-0000-0000CD9D0000}"/>
    <cellStyle name="Normal 12 5 4 8 3 2 2" xfId="23101" xr:uid="{00000000-0005-0000-0000-0000CE9D0000}"/>
    <cellStyle name="Normal 12 5 4 8 3 2 2 2" xfId="48721" xr:uid="{00000000-0005-0000-0000-0000CF9D0000}"/>
    <cellStyle name="Normal 12 5 4 8 3 2 3" xfId="35911" xr:uid="{00000000-0005-0000-0000-0000D09D0000}"/>
    <cellStyle name="Normal 12 5 4 8 3 3" xfId="17611" xr:uid="{00000000-0005-0000-0000-0000D19D0000}"/>
    <cellStyle name="Normal 12 5 4 8 3 3 2" xfId="43231" xr:uid="{00000000-0005-0000-0000-0000D29D0000}"/>
    <cellStyle name="Normal 12 5 4 8 3 4" xfId="30421" xr:uid="{00000000-0005-0000-0000-0000D39D0000}"/>
    <cellStyle name="Normal 12 5 4 8 4" xfId="12120" xr:uid="{00000000-0005-0000-0000-0000D49D0000}"/>
    <cellStyle name="Normal 12 5 4 8 4 2" xfId="24931" xr:uid="{00000000-0005-0000-0000-0000D59D0000}"/>
    <cellStyle name="Normal 12 5 4 8 4 2 2" xfId="50551" xr:uid="{00000000-0005-0000-0000-0000D69D0000}"/>
    <cellStyle name="Normal 12 5 4 8 4 3" xfId="37741" xr:uid="{00000000-0005-0000-0000-0000D79D0000}"/>
    <cellStyle name="Normal 12 5 4 8 5" xfId="6630" xr:uid="{00000000-0005-0000-0000-0000D89D0000}"/>
    <cellStyle name="Normal 12 5 4 8 5 2" xfId="19441" xr:uid="{00000000-0005-0000-0000-0000D99D0000}"/>
    <cellStyle name="Normal 12 5 4 8 5 2 2" xfId="45061" xr:uid="{00000000-0005-0000-0000-0000DA9D0000}"/>
    <cellStyle name="Normal 12 5 4 8 5 3" xfId="32251" xr:uid="{00000000-0005-0000-0000-0000DB9D0000}"/>
    <cellStyle name="Normal 12 5 4 8 6" xfId="13951" xr:uid="{00000000-0005-0000-0000-0000DC9D0000}"/>
    <cellStyle name="Normal 12 5 4 8 6 2" xfId="39571" xr:uid="{00000000-0005-0000-0000-0000DD9D0000}"/>
    <cellStyle name="Normal 12 5 4 8 7" xfId="26761" xr:uid="{00000000-0005-0000-0000-0000DE9D0000}"/>
    <cellStyle name="Normal 12 5 4 9" xfId="2035" xr:uid="{00000000-0005-0000-0000-0000DF9D0000}"/>
    <cellStyle name="Normal 12 5 4 9 2" xfId="3865" xr:uid="{00000000-0005-0000-0000-0000E09D0000}"/>
    <cellStyle name="Normal 12 5 4 9 2 2" xfId="9355" xr:uid="{00000000-0005-0000-0000-0000E19D0000}"/>
    <cellStyle name="Normal 12 5 4 9 2 2 2" xfId="22166" xr:uid="{00000000-0005-0000-0000-0000E29D0000}"/>
    <cellStyle name="Normal 12 5 4 9 2 2 2 2" xfId="47786" xr:uid="{00000000-0005-0000-0000-0000E39D0000}"/>
    <cellStyle name="Normal 12 5 4 9 2 2 3" xfId="34976" xr:uid="{00000000-0005-0000-0000-0000E49D0000}"/>
    <cellStyle name="Normal 12 5 4 9 2 3" xfId="16676" xr:uid="{00000000-0005-0000-0000-0000E59D0000}"/>
    <cellStyle name="Normal 12 5 4 9 2 3 2" xfId="42296" xr:uid="{00000000-0005-0000-0000-0000E69D0000}"/>
    <cellStyle name="Normal 12 5 4 9 2 4" xfId="29486" xr:uid="{00000000-0005-0000-0000-0000E79D0000}"/>
    <cellStyle name="Normal 12 5 4 9 3" xfId="5695" xr:uid="{00000000-0005-0000-0000-0000E89D0000}"/>
    <cellStyle name="Normal 12 5 4 9 3 2" xfId="11185" xr:uid="{00000000-0005-0000-0000-0000E99D0000}"/>
    <cellStyle name="Normal 12 5 4 9 3 2 2" xfId="23996" xr:uid="{00000000-0005-0000-0000-0000EA9D0000}"/>
    <cellStyle name="Normal 12 5 4 9 3 2 2 2" xfId="49616" xr:uid="{00000000-0005-0000-0000-0000EB9D0000}"/>
    <cellStyle name="Normal 12 5 4 9 3 2 3" xfId="36806" xr:uid="{00000000-0005-0000-0000-0000EC9D0000}"/>
    <cellStyle name="Normal 12 5 4 9 3 3" xfId="18506" xr:uid="{00000000-0005-0000-0000-0000ED9D0000}"/>
    <cellStyle name="Normal 12 5 4 9 3 3 2" xfId="44126" xr:uid="{00000000-0005-0000-0000-0000EE9D0000}"/>
    <cellStyle name="Normal 12 5 4 9 3 4" xfId="31316" xr:uid="{00000000-0005-0000-0000-0000EF9D0000}"/>
    <cellStyle name="Normal 12 5 4 9 4" xfId="13015" xr:uid="{00000000-0005-0000-0000-0000F09D0000}"/>
    <cellStyle name="Normal 12 5 4 9 4 2" xfId="25826" xr:uid="{00000000-0005-0000-0000-0000F19D0000}"/>
    <cellStyle name="Normal 12 5 4 9 4 2 2" xfId="51446" xr:uid="{00000000-0005-0000-0000-0000F29D0000}"/>
    <cellStyle name="Normal 12 5 4 9 4 3" xfId="38636" xr:uid="{00000000-0005-0000-0000-0000F39D0000}"/>
    <cellStyle name="Normal 12 5 4 9 5" xfId="7525" xr:uid="{00000000-0005-0000-0000-0000F49D0000}"/>
    <cellStyle name="Normal 12 5 4 9 5 2" xfId="20336" xr:uid="{00000000-0005-0000-0000-0000F59D0000}"/>
    <cellStyle name="Normal 12 5 4 9 5 2 2" xfId="45956" xr:uid="{00000000-0005-0000-0000-0000F69D0000}"/>
    <cellStyle name="Normal 12 5 4 9 5 3" xfId="33146" xr:uid="{00000000-0005-0000-0000-0000F79D0000}"/>
    <cellStyle name="Normal 12 5 4 9 6" xfId="14846" xr:uid="{00000000-0005-0000-0000-0000F89D0000}"/>
    <cellStyle name="Normal 12 5 4 9 6 2" xfId="40466" xr:uid="{00000000-0005-0000-0000-0000F99D0000}"/>
    <cellStyle name="Normal 12 5 4 9 7" xfId="27656" xr:uid="{00000000-0005-0000-0000-0000FA9D0000}"/>
    <cellStyle name="Normal 12 5 5" xfId="203" xr:uid="{00000000-0005-0000-0000-0000FB9D0000}"/>
    <cellStyle name="Normal 12 5 5 10" xfId="3911" xr:uid="{00000000-0005-0000-0000-0000FC9D0000}"/>
    <cellStyle name="Normal 12 5 5 10 2" xfId="9401" xr:uid="{00000000-0005-0000-0000-0000FD9D0000}"/>
    <cellStyle name="Normal 12 5 5 10 2 2" xfId="22212" xr:uid="{00000000-0005-0000-0000-0000FE9D0000}"/>
    <cellStyle name="Normal 12 5 5 10 2 2 2" xfId="47832" xr:uid="{00000000-0005-0000-0000-0000FF9D0000}"/>
    <cellStyle name="Normal 12 5 5 10 2 3" xfId="35022" xr:uid="{00000000-0005-0000-0000-0000009E0000}"/>
    <cellStyle name="Normal 12 5 5 10 3" xfId="16722" xr:uid="{00000000-0005-0000-0000-0000019E0000}"/>
    <cellStyle name="Normal 12 5 5 10 3 2" xfId="42342" xr:uid="{00000000-0005-0000-0000-0000029E0000}"/>
    <cellStyle name="Normal 12 5 5 10 4" xfId="29532" xr:uid="{00000000-0005-0000-0000-0000039E0000}"/>
    <cellStyle name="Normal 12 5 5 11" xfId="11231" xr:uid="{00000000-0005-0000-0000-0000049E0000}"/>
    <cellStyle name="Normal 12 5 5 11 2" xfId="24042" xr:uid="{00000000-0005-0000-0000-0000059E0000}"/>
    <cellStyle name="Normal 12 5 5 11 2 2" xfId="49662" xr:uid="{00000000-0005-0000-0000-0000069E0000}"/>
    <cellStyle name="Normal 12 5 5 11 3" xfId="36852" xr:uid="{00000000-0005-0000-0000-0000079E0000}"/>
    <cellStyle name="Normal 12 5 5 12" xfId="5741" xr:uid="{00000000-0005-0000-0000-0000089E0000}"/>
    <cellStyle name="Normal 12 5 5 12 2" xfId="18552" xr:uid="{00000000-0005-0000-0000-0000099E0000}"/>
    <cellStyle name="Normal 12 5 5 12 2 2" xfId="44172" xr:uid="{00000000-0005-0000-0000-00000A9E0000}"/>
    <cellStyle name="Normal 12 5 5 12 3" xfId="31362" xr:uid="{00000000-0005-0000-0000-00000B9E0000}"/>
    <cellStyle name="Normal 12 5 5 13" xfId="13062" xr:uid="{00000000-0005-0000-0000-00000C9E0000}"/>
    <cellStyle name="Normal 12 5 5 13 2" xfId="38682" xr:uid="{00000000-0005-0000-0000-00000D9E0000}"/>
    <cellStyle name="Normal 12 5 5 14" xfId="25872" xr:uid="{00000000-0005-0000-0000-00000E9E0000}"/>
    <cellStyle name="Normal 12 5 5 2" xfId="290" xr:uid="{00000000-0005-0000-0000-00000F9E0000}"/>
    <cellStyle name="Normal 12 5 5 2 10" xfId="5782" xr:uid="{00000000-0005-0000-0000-0000109E0000}"/>
    <cellStyle name="Normal 12 5 5 2 10 2" xfId="18593" xr:uid="{00000000-0005-0000-0000-0000119E0000}"/>
    <cellStyle name="Normal 12 5 5 2 10 2 2" xfId="44213" xr:uid="{00000000-0005-0000-0000-0000129E0000}"/>
    <cellStyle name="Normal 12 5 5 2 10 3" xfId="31403" xr:uid="{00000000-0005-0000-0000-0000139E0000}"/>
    <cellStyle name="Normal 12 5 5 2 11" xfId="13103" xr:uid="{00000000-0005-0000-0000-0000149E0000}"/>
    <cellStyle name="Normal 12 5 5 2 11 2" xfId="38723" xr:uid="{00000000-0005-0000-0000-0000159E0000}"/>
    <cellStyle name="Normal 12 5 5 2 12" xfId="25913" xr:uid="{00000000-0005-0000-0000-0000169E0000}"/>
    <cellStyle name="Normal 12 5 5 2 2" xfId="519" xr:uid="{00000000-0005-0000-0000-0000179E0000}"/>
    <cellStyle name="Normal 12 5 5 2 2 2" xfId="918" xr:uid="{00000000-0005-0000-0000-0000189E0000}"/>
    <cellStyle name="Normal 12 5 5 2 2 2 2" xfId="1813" xr:uid="{00000000-0005-0000-0000-0000199E0000}"/>
    <cellStyle name="Normal 12 5 5 2 2 2 2 2" xfId="3643" xr:uid="{00000000-0005-0000-0000-00001A9E0000}"/>
    <cellStyle name="Normal 12 5 5 2 2 2 2 2 2" xfId="9133" xr:uid="{00000000-0005-0000-0000-00001B9E0000}"/>
    <cellStyle name="Normal 12 5 5 2 2 2 2 2 2 2" xfId="21944" xr:uid="{00000000-0005-0000-0000-00001C9E0000}"/>
    <cellStyle name="Normal 12 5 5 2 2 2 2 2 2 2 2" xfId="47564" xr:uid="{00000000-0005-0000-0000-00001D9E0000}"/>
    <cellStyle name="Normal 12 5 5 2 2 2 2 2 2 3" xfId="34754" xr:uid="{00000000-0005-0000-0000-00001E9E0000}"/>
    <cellStyle name="Normal 12 5 5 2 2 2 2 2 3" xfId="16454" xr:uid="{00000000-0005-0000-0000-00001F9E0000}"/>
    <cellStyle name="Normal 12 5 5 2 2 2 2 2 3 2" xfId="42074" xr:uid="{00000000-0005-0000-0000-0000209E0000}"/>
    <cellStyle name="Normal 12 5 5 2 2 2 2 2 4" xfId="29264" xr:uid="{00000000-0005-0000-0000-0000219E0000}"/>
    <cellStyle name="Normal 12 5 5 2 2 2 2 3" xfId="5473" xr:uid="{00000000-0005-0000-0000-0000229E0000}"/>
    <cellStyle name="Normal 12 5 5 2 2 2 2 3 2" xfId="10963" xr:uid="{00000000-0005-0000-0000-0000239E0000}"/>
    <cellStyle name="Normal 12 5 5 2 2 2 2 3 2 2" xfId="23774" xr:uid="{00000000-0005-0000-0000-0000249E0000}"/>
    <cellStyle name="Normal 12 5 5 2 2 2 2 3 2 2 2" xfId="49394" xr:uid="{00000000-0005-0000-0000-0000259E0000}"/>
    <cellStyle name="Normal 12 5 5 2 2 2 2 3 2 3" xfId="36584" xr:uid="{00000000-0005-0000-0000-0000269E0000}"/>
    <cellStyle name="Normal 12 5 5 2 2 2 2 3 3" xfId="18284" xr:uid="{00000000-0005-0000-0000-0000279E0000}"/>
    <cellStyle name="Normal 12 5 5 2 2 2 2 3 3 2" xfId="43904" xr:uid="{00000000-0005-0000-0000-0000289E0000}"/>
    <cellStyle name="Normal 12 5 5 2 2 2 2 3 4" xfId="31094" xr:uid="{00000000-0005-0000-0000-0000299E0000}"/>
    <cellStyle name="Normal 12 5 5 2 2 2 2 4" xfId="12793" xr:uid="{00000000-0005-0000-0000-00002A9E0000}"/>
    <cellStyle name="Normal 12 5 5 2 2 2 2 4 2" xfId="25604" xr:uid="{00000000-0005-0000-0000-00002B9E0000}"/>
    <cellStyle name="Normal 12 5 5 2 2 2 2 4 2 2" xfId="51224" xr:uid="{00000000-0005-0000-0000-00002C9E0000}"/>
    <cellStyle name="Normal 12 5 5 2 2 2 2 4 3" xfId="38414" xr:uid="{00000000-0005-0000-0000-00002D9E0000}"/>
    <cellStyle name="Normal 12 5 5 2 2 2 2 5" xfId="7303" xr:uid="{00000000-0005-0000-0000-00002E9E0000}"/>
    <cellStyle name="Normal 12 5 5 2 2 2 2 5 2" xfId="20114" xr:uid="{00000000-0005-0000-0000-00002F9E0000}"/>
    <cellStyle name="Normal 12 5 5 2 2 2 2 5 2 2" xfId="45734" xr:uid="{00000000-0005-0000-0000-0000309E0000}"/>
    <cellStyle name="Normal 12 5 5 2 2 2 2 5 3" xfId="32924" xr:uid="{00000000-0005-0000-0000-0000319E0000}"/>
    <cellStyle name="Normal 12 5 5 2 2 2 2 6" xfId="14624" xr:uid="{00000000-0005-0000-0000-0000329E0000}"/>
    <cellStyle name="Normal 12 5 5 2 2 2 2 6 2" xfId="40244" xr:uid="{00000000-0005-0000-0000-0000339E0000}"/>
    <cellStyle name="Normal 12 5 5 2 2 2 2 7" xfId="27434" xr:uid="{00000000-0005-0000-0000-0000349E0000}"/>
    <cellStyle name="Normal 12 5 5 2 2 2 3" xfId="2749" xr:uid="{00000000-0005-0000-0000-0000359E0000}"/>
    <cellStyle name="Normal 12 5 5 2 2 2 3 2" xfId="8239" xr:uid="{00000000-0005-0000-0000-0000369E0000}"/>
    <cellStyle name="Normal 12 5 5 2 2 2 3 2 2" xfId="21050" xr:uid="{00000000-0005-0000-0000-0000379E0000}"/>
    <cellStyle name="Normal 12 5 5 2 2 2 3 2 2 2" xfId="46670" xr:uid="{00000000-0005-0000-0000-0000389E0000}"/>
    <cellStyle name="Normal 12 5 5 2 2 2 3 2 3" xfId="33860" xr:uid="{00000000-0005-0000-0000-0000399E0000}"/>
    <cellStyle name="Normal 12 5 5 2 2 2 3 3" xfId="15560" xr:uid="{00000000-0005-0000-0000-00003A9E0000}"/>
    <cellStyle name="Normal 12 5 5 2 2 2 3 3 2" xfId="41180" xr:uid="{00000000-0005-0000-0000-00003B9E0000}"/>
    <cellStyle name="Normal 12 5 5 2 2 2 3 4" xfId="28370" xr:uid="{00000000-0005-0000-0000-00003C9E0000}"/>
    <cellStyle name="Normal 12 5 5 2 2 2 4" xfId="4579" xr:uid="{00000000-0005-0000-0000-00003D9E0000}"/>
    <cellStyle name="Normal 12 5 5 2 2 2 4 2" xfId="10069" xr:uid="{00000000-0005-0000-0000-00003E9E0000}"/>
    <cellStyle name="Normal 12 5 5 2 2 2 4 2 2" xfId="22880" xr:uid="{00000000-0005-0000-0000-00003F9E0000}"/>
    <cellStyle name="Normal 12 5 5 2 2 2 4 2 2 2" xfId="48500" xr:uid="{00000000-0005-0000-0000-0000409E0000}"/>
    <cellStyle name="Normal 12 5 5 2 2 2 4 2 3" xfId="35690" xr:uid="{00000000-0005-0000-0000-0000419E0000}"/>
    <cellStyle name="Normal 12 5 5 2 2 2 4 3" xfId="17390" xr:uid="{00000000-0005-0000-0000-0000429E0000}"/>
    <cellStyle name="Normal 12 5 5 2 2 2 4 3 2" xfId="43010" xr:uid="{00000000-0005-0000-0000-0000439E0000}"/>
    <cellStyle name="Normal 12 5 5 2 2 2 4 4" xfId="30200" xr:uid="{00000000-0005-0000-0000-0000449E0000}"/>
    <cellStyle name="Normal 12 5 5 2 2 2 5" xfId="11899" xr:uid="{00000000-0005-0000-0000-0000459E0000}"/>
    <cellStyle name="Normal 12 5 5 2 2 2 5 2" xfId="24710" xr:uid="{00000000-0005-0000-0000-0000469E0000}"/>
    <cellStyle name="Normal 12 5 5 2 2 2 5 2 2" xfId="50330" xr:uid="{00000000-0005-0000-0000-0000479E0000}"/>
    <cellStyle name="Normal 12 5 5 2 2 2 5 3" xfId="37520" xr:uid="{00000000-0005-0000-0000-0000489E0000}"/>
    <cellStyle name="Normal 12 5 5 2 2 2 6" xfId="6409" xr:uid="{00000000-0005-0000-0000-0000499E0000}"/>
    <cellStyle name="Normal 12 5 5 2 2 2 6 2" xfId="19220" xr:uid="{00000000-0005-0000-0000-00004A9E0000}"/>
    <cellStyle name="Normal 12 5 5 2 2 2 6 2 2" xfId="44840" xr:uid="{00000000-0005-0000-0000-00004B9E0000}"/>
    <cellStyle name="Normal 12 5 5 2 2 2 6 3" xfId="32030" xr:uid="{00000000-0005-0000-0000-00004C9E0000}"/>
    <cellStyle name="Normal 12 5 5 2 2 2 7" xfId="13730" xr:uid="{00000000-0005-0000-0000-00004D9E0000}"/>
    <cellStyle name="Normal 12 5 5 2 2 2 7 2" xfId="39350" xr:uid="{00000000-0005-0000-0000-00004E9E0000}"/>
    <cellStyle name="Normal 12 5 5 2 2 2 8" xfId="26540" xr:uid="{00000000-0005-0000-0000-00004F9E0000}"/>
    <cellStyle name="Normal 12 5 5 2 2 3" xfId="1414" xr:uid="{00000000-0005-0000-0000-0000509E0000}"/>
    <cellStyle name="Normal 12 5 5 2 2 3 2" xfId="3244" xr:uid="{00000000-0005-0000-0000-0000519E0000}"/>
    <cellStyle name="Normal 12 5 5 2 2 3 2 2" xfId="8734" xr:uid="{00000000-0005-0000-0000-0000529E0000}"/>
    <cellStyle name="Normal 12 5 5 2 2 3 2 2 2" xfId="21545" xr:uid="{00000000-0005-0000-0000-0000539E0000}"/>
    <cellStyle name="Normal 12 5 5 2 2 3 2 2 2 2" xfId="47165" xr:uid="{00000000-0005-0000-0000-0000549E0000}"/>
    <cellStyle name="Normal 12 5 5 2 2 3 2 2 3" xfId="34355" xr:uid="{00000000-0005-0000-0000-0000559E0000}"/>
    <cellStyle name="Normal 12 5 5 2 2 3 2 3" xfId="16055" xr:uid="{00000000-0005-0000-0000-0000569E0000}"/>
    <cellStyle name="Normal 12 5 5 2 2 3 2 3 2" xfId="41675" xr:uid="{00000000-0005-0000-0000-0000579E0000}"/>
    <cellStyle name="Normal 12 5 5 2 2 3 2 4" xfId="28865" xr:uid="{00000000-0005-0000-0000-0000589E0000}"/>
    <cellStyle name="Normal 12 5 5 2 2 3 3" xfId="5074" xr:uid="{00000000-0005-0000-0000-0000599E0000}"/>
    <cellStyle name="Normal 12 5 5 2 2 3 3 2" xfId="10564" xr:uid="{00000000-0005-0000-0000-00005A9E0000}"/>
    <cellStyle name="Normal 12 5 5 2 2 3 3 2 2" xfId="23375" xr:uid="{00000000-0005-0000-0000-00005B9E0000}"/>
    <cellStyle name="Normal 12 5 5 2 2 3 3 2 2 2" xfId="48995" xr:uid="{00000000-0005-0000-0000-00005C9E0000}"/>
    <cellStyle name="Normal 12 5 5 2 2 3 3 2 3" xfId="36185" xr:uid="{00000000-0005-0000-0000-00005D9E0000}"/>
    <cellStyle name="Normal 12 5 5 2 2 3 3 3" xfId="17885" xr:uid="{00000000-0005-0000-0000-00005E9E0000}"/>
    <cellStyle name="Normal 12 5 5 2 2 3 3 3 2" xfId="43505" xr:uid="{00000000-0005-0000-0000-00005F9E0000}"/>
    <cellStyle name="Normal 12 5 5 2 2 3 3 4" xfId="30695" xr:uid="{00000000-0005-0000-0000-0000609E0000}"/>
    <cellStyle name="Normal 12 5 5 2 2 3 4" xfId="12394" xr:uid="{00000000-0005-0000-0000-0000619E0000}"/>
    <cellStyle name="Normal 12 5 5 2 2 3 4 2" xfId="25205" xr:uid="{00000000-0005-0000-0000-0000629E0000}"/>
    <cellStyle name="Normal 12 5 5 2 2 3 4 2 2" xfId="50825" xr:uid="{00000000-0005-0000-0000-0000639E0000}"/>
    <cellStyle name="Normal 12 5 5 2 2 3 4 3" xfId="38015" xr:uid="{00000000-0005-0000-0000-0000649E0000}"/>
    <cellStyle name="Normal 12 5 5 2 2 3 5" xfId="6904" xr:uid="{00000000-0005-0000-0000-0000659E0000}"/>
    <cellStyle name="Normal 12 5 5 2 2 3 5 2" xfId="19715" xr:uid="{00000000-0005-0000-0000-0000669E0000}"/>
    <cellStyle name="Normal 12 5 5 2 2 3 5 2 2" xfId="45335" xr:uid="{00000000-0005-0000-0000-0000679E0000}"/>
    <cellStyle name="Normal 12 5 5 2 2 3 5 3" xfId="32525" xr:uid="{00000000-0005-0000-0000-0000689E0000}"/>
    <cellStyle name="Normal 12 5 5 2 2 3 6" xfId="14225" xr:uid="{00000000-0005-0000-0000-0000699E0000}"/>
    <cellStyle name="Normal 12 5 5 2 2 3 6 2" xfId="39845" xr:uid="{00000000-0005-0000-0000-00006A9E0000}"/>
    <cellStyle name="Normal 12 5 5 2 2 3 7" xfId="27035" xr:uid="{00000000-0005-0000-0000-00006B9E0000}"/>
    <cellStyle name="Normal 12 5 5 2 2 4" xfId="2350" xr:uid="{00000000-0005-0000-0000-00006C9E0000}"/>
    <cellStyle name="Normal 12 5 5 2 2 4 2" xfId="7840" xr:uid="{00000000-0005-0000-0000-00006D9E0000}"/>
    <cellStyle name="Normal 12 5 5 2 2 4 2 2" xfId="20651" xr:uid="{00000000-0005-0000-0000-00006E9E0000}"/>
    <cellStyle name="Normal 12 5 5 2 2 4 2 2 2" xfId="46271" xr:uid="{00000000-0005-0000-0000-00006F9E0000}"/>
    <cellStyle name="Normal 12 5 5 2 2 4 2 3" xfId="33461" xr:uid="{00000000-0005-0000-0000-0000709E0000}"/>
    <cellStyle name="Normal 12 5 5 2 2 4 3" xfId="15161" xr:uid="{00000000-0005-0000-0000-0000719E0000}"/>
    <cellStyle name="Normal 12 5 5 2 2 4 3 2" xfId="40781" xr:uid="{00000000-0005-0000-0000-0000729E0000}"/>
    <cellStyle name="Normal 12 5 5 2 2 4 4" xfId="27971" xr:uid="{00000000-0005-0000-0000-0000739E0000}"/>
    <cellStyle name="Normal 12 5 5 2 2 5" xfId="4180" xr:uid="{00000000-0005-0000-0000-0000749E0000}"/>
    <cellStyle name="Normal 12 5 5 2 2 5 2" xfId="9670" xr:uid="{00000000-0005-0000-0000-0000759E0000}"/>
    <cellStyle name="Normal 12 5 5 2 2 5 2 2" xfId="22481" xr:uid="{00000000-0005-0000-0000-0000769E0000}"/>
    <cellStyle name="Normal 12 5 5 2 2 5 2 2 2" xfId="48101" xr:uid="{00000000-0005-0000-0000-0000779E0000}"/>
    <cellStyle name="Normal 12 5 5 2 2 5 2 3" xfId="35291" xr:uid="{00000000-0005-0000-0000-0000789E0000}"/>
    <cellStyle name="Normal 12 5 5 2 2 5 3" xfId="16991" xr:uid="{00000000-0005-0000-0000-0000799E0000}"/>
    <cellStyle name="Normal 12 5 5 2 2 5 3 2" xfId="42611" xr:uid="{00000000-0005-0000-0000-00007A9E0000}"/>
    <cellStyle name="Normal 12 5 5 2 2 5 4" xfId="29801" xr:uid="{00000000-0005-0000-0000-00007B9E0000}"/>
    <cellStyle name="Normal 12 5 5 2 2 6" xfId="11500" xr:uid="{00000000-0005-0000-0000-00007C9E0000}"/>
    <cellStyle name="Normal 12 5 5 2 2 6 2" xfId="24311" xr:uid="{00000000-0005-0000-0000-00007D9E0000}"/>
    <cellStyle name="Normal 12 5 5 2 2 6 2 2" xfId="49931" xr:uid="{00000000-0005-0000-0000-00007E9E0000}"/>
    <cellStyle name="Normal 12 5 5 2 2 6 3" xfId="37121" xr:uid="{00000000-0005-0000-0000-00007F9E0000}"/>
    <cellStyle name="Normal 12 5 5 2 2 7" xfId="6010" xr:uid="{00000000-0005-0000-0000-0000809E0000}"/>
    <cellStyle name="Normal 12 5 5 2 2 7 2" xfId="18821" xr:uid="{00000000-0005-0000-0000-0000819E0000}"/>
    <cellStyle name="Normal 12 5 5 2 2 7 2 2" xfId="44441" xr:uid="{00000000-0005-0000-0000-0000829E0000}"/>
    <cellStyle name="Normal 12 5 5 2 2 7 3" xfId="31631" xr:uid="{00000000-0005-0000-0000-0000839E0000}"/>
    <cellStyle name="Normal 12 5 5 2 2 8" xfId="13331" xr:uid="{00000000-0005-0000-0000-0000849E0000}"/>
    <cellStyle name="Normal 12 5 5 2 2 8 2" xfId="38951" xr:uid="{00000000-0005-0000-0000-0000859E0000}"/>
    <cellStyle name="Normal 12 5 5 2 2 9" xfId="26141" xr:uid="{00000000-0005-0000-0000-0000869E0000}"/>
    <cellStyle name="Normal 12 5 5 2 3" xfId="651" xr:uid="{00000000-0005-0000-0000-0000879E0000}"/>
    <cellStyle name="Normal 12 5 5 2 3 2" xfId="1051" xr:uid="{00000000-0005-0000-0000-0000889E0000}"/>
    <cellStyle name="Normal 12 5 5 2 3 2 2" xfId="1946" xr:uid="{00000000-0005-0000-0000-0000899E0000}"/>
    <cellStyle name="Normal 12 5 5 2 3 2 2 2" xfId="3776" xr:uid="{00000000-0005-0000-0000-00008A9E0000}"/>
    <cellStyle name="Normal 12 5 5 2 3 2 2 2 2" xfId="9266" xr:uid="{00000000-0005-0000-0000-00008B9E0000}"/>
    <cellStyle name="Normal 12 5 5 2 3 2 2 2 2 2" xfId="22077" xr:uid="{00000000-0005-0000-0000-00008C9E0000}"/>
    <cellStyle name="Normal 12 5 5 2 3 2 2 2 2 2 2" xfId="47697" xr:uid="{00000000-0005-0000-0000-00008D9E0000}"/>
    <cellStyle name="Normal 12 5 5 2 3 2 2 2 2 3" xfId="34887" xr:uid="{00000000-0005-0000-0000-00008E9E0000}"/>
    <cellStyle name="Normal 12 5 5 2 3 2 2 2 3" xfId="16587" xr:uid="{00000000-0005-0000-0000-00008F9E0000}"/>
    <cellStyle name="Normal 12 5 5 2 3 2 2 2 3 2" xfId="42207" xr:uid="{00000000-0005-0000-0000-0000909E0000}"/>
    <cellStyle name="Normal 12 5 5 2 3 2 2 2 4" xfId="29397" xr:uid="{00000000-0005-0000-0000-0000919E0000}"/>
    <cellStyle name="Normal 12 5 5 2 3 2 2 3" xfId="5606" xr:uid="{00000000-0005-0000-0000-0000929E0000}"/>
    <cellStyle name="Normal 12 5 5 2 3 2 2 3 2" xfId="11096" xr:uid="{00000000-0005-0000-0000-0000939E0000}"/>
    <cellStyle name="Normal 12 5 5 2 3 2 2 3 2 2" xfId="23907" xr:uid="{00000000-0005-0000-0000-0000949E0000}"/>
    <cellStyle name="Normal 12 5 5 2 3 2 2 3 2 2 2" xfId="49527" xr:uid="{00000000-0005-0000-0000-0000959E0000}"/>
    <cellStyle name="Normal 12 5 5 2 3 2 2 3 2 3" xfId="36717" xr:uid="{00000000-0005-0000-0000-0000969E0000}"/>
    <cellStyle name="Normal 12 5 5 2 3 2 2 3 3" xfId="18417" xr:uid="{00000000-0005-0000-0000-0000979E0000}"/>
    <cellStyle name="Normal 12 5 5 2 3 2 2 3 3 2" xfId="44037" xr:uid="{00000000-0005-0000-0000-0000989E0000}"/>
    <cellStyle name="Normal 12 5 5 2 3 2 2 3 4" xfId="31227" xr:uid="{00000000-0005-0000-0000-0000999E0000}"/>
    <cellStyle name="Normal 12 5 5 2 3 2 2 4" xfId="12926" xr:uid="{00000000-0005-0000-0000-00009A9E0000}"/>
    <cellStyle name="Normal 12 5 5 2 3 2 2 4 2" xfId="25737" xr:uid="{00000000-0005-0000-0000-00009B9E0000}"/>
    <cellStyle name="Normal 12 5 5 2 3 2 2 4 2 2" xfId="51357" xr:uid="{00000000-0005-0000-0000-00009C9E0000}"/>
    <cellStyle name="Normal 12 5 5 2 3 2 2 4 3" xfId="38547" xr:uid="{00000000-0005-0000-0000-00009D9E0000}"/>
    <cellStyle name="Normal 12 5 5 2 3 2 2 5" xfId="7436" xr:uid="{00000000-0005-0000-0000-00009E9E0000}"/>
    <cellStyle name="Normal 12 5 5 2 3 2 2 5 2" xfId="20247" xr:uid="{00000000-0005-0000-0000-00009F9E0000}"/>
    <cellStyle name="Normal 12 5 5 2 3 2 2 5 2 2" xfId="45867" xr:uid="{00000000-0005-0000-0000-0000A09E0000}"/>
    <cellStyle name="Normal 12 5 5 2 3 2 2 5 3" xfId="33057" xr:uid="{00000000-0005-0000-0000-0000A19E0000}"/>
    <cellStyle name="Normal 12 5 5 2 3 2 2 6" xfId="14757" xr:uid="{00000000-0005-0000-0000-0000A29E0000}"/>
    <cellStyle name="Normal 12 5 5 2 3 2 2 6 2" xfId="40377" xr:uid="{00000000-0005-0000-0000-0000A39E0000}"/>
    <cellStyle name="Normal 12 5 5 2 3 2 2 7" xfId="27567" xr:uid="{00000000-0005-0000-0000-0000A49E0000}"/>
    <cellStyle name="Normal 12 5 5 2 3 2 3" xfId="2882" xr:uid="{00000000-0005-0000-0000-0000A59E0000}"/>
    <cellStyle name="Normal 12 5 5 2 3 2 3 2" xfId="8372" xr:uid="{00000000-0005-0000-0000-0000A69E0000}"/>
    <cellStyle name="Normal 12 5 5 2 3 2 3 2 2" xfId="21183" xr:uid="{00000000-0005-0000-0000-0000A79E0000}"/>
    <cellStyle name="Normal 12 5 5 2 3 2 3 2 2 2" xfId="46803" xr:uid="{00000000-0005-0000-0000-0000A89E0000}"/>
    <cellStyle name="Normal 12 5 5 2 3 2 3 2 3" xfId="33993" xr:uid="{00000000-0005-0000-0000-0000A99E0000}"/>
    <cellStyle name="Normal 12 5 5 2 3 2 3 3" xfId="15693" xr:uid="{00000000-0005-0000-0000-0000AA9E0000}"/>
    <cellStyle name="Normal 12 5 5 2 3 2 3 3 2" xfId="41313" xr:uid="{00000000-0005-0000-0000-0000AB9E0000}"/>
    <cellStyle name="Normal 12 5 5 2 3 2 3 4" xfId="28503" xr:uid="{00000000-0005-0000-0000-0000AC9E0000}"/>
    <cellStyle name="Normal 12 5 5 2 3 2 4" xfId="4712" xr:uid="{00000000-0005-0000-0000-0000AD9E0000}"/>
    <cellStyle name="Normal 12 5 5 2 3 2 4 2" xfId="10202" xr:uid="{00000000-0005-0000-0000-0000AE9E0000}"/>
    <cellStyle name="Normal 12 5 5 2 3 2 4 2 2" xfId="23013" xr:uid="{00000000-0005-0000-0000-0000AF9E0000}"/>
    <cellStyle name="Normal 12 5 5 2 3 2 4 2 2 2" xfId="48633" xr:uid="{00000000-0005-0000-0000-0000B09E0000}"/>
    <cellStyle name="Normal 12 5 5 2 3 2 4 2 3" xfId="35823" xr:uid="{00000000-0005-0000-0000-0000B19E0000}"/>
    <cellStyle name="Normal 12 5 5 2 3 2 4 3" xfId="17523" xr:uid="{00000000-0005-0000-0000-0000B29E0000}"/>
    <cellStyle name="Normal 12 5 5 2 3 2 4 3 2" xfId="43143" xr:uid="{00000000-0005-0000-0000-0000B39E0000}"/>
    <cellStyle name="Normal 12 5 5 2 3 2 4 4" xfId="30333" xr:uid="{00000000-0005-0000-0000-0000B49E0000}"/>
    <cellStyle name="Normal 12 5 5 2 3 2 5" xfId="12032" xr:uid="{00000000-0005-0000-0000-0000B59E0000}"/>
    <cellStyle name="Normal 12 5 5 2 3 2 5 2" xfId="24843" xr:uid="{00000000-0005-0000-0000-0000B69E0000}"/>
    <cellStyle name="Normal 12 5 5 2 3 2 5 2 2" xfId="50463" xr:uid="{00000000-0005-0000-0000-0000B79E0000}"/>
    <cellStyle name="Normal 12 5 5 2 3 2 5 3" xfId="37653" xr:uid="{00000000-0005-0000-0000-0000B89E0000}"/>
    <cellStyle name="Normal 12 5 5 2 3 2 6" xfId="6542" xr:uid="{00000000-0005-0000-0000-0000B99E0000}"/>
    <cellStyle name="Normal 12 5 5 2 3 2 6 2" xfId="19353" xr:uid="{00000000-0005-0000-0000-0000BA9E0000}"/>
    <cellStyle name="Normal 12 5 5 2 3 2 6 2 2" xfId="44973" xr:uid="{00000000-0005-0000-0000-0000BB9E0000}"/>
    <cellStyle name="Normal 12 5 5 2 3 2 6 3" xfId="32163" xr:uid="{00000000-0005-0000-0000-0000BC9E0000}"/>
    <cellStyle name="Normal 12 5 5 2 3 2 7" xfId="13863" xr:uid="{00000000-0005-0000-0000-0000BD9E0000}"/>
    <cellStyle name="Normal 12 5 5 2 3 2 7 2" xfId="39483" xr:uid="{00000000-0005-0000-0000-0000BE9E0000}"/>
    <cellStyle name="Normal 12 5 5 2 3 2 8" xfId="26673" xr:uid="{00000000-0005-0000-0000-0000BF9E0000}"/>
    <cellStyle name="Normal 12 5 5 2 3 3" xfId="1546" xr:uid="{00000000-0005-0000-0000-0000C09E0000}"/>
    <cellStyle name="Normal 12 5 5 2 3 3 2" xfId="3376" xr:uid="{00000000-0005-0000-0000-0000C19E0000}"/>
    <cellStyle name="Normal 12 5 5 2 3 3 2 2" xfId="8866" xr:uid="{00000000-0005-0000-0000-0000C29E0000}"/>
    <cellStyle name="Normal 12 5 5 2 3 3 2 2 2" xfId="21677" xr:uid="{00000000-0005-0000-0000-0000C39E0000}"/>
    <cellStyle name="Normal 12 5 5 2 3 3 2 2 2 2" xfId="47297" xr:uid="{00000000-0005-0000-0000-0000C49E0000}"/>
    <cellStyle name="Normal 12 5 5 2 3 3 2 2 3" xfId="34487" xr:uid="{00000000-0005-0000-0000-0000C59E0000}"/>
    <cellStyle name="Normal 12 5 5 2 3 3 2 3" xfId="16187" xr:uid="{00000000-0005-0000-0000-0000C69E0000}"/>
    <cellStyle name="Normal 12 5 5 2 3 3 2 3 2" xfId="41807" xr:uid="{00000000-0005-0000-0000-0000C79E0000}"/>
    <cellStyle name="Normal 12 5 5 2 3 3 2 4" xfId="28997" xr:uid="{00000000-0005-0000-0000-0000C89E0000}"/>
    <cellStyle name="Normal 12 5 5 2 3 3 3" xfId="5206" xr:uid="{00000000-0005-0000-0000-0000C99E0000}"/>
    <cellStyle name="Normal 12 5 5 2 3 3 3 2" xfId="10696" xr:uid="{00000000-0005-0000-0000-0000CA9E0000}"/>
    <cellStyle name="Normal 12 5 5 2 3 3 3 2 2" xfId="23507" xr:uid="{00000000-0005-0000-0000-0000CB9E0000}"/>
    <cellStyle name="Normal 12 5 5 2 3 3 3 2 2 2" xfId="49127" xr:uid="{00000000-0005-0000-0000-0000CC9E0000}"/>
    <cellStyle name="Normal 12 5 5 2 3 3 3 2 3" xfId="36317" xr:uid="{00000000-0005-0000-0000-0000CD9E0000}"/>
    <cellStyle name="Normal 12 5 5 2 3 3 3 3" xfId="18017" xr:uid="{00000000-0005-0000-0000-0000CE9E0000}"/>
    <cellStyle name="Normal 12 5 5 2 3 3 3 3 2" xfId="43637" xr:uid="{00000000-0005-0000-0000-0000CF9E0000}"/>
    <cellStyle name="Normal 12 5 5 2 3 3 3 4" xfId="30827" xr:uid="{00000000-0005-0000-0000-0000D09E0000}"/>
    <cellStyle name="Normal 12 5 5 2 3 3 4" xfId="12526" xr:uid="{00000000-0005-0000-0000-0000D19E0000}"/>
    <cellStyle name="Normal 12 5 5 2 3 3 4 2" xfId="25337" xr:uid="{00000000-0005-0000-0000-0000D29E0000}"/>
    <cellStyle name="Normal 12 5 5 2 3 3 4 2 2" xfId="50957" xr:uid="{00000000-0005-0000-0000-0000D39E0000}"/>
    <cellStyle name="Normal 12 5 5 2 3 3 4 3" xfId="38147" xr:uid="{00000000-0005-0000-0000-0000D49E0000}"/>
    <cellStyle name="Normal 12 5 5 2 3 3 5" xfId="7036" xr:uid="{00000000-0005-0000-0000-0000D59E0000}"/>
    <cellStyle name="Normal 12 5 5 2 3 3 5 2" xfId="19847" xr:uid="{00000000-0005-0000-0000-0000D69E0000}"/>
    <cellStyle name="Normal 12 5 5 2 3 3 5 2 2" xfId="45467" xr:uid="{00000000-0005-0000-0000-0000D79E0000}"/>
    <cellStyle name="Normal 12 5 5 2 3 3 5 3" xfId="32657" xr:uid="{00000000-0005-0000-0000-0000D89E0000}"/>
    <cellStyle name="Normal 12 5 5 2 3 3 6" xfId="14357" xr:uid="{00000000-0005-0000-0000-0000D99E0000}"/>
    <cellStyle name="Normal 12 5 5 2 3 3 6 2" xfId="39977" xr:uid="{00000000-0005-0000-0000-0000DA9E0000}"/>
    <cellStyle name="Normal 12 5 5 2 3 3 7" xfId="27167" xr:uid="{00000000-0005-0000-0000-0000DB9E0000}"/>
    <cellStyle name="Normal 12 5 5 2 3 4" xfId="2482" xr:uid="{00000000-0005-0000-0000-0000DC9E0000}"/>
    <cellStyle name="Normal 12 5 5 2 3 4 2" xfId="7972" xr:uid="{00000000-0005-0000-0000-0000DD9E0000}"/>
    <cellStyle name="Normal 12 5 5 2 3 4 2 2" xfId="20783" xr:uid="{00000000-0005-0000-0000-0000DE9E0000}"/>
    <cellStyle name="Normal 12 5 5 2 3 4 2 2 2" xfId="46403" xr:uid="{00000000-0005-0000-0000-0000DF9E0000}"/>
    <cellStyle name="Normal 12 5 5 2 3 4 2 3" xfId="33593" xr:uid="{00000000-0005-0000-0000-0000E09E0000}"/>
    <cellStyle name="Normal 12 5 5 2 3 4 3" xfId="15293" xr:uid="{00000000-0005-0000-0000-0000E19E0000}"/>
    <cellStyle name="Normal 12 5 5 2 3 4 3 2" xfId="40913" xr:uid="{00000000-0005-0000-0000-0000E29E0000}"/>
    <cellStyle name="Normal 12 5 5 2 3 4 4" xfId="28103" xr:uid="{00000000-0005-0000-0000-0000E39E0000}"/>
    <cellStyle name="Normal 12 5 5 2 3 5" xfId="4312" xr:uid="{00000000-0005-0000-0000-0000E49E0000}"/>
    <cellStyle name="Normal 12 5 5 2 3 5 2" xfId="9802" xr:uid="{00000000-0005-0000-0000-0000E59E0000}"/>
    <cellStyle name="Normal 12 5 5 2 3 5 2 2" xfId="22613" xr:uid="{00000000-0005-0000-0000-0000E69E0000}"/>
    <cellStyle name="Normal 12 5 5 2 3 5 2 2 2" xfId="48233" xr:uid="{00000000-0005-0000-0000-0000E79E0000}"/>
    <cellStyle name="Normal 12 5 5 2 3 5 2 3" xfId="35423" xr:uid="{00000000-0005-0000-0000-0000E89E0000}"/>
    <cellStyle name="Normal 12 5 5 2 3 5 3" xfId="17123" xr:uid="{00000000-0005-0000-0000-0000E99E0000}"/>
    <cellStyle name="Normal 12 5 5 2 3 5 3 2" xfId="42743" xr:uid="{00000000-0005-0000-0000-0000EA9E0000}"/>
    <cellStyle name="Normal 12 5 5 2 3 5 4" xfId="29933" xr:uid="{00000000-0005-0000-0000-0000EB9E0000}"/>
    <cellStyle name="Normal 12 5 5 2 3 6" xfId="11632" xr:uid="{00000000-0005-0000-0000-0000EC9E0000}"/>
    <cellStyle name="Normal 12 5 5 2 3 6 2" xfId="24443" xr:uid="{00000000-0005-0000-0000-0000ED9E0000}"/>
    <cellStyle name="Normal 12 5 5 2 3 6 2 2" xfId="50063" xr:uid="{00000000-0005-0000-0000-0000EE9E0000}"/>
    <cellStyle name="Normal 12 5 5 2 3 6 3" xfId="37253" xr:uid="{00000000-0005-0000-0000-0000EF9E0000}"/>
    <cellStyle name="Normal 12 5 5 2 3 7" xfId="6142" xr:uid="{00000000-0005-0000-0000-0000F09E0000}"/>
    <cellStyle name="Normal 12 5 5 2 3 7 2" xfId="18953" xr:uid="{00000000-0005-0000-0000-0000F19E0000}"/>
    <cellStyle name="Normal 12 5 5 2 3 7 2 2" xfId="44573" xr:uid="{00000000-0005-0000-0000-0000F29E0000}"/>
    <cellStyle name="Normal 12 5 5 2 3 7 3" xfId="31763" xr:uid="{00000000-0005-0000-0000-0000F39E0000}"/>
    <cellStyle name="Normal 12 5 5 2 3 8" xfId="13463" xr:uid="{00000000-0005-0000-0000-0000F49E0000}"/>
    <cellStyle name="Normal 12 5 5 2 3 8 2" xfId="39083" xr:uid="{00000000-0005-0000-0000-0000F59E0000}"/>
    <cellStyle name="Normal 12 5 5 2 3 9" xfId="26273" xr:uid="{00000000-0005-0000-0000-0000F69E0000}"/>
    <cellStyle name="Normal 12 5 5 2 4" xfId="426" xr:uid="{00000000-0005-0000-0000-0000F79E0000}"/>
    <cellStyle name="Normal 12 5 5 2 4 2" xfId="1321" xr:uid="{00000000-0005-0000-0000-0000F89E0000}"/>
    <cellStyle name="Normal 12 5 5 2 4 2 2" xfId="3151" xr:uid="{00000000-0005-0000-0000-0000F99E0000}"/>
    <cellStyle name="Normal 12 5 5 2 4 2 2 2" xfId="8641" xr:uid="{00000000-0005-0000-0000-0000FA9E0000}"/>
    <cellStyle name="Normal 12 5 5 2 4 2 2 2 2" xfId="21452" xr:uid="{00000000-0005-0000-0000-0000FB9E0000}"/>
    <cellStyle name="Normal 12 5 5 2 4 2 2 2 2 2" xfId="47072" xr:uid="{00000000-0005-0000-0000-0000FC9E0000}"/>
    <cellStyle name="Normal 12 5 5 2 4 2 2 2 3" xfId="34262" xr:uid="{00000000-0005-0000-0000-0000FD9E0000}"/>
    <cellStyle name="Normal 12 5 5 2 4 2 2 3" xfId="15962" xr:uid="{00000000-0005-0000-0000-0000FE9E0000}"/>
    <cellStyle name="Normal 12 5 5 2 4 2 2 3 2" xfId="41582" xr:uid="{00000000-0005-0000-0000-0000FF9E0000}"/>
    <cellStyle name="Normal 12 5 5 2 4 2 2 4" xfId="28772" xr:uid="{00000000-0005-0000-0000-0000009F0000}"/>
    <cellStyle name="Normal 12 5 5 2 4 2 3" xfId="4981" xr:uid="{00000000-0005-0000-0000-0000019F0000}"/>
    <cellStyle name="Normal 12 5 5 2 4 2 3 2" xfId="10471" xr:uid="{00000000-0005-0000-0000-0000029F0000}"/>
    <cellStyle name="Normal 12 5 5 2 4 2 3 2 2" xfId="23282" xr:uid="{00000000-0005-0000-0000-0000039F0000}"/>
    <cellStyle name="Normal 12 5 5 2 4 2 3 2 2 2" xfId="48902" xr:uid="{00000000-0005-0000-0000-0000049F0000}"/>
    <cellStyle name="Normal 12 5 5 2 4 2 3 2 3" xfId="36092" xr:uid="{00000000-0005-0000-0000-0000059F0000}"/>
    <cellStyle name="Normal 12 5 5 2 4 2 3 3" xfId="17792" xr:uid="{00000000-0005-0000-0000-0000069F0000}"/>
    <cellStyle name="Normal 12 5 5 2 4 2 3 3 2" xfId="43412" xr:uid="{00000000-0005-0000-0000-0000079F0000}"/>
    <cellStyle name="Normal 12 5 5 2 4 2 3 4" xfId="30602" xr:uid="{00000000-0005-0000-0000-0000089F0000}"/>
    <cellStyle name="Normal 12 5 5 2 4 2 4" xfId="12301" xr:uid="{00000000-0005-0000-0000-0000099F0000}"/>
    <cellStyle name="Normal 12 5 5 2 4 2 4 2" xfId="25112" xr:uid="{00000000-0005-0000-0000-00000A9F0000}"/>
    <cellStyle name="Normal 12 5 5 2 4 2 4 2 2" xfId="50732" xr:uid="{00000000-0005-0000-0000-00000B9F0000}"/>
    <cellStyle name="Normal 12 5 5 2 4 2 4 3" xfId="37922" xr:uid="{00000000-0005-0000-0000-00000C9F0000}"/>
    <cellStyle name="Normal 12 5 5 2 4 2 5" xfId="6811" xr:uid="{00000000-0005-0000-0000-00000D9F0000}"/>
    <cellStyle name="Normal 12 5 5 2 4 2 5 2" xfId="19622" xr:uid="{00000000-0005-0000-0000-00000E9F0000}"/>
    <cellStyle name="Normal 12 5 5 2 4 2 5 2 2" xfId="45242" xr:uid="{00000000-0005-0000-0000-00000F9F0000}"/>
    <cellStyle name="Normal 12 5 5 2 4 2 5 3" xfId="32432" xr:uid="{00000000-0005-0000-0000-0000109F0000}"/>
    <cellStyle name="Normal 12 5 5 2 4 2 6" xfId="14132" xr:uid="{00000000-0005-0000-0000-0000119F0000}"/>
    <cellStyle name="Normal 12 5 5 2 4 2 6 2" xfId="39752" xr:uid="{00000000-0005-0000-0000-0000129F0000}"/>
    <cellStyle name="Normal 12 5 5 2 4 2 7" xfId="26942" xr:uid="{00000000-0005-0000-0000-0000139F0000}"/>
    <cellStyle name="Normal 12 5 5 2 4 3" xfId="2257" xr:uid="{00000000-0005-0000-0000-0000149F0000}"/>
    <cellStyle name="Normal 12 5 5 2 4 3 2" xfId="7747" xr:uid="{00000000-0005-0000-0000-0000159F0000}"/>
    <cellStyle name="Normal 12 5 5 2 4 3 2 2" xfId="20558" xr:uid="{00000000-0005-0000-0000-0000169F0000}"/>
    <cellStyle name="Normal 12 5 5 2 4 3 2 2 2" xfId="46178" xr:uid="{00000000-0005-0000-0000-0000179F0000}"/>
    <cellStyle name="Normal 12 5 5 2 4 3 2 3" xfId="33368" xr:uid="{00000000-0005-0000-0000-0000189F0000}"/>
    <cellStyle name="Normal 12 5 5 2 4 3 3" xfId="15068" xr:uid="{00000000-0005-0000-0000-0000199F0000}"/>
    <cellStyle name="Normal 12 5 5 2 4 3 3 2" xfId="40688" xr:uid="{00000000-0005-0000-0000-00001A9F0000}"/>
    <cellStyle name="Normal 12 5 5 2 4 3 4" xfId="27878" xr:uid="{00000000-0005-0000-0000-00001B9F0000}"/>
    <cellStyle name="Normal 12 5 5 2 4 4" xfId="4087" xr:uid="{00000000-0005-0000-0000-00001C9F0000}"/>
    <cellStyle name="Normal 12 5 5 2 4 4 2" xfId="9577" xr:uid="{00000000-0005-0000-0000-00001D9F0000}"/>
    <cellStyle name="Normal 12 5 5 2 4 4 2 2" xfId="22388" xr:uid="{00000000-0005-0000-0000-00001E9F0000}"/>
    <cellStyle name="Normal 12 5 5 2 4 4 2 2 2" xfId="48008" xr:uid="{00000000-0005-0000-0000-00001F9F0000}"/>
    <cellStyle name="Normal 12 5 5 2 4 4 2 3" xfId="35198" xr:uid="{00000000-0005-0000-0000-0000209F0000}"/>
    <cellStyle name="Normal 12 5 5 2 4 4 3" xfId="16898" xr:uid="{00000000-0005-0000-0000-0000219F0000}"/>
    <cellStyle name="Normal 12 5 5 2 4 4 3 2" xfId="42518" xr:uid="{00000000-0005-0000-0000-0000229F0000}"/>
    <cellStyle name="Normal 12 5 5 2 4 4 4" xfId="29708" xr:uid="{00000000-0005-0000-0000-0000239F0000}"/>
    <cellStyle name="Normal 12 5 5 2 4 5" xfId="11407" xr:uid="{00000000-0005-0000-0000-0000249F0000}"/>
    <cellStyle name="Normal 12 5 5 2 4 5 2" xfId="24218" xr:uid="{00000000-0005-0000-0000-0000259F0000}"/>
    <cellStyle name="Normal 12 5 5 2 4 5 2 2" xfId="49838" xr:uid="{00000000-0005-0000-0000-0000269F0000}"/>
    <cellStyle name="Normal 12 5 5 2 4 5 3" xfId="37028" xr:uid="{00000000-0005-0000-0000-0000279F0000}"/>
    <cellStyle name="Normal 12 5 5 2 4 6" xfId="5917" xr:uid="{00000000-0005-0000-0000-0000289F0000}"/>
    <cellStyle name="Normal 12 5 5 2 4 6 2" xfId="18728" xr:uid="{00000000-0005-0000-0000-0000299F0000}"/>
    <cellStyle name="Normal 12 5 5 2 4 6 2 2" xfId="44348" xr:uid="{00000000-0005-0000-0000-00002A9F0000}"/>
    <cellStyle name="Normal 12 5 5 2 4 6 3" xfId="31538" xr:uid="{00000000-0005-0000-0000-00002B9F0000}"/>
    <cellStyle name="Normal 12 5 5 2 4 7" xfId="13238" xr:uid="{00000000-0005-0000-0000-00002C9F0000}"/>
    <cellStyle name="Normal 12 5 5 2 4 7 2" xfId="38858" xr:uid="{00000000-0005-0000-0000-00002D9F0000}"/>
    <cellStyle name="Normal 12 5 5 2 4 8" xfId="26048" xr:uid="{00000000-0005-0000-0000-00002E9F0000}"/>
    <cellStyle name="Normal 12 5 5 2 5" xfId="785" xr:uid="{00000000-0005-0000-0000-00002F9F0000}"/>
    <cellStyle name="Normal 12 5 5 2 5 2" xfId="1680" xr:uid="{00000000-0005-0000-0000-0000309F0000}"/>
    <cellStyle name="Normal 12 5 5 2 5 2 2" xfId="3510" xr:uid="{00000000-0005-0000-0000-0000319F0000}"/>
    <cellStyle name="Normal 12 5 5 2 5 2 2 2" xfId="9000" xr:uid="{00000000-0005-0000-0000-0000329F0000}"/>
    <cellStyle name="Normal 12 5 5 2 5 2 2 2 2" xfId="21811" xr:uid="{00000000-0005-0000-0000-0000339F0000}"/>
    <cellStyle name="Normal 12 5 5 2 5 2 2 2 2 2" xfId="47431" xr:uid="{00000000-0005-0000-0000-0000349F0000}"/>
    <cellStyle name="Normal 12 5 5 2 5 2 2 2 3" xfId="34621" xr:uid="{00000000-0005-0000-0000-0000359F0000}"/>
    <cellStyle name="Normal 12 5 5 2 5 2 2 3" xfId="16321" xr:uid="{00000000-0005-0000-0000-0000369F0000}"/>
    <cellStyle name="Normal 12 5 5 2 5 2 2 3 2" xfId="41941" xr:uid="{00000000-0005-0000-0000-0000379F0000}"/>
    <cellStyle name="Normal 12 5 5 2 5 2 2 4" xfId="29131" xr:uid="{00000000-0005-0000-0000-0000389F0000}"/>
    <cellStyle name="Normal 12 5 5 2 5 2 3" xfId="5340" xr:uid="{00000000-0005-0000-0000-0000399F0000}"/>
    <cellStyle name="Normal 12 5 5 2 5 2 3 2" xfId="10830" xr:uid="{00000000-0005-0000-0000-00003A9F0000}"/>
    <cellStyle name="Normal 12 5 5 2 5 2 3 2 2" xfId="23641" xr:uid="{00000000-0005-0000-0000-00003B9F0000}"/>
    <cellStyle name="Normal 12 5 5 2 5 2 3 2 2 2" xfId="49261" xr:uid="{00000000-0005-0000-0000-00003C9F0000}"/>
    <cellStyle name="Normal 12 5 5 2 5 2 3 2 3" xfId="36451" xr:uid="{00000000-0005-0000-0000-00003D9F0000}"/>
    <cellStyle name="Normal 12 5 5 2 5 2 3 3" xfId="18151" xr:uid="{00000000-0005-0000-0000-00003E9F0000}"/>
    <cellStyle name="Normal 12 5 5 2 5 2 3 3 2" xfId="43771" xr:uid="{00000000-0005-0000-0000-00003F9F0000}"/>
    <cellStyle name="Normal 12 5 5 2 5 2 3 4" xfId="30961" xr:uid="{00000000-0005-0000-0000-0000409F0000}"/>
    <cellStyle name="Normal 12 5 5 2 5 2 4" xfId="12660" xr:uid="{00000000-0005-0000-0000-0000419F0000}"/>
    <cellStyle name="Normal 12 5 5 2 5 2 4 2" xfId="25471" xr:uid="{00000000-0005-0000-0000-0000429F0000}"/>
    <cellStyle name="Normal 12 5 5 2 5 2 4 2 2" xfId="51091" xr:uid="{00000000-0005-0000-0000-0000439F0000}"/>
    <cellStyle name="Normal 12 5 5 2 5 2 4 3" xfId="38281" xr:uid="{00000000-0005-0000-0000-0000449F0000}"/>
    <cellStyle name="Normal 12 5 5 2 5 2 5" xfId="7170" xr:uid="{00000000-0005-0000-0000-0000459F0000}"/>
    <cellStyle name="Normal 12 5 5 2 5 2 5 2" xfId="19981" xr:uid="{00000000-0005-0000-0000-0000469F0000}"/>
    <cellStyle name="Normal 12 5 5 2 5 2 5 2 2" xfId="45601" xr:uid="{00000000-0005-0000-0000-0000479F0000}"/>
    <cellStyle name="Normal 12 5 5 2 5 2 5 3" xfId="32791" xr:uid="{00000000-0005-0000-0000-0000489F0000}"/>
    <cellStyle name="Normal 12 5 5 2 5 2 6" xfId="14491" xr:uid="{00000000-0005-0000-0000-0000499F0000}"/>
    <cellStyle name="Normal 12 5 5 2 5 2 6 2" xfId="40111" xr:uid="{00000000-0005-0000-0000-00004A9F0000}"/>
    <cellStyle name="Normal 12 5 5 2 5 2 7" xfId="27301" xr:uid="{00000000-0005-0000-0000-00004B9F0000}"/>
    <cellStyle name="Normal 12 5 5 2 5 3" xfId="2616" xr:uid="{00000000-0005-0000-0000-00004C9F0000}"/>
    <cellStyle name="Normal 12 5 5 2 5 3 2" xfId="8106" xr:uid="{00000000-0005-0000-0000-00004D9F0000}"/>
    <cellStyle name="Normal 12 5 5 2 5 3 2 2" xfId="20917" xr:uid="{00000000-0005-0000-0000-00004E9F0000}"/>
    <cellStyle name="Normal 12 5 5 2 5 3 2 2 2" xfId="46537" xr:uid="{00000000-0005-0000-0000-00004F9F0000}"/>
    <cellStyle name="Normal 12 5 5 2 5 3 2 3" xfId="33727" xr:uid="{00000000-0005-0000-0000-0000509F0000}"/>
    <cellStyle name="Normal 12 5 5 2 5 3 3" xfId="15427" xr:uid="{00000000-0005-0000-0000-0000519F0000}"/>
    <cellStyle name="Normal 12 5 5 2 5 3 3 2" xfId="41047" xr:uid="{00000000-0005-0000-0000-0000529F0000}"/>
    <cellStyle name="Normal 12 5 5 2 5 3 4" xfId="28237" xr:uid="{00000000-0005-0000-0000-0000539F0000}"/>
    <cellStyle name="Normal 12 5 5 2 5 4" xfId="4446" xr:uid="{00000000-0005-0000-0000-0000549F0000}"/>
    <cellStyle name="Normal 12 5 5 2 5 4 2" xfId="9936" xr:uid="{00000000-0005-0000-0000-0000559F0000}"/>
    <cellStyle name="Normal 12 5 5 2 5 4 2 2" xfId="22747" xr:uid="{00000000-0005-0000-0000-0000569F0000}"/>
    <cellStyle name="Normal 12 5 5 2 5 4 2 2 2" xfId="48367" xr:uid="{00000000-0005-0000-0000-0000579F0000}"/>
    <cellStyle name="Normal 12 5 5 2 5 4 2 3" xfId="35557" xr:uid="{00000000-0005-0000-0000-0000589F0000}"/>
    <cellStyle name="Normal 12 5 5 2 5 4 3" xfId="17257" xr:uid="{00000000-0005-0000-0000-0000599F0000}"/>
    <cellStyle name="Normal 12 5 5 2 5 4 3 2" xfId="42877" xr:uid="{00000000-0005-0000-0000-00005A9F0000}"/>
    <cellStyle name="Normal 12 5 5 2 5 4 4" xfId="30067" xr:uid="{00000000-0005-0000-0000-00005B9F0000}"/>
    <cellStyle name="Normal 12 5 5 2 5 5" xfId="11766" xr:uid="{00000000-0005-0000-0000-00005C9F0000}"/>
    <cellStyle name="Normal 12 5 5 2 5 5 2" xfId="24577" xr:uid="{00000000-0005-0000-0000-00005D9F0000}"/>
    <cellStyle name="Normal 12 5 5 2 5 5 2 2" xfId="50197" xr:uid="{00000000-0005-0000-0000-00005E9F0000}"/>
    <cellStyle name="Normal 12 5 5 2 5 5 3" xfId="37387" xr:uid="{00000000-0005-0000-0000-00005F9F0000}"/>
    <cellStyle name="Normal 12 5 5 2 5 6" xfId="6276" xr:uid="{00000000-0005-0000-0000-0000609F0000}"/>
    <cellStyle name="Normal 12 5 5 2 5 6 2" xfId="19087" xr:uid="{00000000-0005-0000-0000-0000619F0000}"/>
    <cellStyle name="Normal 12 5 5 2 5 6 2 2" xfId="44707" xr:uid="{00000000-0005-0000-0000-0000629F0000}"/>
    <cellStyle name="Normal 12 5 5 2 5 6 3" xfId="31897" xr:uid="{00000000-0005-0000-0000-0000639F0000}"/>
    <cellStyle name="Normal 12 5 5 2 5 7" xfId="13597" xr:uid="{00000000-0005-0000-0000-0000649F0000}"/>
    <cellStyle name="Normal 12 5 5 2 5 7 2" xfId="39217" xr:uid="{00000000-0005-0000-0000-0000659F0000}"/>
    <cellStyle name="Normal 12 5 5 2 5 8" xfId="26407" xr:uid="{00000000-0005-0000-0000-0000669F0000}"/>
    <cellStyle name="Normal 12 5 5 2 6" xfId="1186" xr:uid="{00000000-0005-0000-0000-0000679F0000}"/>
    <cellStyle name="Normal 12 5 5 2 6 2" xfId="3016" xr:uid="{00000000-0005-0000-0000-0000689F0000}"/>
    <cellStyle name="Normal 12 5 5 2 6 2 2" xfId="8506" xr:uid="{00000000-0005-0000-0000-0000699F0000}"/>
    <cellStyle name="Normal 12 5 5 2 6 2 2 2" xfId="21317" xr:uid="{00000000-0005-0000-0000-00006A9F0000}"/>
    <cellStyle name="Normal 12 5 5 2 6 2 2 2 2" xfId="46937" xr:uid="{00000000-0005-0000-0000-00006B9F0000}"/>
    <cellStyle name="Normal 12 5 5 2 6 2 2 3" xfId="34127" xr:uid="{00000000-0005-0000-0000-00006C9F0000}"/>
    <cellStyle name="Normal 12 5 5 2 6 2 3" xfId="15827" xr:uid="{00000000-0005-0000-0000-00006D9F0000}"/>
    <cellStyle name="Normal 12 5 5 2 6 2 3 2" xfId="41447" xr:uid="{00000000-0005-0000-0000-00006E9F0000}"/>
    <cellStyle name="Normal 12 5 5 2 6 2 4" xfId="28637" xr:uid="{00000000-0005-0000-0000-00006F9F0000}"/>
    <cellStyle name="Normal 12 5 5 2 6 3" xfId="4846" xr:uid="{00000000-0005-0000-0000-0000709F0000}"/>
    <cellStyle name="Normal 12 5 5 2 6 3 2" xfId="10336" xr:uid="{00000000-0005-0000-0000-0000719F0000}"/>
    <cellStyle name="Normal 12 5 5 2 6 3 2 2" xfId="23147" xr:uid="{00000000-0005-0000-0000-0000729F0000}"/>
    <cellStyle name="Normal 12 5 5 2 6 3 2 2 2" xfId="48767" xr:uid="{00000000-0005-0000-0000-0000739F0000}"/>
    <cellStyle name="Normal 12 5 5 2 6 3 2 3" xfId="35957" xr:uid="{00000000-0005-0000-0000-0000749F0000}"/>
    <cellStyle name="Normal 12 5 5 2 6 3 3" xfId="17657" xr:uid="{00000000-0005-0000-0000-0000759F0000}"/>
    <cellStyle name="Normal 12 5 5 2 6 3 3 2" xfId="43277" xr:uid="{00000000-0005-0000-0000-0000769F0000}"/>
    <cellStyle name="Normal 12 5 5 2 6 3 4" xfId="30467" xr:uid="{00000000-0005-0000-0000-0000779F0000}"/>
    <cellStyle name="Normal 12 5 5 2 6 4" xfId="12166" xr:uid="{00000000-0005-0000-0000-0000789F0000}"/>
    <cellStyle name="Normal 12 5 5 2 6 4 2" xfId="24977" xr:uid="{00000000-0005-0000-0000-0000799F0000}"/>
    <cellStyle name="Normal 12 5 5 2 6 4 2 2" xfId="50597" xr:uid="{00000000-0005-0000-0000-00007A9F0000}"/>
    <cellStyle name="Normal 12 5 5 2 6 4 3" xfId="37787" xr:uid="{00000000-0005-0000-0000-00007B9F0000}"/>
    <cellStyle name="Normal 12 5 5 2 6 5" xfId="6676" xr:uid="{00000000-0005-0000-0000-00007C9F0000}"/>
    <cellStyle name="Normal 12 5 5 2 6 5 2" xfId="19487" xr:uid="{00000000-0005-0000-0000-00007D9F0000}"/>
    <cellStyle name="Normal 12 5 5 2 6 5 2 2" xfId="45107" xr:uid="{00000000-0005-0000-0000-00007E9F0000}"/>
    <cellStyle name="Normal 12 5 5 2 6 5 3" xfId="32297" xr:uid="{00000000-0005-0000-0000-00007F9F0000}"/>
    <cellStyle name="Normal 12 5 5 2 6 6" xfId="13997" xr:uid="{00000000-0005-0000-0000-0000809F0000}"/>
    <cellStyle name="Normal 12 5 5 2 6 6 2" xfId="39617" xr:uid="{00000000-0005-0000-0000-0000819F0000}"/>
    <cellStyle name="Normal 12 5 5 2 6 7" xfId="26807" xr:uid="{00000000-0005-0000-0000-0000829F0000}"/>
    <cellStyle name="Normal 12 5 5 2 7" xfId="2122" xr:uid="{00000000-0005-0000-0000-0000839F0000}"/>
    <cellStyle name="Normal 12 5 5 2 7 2" xfId="7612" xr:uid="{00000000-0005-0000-0000-0000849F0000}"/>
    <cellStyle name="Normal 12 5 5 2 7 2 2" xfId="20423" xr:uid="{00000000-0005-0000-0000-0000859F0000}"/>
    <cellStyle name="Normal 12 5 5 2 7 2 2 2" xfId="46043" xr:uid="{00000000-0005-0000-0000-0000869F0000}"/>
    <cellStyle name="Normal 12 5 5 2 7 2 3" xfId="33233" xr:uid="{00000000-0005-0000-0000-0000879F0000}"/>
    <cellStyle name="Normal 12 5 5 2 7 3" xfId="14933" xr:uid="{00000000-0005-0000-0000-0000889F0000}"/>
    <cellStyle name="Normal 12 5 5 2 7 3 2" xfId="40553" xr:uid="{00000000-0005-0000-0000-0000899F0000}"/>
    <cellStyle name="Normal 12 5 5 2 7 4" xfId="27743" xr:uid="{00000000-0005-0000-0000-00008A9F0000}"/>
    <cellStyle name="Normal 12 5 5 2 8" xfId="3952" xr:uid="{00000000-0005-0000-0000-00008B9F0000}"/>
    <cellStyle name="Normal 12 5 5 2 8 2" xfId="9442" xr:uid="{00000000-0005-0000-0000-00008C9F0000}"/>
    <cellStyle name="Normal 12 5 5 2 8 2 2" xfId="22253" xr:uid="{00000000-0005-0000-0000-00008D9F0000}"/>
    <cellStyle name="Normal 12 5 5 2 8 2 2 2" xfId="47873" xr:uid="{00000000-0005-0000-0000-00008E9F0000}"/>
    <cellStyle name="Normal 12 5 5 2 8 2 3" xfId="35063" xr:uid="{00000000-0005-0000-0000-00008F9F0000}"/>
    <cellStyle name="Normal 12 5 5 2 8 3" xfId="16763" xr:uid="{00000000-0005-0000-0000-0000909F0000}"/>
    <cellStyle name="Normal 12 5 5 2 8 3 2" xfId="42383" xr:uid="{00000000-0005-0000-0000-0000919F0000}"/>
    <cellStyle name="Normal 12 5 5 2 8 4" xfId="29573" xr:uid="{00000000-0005-0000-0000-0000929F0000}"/>
    <cellStyle name="Normal 12 5 5 2 9" xfId="11272" xr:uid="{00000000-0005-0000-0000-0000939F0000}"/>
    <cellStyle name="Normal 12 5 5 2 9 2" xfId="24083" xr:uid="{00000000-0005-0000-0000-0000949F0000}"/>
    <cellStyle name="Normal 12 5 5 2 9 2 2" xfId="49703" xr:uid="{00000000-0005-0000-0000-0000959F0000}"/>
    <cellStyle name="Normal 12 5 5 2 9 3" xfId="36893" xr:uid="{00000000-0005-0000-0000-0000969F0000}"/>
    <cellStyle name="Normal 12 5 5 3" xfId="341" xr:uid="{00000000-0005-0000-0000-0000979F0000}"/>
    <cellStyle name="Normal 12 5 5 3 10" xfId="5833" xr:uid="{00000000-0005-0000-0000-0000989F0000}"/>
    <cellStyle name="Normal 12 5 5 3 10 2" xfId="18644" xr:uid="{00000000-0005-0000-0000-0000999F0000}"/>
    <cellStyle name="Normal 12 5 5 3 10 2 2" xfId="44264" xr:uid="{00000000-0005-0000-0000-00009A9F0000}"/>
    <cellStyle name="Normal 12 5 5 3 10 3" xfId="31454" xr:uid="{00000000-0005-0000-0000-00009B9F0000}"/>
    <cellStyle name="Normal 12 5 5 3 11" xfId="13154" xr:uid="{00000000-0005-0000-0000-00009C9F0000}"/>
    <cellStyle name="Normal 12 5 5 3 11 2" xfId="38774" xr:uid="{00000000-0005-0000-0000-00009D9F0000}"/>
    <cellStyle name="Normal 12 5 5 3 12" xfId="25964" xr:uid="{00000000-0005-0000-0000-00009E9F0000}"/>
    <cellStyle name="Normal 12 5 5 3 2" xfId="570" xr:uid="{00000000-0005-0000-0000-00009F9F0000}"/>
    <cellStyle name="Normal 12 5 5 3 2 2" xfId="969" xr:uid="{00000000-0005-0000-0000-0000A09F0000}"/>
    <cellStyle name="Normal 12 5 5 3 2 2 2" xfId="1864" xr:uid="{00000000-0005-0000-0000-0000A19F0000}"/>
    <cellStyle name="Normal 12 5 5 3 2 2 2 2" xfId="3694" xr:uid="{00000000-0005-0000-0000-0000A29F0000}"/>
    <cellStyle name="Normal 12 5 5 3 2 2 2 2 2" xfId="9184" xr:uid="{00000000-0005-0000-0000-0000A39F0000}"/>
    <cellStyle name="Normal 12 5 5 3 2 2 2 2 2 2" xfId="21995" xr:uid="{00000000-0005-0000-0000-0000A49F0000}"/>
    <cellStyle name="Normal 12 5 5 3 2 2 2 2 2 2 2" xfId="47615" xr:uid="{00000000-0005-0000-0000-0000A59F0000}"/>
    <cellStyle name="Normal 12 5 5 3 2 2 2 2 2 3" xfId="34805" xr:uid="{00000000-0005-0000-0000-0000A69F0000}"/>
    <cellStyle name="Normal 12 5 5 3 2 2 2 2 3" xfId="16505" xr:uid="{00000000-0005-0000-0000-0000A79F0000}"/>
    <cellStyle name="Normal 12 5 5 3 2 2 2 2 3 2" xfId="42125" xr:uid="{00000000-0005-0000-0000-0000A89F0000}"/>
    <cellStyle name="Normal 12 5 5 3 2 2 2 2 4" xfId="29315" xr:uid="{00000000-0005-0000-0000-0000A99F0000}"/>
    <cellStyle name="Normal 12 5 5 3 2 2 2 3" xfId="5524" xr:uid="{00000000-0005-0000-0000-0000AA9F0000}"/>
    <cellStyle name="Normal 12 5 5 3 2 2 2 3 2" xfId="11014" xr:uid="{00000000-0005-0000-0000-0000AB9F0000}"/>
    <cellStyle name="Normal 12 5 5 3 2 2 2 3 2 2" xfId="23825" xr:uid="{00000000-0005-0000-0000-0000AC9F0000}"/>
    <cellStyle name="Normal 12 5 5 3 2 2 2 3 2 2 2" xfId="49445" xr:uid="{00000000-0005-0000-0000-0000AD9F0000}"/>
    <cellStyle name="Normal 12 5 5 3 2 2 2 3 2 3" xfId="36635" xr:uid="{00000000-0005-0000-0000-0000AE9F0000}"/>
    <cellStyle name="Normal 12 5 5 3 2 2 2 3 3" xfId="18335" xr:uid="{00000000-0005-0000-0000-0000AF9F0000}"/>
    <cellStyle name="Normal 12 5 5 3 2 2 2 3 3 2" xfId="43955" xr:uid="{00000000-0005-0000-0000-0000B09F0000}"/>
    <cellStyle name="Normal 12 5 5 3 2 2 2 3 4" xfId="31145" xr:uid="{00000000-0005-0000-0000-0000B19F0000}"/>
    <cellStyle name="Normal 12 5 5 3 2 2 2 4" xfId="12844" xr:uid="{00000000-0005-0000-0000-0000B29F0000}"/>
    <cellStyle name="Normal 12 5 5 3 2 2 2 4 2" xfId="25655" xr:uid="{00000000-0005-0000-0000-0000B39F0000}"/>
    <cellStyle name="Normal 12 5 5 3 2 2 2 4 2 2" xfId="51275" xr:uid="{00000000-0005-0000-0000-0000B49F0000}"/>
    <cellStyle name="Normal 12 5 5 3 2 2 2 4 3" xfId="38465" xr:uid="{00000000-0005-0000-0000-0000B59F0000}"/>
    <cellStyle name="Normal 12 5 5 3 2 2 2 5" xfId="7354" xr:uid="{00000000-0005-0000-0000-0000B69F0000}"/>
    <cellStyle name="Normal 12 5 5 3 2 2 2 5 2" xfId="20165" xr:uid="{00000000-0005-0000-0000-0000B79F0000}"/>
    <cellStyle name="Normal 12 5 5 3 2 2 2 5 2 2" xfId="45785" xr:uid="{00000000-0005-0000-0000-0000B89F0000}"/>
    <cellStyle name="Normal 12 5 5 3 2 2 2 5 3" xfId="32975" xr:uid="{00000000-0005-0000-0000-0000B99F0000}"/>
    <cellStyle name="Normal 12 5 5 3 2 2 2 6" xfId="14675" xr:uid="{00000000-0005-0000-0000-0000BA9F0000}"/>
    <cellStyle name="Normal 12 5 5 3 2 2 2 6 2" xfId="40295" xr:uid="{00000000-0005-0000-0000-0000BB9F0000}"/>
    <cellStyle name="Normal 12 5 5 3 2 2 2 7" xfId="27485" xr:uid="{00000000-0005-0000-0000-0000BC9F0000}"/>
    <cellStyle name="Normal 12 5 5 3 2 2 3" xfId="2800" xr:uid="{00000000-0005-0000-0000-0000BD9F0000}"/>
    <cellStyle name="Normal 12 5 5 3 2 2 3 2" xfId="8290" xr:uid="{00000000-0005-0000-0000-0000BE9F0000}"/>
    <cellStyle name="Normal 12 5 5 3 2 2 3 2 2" xfId="21101" xr:uid="{00000000-0005-0000-0000-0000BF9F0000}"/>
    <cellStyle name="Normal 12 5 5 3 2 2 3 2 2 2" xfId="46721" xr:uid="{00000000-0005-0000-0000-0000C09F0000}"/>
    <cellStyle name="Normal 12 5 5 3 2 2 3 2 3" xfId="33911" xr:uid="{00000000-0005-0000-0000-0000C19F0000}"/>
    <cellStyle name="Normal 12 5 5 3 2 2 3 3" xfId="15611" xr:uid="{00000000-0005-0000-0000-0000C29F0000}"/>
    <cellStyle name="Normal 12 5 5 3 2 2 3 3 2" xfId="41231" xr:uid="{00000000-0005-0000-0000-0000C39F0000}"/>
    <cellStyle name="Normal 12 5 5 3 2 2 3 4" xfId="28421" xr:uid="{00000000-0005-0000-0000-0000C49F0000}"/>
    <cellStyle name="Normal 12 5 5 3 2 2 4" xfId="4630" xr:uid="{00000000-0005-0000-0000-0000C59F0000}"/>
    <cellStyle name="Normal 12 5 5 3 2 2 4 2" xfId="10120" xr:uid="{00000000-0005-0000-0000-0000C69F0000}"/>
    <cellStyle name="Normal 12 5 5 3 2 2 4 2 2" xfId="22931" xr:uid="{00000000-0005-0000-0000-0000C79F0000}"/>
    <cellStyle name="Normal 12 5 5 3 2 2 4 2 2 2" xfId="48551" xr:uid="{00000000-0005-0000-0000-0000C89F0000}"/>
    <cellStyle name="Normal 12 5 5 3 2 2 4 2 3" xfId="35741" xr:uid="{00000000-0005-0000-0000-0000C99F0000}"/>
    <cellStyle name="Normal 12 5 5 3 2 2 4 3" xfId="17441" xr:uid="{00000000-0005-0000-0000-0000CA9F0000}"/>
    <cellStyle name="Normal 12 5 5 3 2 2 4 3 2" xfId="43061" xr:uid="{00000000-0005-0000-0000-0000CB9F0000}"/>
    <cellStyle name="Normal 12 5 5 3 2 2 4 4" xfId="30251" xr:uid="{00000000-0005-0000-0000-0000CC9F0000}"/>
    <cellStyle name="Normal 12 5 5 3 2 2 5" xfId="11950" xr:uid="{00000000-0005-0000-0000-0000CD9F0000}"/>
    <cellStyle name="Normal 12 5 5 3 2 2 5 2" xfId="24761" xr:uid="{00000000-0005-0000-0000-0000CE9F0000}"/>
    <cellStyle name="Normal 12 5 5 3 2 2 5 2 2" xfId="50381" xr:uid="{00000000-0005-0000-0000-0000CF9F0000}"/>
    <cellStyle name="Normal 12 5 5 3 2 2 5 3" xfId="37571" xr:uid="{00000000-0005-0000-0000-0000D09F0000}"/>
    <cellStyle name="Normal 12 5 5 3 2 2 6" xfId="6460" xr:uid="{00000000-0005-0000-0000-0000D19F0000}"/>
    <cellStyle name="Normal 12 5 5 3 2 2 6 2" xfId="19271" xr:uid="{00000000-0005-0000-0000-0000D29F0000}"/>
    <cellStyle name="Normal 12 5 5 3 2 2 6 2 2" xfId="44891" xr:uid="{00000000-0005-0000-0000-0000D39F0000}"/>
    <cellStyle name="Normal 12 5 5 3 2 2 6 3" xfId="32081" xr:uid="{00000000-0005-0000-0000-0000D49F0000}"/>
    <cellStyle name="Normal 12 5 5 3 2 2 7" xfId="13781" xr:uid="{00000000-0005-0000-0000-0000D59F0000}"/>
    <cellStyle name="Normal 12 5 5 3 2 2 7 2" xfId="39401" xr:uid="{00000000-0005-0000-0000-0000D69F0000}"/>
    <cellStyle name="Normal 12 5 5 3 2 2 8" xfId="26591" xr:uid="{00000000-0005-0000-0000-0000D79F0000}"/>
    <cellStyle name="Normal 12 5 5 3 2 3" xfId="1465" xr:uid="{00000000-0005-0000-0000-0000D89F0000}"/>
    <cellStyle name="Normal 12 5 5 3 2 3 2" xfId="3295" xr:uid="{00000000-0005-0000-0000-0000D99F0000}"/>
    <cellStyle name="Normal 12 5 5 3 2 3 2 2" xfId="8785" xr:uid="{00000000-0005-0000-0000-0000DA9F0000}"/>
    <cellStyle name="Normal 12 5 5 3 2 3 2 2 2" xfId="21596" xr:uid="{00000000-0005-0000-0000-0000DB9F0000}"/>
    <cellStyle name="Normal 12 5 5 3 2 3 2 2 2 2" xfId="47216" xr:uid="{00000000-0005-0000-0000-0000DC9F0000}"/>
    <cellStyle name="Normal 12 5 5 3 2 3 2 2 3" xfId="34406" xr:uid="{00000000-0005-0000-0000-0000DD9F0000}"/>
    <cellStyle name="Normal 12 5 5 3 2 3 2 3" xfId="16106" xr:uid="{00000000-0005-0000-0000-0000DE9F0000}"/>
    <cellStyle name="Normal 12 5 5 3 2 3 2 3 2" xfId="41726" xr:uid="{00000000-0005-0000-0000-0000DF9F0000}"/>
    <cellStyle name="Normal 12 5 5 3 2 3 2 4" xfId="28916" xr:uid="{00000000-0005-0000-0000-0000E09F0000}"/>
    <cellStyle name="Normal 12 5 5 3 2 3 3" xfId="5125" xr:uid="{00000000-0005-0000-0000-0000E19F0000}"/>
    <cellStyle name="Normal 12 5 5 3 2 3 3 2" xfId="10615" xr:uid="{00000000-0005-0000-0000-0000E29F0000}"/>
    <cellStyle name="Normal 12 5 5 3 2 3 3 2 2" xfId="23426" xr:uid="{00000000-0005-0000-0000-0000E39F0000}"/>
    <cellStyle name="Normal 12 5 5 3 2 3 3 2 2 2" xfId="49046" xr:uid="{00000000-0005-0000-0000-0000E49F0000}"/>
    <cellStyle name="Normal 12 5 5 3 2 3 3 2 3" xfId="36236" xr:uid="{00000000-0005-0000-0000-0000E59F0000}"/>
    <cellStyle name="Normal 12 5 5 3 2 3 3 3" xfId="17936" xr:uid="{00000000-0005-0000-0000-0000E69F0000}"/>
    <cellStyle name="Normal 12 5 5 3 2 3 3 3 2" xfId="43556" xr:uid="{00000000-0005-0000-0000-0000E79F0000}"/>
    <cellStyle name="Normal 12 5 5 3 2 3 3 4" xfId="30746" xr:uid="{00000000-0005-0000-0000-0000E89F0000}"/>
    <cellStyle name="Normal 12 5 5 3 2 3 4" xfId="12445" xr:uid="{00000000-0005-0000-0000-0000E99F0000}"/>
    <cellStyle name="Normal 12 5 5 3 2 3 4 2" xfId="25256" xr:uid="{00000000-0005-0000-0000-0000EA9F0000}"/>
    <cellStyle name="Normal 12 5 5 3 2 3 4 2 2" xfId="50876" xr:uid="{00000000-0005-0000-0000-0000EB9F0000}"/>
    <cellStyle name="Normal 12 5 5 3 2 3 4 3" xfId="38066" xr:uid="{00000000-0005-0000-0000-0000EC9F0000}"/>
    <cellStyle name="Normal 12 5 5 3 2 3 5" xfId="6955" xr:uid="{00000000-0005-0000-0000-0000ED9F0000}"/>
    <cellStyle name="Normal 12 5 5 3 2 3 5 2" xfId="19766" xr:uid="{00000000-0005-0000-0000-0000EE9F0000}"/>
    <cellStyle name="Normal 12 5 5 3 2 3 5 2 2" xfId="45386" xr:uid="{00000000-0005-0000-0000-0000EF9F0000}"/>
    <cellStyle name="Normal 12 5 5 3 2 3 5 3" xfId="32576" xr:uid="{00000000-0005-0000-0000-0000F09F0000}"/>
    <cellStyle name="Normal 12 5 5 3 2 3 6" xfId="14276" xr:uid="{00000000-0005-0000-0000-0000F19F0000}"/>
    <cellStyle name="Normal 12 5 5 3 2 3 6 2" xfId="39896" xr:uid="{00000000-0005-0000-0000-0000F29F0000}"/>
    <cellStyle name="Normal 12 5 5 3 2 3 7" xfId="27086" xr:uid="{00000000-0005-0000-0000-0000F39F0000}"/>
    <cellStyle name="Normal 12 5 5 3 2 4" xfId="2401" xr:uid="{00000000-0005-0000-0000-0000F49F0000}"/>
    <cellStyle name="Normal 12 5 5 3 2 4 2" xfId="7891" xr:uid="{00000000-0005-0000-0000-0000F59F0000}"/>
    <cellStyle name="Normal 12 5 5 3 2 4 2 2" xfId="20702" xr:uid="{00000000-0005-0000-0000-0000F69F0000}"/>
    <cellStyle name="Normal 12 5 5 3 2 4 2 2 2" xfId="46322" xr:uid="{00000000-0005-0000-0000-0000F79F0000}"/>
    <cellStyle name="Normal 12 5 5 3 2 4 2 3" xfId="33512" xr:uid="{00000000-0005-0000-0000-0000F89F0000}"/>
    <cellStyle name="Normal 12 5 5 3 2 4 3" xfId="15212" xr:uid="{00000000-0005-0000-0000-0000F99F0000}"/>
    <cellStyle name="Normal 12 5 5 3 2 4 3 2" xfId="40832" xr:uid="{00000000-0005-0000-0000-0000FA9F0000}"/>
    <cellStyle name="Normal 12 5 5 3 2 4 4" xfId="28022" xr:uid="{00000000-0005-0000-0000-0000FB9F0000}"/>
    <cellStyle name="Normal 12 5 5 3 2 5" xfId="4231" xr:uid="{00000000-0005-0000-0000-0000FC9F0000}"/>
    <cellStyle name="Normal 12 5 5 3 2 5 2" xfId="9721" xr:uid="{00000000-0005-0000-0000-0000FD9F0000}"/>
    <cellStyle name="Normal 12 5 5 3 2 5 2 2" xfId="22532" xr:uid="{00000000-0005-0000-0000-0000FE9F0000}"/>
    <cellStyle name="Normal 12 5 5 3 2 5 2 2 2" xfId="48152" xr:uid="{00000000-0005-0000-0000-0000FF9F0000}"/>
    <cellStyle name="Normal 12 5 5 3 2 5 2 3" xfId="35342" xr:uid="{00000000-0005-0000-0000-000000A00000}"/>
    <cellStyle name="Normal 12 5 5 3 2 5 3" xfId="17042" xr:uid="{00000000-0005-0000-0000-000001A00000}"/>
    <cellStyle name="Normal 12 5 5 3 2 5 3 2" xfId="42662" xr:uid="{00000000-0005-0000-0000-000002A00000}"/>
    <cellStyle name="Normal 12 5 5 3 2 5 4" xfId="29852" xr:uid="{00000000-0005-0000-0000-000003A00000}"/>
    <cellStyle name="Normal 12 5 5 3 2 6" xfId="11551" xr:uid="{00000000-0005-0000-0000-000004A00000}"/>
    <cellStyle name="Normal 12 5 5 3 2 6 2" xfId="24362" xr:uid="{00000000-0005-0000-0000-000005A00000}"/>
    <cellStyle name="Normal 12 5 5 3 2 6 2 2" xfId="49982" xr:uid="{00000000-0005-0000-0000-000006A00000}"/>
    <cellStyle name="Normal 12 5 5 3 2 6 3" xfId="37172" xr:uid="{00000000-0005-0000-0000-000007A00000}"/>
    <cellStyle name="Normal 12 5 5 3 2 7" xfId="6061" xr:uid="{00000000-0005-0000-0000-000008A00000}"/>
    <cellStyle name="Normal 12 5 5 3 2 7 2" xfId="18872" xr:uid="{00000000-0005-0000-0000-000009A00000}"/>
    <cellStyle name="Normal 12 5 5 3 2 7 2 2" xfId="44492" xr:uid="{00000000-0005-0000-0000-00000AA00000}"/>
    <cellStyle name="Normal 12 5 5 3 2 7 3" xfId="31682" xr:uid="{00000000-0005-0000-0000-00000BA00000}"/>
    <cellStyle name="Normal 12 5 5 3 2 8" xfId="13382" xr:uid="{00000000-0005-0000-0000-00000CA00000}"/>
    <cellStyle name="Normal 12 5 5 3 2 8 2" xfId="39002" xr:uid="{00000000-0005-0000-0000-00000DA00000}"/>
    <cellStyle name="Normal 12 5 5 3 2 9" xfId="26192" xr:uid="{00000000-0005-0000-0000-00000EA00000}"/>
    <cellStyle name="Normal 12 5 5 3 3" xfId="702" xr:uid="{00000000-0005-0000-0000-00000FA00000}"/>
    <cellStyle name="Normal 12 5 5 3 3 2" xfId="1102" xr:uid="{00000000-0005-0000-0000-000010A00000}"/>
    <cellStyle name="Normal 12 5 5 3 3 2 2" xfId="1997" xr:uid="{00000000-0005-0000-0000-000011A00000}"/>
    <cellStyle name="Normal 12 5 5 3 3 2 2 2" xfId="3827" xr:uid="{00000000-0005-0000-0000-000012A00000}"/>
    <cellStyle name="Normal 12 5 5 3 3 2 2 2 2" xfId="9317" xr:uid="{00000000-0005-0000-0000-000013A00000}"/>
    <cellStyle name="Normal 12 5 5 3 3 2 2 2 2 2" xfId="22128" xr:uid="{00000000-0005-0000-0000-000014A00000}"/>
    <cellStyle name="Normal 12 5 5 3 3 2 2 2 2 2 2" xfId="47748" xr:uid="{00000000-0005-0000-0000-000015A00000}"/>
    <cellStyle name="Normal 12 5 5 3 3 2 2 2 2 3" xfId="34938" xr:uid="{00000000-0005-0000-0000-000016A00000}"/>
    <cellStyle name="Normal 12 5 5 3 3 2 2 2 3" xfId="16638" xr:uid="{00000000-0005-0000-0000-000017A00000}"/>
    <cellStyle name="Normal 12 5 5 3 3 2 2 2 3 2" xfId="42258" xr:uid="{00000000-0005-0000-0000-000018A00000}"/>
    <cellStyle name="Normal 12 5 5 3 3 2 2 2 4" xfId="29448" xr:uid="{00000000-0005-0000-0000-000019A00000}"/>
    <cellStyle name="Normal 12 5 5 3 3 2 2 3" xfId="5657" xr:uid="{00000000-0005-0000-0000-00001AA00000}"/>
    <cellStyle name="Normal 12 5 5 3 3 2 2 3 2" xfId="11147" xr:uid="{00000000-0005-0000-0000-00001BA00000}"/>
    <cellStyle name="Normal 12 5 5 3 3 2 2 3 2 2" xfId="23958" xr:uid="{00000000-0005-0000-0000-00001CA00000}"/>
    <cellStyle name="Normal 12 5 5 3 3 2 2 3 2 2 2" xfId="49578" xr:uid="{00000000-0005-0000-0000-00001DA00000}"/>
    <cellStyle name="Normal 12 5 5 3 3 2 2 3 2 3" xfId="36768" xr:uid="{00000000-0005-0000-0000-00001EA00000}"/>
    <cellStyle name="Normal 12 5 5 3 3 2 2 3 3" xfId="18468" xr:uid="{00000000-0005-0000-0000-00001FA00000}"/>
    <cellStyle name="Normal 12 5 5 3 3 2 2 3 3 2" xfId="44088" xr:uid="{00000000-0005-0000-0000-000020A00000}"/>
    <cellStyle name="Normal 12 5 5 3 3 2 2 3 4" xfId="31278" xr:uid="{00000000-0005-0000-0000-000021A00000}"/>
    <cellStyle name="Normal 12 5 5 3 3 2 2 4" xfId="12977" xr:uid="{00000000-0005-0000-0000-000022A00000}"/>
    <cellStyle name="Normal 12 5 5 3 3 2 2 4 2" xfId="25788" xr:uid="{00000000-0005-0000-0000-000023A00000}"/>
    <cellStyle name="Normal 12 5 5 3 3 2 2 4 2 2" xfId="51408" xr:uid="{00000000-0005-0000-0000-000024A00000}"/>
    <cellStyle name="Normal 12 5 5 3 3 2 2 4 3" xfId="38598" xr:uid="{00000000-0005-0000-0000-000025A00000}"/>
    <cellStyle name="Normal 12 5 5 3 3 2 2 5" xfId="7487" xr:uid="{00000000-0005-0000-0000-000026A00000}"/>
    <cellStyle name="Normal 12 5 5 3 3 2 2 5 2" xfId="20298" xr:uid="{00000000-0005-0000-0000-000027A00000}"/>
    <cellStyle name="Normal 12 5 5 3 3 2 2 5 2 2" xfId="45918" xr:uid="{00000000-0005-0000-0000-000028A00000}"/>
    <cellStyle name="Normal 12 5 5 3 3 2 2 5 3" xfId="33108" xr:uid="{00000000-0005-0000-0000-000029A00000}"/>
    <cellStyle name="Normal 12 5 5 3 3 2 2 6" xfId="14808" xr:uid="{00000000-0005-0000-0000-00002AA00000}"/>
    <cellStyle name="Normal 12 5 5 3 3 2 2 6 2" xfId="40428" xr:uid="{00000000-0005-0000-0000-00002BA00000}"/>
    <cellStyle name="Normal 12 5 5 3 3 2 2 7" xfId="27618" xr:uid="{00000000-0005-0000-0000-00002CA00000}"/>
    <cellStyle name="Normal 12 5 5 3 3 2 3" xfId="2933" xr:uid="{00000000-0005-0000-0000-00002DA00000}"/>
    <cellStyle name="Normal 12 5 5 3 3 2 3 2" xfId="8423" xr:uid="{00000000-0005-0000-0000-00002EA00000}"/>
    <cellStyle name="Normal 12 5 5 3 3 2 3 2 2" xfId="21234" xr:uid="{00000000-0005-0000-0000-00002FA00000}"/>
    <cellStyle name="Normal 12 5 5 3 3 2 3 2 2 2" xfId="46854" xr:uid="{00000000-0005-0000-0000-000030A00000}"/>
    <cellStyle name="Normal 12 5 5 3 3 2 3 2 3" xfId="34044" xr:uid="{00000000-0005-0000-0000-000031A00000}"/>
    <cellStyle name="Normal 12 5 5 3 3 2 3 3" xfId="15744" xr:uid="{00000000-0005-0000-0000-000032A00000}"/>
    <cellStyle name="Normal 12 5 5 3 3 2 3 3 2" xfId="41364" xr:uid="{00000000-0005-0000-0000-000033A00000}"/>
    <cellStyle name="Normal 12 5 5 3 3 2 3 4" xfId="28554" xr:uid="{00000000-0005-0000-0000-000034A00000}"/>
    <cellStyle name="Normal 12 5 5 3 3 2 4" xfId="4763" xr:uid="{00000000-0005-0000-0000-000035A00000}"/>
    <cellStyle name="Normal 12 5 5 3 3 2 4 2" xfId="10253" xr:uid="{00000000-0005-0000-0000-000036A00000}"/>
    <cellStyle name="Normal 12 5 5 3 3 2 4 2 2" xfId="23064" xr:uid="{00000000-0005-0000-0000-000037A00000}"/>
    <cellStyle name="Normal 12 5 5 3 3 2 4 2 2 2" xfId="48684" xr:uid="{00000000-0005-0000-0000-000038A00000}"/>
    <cellStyle name="Normal 12 5 5 3 3 2 4 2 3" xfId="35874" xr:uid="{00000000-0005-0000-0000-000039A00000}"/>
    <cellStyle name="Normal 12 5 5 3 3 2 4 3" xfId="17574" xr:uid="{00000000-0005-0000-0000-00003AA00000}"/>
    <cellStyle name="Normal 12 5 5 3 3 2 4 3 2" xfId="43194" xr:uid="{00000000-0005-0000-0000-00003BA00000}"/>
    <cellStyle name="Normal 12 5 5 3 3 2 4 4" xfId="30384" xr:uid="{00000000-0005-0000-0000-00003CA00000}"/>
    <cellStyle name="Normal 12 5 5 3 3 2 5" xfId="12083" xr:uid="{00000000-0005-0000-0000-00003DA00000}"/>
    <cellStyle name="Normal 12 5 5 3 3 2 5 2" xfId="24894" xr:uid="{00000000-0005-0000-0000-00003EA00000}"/>
    <cellStyle name="Normal 12 5 5 3 3 2 5 2 2" xfId="50514" xr:uid="{00000000-0005-0000-0000-00003FA00000}"/>
    <cellStyle name="Normal 12 5 5 3 3 2 5 3" xfId="37704" xr:uid="{00000000-0005-0000-0000-000040A00000}"/>
    <cellStyle name="Normal 12 5 5 3 3 2 6" xfId="6593" xr:uid="{00000000-0005-0000-0000-000041A00000}"/>
    <cellStyle name="Normal 12 5 5 3 3 2 6 2" xfId="19404" xr:uid="{00000000-0005-0000-0000-000042A00000}"/>
    <cellStyle name="Normal 12 5 5 3 3 2 6 2 2" xfId="45024" xr:uid="{00000000-0005-0000-0000-000043A00000}"/>
    <cellStyle name="Normal 12 5 5 3 3 2 6 3" xfId="32214" xr:uid="{00000000-0005-0000-0000-000044A00000}"/>
    <cellStyle name="Normal 12 5 5 3 3 2 7" xfId="13914" xr:uid="{00000000-0005-0000-0000-000045A00000}"/>
    <cellStyle name="Normal 12 5 5 3 3 2 7 2" xfId="39534" xr:uid="{00000000-0005-0000-0000-000046A00000}"/>
    <cellStyle name="Normal 12 5 5 3 3 2 8" xfId="26724" xr:uid="{00000000-0005-0000-0000-000047A00000}"/>
    <cellStyle name="Normal 12 5 5 3 3 3" xfId="1597" xr:uid="{00000000-0005-0000-0000-000048A00000}"/>
    <cellStyle name="Normal 12 5 5 3 3 3 2" xfId="3427" xr:uid="{00000000-0005-0000-0000-000049A00000}"/>
    <cellStyle name="Normal 12 5 5 3 3 3 2 2" xfId="8917" xr:uid="{00000000-0005-0000-0000-00004AA00000}"/>
    <cellStyle name="Normal 12 5 5 3 3 3 2 2 2" xfId="21728" xr:uid="{00000000-0005-0000-0000-00004BA00000}"/>
    <cellStyle name="Normal 12 5 5 3 3 3 2 2 2 2" xfId="47348" xr:uid="{00000000-0005-0000-0000-00004CA00000}"/>
    <cellStyle name="Normal 12 5 5 3 3 3 2 2 3" xfId="34538" xr:uid="{00000000-0005-0000-0000-00004DA00000}"/>
    <cellStyle name="Normal 12 5 5 3 3 3 2 3" xfId="16238" xr:uid="{00000000-0005-0000-0000-00004EA00000}"/>
    <cellStyle name="Normal 12 5 5 3 3 3 2 3 2" xfId="41858" xr:uid="{00000000-0005-0000-0000-00004FA00000}"/>
    <cellStyle name="Normal 12 5 5 3 3 3 2 4" xfId="29048" xr:uid="{00000000-0005-0000-0000-000050A00000}"/>
    <cellStyle name="Normal 12 5 5 3 3 3 3" xfId="5257" xr:uid="{00000000-0005-0000-0000-000051A00000}"/>
    <cellStyle name="Normal 12 5 5 3 3 3 3 2" xfId="10747" xr:uid="{00000000-0005-0000-0000-000052A00000}"/>
    <cellStyle name="Normal 12 5 5 3 3 3 3 2 2" xfId="23558" xr:uid="{00000000-0005-0000-0000-000053A00000}"/>
    <cellStyle name="Normal 12 5 5 3 3 3 3 2 2 2" xfId="49178" xr:uid="{00000000-0005-0000-0000-000054A00000}"/>
    <cellStyle name="Normal 12 5 5 3 3 3 3 2 3" xfId="36368" xr:uid="{00000000-0005-0000-0000-000055A00000}"/>
    <cellStyle name="Normal 12 5 5 3 3 3 3 3" xfId="18068" xr:uid="{00000000-0005-0000-0000-000056A00000}"/>
    <cellStyle name="Normal 12 5 5 3 3 3 3 3 2" xfId="43688" xr:uid="{00000000-0005-0000-0000-000057A00000}"/>
    <cellStyle name="Normal 12 5 5 3 3 3 3 4" xfId="30878" xr:uid="{00000000-0005-0000-0000-000058A00000}"/>
    <cellStyle name="Normal 12 5 5 3 3 3 4" xfId="12577" xr:uid="{00000000-0005-0000-0000-000059A00000}"/>
    <cellStyle name="Normal 12 5 5 3 3 3 4 2" xfId="25388" xr:uid="{00000000-0005-0000-0000-00005AA00000}"/>
    <cellStyle name="Normal 12 5 5 3 3 3 4 2 2" xfId="51008" xr:uid="{00000000-0005-0000-0000-00005BA00000}"/>
    <cellStyle name="Normal 12 5 5 3 3 3 4 3" xfId="38198" xr:uid="{00000000-0005-0000-0000-00005CA00000}"/>
    <cellStyle name="Normal 12 5 5 3 3 3 5" xfId="7087" xr:uid="{00000000-0005-0000-0000-00005DA00000}"/>
    <cellStyle name="Normal 12 5 5 3 3 3 5 2" xfId="19898" xr:uid="{00000000-0005-0000-0000-00005EA00000}"/>
    <cellStyle name="Normal 12 5 5 3 3 3 5 2 2" xfId="45518" xr:uid="{00000000-0005-0000-0000-00005FA00000}"/>
    <cellStyle name="Normal 12 5 5 3 3 3 5 3" xfId="32708" xr:uid="{00000000-0005-0000-0000-000060A00000}"/>
    <cellStyle name="Normal 12 5 5 3 3 3 6" xfId="14408" xr:uid="{00000000-0005-0000-0000-000061A00000}"/>
    <cellStyle name="Normal 12 5 5 3 3 3 6 2" xfId="40028" xr:uid="{00000000-0005-0000-0000-000062A00000}"/>
    <cellStyle name="Normal 12 5 5 3 3 3 7" xfId="27218" xr:uid="{00000000-0005-0000-0000-000063A00000}"/>
    <cellStyle name="Normal 12 5 5 3 3 4" xfId="2533" xr:uid="{00000000-0005-0000-0000-000064A00000}"/>
    <cellStyle name="Normal 12 5 5 3 3 4 2" xfId="8023" xr:uid="{00000000-0005-0000-0000-000065A00000}"/>
    <cellStyle name="Normal 12 5 5 3 3 4 2 2" xfId="20834" xr:uid="{00000000-0005-0000-0000-000066A00000}"/>
    <cellStyle name="Normal 12 5 5 3 3 4 2 2 2" xfId="46454" xr:uid="{00000000-0005-0000-0000-000067A00000}"/>
    <cellStyle name="Normal 12 5 5 3 3 4 2 3" xfId="33644" xr:uid="{00000000-0005-0000-0000-000068A00000}"/>
    <cellStyle name="Normal 12 5 5 3 3 4 3" xfId="15344" xr:uid="{00000000-0005-0000-0000-000069A00000}"/>
    <cellStyle name="Normal 12 5 5 3 3 4 3 2" xfId="40964" xr:uid="{00000000-0005-0000-0000-00006AA00000}"/>
    <cellStyle name="Normal 12 5 5 3 3 4 4" xfId="28154" xr:uid="{00000000-0005-0000-0000-00006BA00000}"/>
    <cellStyle name="Normal 12 5 5 3 3 5" xfId="4363" xr:uid="{00000000-0005-0000-0000-00006CA00000}"/>
    <cellStyle name="Normal 12 5 5 3 3 5 2" xfId="9853" xr:uid="{00000000-0005-0000-0000-00006DA00000}"/>
    <cellStyle name="Normal 12 5 5 3 3 5 2 2" xfId="22664" xr:uid="{00000000-0005-0000-0000-00006EA00000}"/>
    <cellStyle name="Normal 12 5 5 3 3 5 2 2 2" xfId="48284" xr:uid="{00000000-0005-0000-0000-00006FA00000}"/>
    <cellStyle name="Normal 12 5 5 3 3 5 2 3" xfId="35474" xr:uid="{00000000-0005-0000-0000-000070A00000}"/>
    <cellStyle name="Normal 12 5 5 3 3 5 3" xfId="17174" xr:uid="{00000000-0005-0000-0000-000071A00000}"/>
    <cellStyle name="Normal 12 5 5 3 3 5 3 2" xfId="42794" xr:uid="{00000000-0005-0000-0000-000072A00000}"/>
    <cellStyle name="Normal 12 5 5 3 3 5 4" xfId="29984" xr:uid="{00000000-0005-0000-0000-000073A00000}"/>
    <cellStyle name="Normal 12 5 5 3 3 6" xfId="11683" xr:uid="{00000000-0005-0000-0000-000074A00000}"/>
    <cellStyle name="Normal 12 5 5 3 3 6 2" xfId="24494" xr:uid="{00000000-0005-0000-0000-000075A00000}"/>
    <cellStyle name="Normal 12 5 5 3 3 6 2 2" xfId="50114" xr:uid="{00000000-0005-0000-0000-000076A00000}"/>
    <cellStyle name="Normal 12 5 5 3 3 6 3" xfId="37304" xr:uid="{00000000-0005-0000-0000-000077A00000}"/>
    <cellStyle name="Normal 12 5 5 3 3 7" xfId="6193" xr:uid="{00000000-0005-0000-0000-000078A00000}"/>
    <cellStyle name="Normal 12 5 5 3 3 7 2" xfId="19004" xr:uid="{00000000-0005-0000-0000-000079A00000}"/>
    <cellStyle name="Normal 12 5 5 3 3 7 2 2" xfId="44624" xr:uid="{00000000-0005-0000-0000-00007AA00000}"/>
    <cellStyle name="Normal 12 5 5 3 3 7 3" xfId="31814" xr:uid="{00000000-0005-0000-0000-00007BA00000}"/>
    <cellStyle name="Normal 12 5 5 3 3 8" xfId="13514" xr:uid="{00000000-0005-0000-0000-00007CA00000}"/>
    <cellStyle name="Normal 12 5 5 3 3 8 2" xfId="39134" xr:uid="{00000000-0005-0000-0000-00007DA00000}"/>
    <cellStyle name="Normal 12 5 5 3 3 9" xfId="26324" xr:uid="{00000000-0005-0000-0000-00007EA00000}"/>
    <cellStyle name="Normal 12 5 5 3 4" xfId="477" xr:uid="{00000000-0005-0000-0000-00007FA00000}"/>
    <cellStyle name="Normal 12 5 5 3 4 2" xfId="1372" xr:uid="{00000000-0005-0000-0000-000080A00000}"/>
    <cellStyle name="Normal 12 5 5 3 4 2 2" xfId="3202" xr:uid="{00000000-0005-0000-0000-000081A00000}"/>
    <cellStyle name="Normal 12 5 5 3 4 2 2 2" xfId="8692" xr:uid="{00000000-0005-0000-0000-000082A00000}"/>
    <cellStyle name="Normal 12 5 5 3 4 2 2 2 2" xfId="21503" xr:uid="{00000000-0005-0000-0000-000083A00000}"/>
    <cellStyle name="Normal 12 5 5 3 4 2 2 2 2 2" xfId="47123" xr:uid="{00000000-0005-0000-0000-000084A00000}"/>
    <cellStyle name="Normal 12 5 5 3 4 2 2 2 3" xfId="34313" xr:uid="{00000000-0005-0000-0000-000085A00000}"/>
    <cellStyle name="Normal 12 5 5 3 4 2 2 3" xfId="16013" xr:uid="{00000000-0005-0000-0000-000086A00000}"/>
    <cellStyle name="Normal 12 5 5 3 4 2 2 3 2" xfId="41633" xr:uid="{00000000-0005-0000-0000-000087A00000}"/>
    <cellStyle name="Normal 12 5 5 3 4 2 2 4" xfId="28823" xr:uid="{00000000-0005-0000-0000-000088A00000}"/>
    <cellStyle name="Normal 12 5 5 3 4 2 3" xfId="5032" xr:uid="{00000000-0005-0000-0000-000089A00000}"/>
    <cellStyle name="Normal 12 5 5 3 4 2 3 2" xfId="10522" xr:uid="{00000000-0005-0000-0000-00008AA00000}"/>
    <cellStyle name="Normal 12 5 5 3 4 2 3 2 2" xfId="23333" xr:uid="{00000000-0005-0000-0000-00008BA00000}"/>
    <cellStyle name="Normal 12 5 5 3 4 2 3 2 2 2" xfId="48953" xr:uid="{00000000-0005-0000-0000-00008CA00000}"/>
    <cellStyle name="Normal 12 5 5 3 4 2 3 2 3" xfId="36143" xr:uid="{00000000-0005-0000-0000-00008DA00000}"/>
    <cellStyle name="Normal 12 5 5 3 4 2 3 3" xfId="17843" xr:uid="{00000000-0005-0000-0000-00008EA00000}"/>
    <cellStyle name="Normal 12 5 5 3 4 2 3 3 2" xfId="43463" xr:uid="{00000000-0005-0000-0000-00008FA00000}"/>
    <cellStyle name="Normal 12 5 5 3 4 2 3 4" xfId="30653" xr:uid="{00000000-0005-0000-0000-000090A00000}"/>
    <cellStyle name="Normal 12 5 5 3 4 2 4" xfId="12352" xr:uid="{00000000-0005-0000-0000-000091A00000}"/>
    <cellStyle name="Normal 12 5 5 3 4 2 4 2" xfId="25163" xr:uid="{00000000-0005-0000-0000-000092A00000}"/>
    <cellStyle name="Normal 12 5 5 3 4 2 4 2 2" xfId="50783" xr:uid="{00000000-0005-0000-0000-000093A00000}"/>
    <cellStyle name="Normal 12 5 5 3 4 2 4 3" xfId="37973" xr:uid="{00000000-0005-0000-0000-000094A00000}"/>
    <cellStyle name="Normal 12 5 5 3 4 2 5" xfId="6862" xr:uid="{00000000-0005-0000-0000-000095A00000}"/>
    <cellStyle name="Normal 12 5 5 3 4 2 5 2" xfId="19673" xr:uid="{00000000-0005-0000-0000-000096A00000}"/>
    <cellStyle name="Normal 12 5 5 3 4 2 5 2 2" xfId="45293" xr:uid="{00000000-0005-0000-0000-000097A00000}"/>
    <cellStyle name="Normal 12 5 5 3 4 2 5 3" xfId="32483" xr:uid="{00000000-0005-0000-0000-000098A00000}"/>
    <cellStyle name="Normal 12 5 5 3 4 2 6" xfId="14183" xr:uid="{00000000-0005-0000-0000-000099A00000}"/>
    <cellStyle name="Normal 12 5 5 3 4 2 6 2" xfId="39803" xr:uid="{00000000-0005-0000-0000-00009AA00000}"/>
    <cellStyle name="Normal 12 5 5 3 4 2 7" xfId="26993" xr:uid="{00000000-0005-0000-0000-00009BA00000}"/>
    <cellStyle name="Normal 12 5 5 3 4 3" xfId="2308" xr:uid="{00000000-0005-0000-0000-00009CA00000}"/>
    <cellStyle name="Normal 12 5 5 3 4 3 2" xfId="7798" xr:uid="{00000000-0005-0000-0000-00009DA00000}"/>
    <cellStyle name="Normal 12 5 5 3 4 3 2 2" xfId="20609" xr:uid="{00000000-0005-0000-0000-00009EA00000}"/>
    <cellStyle name="Normal 12 5 5 3 4 3 2 2 2" xfId="46229" xr:uid="{00000000-0005-0000-0000-00009FA00000}"/>
    <cellStyle name="Normal 12 5 5 3 4 3 2 3" xfId="33419" xr:uid="{00000000-0005-0000-0000-0000A0A00000}"/>
    <cellStyle name="Normal 12 5 5 3 4 3 3" xfId="15119" xr:uid="{00000000-0005-0000-0000-0000A1A00000}"/>
    <cellStyle name="Normal 12 5 5 3 4 3 3 2" xfId="40739" xr:uid="{00000000-0005-0000-0000-0000A2A00000}"/>
    <cellStyle name="Normal 12 5 5 3 4 3 4" xfId="27929" xr:uid="{00000000-0005-0000-0000-0000A3A00000}"/>
    <cellStyle name="Normal 12 5 5 3 4 4" xfId="4138" xr:uid="{00000000-0005-0000-0000-0000A4A00000}"/>
    <cellStyle name="Normal 12 5 5 3 4 4 2" xfId="9628" xr:uid="{00000000-0005-0000-0000-0000A5A00000}"/>
    <cellStyle name="Normal 12 5 5 3 4 4 2 2" xfId="22439" xr:uid="{00000000-0005-0000-0000-0000A6A00000}"/>
    <cellStyle name="Normal 12 5 5 3 4 4 2 2 2" xfId="48059" xr:uid="{00000000-0005-0000-0000-0000A7A00000}"/>
    <cellStyle name="Normal 12 5 5 3 4 4 2 3" xfId="35249" xr:uid="{00000000-0005-0000-0000-0000A8A00000}"/>
    <cellStyle name="Normal 12 5 5 3 4 4 3" xfId="16949" xr:uid="{00000000-0005-0000-0000-0000A9A00000}"/>
    <cellStyle name="Normal 12 5 5 3 4 4 3 2" xfId="42569" xr:uid="{00000000-0005-0000-0000-0000AAA00000}"/>
    <cellStyle name="Normal 12 5 5 3 4 4 4" xfId="29759" xr:uid="{00000000-0005-0000-0000-0000ABA00000}"/>
    <cellStyle name="Normal 12 5 5 3 4 5" xfId="11458" xr:uid="{00000000-0005-0000-0000-0000ACA00000}"/>
    <cellStyle name="Normal 12 5 5 3 4 5 2" xfId="24269" xr:uid="{00000000-0005-0000-0000-0000ADA00000}"/>
    <cellStyle name="Normal 12 5 5 3 4 5 2 2" xfId="49889" xr:uid="{00000000-0005-0000-0000-0000AEA00000}"/>
    <cellStyle name="Normal 12 5 5 3 4 5 3" xfId="37079" xr:uid="{00000000-0005-0000-0000-0000AFA00000}"/>
    <cellStyle name="Normal 12 5 5 3 4 6" xfId="5968" xr:uid="{00000000-0005-0000-0000-0000B0A00000}"/>
    <cellStyle name="Normal 12 5 5 3 4 6 2" xfId="18779" xr:uid="{00000000-0005-0000-0000-0000B1A00000}"/>
    <cellStyle name="Normal 12 5 5 3 4 6 2 2" xfId="44399" xr:uid="{00000000-0005-0000-0000-0000B2A00000}"/>
    <cellStyle name="Normal 12 5 5 3 4 6 3" xfId="31589" xr:uid="{00000000-0005-0000-0000-0000B3A00000}"/>
    <cellStyle name="Normal 12 5 5 3 4 7" xfId="13289" xr:uid="{00000000-0005-0000-0000-0000B4A00000}"/>
    <cellStyle name="Normal 12 5 5 3 4 7 2" xfId="38909" xr:uid="{00000000-0005-0000-0000-0000B5A00000}"/>
    <cellStyle name="Normal 12 5 5 3 4 8" xfId="26099" xr:uid="{00000000-0005-0000-0000-0000B6A00000}"/>
    <cellStyle name="Normal 12 5 5 3 5" xfId="836" xr:uid="{00000000-0005-0000-0000-0000B7A00000}"/>
    <cellStyle name="Normal 12 5 5 3 5 2" xfId="1731" xr:uid="{00000000-0005-0000-0000-0000B8A00000}"/>
    <cellStyle name="Normal 12 5 5 3 5 2 2" xfId="3561" xr:uid="{00000000-0005-0000-0000-0000B9A00000}"/>
    <cellStyle name="Normal 12 5 5 3 5 2 2 2" xfId="9051" xr:uid="{00000000-0005-0000-0000-0000BAA00000}"/>
    <cellStyle name="Normal 12 5 5 3 5 2 2 2 2" xfId="21862" xr:uid="{00000000-0005-0000-0000-0000BBA00000}"/>
    <cellStyle name="Normal 12 5 5 3 5 2 2 2 2 2" xfId="47482" xr:uid="{00000000-0005-0000-0000-0000BCA00000}"/>
    <cellStyle name="Normal 12 5 5 3 5 2 2 2 3" xfId="34672" xr:uid="{00000000-0005-0000-0000-0000BDA00000}"/>
    <cellStyle name="Normal 12 5 5 3 5 2 2 3" xfId="16372" xr:uid="{00000000-0005-0000-0000-0000BEA00000}"/>
    <cellStyle name="Normal 12 5 5 3 5 2 2 3 2" xfId="41992" xr:uid="{00000000-0005-0000-0000-0000BFA00000}"/>
    <cellStyle name="Normal 12 5 5 3 5 2 2 4" xfId="29182" xr:uid="{00000000-0005-0000-0000-0000C0A00000}"/>
    <cellStyle name="Normal 12 5 5 3 5 2 3" xfId="5391" xr:uid="{00000000-0005-0000-0000-0000C1A00000}"/>
    <cellStyle name="Normal 12 5 5 3 5 2 3 2" xfId="10881" xr:uid="{00000000-0005-0000-0000-0000C2A00000}"/>
    <cellStyle name="Normal 12 5 5 3 5 2 3 2 2" xfId="23692" xr:uid="{00000000-0005-0000-0000-0000C3A00000}"/>
    <cellStyle name="Normal 12 5 5 3 5 2 3 2 2 2" xfId="49312" xr:uid="{00000000-0005-0000-0000-0000C4A00000}"/>
    <cellStyle name="Normal 12 5 5 3 5 2 3 2 3" xfId="36502" xr:uid="{00000000-0005-0000-0000-0000C5A00000}"/>
    <cellStyle name="Normal 12 5 5 3 5 2 3 3" xfId="18202" xr:uid="{00000000-0005-0000-0000-0000C6A00000}"/>
    <cellStyle name="Normal 12 5 5 3 5 2 3 3 2" xfId="43822" xr:uid="{00000000-0005-0000-0000-0000C7A00000}"/>
    <cellStyle name="Normal 12 5 5 3 5 2 3 4" xfId="31012" xr:uid="{00000000-0005-0000-0000-0000C8A00000}"/>
    <cellStyle name="Normal 12 5 5 3 5 2 4" xfId="12711" xr:uid="{00000000-0005-0000-0000-0000C9A00000}"/>
    <cellStyle name="Normal 12 5 5 3 5 2 4 2" xfId="25522" xr:uid="{00000000-0005-0000-0000-0000CAA00000}"/>
    <cellStyle name="Normal 12 5 5 3 5 2 4 2 2" xfId="51142" xr:uid="{00000000-0005-0000-0000-0000CBA00000}"/>
    <cellStyle name="Normal 12 5 5 3 5 2 4 3" xfId="38332" xr:uid="{00000000-0005-0000-0000-0000CCA00000}"/>
    <cellStyle name="Normal 12 5 5 3 5 2 5" xfId="7221" xr:uid="{00000000-0005-0000-0000-0000CDA00000}"/>
    <cellStyle name="Normal 12 5 5 3 5 2 5 2" xfId="20032" xr:uid="{00000000-0005-0000-0000-0000CEA00000}"/>
    <cellStyle name="Normal 12 5 5 3 5 2 5 2 2" xfId="45652" xr:uid="{00000000-0005-0000-0000-0000CFA00000}"/>
    <cellStyle name="Normal 12 5 5 3 5 2 5 3" xfId="32842" xr:uid="{00000000-0005-0000-0000-0000D0A00000}"/>
    <cellStyle name="Normal 12 5 5 3 5 2 6" xfId="14542" xr:uid="{00000000-0005-0000-0000-0000D1A00000}"/>
    <cellStyle name="Normal 12 5 5 3 5 2 6 2" xfId="40162" xr:uid="{00000000-0005-0000-0000-0000D2A00000}"/>
    <cellStyle name="Normal 12 5 5 3 5 2 7" xfId="27352" xr:uid="{00000000-0005-0000-0000-0000D3A00000}"/>
    <cellStyle name="Normal 12 5 5 3 5 3" xfId="2667" xr:uid="{00000000-0005-0000-0000-0000D4A00000}"/>
    <cellStyle name="Normal 12 5 5 3 5 3 2" xfId="8157" xr:uid="{00000000-0005-0000-0000-0000D5A00000}"/>
    <cellStyle name="Normal 12 5 5 3 5 3 2 2" xfId="20968" xr:uid="{00000000-0005-0000-0000-0000D6A00000}"/>
    <cellStyle name="Normal 12 5 5 3 5 3 2 2 2" xfId="46588" xr:uid="{00000000-0005-0000-0000-0000D7A00000}"/>
    <cellStyle name="Normal 12 5 5 3 5 3 2 3" xfId="33778" xr:uid="{00000000-0005-0000-0000-0000D8A00000}"/>
    <cellStyle name="Normal 12 5 5 3 5 3 3" xfId="15478" xr:uid="{00000000-0005-0000-0000-0000D9A00000}"/>
    <cellStyle name="Normal 12 5 5 3 5 3 3 2" xfId="41098" xr:uid="{00000000-0005-0000-0000-0000DAA00000}"/>
    <cellStyle name="Normal 12 5 5 3 5 3 4" xfId="28288" xr:uid="{00000000-0005-0000-0000-0000DBA00000}"/>
    <cellStyle name="Normal 12 5 5 3 5 4" xfId="4497" xr:uid="{00000000-0005-0000-0000-0000DCA00000}"/>
    <cellStyle name="Normal 12 5 5 3 5 4 2" xfId="9987" xr:uid="{00000000-0005-0000-0000-0000DDA00000}"/>
    <cellStyle name="Normal 12 5 5 3 5 4 2 2" xfId="22798" xr:uid="{00000000-0005-0000-0000-0000DEA00000}"/>
    <cellStyle name="Normal 12 5 5 3 5 4 2 2 2" xfId="48418" xr:uid="{00000000-0005-0000-0000-0000DFA00000}"/>
    <cellStyle name="Normal 12 5 5 3 5 4 2 3" xfId="35608" xr:uid="{00000000-0005-0000-0000-0000E0A00000}"/>
    <cellStyle name="Normal 12 5 5 3 5 4 3" xfId="17308" xr:uid="{00000000-0005-0000-0000-0000E1A00000}"/>
    <cellStyle name="Normal 12 5 5 3 5 4 3 2" xfId="42928" xr:uid="{00000000-0005-0000-0000-0000E2A00000}"/>
    <cellStyle name="Normal 12 5 5 3 5 4 4" xfId="30118" xr:uid="{00000000-0005-0000-0000-0000E3A00000}"/>
    <cellStyle name="Normal 12 5 5 3 5 5" xfId="11817" xr:uid="{00000000-0005-0000-0000-0000E4A00000}"/>
    <cellStyle name="Normal 12 5 5 3 5 5 2" xfId="24628" xr:uid="{00000000-0005-0000-0000-0000E5A00000}"/>
    <cellStyle name="Normal 12 5 5 3 5 5 2 2" xfId="50248" xr:uid="{00000000-0005-0000-0000-0000E6A00000}"/>
    <cellStyle name="Normal 12 5 5 3 5 5 3" xfId="37438" xr:uid="{00000000-0005-0000-0000-0000E7A00000}"/>
    <cellStyle name="Normal 12 5 5 3 5 6" xfId="6327" xr:uid="{00000000-0005-0000-0000-0000E8A00000}"/>
    <cellStyle name="Normal 12 5 5 3 5 6 2" xfId="19138" xr:uid="{00000000-0005-0000-0000-0000E9A00000}"/>
    <cellStyle name="Normal 12 5 5 3 5 6 2 2" xfId="44758" xr:uid="{00000000-0005-0000-0000-0000EAA00000}"/>
    <cellStyle name="Normal 12 5 5 3 5 6 3" xfId="31948" xr:uid="{00000000-0005-0000-0000-0000EBA00000}"/>
    <cellStyle name="Normal 12 5 5 3 5 7" xfId="13648" xr:uid="{00000000-0005-0000-0000-0000ECA00000}"/>
    <cellStyle name="Normal 12 5 5 3 5 7 2" xfId="39268" xr:uid="{00000000-0005-0000-0000-0000EDA00000}"/>
    <cellStyle name="Normal 12 5 5 3 5 8" xfId="26458" xr:uid="{00000000-0005-0000-0000-0000EEA00000}"/>
    <cellStyle name="Normal 12 5 5 3 6" xfId="1237" xr:uid="{00000000-0005-0000-0000-0000EFA00000}"/>
    <cellStyle name="Normal 12 5 5 3 6 2" xfId="3067" xr:uid="{00000000-0005-0000-0000-0000F0A00000}"/>
    <cellStyle name="Normal 12 5 5 3 6 2 2" xfId="8557" xr:uid="{00000000-0005-0000-0000-0000F1A00000}"/>
    <cellStyle name="Normal 12 5 5 3 6 2 2 2" xfId="21368" xr:uid="{00000000-0005-0000-0000-0000F2A00000}"/>
    <cellStyle name="Normal 12 5 5 3 6 2 2 2 2" xfId="46988" xr:uid="{00000000-0005-0000-0000-0000F3A00000}"/>
    <cellStyle name="Normal 12 5 5 3 6 2 2 3" xfId="34178" xr:uid="{00000000-0005-0000-0000-0000F4A00000}"/>
    <cellStyle name="Normal 12 5 5 3 6 2 3" xfId="15878" xr:uid="{00000000-0005-0000-0000-0000F5A00000}"/>
    <cellStyle name="Normal 12 5 5 3 6 2 3 2" xfId="41498" xr:uid="{00000000-0005-0000-0000-0000F6A00000}"/>
    <cellStyle name="Normal 12 5 5 3 6 2 4" xfId="28688" xr:uid="{00000000-0005-0000-0000-0000F7A00000}"/>
    <cellStyle name="Normal 12 5 5 3 6 3" xfId="4897" xr:uid="{00000000-0005-0000-0000-0000F8A00000}"/>
    <cellStyle name="Normal 12 5 5 3 6 3 2" xfId="10387" xr:uid="{00000000-0005-0000-0000-0000F9A00000}"/>
    <cellStyle name="Normal 12 5 5 3 6 3 2 2" xfId="23198" xr:uid="{00000000-0005-0000-0000-0000FAA00000}"/>
    <cellStyle name="Normal 12 5 5 3 6 3 2 2 2" xfId="48818" xr:uid="{00000000-0005-0000-0000-0000FBA00000}"/>
    <cellStyle name="Normal 12 5 5 3 6 3 2 3" xfId="36008" xr:uid="{00000000-0005-0000-0000-0000FCA00000}"/>
    <cellStyle name="Normal 12 5 5 3 6 3 3" xfId="17708" xr:uid="{00000000-0005-0000-0000-0000FDA00000}"/>
    <cellStyle name="Normal 12 5 5 3 6 3 3 2" xfId="43328" xr:uid="{00000000-0005-0000-0000-0000FEA00000}"/>
    <cellStyle name="Normal 12 5 5 3 6 3 4" xfId="30518" xr:uid="{00000000-0005-0000-0000-0000FFA00000}"/>
    <cellStyle name="Normal 12 5 5 3 6 4" xfId="12217" xr:uid="{00000000-0005-0000-0000-000000A10000}"/>
    <cellStyle name="Normal 12 5 5 3 6 4 2" xfId="25028" xr:uid="{00000000-0005-0000-0000-000001A10000}"/>
    <cellStyle name="Normal 12 5 5 3 6 4 2 2" xfId="50648" xr:uid="{00000000-0005-0000-0000-000002A10000}"/>
    <cellStyle name="Normal 12 5 5 3 6 4 3" xfId="37838" xr:uid="{00000000-0005-0000-0000-000003A10000}"/>
    <cellStyle name="Normal 12 5 5 3 6 5" xfId="6727" xr:uid="{00000000-0005-0000-0000-000004A10000}"/>
    <cellStyle name="Normal 12 5 5 3 6 5 2" xfId="19538" xr:uid="{00000000-0005-0000-0000-000005A10000}"/>
    <cellStyle name="Normal 12 5 5 3 6 5 2 2" xfId="45158" xr:uid="{00000000-0005-0000-0000-000006A10000}"/>
    <cellStyle name="Normal 12 5 5 3 6 5 3" xfId="32348" xr:uid="{00000000-0005-0000-0000-000007A10000}"/>
    <cellStyle name="Normal 12 5 5 3 6 6" xfId="14048" xr:uid="{00000000-0005-0000-0000-000008A10000}"/>
    <cellStyle name="Normal 12 5 5 3 6 6 2" xfId="39668" xr:uid="{00000000-0005-0000-0000-000009A10000}"/>
    <cellStyle name="Normal 12 5 5 3 6 7" xfId="26858" xr:uid="{00000000-0005-0000-0000-00000AA10000}"/>
    <cellStyle name="Normal 12 5 5 3 7" xfId="2173" xr:uid="{00000000-0005-0000-0000-00000BA10000}"/>
    <cellStyle name="Normal 12 5 5 3 7 2" xfId="7663" xr:uid="{00000000-0005-0000-0000-00000CA10000}"/>
    <cellStyle name="Normal 12 5 5 3 7 2 2" xfId="20474" xr:uid="{00000000-0005-0000-0000-00000DA10000}"/>
    <cellStyle name="Normal 12 5 5 3 7 2 2 2" xfId="46094" xr:uid="{00000000-0005-0000-0000-00000EA10000}"/>
    <cellStyle name="Normal 12 5 5 3 7 2 3" xfId="33284" xr:uid="{00000000-0005-0000-0000-00000FA10000}"/>
    <cellStyle name="Normal 12 5 5 3 7 3" xfId="14984" xr:uid="{00000000-0005-0000-0000-000010A10000}"/>
    <cellStyle name="Normal 12 5 5 3 7 3 2" xfId="40604" xr:uid="{00000000-0005-0000-0000-000011A10000}"/>
    <cellStyle name="Normal 12 5 5 3 7 4" xfId="27794" xr:uid="{00000000-0005-0000-0000-000012A10000}"/>
    <cellStyle name="Normal 12 5 5 3 8" xfId="4003" xr:uid="{00000000-0005-0000-0000-000013A10000}"/>
    <cellStyle name="Normal 12 5 5 3 8 2" xfId="9493" xr:uid="{00000000-0005-0000-0000-000014A10000}"/>
    <cellStyle name="Normal 12 5 5 3 8 2 2" xfId="22304" xr:uid="{00000000-0005-0000-0000-000015A10000}"/>
    <cellStyle name="Normal 12 5 5 3 8 2 2 2" xfId="47924" xr:uid="{00000000-0005-0000-0000-000016A10000}"/>
    <cellStyle name="Normal 12 5 5 3 8 2 3" xfId="35114" xr:uid="{00000000-0005-0000-0000-000017A10000}"/>
    <cellStyle name="Normal 12 5 5 3 8 3" xfId="16814" xr:uid="{00000000-0005-0000-0000-000018A10000}"/>
    <cellStyle name="Normal 12 5 5 3 8 3 2" xfId="42434" xr:uid="{00000000-0005-0000-0000-000019A10000}"/>
    <cellStyle name="Normal 12 5 5 3 8 4" xfId="29624" xr:uid="{00000000-0005-0000-0000-00001AA10000}"/>
    <cellStyle name="Normal 12 5 5 3 9" xfId="11323" xr:uid="{00000000-0005-0000-0000-00001BA10000}"/>
    <cellStyle name="Normal 12 5 5 3 9 2" xfId="24134" xr:uid="{00000000-0005-0000-0000-00001CA10000}"/>
    <cellStyle name="Normal 12 5 5 3 9 2 2" xfId="49754" xr:uid="{00000000-0005-0000-0000-00001DA10000}"/>
    <cellStyle name="Normal 12 5 5 3 9 3" xfId="36944" xr:uid="{00000000-0005-0000-0000-00001EA10000}"/>
    <cellStyle name="Normal 12 5 5 4" xfId="394" xr:uid="{00000000-0005-0000-0000-00001FA10000}"/>
    <cellStyle name="Normal 12 5 5 4 2" xfId="877" xr:uid="{00000000-0005-0000-0000-000020A10000}"/>
    <cellStyle name="Normal 12 5 5 4 2 2" xfId="1772" xr:uid="{00000000-0005-0000-0000-000021A10000}"/>
    <cellStyle name="Normal 12 5 5 4 2 2 2" xfId="3602" xr:uid="{00000000-0005-0000-0000-000022A10000}"/>
    <cellStyle name="Normal 12 5 5 4 2 2 2 2" xfId="9092" xr:uid="{00000000-0005-0000-0000-000023A10000}"/>
    <cellStyle name="Normal 12 5 5 4 2 2 2 2 2" xfId="21903" xr:uid="{00000000-0005-0000-0000-000024A10000}"/>
    <cellStyle name="Normal 12 5 5 4 2 2 2 2 2 2" xfId="47523" xr:uid="{00000000-0005-0000-0000-000025A10000}"/>
    <cellStyle name="Normal 12 5 5 4 2 2 2 2 3" xfId="34713" xr:uid="{00000000-0005-0000-0000-000026A10000}"/>
    <cellStyle name="Normal 12 5 5 4 2 2 2 3" xfId="16413" xr:uid="{00000000-0005-0000-0000-000027A10000}"/>
    <cellStyle name="Normal 12 5 5 4 2 2 2 3 2" xfId="42033" xr:uid="{00000000-0005-0000-0000-000028A10000}"/>
    <cellStyle name="Normal 12 5 5 4 2 2 2 4" xfId="29223" xr:uid="{00000000-0005-0000-0000-000029A10000}"/>
    <cellStyle name="Normal 12 5 5 4 2 2 3" xfId="5432" xr:uid="{00000000-0005-0000-0000-00002AA10000}"/>
    <cellStyle name="Normal 12 5 5 4 2 2 3 2" xfId="10922" xr:uid="{00000000-0005-0000-0000-00002BA10000}"/>
    <cellStyle name="Normal 12 5 5 4 2 2 3 2 2" xfId="23733" xr:uid="{00000000-0005-0000-0000-00002CA10000}"/>
    <cellStyle name="Normal 12 5 5 4 2 2 3 2 2 2" xfId="49353" xr:uid="{00000000-0005-0000-0000-00002DA10000}"/>
    <cellStyle name="Normal 12 5 5 4 2 2 3 2 3" xfId="36543" xr:uid="{00000000-0005-0000-0000-00002EA10000}"/>
    <cellStyle name="Normal 12 5 5 4 2 2 3 3" xfId="18243" xr:uid="{00000000-0005-0000-0000-00002FA10000}"/>
    <cellStyle name="Normal 12 5 5 4 2 2 3 3 2" xfId="43863" xr:uid="{00000000-0005-0000-0000-000030A10000}"/>
    <cellStyle name="Normal 12 5 5 4 2 2 3 4" xfId="31053" xr:uid="{00000000-0005-0000-0000-000031A10000}"/>
    <cellStyle name="Normal 12 5 5 4 2 2 4" xfId="12752" xr:uid="{00000000-0005-0000-0000-000032A10000}"/>
    <cellStyle name="Normal 12 5 5 4 2 2 4 2" xfId="25563" xr:uid="{00000000-0005-0000-0000-000033A10000}"/>
    <cellStyle name="Normal 12 5 5 4 2 2 4 2 2" xfId="51183" xr:uid="{00000000-0005-0000-0000-000034A10000}"/>
    <cellStyle name="Normal 12 5 5 4 2 2 4 3" xfId="38373" xr:uid="{00000000-0005-0000-0000-000035A10000}"/>
    <cellStyle name="Normal 12 5 5 4 2 2 5" xfId="7262" xr:uid="{00000000-0005-0000-0000-000036A10000}"/>
    <cellStyle name="Normal 12 5 5 4 2 2 5 2" xfId="20073" xr:uid="{00000000-0005-0000-0000-000037A10000}"/>
    <cellStyle name="Normal 12 5 5 4 2 2 5 2 2" xfId="45693" xr:uid="{00000000-0005-0000-0000-000038A10000}"/>
    <cellStyle name="Normal 12 5 5 4 2 2 5 3" xfId="32883" xr:uid="{00000000-0005-0000-0000-000039A10000}"/>
    <cellStyle name="Normal 12 5 5 4 2 2 6" xfId="14583" xr:uid="{00000000-0005-0000-0000-00003AA10000}"/>
    <cellStyle name="Normal 12 5 5 4 2 2 6 2" xfId="40203" xr:uid="{00000000-0005-0000-0000-00003BA10000}"/>
    <cellStyle name="Normal 12 5 5 4 2 2 7" xfId="27393" xr:uid="{00000000-0005-0000-0000-00003CA10000}"/>
    <cellStyle name="Normal 12 5 5 4 2 3" xfId="2708" xr:uid="{00000000-0005-0000-0000-00003DA10000}"/>
    <cellStyle name="Normal 12 5 5 4 2 3 2" xfId="8198" xr:uid="{00000000-0005-0000-0000-00003EA10000}"/>
    <cellStyle name="Normal 12 5 5 4 2 3 2 2" xfId="21009" xr:uid="{00000000-0005-0000-0000-00003FA10000}"/>
    <cellStyle name="Normal 12 5 5 4 2 3 2 2 2" xfId="46629" xr:uid="{00000000-0005-0000-0000-000040A10000}"/>
    <cellStyle name="Normal 12 5 5 4 2 3 2 3" xfId="33819" xr:uid="{00000000-0005-0000-0000-000041A10000}"/>
    <cellStyle name="Normal 12 5 5 4 2 3 3" xfId="15519" xr:uid="{00000000-0005-0000-0000-000042A10000}"/>
    <cellStyle name="Normal 12 5 5 4 2 3 3 2" xfId="41139" xr:uid="{00000000-0005-0000-0000-000043A10000}"/>
    <cellStyle name="Normal 12 5 5 4 2 3 4" xfId="28329" xr:uid="{00000000-0005-0000-0000-000044A10000}"/>
    <cellStyle name="Normal 12 5 5 4 2 4" xfId="4538" xr:uid="{00000000-0005-0000-0000-000045A10000}"/>
    <cellStyle name="Normal 12 5 5 4 2 4 2" xfId="10028" xr:uid="{00000000-0005-0000-0000-000046A10000}"/>
    <cellStyle name="Normal 12 5 5 4 2 4 2 2" xfId="22839" xr:uid="{00000000-0005-0000-0000-000047A10000}"/>
    <cellStyle name="Normal 12 5 5 4 2 4 2 2 2" xfId="48459" xr:uid="{00000000-0005-0000-0000-000048A10000}"/>
    <cellStyle name="Normal 12 5 5 4 2 4 2 3" xfId="35649" xr:uid="{00000000-0005-0000-0000-000049A10000}"/>
    <cellStyle name="Normal 12 5 5 4 2 4 3" xfId="17349" xr:uid="{00000000-0005-0000-0000-00004AA10000}"/>
    <cellStyle name="Normal 12 5 5 4 2 4 3 2" xfId="42969" xr:uid="{00000000-0005-0000-0000-00004BA10000}"/>
    <cellStyle name="Normal 12 5 5 4 2 4 4" xfId="30159" xr:uid="{00000000-0005-0000-0000-00004CA10000}"/>
    <cellStyle name="Normal 12 5 5 4 2 5" xfId="11858" xr:uid="{00000000-0005-0000-0000-00004DA10000}"/>
    <cellStyle name="Normal 12 5 5 4 2 5 2" xfId="24669" xr:uid="{00000000-0005-0000-0000-00004EA10000}"/>
    <cellStyle name="Normal 12 5 5 4 2 5 2 2" xfId="50289" xr:uid="{00000000-0005-0000-0000-00004FA10000}"/>
    <cellStyle name="Normal 12 5 5 4 2 5 3" xfId="37479" xr:uid="{00000000-0005-0000-0000-000050A10000}"/>
    <cellStyle name="Normal 12 5 5 4 2 6" xfId="6368" xr:uid="{00000000-0005-0000-0000-000051A10000}"/>
    <cellStyle name="Normal 12 5 5 4 2 6 2" xfId="19179" xr:uid="{00000000-0005-0000-0000-000052A10000}"/>
    <cellStyle name="Normal 12 5 5 4 2 6 2 2" xfId="44799" xr:uid="{00000000-0005-0000-0000-000053A10000}"/>
    <cellStyle name="Normal 12 5 5 4 2 6 3" xfId="31989" xr:uid="{00000000-0005-0000-0000-000054A10000}"/>
    <cellStyle name="Normal 12 5 5 4 2 7" xfId="13689" xr:uid="{00000000-0005-0000-0000-000055A10000}"/>
    <cellStyle name="Normal 12 5 5 4 2 7 2" xfId="39309" xr:uid="{00000000-0005-0000-0000-000056A10000}"/>
    <cellStyle name="Normal 12 5 5 4 2 8" xfId="26499" xr:uid="{00000000-0005-0000-0000-000057A10000}"/>
    <cellStyle name="Normal 12 5 5 4 3" xfId="1289" xr:uid="{00000000-0005-0000-0000-000058A10000}"/>
    <cellStyle name="Normal 12 5 5 4 3 2" xfId="3119" xr:uid="{00000000-0005-0000-0000-000059A10000}"/>
    <cellStyle name="Normal 12 5 5 4 3 2 2" xfId="8609" xr:uid="{00000000-0005-0000-0000-00005AA10000}"/>
    <cellStyle name="Normal 12 5 5 4 3 2 2 2" xfId="21420" xr:uid="{00000000-0005-0000-0000-00005BA10000}"/>
    <cellStyle name="Normal 12 5 5 4 3 2 2 2 2" xfId="47040" xr:uid="{00000000-0005-0000-0000-00005CA10000}"/>
    <cellStyle name="Normal 12 5 5 4 3 2 2 3" xfId="34230" xr:uid="{00000000-0005-0000-0000-00005DA10000}"/>
    <cellStyle name="Normal 12 5 5 4 3 2 3" xfId="15930" xr:uid="{00000000-0005-0000-0000-00005EA10000}"/>
    <cellStyle name="Normal 12 5 5 4 3 2 3 2" xfId="41550" xr:uid="{00000000-0005-0000-0000-00005FA10000}"/>
    <cellStyle name="Normal 12 5 5 4 3 2 4" xfId="28740" xr:uid="{00000000-0005-0000-0000-000060A10000}"/>
    <cellStyle name="Normal 12 5 5 4 3 3" xfId="4949" xr:uid="{00000000-0005-0000-0000-000061A10000}"/>
    <cellStyle name="Normal 12 5 5 4 3 3 2" xfId="10439" xr:uid="{00000000-0005-0000-0000-000062A10000}"/>
    <cellStyle name="Normal 12 5 5 4 3 3 2 2" xfId="23250" xr:uid="{00000000-0005-0000-0000-000063A10000}"/>
    <cellStyle name="Normal 12 5 5 4 3 3 2 2 2" xfId="48870" xr:uid="{00000000-0005-0000-0000-000064A10000}"/>
    <cellStyle name="Normal 12 5 5 4 3 3 2 3" xfId="36060" xr:uid="{00000000-0005-0000-0000-000065A10000}"/>
    <cellStyle name="Normal 12 5 5 4 3 3 3" xfId="17760" xr:uid="{00000000-0005-0000-0000-000066A10000}"/>
    <cellStyle name="Normal 12 5 5 4 3 3 3 2" xfId="43380" xr:uid="{00000000-0005-0000-0000-000067A10000}"/>
    <cellStyle name="Normal 12 5 5 4 3 3 4" xfId="30570" xr:uid="{00000000-0005-0000-0000-000068A10000}"/>
    <cellStyle name="Normal 12 5 5 4 3 4" xfId="12269" xr:uid="{00000000-0005-0000-0000-000069A10000}"/>
    <cellStyle name="Normal 12 5 5 4 3 4 2" xfId="25080" xr:uid="{00000000-0005-0000-0000-00006AA10000}"/>
    <cellStyle name="Normal 12 5 5 4 3 4 2 2" xfId="50700" xr:uid="{00000000-0005-0000-0000-00006BA10000}"/>
    <cellStyle name="Normal 12 5 5 4 3 4 3" xfId="37890" xr:uid="{00000000-0005-0000-0000-00006CA10000}"/>
    <cellStyle name="Normal 12 5 5 4 3 5" xfId="6779" xr:uid="{00000000-0005-0000-0000-00006DA10000}"/>
    <cellStyle name="Normal 12 5 5 4 3 5 2" xfId="19590" xr:uid="{00000000-0005-0000-0000-00006EA10000}"/>
    <cellStyle name="Normal 12 5 5 4 3 5 2 2" xfId="45210" xr:uid="{00000000-0005-0000-0000-00006FA10000}"/>
    <cellStyle name="Normal 12 5 5 4 3 5 3" xfId="32400" xr:uid="{00000000-0005-0000-0000-000070A10000}"/>
    <cellStyle name="Normal 12 5 5 4 3 6" xfId="14100" xr:uid="{00000000-0005-0000-0000-000071A10000}"/>
    <cellStyle name="Normal 12 5 5 4 3 6 2" xfId="39720" xr:uid="{00000000-0005-0000-0000-000072A10000}"/>
    <cellStyle name="Normal 12 5 5 4 3 7" xfId="26910" xr:uid="{00000000-0005-0000-0000-000073A10000}"/>
    <cellStyle name="Normal 12 5 5 4 4" xfId="2225" xr:uid="{00000000-0005-0000-0000-000074A10000}"/>
    <cellStyle name="Normal 12 5 5 4 4 2" xfId="7715" xr:uid="{00000000-0005-0000-0000-000075A10000}"/>
    <cellStyle name="Normal 12 5 5 4 4 2 2" xfId="20526" xr:uid="{00000000-0005-0000-0000-000076A10000}"/>
    <cellStyle name="Normal 12 5 5 4 4 2 2 2" xfId="46146" xr:uid="{00000000-0005-0000-0000-000077A10000}"/>
    <cellStyle name="Normal 12 5 5 4 4 2 3" xfId="33336" xr:uid="{00000000-0005-0000-0000-000078A10000}"/>
    <cellStyle name="Normal 12 5 5 4 4 3" xfId="15036" xr:uid="{00000000-0005-0000-0000-000079A10000}"/>
    <cellStyle name="Normal 12 5 5 4 4 3 2" xfId="40656" xr:uid="{00000000-0005-0000-0000-00007AA10000}"/>
    <cellStyle name="Normal 12 5 5 4 4 4" xfId="27846" xr:uid="{00000000-0005-0000-0000-00007BA10000}"/>
    <cellStyle name="Normal 12 5 5 4 5" xfId="4055" xr:uid="{00000000-0005-0000-0000-00007CA10000}"/>
    <cellStyle name="Normal 12 5 5 4 5 2" xfId="9545" xr:uid="{00000000-0005-0000-0000-00007DA10000}"/>
    <cellStyle name="Normal 12 5 5 4 5 2 2" xfId="22356" xr:uid="{00000000-0005-0000-0000-00007EA10000}"/>
    <cellStyle name="Normal 12 5 5 4 5 2 2 2" xfId="47976" xr:uid="{00000000-0005-0000-0000-00007FA10000}"/>
    <cellStyle name="Normal 12 5 5 4 5 2 3" xfId="35166" xr:uid="{00000000-0005-0000-0000-000080A10000}"/>
    <cellStyle name="Normal 12 5 5 4 5 3" xfId="16866" xr:uid="{00000000-0005-0000-0000-000081A10000}"/>
    <cellStyle name="Normal 12 5 5 4 5 3 2" xfId="42486" xr:uid="{00000000-0005-0000-0000-000082A10000}"/>
    <cellStyle name="Normal 12 5 5 4 5 4" xfId="29676" xr:uid="{00000000-0005-0000-0000-000083A10000}"/>
    <cellStyle name="Normal 12 5 5 4 6" xfId="11375" xr:uid="{00000000-0005-0000-0000-000084A10000}"/>
    <cellStyle name="Normal 12 5 5 4 6 2" xfId="24186" xr:uid="{00000000-0005-0000-0000-000085A10000}"/>
    <cellStyle name="Normal 12 5 5 4 6 2 2" xfId="49806" xr:uid="{00000000-0005-0000-0000-000086A10000}"/>
    <cellStyle name="Normal 12 5 5 4 6 3" xfId="36996" xr:uid="{00000000-0005-0000-0000-000087A10000}"/>
    <cellStyle name="Normal 12 5 5 4 7" xfId="5885" xr:uid="{00000000-0005-0000-0000-000088A10000}"/>
    <cellStyle name="Normal 12 5 5 4 7 2" xfId="18696" xr:uid="{00000000-0005-0000-0000-000089A10000}"/>
    <cellStyle name="Normal 12 5 5 4 7 2 2" xfId="44316" xr:uid="{00000000-0005-0000-0000-00008AA10000}"/>
    <cellStyle name="Normal 12 5 5 4 7 3" xfId="31506" xr:uid="{00000000-0005-0000-0000-00008BA10000}"/>
    <cellStyle name="Normal 12 5 5 4 8" xfId="13206" xr:uid="{00000000-0005-0000-0000-00008CA10000}"/>
    <cellStyle name="Normal 12 5 5 4 8 2" xfId="38826" xr:uid="{00000000-0005-0000-0000-00008DA10000}"/>
    <cellStyle name="Normal 12 5 5 4 9" xfId="26016" xr:uid="{00000000-0005-0000-0000-00008EA10000}"/>
    <cellStyle name="Normal 12 5 5 5" xfId="610" xr:uid="{00000000-0005-0000-0000-00008FA10000}"/>
    <cellStyle name="Normal 12 5 5 5 2" xfId="1010" xr:uid="{00000000-0005-0000-0000-000090A10000}"/>
    <cellStyle name="Normal 12 5 5 5 2 2" xfId="1905" xr:uid="{00000000-0005-0000-0000-000091A10000}"/>
    <cellStyle name="Normal 12 5 5 5 2 2 2" xfId="3735" xr:uid="{00000000-0005-0000-0000-000092A10000}"/>
    <cellStyle name="Normal 12 5 5 5 2 2 2 2" xfId="9225" xr:uid="{00000000-0005-0000-0000-000093A10000}"/>
    <cellStyle name="Normal 12 5 5 5 2 2 2 2 2" xfId="22036" xr:uid="{00000000-0005-0000-0000-000094A10000}"/>
    <cellStyle name="Normal 12 5 5 5 2 2 2 2 2 2" xfId="47656" xr:uid="{00000000-0005-0000-0000-000095A10000}"/>
    <cellStyle name="Normal 12 5 5 5 2 2 2 2 3" xfId="34846" xr:uid="{00000000-0005-0000-0000-000096A10000}"/>
    <cellStyle name="Normal 12 5 5 5 2 2 2 3" xfId="16546" xr:uid="{00000000-0005-0000-0000-000097A10000}"/>
    <cellStyle name="Normal 12 5 5 5 2 2 2 3 2" xfId="42166" xr:uid="{00000000-0005-0000-0000-000098A10000}"/>
    <cellStyle name="Normal 12 5 5 5 2 2 2 4" xfId="29356" xr:uid="{00000000-0005-0000-0000-000099A10000}"/>
    <cellStyle name="Normal 12 5 5 5 2 2 3" xfId="5565" xr:uid="{00000000-0005-0000-0000-00009AA10000}"/>
    <cellStyle name="Normal 12 5 5 5 2 2 3 2" xfId="11055" xr:uid="{00000000-0005-0000-0000-00009BA10000}"/>
    <cellStyle name="Normal 12 5 5 5 2 2 3 2 2" xfId="23866" xr:uid="{00000000-0005-0000-0000-00009CA10000}"/>
    <cellStyle name="Normal 12 5 5 5 2 2 3 2 2 2" xfId="49486" xr:uid="{00000000-0005-0000-0000-00009DA10000}"/>
    <cellStyle name="Normal 12 5 5 5 2 2 3 2 3" xfId="36676" xr:uid="{00000000-0005-0000-0000-00009EA10000}"/>
    <cellStyle name="Normal 12 5 5 5 2 2 3 3" xfId="18376" xr:uid="{00000000-0005-0000-0000-00009FA10000}"/>
    <cellStyle name="Normal 12 5 5 5 2 2 3 3 2" xfId="43996" xr:uid="{00000000-0005-0000-0000-0000A0A10000}"/>
    <cellStyle name="Normal 12 5 5 5 2 2 3 4" xfId="31186" xr:uid="{00000000-0005-0000-0000-0000A1A10000}"/>
    <cellStyle name="Normal 12 5 5 5 2 2 4" xfId="12885" xr:uid="{00000000-0005-0000-0000-0000A2A10000}"/>
    <cellStyle name="Normal 12 5 5 5 2 2 4 2" xfId="25696" xr:uid="{00000000-0005-0000-0000-0000A3A10000}"/>
    <cellStyle name="Normal 12 5 5 5 2 2 4 2 2" xfId="51316" xr:uid="{00000000-0005-0000-0000-0000A4A10000}"/>
    <cellStyle name="Normal 12 5 5 5 2 2 4 3" xfId="38506" xr:uid="{00000000-0005-0000-0000-0000A5A10000}"/>
    <cellStyle name="Normal 12 5 5 5 2 2 5" xfId="7395" xr:uid="{00000000-0005-0000-0000-0000A6A10000}"/>
    <cellStyle name="Normal 12 5 5 5 2 2 5 2" xfId="20206" xr:uid="{00000000-0005-0000-0000-0000A7A10000}"/>
    <cellStyle name="Normal 12 5 5 5 2 2 5 2 2" xfId="45826" xr:uid="{00000000-0005-0000-0000-0000A8A10000}"/>
    <cellStyle name="Normal 12 5 5 5 2 2 5 3" xfId="33016" xr:uid="{00000000-0005-0000-0000-0000A9A10000}"/>
    <cellStyle name="Normal 12 5 5 5 2 2 6" xfId="14716" xr:uid="{00000000-0005-0000-0000-0000AAA10000}"/>
    <cellStyle name="Normal 12 5 5 5 2 2 6 2" xfId="40336" xr:uid="{00000000-0005-0000-0000-0000ABA10000}"/>
    <cellStyle name="Normal 12 5 5 5 2 2 7" xfId="27526" xr:uid="{00000000-0005-0000-0000-0000ACA10000}"/>
    <cellStyle name="Normal 12 5 5 5 2 3" xfId="2841" xr:uid="{00000000-0005-0000-0000-0000ADA10000}"/>
    <cellStyle name="Normal 12 5 5 5 2 3 2" xfId="8331" xr:uid="{00000000-0005-0000-0000-0000AEA10000}"/>
    <cellStyle name="Normal 12 5 5 5 2 3 2 2" xfId="21142" xr:uid="{00000000-0005-0000-0000-0000AFA10000}"/>
    <cellStyle name="Normal 12 5 5 5 2 3 2 2 2" xfId="46762" xr:uid="{00000000-0005-0000-0000-0000B0A10000}"/>
    <cellStyle name="Normal 12 5 5 5 2 3 2 3" xfId="33952" xr:uid="{00000000-0005-0000-0000-0000B1A10000}"/>
    <cellStyle name="Normal 12 5 5 5 2 3 3" xfId="15652" xr:uid="{00000000-0005-0000-0000-0000B2A10000}"/>
    <cellStyle name="Normal 12 5 5 5 2 3 3 2" xfId="41272" xr:uid="{00000000-0005-0000-0000-0000B3A10000}"/>
    <cellStyle name="Normal 12 5 5 5 2 3 4" xfId="28462" xr:uid="{00000000-0005-0000-0000-0000B4A10000}"/>
    <cellStyle name="Normal 12 5 5 5 2 4" xfId="4671" xr:uid="{00000000-0005-0000-0000-0000B5A10000}"/>
    <cellStyle name="Normal 12 5 5 5 2 4 2" xfId="10161" xr:uid="{00000000-0005-0000-0000-0000B6A10000}"/>
    <cellStyle name="Normal 12 5 5 5 2 4 2 2" xfId="22972" xr:uid="{00000000-0005-0000-0000-0000B7A10000}"/>
    <cellStyle name="Normal 12 5 5 5 2 4 2 2 2" xfId="48592" xr:uid="{00000000-0005-0000-0000-0000B8A10000}"/>
    <cellStyle name="Normal 12 5 5 5 2 4 2 3" xfId="35782" xr:uid="{00000000-0005-0000-0000-0000B9A10000}"/>
    <cellStyle name="Normal 12 5 5 5 2 4 3" xfId="17482" xr:uid="{00000000-0005-0000-0000-0000BAA10000}"/>
    <cellStyle name="Normal 12 5 5 5 2 4 3 2" xfId="43102" xr:uid="{00000000-0005-0000-0000-0000BBA10000}"/>
    <cellStyle name="Normal 12 5 5 5 2 4 4" xfId="30292" xr:uid="{00000000-0005-0000-0000-0000BCA10000}"/>
    <cellStyle name="Normal 12 5 5 5 2 5" xfId="11991" xr:uid="{00000000-0005-0000-0000-0000BDA10000}"/>
    <cellStyle name="Normal 12 5 5 5 2 5 2" xfId="24802" xr:uid="{00000000-0005-0000-0000-0000BEA10000}"/>
    <cellStyle name="Normal 12 5 5 5 2 5 2 2" xfId="50422" xr:uid="{00000000-0005-0000-0000-0000BFA10000}"/>
    <cellStyle name="Normal 12 5 5 5 2 5 3" xfId="37612" xr:uid="{00000000-0005-0000-0000-0000C0A10000}"/>
    <cellStyle name="Normal 12 5 5 5 2 6" xfId="6501" xr:uid="{00000000-0005-0000-0000-0000C1A10000}"/>
    <cellStyle name="Normal 12 5 5 5 2 6 2" xfId="19312" xr:uid="{00000000-0005-0000-0000-0000C2A10000}"/>
    <cellStyle name="Normal 12 5 5 5 2 6 2 2" xfId="44932" xr:uid="{00000000-0005-0000-0000-0000C3A10000}"/>
    <cellStyle name="Normal 12 5 5 5 2 6 3" xfId="32122" xr:uid="{00000000-0005-0000-0000-0000C4A10000}"/>
    <cellStyle name="Normal 12 5 5 5 2 7" xfId="13822" xr:uid="{00000000-0005-0000-0000-0000C5A10000}"/>
    <cellStyle name="Normal 12 5 5 5 2 7 2" xfId="39442" xr:uid="{00000000-0005-0000-0000-0000C6A10000}"/>
    <cellStyle name="Normal 12 5 5 5 2 8" xfId="26632" xr:uid="{00000000-0005-0000-0000-0000C7A10000}"/>
    <cellStyle name="Normal 12 5 5 5 3" xfId="1505" xr:uid="{00000000-0005-0000-0000-0000C8A10000}"/>
    <cellStyle name="Normal 12 5 5 5 3 2" xfId="3335" xr:uid="{00000000-0005-0000-0000-0000C9A10000}"/>
    <cellStyle name="Normal 12 5 5 5 3 2 2" xfId="8825" xr:uid="{00000000-0005-0000-0000-0000CAA10000}"/>
    <cellStyle name="Normal 12 5 5 5 3 2 2 2" xfId="21636" xr:uid="{00000000-0005-0000-0000-0000CBA10000}"/>
    <cellStyle name="Normal 12 5 5 5 3 2 2 2 2" xfId="47256" xr:uid="{00000000-0005-0000-0000-0000CCA10000}"/>
    <cellStyle name="Normal 12 5 5 5 3 2 2 3" xfId="34446" xr:uid="{00000000-0005-0000-0000-0000CDA10000}"/>
    <cellStyle name="Normal 12 5 5 5 3 2 3" xfId="16146" xr:uid="{00000000-0005-0000-0000-0000CEA10000}"/>
    <cellStyle name="Normal 12 5 5 5 3 2 3 2" xfId="41766" xr:uid="{00000000-0005-0000-0000-0000CFA10000}"/>
    <cellStyle name="Normal 12 5 5 5 3 2 4" xfId="28956" xr:uid="{00000000-0005-0000-0000-0000D0A10000}"/>
    <cellStyle name="Normal 12 5 5 5 3 3" xfId="5165" xr:uid="{00000000-0005-0000-0000-0000D1A10000}"/>
    <cellStyle name="Normal 12 5 5 5 3 3 2" xfId="10655" xr:uid="{00000000-0005-0000-0000-0000D2A10000}"/>
    <cellStyle name="Normal 12 5 5 5 3 3 2 2" xfId="23466" xr:uid="{00000000-0005-0000-0000-0000D3A10000}"/>
    <cellStyle name="Normal 12 5 5 5 3 3 2 2 2" xfId="49086" xr:uid="{00000000-0005-0000-0000-0000D4A10000}"/>
    <cellStyle name="Normal 12 5 5 5 3 3 2 3" xfId="36276" xr:uid="{00000000-0005-0000-0000-0000D5A10000}"/>
    <cellStyle name="Normal 12 5 5 5 3 3 3" xfId="17976" xr:uid="{00000000-0005-0000-0000-0000D6A10000}"/>
    <cellStyle name="Normal 12 5 5 5 3 3 3 2" xfId="43596" xr:uid="{00000000-0005-0000-0000-0000D7A10000}"/>
    <cellStyle name="Normal 12 5 5 5 3 3 4" xfId="30786" xr:uid="{00000000-0005-0000-0000-0000D8A10000}"/>
    <cellStyle name="Normal 12 5 5 5 3 4" xfId="12485" xr:uid="{00000000-0005-0000-0000-0000D9A10000}"/>
    <cellStyle name="Normal 12 5 5 5 3 4 2" xfId="25296" xr:uid="{00000000-0005-0000-0000-0000DAA10000}"/>
    <cellStyle name="Normal 12 5 5 5 3 4 2 2" xfId="50916" xr:uid="{00000000-0005-0000-0000-0000DBA10000}"/>
    <cellStyle name="Normal 12 5 5 5 3 4 3" xfId="38106" xr:uid="{00000000-0005-0000-0000-0000DCA10000}"/>
    <cellStyle name="Normal 12 5 5 5 3 5" xfId="6995" xr:uid="{00000000-0005-0000-0000-0000DDA10000}"/>
    <cellStyle name="Normal 12 5 5 5 3 5 2" xfId="19806" xr:uid="{00000000-0005-0000-0000-0000DEA10000}"/>
    <cellStyle name="Normal 12 5 5 5 3 5 2 2" xfId="45426" xr:uid="{00000000-0005-0000-0000-0000DFA10000}"/>
    <cellStyle name="Normal 12 5 5 5 3 5 3" xfId="32616" xr:uid="{00000000-0005-0000-0000-0000E0A10000}"/>
    <cellStyle name="Normal 12 5 5 5 3 6" xfId="14316" xr:uid="{00000000-0005-0000-0000-0000E1A10000}"/>
    <cellStyle name="Normal 12 5 5 5 3 6 2" xfId="39936" xr:uid="{00000000-0005-0000-0000-0000E2A10000}"/>
    <cellStyle name="Normal 12 5 5 5 3 7" xfId="27126" xr:uid="{00000000-0005-0000-0000-0000E3A10000}"/>
    <cellStyle name="Normal 12 5 5 5 4" xfId="2441" xr:uid="{00000000-0005-0000-0000-0000E4A10000}"/>
    <cellStyle name="Normal 12 5 5 5 4 2" xfId="7931" xr:uid="{00000000-0005-0000-0000-0000E5A10000}"/>
    <cellStyle name="Normal 12 5 5 5 4 2 2" xfId="20742" xr:uid="{00000000-0005-0000-0000-0000E6A10000}"/>
    <cellStyle name="Normal 12 5 5 5 4 2 2 2" xfId="46362" xr:uid="{00000000-0005-0000-0000-0000E7A10000}"/>
    <cellStyle name="Normal 12 5 5 5 4 2 3" xfId="33552" xr:uid="{00000000-0005-0000-0000-0000E8A10000}"/>
    <cellStyle name="Normal 12 5 5 5 4 3" xfId="15252" xr:uid="{00000000-0005-0000-0000-0000E9A10000}"/>
    <cellStyle name="Normal 12 5 5 5 4 3 2" xfId="40872" xr:uid="{00000000-0005-0000-0000-0000EAA10000}"/>
    <cellStyle name="Normal 12 5 5 5 4 4" xfId="28062" xr:uid="{00000000-0005-0000-0000-0000EBA10000}"/>
    <cellStyle name="Normal 12 5 5 5 5" xfId="4271" xr:uid="{00000000-0005-0000-0000-0000ECA10000}"/>
    <cellStyle name="Normal 12 5 5 5 5 2" xfId="9761" xr:uid="{00000000-0005-0000-0000-0000EDA10000}"/>
    <cellStyle name="Normal 12 5 5 5 5 2 2" xfId="22572" xr:uid="{00000000-0005-0000-0000-0000EEA10000}"/>
    <cellStyle name="Normal 12 5 5 5 5 2 2 2" xfId="48192" xr:uid="{00000000-0005-0000-0000-0000EFA10000}"/>
    <cellStyle name="Normal 12 5 5 5 5 2 3" xfId="35382" xr:uid="{00000000-0005-0000-0000-0000F0A10000}"/>
    <cellStyle name="Normal 12 5 5 5 5 3" xfId="17082" xr:uid="{00000000-0005-0000-0000-0000F1A10000}"/>
    <cellStyle name="Normal 12 5 5 5 5 3 2" xfId="42702" xr:uid="{00000000-0005-0000-0000-0000F2A10000}"/>
    <cellStyle name="Normal 12 5 5 5 5 4" xfId="29892" xr:uid="{00000000-0005-0000-0000-0000F3A10000}"/>
    <cellStyle name="Normal 12 5 5 5 6" xfId="11591" xr:uid="{00000000-0005-0000-0000-0000F4A10000}"/>
    <cellStyle name="Normal 12 5 5 5 6 2" xfId="24402" xr:uid="{00000000-0005-0000-0000-0000F5A10000}"/>
    <cellStyle name="Normal 12 5 5 5 6 2 2" xfId="50022" xr:uid="{00000000-0005-0000-0000-0000F6A10000}"/>
    <cellStyle name="Normal 12 5 5 5 6 3" xfId="37212" xr:uid="{00000000-0005-0000-0000-0000F7A10000}"/>
    <cellStyle name="Normal 12 5 5 5 7" xfId="6101" xr:uid="{00000000-0005-0000-0000-0000F8A10000}"/>
    <cellStyle name="Normal 12 5 5 5 7 2" xfId="18912" xr:uid="{00000000-0005-0000-0000-0000F9A10000}"/>
    <cellStyle name="Normal 12 5 5 5 7 2 2" xfId="44532" xr:uid="{00000000-0005-0000-0000-0000FAA10000}"/>
    <cellStyle name="Normal 12 5 5 5 7 3" xfId="31722" xr:uid="{00000000-0005-0000-0000-0000FBA10000}"/>
    <cellStyle name="Normal 12 5 5 5 8" xfId="13422" xr:uid="{00000000-0005-0000-0000-0000FCA10000}"/>
    <cellStyle name="Normal 12 5 5 5 8 2" xfId="39042" xr:uid="{00000000-0005-0000-0000-0000FDA10000}"/>
    <cellStyle name="Normal 12 5 5 5 9" xfId="26232" xr:uid="{00000000-0005-0000-0000-0000FEA10000}"/>
    <cellStyle name="Normal 12 5 5 6" xfId="744" xr:uid="{00000000-0005-0000-0000-0000FFA10000}"/>
    <cellStyle name="Normal 12 5 5 6 2" xfId="1639" xr:uid="{00000000-0005-0000-0000-000000A20000}"/>
    <cellStyle name="Normal 12 5 5 6 2 2" xfId="3469" xr:uid="{00000000-0005-0000-0000-000001A20000}"/>
    <cellStyle name="Normal 12 5 5 6 2 2 2" xfId="8959" xr:uid="{00000000-0005-0000-0000-000002A20000}"/>
    <cellStyle name="Normal 12 5 5 6 2 2 2 2" xfId="21770" xr:uid="{00000000-0005-0000-0000-000003A20000}"/>
    <cellStyle name="Normal 12 5 5 6 2 2 2 2 2" xfId="47390" xr:uid="{00000000-0005-0000-0000-000004A20000}"/>
    <cellStyle name="Normal 12 5 5 6 2 2 2 3" xfId="34580" xr:uid="{00000000-0005-0000-0000-000005A20000}"/>
    <cellStyle name="Normal 12 5 5 6 2 2 3" xfId="16280" xr:uid="{00000000-0005-0000-0000-000006A20000}"/>
    <cellStyle name="Normal 12 5 5 6 2 2 3 2" xfId="41900" xr:uid="{00000000-0005-0000-0000-000007A20000}"/>
    <cellStyle name="Normal 12 5 5 6 2 2 4" xfId="29090" xr:uid="{00000000-0005-0000-0000-000008A20000}"/>
    <cellStyle name="Normal 12 5 5 6 2 3" xfId="5299" xr:uid="{00000000-0005-0000-0000-000009A20000}"/>
    <cellStyle name="Normal 12 5 5 6 2 3 2" xfId="10789" xr:uid="{00000000-0005-0000-0000-00000AA20000}"/>
    <cellStyle name="Normal 12 5 5 6 2 3 2 2" xfId="23600" xr:uid="{00000000-0005-0000-0000-00000BA20000}"/>
    <cellStyle name="Normal 12 5 5 6 2 3 2 2 2" xfId="49220" xr:uid="{00000000-0005-0000-0000-00000CA20000}"/>
    <cellStyle name="Normal 12 5 5 6 2 3 2 3" xfId="36410" xr:uid="{00000000-0005-0000-0000-00000DA20000}"/>
    <cellStyle name="Normal 12 5 5 6 2 3 3" xfId="18110" xr:uid="{00000000-0005-0000-0000-00000EA20000}"/>
    <cellStyle name="Normal 12 5 5 6 2 3 3 2" xfId="43730" xr:uid="{00000000-0005-0000-0000-00000FA20000}"/>
    <cellStyle name="Normal 12 5 5 6 2 3 4" xfId="30920" xr:uid="{00000000-0005-0000-0000-000010A20000}"/>
    <cellStyle name="Normal 12 5 5 6 2 4" xfId="12619" xr:uid="{00000000-0005-0000-0000-000011A20000}"/>
    <cellStyle name="Normal 12 5 5 6 2 4 2" xfId="25430" xr:uid="{00000000-0005-0000-0000-000012A20000}"/>
    <cellStyle name="Normal 12 5 5 6 2 4 2 2" xfId="51050" xr:uid="{00000000-0005-0000-0000-000013A20000}"/>
    <cellStyle name="Normal 12 5 5 6 2 4 3" xfId="38240" xr:uid="{00000000-0005-0000-0000-000014A20000}"/>
    <cellStyle name="Normal 12 5 5 6 2 5" xfId="7129" xr:uid="{00000000-0005-0000-0000-000015A20000}"/>
    <cellStyle name="Normal 12 5 5 6 2 5 2" xfId="19940" xr:uid="{00000000-0005-0000-0000-000016A20000}"/>
    <cellStyle name="Normal 12 5 5 6 2 5 2 2" xfId="45560" xr:uid="{00000000-0005-0000-0000-000017A20000}"/>
    <cellStyle name="Normal 12 5 5 6 2 5 3" xfId="32750" xr:uid="{00000000-0005-0000-0000-000018A20000}"/>
    <cellStyle name="Normal 12 5 5 6 2 6" xfId="14450" xr:uid="{00000000-0005-0000-0000-000019A20000}"/>
    <cellStyle name="Normal 12 5 5 6 2 6 2" xfId="40070" xr:uid="{00000000-0005-0000-0000-00001AA20000}"/>
    <cellStyle name="Normal 12 5 5 6 2 7" xfId="27260" xr:uid="{00000000-0005-0000-0000-00001BA20000}"/>
    <cellStyle name="Normal 12 5 5 6 3" xfId="2575" xr:uid="{00000000-0005-0000-0000-00001CA20000}"/>
    <cellStyle name="Normal 12 5 5 6 3 2" xfId="8065" xr:uid="{00000000-0005-0000-0000-00001DA20000}"/>
    <cellStyle name="Normal 12 5 5 6 3 2 2" xfId="20876" xr:uid="{00000000-0005-0000-0000-00001EA20000}"/>
    <cellStyle name="Normal 12 5 5 6 3 2 2 2" xfId="46496" xr:uid="{00000000-0005-0000-0000-00001FA20000}"/>
    <cellStyle name="Normal 12 5 5 6 3 2 3" xfId="33686" xr:uid="{00000000-0005-0000-0000-000020A20000}"/>
    <cellStyle name="Normal 12 5 5 6 3 3" xfId="15386" xr:uid="{00000000-0005-0000-0000-000021A20000}"/>
    <cellStyle name="Normal 12 5 5 6 3 3 2" xfId="41006" xr:uid="{00000000-0005-0000-0000-000022A20000}"/>
    <cellStyle name="Normal 12 5 5 6 3 4" xfId="28196" xr:uid="{00000000-0005-0000-0000-000023A20000}"/>
    <cellStyle name="Normal 12 5 5 6 4" xfId="4405" xr:uid="{00000000-0005-0000-0000-000024A20000}"/>
    <cellStyle name="Normal 12 5 5 6 4 2" xfId="9895" xr:uid="{00000000-0005-0000-0000-000025A20000}"/>
    <cellStyle name="Normal 12 5 5 6 4 2 2" xfId="22706" xr:uid="{00000000-0005-0000-0000-000026A20000}"/>
    <cellStyle name="Normal 12 5 5 6 4 2 2 2" xfId="48326" xr:uid="{00000000-0005-0000-0000-000027A20000}"/>
    <cellStyle name="Normal 12 5 5 6 4 2 3" xfId="35516" xr:uid="{00000000-0005-0000-0000-000028A20000}"/>
    <cellStyle name="Normal 12 5 5 6 4 3" xfId="17216" xr:uid="{00000000-0005-0000-0000-000029A20000}"/>
    <cellStyle name="Normal 12 5 5 6 4 3 2" xfId="42836" xr:uid="{00000000-0005-0000-0000-00002AA20000}"/>
    <cellStyle name="Normal 12 5 5 6 4 4" xfId="30026" xr:uid="{00000000-0005-0000-0000-00002BA20000}"/>
    <cellStyle name="Normal 12 5 5 6 5" xfId="11725" xr:uid="{00000000-0005-0000-0000-00002CA20000}"/>
    <cellStyle name="Normal 12 5 5 6 5 2" xfId="24536" xr:uid="{00000000-0005-0000-0000-00002DA20000}"/>
    <cellStyle name="Normal 12 5 5 6 5 2 2" xfId="50156" xr:uid="{00000000-0005-0000-0000-00002EA20000}"/>
    <cellStyle name="Normal 12 5 5 6 5 3" xfId="37346" xr:uid="{00000000-0005-0000-0000-00002FA20000}"/>
    <cellStyle name="Normal 12 5 5 6 6" xfId="6235" xr:uid="{00000000-0005-0000-0000-000030A20000}"/>
    <cellStyle name="Normal 12 5 5 6 6 2" xfId="19046" xr:uid="{00000000-0005-0000-0000-000031A20000}"/>
    <cellStyle name="Normal 12 5 5 6 6 2 2" xfId="44666" xr:uid="{00000000-0005-0000-0000-000032A20000}"/>
    <cellStyle name="Normal 12 5 5 6 6 3" xfId="31856" xr:uid="{00000000-0005-0000-0000-000033A20000}"/>
    <cellStyle name="Normal 12 5 5 6 7" xfId="13556" xr:uid="{00000000-0005-0000-0000-000034A20000}"/>
    <cellStyle name="Normal 12 5 5 6 7 2" xfId="39176" xr:uid="{00000000-0005-0000-0000-000035A20000}"/>
    <cellStyle name="Normal 12 5 5 6 8" xfId="26366" xr:uid="{00000000-0005-0000-0000-000036A20000}"/>
    <cellStyle name="Normal 12 5 5 7" xfId="1145" xr:uid="{00000000-0005-0000-0000-000037A20000}"/>
    <cellStyle name="Normal 12 5 5 7 2" xfId="2975" xr:uid="{00000000-0005-0000-0000-000038A20000}"/>
    <cellStyle name="Normal 12 5 5 7 2 2" xfId="8465" xr:uid="{00000000-0005-0000-0000-000039A20000}"/>
    <cellStyle name="Normal 12 5 5 7 2 2 2" xfId="21276" xr:uid="{00000000-0005-0000-0000-00003AA20000}"/>
    <cellStyle name="Normal 12 5 5 7 2 2 2 2" xfId="46896" xr:uid="{00000000-0005-0000-0000-00003BA20000}"/>
    <cellStyle name="Normal 12 5 5 7 2 2 3" xfId="34086" xr:uid="{00000000-0005-0000-0000-00003CA20000}"/>
    <cellStyle name="Normal 12 5 5 7 2 3" xfId="15786" xr:uid="{00000000-0005-0000-0000-00003DA20000}"/>
    <cellStyle name="Normal 12 5 5 7 2 3 2" xfId="41406" xr:uid="{00000000-0005-0000-0000-00003EA20000}"/>
    <cellStyle name="Normal 12 5 5 7 2 4" xfId="28596" xr:uid="{00000000-0005-0000-0000-00003FA20000}"/>
    <cellStyle name="Normal 12 5 5 7 3" xfId="4805" xr:uid="{00000000-0005-0000-0000-000040A20000}"/>
    <cellStyle name="Normal 12 5 5 7 3 2" xfId="10295" xr:uid="{00000000-0005-0000-0000-000041A20000}"/>
    <cellStyle name="Normal 12 5 5 7 3 2 2" xfId="23106" xr:uid="{00000000-0005-0000-0000-000042A20000}"/>
    <cellStyle name="Normal 12 5 5 7 3 2 2 2" xfId="48726" xr:uid="{00000000-0005-0000-0000-000043A20000}"/>
    <cellStyle name="Normal 12 5 5 7 3 2 3" xfId="35916" xr:uid="{00000000-0005-0000-0000-000044A20000}"/>
    <cellStyle name="Normal 12 5 5 7 3 3" xfId="17616" xr:uid="{00000000-0005-0000-0000-000045A20000}"/>
    <cellStyle name="Normal 12 5 5 7 3 3 2" xfId="43236" xr:uid="{00000000-0005-0000-0000-000046A20000}"/>
    <cellStyle name="Normal 12 5 5 7 3 4" xfId="30426" xr:uid="{00000000-0005-0000-0000-000047A20000}"/>
    <cellStyle name="Normal 12 5 5 7 4" xfId="12125" xr:uid="{00000000-0005-0000-0000-000048A20000}"/>
    <cellStyle name="Normal 12 5 5 7 4 2" xfId="24936" xr:uid="{00000000-0005-0000-0000-000049A20000}"/>
    <cellStyle name="Normal 12 5 5 7 4 2 2" xfId="50556" xr:uid="{00000000-0005-0000-0000-00004AA20000}"/>
    <cellStyle name="Normal 12 5 5 7 4 3" xfId="37746" xr:uid="{00000000-0005-0000-0000-00004BA20000}"/>
    <cellStyle name="Normal 12 5 5 7 5" xfId="6635" xr:uid="{00000000-0005-0000-0000-00004CA20000}"/>
    <cellStyle name="Normal 12 5 5 7 5 2" xfId="19446" xr:uid="{00000000-0005-0000-0000-00004DA20000}"/>
    <cellStyle name="Normal 12 5 5 7 5 2 2" xfId="45066" xr:uid="{00000000-0005-0000-0000-00004EA20000}"/>
    <cellStyle name="Normal 12 5 5 7 5 3" xfId="32256" xr:uid="{00000000-0005-0000-0000-00004FA20000}"/>
    <cellStyle name="Normal 12 5 5 7 6" xfId="13956" xr:uid="{00000000-0005-0000-0000-000050A20000}"/>
    <cellStyle name="Normal 12 5 5 7 6 2" xfId="39576" xr:uid="{00000000-0005-0000-0000-000051A20000}"/>
    <cellStyle name="Normal 12 5 5 7 7" xfId="26766" xr:uid="{00000000-0005-0000-0000-000052A20000}"/>
    <cellStyle name="Normal 12 5 5 8" xfId="2040" xr:uid="{00000000-0005-0000-0000-000053A20000}"/>
    <cellStyle name="Normal 12 5 5 8 2" xfId="3870" xr:uid="{00000000-0005-0000-0000-000054A20000}"/>
    <cellStyle name="Normal 12 5 5 8 2 2" xfId="9360" xr:uid="{00000000-0005-0000-0000-000055A20000}"/>
    <cellStyle name="Normal 12 5 5 8 2 2 2" xfId="22171" xr:uid="{00000000-0005-0000-0000-000056A20000}"/>
    <cellStyle name="Normal 12 5 5 8 2 2 2 2" xfId="47791" xr:uid="{00000000-0005-0000-0000-000057A20000}"/>
    <cellStyle name="Normal 12 5 5 8 2 2 3" xfId="34981" xr:uid="{00000000-0005-0000-0000-000058A20000}"/>
    <cellStyle name="Normal 12 5 5 8 2 3" xfId="16681" xr:uid="{00000000-0005-0000-0000-000059A20000}"/>
    <cellStyle name="Normal 12 5 5 8 2 3 2" xfId="42301" xr:uid="{00000000-0005-0000-0000-00005AA20000}"/>
    <cellStyle name="Normal 12 5 5 8 2 4" xfId="29491" xr:uid="{00000000-0005-0000-0000-00005BA20000}"/>
    <cellStyle name="Normal 12 5 5 8 3" xfId="5700" xr:uid="{00000000-0005-0000-0000-00005CA20000}"/>
    <cellStyle name="Normal 12 5 5 8 3 2" xfId="11190" xr:uid="{00000000-0005-0000-0000-00005DA20000}"/>
    <cellStyle name="Normal 12 5 5 8 3 2 2" xfId="24001" xr:uid="{00000000-0005-0000-0000-00005EA20000}"/>
    <cellStyle name="Normal 12 5 5 8 3 2 2 2" xfId="49621" xr:uid="{00000000-0005-0000-0000-00005FA20000}"/>
    <cellStyle name="Normal 12 5 5 8 3 2 3" xfId="36811" xr:uid="{00000000-0005-0000-0000-000060A20000}"/>
    <cellStyle name="Normal 12 5 5 8 3 3" xfId="18511" xr:uid="{00000000-0005-0000-0000-000061A20000}"/>
    <cellStyle name="Normal 12 5 5 8 3 3 2" xfId="44131" xr:uid="{00000000-0005-0000-0000-000062A20000}"/>
    <cellStyle name="Normal 12 5 5 8 3 4" xfId="31321" xr:uid="{00000000-0005-0000-0000-000063A20000}"/>
    <cellStyle name="Normal 12 5 5 8 4" xfId="13020" xr:uid="{00000000-0005-0000-0000-000064A20000}"/>
    <cellStyle name="Normal 12 5 5 8 4 2" xfId="25831" xr:uid="{00000000-0005-0000-0000-000065A20000}"/>
    <cellStyle name="Normal 12 5 5 8 4 2 2" xfId="51451" xr:uid="{00000000-0005-0000-0000-000066A20000}"/>
    <cellStyle name="Normal 12 5 5 8 4 3" xfId="38641" xr:uid="{00000000-0005-0000-0000-000067A20000}"/>
    <cellStyle name="Normal 12 5 5 8 5" xfId="7530" xr:uid="{00000000-0005-0000-0000-000068A20000}"/>
    <cellStyle name="Normal 12 5 5 8 5 2" xfId="20341" xr:uid="{00000000-0005-0000-0000-000069A20000}"/>
    <cellStyle name="Normal 12 5 5 8 5 2 2" xfId="45961" xr:uid="{00000000-0005-0000-0000-00006AA20000}"/>
    <cellStyle name="Normal 12 5 5 8 5 3" xfId="33151" xr:uid="{00000000-0005-0000-0000-00006BA20000}"/>
    <cellStyle name="Normal 12 5 5 8 6" xfId="14851" xr:uid="{00000000-0005-0000-0000-00006CA20000}"/>
    <cellStyle name="Normal 12 5 5 8 6 2" xfId="40471" xr:uid="{00000000-0005-0000-0000-00006DA20000}"/>
    <cellStyle name="Normal 12 5 5 8 7" xfId="27661" xr:uid="{00000000-0005-0000-0000-00006EA20000}"/>
    <cellStyle name="Normal 12 5 5 9" xfId="2081" xr:uid="{00000000-0005-0000-0000-00006FA20000}"/>
    <cellStyle name="Normal 12 5 5 9 2" xfId="7571" xr:uid="{00000000-0005-0000-0000-000070A20000}"/>
    <cellStyle name="Normal 12 5 5 9 2 2" xfId="20382" xr:uid="{00000000-0005-0000-0000-000071A20000}"/>
    <cellStyle name="Normal 12 5 5 9 2 2 2" xfId="46002" xr:uid="{00000000-0005-0000-0000-000072A20000}"/>
    <cellStyle name="Normal 12 5 5 9 2 3" xfId="33192" xr:uid="{00000000-0005-0000-0000-000073A20000}"/>
    <cellStyle name="Normal 12 5 5 9 3" xfId="14892" xr:uid="{00000000-0005-0000-0000-000074A20000}"/>
    <cellStyle name="Normal 12 5 5 9 3 2" xfId="40512" xr:uid="{00000000-0005-0000-0000-000075A20000}"/>
    <cellStyle name="Normal 12 5 5 9 4" xfId="27702" xr:uid="{00000000-0005-0000-0000-000076A20000}"/>
    <cellStyle name="Normal 12 5 6" xfId="311" xr:uid="{00000000-0005-0000-0000-000077A20000}"/>
    <cellStyle name="Normal 12 5 6 10" xfId="5803" xr:uid="{00000000-0005-0000-0000-000078A20000}"/>
    <cellStyle name="Normal 12 5 6 10 2" xfId="18614" xr:uid="{00000000-0005-0000-0000-000079A20000}"/>
    <cellStyle name="Normal 12 5 6 10 2 2" xfId="44234" xr:uid="{00000000-0005-0000-0000-00007AA20000}"/>
    <cellStyle name="Normal 12 5 6 10 3" xfId="31424" xr:uid="{00000000-0005-0000-0000-00007BA20000}"/>
    <cellStyle name="Normal 12 5 6 11" xfId="13124" xr:uid="{00000000-0005-0000-0000-00007CA20000}"/>
    <cellStyle name="Normal 12 5 6 11 2" xfId="38744" xr:uid="{00000000-0005-0000-0000-00007DA20000}"/>
    <cellStyle name="Normal 12 5 6 12" xfId="25934" xr:uid="{00000000-0005-0000-0000-00007EA20000}"/>
    <cellStyle name="Normal 12 5 6 2" xfId="540" xr:uid="{00000000-0005-0000-0000-00007FA20000}"/>
    <cellStyle name="Normal 12 5 6 2 2" xfId="939" xr:uid="{00000000-0005-0000-0000-000080A20000}"/>
    <cellStyle name="Normal 12 5 6 2 2 2" xfId="1834" xr:uid="{00000000-0005-0000-0000-000081A20000}"/>
    <cellStyle name="Normal 12 5 6 2 2 2 2" xfId="3664" xr:uid="{00000000-0005-0000-0000-000082A20000}"/>
    <cellStyle name="Normal 12 5 6 2 2 2 2 2" xfId="9154" xr:uid="{00000000-0005-0000-0000-000083A20000}"/>
    <cellStyle name="Normal 12 5 6 2 2 2 2 2 2" xfId="21965" xr:uid="{00000000-0005-0000-0000-000084A20000}"/>
    <cellStyle name="Normal 12 5 6 2 2 2 2 2 2 2" xfId="47585" xr:uid="{00000000-0005-0000-0000-000085A20000}"/>
    <cellStyle name="Normal 12 5 6 2 2 2 2 2 3" xfId="34775" xr:uid="{00000000-0005-0000-0000-000086A20000}"/>
    <cellStyle name="Normal 12 5 6 2 2 2 2 3" xfId="16475" xr:uid="{00000000-0005-0000-0000-000087A20000}"/>
    <cellStyle name="Normal 12 5 6 2 2 2 2 3 2" xfId="42095" xr:uid="{00000000-0005-0000-0000-000088A20000}"/>
    <cellStyle name="Normal 12 5 6 2 2 2 2 4" xfId="29285" xr:uid="{00000000-0005-0000-0000-000089A20000}"/>
    <cellStyle name="Normal 12 5 6 2 2 2 3" xfId="5494" xr:uid="{00000000-0005-0000-0000-00008AA20000}"/>
    <cellStyle name="Normal 12 5 6 2 2 2 3 2" xfId="10984" xr:uid="{00000000-0005-0000-0000-00008BA20000}"/>
    <cellStyle name="Normal 12 5 6 2 2 2 3 2 2" xfId="23795" xr:uid="{00000000-0005-0000-0000-00008CA20000}"/>
    <cellStyle name="Normal 12 5 6 2 2 2 3 2 2 2" xfId="49415" xr:uid="{00000000-0005-0000-0000-00008DA20000}"/>
    <cellStyle name="Normal 12 5 6 2 2 2 3 2 3" xfId="36605" xr:uid="{00000000-0005-0000-0000-00008EA20000}"/>
    <cellStyle name="Normal 12 5 6 2 2 2 3 3" xfId="18305" xr:uid="{00000000-0005-0000-0000-00008FA20000}"/>
    <cellStyle name="Normal 12 5 6 2 2 2 3 3 2" xfId="43925" xr:uid="{00000000-0005-0000-0000-000090A20000}"/>
    <cellStyle name="Normal 12 5 6 2 2 2 3 4" xfId="31115" xr:uid="{00000000-0005-0000-0000-000091A20000}"/>
    <cellStyle name="Normal 12 5 6 2 2 2 4" xfId="12814" xr:uid="{00000000-0005-0000-0000-000092A20000}"/>
    <cellStyle name="Normal 12 5 6 2 2 2 4 2" xfId="25625" xr:uid="{00000000-0005-0000-0000-000093A20000}"/>
    <cellStyle name="Normal 12 5 6 2 2 2 4 2 2" xfId="51245" xr:uid="{00000000-0005-0000-0000-000094A20000}"/>
    <cellStyle name="Normal 12 5 6 2 2 2 4 3" xfId="38435" xr:uid="{00000000-0005-0000-0000-000095A20000}"/>
    <cellStyle name="Normal 12 5 6 2 2 2 5" xfId="7324" xr:uid="{00000000-0005-0000-0000-000096A20000}"/>
    <cellStyle name="Normal 12 5 6 2 2 2 5 2" xfId="20135" xr:uid="{00000000-0005-0000-0000-000097A20000}"/>
    <cellStyle name="Normal 12 5 6 2 2 2 5 2 2" xfId="45755" xr:uid="{00000000-0005-0000-0000-000098A20000}"/>
    <cellStyle name="Normal 12 5 6 2 2 2 5 3" xfId="32945" xr:uid="{00000000-0005-0000-0000-000099A20000}"/>
    <cellStyle name="Normal 12 5 6 2 2 2 6" xfId="14645" xr:uid="{00000000-0005-0000-0000-00009AA20000}"/>
    <cellStyle name="Normal 12 5 6 2 2 2 6 2" xfId="40265" xr:uid="{00000000-0005-0000-0000-00009BA20000}"/>
    <cellStyle name="Normal 12 5 6 2 2 2 7" xfId="27455" xr:uid="{00000000-0005-0000-0000-00009CA20000}"/>
    <cellStyle name="Normal 12 5 6 2 2 3" xfId="2770" xr:uid="{00000000-0005-0000-0000-00009DA20000}"/>
    <cellStyle name="Normal 12 5 6 2 2 3 2" xfId="8260" xr:uid="{00000000-0005-0000-0000-00009EA20000}"/>
    <cellStyle name="Normal 12 5 6 2 2 3 2 2" xfId="21071" xr:uid="{00000000-0005-0000-0000-00009FA20000}"/>
    <cellStyle name="Normal 12 5 6 2 2 3 2 2 2" xfId="46691" xr:uid="{00000000-0005-0000-0000-0000A0A20000}"/>
    <cellStyle name="Normal 12 5 6 2 2 3 2 3" xfId="33881" xr:uid="{00000000-0005-0000-0000-0000A1A20000}"/>
    <cellStyle name="Normal 12 5 6 2 2 3 3" xfId="15581" xr:uid="{00000000-0005-0000-0000-0000A2A20000}"/>
    <cellStyle name="Normal 12 5 6 2 2 3 3 2" xfId="41201" xr:uid="{00000000-0005-0000-0000-0000A3A20000}"/>
    <cellStyle name="Normal 12 5 6 2 2 3 4" xfId="28391" xr:uid="{00000000-0005-0000-0000-0000A4A20000}"/>
    <cellStyle name="Normal 12 5 6 2 2 4" xfId="4600" xr:uid="{00000000-0005-0000-0000-0000A5A20000}"/>
    <cellStyle name="Normal 12 5 6 2 2 4 2" xfId="10090" xr:uid="{00000000-0005-0000-0000-0000A6A20000}"/>
    <cellStyle name="Normal 12 5 6 2 2 4 2 2" xfId="22901" xr:uid="{00000000-0005-0000-0000-0000A7A20000}"/>
    <cellStyle name="Normal 12 5 6 2 2 4 2 2 2" xfId="48521" xr:uid="{00000000-0005-0000-0000-0000A8A20000}"/>
    <cellStyle name="Normal 12 5 6 2 2 4 2 3" xfId="35711" xr:uid="{00000000-0005-0000-0000-0000A9A20000}"/>
    <cellStyle name="Normal 12 5 6 2 2 4 3" xfId="17411" xr:uid="{00000000-0005-0000-0000-0000AAA20000}"/>
    <cellStyle name="Normal 12 5 6 2 2 4 3 2" xfId="43031" xr:uid="{00000000-0005-0000-0000-0000ABA20000}"/>
    <cellStyle name="Normal 12 5 6 2 2 4 4" xfId="30221" xr:uid="{00000000-0005-0000-0000-0000ACA20000}"/>
    <cellStyle name="Normal 12 5 6 2 2 5" xfId="11920" xr:uid="{00000000-0005-0000-0000-0000ADA20000}"/>
    <cellStyle name="Normal 12 5 6 2 2 5 2" xfId="24731" xr:uid="{00000000-0005-0000-0000-0000AEA20000}"/>
    <cellStyle name="Normal 12 5 6 2 2 5 2 2" xfId="50351" xr:uid="{00000000-0005-0000-0000-0000AFA20000}"/>
    <cellStyle name="Normal 12 5 6 2 2 5 3" xfId="37541" xr:uid="{00000000-0005-0000-0000-0000B0A20000}"/>
    <cellStyle name="Normal 12 5 6 2 2 6" xfId="6430" xr:uid="{00000000-0005-0000-0000-0000B1A20000}"/>
    <cellStyle name="Normal 12 5 6 2 2 6 2" xfId="19241" xr:uid="{00000000-0005-0000-0000-0000B2A20000}"/>
    <cellStyle name="Normal 12 5 6 2 2 6 2 2" xfId="44861" xr:uid="{00000000-0005-0000-0000-0000B3A20000}"/>
    <cellStyle name="Normal 12 5 6 2 2 6 3" xfId="32051" xr:uid="{00000000-0005-0000-0000-0000B4A20000}"/>
    <cellStyle name="Normal 12 5 6 2 2 7" xfId="13751" xr:uid="{00000000-0005-0000-0000-0000B5A20000}"/>
    <cellStyle name="Normal 12 5 6 2 2 7 2" xfId="39371" xr:uid="{00000000-0005-0000-0000-0000B6A20000}"/>
    <cellStyle name="Normal 12 5 6 2 2 8" xfId="26561" xr:uid="{00000000-0005-0000-0000-0000B7A20000}"/>
    <cellStyle name="Normal 12 5 6 2 3" xfId="1435" xr:uid="{00000000-0005-0000-0000-0000B8A20000}"/>
    <cellStyle name="Normal 12 5 6 2 3 2" xfId="3265" xr:uid="{00000000-0005-0000-0000-0000B9A20000}"/>
    <cellStyle name="Normal 12 5 6 2 3 2 2" xfId="8755" xr:uid="{00000000-0005-0000-0000-0000BAA20000}"/>
    <cellStyle name="Normal 12 5 6 2 3 2 2 2" xfId="21566" xr:uid="{00000000-0005-0000-0000-0000BBA20000}"/>
    <cellStyle name="Normal 12 5 6 2 3 2 2 2 2" xfId="47186" xr:uid="{00000000-0005-0000-0000-0000BCA20000}"/>
    <cellStyle name="Normal 12 5 6 2 3 2 2 3" xfId="34376" xr:uid="{00000000-0005-0000-0000-0000BDA20000}"/>
    <cellStyle name="Normal 12 5 6 2 3 2 3" xfId="16076" xr:uid="{00000000-0005-0000-0000-0000BEA20000}"/>
    <cellStyle name="Normal 12 5 6 2 3 2 3 2" xfId="41696" xr:uid="{00000000-0005-0000-0000-0000BFA20000}"/>
    <cellStyle name="Normal 12 5 6 2 3 2 4" xfId="28886" xr:uid="{00000000-0005-0000-0000-0000C0A20000}"/>
    <cellStyle name="Normal 12 5 6 2 3 3" xfId="5095" xr:uid="{00000000-0005-0000-0000-0000C1A20000}"/>
    <cellStyle name="Normal 12 5 6 2 3 3 2" xfId="10585" xr:uid="{00000000-0005-0000-0000-0000C2A20000}"/>
    <cellStyle name="Normal 12 5 6 2 3 3 2 2" xfId="23396" xr:uid="{00000000-0005-0000-0000-0000C3A20000}"/>
    <cellStyle name="Normal 12 5 6 2 3 3 2 2 2" xfId="49016" xr:uid="{00000000-0005-0000-0000-0000C4A20000}"/>
    <cellStyle name="Normal 12 5 6 2 3 3 2 3" xfId="36206" xr:uid="{00000000-0005-0000-0000-0000C5A20000}"/>
    <cellStyle name="Normal 12 5 6 2 3 3 3" xfId="17906" xr:uid="{00000000-0005-0000-0000-0000C6A20000}"/>
    <cellStyle name="Normal 12 5 6 2 3 3 3 2" xfId="43526" xr:uid="{00000000-0005-0000-0000-0000C7A20000}"/>
    <cellStyle name="Normal 12 5 6 2 3 3 4" xfId="30716" xr:uid="{00000000-0005-0000-0000-0000C8A20000}"/>
    <cellStyle name="Normal 12 5 6 2 3 4" xfId="12415" xr:uid="{00000000-0005-0000-0000-0000C9A20000}"/>
    <cellStyle name="Normal 12 5 6 2 3 4 2" xfId="25226" xr:uid="{00000000-0005-0000-0000-0000CAA20000}"/>
    <cellStyle name="Normal 12 5 6 2 3 4 2 2" xfId="50846" xr:uid="{00000000-0005-0000-0000-0000CBA20000}"/>
    <cellStyle name="Normal 12 5 6 2 3 4 3" xfId="38036" xr:uid="{00000000-0005-0000-0000-0000CCA20000}"/>
    <cellStyle name="Normal 12 5 6 2 3 5" xfId="6925" xr:uid="{00000000-0005-0000-0000-0000CDA20000}"/>
    <cellStyle name="Normal 12 5 6 2 3 5 2" xfId="19736" xr:uid="{00000000-0005-0000-0000-0000CEA20000}"/>
    <cellStyle name="Normal 12 5 6 2 3 5 2 2" xfId="45356" xr:uid="{00000000-0005-0000-0000-0000CFA20000}"/>
    <cellStyle name="Normal 12 5 6 2 3 5 3" xfId="32546" xr:uid="{00000000-0005-0000-0000-0000D0A20000}"/>
    <cellStyle name="Normal 12 5 6 2 3 6" xfId="14246" xr:uid="{00000000-0005-0000-0000-0000D1A20000}"/>
    <cellStyle name="Normal 12 5 6 2 3 6 2" xfId="39866" xr:uid="{00000000-0005-0000-0000-0000D2A20000}"/>
    <cellStyle name="Normal 12 5 6 2 3 7" xfId="27056" xr:uid="{00000000-0005-0000-0000-0000D3A20000}"/>
    <cellStyle name="Normal 12 5 6 2 4" xfId="2371" xr:uid="{00000000-0005-0000-0000-0000D4A20000}"/>
    <cellStyle name="Normal 12 5 6 2 4 2" xfId="7861" xr:uid="{00000000-0005-0000-0000-0000D5A20000}"/>
    <cellStyle name="Normal 12 5 6 2 4 2 2" xfId="20672" xr:uid="{00000000-0005-0000-0000-0000D6A20000}"/>
    <cellStyle name="Normal 12 5 6 2 4 2 2 2" xfId="46292" xr:uid="{00000000-0005-0000-0000-0000D7A20000}"/>
    <cellStyle name="Normal 12 5 6 2 4 2 3" xfId="33482" xr:uid="{00000000-0005-0000-0000-0000D8A20000}"/>
    <cellStyle name="Normal 12 5 6 2 4 3" xfId="15182" xr:uid="{00000000-0005-0000-0000-0000D9A20000}"/>
    <cellStyle name="Normal 12 5 6 2 4 3 2" xfId="40802" xr:uid="{00000000-0005-0000-0000-0000DAA20000}"/>
    <cellStyle name="Normal 12 5 6 2 4 4" xfId="27992" xr:uid="{00000000-0005-0000-0000-0000DBA20000}"/>
    <cellStyle name="Normal 12 5 6 2 5" xfId="4201" xr:uid="{00000000-0005-0000-0000-0000DCA20000}"/>
    <cellStyle name="Normal 12 5 6 2 5 2" xfId="9691" xr:uid="{00000000-0005-0000-0000-0000DDA20000}"/>
    <cellStyle name="Normal 12 5 6 2 5 2 2" xfId="22502" xr:uid="{00000000-0005-0000-0000-0000DEA20000}"/>
    <cellStyle name="Normal 12 5 6 2 5 2 2 2" xfId="48122" xr:uid="{00000000-0005-0000-0000-0000DFA20000}"/>
    <cellStyle name="Normal 12 5 6 2 5 2 3" xfId="35312" xr:uid="{00000000-0005-0000-0000-0000E0A20000}"/>
    <cellStyle name="Normal 12 5 6 2 5 3" xfId="17012" xr:uid="{00000000-0005-0000-0000-0000E1A20000}"/>
    <cellStyle name="Normal 12 5 6 2 5 3 2" xfId="42632" xr:uid="{00000000-0005-0000-0000-0000E2A20000}"/>
    <cellStyle name="Normal 12 5 6 2 5 4" xfId="29822" xr:uid="{00000000-0005-0000-0000-0000E3A20000}"/>
    <cellStyle name="Normal 12 5 6 2 6" xfId="11521" xr:uid="{00000000-0005-0000-0000-0000E4A20000}"/>
    <cellStyle name="Normal 12 5 6 2 6 2" xfId="24332" xr:uid="{00000000-0005-0000-0000-0000E5A20000}"/>
    <cellStyle name="Normal 12 5 6 2 6 2 2" xfId="49952" xr:uid="{00000000-0005-0000-0000-0000E6A20000}"/>
    <cellStyle name="Normal 12 5 6 2 6 3" xfId="37142" xr:uid="{00000000-0005-0000-0000-0000E7A20000}"/>
    <cellStyle name="Normal 12 5 6 2 7" xfId="6031" xr:uid="{00000000-0005-0000-0000-0000E8A20000}"/>
    <cellStyle name="Normal 12 5 6 2 7 2" xfId="18842" xr:uid="{00000000-0005-0000-0000-0000E9A20000}"/>
    <cellStyle name="Normal 12 5 6 2 7 2 2" xfId="44462" xr:uid="{00000000-0005-0000-0000-0000EAA20000}"/>
    <cellStyle name="Normal 12 5 6 2 7 3" xfId="31652" xr:uid="{00000000-0005-0000-0000-0000EBA20000}"/>
    <cellStyle name="Normal 12 5 6 2 8" xfId="13352" xr:uid="{00000000-0005-0000-0000-0000ECA20000}"/>
    <cellStyle name="Normal 12 5 6 2 8 2" xfId="38972" xr:uid="{00000000-0005-0000-0000-0000EDA20000}"/>
    <cellStyle name="Normal 12 5 6 2 9" xfId="26162" xr:uid="{00000000-0005-0000-0000-0000EEA20000}"/>
    <cellStyle name="Normal 12 5 6 3" xfId="672" xr:uid="{00000000-0005-0000-0000-0000EFA20000}"/>
    <cellStyle name="Normal 12 5 6 3 2" xfId="1072" xr:uid="{00000000-0005-0000-0000-0000F0A20000}"/>
    <cellStyle name="Normal 12 5 6 3 2 2" xfId="1967" xr:uid="{00000000-0005-0000-0000-0000F1A20000}"/>
    <cellStyle name="Normal 12 5 6 3 2 2 2" xfId="3797" xr:uid="{00000000-0005-0000-0000-0000F2A20000}"/>
    <cellStyle name="Normal 12 5 6 3 2 2 2 2" xfId="9287" xr:uid="{00000000-0005-0000-0000-0000F3A20000}"/>
    <cellStyle name="Normal 12 5 6 3 2 2 2 2 2" xfId="22098" xr:uid="{00000000-0005-0000-0000-0000F4A20000}"/>
    <cellStyle name="Normal 12 5 6 3 2 2 2 2 2 2" xfId="47718" xr:uid="{00000000-0005-0000-0000-0000F5A20000}"/>
    <cellStyle name="Normal 12 5 6 3 2 2 2 2 3" xfId="34908" xr:uid="{00000000-0005-0000-0000-0000F6A20000}"/>
    <cellStyle name="Normal 12 5 6 3 2 2 2 3" xfId="16608" xr:uid="{00000000-0005-0000-0000-0000F7A20000}"/>
    <cellStyle name="Normal 12 5 6 3 2 2 2 3 2" xfId="42228" xr:uid="{00000000-0005-0000-0000-0000F8A20000}"/>
    <cellStyle name="Normal 12 5 6 3 2 2 2 4" xfId="29418" xr:uid="{00000000-0005-0000-0000-0000F9A20000}"/>
    <cellStyle name="Normal 12 5 6 3 2 2 3" xfId="5627" xr:uid="{00000000-0005-0000-0000-0000FAA20000}"/>
    <cellStyle name="Normal 12 5 6 3 2 2 3 2" xfId="11117" xr:uid="{00000000-0005-0000-0000-0000FBA20000}"/>
    <cellStyle name="Normal 12 5 6 3 2 2 3 2 2" xfId="23928" xr:uid="{00000000-0005-0000-0000-0000FCA20000}"/>
    <cellStyle name="Normal 12 5 6 3 2 2 3 2 2 2" xfId="49548" xr:uid="{00000000-0005-0000-0000-0000FDA20000}"/>
    <cellStyle name="Normal 12 5 6 3 2 2 3 2 3" xfId="36738" xr:uid="{00000000-0005-0000-0000-0000FEA20000}"/>
    <cellStyle name="Normal 12 5 6 3 2 2 3 3" xfId="18438" xr:uid="{00000000-0005-0000-0000-0000FFA20000}"/>
    <cellStyle name="Normal 12 5 6 3 2 2 3 3 2" xfId="44058" xr:uid="{00000000-0005-0000-0000-000000A30000}"/>
    <cellStyle name="Normal 12 5 6 3 2 2 3 4" xfId="31248" xr:uid="{00000000-0005-0000-0000-000001A30000}"/>
    <cellStyle name="Normal 12 5 6 3 2 2 4" xfId="12947" xr:uid="{00000000-0005-0000-0000-000002A30000}"/>
    <cellStyle name="Normal 12 5 6 3 2 2 4 2" xfId="25758" xr:uid="{00000000-0005-0000-0000-000003A30000}"/>
    <cellStyle name="Normal 12 5 6 3 2 2 4 2 2" xfId="51378" xr:uid="{00000000-0005-0000-0000-000004A30000}"/>
    <cellStyle name="Normal 12 5 6 3 2 2 4 3" xfId="38568" xr:uid="{00000000-0005-0000-0000-000005A30000}"/>
    <cellStyle name="Normal 12 5 6 3 2 2 5" xfId="7457" xr:uid="{00000000-0005-0000-0000-000006A30000}"/>
    <cellStyle name="Normal 12 5 6 3 2 2 5 2" xfId="20268" xr:uid="{00000000-0005-0000-0000-000007A30000}"/>
    <cellStyle name="Normal 12 5 6 3 2 2 5 2 2" xfId="45888" xr:uid="{00000000-0005-0000-0000-000008A30000}"/>
    <cellStyle name="Normal 12 5 6 3 2 2 5 3" xfId="33078" xr:uid="{00000000-0005-0000-0000-000009A30000}"/>
    <cellStyle name="Normal 12 5 6 3 2 2 6" xfId="14778" xr:uid="{00000000-0005-0000-0000-00000AA30000}"/>
    <cellStyle name="Normal 12 5 6 3 2 2 6 2" xfId="40398" xr:uid="{00000000-0005-0000-0000-00000BA30000}"/>
    <cellStyle name="Normal 12 5 6 3 2 2 7" xfId="27588" xr:uid="{00000000-0005-0000-0000-00000CA30000}"/>
    <cellStyle name="Normal 12 5 6 3 2 3" xfId="2903" xr:uid="{00000000-0005-0000-0000-00000DA30000}"/>
    <cellStyle name="Normal 12 5 6 3 2 3 2" xfId="8393" xr:uid="{00000000-0005-0000-0000-00000EA30000}"/>
    <cellStyle name="Normal 12 5 6 3 2 3 2 2" xfId="21204" xr:uid="{00000000-0005-0000-0000-00000FA30000}"/>
    <cellStyle name="Normal 12 5 6 3 2 3 2 2 2" xfId="46824" xr:uid="{00000000-0005-0000-0000-000010A30000}"/>
    <cellStyle name="Normal 12 5 6 3 2 3 2 3" xfId="34014" xr:uid="{00000000-0005-0000-0000-000011A30000}"/>
    <cellStyle name="Normal 12 5 6 3 2 3 3" xfId="15714" xr:uid="{00000000-0005-0000-0000-000012A30000}"/>
    <cellStyle name="Normal 12 5 6 3 2 3 3 2" xfId="41334" xr:uid="{00000000-0005-0000-0000-000013A30000}"/>
    <cellStyle name="Normal 12 5 6 3 2 3 4" xfId="28524" xr:uid="{00000000-0005-0000-0000-000014A30000}"/>
    <cellStyle name="Normal 12 5 6 3 2 4" xfId="4733" xr:uid="{00000000-0005-0000-0000-000015A30000}"/>
    <cellStyle name="Normal 12 5 6 3 2 4 2" xfId="10223" xr:uid="{00000000-0005-0000-0000-000016A30000}"/>
    <cellStyle name="Normal 12 5 6 3 2 4 2 2" xfId="23034" xr:uid="{00000000-0005-0000-0000-000017A30000}"/>
    <cellStyle name="Normal 12 5 6 3 2 4 2 2 2" xfId="48654" xr:uid="{00000000-0005-0000-0000-000018A30000}"/>
    <cellStyle name="Normal 12 5 6 3 2 4 2 3" xfId="35844" xr:uid="{00000000-0005-0000-0000-000019A30000}"/>
    <cellStyle name="Normal 12 5 6 3 2 4 3" xfId="17544" xr:uid="{00000000-0005-0000-0000-00001AA30000}"/>
    <cellStyle name="Normal 12 5 6 3 2 4 3 2" xfId="43164" xr:uid="{00000000-0005-0000-0000-00001BA30000}"/>
    <cellStyle name="Normal 12 5 6 3 2 4 4" xfId="30354" xr:uid="{00000000-0005-0000-0000-00001CA30000}"/>
    <cellStyle name="Normal 12 5 6 3 2 5" xfId="12053" xr:uid="{00000000-0005-0000-0000-00001DA30000}"/>
    <cellStyle name="Normal 12 5 6 3 2 5 2" xfId="24864" xr:uid="{00000000-0005-0000-0000-00001EA30000}"/>
    <cellStyle name="Normal 12 5 6 3 2 5 2 2" xfId="50484" xr:uid="{00000000-0005-0000-0000-00001FA30000}"/>
    <cellStyle name="Normal 12 5 6 3 2 5 3" xfId="37674" xr:uid="{00000000-0005-0000-0000-000020A30000}"/>
    <cellStyle name="Normal 12 5 6 3 2 6" xfId="6563" xr:uid="{00000000-0005-0000-0000-000021A30000}"/>
    <cellStyle name="Normal 12 5 6 3 2 6 2" xfId="19374" xr:uid="{00000000-0005-0000-0000-000022A30000}"/>
    <cellStyle name="Normal 12 5 6 3 2 6 2 2" xfId="44994" xr:uid="{00000000-0005-0000-0000-000023A30000}"/>
    <cellStyle name="Normal 12 5 6 3 2 6 3" xfId="32184" xr:uid="{00000000-0005-0000-0000-000024A30000}"/>
    <cellStyle name="Normal 12 5 6 3 2 7" xfId="13884" xr:uid="{00000000-0005-0000-0000-000025A30000}"/>
    <cellStyle name="Normal 12 5 6 3 2 7 2" xfId="39504" xr:uid="{00000000-0005-0000-0000-000026A30000}"/>
    <cellStyle name="Normal 12 5 6 3 2 8" xfId="26694" xr:uid="{00000000-0005-0000-0000-000027A30000}"/>
    <cellStyle name="Normal 12 5 6 3 3" xfId="1567" xr:uid="{00000000-0005-0000-0000-000028A30000}"/>
    <cellStyle name="Normal 12 5 6 3 3 2" xfId="3397" xr:uid="{00000000-0005-0000-0000-000029A30000}"/>
    <cellStyle name="Normal 12 5 6 3 3 2 2" xfId="8887" xr:uid="{00000000-0005-0000-0000-00002AA30000}"/>
    <cellStyle name="Normal 12 5 6 3 3 2 2 2" xfId="21698" xr:uid="{00000000-0005-0000-0000-00002BA30000}"/>
    <cellStyle name="Normal 12 5 6 3 3 2 2 2 2" xfId="47318" xr:uid="{00000000-0005-0000-0000-00002CA30000}"/>
    <cellStyle name="Normal 12 5 6 3 3 2 2 3" xfId="34508" xr:uid="{00000000-0005-0000-0000-00002DA30000}"/>
    <cellStyle name="Normal 12 5 6 3 3 2 3" xfId="16208" xr:uid="{00000000-0005-0000-0000-00002EA30000}"/>
    <cellStyle name="Normal 12 5 6 3 3 2 3 2" xfId="41828" xr:uid="{00000000-0005-0000-0000-00002FA30000}"/>
    <cellStyle name="Normal 12 5 6 3 3 2 4" xfId="29018" xr:uid="{00000000-0005-0000-0000-000030A30000}"/>
    <cellStyle name="Normal 12 5 6 3 3 3" xfId="5227" xr:uid="{00000000-0005-0000-0000-000031A30000}"/>
    <cellStyle name="Normal 12 5 6 3 3 3 2" xfId="10717" xr:uid="{00000000-0005-0000-0000-000032A30000}"/>
    <cellStyle name="Normal 12 5 6 3 3 3 2 2" xfId="23528" xr:uid="{00000000-0005-0000-0000-000033A30000}"/>
    <cellStyle name="Normal 12 5 6 3 3 3 2 2 2" xfId="49148" xr:uid="{00000000-0005-0000-0000-000034A30000}"/>
    <cellStyle name="Normal 12 5 6 3 3 3 2 3" xfId="36338" xr:uid="{00000000-0005-0000-0000-000035A30000}"/>
    <cellStyle name="Normal 12 5 6 3 3 3 3" xfId="18038" xr:uid="{00000000-0005-0000-0000-000036A30000}"/>
    <cellStyle name="Normal 12 5 6 3 3 3 3 2" xfId="43658" xr:uid="{00000000-0005-0000-0000-000037A30000}"/>
    <cellStyle name="Normal 12 5 6 3 3 3 4" xfId="30848" xr:uid="{00000000-0005-0000-0000-000038A30000}"/>
    <cellStyle name="Normal 12 5 6 3 3 4" xfId="12547" xr:uid="{00000000-0005-0000-0000-000039A30000}"/>
    <cellStyle name="Normal 12 5 6 3 3 4 2" xfId="25358" xr:uid="{00000000-0005-0000-0000-00003AA30000}"/>
    <cellStyle name="Normal 12 5 6 3 3 4 2 2" xfId="50978" xr:uid="{00000000-0005-0000-0000-00003BA30000}"/>
    <cellStyle name="Normal 12 5 6 3 3 4 3" xfId="38168" xr:uid="{00000000-0005-0000-0000-00003CA30000}"/>
    <cellStyle name="Normal 12 5 6 3 3 5" xfId="7057" xr:uid="{00000000-0005-0000-0000-00003DA30000}"/>
    <cellStyle name="Normal 12 5 6 3 3 5 2" xfId="19868" xr:uid="{00000000-0005-0000-0000-00003EA30000}"/>
    <cellStyle name="Normal 12 5 6 3 3 5 2 2" xfId="45488" xr:uid="{00000000-0005-0000-0000-00003FA30000}"/>
    <cellStyle name="Normal 12 5 6 3 3 5 3" xfId="32678" xr:uid="{00000000-0005-0000-0000-000040A30000}"/>
    <cellStyle name="Normal 12 5 6 3 3 6" xfId="14378" xr:uid="{00000000-0005-0000-0000-000041A30000}"/>
    <cellStyle name="Normal 12 5 6 3 3 6 2" xfId="39998" xr:uid="{00000000-0005-0000-0000-000042A30000}"/>
    <cellStyle name="Normal 12 5 6 3 3 7" xfId="27188" xr:uid="{00000000-0005-0000-0000-000043A30000}"/>
    <cellStyle name="Normal 12 5 6 3 4" xfId="2503" xr:uid="{00000000-0005-0000-0000-000044A30000}"/>
    <cellStyle name="Normal 12 5 6 3 4 2" xfId="7993" xr:uid="{00000000-0005-0000-0000-000045A30000}"/>
    <cellStyle name="Normal 12 5 6 3 4 2 2" xfId="20804" xr:uid="{00000000-0005-0000-0000-000046A30000}"/>
    <cellStyle name="Normal 12 5 6 3 4 2 2 2" xfId="46424" xr:uid="{00000000-0005-0000-0000-000047A30000}"/>
    <cellStyle name="Normal 12 5 6 3 4 2 3" xfId="33614" xr:uid="{00000000-0005-0000-0000-000048A30000}"/>
    <cellStyle name="Normal 12 5 6 3 4 3" xfId="15314" xr:uid="{00000000-0005-0000-0000-000049A30000}"/>
    <cellStyle name="Normal 12 5 6 3 4 3 2" xfId="40934" xr:uid="{00000000-0005-0000-0000-00004AA30000}"/>
    <cellStyle name="Normal 12 5 6 3 4 4" xfId="28124" xr:uid="{00000000-0005-0000-0000-00004BA30000}"/>
    <cellStyle name="Normal 12 5 6 3 5" xfId="4333" xr:uid="{00000000-0005-0000-0000-00004CA30000}"/>
    <cellStyle name="Normal 12 5 6 3 5 2" xfId="9823" xr:uid="{00000000-0005-0000-0000-00004DA30000}"/>
    <cellStyle name="Normal 12 5 6 3 5 2 2" xfId="22634" xr:uid="{00000000-0005-0000-0000-00004EA30000}"/>
    <cellStyle name="Normal 12 5 6 3 5 2 2 2" xfId="48254" xr:uid="{00000000-0005-0000-0000-00004FA30000}"/>
    <cellStyle name="Normal 12 5 6 3 5 2 3" xfId="35444" xr:uid="{00000000-0005-0000-0000-000050A30000}"/>
    <cellStyle name="Normal 12 5 6 3 5 3" xfId="17144" xr:uid="{00000000-0005-0000-0000-000051A30000}"/>
    <cellStyle name="Normal 12 5 6 3 5 3 2" xfId="42764" xr:uid="{00000000-0005-0000-0000-000052A30000}"/>
    <cellStyle name="Normal 12 5 6 3 5 4" xfId="29954" xr:uid="{00000000-0005-0000-0000-000053A30000}"/>
    <cellStyle name="Normal 12 5 6 3 6" xfId="11653" xr:uid="{00000000-0005-0000-0000-000054A30000}"/>
    <cellStyle name="Normal 12 5 6 3 6 2" xfId="24464" xr:uid="{00000000-0005-0000-0000-000055A30000}"/>
    <cellStyle name="Normal 12 5 6 3 6 2 2" xfId="50084" xr:uid="{00000000-0005-0000-0000-000056A30000}"/>
    <cellStyle name="Normal 12 5 6 3 6 3" xfId="37274" xr:uid="{00000000-0005-0000-0000-000057A30000}"/>
    <cellStyle name="Normal 12 5 6 3 7" xfId="6163" xr:uid="{00000000-0005-0000-0000-000058A30000}"/>
    <cellStyle name="Normal 12 5 6 3 7 2" xfId="18974" xr:uid="{00000000-0005-0000-0000-000059A30000}"/>
    <cellStyle name="Normal 12 5 6 3 7 2 2" xfId="44594" xr:uid="{00000000-0005-0000-0000-00005AA30000}"/>
    <cellStyle name="Normal 12 5 6 3 7 3" xfId="31784" xr:uid="{00000000-0005-0000-0000-00005BA30000}"/>
    <cellStyle name="Normal 12 5 6 3 8" xfId="13484" xr:uid="{00000000-0005-0000-0000-00005CA30000}"/>
    <cellStyle name="Normal 12 5 6 3 8 2" xfId="39104" xr:uid="{00000000-0005-0000-0000-00005DA30000}"/>
    <cellStyle name="Normal 12 5 6 3 9" xfId="26294" xr:uid="{00000000-0005-0000-0000-00005EA30000}"/>
    <cellStyle name="Normal 12 5 6 4" xfId="447" xr:uid="{00000000-0005-0000-0000-00005FA30000}"/>
    <cellStyle name="Normal 12 5 6 4 2" xfId="1342" xr:uid="{00000000-0005-0000-0000-000060A30000}"/>
    <cellStyle name="Normal 12 5 6 4 2 2" xfId="3172" xr:uid="{00000000-0005-0000-0000-000061A30000}"/>
    <cellStyle name="Normal 12 5 6 4 2 2 2" xfId="8662" xr:uid="{00000000-0005-0000-0000-000062A30000}"/>
    <cellStyle name="Normal 12 5 6 4 2 2 2 2" xfId="21473" xr:uid="{00000000-0005-0000-0000-000063A30000}"/>
    <cellStyle name="Normal 12 5 6 4 2 2 2 2 2" xfId="47093" xr:uid="{00000000-0005-0000-0000-000064A30000}"/>
    <cellStyle name="Normal 12 5 6 4 2 2 2 3" xfId="34283" xr:uid="{00000000-0005-0000-0000-000065A30000}"/>
    <cellStyle name="Normal 12 5 6 4 2 2 3" xfId="15983" xr:uid="{00000000-0005-0000-0000-000066A30000}"/>
    <cellStyle name="Normal 12 5 6 4 2 2 3 2" xfId="41603" xr:uid="{00000000-0005-0000-0000-000067A30000}"/>
    <cellStyle name="Normal 12 5 6 4 2 2 4" xfId="28793" xr:uid="{00000000-0005-0000-0000-000068A30000}"/>
    <cellStyle name="Normal 12 5 6 4 2 3" xfId="5002" xr:uid="{00000000-0005-0000-0000-000069A30000}"/>
    <cellStyle name="Normal 12 5 6 4 2 3 2" xfId="10492" xr:uid="{00000000-0005-0000-0000-00006AA30000}"/>
    <cellStyle name="Normal 12 5 6 4 2 3 2 2" xfId="23303" xr:uid="{00000000-0005-0000-0000-00006BA30000}"/>
    <cellStyle name="Normal 12 5 6 4 2 3 2 2 2" xfId="48923" xr:uid="{00000000-0005-0000-0000-00006CA30000}"/>
    <cellStyle name="Normal 12 5 6 4 2 3 2 3" xfId="36113" xr:uid="{00000000-0005-0000-0000-00006DA30000}"/>
    <cellStyle name="Normal 12 5 6 4 2 3 3" xfId="17813" xr:uid="{00000000-0005-0000-0000-00006EA30000}"/>
    <cellStyle name="Normal 12 5 6 4 2 3 3 2" xfId="43433" xr:uid="{00000000-0005-0000-0000-00006FA30000}"/>
    <cellStyle name="Normal 12 5 6 4 2 3 4" xfId="30623" xr:uid="{00000000-0005-0000-0000-000070A30000}"/>
    <cellStyle name="Normal 12 5 6 4 2 4" xfId="12322" xr:uid="{00000000-0005-0000-0000-000071A30000}"/>
    <cellStyle name="Normal 12 5 6 4 2 4 2" xfId="25133" xr:uid="{00000000-0005-0000-0000-000072A30000}"/>
    <cellStyle name="Normal 12 5 6 4 2 4 2 2" xfId="50753" xr:uid="{00000000-0005-0000-0000-000073A30000}"/>
    <cellStyle name="Normal 12 5 6 4 2 4 3" xfId="37943" xr:uid="{00000000-0005-0000-0000-000074A30000}"/>
    <cellStyle name="Normal 12 5 6 4 2 5" xfId="6832" xr:uid="{00000000-0005-0000-0000-000075A30000}"/>
    <cellStyle name="Normal 12 5 6 4 2 5 2" xfId="19643" xr:uid="{00000000-0005-0000-0000-000076A30000}"/>
    <cellStyle name="Normal 12 5 6 4 2 5 2 2" xfId="45263" xr:uid="{00000000-0005-0000-0000-000077A30000}"/>
    <cellStyle name="Normal 12 5 6 4 2 5 3" xfId="32453" xr:uid="{00000000-0005-0000-0000-000078A30000}"/>
    <cellStyle name="Normal 12 5 6 4 2 6" xfId="14153" xr:uid="{00000000-0005-0000-0000-000079A30000}"/>
    <cellStyle name="Normal 12 5 6 4 2 6 2" xfId="39773" xr:uid="{00000000-0005-0000-0000-00007AA30000}"/>
    <cellStyle name="Normal 12 5 6 4 2 7" xfId="26963" xr:uid="{00000000-0005-0000-0000-00007BA30000}"/>
    <cellStyle name="Normal 12 5 6 4 3" xfId="2278" xr:uid="{00000000-0005-0000-0000-00007CA30000}"/>
    <cellStyle name="Normal 12 5 6 4 3 2" xfId="7768" xr:uid="{00000000-0005-0000-0000-00007DA30000}"/>
    <cellStyle name="Normal 12 5 6 4 3 2 2" xfId="20579" xr:uid="{00000000-0005-0000-0000-00007EA30000}"/>
    <cellStyle name="Normal 12 5 6 4 3 2 2 2" xfId="46199" xr:uid="{00000000-0005-0000-0000-00007FA30000}"/>
    <cellStyle name="Normal 12 5 6 4 3 2 3" xfId="33389" xr:uid="{00000000-0005-0000-0000-000080A30000}"/>
    <cellStyle name="Normal 12 5 6 4 3 3" xfId="15089" xr:uid="{00000000-0005-0000-0000-000081A30000}"/>
    <cellStyle name="Normal 12 5 6 4 3 3 2" xfId="40709" xr:uid="{00000000-0005-0000-0000-000082A30000}"/>
    <cellStyle name="Normal 12 5 6 4 3 4" xfId="27899" xr:uid="{00000000-0005-0000-0000-000083A30000}"/>
    <cellStyle name="Normal 12 5 6 4 4" xfId="4108" xr:uid="{00000000-0005-0000-0000-000084A30000}"/>
    <cellStyle name="Normal 12 5 6 4 4 2" xfId="9598" xr:uid="{00000000-0005-0000-0000-000085A30000}"/>
    <cellStyle name="Normal 12 5 6 4 4 2 2" xfId="22409" xr:uid="{00000000-0005-0000-0000-000086A30000}"/>
    <cellStyle name="Normal 12 5 6 4 4 2 2 2" xfId="48029" xr:uid="{00000000-0005-0000-0000-000087A30000}"/>
    <cellStyle name="Normal 12 5 6 4 4 2 3" xfId="35219" xr:uid="{00000000-0005-0000-0000-000088A30000}"/>
    <cellStyle name="Normal 12 5 6 4 4 3" xfId="16919" xr:uid="{00000000-0005-0000-0000-000089A30000}"/>
    <cellStyle name="Normal 12 5 6 4 4 3 2" xfId="42539" xr:uid="{00000000-0005-0000-0000-00008AA30000}"/>
    <cellStyle name="Normal 12 5 6 4 4 4" xfId="29729" xr:uid="{00000000-0005-0000-0000-00008BA30000}"/>
    <cellStyle name="Normal 12 5 6 4 5" xfId="11428" xr:uid="{00000000-0005-0000-0000-00008CA30000}"/>
    <cellStyle name="Normal 12 5 6 4 5 2" xfId="24239" xr:uid="{00000000-0005-0000-0000-00008DA30000}"/>
    <cellStyle name="Normal 12 5 6 4 5 2 2" xfId="49859" xr:uid="{00000000-0005-0000-0000-00008EA30000}"/>
    <cellStyle name="Normal 12 5 6 4 5 3" xfId="37049" xr:uid="{00000000-0005-0000-0000-00008FA30000}"/>
    <cellStyle name="Normal 12 5 6 4 6" xfId="5938" xr:uid="{00000000-0005-0000-0000-000090A30000}"/>
    <cellStyle name="Normal 12 5 6 4 6 2" xfId="18749" xr:uid="{00000000-0005-0000-0000-000091A30000}"/>
    <cellStyle name="Normal 12 5 6 4 6 2 2" xfId="44369" xr:uid="{00000000-0005-0000-0000-000092A30000}"/>
    <cellStyle name="Normal 12 5 6 4 6 3" xfId="31559" xr:uid="{00000000-0005-0000-0000-000093A30000}"/>
    <cellStyle name="Normal 12 5 6 4 7" xfId="13259" xr:uid="{00000000-0005-0000-0000-000094A30000}"/>
    <cellStyle name="Normal 12 5 6 4 7 2" xfId="38879" xr:uid="{00000000-0005-0000-0000-000095A30000}"/>
    <cellStyle name="Normal 12 5 6 4 8" xfId="26069" xr:uid="{00000000-0005-0000-0000-000096A30000}"/>
    <cellStyle name="Normal 12 5 6 5" xfId="806" xr:uid="{00000000-0005-0000-0000-000097A30000}"/>
    <cellStyle name="Normal 12 5 6 5 2" xfId="1701" xr:uid="{00000000-0005-0000-0000-000098A30000}"/>
    <cellStyle name="Normal 12 5 6 5 2 2" xfId="3531" xr:uid="{00000000-0005-0000-0000-000099A30000}"/>
    <cellStyle name="Normal 12 5 6 5 2 2 2" xfId="9021" xr:uid="{00000000-0005-0000-0000-00009AA30000}"/>
    <cellStyle name="Normal 12 5 6 5 2 2 2 2" xfId="21832" xr:uid="{00000000-0005-0000-0000-00009BA30000}"/>
    <cellStyle name="Normal 12 5 6 5 2 2 2 2 2" xfId="47452" xr:uid="{00000000-0005-0000-0000-00009CA30000}"/>
    <cellStyle name="Normal 12 5 6 5 2 2 2 3" xfId="34642" xr:uid="{00000000-0005-0000-0000-00009DA30000}"/>
    <cellStyle name="Normal 12 5 6 5 2 2 3" xfId="16342" xr:uid="{00000000-0005-0000-0000-00009EA30000}"/>
    <cellStyle name="Normal 12 5 6 5 2 2 3 2" xfId="41962" xr:uid="{00000000-0005-0000-0000-00009FA30000}"/>
    <cellStyle name="Normal 12 5 6 5 2 2 4" xfId="29152" xr:uid="{00000000-0005-0000-0000-0000A0A30000}"/>
    <cellStyle name="Normal 12 5 6 5 2 3" xfId="5361" xr:uid="{00000000-0005-0000-0000-0000A1A30000}"/>
    <cellStyle name="Normal 12 5 6 5 2 3 2" xfId="10851" xr:uid="{00000000-0005-0000-0000-0000A2A30000}"/>
    <cellStyle name="Normal 12 5 6 5 2 3 2 2" xfId="23662" xr:uid="{00000000-0005-0000-0000-0000A3A30000}"/>
    <cellStyle name="Normal 12 5 6 5 2 3 2 2 2" xfId="49282" xr:uid="{00000000-0005-0000-0000-0000A4A30000}"/>
    <cellStyle name="Normal 12 5 6 5 2 3 2 3" xfId="36472" xr:uid="{00000000-0005-0000-0000-0000A5A30000}"/>
    <cellStyle name="Normal 12 5 6 5 2 3 3" xfId="18172" xr:uid="{00000000-0005-0000-0000-0000A6A30000}"/>
    <cellStyle name="Normal 12 5 6 5 2 3 3 2" xfId="43792" xr:uid="{00000000-0005-0000-0000-0000A7A30000}"/>
    <cellStyle name="Normal 12 5 6 5 2 3 4" xfId="30982" xr:uid="{00000000-0005-0000-0000-0000A8A30000}"/>
    <cellStyle name="Normal 12 5 6 5 2 4" xfId="12681" xr:uid="{00000000-0005-0000-0000-0000A9A30000}"/>
    <cellStyle name="Normal 12 5 6 5 2 4 2" xfId="25492" xr:uid="{00000000-0005-0000-0000-0000AAA30000}"/>
    <cellStyle name="Normal 12 5 6 5 2 4 2 2" xfId="51112" xr:uid="{00000000-0005-0000-0000-0000ABA30000}"/>
    <cellStyle name="Normal 12 5 6 5 2 4 3" xfId="38302" xr:uid="{00000000-0005-0000-0000-0000ACA30000}"/>
    <cellStyle name="Normal 12 5 6 5 2 5" xfId="7191" xr:uid="{00000000-0005-0000-0000-0000ADA30000}"/>
    <cellStyle name="Normal 12 5 6 5 2 5 2" xfId="20002" xr:uid="{00000000-0005-0000-0000-0000AEA30000}"/>
    <cellStyle name="Normal 12 5 6 5 2 5 2 2" xfId="45622" xr:uid="{00000000-0005-0000-0000-0000AFA30000}"/>
    <cellStyle name="Normal 12 5 6 5 2 5 3" xfId="32812" xr:uid="{00000000-0005-0000-0000-0000B0A30000}"/>
    <cellStyle name="Normal 12 5 6 5 2 6" xfId="14512" xr:uid="{00000000-0005-0000-0000-0000B1A30000}"/>
    <cellStyle name="Normal 12 5 6 5 2 6 2" xfId="40132" xr:uid="{00000000-0005-0000-0000-0000B2A30000}"/>
    <cellStyle name="Normal 12 5 6 5 2 7" xfId="27322" xr:uid="{00000000-0005-0000-0000-0000B3A30000}"/>
    <cellStyle name="Normal 12 5 6 5 3" xfId="2637" xr:uid="{00000000-0005-0000-0000-0000B4A30000}"/>
    <cellStyle name="Normal 12 5 6 5 3 2" xfId="8127" xr:uid="{00000000-0005-0000-0000-0000B5A30000}"/>
    <cellStyle name="Normal 12 5 6 5 3 2 2" xfId="20938" xr:uid="{00000000-0005-0000-0000-0000B6A30000}"/>
    <cellStyle name="Normal 12 5 6 5 3 2 2 2" xfId="46558" xr:uid="{00000000-0005-0000-0000-0000B7A30000}"/>
    <cellStyle name="Normal 12 5 6 5 3 2 3" xfId="33748" xr:uid="{00000000-0005-0000-0000-0000B8A30000}"/>
    <cellStyle name="Normal 12 5 6 5 3 3" xfId="15448" xr:uid="{00000000-0005-0000-0000-0000B9A30000}"/>
    <cellStyle name="Normal 12 5 6 5 3 3 2" xfId="41068" xr:uid="{00000000-0005-0000-0000-0000BAA30000}"/>
    <cellStyle name="Normal 12 5 6 5 3 4" xfId="28258" xr:uid="{00000000-0005-0000-0000-0000BBA30000}"/>
    <cellStyle name="Normal 12 5 6 5 4" xfId="4467" xr:uid="{00000000-0005-0000-0000-0000BCA30000}"/>
    <cellStyle name="Normal 12 5 6 5 4 2" xfId="9957" xr:uid="{00000000-0005-0000-0000-0000BDA30000}"/>
    <cellStyle name="Normal 12 5 6 5 4 2 2" xfId="22768" xr:uid="{00000000-0005-0000-0000-0000BEA30000}"/>
    <cellStyle name="Normal 12 5 6 5 4 2 2 2" xfId="48388" xr:uid="{00000000-0005-0000-0000-0000BFA30000}"/>
    <cellStyle name="Normal 12 5 6 5 4 2 3" xfId="35578" xr:uid="{00000000-0005-0000-0000-0000C0A30000}"/>
    <cellStyle name="Normal 12 5 6 5 4 3" xfId="17278" xr:uid="{00000000-0005-0000-0000-0000C1A30000}"/>
    <cellStyle name="Normal 12 5 6 5 4 3 2" xfId="42898" xr:uid="{00000000-0005-0000-0000-0000C2A30000}"/>
    <cellStyle name="Normal 12 5 6 5 4 4" xfId="30088" xr:uid="{00000000-0005-0000-0000-0000C3A30000}"/>
    <cellStyle name="Normal 12 5 6 5 5" xfId="11787" xr:uid="{00000000-0005-0000-0000-0000C4A30000}"/>
    <cellStyle name="Normal 12 5 6 5 5 2" xfId="24598" xr:uid="{00000000-0005-0000-0000-0000C5A30000}"/>
    <cellStyle name="Normal 12 5 6 5 5 2 2" xfId="50218" xr:uid="{00000000-0005-0000-0000-0000C6A30000}"/>
    <cellStyle name="Normal 12 5 6 5 5 3" xfId="37408" xr:uid="{00000000-0005-0000-0000-0000C7A30000}"/>
    <cellStyle name="Normal 12 5 6 5 6" xfId="6297" xr:uid="{00000000-0005-0000-0000-0000C8A30000}"/>
    <cellStyle name="Normal 12 5 6 5 6 2" xfId="19108" xr:uid="{00000000-0005-0000-0000-0000C9A30000}"/>
    <cellStyle name="Normal 12 5 6 5 6 2 2" xfId="44728" xr:uid="{00000000-0005-0000-0000-0000CAA30000}"/>
    <cellStyle name="Normal 12 5 6 5 6 3" xfId="31918" xr:uid="{00000000-0005-0000-0000-0000CBA30000}"/>
    <cellStyle name="Normal 12 5 6 5 7" xfId="13618" xr:uid="{00000000-0005-0000-0000-0000CCA30000}"/>
    <cellStyle name="Normal 12 5 6 5 7 2" xfId="39238" xr:uid="{00000000-0005-0000-0000-0000CDA30000}"/>
    <cellStyle name="Normal 12 5 6 5 8" xfId="26428" xr:uid="{00000000-0005-0000-0000-0000CEA30000}"/>
    <cellStyle name="Normal 12 5 6 6" xfId="1207" xr:uid="{00000000-0005-0000-0000-0000CFA30000}"/>
    <cellStyle name="Normal 12 5 6 6 2" xfId="3037" xr:uid="{00000000-0005-0000-0000-0000D0A30000}"/>
    <cellStyle name="Normal 12 5 6 6 2 2" xfId="8527" xr:uid="{00000000-0005-0000-0000-0000D1A30000}"/>
    <cellStyle name="Normal 12 5 6 6 2 2 2" xfId="21338" xr:uid="{00000000-0005-0000-0000-0000D2A30000}"/>
    <cellStyle name="Normal 12 5 6 6 2 2 2 2" xfId="46958" xr:uid="{00000000-0005-0000-0000-0000D3A30000}"/>
    <cellStyle name="Normal 12 5 6 6 2 2 3" xfId="34148" xr:uid="{00000000-0005-0000-0000-0000D4A30000}"/>
    <cellStyle name="Normal 12 5 6 6 2 3" xfId="15848" xr:uid="{00000000-0005-0000-0000-0000D5A30000}"/>
    <cellStyle name="Normal 12 5 6 6 2 3 2" xfId="41468" xr:uid="{00000000-0005-0000-0000-0000D6A30000}"/>
    <cellStyle name="Normal 12 5 6 6 2 4" xfId="28658" xr:uid="{00000000-0005-0000-0000-0000D7A30000}"/>
    <cellStyle name="Normal 12 5 6 6 3" xfId="4867" xr:uid="{00000000-0005-0000-0000-0000D8A30000}"/>
    <cellStyle name="Normal 12 5 6 6 3 2" xfId="10357" xr:uid="{00000000-0005-0000-0000-0000D9A30000}"/>
    <cellStyle name="Normal 12 5 6 6 3 2 2" xfId="23168" xr:uid="{00000000-0005-0000-0000-0000DAA30000}"/>
    <cellStyle name="Normal 12 5 6 6 3 2 2 2" xfId="48788" xr:uid="{00000000-0005-0000-0000-0000DBA30000}"/>
    <cellStyle name="Normal 12 5 6 6 3 2 3" xfId="35978" xr:uid="{00000000-0005-0000-0000-0000DCA30000}"/>
    <cellStyle name="Normal 12 5 6 6 3 3" xfId="17678" xr:uid="{00000000-0005-0000-0000-0000DDA30000}"/>
    <cellStyle name="Normal 12 5 6 6 3 3 2" xfId="43298" xr:uid="{00000000-0005-0000-0000-0000DEA30000}"/>
    <cellStyle name="Normal 12 5 6 6 3 4" xfId="30488" xr:uid="{00000000-0005-0000-0000-0000DFA30000}"/>
    <cellStyle name="Normal 12 5 6 6 4" xfId="12187" xr:uid="{00000000-0005-0000-0000-0000E0A30000}"/>
    <cellStyle name="Normal 12 5 6 6 4 2" xfId="24998" xr:uid="{00000000-0005-0000-0000-0000E1A30000}"/>
    <cellStyle name="Normal 12 5 6 6 4 2 2" xfId="50618" xr:uid="{00000000-0005-0000-0000-0000E2A30000}"/>
    <cellStyle name="Normal 12 5 6 6 4 3" xfId="37808" xr:uid="{00000000-0005-0000-0000-0000E3A30000}"/>
    <cellStyle name="Normal 12 5 6 6 5" xfId="6697" xr:uid="{00000000-0005-0000-0000-0000E4A30000}"/>
    <cellStyle name="Normal 12 5 6 6 5 2" xfId="19508" xr:uid="{00000000-0005-0000-0000-0000E5A30000}"/>
    <cellStyle name="Normal 12 5 6 6 5 2 2" xfId="45128" xr:uid="{00000000-0005-0000-0000-0000E6A30000}"/>
    <cellStyle name="Normal 12 5 6 6 5 3" xfId="32318" xr:uid="{00000000-0005-0000-0000-0000E7A30000}"/>
    <cellStyle name="Normal 12 5 6 6 6" xfId="14018" xr:uid="{00000000-0005-0000-0000-0000E8A30000}"/>
    <cellStyle name="Normal 12 5 6 6 6 2" xfId="39638" xr:uid="{00000000-0005-0000-0000-0000E9A30000}"/>
    <cellStyle name="Normal 12 5 6 6 7" xfId="26828" xr:uid="{00000000-0005-0000-0000-0000EAA30000}"/>
    <cellStyle name="Normal 12 5 6 7" xfId="2143" xr:uid="{00000000-0005-0000-0000-0000EBA30000}"/>
    <cellStyle name="Normal 12 5 6 7 2" xfId="7633" xr:uid="{00000000-0005-0000-0000-0000ECA30000}"/>
    <cellStyle name="Normal 12 5 6 7 2 2" xfId="20444" xr:uid="{00000000-0005-0000-0000-0000EDA30000}"/>
    <cellStyle name="Normal 12 5 6 7 2 2 2" xfId="46064" xr:uid="{00000000-0005-0000-0000-0000EEA30000}"/>
    <cellStyle name="Normal 12 5 6 7 2 3" xfId="33254" xr:uid="{00000000-0005-0000-0000-0000EFA30000}"/>
    <cellStyle name="Normal 12 5 6 7 3" xfId="14954" xr:uid="{00000000-0005-0000-0000-0000F0A30000}"/>
    <cellStyle name="Normal 12 5 6 7 3 2" xfId="40574" xr:uid="{00000000-0005-0000-0000-0000F1A30000}"/>
    <cellStyle name="Normal 12 5 6 7 4" xfId="27764" xr:uid="{00000000-0005-0000-0000-0000F2A30000}"/>
    <cellStyle name="Normal 12 5 6 8" xfId="3973" xr:uid="{00000000-0005-0000-0000-0000F3A30000}"/>
    <cellStyle name="Normal 12 5 6 8 2" xfId="9463" xr:uid="{00000000-0005-0000-0000-0000F4A30000}"/>
    <cellStyle name="Normal 12 5 6 8 2 2" xfId="22274" xr:uid="{00000000-0005-0000-0000-0000F5A30000}"/>
    <cellStyle name="Normal 12 5 6 8 2 2 2" xfId="47894" xr:uid="{00000000-0005-0000-0000-0000F6A30000}"/>
    <cellStyle name="Normal 12 5 6 8 2 3" xfId="35084" xr:uid="{00000000-0005-0000-0000-0000F7A30000}"/>
    <cellStyle name="Normal 12 5 6 8 3" xfId="16784" xr:uid="{00000000-0005-0000-0000-0000F8A30000}"/>
    <cellStyle name="Normal 12 5 6 8 3 2" xfId="42404" xr:uid="{00000000-0005-0000-0000-0000F9A30000}"/>
    <cellStyle name="Normal 12 5 6 8 4" xfId="29594" xr:uid="{00000000-0005-0000-0000-0000FAA30000}"/>
    <cellStyle name="Normal 12 5 6 9" xfId="11293" xr:uid="{00000000-0005-0000-0000-0000FBA30000}"/>
    <cellStyle name="Normal 12 5 6 9 2" xfId="24104" xr:uid="{00000000-0005-0000-0000-0000FCA30000}"/>
    <cellStyle name="Normal 12 5 6 9 2 2" xfId="49724" xr:uid="{00000000-0005-0000-0000-0000FDA30000}"/>
    <cellStyle name="Normal 12 5 6 9 3" xfId="36914" xr:uid="{00000000-0005-0000-0000-0000FEA30000}"/>
    <cellStyle name="Normal 12 5 7" xfId="270" xr:uid="{00000000-0005-0000-0000-0000FFA30000}"/>
    <cellStyle name="Normal 12 5 7 10" xfId="5762" xr:uid="{00000000-0005-0000-0000-000000A40000}"/>
    <cellStyle name="Normal 12 5 7 10 2" xfId="18573" xr:uid="{00000000-0005-0000-0000-000001A40000}"/>
    <cellStyle name="Normal 12 5 7 10 2 2" xfId="44193" xr:uid="{00000000-0005-0000-0000-000002A40000}"/>
    <cellStyle name="Normal 12 5 7 10 3" xfId="31383" xr:uid="{00000000-0005-0000-0000-000003A40000}"/>
    <cellStyle name="Normal 12 5 7 11" xfId="13083" xr:uid="{00000000-0005-0000-0000-000004A40000}"/>
    <cellStyle name="Normal 12 5 7 11 2" xfId="38703" xr:uid="{00000000-0005-0000-0000-000005A40000}"/>
    <cellStyle name="Normal 12 5 7 12" xfId="25893" xr:uid="{00000000-0005-0000-0000-000006A40000}"/>
    <cellStyle name="Normal 12 5 7 2" xfId="499" xr:uid="{00000000-0005-0000-0000-000007A40000}"/>
    <cellStyle name="Normal 12 5 7 2 2" xfId="898" xr:uid="{00000000-0005-0000-0000-000008A40000}"/>
    <cellStyle name="Normal 12 5 7 2 2 2" xfId="1793" xr:uid="{00000000-0005-0000-0000-000009A40000}"/>
    <cellStyle name="Normal 12 5 7 2 2 2 2" xfId="3623" xr:uid="{00000000-0005-0000-0000-00000AA40000}"/>
    <cellStyle name="Normal 12 5 7 2 2 2 2 2" xfId="9113" xr:uid="{00000000-0005-0000-0000-00000BA40000}"/>
    <cellStyle name="Normal 12 5 7 2 2 2 2 2 2" xfId="21924" xr:uid="{00000000-0005-0000-0000-00000CA40000}"/>
    <cellStyle name="Normal 12 5 7 2 2 2 2 2 2 2" xfId="47544" xr:uid="{00000000-0005-0000-0000-00000DA40000}"/>
    <cellStyle name="Normal 12 5 7 2 2 2 2 2 3" xfId="34734" xr:uid="{00000000-0005-0000-0000-00000EA40000}"/>
    <cellStyle name="Normal 12 5 7 2 2 2 2 3" xfId="16434" xr:uid="{00000000-0005-0000-0000-00000FA40000}"/>
    <cellStyle name="Normal 12 5 7 2 2 2 2 3 2" xfId="42054" xr:uid="{00000000-0005-0000-0000-000010A40000}"/>
    <cellStyle name="Normal 12 5 7 2 2 2 2 4" xfId="29244" xr:uid="{00000000-0005-0000-0000-000011A40000}"/>
    <cellStyle name="Normal 12 5 7 2 2 2 3" xfId="5453" xr:uid="{00000000-0005-0000-0000-000012A40000}"/>
    <cellStyle name="Normal 12 5 7 2 2 2 3 2" xfId="10943" xr:uid="{00000000-0005-0000-0000-000013A40000}"/>
    <cellStyle name="Normal 12 5 7 2 2 2 3 2 2" xfId="23754" xr:uid="{00000000-0005-0000-0000-000014A40000}"/>
    <cellStyle name="Normal 12 5 7 2 2 2 3 2 2 2" xfId="49374" xr:uid="{00000000-0005-0000-0000-000015A40000}"/>
    <cellStyle name="Normal 12 5 7 2 2 2 3 2 3" xfId="36564" xr:uid="{00000000-0005-0000-0000-000016A40000}"/>
    <cellStyle name="Normal 12 5 7 2 2 2 3 3" xfId="18264" xr:uid="{00000000-0005-0000-0000-000017A40000}"/>
    <cellStyle name="Normal 12 5 7 2 2 2 3 3 2" xfId="43884" xr:uid="{00000000-0005-0000-0000-000018A40000}"/>
    <cellStyle name="Normal 12 5 7 2 2 2 3 4" xfId="31074" xr:uid="{00000000-0005-0000-0000-000019A40000}"/>
    <cellStyle name="Normal 12 5 7 2 2 2 4" xfId="12773" xr:uid="{00000000-0005-0000-0000-00001AA40000}"/>
    <cellStyle name="Normal 12 5 7 2 2 2 4 2" xfId="25584" xr:uid="{00000000-0005-0000-0000-00001BA40000}"/>
    <cellStyle name="Normal 12 5 7 2 2 2 4 2 2" xfId="51204" xr:uid="{00000000-0005-0000-0000-00001CA40000}"/>
    <cellStyle name="Normal 12 5 7 2 2 2 4 3" xfId="38394" xr:uid="{00000000-0005-0000-0000-00001DA40000}"/>
    <cellStyle name="Normal 12 5 7 2 2 2 5" xfId="7283" xr:uid="{00000000-0005-0000-0000-00001EA40000}"/>
    <cellStyle name="Normal 12 5 7 2 2 2 5 2" xfId="20094" xr:uid="{00000000-0005-0000-0000-00001FA40000}"/>
    <cellStyle name="Normal 12 5 7 2 2 2 5 2 2" xfId="45714" xr:uid="{00000000-0005-0000-0000-000020A40000}"/>
    <cellStyle name="Normal 12 5 7 2 2 2 5 3" xfId="32904" xr:uid="{00000000-0005-0000-0000-000021A40000}"/>
    <cellStyle name="Normal 12 5 7 2 2 2 6" xfId="14604" xr:uid="{00000000-0005-0000-0000-000022A40000}"/>
    <cellStyle name="Normal 12 5 7 2 2 2 6 2" xfId="40224" xr:uid="{00000000-0005-0000-0000-000023A40000}"/>
    <cellStyle name="Normal 12 5 7 2 2 2 7" xfId="27414" xr:uid="{00000000-0005-0000-0000-000024A40000}"/>
    <cellStyle name="Normal 12 5 7 2 2 3" xfId="2729" xr:uid="{00000000-0005-0000-0000-000025A40000}"/>
    <cellStyle name="Normal 12 5 7 2 2 3 2" xfId="8219" xr:uid="{00000000-0005-0000-0000-000026A40000}"/>
    <cellStyle name="Normal 12 5 7 2 2 3 2 2" xfId="21030" xr:uid="{00000000-0005-0000-0000-000027A40000}"/>
    <cellStyle name="Normal 12 5 7 2 2 3 2 2 2" xfId="46650" xr:uid="{00000000-0005-0000-0000-000028A40000}"/>
    <cellStyle name="Normal 12 5 7 2 2 3 2 3" xfId="33840" xr:uid="{00000000-0005-0000-0000-000029A40000}"/>
    <cellStyle name="Normal 12 5 7 2 2 3 3" xfId="15540" xr:uid="{00000000-0005-0000-0000-00002AA40000}"/>
    <cellStyle name="Normal 12 5 7 2 2 3 3 2" xfId="41160" xr:uid="{00000000-0005-0000-0000-00002BA40000}"/>
    <cellStyle name="Normal 12 5 7 2 2 3 4" xfId="28350" xr:uid="{00000000-0005-0000-0000-00002CA40000}"/>
    <cellStyle name="Normal 12 5 7 2 2 4" xfId="4559" xr:uid="{00000000-0005-0000-0000-00002DA40000}"/>
    <cellStyle name="Normal 12 5 7 2 2 4 2" xfId="10049" xr:uid="{00000000-0005-0000-0000-00002EA40000}"/>
    <cellStyle name="Normal 12 5 7 2 2 4 2 2" xfId="22860" xr:uid="{00000000-0005-0000-0000-00002FA40000}"/>
    <cellStyle name="Normal 12 5 7 2 2 4 2 2 2" xfId="48480" xr:uid="{00000000-0005-0000-0000-000030A40000}"/>
    <cellStyle name="Normal 12 5 7 2 2 4 2 3" xfId="35670" xr:uid="{00000000-0005-0000-0000-000031A40000}"/>
    <cellStyle name="Normal 12 5 7 2 2 4 3" xfId="17370" xr:uid="{00000000-0005-0000-0000-000032A40000}"/>
    <cellStyle name="Normal 12 5 7 2 2 4 3 2" xfId="42990" xr:uid="{00000000-0005-0000-0000-000033A40000}"/>
    <cellStyle name="Normal 12 5 7 2 2 4 4" xfId="30180" xr:uid="{00000000-0005-0000-0000-000034A40000}"/>
    <cellStyle name="Normal 12 5 7 2 2 5" xfId="11879" xr:uid="{00000000-0005-0000-0000-000035A40000}"/>
    <cellStyle name="Normal 12 5 7 2 2 5 2" xfId="24690" xr:uid="{00000000-0005-0000-0000-000036A40000}"/>
    <cellStyle name="Normal 12 5 7 2 2 5 2 2" xfId="50310" xr:uid="{00000000-0005-0000-0000-000037A40000}"/>
    <cellStyle name="Normal 12 5 7 2 2 5 3" xfId="37500" xr:uid="{00000000-0005-0000-0000-000038A40000}"/>
    <cellStyle name="Normal 12 5 7 2 2 6" xfId="6389" xr:uid="{00000000-0005-0000-0000-000039A40000}"/>
    <cellStyle name="Normal 12 5 7 2 2 6 2" xfId="19200" xr:uid="{00000000-0005-0000-0000-00003AA40000}"/>
    <cellStyle name="Normal 12 5 7 2 2 6 2 2" xfId="44820" xr:uid="{00000000-0005-0000-0000-00003BA40000}"/>
    <cellStyle name="Normal 12 5 7 2 2 6 3" xfId="32010" xr:uid="{00000000-0005-0000-0000-00003CA40000}"/>
    <cellStyle name="Normal 12 5 7 2 2 7" xfId="13710" xr:uid="{00000000-0005-0000-0000-00003DA40000}"/>
    <cellStyle name="Normal 12 5 7 2 2 7 2" xfId="39330" xr:uid="{00000000-0005-0000-0000-00003EA40000}"/>
    <cellStyle name="Normal 12 5 7 2 2 8" xfId="26520" xr:uid="{00000000-0005-0000-0000-00003FA40000}"/>
    <cellStyle name="Normal 12 5 7 2 3" xfId="1394" xr:uid="{00000000-0005-0000-0000-000040A40000}"/>
    <cellStyle name="Normal 12 5 7 2 3 2" xfId="3224" xr:uid="{00000000-0005-0000-0000-000041A40000}"/>
    <cellStyle name="Normal 12 5 7 2 3 2 2" xfId="8714" xr:uid="{00000000-0005-0000-0000-000042A40000}"/>
    <cellStyle name="Normal 12 5 7 2 3 2 2 2" xfId="21525" xr:uid="{00000000-0005-0000-0000-000043A40000}"/>
    <cellStyle name="Normal 12 5 7 2 3 2 2 2 2" xfId="47145" xr:uid="{00000000-0005-0000-0000-000044A40000}"/>
    <cellStyle name="Normal 12 5 7 2 3 2 2 3" xfId="34335" xr:uid="{00000000-0005-0000-0000-000045A40000}"/>
    <cellStyle name="Normal 12 5 7 2 3 2 3" xfId="16035" xr:uid="{00000000-0005-0000-0000-000046A40000}"/>
    <cellStyle name="Normal 12 5 7 2 3 2 3 2" xfId="41655" xr:uid="{00000000-0005-0000-0000-000047A40000}"/>
    <cellStyle name="Normal 12 5 7 2 3 2 4" xfId="28845" xr:uid="{00000000-0005-0000-0000-000048A40000}"/>
    <cellStyle name="Normal 12 5 7 2 3 3" xfId="5054" xr:uid="{00000000-0005-0000-0000-000049A40000}"/>
    <cellStyle name="Normal 12 5 7 2 3 3 2" xfId="10544" xr:uid="{00000000-0005-0000-0000-00004AA40000}"/>
    <cellStyle name="Normal 12 5 7 2 3 3 2 2" xfId="23355" xr:uid="{00000000-0005-0000-0000-00004BA40000}"/>
    <cellStyle name="Normal 12 5 7 2 3 3 2 2 2" xfId="48975" xr:uid="{00000000-0005-0000-0000-00004CA40000}"/>
    <cellStyle name="Normal 12 5 7 2 3 3 2 3" xfId="36165" xr:uid="{00000000-0005-0000-0000-00004DA40000}"/>
    <cellStyle name="Normal 12 5 7 2 3 3 3" xfId="17865" xr:uid="{00000000-0005-0000-0000-00004EA40000}"/>
    <cellStyle name="Normal 12 5 7 2 3 3 3 2" xfId="43485" xr:uid="{00000000-0005-0000-0000-00004FA40000}"/>
    <cellStyle name="Normal 12 5 7 2 3 3 4" xfId="30675" xr:uid="{00000000-0005-0000-0000-000050A40000}"/>
    <cellStyle name="Normal 12 5 7 2 3 4" xfId="12374" xr:uid="{00000000-0005-0000-0000-000051A40000}"/>
    <cellStyle name="Normal 12 5 7 2 3 4 2" xfId="25185" xr:uid="{00000000-0005-0000-0000-000052A40000}"/>
    <cellStyle name="Normal 12 5 7 2 3 4 2 2" xfId="50805" xr:uid="{00000000-0005-0000-0000-000053A40000}"/>
    <cellStyle name="Normal 12 5 7 2 3 4 3" xfId="37995" xr:uid="{00000000-0005-0000-0000-000054A40000}"/>
    <cellStyle name="Normal 12 5 7 2 3 5" xfId="6884" xr:uid="{00000000-0005-0000-0000-000055A40000}"/>
    <cellStyle name="Normal 12 5 7 2 3 5 2" xfId="19695" xr:uid="{00000000-0005-0000-0000-000056A40000}"/>
    <cellStyle name="Normal 12 5 7 2 3 5 2 2" xfId="45315" xr:uid="{00000000-0005-0000-0000-000057A40000}"/>
    <cellStyle name="Normal 12 5 7 2 3 5 3" xfId="32505" xr:uid="{00000000-0005-0000-0000-000058A40000}"/>
    <cellStyle name="Normal 12 5 7 2 3 6" xfId="14205" xr:uid="{00000000-0005-0000-0000-000059A40000}"/>
    <cellStyle name="Normal 12 5 7 2 3 6 2" xfId="39825" xr:uid="{00000000-0005-0000-0000-00005AA40000}"/>
    <cellStyle name="Normal 12 5 7 2 3 7" xfId="27015" xr:uid="{00000000-0005-0000-0000-00005BA40000}"/>
    <cellStyle name="Normal 12 5 7 2 4" xfId="2330" xr:uid="{00000000-0005-0000-0000-00005CA40000}"/>
    <cellStyle name="Normal 12 5 7 2 4 2" xfId="7820" xr:uid="{00000000-0005-0000-0000-00005DA40000}"/>
    <cellStyle name="Normal 12 5 7 2 4 2 2" xfId="20631" xr:uid="{00000000-0005-0000-0000-00005EA40000}"/>
    <cellStyle name="Normal 12 5 7 2 4 2 2 2" xfId="46251" xr:uid="{00000000-0005-0000-0000-00005FA40000}"/>
    <cellStyle name="Normal 12 5 7 2 4 2 3" xfId="33441" xr:uid="{00000000-0005-0000-0000-000060A40000}"/>
    <cellStyle name="Normal 12 5 7 2 4 3" xfId="15141" xr:uid="{00000000-0005-0000-0000-000061A40000}"/>
    <cellStyle name="Normal 12 5 7 2 4 3 2" xfId="40761" xr:uid="{00000000-0005-0000-0000-000062A40000}"/>
    <cellStyle name="Normal 12 5 7 2 4 4" xfId="27951" xr:uid="{00000000-0005-0000-0000-000063A40000}"/>
    <cellStyle name="Normal 12 5 7 2 5" xfId="4160" xr:uid="{00000000-0005-0000-0000-000064A40000}"/>
    <cellStyle name="Normal 12 5 7 2 5 2" xfId="9650" xr:uid="{00000000-0005-0000-0000-000065A40000}"/>
    <cellStyle name="Normal 12 5 7 2 5 2 2" xfId="22461" xr:uid="{00000000-0005-0000-0000-000066A40000}"/>
    <cellStyle name="Normal 12 5 7 2 5 2 2 2" xfId="48081" xr:uid="{00000000-0005-0000-0000-000067A40000}"/>
    <cellStyle name="Normal 12 5 7 2 5 2 3" xfId="35271" xr:uid="{00000000-0005-0000-0000-000068A40000}"/>
    <cellStyle name="Normal 12 5 7 2 5 3" xfId="16971" xr:uid="{00000000-0005-0000-0000-000069A40000}"/>
    <cellStyle name="Normal 12 5 7 2 5 3 2" xfId="42591" xr:uid="{00000000-0005-0000-0000-00006AA40000}"/>
    <cellStyle name="Normal 12 5 7 2 5 4" xfId="29781" xr:uid="{00000000-0005-0000-0000-00006BA40000}"/>
    <cellStyle name="Normal 12 5 7 2 6" xfId="11480" xr:uid="{00000000-0005-0000-0000-00006CA40000}"/>
    <cellStyle name="Normal 12 5 7 2 6 2" xfId="24291" xr:uid="{00000000-0005-0000-0000-00006DA40000}"/>
    <cellStyle name="Normal 12 5 7 2 6 2 2" xfId="49911" xr:uid="{00000000-0005-0000-0000-00006EA40000}"/>
    <cellStyle name="Normal 12 5 7 2 6 3" xfId="37101" xr:uid="{00000000-0005-0000-0000-00006FA40000}"/>
    <cellStyle name="Normal 12 5 7 2 7" xfId="5990" xr:uid="{00000000-0005-0000-0000-000070A40000}"/>
    <cellStyle name="Normal 12 5 7 2 7 2" xfId="18801" xr:uid="{00000000-0005-0000-0000-000071A40000}"/>
    <cellStyle name="Normal 12 5 7 2 7 2 2" xfId="44421" xr:uid="{00000000-0005-0000-0000-000072A40000}"/>
    <cellStyle name="Normal 12 5 7 2 7 3" xfId="31611" xr:uid="{00000000-0005-0000-0000-000073A40000}"/>
    <cellStyle name="Normal 12 5 7 2 8" xfId="13311" xr:uid="{00000000-0005-0000-0000-000074A40000}"/>
    <cellStyle name="Normal 12 5 7 2 8 2" xfId="38931" xr:uid="{00000000-0005-0000-0000-000075A40000}"/>
    <cellStyle name="Normal 12 5 7 2 9" xfId="26121" xr:uid="{00000000-0005-0000-0000-000076A40000}"/>
    <cellStyle name="Normal 12 5 7 3" xfId="631" xr:uid="{00000000-0005-0000-0000-000077A40000}"/>
    <cellStyle name="Normal 12 5 7 3 2" xfId="1031" xr:uid="{00000000-0005-0000-0000-000078A40000}"/>
    <cellStyle name="Normal 12 5 7 3 2 2" xfId="1926" xr:uid="{00000000-0005-0000-0000-000079A40000}"/>
    <cellStyle name="Normal 12 5 7 3 2 2 2" xfId="3756" xr:uid="{00000000-0005-0000-0000-00007AA40000}"/>
    <cellStyle name="Normal 12 5 7 3 2 2 2 2" xfId="9246" xr:uid="{00000000-0005-0000-0000-00007BA40000}"/>
    <cellStyle name="Normal 12 5 7 3 2 2 2 2 2" xfId="22057" xr:uid="{00000000-0005-0000-0000-00007CA40000}"/>
    <cellStyle name="Normal 12 5 7 3 2 2 2 2 2 2" xfId="47677" xr:uid="{00000000-0005-0000-0000-00007DA40000}"/>
    <cellStyle name="Normal 12 5 7 3 2 2 2 2 3" xfId="34867" xr:uid="{00000000-0005-0000-0000-00007EA40000}"/>
    <cellStyle name="Normal 12 5 7 3 2 2 2 3" xfId="16567" xr:uid="{00000000-0005-0000-0000-00007FA40000}"/>
    <cellStyle name="Normal 12 5 7 3 2 2 2 3 2" xfId="42187" xr:uid="{00000000-0005-0000-0000-000080A40000}"/>
    <cellStyle name="Normal 12 5 7 3 2 2 2 4" xfId="29377" xr:uid="{00000000-0005-0000-0000-000081A40000}"/>
    <cellStyle name="Normal 12 5 7 3 2 2 3" xfId="5586" xr:uid="{00000000-0005-0000-0000-000082A40000}"/>
    <cellStyle name="Normal 12 5 7 3 2 2 3 2" xfId="11076" xr:uid="{00000000-0005-0000-0000-000083A40000}"/>
    <cellStyle name="Normal 12 5 7 3 2 2 3 2 2" xfId="23887" xr:uid="{00000000-0005-0000-0000-000084A40000}"/>
    <cellStyle name="Normal 12 5 7 3 2 2 3 2 2 2" xfId="49507" xr:uid="{00000000-0005-0000-0000-000085A40000}"/>
    <cellStyle name="Normal 12 5 7 3 2 2 3 2 3" xfId="36697" xr:uid="{00000000-0005-0000-0000-000086A40000}"/>
    <cellStyle name="Normal 12 5 7 3 2 2 3 3" xfId="18397" xr:uid="{00000000-0005-0000-0000-000087A40000}"/>
    <cellStyle name="Normal 12 5 7 3 2 2 3 3 2" xfId="44017" xr:uid="{00000000-0005-0000-0000-000088A40000}"/>
    <cellStyle name="Normal 12 5 7 3 2 2 3 4" xfId="31207" xr:uid="{00000000-0005-0000-0000-000089A40000}"/>
    <cellStyle name="Normal 12 5 7 3 2 2 4" xfId="12906" xr:uid="{00000000-0005-0000-0000-00008AA40000}"/>
    <cellStyle name="Normal 12 5 7 3 2 2 4 2" xfId="25717" xr:uid="{00000000-0005-0000-0000-00008BA40000}"/>
    <cellStyle name="Normal 12 5 7 3 2 2 4 2 2" xfId="51337" xr:uid="{00000000-0005-0000-0000-00008CA40000}"/>
    <cellStyle name="Normal 12 5 7 3 2 2 4 3" xfId="38527" xr:uid="{00000000-0005-0000-0000-00008DA40000}"/>
    <cellStyle name="Normal 12 5 7 3 2 2 5" xfId="7416" xr:uid="{00000000-0005-0000-0000-00008EA40000}"/>
    <cellStyle name="Normal 12 5 7 3 2 2 5 2" xfId="20227" xr:uid="{00000000-0005-0000-0000-00008FA40000}"/>
    <cellStyle name="Normal 12 5 7 3 2 2 5 2 2" xfId="45847" xr:uid="{00000000-0005-0000-0000-000090A40000}"/>
    <cellStyle name="Normal 12 5 7 3 2 2 5 3" xfId="33037" xr:uid="{00000000-0005-0000-0000-000091A40000}"/>
    <cellStyle name="Normal 12 5 7 3 2 2 6" xfId="14737" xr:uid="{00000000-0005-0000-0000-000092A40000}"/>
    <cellStyle name="Normal 12 5 7 3 2 2 6 2" xfId="40357" xr:uid="{00000000-0005-0000-0000-000093A40000}"/>
    <cellStyle name="Normal 12 5 7 3 2 2 7" xfId="27547" xr:uid="{00000000-0005-0000-0000-000094A40000}"/>
    <cellStyle name="Normal 12 5 7 3 2 3" xfId="2862" xr:uid="{00000000-0005-0000-0000-000095A40000}"/>
    <cellStyle name="Normal 12 5 7 3 2 3 2" xfId="8352" xr:uid="{00000000-0005-0000-0000-000096A40000}"/>
    <cellStyle name="Normal 12 5 7 3 2 3 2 2" xfId="21163" xr:uid="{00000000-0005-0000-0000-000097A40000}"/>
    <cellStyle name="Normal 12 5 7 3 2 3 2 2 2" xfId="46783" xr:uid="{00000000-0005-0000-0000-000098A40000}"/>
    <cellStyle name="Normal 12 5 7 3 2 3 2 3" xfId="33973" xr:uid="{00000000-0005-0000-0000-000099A40000}"/>
    <cellStyle name="Normal 12 5 7 3 2 3 3" xfId="15673" xr:uid="{00000000-0005-0000-0000-00009AA40000}"/>
    <cellStyle name="Normal 12 5 7 3 2 3 3 2" xfId="41293" xr:uid="{00000000-0005-0000-0000-00009BA40000}"/>
    <cellStyle name="Normal 12 5 7 3 2 3 4" xfId="28483" xr:uid="{00000000-0005-0000-0000-00009CA40000}"/>
    <cellStyle name="Normal 12 5 7 3 2 4" xfId="4692" xr:uid="{00000000-0005-0000-0000-00009DA40000}"/>
    <cellStyle name="Normal 12 5 7 3 2 4 2" xfId="10182" xr:uid="{00000000-0005-0000-0000-00009EA40000}"/>
    <cellStyle name="Normal 12 5 7 3 2 4 2 2" xfId="22993" xr:uid="{00000000-0005-0000-0000-00009FA40000}"/>
    <cellStyle name="Normal 12 5 7 3 2 4 2 2 2" xfId="48613" xr:uid="{00000000-0005-0000-0000-0000A0A40000}"/>
    <cellStyle name="Normal 12 5 7 3 2 4 2 3" xfId="35803" xr:uid="{00000000-0005-0000-0000-0000A1A40000}"/>
    <cellStyle name="Normal 12 5 7 3 2 4 3" xfId="17503" xr:uid="{00000000-0005-0000-0000-0000A2A40000}"/>
    <cellStyle name="Normal 12 5 7 3 2 4 3 2" xfId="43123" xr:uid="{00000000-0005-0000-0000-0000A3A40000}"/>
    <cellStyle name="Normal 12 5 7 3 2 4 4" xfId="30313" xr:uid="{00000000-0005-0000-0000-0000A4A40000}"/>
    <cellStyle name="Normal 12 5 7 3 2 5" xfId="12012" xr:uid="{00000000-0005-0000-0000-0000A5A40000}"/>
    <cellStyle name="Normal 12 5 7 3 2 5 2" xfId="24823" xr:uid="{00000000-0005-0000-0000-0000A6A40000}"/>
    <cellStyle name="Normal 12 5 7 3 2 5 2 2" xfId="50443" xr:uid="{00000000-0005-0000-0000-0000A7A40000}"/>
    <cellStyle name="Normal 12 5 7 3 2 5 3" xfId="37633" xr:uid="{00000000-0005-0000-0000-0000A8A40000}"/>
    <cellStyle name="Normal 12 5 7 3 2 6" xfId="6522" xr:uid="{00000000-0005-0000-0000-0000A9A40000}"/>
    <cellStyle name="Normal 12 5 7 3 2 6 2" xfId="19333" xr:uid="{00000000-0005-0000-0000-0000AAA40000}"/>
    <cellStyle name="Normal 12 5 7 3 2 6 2 2" xfId="44953" xr:uid="{00000000-0005-0000-0000-0000ABA40000}"/>
    <cellStyle name="Normal 12 5 7 3 2 6 3" xfId="32143" xr:uid="{00000000-0005-0000-0000-0000ACA40000}"/>
    <cellStyle name="Normal 12 5 7 3 2 7" xfId="13843" xr:uid="{00000000-0005-0000-0000-0000ADA40000}"/>
    <cellStyle name="Normal 12 5 7 3 2 7 2" xfId="39463" xr:uid="{00000000-0005-0000-0000-0000AEA40000}"/>
    <cellStyle name="Normal 12 5 7 3 2 8" xfId="26653" xr:uid="{00000000-0005-0000-0000-0000AFA40000}"/>
    <cellStyle name="Normal 12 5 7 3 3" xfId="1526" xr:uid="{00000000-0005-0000-0000-0000B0A40000}"/>
    <cellStyle name="Normal 12 5 7 3 3 2" xfId="3356" xr:uid="{00000000-0005-0000-0000-0000B1A40000}"/>
    <cellStyle name="Normal 12 5 7 3 3 2 2" xfId="8846" xr:uid="{00000000-0005-0000-0000-0000B2A40000}"/>
    <cellStyle name="Normal 12 5 7 3 3 2 2 2" xfId="21657" xr:uid="{00000000-0005-0000-0000-0000B3A40000}"/>
    <cellStyle name="Normal 12 5 7 3 3 2 2 2 2" xfId="47277" xr:uid="{00000000-0005-0000-0000-0000B4A40000}"/>
    <cellStyle name="Normal 12 5 7 3 3 2 2 3" xfId="34467" xr:uid="{00000000-0005-0000-0000-0000B5A40000}"/>
    <cellStyle name="Normal 12 5 7 3 3 2 3" xfId="16167" xr:uid="{00000000-0005-0000-0000-0000B6A40000}"/>
    <cellStyle name="Normal 12 5 7 3 3 2 3 2" xfId="41787" xr:uid="{00000000-0005-0000-0000-0000B7A40000}"/>
    <cellStyle name="Normal 12 5 7 3 3 2 4" xfId="28977" xr:uid="{00000000-0005-0000-0000-0000B8A40000}"/>
    <cellStyle name="Normal 12 5 7 3 3 3" xfId="5186" xr:uid="{00000000-0005-0000-0000-0000B9A40000}"/>
    <cellStyle name="Normal 12 5 7 3 3 3 2" xfId="10676" xr:uid="{00000000-0005-0000-0000-0000BAA40000}"/>
    <cellStyle name="Normal 12 5 7 3 3 3 2 2" xfId="23487" xr:uid="{00000000-0005-0000-0000-0000BBA40000}"/>
    <cellStyle name="Normal 12 5 7 3 3 3 2 2 2" xfId="49107" xr:uid="{00000000-0005-0000-0000-0000BCA40000}"/>
    <cellStyle name="Normal 12 5 7 3 3 3 2 3" xfId="36297" xr:uid="{00000000-0005-0000-0000-0000BDA40000}"/>
    <cellStyle name="Normal 12 5 7 3 3 3 3" xfId="17997" xr:uid="{00000000-0005-0000-0000-0000BEA40000}"/>
    <cellStyle name="Normal 12 5 7 3 3 3 3 2" xfId="43617" xr:uid="{00000000-0005-0000-0000-0000BFA40000}"/>
    <cellStyle name="Normal 12 5 7 3 3 3 4" xfId="30807" xr:uid="{00000000-0005-0000-0000-0000C0A40000}"/>
    <cellStyle name="Normal 12 5 7 3 3 4" xfId="12506" xr:uid="{00000000-0005-0000-0000-0000C1A40000}"/>
    <cellStyle name="Normal 12 5 7 3 3 4 2" xfId="25317" xr:uid="{00000000-0005-0000-0000-0000C2A40000}"/>
    <cellStyle name="Normal 12 5 7 3 3 4 2 2" xfId="50937" xr:uid="{00000000-0005-0000-0000-0000C3A40000}"/>
    <cellStyle name="Normal 12 5 7 3 3 4 3" xfId="38127" xr:uid="{00000000-0005-0000-0000-0000C4A40000}"/>
    <cellStyle name="Normal 12 5 7 3 3 5" xfId="7016" xr:uid="{00000000-0005-0000-0000-0000C5A40000}"/>
    <cellStyle name="Normal 12 5 7 3 3 5 2" xfId="19827" xr:uid="{00000000-0005-0000-0000-0000C6A40000}"/>
    <cellStyle name="Normal 12 5 7 3 3 5 2 2" xfId="45447" xr:uid="{00000000-0005-0000-0000-0000C7A40000}"/>
    <cellStyle name="Normal 12 5 7 3 3 5 3" xfId="32637" xr:uid="{00000000-0005-0000-0000-0000C8A40000}"/>
    <cellStyle name="Normal 12 5 7 3 3 6" xfId="14337" xr:uid="{00000000-0005-0000-0000-0000C9A40000}"/>
    <cellStyle name="Normal 12 5 7 3 3 6 2" xfId="39957" xr:uid="{00000000-0005-0000-0000-0000CAA40000}"/>
    <cellStyle name="Normal 12 5 7 3 3 7" xfId="27147" xr:uid="{00000000-0005-0000-0000-0000CBA40000}"/>
    <cellStyle name="Normal 12 5 7 3 4" xfId="2462" xr:uid="{00000000-0005-0000-0000-0000CCA40000}"/>
    <cellStyle name="Normal 12 5 7 3 4 2" xfId="7952" xr:uid="{00000000-0005-0000-0000-0000CDA40000}"/>
    <cellStyle name="Normal 12 5 7 3 4 2 2" xfId="20763" xr:uid="{00000000-0005-0000-0000-0000CEA40000}"/>
    <cellStyle name="Normal 12 5 7 3 4 2 2 2" xfId="46383" xr:uid="{00000000-0005-0000-0000-0000CFA40000}"/>
    <cellStyle name="Normal 12 5 7 3 4 2 3" xfId="33573" xr:uid="{00000000-0005-0000-0000-0000D0A40000}"/>
    <cellStyle name="Normal 12 5 7 3 4 3" xfId="15273" xr:uid="{00000000-0005-0000-0000-0000D1A40000}"/>
    <cellStyle name="Normal 12 5 7 3 4 3 2" xfId="40893" xr:uid="{00000000-0005-0000-0000-0000D2A40000}"/>
    <cellStyle name="Normal 12 5 7 3 4 4" xfId="28083" xr:uid="{00000000-0005-0000-0000-0000D3A40000}"/>
    <cellStyle name="Normal 12 5 7 3 5" xfId="4292" xr:uid="{00000000-0005-0000-0000-0000D4A40000}"/>
    <cellStyle name="Normal 12 5 7 3 5 2" xfId="9782" xr:uid="{00000000-0005-0000-0000-0000D5A40000}"/>
    <cellStyle name="Normal 12 5 7 3 5 2 2" xfId="22593" xr:uid="{00000000-0005-0000-0000-0000D6A40000}"/>
    <cellStyle name="Normal 12 5 7 3 5 2 2 2" xfId="48213" xr:uid="{00000000-0005-0000-0000-0000D7A40000}"/>
    <cellStyle name="Normal 12 5 7 3 5 2 3" xfId="35403" xr:uid="{00000000-0005-0000-0000-0000D8A40000}"/>
    <cellStyle name="Normal 12 5 7 3 5 3" xfId="17103" xr:uid="{00000000-0005-0000-0000-0000D9A40000}"/>
    <cellStyle name="Normal 12 5 7 3 5 3 2" xfId="42723" xr:uid="{00000000-0005-0000-0000-0000DAA40000}"/>
    <cellStyle name="Normal 12 5 7 3 5 4" xfId="29913" xr:uid="{00000000-0005-0000-0000-0000DBA40000}"/>
    <cellStyle name="Normal 12 5 7 3 6" xfId="11612" xr:uid="{00000000-0005-0000-0000-0000DCA40000}"/>
    <cellStyle name="Normal 12 5 7 3 6 2" xfId="24423" xr:uid="{00000000-0005-0000-0000-0000DDA40000}"/>
    <cellStyle name="Normal 12 5 7 3 6 2 2" xfId="50043" xr:uid="{00000000-0005-0000-0000-0000DEA40000}"/>
    <cellStyle name="Normal 12 5 7 3 6 3" xfId="37233" xr:uid="{00000000-0005-0000-0000-0000DFA40000}"/>
    <cellStyle name="Normal 12 5 7 3 7" xfId="6122" xr:uid="{00000000-0005-0000-0000-0000E0A40000}"/>
    <cellStyle name="Normal 12 5 7 3 7 2" xfId="18933" xr:uid="{00000000-0005-0000-0000-0000E1A40000}"/>
    <cellStyle name="Normal 12 5 7 3 7 2 2" xfId="44553" xr:uid="{00000000-0005-0000-0000-0000E2A40000}"/>
    <cellStyle name="Normal 12 5 7 3 7 3" xfId="31743" xr:uid="{00000000-0005-0000-0000-0000E3A40000}"/>
    <cellStyle name="Normal 12 5 7 3 8" xfId="13443" xr:uid="{00000000-0005-0000-0000-0000E4A40000}"/>
    <cellStyle name="Normal 12 5 7 3 8 2" xfId="39063" xr:uid="{00000000-0005-0000-0000-0000E5A40000}"/>
    <cellStyle name="Normal 12 5 7 3 9" xfId="26253" xr:uid="{00000000-0005-0000-0000-0000E6A40000}"/>
    <cellStyle name="Normal 12 5 7 4" xfId="406" xr:uid="{00000000-0005-0000-0000-0000E7A40000}"/>
    <cellStyle name="Normal 12 5 7 4 2" xfId="1301" xr:uid="{00000000-0005-0000-0000-0000E8A40000}"/>
    <cellStyle name="Normal 12 5 7 4 2 2" xfId="3131" xr:uid="{00000000-0005-0000-0000-0000E9A40000}"/>
    <cellStyle name="Normal 12 5 7 4 2 2 2" xfId="8621" xr:uid="{00000000-0005-0000-0000-0000EAA40000}"/>
    <cellStyle name="Normal 12 5 7 4 2 2 2 2" xfId="21432" xr:uid="{00000000-0005-0000-0000-0000EBA40000}"/>
    <cellStyle name="Normal 12 5 7 4 2 2 2 2 2" xfId="47052" xr:uid="{00000000-0005-0000-0000-0000ECA40000}"/>
    <cellStyle name="Normal 12 5 7 4 2 2 2 3" xfId="34242" xr:uid="{00000000-0005-0000-0000-0000EDA40000}"/>
    <cellStyle name="Normal 12 5 7 4 2 2 3" xfId="15942" xr:uid="{00000000-0005-0000-0000-0000EEA40000}"/>
    <cellStyle name="Normal 12 5 7 4 2 2 3 2" xfId="41562" xr:uid="{00000000-0005-0000-0000-0000EFA40000}"/>
    <cellStyle name="Normal 12 5 7 4 2 2 4" xfId="28752" xr:uid="{00000000-0005-0000-0000-0000F0A40000}"/>
    <cellStyle name="Normal 12 5 7 4 2 3" xfId="4961" xr:uid="{00000000-0005-0000-0000-0000F1A40000}"/>
    <cellStyle name="Normal 12 5 7 4 2 3 2" xfId="10451" xr:uid="{00000000-0005-0000-0000-0000F2A40000}"/>
    <cellStyle name="Normal 12 5 7 4 2 3 2 2" xfId="23262" xr:uid="{00000000-0005-0000-0000-0000F3A40000}"/>
    <cellStyle name="Normal 12 5 7 4 2 3 2 2 2" xfId="48882" xr:uid="{00000000-0005-0000-0000-0000F4A40000}"/>
    <cellStyle name="Normal 12 5 7 4 2 3 2 3" xfId="36072" xr:uid="{00000000-0005-0000-0000-0000F5A40000}"/>
    <cellStyle name="Normal 12 5 7 4 2 3 3" xfId="17772" xr:uid="{00000000-0005-0000-0000-0000F6A40000}"/>
    <cellStyle name="Normal 12 5 7 4 2 3 3 2" xfId="43392" xr:uid="{00000000-0005-0000-0000-0000F7A40000}"/>
    <cellStyle name="Normal 12 5 7 4 2 3 4" xfId="30582" xr:uid="{00000000-0005-0000-0000-0000F8A40000}"/>
    <cellStyle name="Normal 12 5 7 4 2 4" xfId="12281" xr:uid="{00000000-0005-0000-0000-0000F9A40000}"/>
    <cellStyle name="Normal 12 5 7 4 2 4 2" xfId="25092" xr:uid="{00000000-0005-0000-0000-0000FAA40000}"/>
    <cellStyle name="Normal 12 5 7 4 2 4 2 2" xfId="50712" xr:uid="{00000000-0005-0000-0000-0000FBA40000}"/>
    <cellStyle name="Normal 12 5 7 4 2 4 3" xfId="37902" xr:uid="{00000000-0005-0000-0000-0000FCA40000}"/>
    <cellStyle name="Normal 12 5 7 4 2 5" xfId="6791" xr:uid="{00000000-0005-0000-0000-0000FDA40000}"/>
    <cellStyle name="Normal 12 5 7 4 2 5 2" xfId="19602" xr:uid="{00000000-0005-0000-0000-0000FEA40000}"/>
    <cellStyle name="Normal 12 5 7 4 2 5 2 2" xfId="45222" xr:uid="{00000000-0005-0000-0000-0000FFA40000}"/>
    <cellStyle name="Normal 12 5 7 4 2 5 3" xfId="32412" xr:uid="{00000000-0005-0000-0000-000000A50000}"/>
    <cellStyle name="Normal 12 5 7 4 2 6" xfId="14112" xr:uid="{00000000-0005-0000-0000-000001A50000}"/>
    <cellStyle name="Normal 12 5 7 4 2 6 2" xfId="39732" xr:uid="{00000000-0005-0000-0000-000002A50000}"/>
    <cellStyle name="Normal 12 5 7 4 2 7" xfId="26922" xr:uid="{00000000-0005-0000-0000-000003A50000}"/>
    <cellStyle name="Normal 12 5 7 4 3" xfId="2237" xr:uid="{00000000-0005-0000-0000-000004A50000}"/>
    <cellStyle name="Normal 12 5 7 4 3 2" xfId="7727" xr:uid="{00000000-0005-0000-0000-000005A50000}"/>
    <cellStyle name="Normal 12 5 7 4 3 2 2" xfId="20538" xr:uid="{00000000-0005-0000-0000-000006A50000}"/>
    <cellStyle name="Normal 12 5 7 4 3 2 2 2" xfId="46158" xr:uid="{00000000-0005-0000-0000-000007A50000}"/>
    <cellStyle name="Normal 12 5 7 4 3 2 3" xfId="33348" xr:uid="{00000000-0005-0000-0000-000008A50000}"/>
    <cellStyle name="Normal 12 5 7 4 3 3" xfId="15048" xr:uid="{00000000-0005-0000-0000-000009A50000}"/>
    <cellStyle name="Normal 12 5 7 4 3 3 2" xfId="40668" xr:uid="{00000000-0005-0000-0000-00000AA50000}"/>
    <cellStyle name="Normal 12 5 7 4 3 4" xfId="27858" xr:uid="{00000000-0005-0000-0000-00000BA50000}"/>
    <cellStyle name="Normal 12 5 7 4 4" xfId="4067" xr:uid="{00000000-0005-0000-0000-00000CA50000}"/>
    <cellStyle name="Normal 12 5 7 4 4 2" xfId="9557" xr:uid="{00000000-0005-0000-0000-00000DA50000}"/>
    <cellStyle name="Normal 12 5 7 4 4 2 2" xfId="22368" xr:uid="{00000000-0005-0000-0000-00000EA50000}"/>
    <cellStyle name="Normal 12 5 7 4 4 2 2 2" xfId="47988" xr:uid="{00000000-0005-0000-0000-00000FA50000}"/>
    <cellStyle name="Normal 12 5 7 4 4 2 3" xfId="35178" xr:uid="{00000000-0005-0000-0000-000010A50000}"/>
    <cellStyle name="Normal 12 5 7 4 4 3" xfId="16878" xr:uid="{00000000-0005-0000-0000-000011A50000}"/>
    <cellStyle name="Normal 12 5 7 4 4 3 2" xfId="42498" xr:uid="{00000000-0005-0000-0000-000012A50000}"/>
    <cellStyle name="Normal 12 5 7 4 4 4" xfId="29688" xr:uid="{00000000-0005-0000-0000-000013A50000}"/>
    <cellStyle name="Normal 12 5 7 4 5" xfId="11387" xr:uid="{00000000-0005-0000-0000-000014A50000}"/>
    <cellStyle name="Normal 12 5 7 4 5 2" xfId="24198" xr:uid="{00000000-0005-0000-0000-000015A50000}"/>
    <cellStyle name="Normal 12 5 7 4 5 2 2" xfId="49818" xr:uid="{00000000-0005-0000-0000-000016A50000}"/>
    <cellStyle name="Normal 12 5 7 4 5 3" xfId="37008" xr:uid="{00000000-0005-0000-0000-000017A50000}"/>
    <cellStyle name="Normal 12 5 7 4 6" xfId="5897" xr:uid="{00000000-0005-0000-0000-000018A50000}"/>
    <cellStyle name="Normal 12 5 7 4 6 2" xfId="18708" xr:uid="{00000000-0005-0000-0000-000019A50000}"/>
    <cellStyle name="Normal 12 5 7 4 6 2 2" xfId="44328" xr:uid="{00000000-0005-0000-0000-00001AA50000}"/>
    <cellStyle name="Normal 12 5 7 4 6 3" xfId="31518" xr:uid="{00000000-0005-0000-0000-00001BA50000}"/>
    <cellStyle name="Normal 12 5 7 4 7" xfId="13218" xr:uid="{00000000-0005-0000-0000-00001CA50000}"/>
    <cellStyle name="Normal 12 5 7 4 7 2" xfId="38838" xr:uid="{00000000-0005-0000-0000-00001DA50000}"/>
    <cellStyle name="Normal 12 5 7 4 8" xfId="26028" xr:uid="{00000000-0005-0000-0000-00001EA50000}"/>
    <cellStyle name="Normal 12 5 7 5" xfId="765" xr:uid="{00000000-0005-0000-0000-00001FA50000}"/>
    <cellStyle name="Normal 12 5 7 5 2" xfId="1660" xr:uid="{00000000-0005-0000-0000-000020A50000}"/>
    <cellStyle name="Normal 12 5 7 5 2 2" xfId="3490" xr:uid="{00000000-0005-0000-0000-000021A50000}"/>
    <cellStyle name="Normal 12 5 7 5 2 2 2" xfId="8980" xr:uid="{00000000-0005-0000-0000-000022A50000}"/>
    <cellStyle name="Normal 12 5 7 5 2 2 2 2" xfId="21791" xr:uid="{00000000-0005-0000-0000-000023A50000}"/>
    <cellStyle name="Normal 12 5 7 5 2 2 2 2 2" xfId="47411" xr:uid="{00000000-0005-0000-0000-000024A50000}"/>
    <cellStyle name="Normal 12 5 7 5 2 2 2 3" xfId="34601" xr:uid="{00000000-0005-0000-0000-000025A50000}"/>
    <cellStyle name="Normal 12 5 7 5 2 2 3" xfId="16301" xr:uid="{00000000-0005-0000-0000-000026A50000}"/>
    <cellStyle name="Normal 12 5 7 5 2 2 3 2" xfId="41921" xr:uid="{00000000-0005-0000-0000-000027A50000}"/>
    <cellStyle name="Normal 12 5 7 5 2 2 4" xfId="29111" xr:uid="{00000000-0005-0000-0000-000028A50000}"/>
    <cellStyle name="Normal 12 5 7 5 2 3" xfId="5320" xr:uid="{00000000-0005-0000-0000-000029A50000}"/>
    <cellStyle name="Normal 12 5 7 5 2 3 2" xfId="10810" xr:uid="{00000000-0005-0000-0000-00002AA50000}"/>
    <cellStyle name="Normal 12 5 7 5 2 3 2 2" xfId="23621" xr:uid="{00000000-0005-0000-0000-00002BA50000}"/>
    <cellStyle name="Normal 12 5 7 5 2 3 2 2 2" xfId="49241" xr:uid="{00000000-0005-0000-0000-00002CA50000}"/>
    <cellStyle name="Normal 12 5 7 5 2 3 2 3" xfId="36431" xr:uid="{00000000-0005-0000-0000-00002DA50000}"/>
    <cellStyle name="Normal 12 5 7 5 2 3 3" xfId="18131" xr:uid="{00000000-0005-0000-0000-00002EA50000}"/>
    <cellStyle name="Normal 12 5 7 5 2 3 3 2" xfId="43751" xr:uid="{00000000-0005-0000-0000-00002FA50000}"/>
    <cellStyle name="Normal 12 5 7 5 2 3 4" xfId="30941" xr:uid="{00000000-0005-0000-0000-000030A50000}"/>
    <cellStyle name="Normal 12 5 7 5 2 4" xfId="12640" xr:uid="{00000000-0005-0000-0000-000031A50000}"/>
    <cellStyle name="Normal 12 5 7 5 2 4 2" xfId="25451" xr:uid="{00000000-0005-0000-0000-000032A50000}"/>
    <cellStyle name="Normal 12 5 7 5 2 4 2 2" xfId="51071" xr:uid="{00000000-0005-0000-0000-000033A50000}"/>
    <cellStyle name="Normal 12 5 7 5 2 4 3" xfId="38261" xr:uid="{00000000-0005-0000-0000-000034A50000}"/>
    <cellStyle name="Normal 12 5 7 5 2 5" xfId="7150" xr:uid="{00000000-0005-0000-0000-000035A50000}"/>
    <cellStyle name="Normal 12 5 7 5 2 5 2" xfId="19961" xr:uid="{00000000-0005-0000-0000-000036A50000}"/>
    <cellStyle name="Normal 12 5 7 5 2 5 2 2" xfId="45581" xr:uid="{00000000-0005-0000-0000-000037A50000}"/>
    <cellStyle name="Normal 12 5 7 5 2 5 3" xfId="32771" xr:uid="{00000000-0005-0000-0000-000038A50000}"/>
    <cellStyle name="Normal 12 5 7 5 2 6" xfId="14471" xr:uid="{00000000-0005-0000-0000-000039A50000}"/>
    <cellStyle name="Normal 12 5 7 5 2 6 2" xfId="40091" xr:uid="{00000000-0005-0000-0000-00003AA50000}"/>
    <cellStyle name="Normal 12 5 7 5 2 7" xfId="27281" xr:uid="{00000000-0005-0000-0000-00003BA50000}"/>
    <cellStyle name="Normal 12 5 7 5 3" xfId="2596" xr:uid="{00000000-0005-0000-0000-00003CA50000}"/>
    <cellStyle name="Normal 12 5 7 5 3 2" xfId="8086" xr:uid="{00000000-0005-0000-0000-00003DA50000}"/>
    <cellStyle name="Normal 12 5 7 5 3 2 2" xfId="20897" xr:uid="{00000000-0005-0000-0000-00003EA50000}"/>
    <cellStyle name="Normal 12 5 7 5 3 2 2 2" xfId="46517" xr:uid="{00000000-0005-0000-0000-00003FA50000}"/>
    <cellStyle name="Normal 12 5 7 5 3 2 3" xfId="33707" xr:uid="{00000000-0005-0000-0000-000040A50000}"/>
    <cellStyle name="Normal 12 5 7 5 3 3" xfId="15407" xr:uid="{00000000-0005-0000-0000-000041A50000}"/>
    <cellStyle name="Normal 12 5 7 5 3 3 2" xfId="41027" xr:uid="{00000000-0005-0000-0000-000042A50000}"/>
    <cellStyle name="Normal 12 5 7 5 3 4" xfId="28217" xr:uid="{00000000-0005-0000-0000-000043A50000}"/>
    <cellStyle name="Normal 12 5 7 5 4" xfId="4426" xr:uid="{00000000-0005-0000-0000-000044A50000}"/>
    <cellStyle name="Normal 12 5 7 5 4 2" xfId="9916" xr:uid="{00000000-0005-0000-0000-000045A50000}"/>
    <cellStyle name="Normal 12 5 7 5 4 2 2" xfId="22727" xr:uid="{00000000-0005-0000-0000-000046A50000}"/>
    <cellStyle name="Normal 12 5 7 5 4 2 2 2" xfId="48347" xr:uid="{00000000-0005-0000-0000-000047A50000}"/>
    <cellStyle name="Normal 12 5 7 5 4 2 3" xfId="35537" xr:uid="{00000000-0005-0000-0000-000048A50000}"/>
    <cellStyle name="Normal 12 5 7 5 4 3" xfId="17237" xr:uid="{00000000-0005-0000-0000-000049A50000}"/>
    <cellStyle name="Normal 12 5 7 5 4 3 2" xfId="42857" xr:uid="{00000000-0005-0000-0000-00004AA50000}"/>
    <cellStyle name="Normal 12 5 7 5 4 4" xfId="30047" xr:uid="{00000000-0005-0000-0000-00004BA50000}"/>
    <cellStyle name="Normal 12 5 7 5 5" xfId="11746" xr:uid="{00000000-0005-0000-0000-00004CA50000}"/>
    <cellStyle name="Normal 12 5 7 5 5 2" xfId="24557" xr:uid="{00000000-0005-0000-0000-00004DA50000}"/>
    <cellStyle name="Normal 12 5 7 5 5 2 2" xfId="50177" xr:uid="{00000000-0005-0000-0000-00004EA50000}"/>
    <cellStyle name="Normal 12 5 7 5 5 3" xfId="37367" xr:uid="{00000000-0005-0000-0000-00004FA50000}"/>
    <cellStyle name="Normal 12 5 7 5 6" xfId="6256" xr:uid="{00000000-0005-0000-0000-000050A50000}"/>
    <cellStyle name="Normal 12 5 7 5 6 2" xfId="19067" xr:uid="{00000000-0005-0000-0000-000051A50000}"/>
    <cellStyle name="Normal 12 5 7 5 6 2 2" xfId="44687" xr:uid="{00000000-0005-0000-0000-000052A50000}"/>
    <cellStyle name="Normal 12 5 7 5 6 3" xfId="31877" xr:uid="{00000000-0005-0000-0000-000053A50000}"/>
    <cellStyle name="Normal 12 5 7 5 7" xfId="13577" xr:uid="{00000000-0005-0000-0000-000054A50000}"/>
    <cellStyle name="Normal 12 5 7 5 7 2" xfId="39197" xr:uid="{00000000-0005-0000-0000-000055A50000}"/>
    <cellStyle name="Normal 12 5 7 5 8" xfId="26387" xr:uid="{00000000-0005-0000-0000-000056A50000}"/>
    <cellStyle name="Normal 12 5 7 6" xfId="1166" xr:uid="{00000000-0005-0000-0000-000057A50000}"/>
    <cellStyle name="Normal 12 5 7 6 2" xfId="2996" xr:uid="{00000000-0005-0000-0000-000058A50000}"/>
    <cellStyle name="Normal 12 5 7 6 2 2" xfId="8486" xr:uid="{00000000-0005-0000-0000-000059A50000}"/>
    <cellStyle name="Normal 12 5 7 6 2 2 2" xfId="21297" xr:uid="{00000000-0005-0000-0000-00005AA50000}"/>
    <cellStyle name="Normal 12 5 7 6 2 2 2 2" xfId="46917" xr:uid="{00000000-0005-0000-0000-00005BA50000}"/>
    <cellStyle name="Normal 12 5 7 6 2 2 3" xfId="34107" xr:uid="{00000000-0005-0000-0000-00005CA50000}"/>
    <cellStyle name="Normal 12 5 7 6 2 3" xfId="15807" xr:uid="{00000000-0005-0000-0000-00005DA50000}"/>
    <cellStyle name="Normal 12 5 7 6 2 3 2" xfId="41427" xr:uid="{00000000-0005-0000-0000-00005EA50000}"/>
    <cellStyle name="Normal 12 5 7 6 2 4" xfId="28617" xr:uid="{00000000-0005-0000-0000-00005FA50000}"/>
    <cellStyle name="Normal 12 5 7 6 3" xfId="4826" xr:uid="{00000000-0005-0000-0000-000060A50000}"/>
    <cellStyle name="Normal 12 5 7 6 3 2" xfId="10316" xr:uid="{00000000-0005-0000-0000-000061A50000}"/>
    <cellStyle name="Normal 12 5 7 6 3 2 2" xfId="23127" xr:uid="{00000000-0005-0000-0000-000062A50000}"/>
    <cellStyle name="Normal 12 5 7 6 3 2 2 2" xfId="48747" xr:uid="{00000000-0005-0000-0000-000063A50000}"/>
    <cellStyle name="Normal 12 5 7 6 3 2 3" xfId="35937" xr:uid="{00000000-0005-0000-0000-000064A50000}"/>
    <cellStyle name="Normal 12 5 7 6 3 3" xfId="17637" xr:uid="{00000000-0005-0000-0000-000065A50000}"/>
    <cellStyle name="Normal 12 5 7 6 3 3 2" xfId="43257" xr:uid="{00000000-0005-0000-0000-000066A50000}"/>
    <cellStyle name="Normal 12 5 7 6 3 4" xfId="30447" xr:uid="{00000000-0005-0000-0000-000067A50000}"/>
    <cellStyle name="Normal 12 5 7 6 4" xfId="12146" xr:uid="{00000000-0005-0000-0000-000068A50000}"/>
    <cellStyle name="Normal 12 5 7 6 4 2" xfId="24957" xr:uid="{00000000-0005-0000-0000-000069A50000}"/>
    <cellStyle name="Normal 12 5 7 6 4 2 2" xfId="50577" xr:uid="{00000000-0005-0000-0000-00006AA50000}"/>
    <cellStyle name="Normal 12 5 7 6 4 3" xfId="37767" xr:uid="{00000000-0005-0000-0000-00006BA50000}"/>
    <cellStyle name="Normal 12 5 7 6 5" xfId="6656" xr:uid="{00000000-0005-0000-0000-00006CA50000}"/>
    <cellStyle name="Normal 12 5 7 6 5 2" xfId="19467" xr:uid="{00000000-0005-0000-0000-00006DA50000}"/>
    <cellStyle name="Normal 12 5 7 6 5 2 2" xfId="45087" xr:uid="{00000000-0005-0000-0000-00006EA50000}"/>
    <cellStyle name="Normal 12 5 7 6 5 3" xfId="32277" xr:uid="{00000000-0005-0000-0000-00006FA50000}"/>
    <cellStyle name="Normal 12 5 7 6 6" xfId="13977" xr:uid="{00000000-0005-0000-0000-000070A50000}"/>
    <cellStyle name="Normal 12 5 7 6 6 2" xfId="39597" xr:uid="{00000000-0005-0000-0000-000071A50000}"/>
    <cellStyle name="Normal 12 5 7 6 7" xfId="26787" xr:uid="{00000000-0005-0000-0000-000072A50000}"/>
    <cellStyle name="Normal 12 5 7 7" xfId="2102" xr:uid="{00000000-0005-0000-0000-000073A50000}"/>
    <cellStyle name="Normal 12 5 7 7 2" xfId="7592" xr:uid="{00000000-0005-0000-0000-000074A50000}"/>
    <cellStyle name="Normal 12 5 7 7 2 2" xfId="20403" xr:uid="{00000000-0005-0000-0000-000075A50000}"/>
    <cellStyle name="Normal 12 5 7 7 2 2 2" xfId="46023" xr:uid="{00000000-0005-0000-0000-000076A50000}"/>
    <cellStyle name="Normal 12 5 7 7 2 3" xfId="33213" xr:uid="{00000000-0005-0000-0000-000077A50000}"/>
    <cellStyle name="Normal 12 5 7 7 3" xfId="14913" xr:uid="{00000000-0005-0000-0000-000078A50000}"/>
    <cellStyle name="Normal 12 5 7 7 3 2" xfId="40533" xr:uid="{00000000-0005-0000-0000-000079A50000}"/>
    <cellStyle name="Normal 12 5 7 7 4" xfId="27723" xr:uid="{00000000-0005-0000-0000-00007AA50000}"/>
    <cellStyle name="Normal 12 5 7 8" xfId="3932" xr:uid="{00000000-0005-0000-0000-00007BA50000}"/>
    <cellStyle name="Normal 12 5 7 8 2" xfId="9422" xr:uid="{00000000-0005-0000-0000-00007CA50000}"/>
    <cellStyle name="Normal 12 5 7 8 2 2" xfId="22233" xr:uid="{00000000-0005-0000-0000-00007DA50000}"/>
    <cellStyle name="Normal 12 5 7 8 2 2 2" xfId="47853" xr:uid="{00000000-0005-0000-0000-00007EA50000}"/>
    <cellStyle name="Normal 12 5 7 8 2 3" xfId="35043" xr:uid="{00000000-0005-0000-0000-00007FA50000}"/>
    <cellStyle name="Normal 12 5 7 8 3" xfId="16743" xr:uid="{00000000-0005-0000-0000-000080A50000}"/>
    <cellStyle name="Normal 12 5 7 8 3 2" xfId="42363" xr:uid="{00000000-0005-0000-0000-000081A50000}"/>
    <cellStyle name="Normal 12 5 7 8 4" xfId="29553" xr:uid="{00000000-0005-0000-0000-000082A50000}"/>
    <cellStyle name="Normal 12 5 7 9" xfId="11252" xr:uid="{00000000-0005-0000-0000-000083A50000}"/>
    <cellStyle name="Normal 12 5 7 9 2" xfId="24063" xr:uid="{00000000-0005-0000-0000-000084A50000}"/>
    <cellStyle name="Normal 12 5 7 9 2 2" xfId="49683" xr:uid="{00000000-0005-0000-0000-000085A50000}"/>
    <cellStyle name="Normal 12 5 7 9 3" xfId="36873" xr:uid="{00000000-0005-0000-0000-000086A50000}"/>
    <cellStyle name="Normal 12 5 8" xfId="321" xr:uid="{00000000-0005-0000-0000-000087A50000}"/>
    <cellStyle name="Normal 12 5 8 10" xfId="5813" xr:uid="{00000000-0005-0000-0000-000088A50000}"/>
    <cellStyle name="Normal 12 5 8 10 2" xfId="18624" xr:uid="{00000000-0005-0000-0000-000089A50000}"/>
    <cellStyle name="Normal 12 5 8 10 2 2" xfId="44244" xr:uid="{00000000-0005-0000-0000-00008AA50000}"/>
    <cellStyle name="Normal 12 5 8 10 3" xfId="31434" xr:uid="{00000000-0005-0000-0000-00008BA50000}"/>
    <cellStyle name="Normal 12 5 8 11" xfId="13134" xr:uid="{00000000-0005-0000-0000-00008CA50000}"/>
    <cellStyle name="Normal 12 5 8 11 2" xfId="38754" xr:uid="{00000000-0005-0000-0000-00008DA50000}"/>
    <cellStyle name="Normal 12 5 8 12" xfId="25944" xr:uid="{00000000-0005-0000-0000-00008EA50000}"/>
    <cellStyle name="Normal 12 5 8 2" xfId="550" xr:uid="{00000000-0005-0000-0000-00008FA50000}"/>
    <cellStyle name="Normal 12 5 8 2 2" xfId="949" xr:uid="{00000000-0005-0000-0000-000090A50000}"/>
    <cellStyle name="Normal 12 5 8 2 2 2" xfId="1844" xr:uid="{00000000-0005-0000-0000-000091A50000}"/>
    <cellStyle name="Normal 12 5 8 2 2 2 2" xfId="3674" xr:uid="{00000000-0005-0000-0000-000092A50000}"/>
    <cellStyle name="Normal 12 5 8 2 2 2 2 2" xfId="9164" xr:uid="{00000000-0005-0000-0000-000093A50000}"/>
    <cellStyle name="Normal 12 5 8 2 2 2 2 2 2" xfId="21975" xr:uid="{00000000-0005-0000-0000-000094A50000}"/>
    <cellStyle name="Normal 12 5 8 2 2 2 2 2 2 2" xfId="47595" xr:uid="{00000000-0005-0000-0000-000095A50000}"/>
    <cellStyle name="Normal 12 5 8 2 2 2 2 2 3" xfId="34785" xr:uid="{00000000-0005-0000-0000-000096A50000}"/>
    <cellStyle name="Normal 12 5 8 2 2 2 2 3" xfId="16485" xr:uid="{00000000-0005-0000-0000-000097A50000}"/>
    <cellStyle name="Normal 12 5 8 2 2 2 2 3 2" xfId="42105" xr:uid="{00000000-0005-0000-0000-000098A50000}"/>
    <cellStyle name="Normal 12 5 8 2 2 2 2 4" xfId="29295" xr:uid="{00000000-0005-0000-0000-000099A50000}"/>
    <cellStyle name="Normal 12 5 8 2 2 2 3" xfId="5504" xr:uid="{00000000-0005-0000-0000-00009AA50000}"/>
    <cellStyle name="Normal 12 5 8 2 2 2 3 2" xfId="10994" xr:uid="{00000000-0005-0000-0000-00009BA50000}"/>
    <cellStyle name="Normal 12 5 8 2 2 2 3 2 2" xfId="23805" xr:uid="{00000000-0005-0000-0000-00009CA50000}"/>
    <cellStyle name="Normal 12 5 8 2 2 2 3 2 2 2" xfId="49425" xr:uid="{00000000-0005-0000-0000-00009DA50000}"/>
    <cellStyle name="Normal 12 5 8 2 2 2 3 2 3" xfId="36615" xr:uid="{00000000-0005-0000-0000-00009EA50000}"/>
    <cellStyle name="Normal 12 5 8 2 2 2 3 3" xfId="18315" xr:uid="{00000000-0005-0000-0000-00009FA50000}"/>
    <cellStyle name="Normal 12 5 8 2 2 2 3 3 2" xfId="43935" xr:uid="{00000000-0005-0000-0000-0000A0A50000}"/>
    <cellStyle name="Normal 12 5 8 2 2 2 3 4" xfId="31125" xr:uid="{00000000-0005-0000-0000-0000A1A50000}"/>
    <cellStyle name="Normal 12 5 8 2 2 2 4" xfId="12824" xr:uid="{00000000-0005-0000-0000-0000A2A50000}"/>
    <cellStyle name="Normal 12 5 8 2 2 2 4 2" xfId="25635" xr:uid="{00000000-0005-0000-0000-0000A3A50000}"/>
    <cellStyle name="Normal 12 5 8 2 2 2 4 2 2" xfId="51255" xr:uid="{00000000-0005-0000-0000-0000A4A50000}"/>
    <cellStyle name="Normal 12 5 8 2 2 2 4 3" xfId="38445" xr:uid="{00000000-0005-0000-0000-0000A5A50000}"/>
    <cellStyle name="Normal 12 5 8 2 2 2 5" xfId="7334" xr:uid="{00000000-0005-0000-0000-0000A6A50000}"/>
    <cellStyle name="Normal 12 5 8 2 2 2 5 2" xfId="20145" xr:uid="{00000000-0005-0000-0000-0000A7A50000}"/>
    <cellStyle name="Normal 12 5 8 2 2 2 5 2 2" xfId="45765" xr:uid="{00000000-0005-0000-0000-0000A8A50000}"/>
    <cellStyle name="Normal 12 5 8 2 2 2 5 3" xfId="32955" xr:uid="{00000000-0005-0000-0000-0000A9A50000}"/>
    <cellStyle name="Normal 12 5 8 2 2 2 6" xfId="14655" xr:uid="{00000000-0005-0000-0000-0000AAA50000}"/>
    <cellStyle name="Normal 12 5 8 2 2 2 6 2" xfId="40275" xr:uid="{00000000-0005-0000-0000-0000ABA50000}"/>
    <cellStyle name="Normal 12 5 8 2 2 2 7" xfId="27465" xr:uid="{00000000-0005-0000-0000-0000ACA50000}"/>
    <cellStyle name="Normal 12 5 8 2 2 3" xfId="2780" xr:uid="{00000000-0005-0000-0000-0000ADA50000}"/>
    <cellStyle name="Normal 12 5 8 2 2 3 2" xfId="8270" xr:uid="{00000000-0005-0000-0000-0000AEA50000}"/>
    <cellStyle name="Normal 12 5 8 2 2 3 2 2" xfId="21081" xr:uid="{00000000-0005-0000-0000-0000AFA50000}"/>
    <cellStyle name="Normal 12 5 8 2 2 3 2 2 2" xfId="46701" xr:uid="{00000000-0005-0000-0000-0000B0A50000}"/>
    <cellStyle name="Normal 12 5 8 2 2 3 2 3" xfId="33891" xr:uid="{00000000-0005-0000-0000-0000B1A50000}"/>
    <cellStyle name="Normal 12 5 8 2 2 3 3" xfId="15591" xr:uid="{00000000-0005-0000-0000-0000B2A50000}"/>
    <cellStyle name="Normal 12 5 8 2 2 3 3 2" xfId="41211" xr:uid="{00000000-0005-0000-0000-0000B3A50000}"/>
    <cellStyle name="Normal 12 5 8 2 2 3 4" xfId="28401" xr:uid="{00000000-0005-0000-0000-0000B4A50000}"/>
    <cellStyle name="Normal 12 5 8 2 2 4" xfId="4610" xr:uid="{00000000-0005-0000-0000-0000B5A50000}"/>
    <cellStyle name="Normal 12 5 8 2 2 4 2" xfId="10100" xr:uid="{00000000-0005-0000-0000-0000B6A50000}"/>
    <cellStyle name="Normal 12 5 8 2 2 4 2 2" xfId="22911" xr:uid="{00000000-0005-0000-0000-0000B7A50000}"/>
    <cellStyle name="Normal 12 5 8 2 2 4 2 2 2" xfId="48531" xr:uid="{00000000-0005-0000-0000-0000B8A50000}"/>
    <cellStyle name="Normal 12 5 8 2 2 4 2 3" xfId="35721" xr:uid="{00000000-0005-0000-0000-0000B9A50000}"/>
    <cellStyle name="Normal 12 5 8 2 2 4 3" xfId="17421" xr:uid="{00000000-0005-0000-0000-0000BAA50000}"/>
    <cellStyle name="Normal 12 5 8 2 2 4 3 2" xfId="43041" xr:uid="{00000000-0005-0000-0000-0000BBA50000}"/>
    <cellStyle name="Normal 12 5 8 2 2 4 4" xfId="30231" xr:uid="{00000000-0005-0000-0000-0000BCA50000}"/>
    <cellStyle name="Normal 12 5 8 2 2 5" xfId="11930" xr:uid="{00000000-0005-0000-0000-0000BDA50000}"/>
    <cellStyle name="Normal 12 5 8 2 2 5 2" xfId="24741" xr:uid="{00000000-0005-0000-0000-0000BEA50000}"/>
    <cellStyle name="Normal 12 5 8 2 2 5 2 2" xfId="50361" xr:uid="{00000000-0005-0000-0000-0000BFA50000}"/>
    <cellStyle name="Normal 12 5 8 2 2 5 3" xfId="37551" xr:uid="{00000000-0005-0000-0000-0000C0A50000}"/>
    <cellStyle name="Normal 12 5 8 2 2 6" xfId="6440" xr:uid="{00000000-0005-0000-0000-0000C1A50000}"/>
    <cellStyle name="Normal 12 5 8 2 2 6 2" xfId="19251" xr:uid="{00000000-0005-0000-0000-0000C2A50000}"/>
    <cellStyle name="Normal 12 5 8 2 2 6 2 2" xfId="44871" xr:uid="{00000000-0005-0000-0000-0000C3A50000}"/>
    <cellStyle name="Normal 12 5 8 2 2 6 3" xfId="32061" xr:uid="{00000000-0005-0000-0000-0000C4A50000}"/>
    <cellStyle name="Normal 12 5 8 2 2 7" xfId="13761" xr:uid="{00000000-0005-0000-0000-0000C5A50000}"/>
    <cellStyle name="Normal 12 5 8 2 2 7 2" xfId="39381" xr:uid="{00000000-0005-0000-0000-0000C6A50000}"/>
    <cellStyle name="Normal 12 5 8 2 2 8" xfId="26571" xr:uid="{00000000-0005-0000-0000-0000C7A50000}"/>
    <cellStyle name="Normal 12 5 8 2 3" xfId="1445" xr:uid="{00000000-0005-0000-0000-0000C8A50000}"/>
    <cellStyle name="Normal 12 5 8 2 3 2" xfId="3275" xr:uid="{00000000-0005-0000-0000-0000C9A50000}"/>
    <cellStyle name="Normal 12 5 8 2 3 2 2" xfId="8765" xr:uid="{00000000-0005-0000-0000-0000CAA50000}"/>
    <cellStyle name="Normal 12 5 8 2 3 2 2 2" xfId="21576" xr:uid="{00000000-0005-0000-0000-0000CBA50000}"/>
    <cellStyle name="Normal 12 5 8 2 3 2 2 2 2" xfId="47196" xr:uid="{00000000-0005-0000-0000-0000CCA50000}"/>
    <cellStyle name="Normal 12 5 8 2 3 2 2 3" xfId="34386" xr:uid="{00000000-0005-0000-0000-0000CDA50000}"/>
    <cellStyle name="Normal 12 5 8 2 3 2 3" xfId="16086" xr:uid="{00000000-0005-0000-0000-0000CEA50000}"/>
    <cellStyle name="Normal 12 5 8 2 3 2 3 2" xfId="41706" xr:uid="{00000000-0005-0000-0000-0000CFA50000}"/>
    <cellStyle name="Normal 12 5 8 2 3 2 4" xfId="28896" xr:uid="{00000000-0005-0000-0000-0000D0A50000}"/>
    <cellStyle name="Normal 12 5 8 2 3 3" xfId="5105" xr:uid="{00000000-0005-0000-0000-0000D1A50000}"/>
    <cellStyle name="Normal 12 5 8 2 3 3 2" xfId="10595" xr:uid="{00000000-0005-0000-0000-0000D2A50000}"/>
    <cellStyle name="Normal 12 5 8 2 3 3 2 2" xfId="23406" xr:uid="{00000000-0005-0000-0000-0000D3A50000}"/>
    <cellStyle name="Normal 12 5 8 2 3 3 2 2 2" xfId="49026" xr:uid="{00000000-0005-0000-0000-0000D4A50000}"/>
    <cellStyle name="Normal 12 5 8 2 3 3 2 3" xfId="36216" xr:uid="{00000000-0005-0000-0000-0000D5A50000}"/>
    <cellStyle name="Normal 12 5 8 2 3 3 3" xfId="17916" xr:uid="{00000000-0005-0000-0000-0000D6A50000}"/>
    <cellStyle name="Normal 12 5 8 2 3 3 3 2" xfId="43536" xr:uid="{00000000-0005-0000-0000-0000D7A50000}"/>
    <cellStyle name="Normal 12 5 8 2 3 3 4" xfId="30726" xr:uid="{00000000-0005-0000-0000-0000D8A50000}"/>
    <cellStyle name="Normal 12 5 8 2 3 4" xfId="12425" xr:uid="{00000000-0005-0000-0000-0000D9A50000}"/>
    <cellStyle name="Normal 12 5 8 2 3 4 2" xfId="25236" xr:uid="{00000000-0005-0000-0000-0000DAA50000}"/>
    <cellStyle name="Normal 12 5 8 2 3 4 2 2" xfId="50856" xr:uid="{00000000-0005-0000-0000-0000DBA50000}"/>
    <cellStyle name="Normal 12 5 8 2 3 4 3" xfId="38046" xr:uid="{00000000-0005-0000-0000-0000DCA50000}"/>
    <cellStyle name="Normal 12 5 8 2 3 5" xfId="6935" xr:uid="{00000000-0005-0000-0000-0000DDA50000}"/>
    <cellStyle name="Normal 12 5 8 2 3 5 2" xfId="19746" xr:uid="{00000000-0005-0000-0000-0000DEA50000}"/>
    <cellStyle name="Normal 12 5 8 2 3 5 2 2" xfId="45366" xr:uid="{00000000-0005-0000-0000-0000DFA50000}"/>
    <cellStyle name="Normal 12 5 8 2 3 5 3" xfId="32556" xr:uid="{00000000-0005-0000-0000-0000E0A50000}"/>
    <cellStyle name="Normal 12 5 8 2 3 6" xfId="14256" xr:uid="{00000000-0005-0000-0000-0000E1A50000}"/>
    <cellStyle name="Normal 12 5 8 2 3 6 2" xfId="39876" xr:uid="{00000000-0005-0000-0000-0000E2A50000}"/>
    <cellStyle name="Normal 12 5 8 2 3 7" xfId="27066" xr:uid="{00000000-0005-0000-0000-0000E3A50000}"/>
    <cellStyle name="Normal 12 5 8 2 4" xfId="2381" xr:uid="{00000000-0005-0000-0000-0000E4A50000}"/>
    <cellStyle name="Normal 12 5 8 2 4 2" xfId="7871" xr:uid="{00000000-0005-0000-0000-0000E5A50000}"/>
    <cellStyle name="Normal 12 5 8 2 4 2 2" xfId="20682" xr:uid="{00000000-0005-0000-0000-0000E6A50000}"/>
    <cellStyle name="Normal 12 5 8 2 4 2 2 2" xfId="46302" xr:uid="{00000000-0005-0000-0000-0000E7A50000}"/>
    <cellStyle name="Normal 12 5 8 2 4 2 3" xfId="33492" xr:uid="{00000000-0005-0000-0000-0000E8A50000}"/>
    <cellStyle name="Normal 12 5 8 2 4 3" xfId="15192" xr:uid="{00000000-0005-0000-0000-0000E9A50000}"/>
    <cellStyle name="Normal 12 5 8 2 4 3 2" xfId="40812" xr:uid="{00000000-0005-0000-0000-0000EAA50000}"/>
    <cellStyle name="Normal 12 5 8 2 4 4" xfId="28002" xr:uid="{00000000-0005-0000-0000-0000EBA50000}"/>
    <cellStyle name="Normal 12 5 8 2 5" xfId="4211" xr:uid="{00000000-0005-0000-0000-0000ECA50000}"/>
    <cellStyle name="Normal 12 5 8 2 5 2" xfId="9701" xr:uid="{00000000-0005-0000-0000-0000EDA50000}"/>
    <cellStyle name="Normal 12 5 8 2 5 2 2" xfId="22512" xr:uid="{00000000-0005-0000-0000-0000EEA50000}"/>
    <cellStyle name="Normal 12 5 8 2 5 2 2 2" xfId="48132" xr:uid="{00000000-0005-0000-0000-0000EFA50000}"/>
    <cellStyle name="Normal 12 5 8 2 5 2 3" xfId="35322" xr:uid="{00000000-0005-0000-0000-0000F0A50000}"/>
    <cellStyle name="Normal 12 5 8 2 5 3" xfId="17022" xr:uid="{00000000-0005-0000-0000-0000F1A50000}"/>
    <cellStyle name="Normal 12 5 8 2 5 3 2" xfId="42642" xr:uid="{00000000-0005-0000-0000-0000F2A50000}"/>
    <cellStyle name="Normal 12 5 8 2 5 4" xfId="29832" xr:uid="{00000000-0005-0000-0000-0000F3A50000}"/>
    <cellStyle name="Normal 12 5 8 2 6" xfId="11531" xr:uid="{00000000-0005-0000-0000-0000F4A50000}"/>
    <cellStyle name="Normal 12 5 8 2 6 2" xfId="24342" xr:uid="{00000000-0005-0000-0000-0000F5A50000}"/>
    <cellStyle name="Normal 12 5 8 2 6 2 2" xfId="49962" xr:uid="{00000000-0005-0000-0000-0000F6A50000}"/>
    <cellStyle name="Normal 12 5 8 2 6 3" xfId="37152" xr:uid="{00000000-0005-0000-0000-0000F7A50000}"/>
    <cellStyle name="Normal 12 5 8 2 7" xfId="6041" xr:uid="{00000000-0005-0000-0000-0000F8A50000}"/>
    <cellStyle name="Normal 12 5 8 2 7 2" xfId="18852" xr:uid="{00000000-0005-0000-0000-0000F9A50000}"/>
    <cellStyle name="Normal 12 5 8 2 7 2 2" xfId="44472" xr:uid="{00000000-0005-0000-0000-0000FAA50000}"/>
    <cellStyle name="Normal 12 5 8 2 7 3" xfId="31662" xr:uid="{00000000-0005-0000-0000-0000FBA50000}"/>
    <cellStyle name="Normal 12 5 8 2 8" xfId="13362" xr:uid="{00000000-0005-0000-0000-0000FCA50000}"/>
    <cellStyle name="Normal 12 5 8 2 8 2" xfId="38982" xr:uid="{00000000-0005-0000-0000-0000FDA50000}"/>
    <cellStyle name="Normal 12 5 8 2 9" xfId="26172" xr:uid="{00000000-0005-0000-0000-0000FEA50000}"/>
    <cellStyle name="Normal 12 5 8 3" xfId="682" xr:uid="{00000000-0005-0000-0000-0000FFA50000}"/>
    <cellStyle name="Normal 12 5 8 3 2" xfId="1082" xr:uid="{00000000-0005-0000-0000-000000A60000}"/>
    <cellStyle name="Normal 12 5 8 3 2 2" xfId="1977" xr:uid="{00000000-0005-0000-0000-000001A60000}"/>
    <cellStyle name="Normal 12 5 8 3 2 2 2" xfId="3807" xr:uid="{00000000-0005-0000-0000-000002A60000}"/>
    <cellStyle name="Normal 12 5 8 3 2 2 2 2" xfId="9297" xr:uid="{00000000-0005-0000-0000-000003A60000}"/>
    <cellStyle name="Normal 12 5 8 3 2 2 2 2 2" xfId="22108" xr:uid="{00000000-0005-0000-0000-000004A60000}"/>
    <cellStyle name="Normal 12 5 8 3 2 2 2 2 2 2" xfId="47728" xr:uid="{00000000-0005-0000-0000-000005A60000}"/>
    <cellStyle name="Normal 12 5 8 3 2 2 2 2 3" xfId="34918" xr:uid="{00000000-0005-0000-0000-000006A60000}"/>
    <cellStyle name="Normal 12 5 8 3 2 2 2 3" xfId="16618" xr:uid="{00000000-0005-0000-0000-000007A60000}"/>
    <cellStyle name="Normal 12 5 8 3 2 2 2 3 2" xfId="42238" xr:uid="{00000000-0005-0000-0000-000008A60000}"/>
    <cellStyle name="Normal 12 5 8 3 2 2 2 4" xfId="29428" xr:uid="{00000000-0005-0000-0000-000009A60000}"/>
    <cellStyle name="Normal 12 5 8 3 2 2 3" xfId="5637" xr:uid="{00000000-0005-0000-0000-00000AA60000}"/>
    <cellStyle name="Normal 12 5 8 3 2 2 3 2" xfId="11127" xr:uid="{00000000-0005-0000-0000-00000BA60000}"/>
    <cellStyle name="Normal 12 5 8 3 2 2 3 2 2" xfId="23938" xr:uid="{00000000-0005-0000-0000-00000CA60000}"/>
    <cellStyle name="Normal 12 5 8 3 2 2 3 2 2 2" xfId="49558" xr:uid="{00000000-0005-0000-0000-00000DA60000}"/>
    <cellStyle name="Normal 12 5 8 3 2 2 3 2 3" xfId="36748" xr:uid="{00000000-0005-0000-0000-00000EA60000}"/>
    <cellStyle name="Normal 12 5 8 3 2 2 3 3" xfId="18448" xr:uid="{00000000-0005-0000-0000-00000FA60000}"/>
    <cellStyle name="Normal 12 5 8 3 2 2 3 3 2" xfId="44068" xr:uid="{00000000-0005-0000-0000-000010A60000}"/>
    <cellStyle name="Normal 12 5 8 3 2 2 3 4" xfId="31258" xr:uid="{00000000-0005-0000-0000-000011A60000}"/>
    <cellStyle name="Normal 12 5 8 3 2 2 4" xfId="12957" xr:uid="{00000000-0005-0000-0000-000012A60000}"/>
    <cellStyle name="Normal 12 5 8 3 2 2 4 2" xfId="25768" xr:uid="{00000000-0005-0000-0000-000013A60000}"/>
    <cellStyle name="Normal 12 5 8 3 2 2 4 2 2" xfId="51388" xr:uid="{00000000-0005-0000-0000-000014A60000}"/>
    <cellStyle name="Normal 12 5 8 3 2 2 4 3" xfId="38578" xr:uid="{00000000-0005-0000-0000-000015A60000}"/>
    <cellStyle name="Normal 12 5 8 3 2 2 5" xfId="7467" xr:uid="{00000000-0005-0000-0000-000016A60000}"/>
    <cellStyle name="Normal 12 5 8 3 2 2 5 2" xfId="20278" xr:uid="{00000000-0005-0000-0000-000017A60000}"/>
    <cellStyle name="Normal 12 5 8 3 2 2 5 2 2" xfId="45898" xr:uid="{00000000-0005-0000-0000-000018A60000}"/>
    <cellStyle name="Normal 12 5 8 3 2 2 5 3" xfId="33088" xr:uid="{00000000-0005-0000-0000-000019A60000}"/>
    <cellStyle name="Normal 12 5 8 3 2 2 6" xfId="14788" xr:uid="{00000000-0005-0000-0000-00001AA60000}"/>
    <cellStyle name="Normal 12 5 8 3 2 2 6 2" xfId="40408" xr:uid="{00000000-0005-0000-0000-00001BA60000}"/>
    <cellStyle name="Normal 12 5 8 3 2 2 7" xfId="27598" xr:uid="{00000000-0005-0000-0000-00001CA60000}"/>
    <cellStyle name="Normal 12 5 8 3 2 3" xfId="2913" xr:uid="{00000000-0005-0000-0000-00001DA60000}"/>
    <cellStyle name="Normal 12 5 8 3 2 3 2" xfId="8403" xr:uid="{00000000-0005-0000-0000-00001EA60000}"/>
    <cellStyle name="Normal 12 5 8 3 2 3 2 2" xfId="21214" xr:uid="{00000000-0005-0000-0000-00001FA60000}"/>
    <cellStyle name="Normal 12 5 8 3 2 3 2 2 2" xfId="46834" xr:uid="{00000000-0005-0000-0000-000020A60000}"/>
    <cellStyle name="Normal 12 5 8 3 2 3 2 3" xfId="34024" xr:uid="{00000000-0005-0000-0000-000021A60000}"/>
    <cellStyle name="Normal 12 5 8 3 2 3 3" xfId="15724" xr:uid="{00000000-0005-0000-0000-000022A60000}"/>
    <cellStyle name="Normal 12 5 8 3 2 3 3 2" xfId="41344" xr:uid="{00000000-0005-0000-0000-000023A60000}"/>
    <cellStyle name="Normal 12 5 8 3 2 3 4" xfId="28534" xr:uid="{00000000-0005-0000-0000-000024A60000}"/>
    <cellStyle name="Normal 12 5 8 3 2 4" xfId="4743" xr:uid="{00000000-0005-0000-0000-000025A60000}"/>
    <cellStyle name="Normal 12 5 8 3 2 4 2" xfId="10233" xr:uid="{00000000-0005-0000-0000-000026A60000}"/>
    <cellStyle name="Normal 12 5 8 3 2 4 2 2" xfId="23044" xr:uid="{00000000-0005-0000-0000-000027A60000}"/>
    <cellStyle name="Normal 12 5 8 3 2 4 2 2 2" xfId="48664" xr:uid="{00000000-0005-0000-0000-000028A60000}"/>
    <cellStyle name="Normal 12 5 8 3 2 4 2 3" xfId="35854" xr:uid="{00000000-0005-0000-0000-000029A60000}"/>
    <cellStyle name="Normal 12 5 8 3 2 4 3" xfId="17554" xr:uid="{00000000-0005-0000-0000-00002AA60000}"/>
    <cellStyle name="Normal 12 5 8 3 2 4 3 2" xfId="43174" xr:uid="{00000000-0005-0000-0000-00002BA60000}"/>
    <cellStyle name="Normal 12 5 8 3 2 4 4" xfId="30364" xr:uid="{00000000-0005-0000-0000-00002CA60000}"/>
    <cellStyle name="Normal 12 5 8 3 2 5" xfId="12063" xr:uid="{00000000-0005-0000-0000-00002DA60000}"/>
    <cellStyle name="Normal 12 5 8 3 2 5 2" xfId="24874" xr:uid="{00000000-0005-0000-0000-00002EA60000}"/>
    <cellStyle name="Normal 12 5 8 3 2 5 2 2" xfId="50494" xr:uid="{00000000-0005-0000-0000-00002FA60000}"/>
    <cellStyle name="Normal 12 5 8 3 2 5 3" xfId="37684" xr:uid="{00000000-0005-0000-0000-000030A60000}"/>
    <cellStyle name="Normal 12 5 8 3 2 6" xfId="6573" xr:uid="{00000000-0005-0000-0000-000031A60000}"/>
    <cellStyle name="Normal 12 5 8 3 2 6 2" xfId="19384" xr:uid="{00000000-0005-0000-0000-000032A60000}"/>
    <cellStyle name="Normal 12 5 8 3 2 6 2 2" xfId="45004" xr:uid="{00000000-0005-0000-0000-000033A60000}"/>
    <cellStyle name="Normal 12 5 8 3 2 6 3" xfId="32194" xr:uid="{00000000-0005-0000-0000-000034A60000}"/>
    <cellStyle name="Normal 12 5 8 3 2 7" xfId="13894" xr:uid="{00000000-0005-0000-0000-000035A60000}"/>
    <cellStyle name="Normal 12 5 8 3 2 7 2" xfId="39514" xr:uid="{00000000-0005-0000-0000-000036A60000}"/>
    <cellStyle name="Normal 12 5 8 3 2 8" xfId="26704" xr:uid="{00000000-0005-0000-0000-000037A60000}"/>
    <cellStyle name="Normal 12 5 8 3 3" xfId="1577" xr:uid="{00000000-0005-0000-0000-000038A60000}"/>
    <cellStyle name="Normal 12 5 8 3 3 2" xfId="3407" xr:uid="{00000000-0005-0000-0000-000039A60000}"/>
    <cellStyle name="Normal 12 5 8 3 3 2 2" xfId="8897" xr:uid="{00000000-0005-0000-0000-00003AA60000}"/>
    <cellStyle name="Normal 12 5 8 3 3 2 2 2" xfId="21708" xr:uid="{00000000-0005-0000-0000-00003BA60000}"/>
    <cellStyle name="Normal 12 5 8 3 3 2 2 2 2" xfId="47328" xr:uid="{00000000-0005-0000-0000-00003CA60000}"/>
    <cellStyle name="Normal 12 5 8 3 3 2 2 3" xfId="34518" xr:uid="{00000000-0005-0000-0000-00003DA60000}"/>
    <cellStyle name="Normal 12 5 8 3 3 2 3" xfId="16218" xr:uid="{00000000-0005-0000-0000-00003EA60000}"/>
    <cellStyle name="Normal 12 5 8 3 3 2 3 2" xfId="41838" xr:uid="{00000000-0005-0000-0000-00003FA60000}"/>
    <cellStyle name="Normal 12 5 8 3 3 2 4" xfId="29028" xr:uid="{00000000-0005-0000-0000-000040A60000}"/>
    <cellStyle name="Normal 12 5 8 3 3 3" xfId="5237" xr:uid="{00000000-0005-0000-0000-000041A60000}"/>
    <cellStyle name="Normal 12 5 8 3 3 3 2" xfId="10727" xr:uid="{00000000-0005-0000-0000-000042A60000}"/>
    <cellStyle name="Normal 12 5 8 3 3 3 2 2" xfId="23538" xr:uid="{00000000-0005-0000-0000-000043A60000}"/>
    <cellStyle name="Normal 12 5 8 3 3 3 2 2 2" xfId="49158" xr:uid="{00000000-0005-0000-0000-000044A60000}"/>
    <cellStyle name="Normal 12 5 8 3 3 3 2 3" xfId="36348" xr:uid="{00000000-0005-0000-0000-000045A60000}"/>
    <cellStyle name="Normal 12 5 8 3 3 3 3" xfId="18048" xr:uid="{00000000-0005-0000-0000-000046A60000}"/>
    <cellStyle name="Normal 12 5 8 3 3 3 3 2" xfId="43668" xr:uid="{00000000-0005-0000-0000-000047A60000}"/>
    <cellStyle name="Normal 12 5 8 3 3 3 4" xfId="30858" xr:uid="{00000000-0005-0000-0000-000048A60000}"/>
    <cellStyle name="Normal 12 5 8 3 3 4" xfId="12557" xr:uid="{00000000-0005-0000-0000-000049A60000}"/>
    <cellStyle name="Normal 12 5 8 3 3 4 2" xfId="25368" xr:uid="{00000000-0005-0000-0000-00004AA60000}"/>
    <cellStyle name="Normal 12 5 8 3 3 4 2 2" xfId="50988" xr:uid="{00000000-0005-0000-0000-00004BA60000}"/>
    <cellStyle name="Normal 12 5 8 3 3 4 3" xfId="38178" xr:uid="{00000000-0005-0000-0000-00004CA60000}"/>
    <cellStyle name="Normal 12 5 8 3 3 5" xfId="7067" xr:uid="{00000000-0005-0000-0000-00004DA60000}"/>
    <cellStyle name="Normal 12 5 8 3 3 5 2" xfId="19878" xr:uid="{00000000-0005-0000-0000-00004EA60000}"/>
    <cellStyle name="Normal 12 5 8 3 3 5 2 2" xfId="45498" xr:uid="{00000000-0005-0000-0000-00004FA60000}"/>
    <cellStyle name="Normal 12 5 8 3 3 5 3" xfId="32688" xr:uid="{00000000-0005-0000-0000-000050A60000}"/>
    <cellStyle name="Normal 12 5 8 3 3 6" xfId="14388" xr:uid="{00000000-0005-0000-0000-000051A60000}"/>
    <cellStyle name="Normal 12 5 8 3 3 6 2" xfId="40008" xr:uid="{00000000-0005-0000-0000-000052A60000}"/>
    <cellStyle name="Normal 12 5 8 3 3 7" xfId="27198" xr:uid="{00000000-0005-0000-0000-000053A60000}"/>
    <cellStyle name="Normal 12 5 8 3 4" xfId="2513" xr:uid="{00000000-0005-0000-0000-000054A60000}"/>
    <cellStyle name="Normal 12 5 8 3 4 2" xfId="8003" xr:uid="{00000000-0005-0000-0000-000055A60000}"/>
    <cellStyle name="Normal 12 5 8 3 4 2 2" xfId="20814" xr:uid="{00000000-0005-0000-0000-000056A60000}"/>
    <cellStyle name="Normal 12 5 8 3 4 2 2 2" xfId="46434" xr:uid="{00000000-0005-0000-0000-000057A60000}"/>
    <cellStyle name="Normal 12 5 8 3 4 2 3" xfId="33624" xr:uid="{00000000-0005-0000-0000-000058A60000}"/>
    <cellStyle name="Normal 12 5 8 3 4 3" xfId="15324" xr:uid="{00000000-0005-0000-0000-000059A60000}"/>
    <cellStyle name="Normal 12 5 8 3 4 3 2" xfId="40944" xr:uid="{00000000-0005-0000-0000-00005AA60000}"/>
    <cellStyle name="Normal 12 5 8 3 4 4" xfId="28134" xr:uid="{00000000-0005-0000-0000-00005BA60000}"/>
    <cellStyle name="Normal 12 5 8 3 5" xfId="4343" xr:uid="{00000000-0005-0000-0000-00005CA60000}"/>
    <cellStyle name="Normal 12 5 8 3 5 2" xfId="9833" xr:uid="{00000000-0005-0000-0000-00005DA60000}"/>
    <cellStyle name="Normal 12 5 8 3 5 2 2" xfId="22644" xr:uid="{00000000-0005-0000-0000-00005EA60000}"/>
    <cellStyle name="Normal 12 5 8 3 5 2 2 2" xfId="48264" xr:uid="{00000000-0005-0000-0000-00005FA60000}"/>
    <cellStyle name="Normal 12 5 8 3 5 2 3" xfId="35454" xr:uid="{00000000-0005-0000-0000-000060A60000}"/>
    <cellStyle name="Normal 12 5 8 3 5 3" xfId="17154" xr:uid="{00000000-0005-0000-0000-000061A60000}"/>
    <cellStyle name="Normal 12 5 8 3 5 3 2" xfId="42774" xr:uid="{00000000-0005-0000-0000-000062A60000}"/>
    <cellStyle name="Normal 12 5 8 3 5 4" xfId="29964" xr:uid="{00000000-0005-0000-0000-000063A60000}"/>
    <cellStyle name="Normal 12 5 8 3 6" xfId="11663" xr:uid="{00000000-0005-0000-0000-000064A60000}"/>
    <cellStyle name="Normal 12 5 8 3 6 2" xfId="24474" xr:uid="{00000000-0005-0000-0000-000065A60000}"/>
    <cellStyle name="Normal 12 5 8 3 6 2 2" xfId="50094" xr:uid="{00000000-0005-0000-0000-000066A60000}"/>
    <cellStyle name="Normal 12 5 8 3 6 3" xfId="37284" xr:uid="{00000000-0005-0000-0000-000067A60000}"/>
    <cellStyle name="Normal 12 5 8 3 7" xfId="6173" xr:uid="{00000000-0005-0000-0000-000068A60000}"/>
    <cellStyle name="Normal 12 5 8 3 7 2" xfId="18984" xr:uid="{00000000-0005-0000-0000-000069A60000}"/>
    <cellStyle name="Normal 12 5 8 3 7 2 2" xfId="44604" xr:uid="{00000000-0005-0000-0000-00006AA60000}"/>
    <cellStyle name="Normal 12 5 8 3 7 3" xfId="31794" xr:uid="{00000000-0005-0000-0000-00006BA60000}"/>
    <cellStyle name="Normal 12 5 8 3 8" xfId="13494" xr:uid="{00000000-0005-0000-0000-00006CA60000}"/>
    <cellStyle name="Normal 12 5 8 3 8 2" xfId="39114" xr:uid="{00000000-0005-0000-0000-00006DA60000}"/>
    <cellStyle name="Normal 12 5 8 3 9" xfId="26304" xr:uid="{00000000-0005-0000-0000-00006EA60000}"/>
    <cellStyle name="Normal 12 5 8 4" xfId="457" xr:uid="{00000000-0005-0000-0000-00006FA60000}"/>
    <cellStyle name="Normal 12 5 8 4 2" xfId="1352" xr:uid="{00000000-0005-0000-0000-000070A60000}"/>
    <cellStyle name="Normal 12 5 8 4 2 2" xfId="3182" xr:uid="{00000000-0005-0000-0000-000071A60000}"/>
    <cellStyle name="Normal 12 5 8 4 2 2 2" xfId="8672" xr:uid="{00000000-0005-0000-0000-000072A60000}"/>
    <cellStyle name="Normal 12 5 8 4 2 2 2 2" xfId="21483" xr:uid="{00000000-0005-0000-0000-000073A60000}"/>
    <cellStyle name="Normal 12 5 8 4 2 2 2 2 2" xfId="47103" xr:uid="{00000000-0005-0000-0000-000074A60000}"/>
    <cellStyle name="Normal 12 5 8 4 2 2 2 3" xfId="34293" xr:uid="{00000000-0005-0000-0000-000075A60000}"/>
    <cellStyle name="Normal 12 5 8 4 2 2 3" xfId="15993" xr:uid="{00000000-0005-0000-0000-000076A60000}"/>
    <cellStyle name="Normal 12 5 8 4 2 2 3 2" xfId="41613" xr:uid="{00000000-0005-0000-0000-000077A60000}"/>
    <cellStyle name="Normal 12 5 8 4 2 2 4" xfId="28803" xr:uid="{00000000-0005-0000-0000-000078A60000}"/>
    <cellStyle name="Normal 12 5 8 4 2 3" xfId="5012" xr:uid="{00000000-0005-0000-0000-000079A60000}"/>
    <cellStyle name="Normal 12 5 8 4 2 3 2" xfId="10502" xr:uid="{00000000-0005-0000-0000-00007AA60000}"/>
    <cellStyle name="Normal 12 5 8 4 2 3 2 2" xfId="23313" xr:uid="{00000000-0005-0000-0000-00007BA60000}"/>
    <cellStyle name="Normal 12 5 8 4 2 3 2 2 2" xfId="48933" xr:uid="{00000000-0005-0000-0000-00007CA60000}"/>
    <cellStyle name="Normal 12 5 8 4 2 3 2 3" xfId="36123" xr:uid="{00000000-0005-0000-0000-00007DA60000}"/>
    <cellStyle name="Normal 12 5 8 4 2 3 3" xfId="17823" xr:uid="{00000000-0005-0000-0000-00007EA60000}"/>
    <cellStyle name="Normal 12 5 8 4 2 3 3 2" xfId="43443" xr:uid="{00000000-0005-0000-0000-00007FA60000}"/>
    <cellStyle name="Normal 12 5 8 4 2 3 4" xfId="30633" xr:uid="{00000000-0005-0000-0000-000080A60000}"/>
    <cellStyle name="Normal 12 5 8 4 2 4" xfId="12332" xr:uid="{00000000-0005-0000-0000-000081A60000}"/>
    <cellStyle name="Normal 12 5 8 4 2 4 2" xfId="25143" xr:uid="{00000000-0005-0000-0000-000082A60000}"/>
    <cellStyle name="Normal 12 5 8 4 2 4 2 2" xfId="50763" xr:uid="{00000000-0005-0000-0000-000083A60000}"/>
    <cellStyle name="Normal 12 5 8 4 2 4 3" xfId="37953" xr:uid="{00000000-0005-0000-0000-000084A60000}"/>
    <cellStyle name="Normal 12 5 8 4 2 5" xfId="6842" xr:uid="{00000000-0005-0000-0000-000085A60000}"/>
    <cellStyle name="Normal 12 5 8 4 2 5 2" xfId="19653" xr:uid="{00000000-0005-0000-0000-000086A60000}"/>
    <cellStyle name="Normal 12 5 8 4 2 5 2 2" xfId="45273" xr:uid="{00000000-0005-0000-0000-000087A60000}"/>
    <cellStyle name="Normal 12 5 8 4 2 5 3" xfId="32463" xr:uid="{00000000-0005-0000-0000-000088A60000}"/>
    <cellStyle name="Normal 12 5 8 4 2 6" xfId="14163" xr:uid="{00000000-0005-0000-0000-000089A60000}"/>
    <cellStyle name="Normal 12 5 8 4 2 6 2" xfId="39783" xr:uid="{00000000-0005-0000-0000-00008AA60000}"/>
    <cellStyle name="Normal 12 5 8 4 2 7" xfId="26973" xr:uid="{00000000-0005-0000-0000-00008BA60000}"/>
    <cellStyle name="Normal 12 5 8 4 3" xfId="2288" xr:uid="{00000000-0005-0000-0000-00008CA60000}"/>
    <cellStyle name="Normal 12 5 8 4 3 2" xfId="7778" xr:uid="{00000000-0005-0000-0000-00008DA60000}"/>
    <cellStyle name="Normal 12 5 8 4 3 2 2" xfId="20589" xr:uid="{00000000-0005-0000-0000-00008EA60000}"/>
    <cellStyle name="Normal 12 5 8 4 3 2 2 2" xfId="46209" xr:uid="{00000000-0005-0000-0000-00008FA60000}"/>
    <cellStyle name="Normal 12 5 8 4 3 2 3" xfId="33399" xr:uid="{00000000-0005-0000-0000-000090A60000}"/>
    <cellStyle name="Normal 12 5 8 4 3 3" xfId="15099" xr:uid="{00000000-0005-0000-0000-000091A60000}"/>
    <cellStyle name="Normal 12 5 8 4 3 3 2" xfId="40719" xr:uid="{00000000-0005-0000-0000-000092A60000}"/>
    <cellStyle name="Normal 12 5 8 4 3 4" xfId="27909" xr:uid="{00000000-0005-0000-0000-000093A60000}"/>
    <cellStyle name="Normal 12 5 8 4 4" xfId="4118" xr:uid="{00000000-0005-0000-0000-000094A60000}"/>
    <cellStyle name="Normal 12 5 8 4 4 2" xfId="9608" xr:uid="{00000000-0005-0000-0000-000095A60000}"/>
    <cellStyle name="Normal 12 5 8 4 4 2 2" xfId="22419" xr:uid="{00000000-0005-0000-0000-000096A60000}"/>
    <cellStyle name="Normal 12 5 8 4 4 2 2 2" xfId="48039" xr:uid="{00000000-0005-0000-0000-000097A60000}"/>
    <cellStyle name="Normal 12 5 8 4 4 2 3" xfId="35229" xr:uid="{00000000-0005-0000-0000-000098A60000}"/>
    <cellStyle name="Normal 12 5 8 4 4 3" xfId="16929" xr:uid="{00000000-0005-0000-0000-000099A60000}"/>
    <cellStyle name="Normal 12 5 8 4 4 3 2" xfId="42549" xr:uid="{00000000-0005-0000-0000-00009AA60000}"/>
    <cellStyle name="Normal 12 5 8 4 4 4" xfId="29739" xr:uid="{00000000-0005-0000-0000-00009BA60000}"/>
    <cellStyle name="Normal 12 5 8 4 5" xfId="11438" xr:uid="{00000000-0005-0000-0000-00009CA60000}"/>
    <cellStyle name="Normal 12 5 8 4 5 2" xfId="24249" xr:uid="{00000000-0005-0000-0000-00009DA60000}"/>
    <cellStyle name="Normal 12 5 8 4 5 2 2" xfId="49869" xr:uid="{00000000-0005-0000-0000-00009EA60000}"/>
    <cellStyle name="Normal 12 5 8 4 5 3" xfId="37059" xr:uid="{00000000-0005-0000-0000-00009FA60000}"/>
    <cellStyle name="Normal 12 5 8 4 6" xfId="5948" xr:uid="{00000000-0005-0000-0000-0000A0A60000}"/>
    <cellStyle name="Normal 12 5 8 4 6 2" xfId="18759" xr:uid="{00000000-0005-0000-0000-0000A1A60000}"/>
    <cellStyle name="Normal 12 5 8 4 6 2 2" xfId="44379" xr:uid="{00000000-0005-0000-0000-0000A2A60000}"/>
    <cellStyle name="Normal 12 5 8 4 6 3" xfId="31569" xr:uid="{00000000-0005-0000-0000-0000A3A60000}"/>
    <cellStyle name="Normal 12 5 8 4 7" xfId="13269" xr:uid="{00000000-0005-0000-0000-0000A4A60000}"/>
    <cellStyle name="Normal 12 5 8 4 7 2" xfId="38889" xr:uid="{00000000-0005-0000-0000-0000A5A60000}"/>
    <cellStyle name="Normal 12 5 8 4 8" xfId="26079" xr:uid="{00000000-0005-0000-0000-0000A6A60000}"/>
    <cellStyle name="Normal 12 5 8 5" xfId="816" xr:uid="{00000000-0005-0000-0000-0000A7A60000}"/>
    <cellStyle name="Normal 12 5 8 5 2" xfId="1711" xr:uid="{00000000-0005-0000-0000-0000A8A60000}"/>
    <cellStyle name="Normal 12 5 8 5 2 2" xfId="3541" xr:uid="{00000000-0005-0000-0000-0000A9A60000}"/>
    <cellStyle name="Normal 12 5 8 5 2 2 2" xfId="9031" xr:uid="{00000000-0005-0000-0000-0000AAA60000}"/>
    <cellStyle name="Normal 12 5 8 5 2 2 2 2" xfId="21842" xr:uid="{00000000-0005-0000-0000-0000ABA60000}"/>
    <cellStyle name="Normal 12 5 8 5 2 2 2 2 2" xfId="47462" xr:uid="{00000000-0005-0000-0000-0000ACA60000}"/>
    <cellStyle name="Normal 12 5 8 5 2 2 2 3" xfId="34652" xr:uid="{00000000-0005-0000-0000-0000ADA60000}"/>
    <cellStyle name="Normal 12 5 8 5 2 2 3" xfId="16352" xr:uid="{00000000-0005-0000-0000-0000AEA60000}"/>
    <cellStyle name="Normal 12 5 8 5 2 2 3 2" xfId="41972" xr:uid="{00000000-0005-0000-0000-0000AFA60000}"/>
    <cellStyle name="Normal 12 5 8 5 2 2 4" xfId="29162" xr:uid="{00000000-0005-0000-0000-0000B0A60000}"/>
    <cellStyle name="Normal 12 5 8 5 2 3" xfId="5371" xr:uid="{00000000-0005-0000-0000-0000B1A60000}"/>
    <cellStyle name="Normal 12 5 8 5 2 3 2" xfId="10861" xr:uid="{00000000-0005-0000-0000-0000B2A60000}"/>
    <cellStyle name="Normal 12 5 8 5 2 3 2 2" xfId="23672" xr:uid="{00000000-0005-0000-0000-0000B3A60000}"/>
    <cellStyle name="Normal 12 5 8 5 2 3 2 2 2" xfId="49292" xr:uid="{00000000-0005-0000-0000-0000B4A60000}"/>
    <cellStyle name="Normal 12 5 8 5 2 3 2 3" xfId="36482" xr:uid="{00000000-0005-0000-0000-0000B5A60000}"/>
    <cellStyle name="Normal 12 5 8 5 2 3 3" xfId="18182" xr:uid="{00000000-0005-0000-0000-0000B6A60000}"/>
    <cellStyle name="Normal 12 5 8 5 2 3 3 2" xfId="43802" xr:uid="{00000000-0005-0000-0000-0000B7A60000}"/>
    <cellStyle name="Normal 12 5 8 5 2 3 4" xfId="30992" xr:uid="{00000000-0005-0000-0000-0000B8A60000}"/>
    <cellStyle name="Normal 12 5 8 5 2 4" xfId="12691" xr:uid="{00000000-0005-0000-0000-0000B9A60000}"/>
    <cellStyle name="Normal 12 5 8 5 2 4 2" xfId="25502" xr:uid="{00000000-0005-0000-0000-0000BAA60000}"/>
    <cellStyle name="Normal 12 5 8 5 2 4 2 2" xfId="51122" xr:uid="{00000000-0005-0000-0000-0000BBA60000}"/>
    <cellStyle name="Normal 12 5 8 5 2 4 3" xfId="38312" xr:uid="{00000000-0005-0000-0000-0000BCA60000}"/>
    <cellStyle name="Normal 12 5 8 5 2 5" xfId="7201" xr:uid="{00000000-0005-0000-0000-0000BDA60000}"/>
    <cellStyle name="Normal 12 5 8 5 2 5 2" xfId="20012" xr:uid="{00000000-0005-0000-0000-0000BEA60000}"/>
    <cellStyle name="Normal 12 5 8 5 2 5 2 2" xfId="45632" xr:uid="{00000000-0005-0000-0000-0000BFA60000}"/>
    <cellStyle name="Normal 12 5 8 5 2 5 3" xfId="32822" xr:uid="{00000000-0005-0000-0000-0000C0A60000}"/>
    <cellStyle name="Normal 12 5 8 5 2 6" xfId="14522" xr:uid="{00000000-0005-0000-0000-0000C1A60000}"/>
    <cellStyle name="Normal 12 5 8 5 2 6 2" xfId="40142" xr:uid="{00000000-0005-0000-0000-0000C2A60000}"/>
    <cellStyle name="Normal 12 5 8 5 2 7" xfId="27332" xr:uid="{00000000-0005-0000-0000-0000C3A60000}"/>
    <cellStyle name="Normal 12 5 8 5 3" xfId="2647" xr:uid="{00000000-0005-0000-0000-0000C4A60000}"/>
    <cellStyle name="Normal 12 5 8 5 3 2" xfId="8137" xr:uid="{00000000-0005-0000-0000-0000C5A60000}"/>
    <cellStyle name="Normal 12 5 8 5 3 2 2" xfId="20948" xr:uid="{00000000-0005-0000-0000-0000C6A60000}"/>
    <cellStyle name="Normal 12 5 8 5 3 2 2 2" xfId="46568" xr:uid="{00000000-0005-0000-0000-0000C7A60000}"/>
    <cellStyle name="Normal 12 5 8 5 3 2 3" xfId="33758" xr:uid="{00000000-0005-0000-0000-0000C8A60000}"/>
    <cellStyle name="Normal 12 5 8 5 3 3" xfId="15458" xr:uid="{00000000-0005-0000-0000-0000C9A60000}"/>
    <cellStyle name="Normal 12 5 8 5 3 3 2" xfId="41078" xr:uid="{00000000-0005-0000-0000-0000CAA60000}"/>
    <cellStyle name="Normal 12 5 8 5 3 4" xfId="28268" xr:uid="{00000000-0005-0000-0000-0000CBA60000}"/>
    <cellStyle name="Normal 12 5 8 5 4" xfId="4477" xr:uid="{00000000-0005-0000-0000-0000CCA60000}"/>
    <cellStyle name="Normal 12 5 8 5 4 2" xfId="9967" xr:uid="{00000000-0005-0000-0000-0000CDA60000}"/>
    <cellStyle name="Normal 12 5 8 5 4 2 2" xfId="22778" xr:uid="{00000000-0005-0000-0000-0000CEA60000}"/>
    <cellStyle name="Normal 12 5 8 5 4 2 2 2" xfId="48398" xr:uid="{00000000-0005-0000-0000-0000CFA60000}"/>
    <cellStyle name="Normal 12 5 8 5 4 2 3" xfId="35588" xr:uid="{00000000-0005-0000-0000-0000D0A60000}"/>
    <cellStyle name="Normal 12 5 8 5 4 3" xfId="17288" xr:uid="{00000000-0005-0000-0000-0000D1A60000}"/>
    <cellStyle name="Normal 12 5 8 5 4 3 2" xfId="42908" xr:uid="{00000000-0005-0000-0000-0000D2A60000}"/>
    <cellStyle name="Normal 12 5 8 5 4 4" xfId="30098" xr:uid="{00000000-0005-0000-0000-0000D3A60000}"/>
    <cellStyle name="Normal 12 5 8 5 5" xfId="11797" xr:uid="{00000000-0005-0000-0000-0000D4A60000}"/>
    <cellStyle name="Normal 12 5 8 5 5 2" xfId="24608" xr:uid="{00000000-0005-0000-0000-0000D5A60000}"/>
    <cellStyle name="Normal 12 5 8 5 5 2 2" xfId="50228" xr:uid="{00000000-0005-0000-0000-0000D6A60000}"/>
    <cellStyle name="Normal 12 5 8 5 5 3" xfId="37418" xr:uid="{00000000-0005-0000-0000-0000D7A60000}"/>
    <cellStyle name="Normal 12 5 8 5 6" xfId="6307" xr:uid="{00000000-0005-0000-0000-0000D8A60000}"/>
    <cellStyle name="Normal 12 5 8 5 6 2" xfId="19118" xr:uid="{00000000-0005-0000-0000-0000D9A60000}"/>
    <cellStyle name="Normal 12 5 8 5 6 2 2" xfId="44738" xr:uid="{00000000-0005-0000-0000-0000DAA60000}"/>
    <cellStyle name="Normal 12 5 8 5 6 3" xfId="31928" xr:uid="{00000000-0005-0000-0000-0000DBA60000}"/>
    <cellStyle name="Normal 12 5 8 5 7" xfId="13628" xr:uid="{00000000-0005-0000-0000-0000DCA60000}"/>
    <cellStyle name="Normal 12 5 8 5 7 2" xfId="39248" xr:uid="{00000000-0005-0000-0000-0000DDA60000}"/>
    <cellStyle name="Normal 12 5 8 5 8" xfId="26438" xr:uid="{00000000-0005-0000-0000-0000DEA60000}"/>
    <cellStyle name="Normal 12 5 8 6" xfId="1217" xr:uid="{00000000-0005-0000-0000-0000DFA60000}"/>
    <cellStyle name="Normal 12 5 8 6 2" xfId="3047" xr:uid="{00000000-0005-0000-0000-0000E0A60000}"/>
    <cellStyle name="Normal 12 5 8 6 2 2" xfId="8537" xr:uid="{00000000-0005-0000-0000-0000E1A60000}"/>
    <cellStyle name="Normal 12 5 8 6 2 2 2" xfId="21348" xr:uid="{00000000-0005-0000-0000-0000E2A60000}"/>
    <cellStyle name="Normal 12 5 8 6 2 2 2 2" xfId="46968" xr:uid="{00000000-0005-0000-0000-0000E3A60000}"/>
    <cellStyle name="Normal 12 5 8 6 2 2 3" xfId="34158" xr:uid="{00000000-0005-0000-0000-0000E4A60000}"/>
    <cellStyle name="Normal 12 5 8 6 2 3" xfId="15858" xr:uid="{00000000-0005-0000-0000-0000E5A60000}"/>
    <cellStyle name="Normal 12 5 8 6 2 3 2" xfId="41478" xr:uid="{00000000-0005-0000-0000-0000E6A60000}"/>
    <cellStyle name="Normal 12 5 8 6 2 4" xfId="28668" xr:uid="{00000000-0005-0000-0000-0000E7A60000}"/>
    <cellStyle name="Normal 12 5 8 6 3" xfId="4877" xr:uid="{00000000-0005-0000-0000-0000E8A60000}"/>
    <cellStyle name="Normal 12 5 8 6 3 2" xfId="10367" xr:uid="{00000000-0005-0000-0000-0000E9A60000}"/>
    <cellStyle name="Normal 12 5 8 6 3 2 2" xfId="23178" xr:uid="{00000000-0005-0000-0000-0000EAA60000}"/>
    <cellStyle name="Normal 12 5 8 6 3 2 2 2" xfId="48798" xr:uid="{00000000-0005-0000-0000-0000EBA60000}"/>
    <cellStyle name="Normal 12 5 8 6 3 2 3" xfId="35988" xr:uid="{00000000-0005-0000-0000-0000ECA60000}"/>
    <cellStyle name="Normal 12 5 8 6 3 3" xfId="17688" xr:uid="{00000000-0005-0000-0000-0000EDA60000}"/>
    <cellStyle name="Normal 12 5 8 6 3 3 2" xfId="43308" xr:uid="{00000000-0005-0000-0000-0000EEA60000}"/>
    <cellStyle name="Normal 12 5 8 6 3 4" xfId="30498" xr:uid="{00000000-0005-0000-0000-0000EFA60000}"/>
    <cellStyle name="Normal 12 5 8 6 4" xfId="12197" xr:uid="{00000000-0005-0000-0000-0000F0A60000}"/>
    <cellStyle name="Normal 12 5 8 6 4 2" xfId="25008" xr:uid="{00000000-0005-0000-0000-0000F1A60000}"/>
    <cellStyle name="Normal 12 5 8 6 4 2 2" xfId="50628" xr:uid="{00000000-0005-0000-0000-0000F2A60000}"/>
    <cellStyle name="Normal 12 5 8 6 4 3" xfId="37818" xr:uid="{00000000-0005-0000-0000-0000F3A60000}"/>
    <cellStyle name="Normal 12 5 8 6 5" xfId="6707" xr:uid="{00000000-0005-0000-0000-0000F4A60000}"/>
    <cellStyle name="Normal 12 5 8 6 5 2" xfId="19518" xr:uid="{00000000-0005-0000-0000-0000F5A60000}"/>
    <cellStyle name="Normal 12 5 8 6 5 2 2" xfId="45138" xr:uid="{00000000-0005-0000-0000-0000F6A60000}"/>
    <cellStyle name="Normal 12 5 8 6 5 3" xfId="32328" xr:uid="{00000000-0005-0000-0000-0000F7A60000}"/>
    <cellStyle name="Normal 12 5 8 6 6" xfId="14028" xr:uid="{00000000-0005-0000-0000-0000F8A60000}"/>
    <cellStyle name="Normal 12 5 8 6 6 2" xfId="39648" xr:uid="{00000000-0005-0000-0000-0000F9A60000}"/>
    <cellStyle name="Normal 12 5 8 6 7" xfId="26838" xr:uid="{00000000-0005-0000-0000-0000FAA60000}"/>
    <cellStyle name="Normal 12 5 8 7" xfId="2153" xr:uid="{00000000-0005-0000-0000-0000FBA60000}"/>
    <cellStyle name="Normal 12 5 8 7 2" xfId="7643" xr:uid="{00000000-0005-0000-0000-0000FCA60000}"/>
    <cellStyle name="Normal 12 5 8 7 2 2" xfId="20454" xr:uid="{00000000-0005-0000-0000-0000FDA60000}"/>
    <cellStyle name="Normal 12 5 8 7 2 2 2" xfId="46074" xr:uid="{00000000-0005-0000-0000-0000FEA60000}"/>
    <cellStyle name="Normal 12 5 8 7 2 3" xfId="33264" xr:uid="{00000000-0005-0000-0000-0000FFA60000}"/>
    <cellStyle name="Normal 12 5 8 7 3" xfId="14964" xr:uid="{00000000-0005-0000-0000-000000A70000}"/>
    <cellStyle name="Normal 12 5 8 7 3 2" xfId="40584" xr:uid="{00000000-0005-0000-0000-000001A70000}"/>
    <cellStyle name="Normal 12 5 8 7 4" xfId="27774" xr:uid="{00000000-0005-0000-0000-000002A70000}"/>
    <cellStyle name="Normal 12 5 8 8" xfId="3983" xr:uid="{00000000-0005-0000-0000-000003A70000}"/>
    <cellStyle name="Normal 12 5 8 8 2" xfId="9473" xr:uid="{00000000-0005-0000-0000-000004A70000}"/>
    <cellStyle name="Normal 12 5 8 8 2 2" xfId="22284" xr:uid="{00000000-0005-0000-0000-000005A70000}"/>
    <cellStyle name="Normal 12 5 8 8 2 2 2" xfId="47904" xr:uid="{00000000-0005-0000-0000-000006A70000}"/>
    <cellStyle name="Normal 12 5 8 8 2 3" xfId="35094" xr:uid="{00000000-0005-0000-0000-000007A70000}"/>
    <cellStyle name="Normal 12 5 8 8 3" xfId="16794" xr:uid="{00000000-0005-0000-0000-000008A70000}"/>
    <cellStyle name="Normal 12 5 8 8 3 2" xfId="42414" xr:uid="{00000000-0005-0000-0000-000009A70000}"/>
    <cellStyle name="Normal 12 5 8 8 4" xfId="29604" xr:uid="{00000000-0005-0000-0000-00000AA70000}"/>
    <cellStyle name="Normal 12 5 8 9" xfId="11303" xr:uid="{00000000-0005-0000-0000-00000BA70000}"/>
    <cellStyle name="Normal 12 5 8 9 2" xfId="24114" xr:uid="{00000000-0005-0000-0000-00000CA70000}"/>
    <cellStyle name="Normal 12 5 8 9 2 2" xfId="49734" xr:uid="{00000000-0005-0000-0000-00000DA70000}"/>
    <cellStyle name="Normal 12 5 8 9 3" xfId="36924" xr:uid="{00000000-0005-0000-0000-00000EA70000}"/>
    <cellStyle name="Normal 12 5 9" xfId="387" xr:uid="{00000000-0005-0000-0000-00000FA70000}"/>
    <cellStyle name="Normal 12 5 9 2" xfId="857" xr:uid="{00000000-0005-0000-0000-000010A70000}"/>
    <cellStyle name="Normal 12 5 9 2 2" xfId="1752" xr:uid="{00000000-0005-0000-0000-000011A70000}"/>
    <cellStyle name="Normal 12 5 9 2 2 2" xfId="3582" xr:uid="{00000000-0005-0000-0000-000012A70000}"/>
    <cellStyle name="Normal 12 5 9 2 2 2 2" xfId="9072" xr:uid="{00000000-0005-0000-0000-000013A70000}"/>
    <cellStyle name="Normal 12 5 9 2 2 2 2 2" xfId="21883" xr:uid="{00000000-0005-0000-0000-000014A70000}"/>
    <cellStyle name="Normal 12 5 9 2 2 2 2 2 2" xfId="47503" xr:uid="{00000000-0005-0000-0000-000015A70000}"/>
    <cellStyle name="Normal 12 5 9 2 2 2 2 3" xfId="34693" xr:uid="{00000000-0005-0000-0000-000016A70000}"/>
    <cellStyle name="Normal 12 5 9 2 2 2 3" xfId="16393" xr:uid="{00000000-0005-0000-0000-000017A70000}"/>
    <cellStyle name="Normal 12 5 9 2 2 2 3 2" xfId="42013" xr:uid="{00000000-0005-0000-0000-000018A70000}"/>
    <cellStyle name="Normal 12 5 9 2 2 2 4" xfId="29203" xr:uid="{00000000-0005-0000-0000-000019A70000}"/>
    <cellStyle name="Normal 12 5 9 2 2 3" xfId="5412" xr:uid="{00000000-0005-0000-0000-00001AA70000}"/>
    <cellStyle name="Normal 12 5 9 2 2 3 2" xfId="10902" xr:uid="{00000000-0005-0000-0000-00001BA70000}"/>
    <cellStyle name="Normal 12 5 9 2 2 3 2 2" xfId="23713" xr:uid="{00000000-0005-0000-0000-00001CA70000}"/>
    <cellStyle name="Normal 12 5 9 2 2 3 2 2 2" xfId="49333" xr:uid="{00000000-0005-0000-0000-00001DA70000}"/>
    <cellStyle name="Normal 12 5 9 2 2 3 2 3" xfId="36523" xr:uid="{00000000-0005-0000-0000-00001EA70000}"/>
    <cellStyle name="Normal 12 5 9 2 2 3 3" xfId="18223" xr:uid="{00000000-0005-0000-0000-00001FA70000}"/>
    <cellStyle name="Normal 12 5 9 2 2 3 3 2" xfId="43843" xr:uid="{00000000-0005-0000-0000-000020A70000}"/>
    <cellStyle name="Normal 12 5 9 2 2 3 4" xfId="31033" xr:uid="{00000000-0005-0000-0000-000021A70000}"/>
    <cellStyle name="Normal 12 5 9 2 2 4" xfId="12732" xr:uid="{00000000-0005-0000-0000-000022A70000}"/>
    <cellStyle name="Normal 12 5 9 2 2 4 2" xfId="25543" xr:uid="{00000000-0005-0000-0000-000023A70000}"/>
    <cellStyle name="Normal 12 5 9 2 2 4 2 2" xfId="51163" xr:uid="{00000000-0005-0000-0000-000024A70000}"/>
    <cellStyle name="Normal 12 5 9 2 2 4 3" xfId="38353" xr:uid="{00000000-0005-0000-0000-000025A70000}"/>
    <cellStyle name="Normal 12 5 9 2 2 5" xfId="7242" xr:uid="{00000000-0005-0000-0000-000026A70000}"/>
    <cellStyle name="Normal 12 5 9 2 2 5 2" xfId="20053" xr:uid="{00000000-0005-0000-0000-000027A70000}"/>
    <cellStyle name="Normal 12 5 9 2 2 5 2 2" xfId="45673" xr:uid="{00000000-0005-0000-0000-000028A70000}"/>
    <cellStyle name="Normal 12 5 9 2 2 5 3" xfId="32863" xr:uid="{00000000-0005-0000-0000-000029A70000}"/>
    <cellStyle name="Normal 12 5 9 2 2 6" xfId="14563" xr:uid="{00000000-0005-0000-0000-00002AA70000}"/>
    <cellStyle name="Normal 12 5 9 2 2 6 2" xfId="40183" xr:uid="{00000000-0005-0000-0000-00002BA70000}"/>
    <cellStyle name="Normal 12 5 9 2 2 7" xfId="27373" xr:uid="{00000000-0005-0000-0000-00002CA70000}"/>
    <cellStyle name="Normal 12 5 9 2 3" xfId="2688" xr:uid="{00000000-0005-0000-0000-00002DA70000}"/>
    <cellStyle name="Normal 12 5 9 2 3 2" xfId="8178" xr:uid="{00000000-0005-0000-0000-00002EA70000}"/>
    <cellStyle name="Normal 12 5 9 2 3 2 2" xfId="20989" xr:uid="{00000000-0005-0000-0000-00002FA70000}"/>
    <cellStyle name="Normal 12 5 9 2 3 2 2 2" xfId="46609" xr:uid="{00000000-0005-0000-0000-000030A70000}"/>
    <cellStyle name="Normal 12 5 9 2 3 2 3" xfId="33799" xr:uid="{00000000-0005-0000-0000-000031A70000}"/>
    <cellStyle name="Normal 12 5 9 2 3 3" xfId="15499" xr:uid="{00000000-0005-0000-0000-000032A70000}"/>
    <cellStyle name="Normal 12 5 9 2 3 3 2" xfId="41119" xr:uid="{00000000-0005-0000-0000-000033A70000}"/>
    <cellStyle name="Normal 12 5 9 2 3 4" xfId="28309" xr:uid="{00000000-0005-0000-0000-000034A70000}"/>
    <cellStyle name="Normal 12 5 9 2 4" xfId="4518" xr:uid="{00000000-0005-0000-0000-000035A70000}"/>
    <cellStyle name="Normal 12 5 9 2 4 2" xfId="10008" xr:uid="{00000000-0005-0000-0000-000036A70000}"/>
    <cellStyle name="Normal 12 5 9 2 4 2 2" xfId="22819" xr:uid="{00000000-0005-0000-0000-000037A70000}"/>
    <cellStyle name="Normal 12 5 9 2 4 2 2 2" xfId="48439" xr:uid="{00000000-0005-0000-0000-000038A70000}"/>
    <cellStyle name="Normal 12 5 9 2 4 2 3" xfId="35629" xr:uid="{00000000-0005-0000-0000-000039A70000}"/>
    <cellStyle name="Normal 12 5 9 2 4 3" xfId="17329" xr:uid="{00000000-0005-0000-0000-00003AA70000}"/>
    <cellStyle name="Normal 12 5 9 2 4 3 2" xfId="42949" xr:uid="{00000000-0005-0000-0000-00003BA70000}"/>
    <cellStyle name="Normal 12 5 9 2 4 4" xfId="30139" xr:uid="{00000000-0005-0000-0000-00003CA70000}"/>
    <cellStyle name="Normal 12 5 9 2 5" xfId="11838" xr:uid="{00000000-0005-0000-0000-00003DA70000}"/>
    <cellStyle name="Normal 12 5 9 2 5 2" xfId="24649" xr:uid="{00000000-0005-0000-0000-00003EA70000}"/>
    <cellStyle name="Normal 12 5 9 2 5 2 2" xfId="50269" xr:uid="{00000000-0005-0000-0000-00003FA70000}"/>
    <cellStyle name="Normal 12 5 9 2 5 3" xfId="37459" xr:uid="{00000000-0005-0000-0000-000040A70000}"/>
    <cellStyle name="Normal 12 5 9 2 6" xfId="6348" xr:uid="{00000000-0005-0000-0000-000041A70000}"/>
    <cellStyle name="Normal 12 5 9 2 6 2" xfId="19159" xr:uid="{00000000-0005-0000-0000-000042A70000}"/>
    <cellStyle name="Normal 12 5 9 2 6 2 2" xfId="44779" xr:uid="{00000000-0005-0000-0000-000043A70000}"/>
    <cellStyle name="Normal 12 5 9 2 6 3" xfId="31969" xr:uid="{00000000-0005-0000-0000-000044A70000}"/>
    <cellStyle name="Normal 12 5 9 2 7" xfId="13669" xr:uid="{00000000-0005-0000-0000-000045A70000}"/>
    <cellStyle name="Normal 12 5 9 2 7 2" xfId="39289" xr:uid="{00000000-0005-0000-0000-000046A70000}"/>
    <cellStyle name="Normal 12 5 9 2 8" xfId="26479" xr:uid="{00000000-0005-0000-0000-000047A70000}"/>
    <cellStyle name="Normal 12 5 9 3" xfId="1282" xr:uid="{00000000-0005-0000-0000-000048A70000}"/>
    <cellStyle name="Normal 12 5 9 3 2" xfId="3112" xr:uid="{00000000-0005-0000-0000-000049A70000}"/>
    <cellStyle name="Normal 12 5 9 3 2 2" xfId="8602" xr:uid="{00000000-0005-0000-0000-00004AA70000}"/>
    <cellStyle name="Normal 12 5 9 3 2 2 2" xfId="21413" xr:uid="{00000000-0005-0000-0000-00004BA70000}"/>
    <cellStyle name="Normal 12 5 9 3 2 2 2 2" xfId="47033" xr:uid="{00000000-0005-0000-0000-00004CA70000}"/>
    <cellStyle name="Normal 12 5 9 3 2 2 3" xfId="34223" xr:uid="{00000000-0005-0000-0000-00004DA70000}"/>
    <cellStyle name="Normal 12 5 9 3 2 3" xfId="15923" xr:uid="{00000000-0005-0000-0000-00004EA70000}"/>
    <cellStyle name="Normal 12 5 9 3 2 3 2" xfId="41543" xr:uid="{00000000-0005-0000-0000-00004FA70000}"/>
    <cellStyle name="Normal 12 5 9 3 2 4" xfId="28733" xr:uid="{00000000-0005-0000-0000-000050A70000}"/>
    <cellStyle name="Normal 12 5 9 3 3" xfId="4942" xr:uid="{00000000-0005-0000-0000-000051A70000}"/>
    <cellStyle name="Normal 12 5 9 3 3 2" xfId="10432" xr:uid="{00000000-0005-0000-0000-000052A70000}"/>
    <cellStyle name="Normal 12 5 9 3 3 2 2" xfId="23243" xr:uid="{00000000-0005-0000-0000-000053A70000}"/>
    <cellStyle name="Normal 12 5 9 3 3 2 2 2" xfId="48863" xr:uid="{00000000-0005-0000-0000-000054A70000}"/>
    <cellStyle name="Normal 12 5 9 3 3 2 3" xfId="36053" xr:uid="{00000000-0005-0000-0000-000055A70000}"/>
    <cellStyle name="Normal 12 5 9 3 3 3" xfId="17753" xr:uid="{00000000-0005-0000-0000-000056A70000}"/>
    <cellStyle name="Normal 12 5 9 3 3 3 2" xfId="43373" xr:uid="{00000000-0005-0000-0000-000057A70000}"/>
    <cellStyle name="Normal 12 5 9 3 3 4" xfId="30563" xr:uid="{00000000-0005-0000-0000-000058A70000}"/>
    <cellStyle name="Normal 12 5 9 3 4" xfId="12262" xr:uid="{00000000-0005-0000-0000-000059A70000}"/>
    <cellStyle name="Normal 12 5 9 3 4 2" xfId="25073" xr:uid="{00000000-0005-0000-0000-00005AA70000}"/>
    <cellStyle name="Normal 12 5 9 3 4 2 2" xfId="50693" xr:uid="{00000000-0005-0000-0000-00005BA70000}"/>
    <cellStyle name="Normal 12 5 9 3 4 3" xfId="37883" xr:uid="{00000000-0005-0000-0000-00005CA70000}"/>
    <cellStyle name="Normal 12 5 9 3 5" xfId="6772" xr:uid="{00000000-0005-0000-0000-00005DA70000}"/>
    <cellStyle name="Normal 12 5 9 3 5 2" xfId="19583" xr:uid="{00000000-0005-0000-0000-00005EA70000}"/>
    <cellStyle name="Normal 12 5 9 3 5 2 2" xfId="45203" xr:uid="{00000000-0005-0000-0000-00005FA70000}"/>
    <cellStyle name="Normal 12 5 9 3 5 3" xfId="32393" xr:uid="{00000000-0005-0000-0000-000060A70000}"/>
    <cellStyle name="Normal 12 5 9 3 6" xfId="14093" xr:uid="{00000000-0005-0000-0000-000061A70000}"/>
    <cellStyle name="Normal 12 5 9 3 6 2" xfId="39713" xr:uid="{00000000-0005-0000-0000-000062A70000}"/>
    <cellStyle name="Normal 12 5 9 3 7" xfId="26903" xr:uid="{00000000-0005-0000-0000-000063A70000}"/>
    <cellStyle name="Normal 12 5 9 4" xfId="2218" xr:uid="{00000000-0005-0000-0000-000064A70000}"/>
    <cellStyle name="Normal 12 5 9 4 2" xfId="7708" xr:uid="{00000000-0005-0000-0000-000065A70000}"/>
    <cellStyle name="Normal 12 5 9 4 2 2" xfId="20519" xr:uid="{00000000-0005-0000-0000-000066A70000}"/>
    <cellStyle name="Normal 12 5 9 4 2 2 2" xfId="46139" xr:uid="{00000000-0005-0000-0000-000067A70000}"/>
    <cellStyle name="Normal 12 5 9 4 2 3" xfId="33329" xr:uid="{00000000-0005-0000-0000-000068A70000}"/>
    <cellStyle name="Normal 12 5 9 4 3" xfId="15029" xr:uid="{00000000-0005-0000-0000-000069A70000}"/>
    <cellStyle name="Normal 12 5 9 4 3 2" xfId="40649" xr:uid="{00000000-0005-0000-0000-00006AA70000}"/>
    <cellStyle name="Normal 12 5 9 4 4" xfId="27839" xr:uid="{00000000-0005-0000-0000-00006BA70000}"/>
    <cellStyle name="Normal 12 5 9 5" xfId="4048" xr:uid="{00000000-0005-0000-0000-00006CA70000}"/>
    <cellStyle name="Normal 12 5 9 5 2" xfId="9538" xr:uid="{00000000-0005-0000-0000-00006DA70000}"/>
    <cellStyle name="Normal 12 5 9 5 2 2" xfId="22349" xr:uid="{00000000-0005-0000-0000-00006EA70000}"/>
    <cellStyle name="Normal 12 5 9 5 2 2 2" xfId="47969" xr:uid="{00000000-0005-0000-0000-00006FA70000}"/>
    <cellStyle name="Normal 12 5 9 5 2 3" xfId="35159" xr:uid="{00000000-0005-0000-0000-000070A70000}"/>
    <cellStyle name="Normal 12 5 9 5 3" xfId="16859" xr:uid="{00000000-0005-0000-0000-000071A70000}"/>
    <cellStyle name="Normal 12 5 9 5 3 2" xfId="42479" xr:uid="{00000000-0005-0000-0000-000072A70000}"/>
    <cellStyle name="Normal 12 5 9 5 4" xfId="29669" xr:uid="{00000000-0005-0000-0000-000073A70000}"/>
    <cellStyle name="Normal 12 5 9 6" xfId="11368" xr:uid="{00000000-0005-0000-0000-000074A70000}"/>
    <cellStyle name="Normal 12 5 9 6 2" xfId="24179" xr:uid="{00000000-0005-0000-0000-000075A70000}"/>
    <cellStyle name="Normal 12 5 9 6 2 2" xfId="49799" xr:uid="{00000000-0005-0000-0000-000076A70000}"/>
    <cellStyle name="Normal 12 5 9 6 3" xfId="36989" xr:uid="{00000000-0005-0000-0000-000077A70000}"/>
    <cellStyle name="Normal 12 5 9 7" xfId="5878" xr:uid="{00000000-0005-0000-0000-000078A70000}"/>
    <cellStyle name="Normal 12 5 9 7 2" xfId="18689" xr:uid="{00000000-0005-0000-0000-000079A70000}"/>
    <cellStyle name="Normal 12 5 9 7 2 2" xfId="44309" xr:uid="{00000000-0005-0000-0000-00007AA70000}"/>
    <cellStyle name="Normal 12 5 9 7 3" xfId="31499" xr:uid="{00000000-0005-0000-0000-00007BA70000}"/>
    <cellStyle name="Normal 12 5 9 8" xfId="13199" xr:uid="{00000000-0005-0000-0000-00007CA70000}"/>
    <cellStyle name="Normal 12 5 9 8 2" xfId="38819" xr:uid="{00000000-0005-0000-0000-00007DA70000}"/>
    <cellStyle name="Normal 12 5 9 9" xfId="26009" xr:uid="{00000000-0005-0000-0000-00007EA70000}"/>
    <cellStyle name="Normal 12 6" xfId="184" xr:uid="{00000000-0005-0000-0000-00007FA70000}"/>
    <cellStyle name="Normal 12 6 10" xfId="2021" xr:uid="{00000000-0005-0000-0000-000080A70000}"/>
    <cellStyle name="Normal 12 6 10 2" xfId="3851" xr:uid="{00000000-0005-0000-0000-000081A70000}"/>
    <cellStyle name="Normal 12 6 10 2 2" xfId="9341" xr:uid="{00000000-0005-0000-0000-000082A70000}"/>
    <cellStyle name="Normal 12 6 10 2 2 2" xfId="22152" xr:uid="{00000000-0005-0000-0000-000083A70000}"/>
    <cellStyle name="Normal 12 6 10 2 2 2 2" xfId="47772" xr:uid="{00000000-0005-0000-0000-000084A70000}"/>
    <cellStyle name="Normal 12 6 10 2 2 3" xfId="34962" xr:uid="{00000000-0005-0000-0000-000085A70000}"/>
    <cellStyle name="Normal 12 6 10 2 3" xfId="16662" xr:uid="{00000000-0005-0000-0000-000086A70000}"/>
    <cellStyle name="Normal 12 6 10 2 3 2" xfId="42282" xr:uid="{00000000-0005-0000-0000-000087A70000}"/>
    <cellStyle name="Normal 12 6 10 2 4" xfId="29472" xr:uid="{00000000-0005-0000-0000-000088A70000}"/>
    <cellStyle name="Normal 12 6 10 3" xfId="5681" xr:uid="{00000000-0005-0000-0000-000089A70000}"/>
    <cellStyle name="Normal 12 6 10 3 2" xfId="11171" xr:uid="{00000000-0005-0000-0000-00008AA70000}"/>
    <cellStyle name="Normal 12 6 10 3 2 2" xfId="23982" xr:uid="{00000000-0005-0000-0000-00008BA70000}"/>
    <cellStyle name="Normal 12 6 10 3 2 2 2" xfId="49602" xr:uid="{00000000-0005-0000-0000-00008CA70000}"/>
    <cellStyle name="Normal 12 6 10 3 2 3" xfId="36792" xr:uid="{00000000-0005-0000-0000-00008DA70000}"/>
    <cellStyle name="Normal 12 6 10 3 3" xfId="18492" xr:uid="{00000000-0005-0000-0000-00008EA70000}"/>
    <cellStyle name="Normal 12 6 10 3 3 2" xfId="44112" xr:uid="{00000000-0005-0000-0000-00008FA70000}"/>
    <cellStyle name="Normal 12 6 10 3 4" xfId="31302" xr:uid="{00000000-0005-0000-0000-000090A70000}"/>
    <cellStyle name="Normal 12 6 10 4" xfId="13001" xr:uid="{00000000-0005-0000-0000-000091A70000}"/>
    <cellStyle name="Normal 12 6 10 4 2" xfId="25812" xr:uid="{00000000-0005-0000-0000-000092A70000}"/>
    <cellStyle name="Normal 12 6 10 4 2 2" xfId="51432" xr:uid="{00000000-0005-0000-0000-000093A70000}"/>
    <cellStyle name="Normal 12 6 10 4 3" xfId="38622" xr:uid="{00000000-0005-0000-0000-000094A70000}"/>
    <cellStyle name="Normal 12 6 10 5" xfId="7511" xr:uid="{00000000-0005-0000-0000-000095A70000}"/>
    <cellStyle name="Normal 12 6 10 5 2" xfId="20322" xr:uid="{00000000-0005-0000-0000-000096A70000}"/>
    <cellStyle name="Normal 12 6 10 5 2 2" xfId="45942" xr:uid="{00000000-0005-0000-0000-000097A70000}"/>
    <cellStyle name="Normal 12 6 10 5 3" xfId="33132" xr:uid="{00000000-0005-0000-0000-000098A70000}"/>
    <cellStyle name="Normal 12 6 10 6" xfId="14832" xr:uid="{00000000-0005-0000-0000-000099A70000}"/>
    <cellStyle name="Normal 12 6 10 6 2" xfId="40452" xr:uid="{00000000-0005-0000-0000-00009AA70000}"/>
    <cellStyle name="Normal 12 6 10 7" xfId="27642" xr:uid="{00000000-0005-0000-0000-00009BA70000}"/>
    <cellStyle name="Normal 12 6 11" xfId="2062" xr:uid="{00000000-0005-0000-0000-00009CA70000}"/>
    <cellStyle name="Normal 12 6 11 2" xfId="7552" xr:uid="{00000000-0005-0000-0000-00009DA70000}"/>
    <cellStyle name="Normal 12 6 11 2 2" xfId="20363" xr:uid="{00000000-0005-0000-0000-00009EA70000}"/>
    <cellStyle name="Normal 12 6 11 2 2 2" xfId="45983" xr:uid="{00000000-0005-0000-0000-00009FA70000}"/>
    <cellStyle name="Normal 12 6 11 2 3" xfId="33173" xr:uid="{00000000-0005-0000-0000-0000A0A70000}"/>
    <cellStyle name="Normal 12 6 11 3" xfId="14873" xr:uid="{00000000-0005-0000-0000-0000A1A70000}"/>
    <cellStyle name="Normal 12 6 11 3 2" xfId="40493" xr:uid="{00000000-0005-0000-0000-0000A2A70000}"/>
    <cellStyle name="Normal 12 6 11 4" xfId="27683" xr:uid="{00000000-0005-0000-0000-0000A3A70000}"/>
    <cellStyle name="Normal 12 6 12" xfId="3892" xr:uid="{00000000-0005-0000-0000-0000A4A70000}"/>
    <cellStyle name="Normal 12 6 12 2" xfId="9382" xr:uid="{00000000-0005-0000-0000-0000A5A70000}"/>
    <cellStyle name="Normal 12 6 12 2 2" xfId="22193" xr:uid="{00000000-0005-0000-0000-0000A6A70000}"/>
    <cellStyle name="Normal 12 6 12 2 2 2" xfId="47813" xr:uid="{00000000-0005-0000-0000-0000A7A70000}"/>
    <cellStyle name="Normal 12 6 12 2 3" xfId="35003" xr:uid="{00000000-0005-0000-0000-0000A8A70000}"/>
    <cellStyle name="Normal 12 6 12 3" xfId="16703" xr:uid="{00000000-0005-0000-0000-0000A9A70000}"/>
    <cellStyle name="Normal 12 6 12 3 2" xfId="42323" xr:uid="{00000000-0005-0000-0000-0000AAA70000}"/>
    <cellStyle name="Normal 12 6 12 4" xfId="29513" xr:uid="{00000000-0005-0000-0000-0000ABA70000}"/>
    <cellStyle name="Normal 12 6 13" xfId="11212" xr:uid="{00000000-0005-0000-0000-0000ACA70000}"/>
    <cellStyle name="Normal 12 6 13 2" xfId="24023" xr:uid="{00000000-0005-0000-0000-0000ADA70000}"/>
    <cellStyle name="Normal 12 6 13 2 2" xfId="49643" xr:uid="{00000000-0005-0000-0000-0000AEA70000}"/>
    <cellStyle name="Normal 12 6 13 3" xfId="36833" xr:uid="{00000000-0005-0000-0000-0000AFA70000}"/>
    <cellStyle name="Normal 12 6 14" xfId="5722" xr:uid="{00000000-0005-0000-0000-0000B0A70000}"/>
    <cellStyle name="Normal 12 6 14 2" xfId="18533" xr:uid="{00000000-0005-0000-0000-0000B1A70000}"/>
    <cellStyle name="Normal 12 6 14 2 2" xfId="44153" xr:uid="{00000000-0005-0000-0000-0000B2A70000}"/>
    <cellStyle name="Normal 12 6 14 3" xfId="31343" xr:uid="{00000000-0005-0000-0000-0000B3A70000}"/>
    <cellStyle name="Normal 12 6 15" xfId="13043" xr:uid="{00000000-0005-0000-0000-0000B4A70000}"/>
    <cellStyle name="Normal 12 6 15 2" xfId="38663" xr:uid="{00000000-0005-0000-0000-0000B5A70000}"/>
    <cellStyle name="Normal 12 6 16" xfId="25853" xr:uid="{00000000-0005-0000-0000-0000B6A70000}"/>
    <cellStyle name="Normal 12 6 2" xfId="204" xr:uid="{00000000-0005-0000-0000-0000B7A70000}"/>
    <cellStyle name="Normal 12 6 2 10" xfId="3912" xr:uid="{00000000-0005-0000-0000-0000B8A70000}"/>
    <cellStyle name="Normal 12 6 2 10 2" xfId="9402" xr:uid="{00000000-0005-0000-0000-0000B9A70000}"/>
    <cellStyle name="Normal 12 6 2 10 2 2" xfId="22213" xr:uid="{00000000-0005-0000-0000-0000BAA70000}"/>
    <cellStyle name="Normal 12 6 2 10 2 2 2" xfId="47833" xr:uid="{00000000-0005-0000-0000-0000BBA70000}"/>
    <cellStyle name="Normal 12 6 2 10 2 3" xfId="35023" xr:uid="{00000000-0005-0000-0000-0000BCA70000}"/>
    <cellStyle name="Normal 12 6 2 10 3" xfId="16723" xr:uid="{00000000-0005-0000-0000-0000BDA70000}"/>
    <cellStyle name="Normal 12 6 2 10 3 2" xfId="42343" xr:uid="{00000000-0005-0000-0000-0000BEA70000}"/>
    <cellStyle name="Normal 12 6 2 10 4" xfId="29533" xr:uid="{00000000-0005-0000-0000-0000BFA70000}"/>
    <cellStyle name="Normal 12 6 2 11" xfId="11232" xr:uid="{00000000-0005-0000-0000-0000C0A70000}"/>
    <cellStyle name="Normal 12 6 2 11 2" xfId="24043" xr:uid="{00000000-0005-0000-0000-0000C1A70000}"/>
    <cellStyle name="Normal 12 6 2 11 2 2" xfId="49663" xr:uid="{00000000-0005-0000-0000-0000C2A70000}"/>
    <cellStyle name="Normal 12 6 2 11 3" xfId="36853" xr:uid="{00000000-0005-0000-0000-0000C3A70000}"/>
    <cellStyle name="Normal 12 6 2 12" xfId="5742" xr:uid="{00000000-0005-0000-0000-0000C4A70000}"/>
    <cellStyle name="Normal 12 6 2 12 2" xfId="18553" xr:uid="{00000000-0005-0000-0000-0000C5A70000}"/>
    <cellStyle name="Normal 12 6 2 12 2 2" xfId="44173" xr:uid="{00000000-0005-0000-0000-0000C6A70000}"/>
    <cellStyle name="Normal 12 6 2 12 3" xfId="31363" xr:uid="{00000000-0005-0000-0000-0000C7A70000}"/>
    <cellStyle name="Normal 12 6 2 13" xfId="13063" xr:uid="{00000000-0005-0000-0000-0000C8A70000}"/>
    <cellStyle name="Normal 12 6 2 13 2" xfId="38683" xr:uid="{00000000-0005-0000-0000-0000C9A70000}"/>
    <cellStyle name="Normal 12 6 2 14" xfId="25873" xr:uid="{00000000-0005-0000-0000-0000CAA70000}"/>
    <cellStyle name="Normal 12 6 2 2" xfId="291" xr:uid="{00000000-0005-0000-0000-0000CBA70000}"/>
    <cellStyle name="Normal 12 6 2 2 10" xfId="5783" xr:uid="{00000000-0005-0000-0000-0000CCA70000}"/>
    <cellStyle name="Normal 12 6 2 2 10 2" xfId="18594" xr:uid="{00000000-0005-0000-0000-0000CDA70000}"/>
    <cellStyle name="Normal 12 6 2 2 10 2 2" xfId="44214" xr:uid="{00000000-0005-0000-0000-0000CEA70000}"/>
    <cellStyle name="Normal 12 6 2 2 10 3" xfId="31404" xr:uid="{00000000-0005-0000-0000-0000CFA70000}"/>
    <cellStyle name="Normal 12 6 2 2 11" xfId="13104" xr:uid="{00000000-0005-0000-0000-0000D0A70000}"/>
    <cellStyle name="Normal 12 6 2 2 11 2" xfId="38724" xr:uid="{00000000-0005-0000-0000-0000D1A70000}"/>
    <cellStyle name="Normal 12 6 2 2 12" xfId="25914" xr:uid="{00000000-0005-0000-0000-0000D2A70000}"/>
    <cellStyle name="Normal 12 6 2 2 2" xfId="520" xr:uid="{00000000-0005-0000-0000-0000D3A70000}"/>
    <cellStyle name="Normal 12 6 2 2 2 2" xfId="919" xr:uid="{00000000-0005-0000-0000-0000D4A70000}"/>
    <cellStyle name="Normal 12 6 2 2 2 2 2" xfId="1814" xr:uid="{00000000-0005-0000-0000-0000D5A70000}"/>
    <cellStyle name="Normal 12 6 2 2 2 2 2 2" xfId="3644" xr:uid="{00000000-0005-0000-0000-0000D6A70000}"/>
    <cellStyle name="Normal 12 6 2 2 2 2 2 2 2" xfId="9134" xr:uid="{00000000-0005-0000-0000-0000D7A70000}"/>
    <cellStyle name="Normal 12 6 2 2 2 2 2 2 2 2" xfId="21945" xr:uid="{00000000-0005-0000-0000-0000D8A70000}"/>
    <cellStyle name="Normal 12 6 2 2 2 2 2 2 2 2 2" xfId="47565" xr:uid="{00000000-0005-0000-0000-0000D9A70000}"/>
    <cellStyle name="Normal 12 6 2 2 2 2 2 2 2 3" xfId="34755" xr:uid="{00000000-0005-0000-0000-0000DAA70000}"/>
    <cellStyle name="Normal 12 6 2 2 2 2 2 2 3" xfId="16455" xr:uid="{00000000-0005-0000-0000-0000DBA70000}"/>
    <cellStyle name="Normal 12 6 2 2 2 2 2 2 3 2" xfId="42075" xr:uid="{00000000-0005-0000-0000-0000DCA70000}"/>
    <cellStyle name="Normal 12 6 2 2 2 2 2 2 4" xfId="29265" xr:uid="{00000000-0005-0000-0000-0000DDA70000}"/>
    <cellStyle name="Normal 12 6 2 2 2 2 2 3" xfId="5474" xr:uid="{00000000-0005-0000-0000-0000DEA70000}"/>
    <cellStyle name="Normal 12 6 2 2 2 2 2 3 2" xfId="10964" xr:uid="{00000000-0005-0000-0000-0000DFA70000}"/>
    <cellStyle name="Normal 12 6 2 2 2 2 2 3 2 2" xfId="23775" xr:uid="{00000000-0005-0000-0000-0000E0A70000}"/>
    <cellStyle name="Normal 12 6 2 2 2 2 2 3 2 2 2" xfId="49395" xr:uid="{00000000-0005-0000-0000-0000E1A70000}"/>
    <cellStyle name="Normal 12 6 2 2 2 2 2 3 2 3" xfId="36585" xr:uid="{00000000-0005-0000-0000-0000E2A70000}"/>
    <cellStyle name="Normal 12 6 2 2 2 2 2 3 3" xfId="18285" xr:uid="{00000000-0005-0000-0000-0000E3A70000}"/>
    <cellStyle name="Normal 12 6 2 2 2 2 2 3 3 2" xfId="43905" xr:uid="{00000000-0005-0000-0000-0000E4A70000}"/>
    <cellStyle name="Normal 12 6 2 2 2 2 2 3 4" xfId="31095" xr:uid="{00000000-0005-0000-0000-0000E5A70000}"/>
    <cellStyle name="Normal 12 6 2 2 2 2 2 4" xfId="12794" xr:uid="{00000000-0005-0000-0000-0000E6A70000}"/>
    <cellStyle name="Normal 12 6 2 2 2 2 2 4 2" xfId="25605" xr:uid="{00000000-0005-0000-0000-0000E7A70000}"/>
    <cellStyle name="Normal 12 6 2 2 2 2 2 4 2 2" xfId="51225" xr:uid="{00000000-0005-0000-0000-0000E8A70000}"/>
    <cellStyle name="Normal 12 6 2 2 2 2 2 4 3" xfId="38415" xr:uid="{00000000-0005-0000-0000-0000E9A70000}"/>
    <cellStyle name="Normal 12 6 2 2 2 2 2 5" xfId="7304" xr:uid="{00000000-0005-0000-0000-0000EAA70000}"/>
    <cellStyle name="Normal 12 6 2 2 2 2 2 5 2" xfId="20115" xr:uid="{00000000-0005-0000-0000-0000EBA70000}"/>
    <cellStyle name="Normal 12 6 2 2 2 2 2 5 2 2" xfId="45735" xr:uid="{00000000-0005-0000-0000-0000ECA70000}"/>
    <cellStyle name="Normal 12 6 2 2 2 2 2 5 3" xfId="32925" xr:uid="{00000000-0005-0000-0000-0000EDA70000}"/>
    <cellStyle name="Normal 12 6 2 2 2 2 2 6" xfId="14625" xr:uid="{00000000-0005-0000-0000-0000EEA70000}"/>
    <cellStyle name="Normal 12 6 2 2 2 2 2 6 2" xfId="40245" xr:uid="{00000000-0005-0000-0000-0000EFA70000}"/>
    <cellStyle name="Normal 12 6 2 2 2 2 2 7" xfId="27435" xr:uid="{00000000-0005-0000-0000-0000F0A70000}"/>
    <cellStyle name="Normal 12 6 2 2 2 2 3" xfId="2750" xr:uid="{00000000-0005-0000-0000-0000F1A70000}"/>
    <cellStyle name="Normal 12 6 2 2 2 2 3 2" xfId="8240" xr:uid="{00000000-0005-0000-0000-0000F2A70000}"/>
    <cellStyle name="Normal 12 6 2 2 2 2 3 2 2" xfId="21051" xr:uid="{00000000-0005-0000-0000-0000F3A70000}"/>
    <cellStyle name="Normal 12 6 2 2 2 2 3 2 2 2" xfId="46671" xr:uid="{00000000-0005-0000-0000-0000F4A70000}"/>
    <cellStyle name="Normal 12 6 2 2 2 2 3 2 3" xfId="33861" xr:uid="{00000000-0005-0000-0000-0000F5A70000}"/>
    <cellStyle name="Normal 12 6 2 2 2 2 3 3" xfId="15561" xr:uid="{00000000-0005-0000-0000-0000F6A70000}"/>
    <cellStyle name="Normal 12 6 2 2 2 2 3 3 2" xfId="41181" xr:uid="{00000000-0005-0000-0000-0000F7A70000}"/>
    <cellStyle name="Normal 12 6 2 2 2 2 3 4" xfId="28371" xr:uid="{00000000-0005-0000-0000-0000F8A70000}"/>
    <cellStyle name="Normal 12 6 2 2 2 2 4" xfId="4580" xr:uid="{00000000-0005-0000-0000-0000F9A70000}"/>
    <cellStyle name="Normal 12 6 2 2 2 2 4 2" xfId="10070" xr:uid="{00000000-0005-0000-0000-0000FAA70000}"/>
    <cellStyle name="Normal 12 6 2 2 2 2 4 2 2" xfId="22881" xr:uid="{00000000-0005-0000-0000-0000FBA70000}"/>
    <cellStyle name="Normal 12 6 2 2 2 2 4 2 2 2" xfId="48501" xr:uid="{00000000-0005-0000-0000-0000FCA70000}"/>
    <cellStyle name="Normal 12 6 2 2 2 2 4 2 3" xfId="35691" xr:uid="{00000000-0005-0000-0000-0000FDA70000}"/>
    <cellStyle name="Normal 12 6 2 2 2 2 4 3" xfId="17391" xr:uid="{00000000-0005-0000-0000-0000FEA70000}"/>
    <cellStyle name="Normal 12 6 2 2 2 2 4 3 2" xfId="43011" xr:uid="{00000000-0005-0000-0000-0000FFA70000}"/>
    <cellStyle name="Normal 12 6 2 2 2 2 4 4" xfId="30201" xr:uid="{00000000-0005-0000-0000-000000A80000}"/>
    <cellStyle name="Normal 12 6 2 2 2 2 5" xfId="11900" xr:uid="{00000000-0005-0000-0000-000001A80000}"/>
    <cellStyle name="Normal 12 6 2 2 2 2 5 2" xfId="24711" xr:uid="{00000000-0005-0000-0000-000002A80000}"/>
    <cellStyle name="Normal 12 6 2 2 2 2 5 2 2" xfId="50331" xr:uid="{00000000-0005-0000-0000-000003A80000}"/>
    <cellStyle name="Normal 12 6 2 2 2 2 5 3" xfId="37521" xr:uid="{00000000-0005-0000-0000-000004A80000}"/>
    <cellStyle name="Normal 12 6 2 2 2 2 6" xfId="6410" xr:uid="{00000000-0005-0000-0000-000005A80000}"/>
    <cellStyle name="Normal 12 6 2 2 2 2 6 2" xfId="19221" xr:uid="{00000000-0005-0000-0000-000006A80000}"/>
    <cellStyle name="Normal 12 6 2 2 2 2 6 2 2" xfId="44841" xr:uid="{00000000-0005-0000-0000-000007A80000}"/>
    <cellStyle name="Normal 12 6 2 2 2 2 6 3" xfId="32031" xr:uid="{00000000-0005-0000-0000-000008A80000}"/>
    <cellStyle name="Normal 12 6 2 2 2 2 7" xfId="13731" xr:uid="{00000000-0005-0000-0000-000009A80000}"/>
    <cellStyle name="Normal 12 6 2 2 2 2 7 2" xfId="39351" xr:uid="{00000000-0005-0000-0000-00000AA80000}"/>
    <cellStyle name="Normal 12 6 2 2 2 2 8" xfId="26541" xr:uid="{00000000-0005-0000-0000-00000BA80000}"/>
    <cellStyle name="Normal 12 6 2 2 2 3" xfId="1415" xr:uid="{00000000-0005-0000-0000-00000CA80000}"/>
    <cellStyle name="Normal 12 6 2 2 2 3 2" xfId="3245" xr:uid="{00000000-0005-0000-0000-00000DA80000}"/>
    <cellStyle name="Normal 12 6 2 2 2 3 2 2" xfId="8735" xr:uid="{00000000-0005-0000-0000-00000EA80000}"/>
    <cellStyle name="Normal 12 6 2 2 2 3 2 2 2" xfId="21546" xr:uid="{00000000-0005-0000-0000-00000FA80000}"/>
    <cellStyle name="Normal 12 6 2 2 2 3 2 2 2 2" xfId="47166" xr:uid="{00000000-0005-0000-0000-000010A80000}"/>
    <cellStyle name="Normal 12 6 2 2 2 3 2 2 3" xfId="34356" xr:uid="{00000000-0005-0000-0000-000011A80000}"/>
    <cellStyle name="Normal 12 6 2 2 2 3 2 3" xfId="16056" xr:uid="{00000000-0005-0000-0000-000012A80000}"/>
    <cellStyle name="Normal 12 6 2 2 2 3 2 3 2" xfId="41676" xr:uid="{00000000-0005-0000-0000-000013A80000}"/>
    <cellStyle name="Normal 12 6 2 2 2 3 2 4" xfId="28866" xr:uid="{00000000-0005-0000-0000-000014A80000}"/>
    <cellStyle name="Normal 12 6 2 2 2 3 3" xfId="5075" xr:uid="{00000000-0005-0000-0000-000015A80000}"/>
    <cellStyle name="Normal 12 6 2 2 2 3 3 2" xfId="10565" xr:uid="{00000000-0005-0000-0000-000016A80000}"/>
    <cellStyle name="Normal 12 6 2 2 2 3 3 2 2" xfId="23376" xr:uid="{00000000-0005-0000-0000-000017A80000}"/>
    <cellStyle name="Normal 12 6 2 2 2 3 3 2 2 2" xfId="48996" xr:uid="{00000000-0005-0000-0000-000018A80000}"/>
    <cellStyle name="Normal 12 6 2 2 2 3 3 2 3" xfId="36186" xr:uid="{00000000-0005-0000-0000-000019A80000}"/>
    <cellStyle name="Normal 12 6 2 2 2 3 3 3" xfId="17886" xr:uid="{00000000-0005-0000-0000-00001AA80000}"/>
    <cellStyle name="Normal 12 6 2 2 2 3 3 3 2" xfId="43506" xr:uid="{00000000-0005-0000-0000-00001BA80000}"/>
    <cellStyle name="Normal 12 6 2 2 2 3 3 4" xfId="30696" xr:uid="{00000000-0005-0000-0000-00001CA80000}"/>
    <cellStyle name="Normal 12 6 2 2 2 3 4" xfId="12395" xr:uid="{00000000-0005-0000-0000-00001DA80000}"/>
    <cellStyle name="Normal 12 6 2 2 2 3 4 2" xfId="25206" xr:uid="{00000000-0005-0000-0000-00001EA80000}"/>
    <cellStyle name="Normal 12 6 2 2 2 3 4 2 2" xfId="50826" xr:uid="{00000000-0005-0000-0000-00001FA80000}"/>
    <cellStyle name="Normal 12 6 2 2 2 3 4 3" xfId="38016" xr:uid="{00000000-0005-0000-0000-000020A80000}"/>
    <cellStyle name="Normal 12 6 2 2 2 3 5" xfId="6905" xr:uid="{00000000-0005-0000-0000-000021A80000}"/>
    <cellStyle name="Normal 12 6 2 2 2 3 5 2" xfId="19716" xr:uid="{00000000-0005-0000-0000-000022A80000}"/>
    <cellStyle name="Normal 12 6 2 2 2 3 5 2 2" xfId="45336" xr:uid="{00000000-0005-0000-0000-000023A80000}"/>
    <cellStyle name="Normal 12 6 2 2 2 3 5 3" xfId="32526" xr:uid="{00000000-0005-0000-0000-000024A80000}"/>
    <cellStyle name="Normal 12 6 2 2 2 3 6" xfId="14226" xr:uid="{00000000-0005-0000-0000-000025A80000}"/>
    <cellStyle name="Normal 12 6 2 2 2 3 6 2" xfId="39846" xr:uid="{00000000-0005-0000-0000-000026A80000}"/>
    <cellStyle name="Normal 12 6 2 2 2 3 7" xfId="27036" xr:uid="{00000000-0005-0000-0000-000027A80000}"/>
    <cellStyle name="Normal 12 6 2 2 2 4" xfId="2351" xr:uid="{00000000-0005-0000-0000-000028A80000}"/>
    <cellStyle name="Normal 12 6 2 2 2 4 2" xfId="7841" xr:uid="{00000000-0005-0000-0000-000029A80000}"/>
    <cellStyle name="Normal 12 6 2 2 2 4 2 2" xfId="20652" xr:uid="{00000000-0005-0000-0000-00002AA80000}"/>
    <cellStyle name="Normal 12 6 2 2 2 4 2 2 2" xfId="46272" xr:uid="{00000000-0005-0000-0000-00002BA80000}"/>
    <cellStyle name="Normal 12 6 2 2 2 4 2 3" xfId="33462" xr:uid="{00000000-0005-0000-0000-00002CA80000}"/>
    <cellStyle name="Normal 12 6 2 2 2 4 3" xfId="15162" xr:uid="{00000000-0005-0000-0000-00002DA80000}"/>
    <cellStyle name="Normal 12 6 2 2 2 4 3 2" xfId="40782" xr:uid="{00000000-0005-0000-0000-00002EA80000}"/>
    <cellStyle name="Normal 12 6 2 2 2 4 4" xfId="27972" xr:uid="{00000000-0005-0000-0000-00002FA80000}"/>
    <cellStyle name="Normal 12 6 2 2 2 5" xfId="4181" xr:uid="{00000000-0005-0000-0000-000030A80000}"/>
    <cellStyle name="Normal 12 6 2 2 2 5 2" xfId="9671" xr:uid="{00000000-0005-0000-0000-000031A80000}"/>
    <cellStyle name="Normal 12 6 2 2 2 5 2 2" xfId="22482" xr:uid="{00000000-0005-0000-0000-000032A80000}"/>
    <cellStyle name="Normal 12 6 2 2 2 5 2 2 2" xfId="48102" xr:uid="{00000000-0005-0000-0000-000033A80000}"/>
    <cellStyle name="Normal 12 6 2 2 2 5 2 3" xfId="35292" xr:uid="{00000000-0005-0000-0000-000034A80000}"/>
    <cellStyle name="Normal 12 6 2 2 2 5 3" xfId="16992" xr:uid="{00000000-0005-0000-0000-000035A80000}"/>
    <cellStyle name="Normal 12 6 2 2 2 5 3 2" xfId="42612" xr:uid="{00000000-0005-0000-0000-000036A80000}"/>
    <cellStyle name="Normal 12 6 2 2 2 5 4" xfId="29802" xr:uid="{00000000-0005-0000-0000-000037A80000}"/>
    <cellStyle name="Normal 12 6 2 2 2 6" xfId="11501" xr:uid="{00000000-0005-0000-0000-000038A80000}"/>
    <cellStyle name="Normal 12 6 2 2 2 6 2" xfId="24312" xr:uid="{00000000-0005-0000-0000-000039A80000}"/>
    <cellStyle name="Normal 12 6 2 2 2 6 2 2" xfId="49932" xr:uid="{00000000-0005-0000-0000-00003AA80000}"/>
    <cellStyle name="Normal 12 6 2 2 2 6 3" xfId="37122" xr:uid="{00000000-0005-0000-0000-00003BA80000}"/>
    <cellStyle name="Normal 12 6 2 2 2 7" xfId="6011" xr:uid="{00000000-0005-0000-0000-00003CA80000}"/>
    <cellStyle name="Normal 12 6 2 2 2 7 2" xfId="18822" xr:uid="{00000000-0005-0000-0000-00003DA80000}"/>
    <cellStyle name="Normal 12 6 2 2 2 7 2 2" xfId="44442" xr:uid="{00000000-0005-0000-0000-00003EA80000}"/>
    <cellStyle name="Normal 12 6 2 2 2 7 3" xfId="31632" xr:uid="{00000000-0005-0000-0000-00003FA80000}"/>
    <cellStyle name="Normal 12 6 2 2 2 8" xfId="13332" xr:uid="{00000000-0005-0000-0000-000040A80000}"/>
    <cellStyle name="Normal 12 6 2 2 2 8 2" xfId="38952" xr:uid="{00000000-0005-0000-0000-000041A80000}"/>
    <cellStyle name="Normal 12 6 2 2 2 9" xfId="26142" xr:uid="{00000000-0005-0000-0000-000042A80000}"/>
    <cellStyle name="Normal 12 6 2 2 3" xfId="652" xr:uid="{00000000-0005-0000-0000-000043A80000}"/>
    <cellStyle name="Normal 12 6 2 2 3 2" xfId="1052" xr:uid="{00000000-0005-0000-0000-000044A80000}"/>
    <cellStyle name="Normal 12 6 2 2 3 2 2" xfId="1947" xr:uid="{00000000-0005-0000-0000-000045A80000}"/>
    <cellStyle name="Normal 12 6 2 2 3 2 2 2" xfId="3777" xr:uid="{00000000-0005-0000-0000-000046A80000}"/>
    <cellStyle name="Normal 12 6 2 2 3 2 2 2 2" xfId="9267" xr:uid="{00000000-0005-0000-0000-000047A80000}"/>
    <cellStyle name="Normal 12 6 2 2 3 2 2 2 2 2" xfId="22078" xr:uid="{00000000-0005-0000-0000-000048A80000}"/>
    <cellStyle name="Normal 12 6 2 2 3 2 2 2 2 2 2" xfId="47698" xr:uid="{00000000-0005-0000-0000-000049A80000}"/>
    <cellStyle name="Normal 12 6 2 2 3 2 2 2 2 3" xfId="34888" xr:uid="{00000000-0005-0000-0000-00004AA80000}"/>
    <cellStyle name="Normal 12 6 2 2 3 2 2 2 3" xfId="16588" xr:uid="{00000000-0005-0000-0000-00004BA80000}"/>
    <cellStyle name="Normal 12 6 2 2 3 2 2 2 3 2" xfId="42208" xr:uid="{00000000-0005-0000-0000-00004CA80000}"/>
    <cellStyle name="Normal 12 6 2 2 3 2 2 2 4" xfId="29398" xr:uid="{00000000-0005-0000-0000-00004DA80000}"/>
    <cellStyle name="Normal 12 6 2 2 3 2 2 3" xfId="5607" xr:uid="{00000000-0005-0000-0000-00004EA80000}"/>
    <cellStyle name="Normal 12 6 2 2 3 2 2 3 2" xfId="11097" xr:uid="{00000000-0005-0000-0000-00004FA80000}"/>
    <cellStyle name="Normal 12 6 2 2 3 2 2 3 2 2" xfId="23908" xr:uid="{00000000-0005-0000-0000-000050A80000}"/>
    <cellStyle name="Normal 12 6 2 2 3 2 2 3 2 2 2" xfId="49528" xr:uid="{00000000-0005-0000-0000-000051A80000}"/>
    <cellStyle name="Normal 12 6 2 2 3 2 2 3 2 3" xfId="36718" xr:uid="{00000000-0005-0000-0000-000052A80000}"/>
    <cellStyle name="Normal 12 6 2 2 3 2 2 3 3" xfId="18418" xr:uid="{00000000-0005-0000-0000-000053A80000}"/>
    <cellStyle name="Normal 12 6 2 2 3 2 2 3 3 2" xfId="44038" xr:uid="{00000000-0005-0000-0000-000054A80000}"/>
    <cellStyle name="Normal 12 6 2 2 3 2 2 3 4" xfId="31228" xr:uid="{00000000-0005-0000-0000-000055A80000}"/>
    <cellStyle name="Normal 12 6 2 2 3 2 2 4" xfId="12927" xr:uid="{00000000-0005-0000-0000-000056A80000}"/>
    <cellStyle name="Normal 12 6 2 2 3 2 2 4 2" xfId="25738" xr:uid="{00000000-0005-0000-0000-000057A80000}"/>
    <cellStyle name="Normal 12 6 2 2 3 2 2 4 2 2" xfId="51358" xr:uid="{00000000-0005-0000-0000-000058A80000}"/>
    <cellStyle name="Normal 12 6 2 2 3 2 2 4 3" xfId="38548" xr:uid="{00000000-0005-0000-0000-000059A80000}"/>
    <cellStyle name="Normal 12 6 2 2 3 2 2 5" xfId="7437" xr:uid="{00000000-0005-0000-0000-00005AA80000}"/>
    <cellStyle name="Normal 12 6 2 2 3 2 2 5 2" xfId="20248" xr:uid="{00000000-0005-0000-0000-00005BA80000}"/>
    <cellStyle name="Normal 12 6 2 2 3 2 2 5 2 2" xfId="45868" xr:uid="{00000000-0005-0000-0000-00005CA80000}"/>
    <cellStyle name="Normal 12 6 2 2 3 2 2 5 3" xfId="33058" xr:uid="{00000000-0005-0000-0000-00005DA80000}"/>
    <cellStyle name="Normal 12 6 2 2 3 2 2 6" xfId="14758" xr:uid="{00000000-0005-0000-0000-00005EA80000}"/>
    <cellStyle name="Normal 12 6 2 2 3 2 2 6 2" xfId="40378" xr:uid="{00000000-0005-0000-0000-00005FA80000}"/>
    <cellStyle name="Normal 12 6 2 2 3 2 2 7" xfId="27568" xr:uid="{00000000-0005-0000-0000-000060A80000}"/>
    <cellStyle name="Normal 12 6 2 2 3 2 3" xfId="2883" xr:uid="{00000000-0005-0000-0000-000061A80000}"/>
    <cellStyle name="Normal 12 6 2 2 3 2 3 2" xfId="8373" xr:uid="{00000000-0005-0000-0000-000062A80000}"/>
    <cellStyle name="Normal 12 6 2 2 3 2 3 2 2" xfId="21184" xr:uid="{00000000-0005-0000-0000-000063A80000}"/>
    <cellStyle name="Normal 12 6 2 2 3 2 3 2 2 2" xfId="46804" xr:uid="{00000000-0005-0000-0000-000064A80000}"/>
    <cellStyle name="Normal 12 6 2 2 3 2 3 2 3" xfId="33994" xr:uid="{00000000-0005-0000-0000-000065A80000}"/>
    <cellStyle name="Normal 12 6 2 2 3 2 3 3" xfId="15694" xr:uid="{00000000-0005-0000-0000-000066A80000}"/>
    <cellStyle name="Normal 12 6 2 2 3 2 3 3 2" xfId="41314" xr:uid="{00000000-0005-0000-0000-000067A80000}"/>
    <cellStyle name="Normal 12 6 2 2 3 2 3 4" xfId="28504" xr:uid="{00000000-0005-0000-0000-000068A80000}"/>
    <cellStyle name="Normal 12 6 2 2 3 2 4" xfId="4713" xr:uid="{00000000-0005-0000-0000-000069A80000}"/>
    <cellStyle name="Normal 12 6 2 2 3 2 4 2" xfId="10203" xr:uid="{00000000-0005-0000-0000-00006AA80000}"/>
    <cellStyle name="Normal 12 6 2 2 3 2 4 2 2" xfId="23014" xr:uid="{00000000-0005-0000-0000-00006BA80000}"/>
    <cellStyle name="Normal 12 6 2 2 3 2 4 2 2 2" xfId="48634" xr:uid="{00000000-0005-0000-0000-00006CA80000}"/>
    <cellStyle name="Normal 12 6 2 2 3 2 4 2 3" xfId="35824" xr:uid="{00000000-0005-0000-0000-00006DA80000}"/>
    <cellStyle name="Normal 12 6 2 2 3 2 4 3" xfId="17524" xr:uid="{00000000-0005-0000-0000-00006EA80000}"/>
    <cellStyle name="Normal 12 6 2 2 3 2 4 3 2" xfId="43144" xr:uid="{00000000-0005-0000-0000-00006FA80000}"/>
    <cellStyle name="Normal 12 6 2 2 3 2 4 4" xfId="30334" xr:uid="{00000000-0005-0000-0000-000070A80000}"/>
    <cellStyle name="Normal 12 6 2 2 3 2 5" xfId="12033" xr:uid="{00000000-0005-0000-0000-000071A80000}"/>
    <cellStyle name="Normal 12 6 2 2 3 2 5 2" xfId="24844" xr:uid="{00000000-0005-0000-0000-000072A80000}"/>
    <cellStyle name="Normal 12 6 2 2 3 2 5 2 2" xfId="50464" xr:uid="{00000000-0005-0000-0000-000073A80000}"/>
    <cellStyle name="Normal 12 6 2 2 3 2 5 3" xfId="37654" xr:uid="{00000000-0005-0000-0000-000074A80000}"/>
    <cellStyle name="Normal 12 6 2 2 3 2 6" xfId="6543" xr:uid="{00000000-0005-0000-0000-000075A80000}"/>
    <cellStyle name="Normal 12 6 2 2 3 2 6 2" xfId="19354" xr:uid="{00000000-0005-0000-0000-000076A80000}"/>
    <cellStyle name="Normal 12 6 2 2 3 2 6 2 2" xfId="44974" xr:uid="{00000000-0005-0000-0000-000077A80000}"/>
    <cellStyle name="Normal 12 6 2 2 3 2 6 3" xfId="32164" xr:uid="{00000000-0005-0000-0000-000078A80000}"/>
    <cellStyle name="Normal 12 6 2 2 3 2 7" xfId="13864" xr:uid="{00000000-0005-0000-0000-000079A80000}"/>
    <cellStyle name="Normal 12 6 2 2 3 2 7 2" xfId="39484" xr:uid="{00000000-0005-0000-0000-00007AA80000}"/>
    <cellStyle name="Normal 12 6 2 2 3 2 8" xfId="26674" xr:uid="{00000000-0005-0000-0000-00007BA80000}"/>
    <cellStyle name="Normal 12 6 2 2 3 3" xfId="1547" xr:uid="{00000000-0005-0000-0000-00007CA80000}"/>
    <cellStyle name="Normal 12 6 2 2 3 3 2" xfId="3377" xr:uid="{00000000-0005-0000-0000-00007DA80000}"/>
    <cellStyle name="Normal 12 6 2 2 3 3 2 2" xfId="8867" xr:uid="{00000000-0005-0000-0000-00007EA80000}"/>
    <cellStyle name="Normal 12 6 2 2 3 3 2 2 2" xfId="21678" xr:uid="{00000000-0005-0000-0000-00007FA80000}"/>
    <cellStyle name="Normal 12 6 2 2 3 3 2 2 2 2" xfId="47298" xr:uid="{00000000-0005-0000-0000-000080A80000}"/>
    <cellStyle name="Normal 12 6 2 2 3 3 2 2 3" xfId="34488" xr:uid="{00000000-0005-0000-0000-000081A80000}"/>
    <cellStyle name="Normal 12 6 2 2 3 3 2 3" xfId="16188" xr:uid="{00000000-0005-0000-0000-000082A80000}"/>
    <cellStyle name="Normal 12 6 2 2 3 3 2 3 2" xfId="41808" xr:uid="{00000000-0005-0000-0000-000083A80000}"/>
    <cellStyle name="Normal 12 6 2 2 3 3 2 4" xfId="28998" xr:uid="{00000000-0005-0000-0000-000084A80000}"/>
    <cellStyle name="Normal 12 6 2 2 3 3 3" xfId="5207" xr:uid="{00000000-0005-0000-0000-000085A80000}"/>
    <cellStyle name="Normal 12 6 2 2 3 3 3 2" xfId="10697" xr:uid="{00000000-0005-0000-0000-000086A80000}"/>
    <cellStyle name="Normal 12 6 2 2 3 3 3 2 2" xfId="23508" xr:uid="{00000000-0005-0000-0000-000087A80000}"/>
    <cellStyle name="Normal 12 6 2 2 3 3 3 2 2 2" xfId="49128" xr:uid="{00000000-0005-0000-0000-000088A80000}"/>
    <cellStyle name="Normal 12 6 2 2 3 3 3 2 3" xfId="36318" xr:uid="{00000000-0005-0000-0000-000089A80000}"/>
    <cellStyle name="Normal 12 6 2 2 3 3 3 3" xfId="18018" xr:uid="{00000000-0005-0000-0000-00008AA80000}"/>
    <cellStyle name="Normal 12 6 2 2 3 3 3 3 2" xfId="43638" xr:uid="{00000000-0005-0000-0000-00008BA80000}"/>
    <cellStyle name="Normal 12 6 2 2 3 3 3 4" xfId="30828" xr:uid="{00000000-0005-0000-0000-00008CA80000}"/>
    <cellStyle name="Normal 12 6 2 2 3 3 4" xfId="12527" xr:uid="{00000000-0005-0000-0000-00008DA80000}"/>
    <cellStyle name="Normal 12 6 2 2 3 3 4 2" xfId="25338" xr:uid="{00000000-0005-0000-0000-00008EA80000}"/>
    <cellStyle name="Normal 12 6 2 2 3 3 4 2 2" xfId="50958" xr:uid="{00000000-0005-0000-0000-00008FA80000}"/>
    <cellStyle name="Normal 12 6 2 2 3 3 4 3" xfId="38148" xr:uid="{00000000-0005-0000-0000-000090A80000}"/>
    <cellStyle name="Normal 12 6 2 2 3 3 5" xfId="7037" xr:uid="{00000000-0005-0000-0000-000091A80000}"/>
    <cellStyle name="Normal 12 6 2 2 3 3 5 2" xfId="19848" xr:uid="{00000000-0005-0000-0000-000092A80000}"/>
    <cellStyle name="Normal 12 6 2 2 3 3 5 2 2" xfId="45468" xr:uid="{00000000-0005-0000-0000-000093A80000}"/>
    <cellStyle name="Normal 12 6 2 2 3 3 5 3" xfId="32658" xr:uid="{00000000-0005-0000-0000-000094A80000}"/>
    <cellStyle name="Normal 12 6 2 2 3 3 6" xfId="14358" xr:uid="{00000000-0005-0000-0000-000095A80000}"/>
    <cellStyle name="Normal 12 6 2 2 3 3 6 2" xfId="39978" xr:uid="{00000000-0005-0000-0000-000096A80000}"/>
    <cellStyle name="Normal 12 6 2 2 3 3 7" xfId="27168" xr:uid="{00000000-0005-0000-0000-000097A80000}"/>
    <cellStyle name="Normal 12 6 2 2 3 4" xfId="2483" xr:uid="{00000000-0005-0000-0000-000098A80000}"/>
    <cellStyle name="Normal 12 6 2 2 3 4 2" xfId="7973" xr:uid="{00000000-0005-0000-0000-000099A80000}"/>
    <cellStyle name="Normal 12 6 2 2 3 4 2 2" xfId="20784" xr:uid="{00000000-0005-0000-0000-00009AA80000}"/>
    <cellStyle name="Normal 12 6 2 2 3 4 2 2 2" xfId="46404" xr:uid="{00000000-0005-0000-0000-00009BA80000}"/>
    <cellStyle name="Normal 12 6 2 2 3 4 2 3" xfId="33594" xr:uid="{00000000-0005-0000-0000-00009CA80000}"/>
    <cellStyle name="Normal 12 6 2 2 3 4 3" xfId="15294" xr:uid="{00000000-0005-0000-0000-00009DA80000}"/>
    <cellStyle name="Normal 12 6 2 2 3 4 3 2" xfId="40914" xr:uid="{00000000-0005-0000-0000-00009EA80000}"/>
    <cellStyle name="Normal 12 6 2 2 3 4 4" xfId="28104" xr:uid="{00000000-0005-0000-0000-00009FA80000}"/>
    <cellStyle name="Normal 12 6 2 2 3 5" xfId="4313" xr:uid="{00000000-0005-0000-0000-0000A0A80000}"/>
    <cellStyle name="Normal 12 6 2 2 3 5 2" xfId="9803" xr:uid="{00000000-0005-0000-0000-0000A1A80000}"/>
    <cellStyle name="Normal 12 6 2 2 3 5 2 2" xfId="22614" xr:uid="{00000000-0005-0000-0000-0000A2A80000}"/>
    <cellStyle name="Normal 12 6 2 2 3 5 2 2 2" xfId="48234" xr:uid="{00000000-0005-0000-0000-0000A3A80000}"/>
    <cellStyle name="Normal 12 6 2 2 3 5 2 3" xfId="35424" xr:uid="{00000000-0005-0000-0000-0000A4A80000}"/>
    <cellStyle name="Normal 12 6 2 2 3 5 3" xfId="17124" xr:uid="{00000000-0005-0000-0000-0000A5A80000}"/>
    <cellStyle name="Normal 12 6 2 2 3 5 3 2" xfId="42744" xr:uid="{00000000-0005-0000-0000-0000A6A80000}"/>
    <cellStyle name="Normal 12 6 2 2 3 5 4" xfId="29934" xr:uid="{00000000-0005-0000-0000-0000A7A80000}"/>
    <cellStyle name="Normal 12 6 2 2 3 6" xfId="11633" xr:uid="{00000000-0005-0000-0000-0000A8A80000}"/>
    <cellStyle name="Normal 12 6 2 2 3 6 2" xfId="24444" xr:uid="{00000000-0005-0000-0000-0000A9A80000}"/>
    <cellStyle name="Normal 12 6 2 2 3 6 2 2" xfId="50064" xr:uid="{00000000-0005-0000-0000-0000AAA80000}"/>
    <cellStyle name="Normal 12 6 2 2 3 6 3" xfId="37254" xr:uid="{00000000-0005-0000-0000-0000ABA80000}"/>
    <cellStyle name="Normal 12 6 2 2 3 7" xfId="6143" xr:uid="{00000000-0005-0000-0000-0000ACA80000}"/>
    <cellStyle name="Normal 12 6 2 2 3 7 2" xfId="18954" xr:uid="{00000000-0005-0000-0000-0000ADA80000}"/>
    <cellStyle name="Normal 12 6 2 2 3 7 2 2" xfId="44574" xr:uid="{00000000-0005-0000-0000-0000AEA80000}"/>
    <cellStyle name="Normal 12 6 2 2 3 7 3" xfId="31764" xr:uid="{00000000-0005-0000-0000-0000AFA80000}"/>
    <cellStyle name="Normal 12 6 2 2 3 8" xfId="13464" xr:uid="{00000000-0005-0000-0000-0000B0A80000}"/>
    <cellStyle name="Normal 12 6 2 2 3 8 2" xfId="39084" xr:uid="{00000000-0005-0000-0000-0000B1A80000}"/>
    <cellStyle name="Normal 12 6 2 2 3 9" xfId="26274" xr:uid="{00000000-0005-0000-0000-0000B2A80000}"/>
    <cellStyle name="Normal 12 6 2 2 4" xfId="427" xr:uid="{00000000-0005-0000-0000-0000B3A80000}"/>
    <cellStyle name="Normal 12 6 2 2 4 2" xfId="1322" xr:uid="{00000000-0005-0000-0000-0000B4A80000}"/>
    <cellStyle name="Normal 12 6 2 2 4 2 2" xfId="3152" xr:uid="{00000000-0005-0000-0000-0000B5A80000}"/>
    <cellStyle name="Normal 12 6 2 2 4 2 2 2" xfId="8642" xr:uid="{00000000-0005-0000-0000-0000B6A80000}"/>
    <cellStyle name="Normal 12 6 2 2 4 2 2 2 2" xfId="21453" xr:uid="{00000000-0005-0000-0000-0000B7A80000}"/>
    <cellStyle name="Normal 12 6 2 2 4 2 2 2 2 2" xfId="47073" xr:uid="{00000000-0005-0000-0000-0000B8A80000}"/>
    <cellStyle name="Normal 12 6 2 2 4 2 2 2 3" xfId="34263" xr:uid="{00000000-0005-0000-0000-0000B9A80000}"/>
    <cellStyle name="Normal 12 6 2 2 4 2 2 3" xfId="15963" xr:uid="{00000000-0005-0000-0000-0000BAA80000}"/>
    <cellStyle name="Normal 12 6 2 2 4 2 2 3 2" xfId="41583" xr:uid="{00000000-0005-0000-0000-0000BBA80000}"/>
    <cellStyle name="Normal 12 6 2 2 4 2 2 4" xfId="28773" xr:uid="{00000000-0005-0000-0000-0000BCA80000}"/>
    <cellStyle name="Normal 12 6 2 2 4 2 3" xfId="4982" xr:uid="{00000000-0005-0000-0000-0000BDA80000}"/>
    <cellStyle name="Normal 12 6 2 2 4 2 3 2" xfId="10472" xr:uid="{00000000-0005-0000-0000-0000BEA80000}"/>
    <cellStyle name="Normal 12 6 2 2 4 2 3 2 2" xfId="23283" xr:uid="{00000000-0005-0000-0000-0000BFA80000}"/>
    <cellStyle name="Normal 12 6 2 2 4 2 3 2 2 2" xfId="48903" xr:uid="{00000000-0005-0000-0000-0000C0A80000}"/>
    <cellStyle name="Normal 12 6 2 2 4 2 3 2 3" xfId="36093" xr:uid="{00000000-0005-0000-0000-0000C1A80000}"/>
    <cellStyle name="Normal 12 6 2 2 4 2 3 3" xfId="17793" xr:uid="{00000000-0005-0000-0000-0000C2A80000}"/>
    <cellStyle name="Normal 12 6 2 2 4 2 3 3 2" xfId="43413" xr:uid="{00000000-0005-0000-0000-0000C3A80000}"/>
    <cellStyle name="Normal 12 6 2 2 4 2 3 4" xfId="30603" xr:uid="{00000000-0005-0000-0000-0000C4A80000}"/>
    <cellStyle name="Normal 12 6 2 2 4 2 4" xfId="12302" xr:uid="{00000000-0005-0000-0000-0000C5A80000}"/>
    <cellStyle name="Normal 12 6 2 2 4 2 4 2" xfId="25113" xr:uid="{00000000-0005-0000-0000-0000C6A80000}"/>
    <cellStyle name="Normal 12 6 2 2 4 2 4 2 2" xfId="50733" xr:uid="{00000000-0005-0000-0000-0000C7A80000}"/>
    <cellStyle name="Normal 12 6 2 2 4 2 4 3" xfId="37923" xr:uid="{00000000-0005-0000-0000-0000C8A80000}"/>
    <cellStyle name="Normal 12 6 2 2 4 2 5" xfId="6812" xr:uid="{00000000-0005-0000-0000-0000C9A80000}"/>
    <cellStyle name="Normal 12 6 2 2 4 2 5 2" xfId="19623" xr:uid="{00000000-0005-0000-0000-0000CAA80000}"/>
    <cellStyle name="Normal 12 6 2 2 4 2 5 2 2" xfId="45243" xr:uid="{00000000-0005-0000-0000-0000CBA80000}"/>
    <cellStyle name="Normal 12 6 2 2 4 2 5 3" xfId="32433" xr:uid="{00000000-0005-0000-0000-0000CCA80000}"/>
    <cellStyle name="Normal 12 6 2 2 4 2 6" xfId="14133" xr:uid="{00000000-0005-0000-0000-0000CDA80000}"/>
    <cellStyle name="Normal 12 6 2 2 4 2 6 2" xfId="39753" xr:uid="{00000000-0005-0000-0000-0000CEA80000}"/>
    <cellStyle name="Normal 12 6 2 2 4 2 7" xfId="26943" xr:uid="{00000000-0005-0000-0000-0000CFA80000}"/>
    <cellStyle name="Normal 12 6 2 2 4 3" xfId="2258" xr:uid="{00000000-0005-0000-0000-0000D0A80000}"/>
    <cellStyle name="Normal 12 6 2 2 4 3 2" xfId="7748" xr:uid="{00000000-0005-0000-0000-0000D1A80000}"/>
    <cellStyle name="Normal 12 6 2 2 4 3 2 2" xfId="20559" xr:uid="{00000000-0005-0000-0000-0000D2A80000}"/>
    <cellStyle name="Normal 12 6 2 2 4 3 2 2 2" xfId="46179" xr:uid="{00000000-0005-0000-0000-0000D3A80000}"/>
    <cellStyle name="Normal 12 6 2 2 4 3 2 3" xfId="33369" xr:uid="{00000000-0005-0000-0000-0000D4A80000}"/>
    <cellStyle name="Normal 12 6 2 2 4 3 3" xfId="15069" xr:uid="{00000000-0005-0000-0000-0000D5A80000}"/>
    <cellStyle name="Normal 12 6 2 2 4 3 3 2" xfId="40689" xr:uid="{00000000-0005-0000-0000-0000D6A80000}"/>
    <cellStyle name="Normal 12 6 2 2 4 3 4" xfId="27879" xr:uid="{00000000-0005-0000-0000-0000D7A80000}"/>
    <cellStyle name="Normal 12 6 2 2 4 4" xfId="4088" xr:uid="{00000000-0005-0000-0000-0000D8A80000}"/>
    <cellStyle name="Normal 12 6 2 2 4 4 2" xfId="9578" xr:uid="{00000000-0005-0000-0000-0000D9A80000}"/>
    <cellStyle name="Normal 12 6 2 2 4 4 2 2" xfId="22389" xr:uid="{00000000-0005-0000-0000-0000DAA80000}"/>
    <cellStyle name="Normal 12 6 2 2 4 4 2 2 2" xfId="48009" xr:uid="{00000000-0005-0000-0000-0000DBA80000}"/>
    <cellStyle name="Normal 12 6 2 2 4 4 2 3" xfId="35199" xr:uid="{00000000-0005-0000-0000-0000DCA80000}"/>
    <cellStyle name="Normal 12 6 2 2 4 4 3" xfId="16899" xr:uid="{00000000-0005-0000-0000-0000DDA80000}"/>
    <cellStyle name="Normal 12 6 2 2 4 4 3 2" xfId="42519" xr:uid="{00000000-0005-0000-0000-0000DEA80000}"/>
    <cellStyle name="Normal 12 6 2 2 4 4 4" xfId="29709" xr:uid="{00000000-0005-0000-0000-0000DFA80000}"/>
    <cellStyle name="Normal 12 6 2 2 4 5" xfId="11408" xr:uid="{00000000-0005-0000-0000-0000E0A80000}"/>
    <cellStyle name="Normal 12 6 2 2 4 5 2" xfId="24219" xr:uid="{00000000-0005-0000-0000-0000E1A80000}"/>
    <cellStyle name="Normal 12 6 2 2 4 5 2 2" xfId="49839" xr:uid="{00000000-0005-0000-0000-0000E2A80000}"/>
    <cellStyle name="Normal 12 6 2 2 4 5 3" xfId="37029" xr:uid="{00000000-0005-0000-0000-0000E3A80000}"/>
    <cellStyle name="Normal 12 6 2 2 4 6" xfId="5918" xr:uid="{00000000-0005-0000-0000-0000E4A80000}"/>
    <cellStyle name="Normal 12 6 2 2 4 6 2" xfId="18729" xr:uid="{00000000-0005-0000-0000-0000E5A80000}"/>
    <cellStyle name="Normal 12 6 2 2 4 6 2 2" xfId="44349" xr:uid="{00000000-0005-0000-0000-0000E6A80000}"/>
    <cellStyle name="Normal 12 6 2 2 4 6 3" xfId="31539" xr:uid="{00000000-0005-0000-0000-0000E7A80000}"/>
    <cellStyle name="Normal 12 6 2 2 4 7" xfId="13239" xr:uid="{00000000-0005-0000-0000-0000E8A80000}"/>
    <cellStyle name="Normal 12 6 2 2 4 7 2" xfId="38859" xr:uid="{00000000-0005-0000-0000-0000E9A80000}"/>
    <cellStyle name="Normal 12 6 2 2 4 8" xfId="26049" xr:uid="{00000000-0005-0000-0000-0000EAA80000}"/>
    <cellStyle name="Normal 12 6 2 2 5" xfId="786" xr:uid="{00000000-0005-0000-0000-0000EBA80000}"/>
    <cellStyle name="Normal 12 6 2 2 5 2" xfId="1681" xr:uid="{00000000-0005-0000-0000-0000ECA80000}"/>
    <cellStyle name="Normal 12 6 2 2 5 2 2" xfId="3511" xr:uid="{00000000-0005-0000-0000-0000EDA80000}"/>
    <cellStyle name="Normal 12 6 2 2 5 2 2 2" xfId="9001" xr:uid="{00000000-0005-0000-0000-0000EEA80000}"/>
    <cellStyle name="Normal 12 6 2 2 5 2 2 2 2" xfId="21812" xr:uid="{00000000-0005-0000-0000-0000EFA80000}"/>
    <cellStyle name="Normal 12 6 2 2 5 2 2 2 2 2" xfId="47432" xr:uid="{00000000-0005-0000-0000-0000F0A80000}"/>
    <cellStyle name="Normal 12 6 2 2 5 2 2 2 3" xfId="34622" xr:uid="{00000000-0005-0000-0000-0000F1A80000}"/>
    <cellStyle name="Normal 12 6 2 2 5 2 2 3" xfId="16322" xr:uid="{00000000-0005-0000-0000-0000F2A80000}"/>
    <cellStyle name="Normal 12 6 2 2 5 2 2 3 2" xfId="41942" xr:uid="{00000000-0005-0000-0000-0000F3A80000}"/>
    <cellStyle name="Normal 12 6 2 2 5 2 2 4" xfId="29132" xr:uid="{00000000-0005-0000-0000-0000F4A80000}"/>
    <cellStyle name="Normal 12 6 2 2 5 2 3" xfId="5341" xr:uid="{00000000-0005-0000-0000-0000F5A80000}"/>
    <cellStyle name="Normal 12 6 2 2 5 2 3 2" xfId="10831" xr:uid="{00000000-0005-0000-0000-0000F6A80000}"/>
    <cellStyle name="Normal 12 6 2 2 5 2 3 2 2" xfId="23642" xr:uid="{00000000-0005-0000-0000-0000F7A80000}"/>
    <cellStyle name="Normal 12 6 2 2 5 2 3 2 2 2" xfId="49262" xr:uid="{00000000-0005-0000-0000-0000F8A80000}"/>
    <cellStyle name="Normal 12 6 2 2 5 2 3 2 3" xfId="36452" xr:uid="{00000000-0005-0000-0000-0000F9A80000}"/>
    <cellStyle name="Normal 12 6 2 2 5 2 3 3" xfId="18152" xr:uid="{00000000-0005-0000-0000-0000FAA80000}"/>
    <cellStyle name="Normal 12 6 2 2 5 2 3 3 2" xfId="43772" xr:uid="{00000000-0005-0000-0000-0000FBA80000}"/>
    <cellStyle name="Normal 12 6 2 2 5 2 3 4" xfId="30962" xr:uid="{00000000-0005-0000-0000-0000FCA80000}"/>
    <cellStyle name="Normal 12 6 2 2 5 2 4" xfId="12661" xr:uid="{00000000-0005-0000-0000-0000FDA80000}"/>
    <cellStyle name="Normal 12 6 2 2 5 2 4 2" xfId="25472" xr:uid="{00000000-0005-0000-0000-0000FEA80000}"/>
    <cellStyle name="Normal 12 6 2 2 5 2 4 2 2" xfId="51092" xr:uid="{00000000-0005-0000-0000-0000FFA80000}"/>
    <cellStyle name="Normal 12 6 2 2 5 2 4 3" xfId="38282" xr:uid="{00000000-0005-0000-0000-000000A90000}"/>
    <cellStyle name="Normal 12 6 2 2 5 2 5" xfId="7171" xr:uid="{00000000-0005-0000-0000-000001A90000}"/>
    <cellStyle name="Normal 12 6 2 2 5 2 5 2" xfId="19982" xr:uid="{00000000-0005-0000-0000-000002A90000}"/>
    <cellStyle name="Normal 12 6 2 2 5 2 5 2 2" xfId="45602" xr:uid="{00000000-0005-0000-0000-000003A90000}"/>
    <cellStyle name="Normal 12 6 2 2 5 2 5 3" xfId="32792" xr:uid="{00000000-0005-0000-0000-000004A90000}"/>
    <cellStyle name="Normal 12 6 2 2 5 2 6" xfId="14492" xr:uid="{00000000-0005-0000-0000-000005A90000}"/>
    <cellStyle name="Normal 12 6 2 2 5 2 6 2" xfId="40112" xr:uid="{00000000-0005-0000-0000-000006A90000}"/>
    <cellStyle name="Normal 12 6 2 2 5 2 7" xfId="27302" xr:uid="{00000000-0005-0000-0000-000007A90000}"/>
    <cellStyle name="Normal 12 6 2 2 5 3" xfId="2617" xr:uid="{00000000-0005-0000-0000-000008A90000}"/>
    <cellStyle name="Normal 12 6 2 2 5 3 2" xfId="8107" xr:uid="{00000000-0005-0000-0000-000009A90000}"/>
    <cellStyle name="Normal 12 6 2 2 5 3 2 2" xfId="20918" xr:uid="{00000000-0005-0000-0000-00000AA90000}"/>
    <cellStyle name="Normal 12 6 2 2 5 3 2 2 2" xfId="46538" xr:uid="{00000000-0005-0000-0000-00000BA90000}"/>
    <cellStyle name="Normal 12 6 2 2 5 3 2 3" xfId="33728" xr:uid="{00000000-0005-0000-0000-00000CA90000}"/>
    <cellStyle name="Normal 12 6 2 2 5 3 3" xfId="15428" xr:uid="{00000000-0005-0000-0000-00000DA90000}"/>
    <cellStyle name="Normal 12 6 2 2 5 3 3 2" xfId="41048" xr:uid="{00000000-0005-0000-0000-00000EA90000}"/>
    <cellStyle name="Normal 12 6 2 2 5 3 4" xfId="28238" xr:uid="{00000000-0005-0000-0000-00000FA90000}"/>
    <cellStyle name="Normal 12 6 2 2 5 4" xfId="4447" xr:uid="{00000000-0005-0000-0000-000010A90000}"/>
    <cellStyle name="Normal 12 6 2 2 5 4 2" xfId="9937" xr:uid="{00000000-0005-0000-0000-000011A90000}"/>
    <cellStyle name="Normal 12 6 2 2 5 4 2 2" xfId="22748" xr:uid="{00000000-0005-0000-0000-000012A90000}"/>
    <cellStyle name="Normal 12 6 2 2 5 4 2 2 2" xfId="48368" xr:uid="{00000000-0005-0000-0000-000013A90000}"/>
    <cellStyle name="Normal 12 6 2 2 5 4 2 3" xfId="35558" xr:uid="{00000000-0005-0000-0000-000014A90000}"/>
    <cellStyle name="Normal 12 6 2 2 5 4 3" xfId="17258" xr:uid="{00000000-0005-0000-0000-000015A90000}"/>
    <cellStyle name="Normal 12 6 2 2 5 4 3 2" xfId="42878" xr:uid="{00000000-0005-0000-0000-000016A90000}"/>
    <cellStyle name="Normal 12 6 2 2 5 4 4" xfId="30068" xr:uid="{00000000-0005-0000-0000-000017A90000}"/>
    <cellStyle name="Normal 12 6 2 2 5 5" xfId="11767" xr:uid="{00000000-0005-0000-0000-000018A90000}"/>
    <cellStyle name="Normal 12 6 2 2 5 5 2" xfId="24578" xr:uid="{00000000-0005-0000-0000-000019A90000}"/>
    <cellStyle name="Normal 12 6 2 2 5 5 2 2" xfId="50198" xr:uid="{00000000-0005-0000-0000-00001AA90000}"/>
    <cellStyle name="Normal 12 6 2 2 5 5 3" xfId="37388" xr:uid="{00000000-0005-0000-0000-00001BA90000}"/>
    <cellStyle name="Normal 12 6 2 2 5 6" xfId="6277" xr:uid="{00000000-0005-0000-0000-00001CA90000}"/>
    <cellStyle name="Normal 12 6 2 2 5 6 2" xfId="19088" xr:uid="{00000000-0005-0000-0000-00001DA90000}"/>
    <cellStyle name="Normal 12 6 2 2 5 6 2 2" xfId="44708" xr:uid="{00000000-0005-0000-0000-00001EA90000}"/>
    <cellStyle name="Normal 12 6 2 2 5 6 3" xfId="31898" xr:uid="{00000000-0005-0000-0000-00001FA90000}"/>
    <cellStyle name="Normal 12 6 2 2 5 7" xfId="13598" xr:uid="{00000000-0005-0000-0000-000020A90000}"/>
    <cellStyle name="Normal 12 6 2 2 5 7 2" xfId="39218" xr:uid="{00000000-0005-0000-0000-000021A90000}"/>
    <cellStyle name="Normal 12 6 2 2 5 8" xfId="26408" xr:uid="{00000000-0005-0000-0000-000022A90000}"/>
    <cellStyle name="Normal 12 6 2 2 6" xfId="1187" xr:uid="{00000000-0005-0000-0000-000023A90000}"/>
    <cellStyle name="Normal 12 6 2 2 6 2" xfId="3017" xr:uid="{00000000-0005-0000-0000-000024A90000}"/>
    <cellStyle name="Normal 12 6 2 2 6 2 2" xfId="8507" xr:uid="{00000000-0005-0000-0000-000025A90000}"/>
    <cellStyle name="Normal 12 6 2 2 6 2 2 2" xfId="21318" xr:uid="{00000000-0005-0000-0000-000026A90000}"/>
    <cellStyle name="Normal 12 6 2 2 6 2 2 2 2" xfId="46938" xr:uid="{00000000-0005-0000-0000-000027A90000}"/>
    <cellStyle name="Normal 12 6 2 2 6 2 2 3" xfId="34128" xr:uid="{00000000-0005-0000-0000-000028A90000}"/>
    <cellStyle name="Normal 12 6 2 2 6 2 3" xfId="15828" xr:uid="{00000000-0005-0000-0000-000029A90000}"/>
    <cellStyle name="Normal 12 6 2 2 6 2 3 2" xfId="41448" xr:uid="{00000000-0005-0000-0000-00002AA90000}"/>
    <cellStyle name="Normal 12 6 2 2 6 2 4" xfId="28638" xr:uid="{00000000-0005-0000-0000-00002BA90000}"/>
    <cellStyle name="Normal 12 6 2 2 6 3" xfId="4847" xr:uid="{00000000-0005-0000-0000-00002CA90000}"/>
    <cellStyle name="Normal 12 6 2 2 6 3 2" xfId="10337" xr:uid="{00000000-0005-0000-0000-00002DA90000}"/>
    <cellStyle name="Normal 12 6 2 2 6 3 2 2" xfId="23148" xr:uid="{00000000-0005-0000-0000-00002EA90000}"/>
    <cellStyle name="Normal 12 6 2 2 6 3 2 2 2" xfId="48768" xr:uid="{00000000-0005-0000-0000-00002FA90000}"/>
    <cellStyle name="Normal 12 6 2 2 6 3 2 3" xfId="35958" xr:uid="{00000000-0005-0000-0000-000030A90000}"/>
    <cellStyle name="Normal 12 6 2 2 6 3 3" xfId="17658" xr:uid="{00000000-0005-0000-0000-000031A90000}"/>
    <cellStyle name="Normal 12 6 2 2 6 3 3 2" xfId="43278" xr:uid="{00000000-0005-0000-0000-000032A90000}"/>
    <cellStyle name="Normal 12 6 2 2 6 3 4" xfId="30468" xr:uid="{00000000-0005-0000-0000-000033A90000}"/>
    <cellStyle name="Normal 12 6 2 2 6 4" xfId="12167" xr:uid="{00000000-0005-0000-0000-000034A90000}"/>
    <cellStyle name="Normal 12 6 2 2 6 4 2" xfId="24978" xr:uid="{00000000-0005-0000-0000-000035A90000}"/>
    <cellStyle name="Normal 12 6 2 2 6 4 2 2" xfId="50598" xr:uid="{00000000-0005-0000-0000-000036A90000}"/>
    <cellStyle name="Normal 12 6 2 2 6 4 3" xfId="37788" xr:uid="{00000000-0005-0000-0000-000037A90000}"/>
    <cellStyle name="Normal 12 6 2 2 6 5" xfId="6677" xr:uid="{00000000-0005-0000-0000-000038A90000}"/>
    <cellStyle name="Normal 12 6 2 2 6 5 2" xfId="19488" xr:uid="{00000000-0005-0000-0000-000039A90000}"/>
    <cellStyle name="Normal 12 6 2 2 6 5 2 2" xfId="45108" xr:uid="{00000000-0005-0000-0000-00003AA90000}"/>
    <cellStyle name="Normal 12 6 2 2 6 5 3" xfId="32298" xr:uid="{00000000-0005-0000-0000-00003BA90000}"/>
    <cellStyle name="Normal 12 6 2 2 6 6" xfId="13998" xr:uid="{00000000-0005-0000-0000-00003CA90000}"/>
    <cellStyle name="Normal 12 6 2 2 6 6 2" xfId="39618" xr:uid="{00000000-0005-0000-0000-00003DA90000}"/>
    <cellStyle name="Normal 12 6 2 2 6 7" xfId="26808" xr:uid="{00000000-0005-0000-0000-00003EA90000}"/>
    <cellStyle name="Normal 12 6 2 2 7" xfId="2123" xr:uid="{00000000-0005-0000-0000-00003FA90000}"/>
    <cellStyle name="Normal 12 6 2 2 7 2" xfId="7613" xr:uid="{00000000-0005-0000-0000-000040A90000}"/>
    <cellStyle name="Normal 12 6 2 2 7 2 2" xfId="20424" xr:uid="{00000000-0005-0000-0000-000041A90000}"/>
    <cellStyle name="Normal 12 6 2 2 7 2 2 2" xfId="46044" xr:uid="{00000000-0005-0000-0000-000042A90000}"/>
    <cellStyle name="Normal 12 6 2 2 7 2 3" xfId="33234" xr:uid="{00000000-0005-0000-0000-000043A90000}"/>
    <cellStyle name="Normal 12 6 2 2 7 3" xfId="14934" xr:uid="{00000000-0005-0000-0000-000044A90000}"/>
    <cellStyle name="Normal 12 6 2 2 7 3 2" xfId="40554" xr:uid="{00000000-0005-0000-0000-000045A90000}"/>
    <cellStyle name="Normal 12 6 2 2 7 4" xfId="27744" xr:uid="{00000000-0005-0000-0000-000046A90000}"/>
    <cellStyle name="Normal 12 6 2 2 8" xfId="3953" xr:uid="{00000000-0005-0000-0000-000047A90000}"/>
    <cellStyle name="Normal 12 6 2 2 8 2" xfId="9443" xr:uid="{00000000-0005-0000-0000-000048A90000}"/>
    <cellStyle name="Normal 12 6 2 2 8 2 2" xfId="22254" xr:uid="{00000000-0005-0000-0000-000049A90000}"/>
    <cellStyle name="Normal 12 6 2 2 8 2 2 2" xfId="47874" xr:uid="{00000000-0005-0000-0000-00004AA90000}"/>
    <cellStyle name="Normal 12 6 2 2 8 2 3" xfId="35064" xr:uid="{00000000-0005-0000-0000-00004BA90000}"/>
    <cellStyle name="Normal 12 6 2 2 8 3" xfId="16764" xr:uid="{00000000-0005-0000-0000-00004CA90000}"/>
    <cellStyle name="Normal 12 6 2 2 8 3 2" xfId="42384" xr:uid="{00000000-0005-0000-0000-00004DA90000}"/>
    <cellStyle name="Normal 12 6 2 2 8 4" xfId="29574" xr:uid="{00000000-0005-0000-0000-00004EA90000}"/>
    <cellStyle name="Normal 12 6 2 2 9" xfId="11273" xr:uid="{00000000-0005-0000-0000-00004FA90000}"/>
    <cellStyle name="Normal 12 6 2 2 9 2" xfId="24084" xr:uid="{00000000-0005-0000-0000-000050A90000}"/>
    <cellStyle name="Normal 12 6 2 2 9 2 2" xfId="49704" xr:uid="{00000000-0005-0000-0000-000051A90000}"/>
    <cellStyle name="Normal 12 6 2 2 9 3" xfId="36894" xr:uid="{00000000-0005-0000-0000-000052A90000}"/>
    <cellStyle name="Normal 12 6 2 3" xfId="342" xr:uid="{00000000-0005-0000-0000-000053A90000}"/>
    <cellStyle name="Normal 12 6 2 3 10" xfId="5834" xr:uid="{00000000-0005-0000-0000-000054A90000}"/>
    <cellStyle name="Normal 12 6 2 3 10 2" xfId="18645" xr:uid="{00000000-0005-0000-0000-000055A90000}"/>
    <cellStyle name="Normal 12 6 2 3 10 2 2" xfId="44265" xr:uid="{00000000-0005-0000-0000-000056A90000}"/>
    <cellStyle name="Normal 12 6 2 3 10 3" xfId="31455" xr:uid="{00000000-0005-0000-0000-000057A90000}"/>
    <cellStyle name="Normal 12 6 2 3 11" xfId="13155" xr:uid="{00000000-0005-0000-0000-000058A90000}"/>
    <cellStyle name="Normal 12 6 2 3 11 2" xfId="38775" xr:uid="{00000000-0005-0000-0000-000059A90000}"/>
    <cellStyle name="Normal 12 6 2 3 12" xfId="25965" xr:uid="{00000000-0005-0000-0000-00005AA90000}"/>
    <cellStyle name="Normal 12 6 2 3 2" xfId="571" xr:uid="{00000000-0005-0000-0000-00005BA90000}"/>
    <cellStyle name="Normal 12 6 2 3 2 2" xfId="970" xr:uid="{00000000-0005-0000-0000-00005CA90000}"/>
    <cellStyle name="Normal 12 6 2 3 2 2 2" xfId="1865" xr:uid="{00000000-0005-0000-0000-00005DA90000}"/>
    <cellStyle name="Normal 12 6 2 3 2 2 2 2" xfId="3695" xr:uid="{00000000-0005-0000-0000-00005EA90000}"/>
    <cellStyle name="Normal 12 6 2 3 2 2 2 2 2" xfId="9185" xr:uid="{00000000-0005-0000-0000-00005FA90000}"/>
    <cellStyle name="Normal 12 6 2 3 2 2 2 2 2 2" xfId="21996" xr:uid="{00000000-0005-0000-0000-000060A90000}"/>
    <cellStyle name="Normal 12 6 2 3 2 2 2 2 2 2 2" xfId="47616" xr:uid="{00000000-0005-0000-0000-000061A90000}"/>
    <cellStyle name="Normal 12 6 2 3 2 2 2 2 2 3" xfId="34806" xr:uid="{00000000-0005-0000-0000-000062A90000}"/>
    <cellStyle name="Normal 12 6 2 3 2 2 2 2 3" xfId="16506" xr:uid="{00000000-0005-0000-0000-000063A90000}"/>
    <cellStyle name="Normal 12 6 2 3 2 2 2 2 3 2" xfId="42126" xr:uid="{00000000-0005-0000-0000-000064A90000}"/>
    <cellStyle name="Normal 12 6 2 3 2 2 2 2 4" xfId="29316" xr:uid="{00000000-0005-0000-0000-000065A90000}"/>
    <cellStyle name="Normal 12 6 2 3 2 2 2 3" xfId="5525" xr:uid="{00000000-0005-0000-0000-000066A90000}"/>
    <cellStyle name="Normal 12 6 2 3 2 2 2 3 2" xfId="11015" xr:uid="{00000000-0005-0000-0000-000067A90000}"/>
    <cellStyle name="Normal 12 6 2 3 2 2 2 3 2 2" xfId="23826" xr:uid="{00000000-0005-0000-0000-000068A90000}"/>
    <cellStyle name="Normal 12 6 2 3 2 2 2 3 2 2 2" xfId="49446" xr:uid="{00000000-0005-0000-0000-000069A90000}"/>
    <cellStyle name="Normal 12 6 2 3 2 2 2 3 2 3" xfId="36636" xr:uid="{00000000-0005-0000-0000-00006AA90000}"/>
    <cellStyle name="Normal 12 6 2 3 2 2 2 3 3" xfId="18336" xr:uid="{00000000-0005-0000-0000-00006BA90000}"/>
    <cellStyle name="Normal 12 6 2 3 2 2 2 3 3 2" xfId="43956" xr:uid="{00000000-0005-0000-0000-00006CA90000}"/>
    <cellStyle name="Normal 12 6 2 3 2 2 2 3 4" xfId="31146" xr:uid="{00000000-0005-0000-0000-00006DA90000}"/>
    <cellStyle name="Normal 12 6 2 3 2 2 2 4" xfId="12845" xr:uid="{00000000-0005-0000-0000-00006EA90000}"/>
    <cellStyle name="Normal 12 6 2 3 2 2 2 4 2" xfId="25656" xr:uid="{00000000-0005-0000-0000-00006FA90000}"/>
    <cellStyle name="Normal 12 6 2 3 2 2 2 4 2 2" xfId="51276" xr:uid="{00000000-0005-0000-0000-000070A90000}"/>
    <cellStyle name="Normal 12 6 2 3 2 2 2 4 3" xfId="38466" xr:uid="{00000000-0005-0000-0000-000071A90000}"/>
    <cellStyle name="Normal 12 6 2 3 2 2 2 5" xfId="7355" xr:uid="{00000000-0005-0000-0000-000072A90000}"/>
    <cellStyle name="Normal 12 6 2 3 2 2 2 5 2" xfId="20166" xr:uid="{00000000-0005-0000-0000-000073A90000}"/>
    <cellStyle name="Normal 12 6 2 3 2 2 2 5 2 2" xfId="45786" xr:uid="{00000000-0005-0000-0000-000074A90000}"/>
    <cellStyle name="Normal 12 6 2 3 2 2 2 5 3" xfId="32976" xr:uid="{00000000-0005-0000-0000-000075A90000}"/>
    <cellStyle name="Normal 12 6 2 3 2 2 2 6" xfId="14676" xr:uid="{00000000-0005-0000-0000-000076A90000}"/>
    <cellStyle name="Normal 12 6 2 3 2 2 2 6 2" xfId="40296" xr:uid="{00000000-0005-0000-0000-000077A90000}"/>
    <cellStyle name="Normal 12 6 2 3 2 2 2 7" xfId="27486" xr:uid="{00000000-0005-0000-0000-000078A90000}"/>
    <cellStyle name="Normal 12 6 2 3 2 2 3" xfId="2801" xr:uid="{00000000-0005-0000-0000-000079A90000}"/>
    <cellStyle name="Normal 12 6 2 3 2 2 3 2" xfId="8291" xr:uid="{00000000-0005-0000-0000-00007AA90000}"/>
    <cellStyle name="Normal 12 6 2 3 2 2 3 2 2" xfId="21102" xr:uid="{00000000-0005-0000-0000-00007BA90000}"/>
    <cellStyle name="Normal 12 6 2 3 2 2 3 2 2 2" xfId="46722" xr:uid="{00000000-0005-0000-0000-00007CA90000}"/>
    <cellStyle name="Normal 12 6 2 3 2 2 3 2 3" xfId="33912" xr:uid="{00000000-0005-0000-0000-00007DA90000}"/>
    <cellStyle name="Normal 12 6 2 3 2 2 3 3" xfId="15612" xr:uid="{00000000-0005-0000-0000-00007EA90000}"/>
    <cellStyle name="Normal 12 6 2 3 2 2 3 3 2" xfId="41232" xr:uid="{00000000-0005-0000-0000-00007FA90000}"/>
    <cellStyle name="Normal 12 6 2 3 2 2 3 4" xfId="28422" xr:uid="{00000000-0005-0000-0000-000080A90000}"/>
    <cellStyle name="Normal 12 6 2 3 2 2 4" xfId="4631" xr:uid="{00000000-0005-0000-0000-000081A90000}"/>
    <cellStyle name="Normal 12 6 2 3 2 2 4 2" xfId="10121" xr:uid="{00000000-0005-0000-0000-000082A90000}"/>
    <cellStyle name="Normal 12 6 2 3 2 2 4 2 2" xfId="22932" xr:uid="{00000000-0005-0000-0000-000083A90000}"/>
    <cellStyle name="Normal 12 6 2 3 2 2 4 2 2 2" xfId="48552" xr:uid="{00000000-0005-0000-0000-000084A90000}"/>
    <cellStyle name="Normal 12 6 2 3 2 2 4 2 3" xfId="35742" xr:uid="{00000000-0005-0000-0000-000085A90000}"/>
    <cellStyle name="Normal 12 6 2 3 2 2 4 3" xfId="17442" xr:uid="{00000000-0005-0000-0000-000086A90000}"/>
    <cellStyle name="Normal 12 6 2 3 2 2 4 3 2" xfId="43062" xr:uid="{00000000-0005-0000-0000-000087A90000}"/>
    <cellStyle name="Normal 12 6 2 3 2 2 4 4" xfId="30252" xr:uid="{00000000-0005-0000-0000-000088A90000}"/>
    <cellStyle name="Normal 12 6 2 3 2 2 5" xfId="11951" xr:uid="{00000000-0005-0000-0000-000089A90000}"/>
    <cellStyle name="Normal 12 6 2 3 2 2 5 2" xfId="24762" xr:uid="{00000000-0005-0000-0000-00008AA90000}"/>
    <cellStyle name="Normal 12 6 2 3 2 2 5 2 2" xfId="50382" xr:uid="{00000000-0005-0000-0000-00008BA90000}"/>
    <cellStyle name="Normal 12 6 2 3 2 2 5 3" xfId="37572" xr:uid="{00000000-0005-0000-0000-00008CA90000}"/>
    <cellStyle name="Normal 12 6 2 3 2 2 6" xfId="6461" xr:uid="{00000000-0005-0000-0000-00008DA90000}"/>
    <cellStyle name="Normal 12 6 2 3 2 2 6 2" xfId="19272" xr:uid="{00000000-0005-0000-0000-00008EA90000}"/>
    <cellStyle name="Normal 12 6 2 3 2 2 6 2 2" xfId="44892" xr:uid="{00000000-0005-0000-0000-00008FA90000}"/>
    <cellStyle name="Normal 12 6 2 3 2 2 6 3" xfId="32082" xr:uid="{00000000-0005-0000-0000-000090A90000}"/>
    <cellStyle name="Normal 12 6 2 3 2 2 7" xfId="13782" xr:uid="{00000000-0005-0000-0000-000091A90000}"/>
    <cellStyle name="Normal 12 6 2 3 2 2 7 2" xfId="39402" xr:uid="{00000000-0005-0000-0000-000092A90000}"/>
    <cellStyle name="Normal 12 6 2 3 2 2 8" xfId="26592" xr:uid="{00000000-0005-0000-0000-000093A90000}"/>
    <cellStyle name="Normal 12 6 2 3 2 3" xfId="1466" xr:uid="{00000000-0005-0000-0000-000094A90000}"/>
    <cellStyle name="Normal 12 6 2 3 2 3 2" xfId="3296" xr:uid="{00000000-0005-0000-0000-000095A90000}"/>
    <cellStyle name="Normal 12 6 2 3 2 3 2 2" xfId="8786" xr:uid="{00000000-0005-0000-0000-000096A90000}"/>
    <cellStyle name="Normal 12 6 2 3 2 3 2 2 2" xfId="21597" xr:uid="{00000000-0005-0000-0000-000097A90000}"/>
    <cellStyle name="Normal 12 6 2 3 2 3 2 2 2 2" xfId="47217" xr:uid="{00000000-0005-0000-0000-000098A90000}"/>
    <cellStyle name="Normal 12 6 2 3 2 3 2 2 3" xfId="34407" xr:uid="{00000000-0005-0000-0000-000099A90000}"/>
    <cellStyle name="Normal 12 6 2 3 2 3 2 3" xfId="16107" xr:uid="{00000000-0005-0000-0000-00009AA90000}"/>
    <cellStyle name="Normal 12 6 2 3 2 3 2 3 2" xfId="41727" xr:uid="{00000000-0005-0000-0000-00009BA90000}"/>
    <cellStyle name="Normal 12 6 2 3 2 3 2 4" xfId="28917" xr:uid="{00000000-0005-0000-0000-00009CA90000}"/>
    <cellStyle name="Normal 12 6 2 3 2 3 3" xfId="5126" xr:uid="{00000000-0005-0000-0000-00009DA90000}"/>
    <cellStyle name="Normal 12 6 2 3 2 3 3 2" xfId="10616" xr:uid="{00000000-0005-0000-0000-00009EA90000}"/>
    <cellStyle name="Normal 12 6 2 3 2 3 3 2 2" xfId="23427" xr:uid="{00000000-0005-0000-0000-00009FA90000}"/>
    <cellStyle name="Normal 12 6 2 3 2 3 3 2 2 2" xfId="49047" xr:uid="{00000000-0005-0000-0000-0000A0A90000}"/>
    <cellStyle name="Normal 12 6 2 3 2 3 3 2 3" xfId="36237" xr:uid="{00000000-0005-0000-0000-0000A1A90000}"/>
    <cellStyle name="Normal 12 6 2 3 2 3 3 3" xfId="17937" xr:uid="{00000000-0005-0000-0000-0000A2A90000}"/>
    <cellStyle name="Normal 12 6 2 3 2 3 3 3 2" xfId="43557" xr:uid="{00000000-0005-0000-0000-0000A3A90000}"/>
    <cellStyle name="Normal 12 6 2 3 2 3 3 4" xfId="30747" xr:uid="{00000000-0005-0000-0000-0000A4A90000}"/>
    <cellStyle name="Normal 12 6 2 3 2 3 4" xfId="12446" xr:uid="{00000000-0005-0000-0000-0000A5A90000}"/>
    <cellStyle name="Normal 12 6 2 3 2 3 4 2" xfId="25257" xr:uid="{00000000-0005-0000-0000-0000A6A90000}"/>
    <cellStyle name="Normal 12 6 2 3 2 3 4 2 2" xfId="50877" xr:uid="{00000000-0005-0000-0000-0000A7A90000}"/>
    <cellStyle name="Normal 12 6 2 3 2 3 4 3" xfId="38067" xr:uid="{00000000-0005-0000-0000-0000A8A90000}"/>
    <cellStyle name="Normal 12 6 2 3 2 3 5" xfId="6956" xr:uid="{00000000-0005-0000-0000-0000A9A90000}"/>
    <cellStyle name="Normal 12 6 2 3 2 3 5 2" xfId="19767" xr:uid="{00000000-0005-0000-0000-0000AAA90000}"/>
    <cellStyle name="Normal 12 6 2 3 2 3 5 2 2" xfId="45387" xr:uid="{00000000-0005-0000-0000-0000ABA90000}"/>
    <cellStyle name="Normal 12 6 2 3 2 3 5 3" xfId="32577" xr:uid="{00000000-0005-0000-0000-0000ACA90000}"/>
    <cellStyle name="Normal 12 6 2 3 2 3 6" xfId="14277" xr:uid="{00000000-0005-0000-0000-0000ADA90000}"/>
    <cellStyle name="Normal 12 6 2 3 2 3 6 2" xfId="39897" xr:uid="{00000000-0005-0000-0000-0000AEA90000}"/>
    <cellStyle name="Normal 12 6 2 3 2 3 7" xfId="27087" xr:uid="{00000000-0005-0000-0000-0000AFA90000}"/>
    <cellStyle name="Normal 12 6 2 3 2 4" xfId="2402" xr:uid="{00000000-0005-0000-0000-0000B0A90000}"/>
    <cellStyle name="Normal 12 6 2 3 2 4 2" xfId="7892" xr:uid="{00000000-0005-0000-0000-0000B1A90000}"/>
    <cellStyle name="Normal 12 6 2 3 2 4 2 2" xfId="20703" xr:uid="{00000000-0005-0000-0000-0000B2A90000}"/>
    <cellStyle name="Normal 12 6 2 3 2 4 2 2 2" xfId="46323" xr:uid="{00000000-0005-0000-0000-0000B3A90000}"/>
    <cellStyle name="Normal 12 6 2 3 2 4 2 3" xfId="33513" xr:uid="{00000000-0005-0000-0000-0000B4A90000}"/>
    <cellStyle name="Normal 12 6 2 3 2 4 3" xfId="15213" xr:uid="{00000000-0005-0000-0000-0000B5A90000}"/>
    <cellStyle name="Normal 12 6 2 3 2 4 3 2" xfId="40833" xr:uid="{00000000-0005-0000-0000-0000B6A90000}"/>
    <cellStyle name="Normal 12 6 2 3 2 4 4" xfId="28023" xr:uid="{00000000-0005-0000-0000-0000B7A90000}"/>
    <cellStyle name="Normal 12 6 2 3 2 5" xfId="4232" xr:uid="{00000000-0005-0000-0000-0000B8A90000}"/>
    <cellStyle name="Normal 12 6 2 3 2 5 2" xfId="9722" xr:uid="{00000000-0005-0000-0000-0000B9A90000}"/>
    <cellStyle name="Normal 12 6 2 3 2 5 2 2" xfId="22533" xr:uid="{00000000-0005-0000-0000-0000BAA90000}"/>
    <cellStyle name="Normal 12 6 2 3 2 5 2 2 2" xfId="48153" xr:uid="{00000000-0005-0000-0000-0000BBA90000}"/>
    <cellStyle name="Normal 12 6 2 3 2 5 2 3" xfId="35343" xr:uid="{00000000-0005-0000-0000-0000BCA90000}"/>
    <cellStyle name="Normal 12 6 2 3 2 5 3" xfId="17043" xr:uid="{00000000-0005-0000-0000-0000BDA90000}"/>
    <cellStyle name="Normal 12 6 2 3 2 5 3 2" xfId="42663" xr:uid="{00000000-0005-0000-0000-0000BEA90000}"/>
    <cellStyle name="Normal 12 6 2 3 2 5 4" xfId="29853" xr:uid="{00000000-0005-0000-0000-0000BFA90000}"/>
    <cellStyle name="Normal 12 6 2 3 2 6" xfId="11552" xr:uid="{00000000-0005-0000-0000-0000C0A90000}"/>
    <cellStyle name="Normal 12 6 2 3 2 6 2" xfId="24363" xr:uid="{00000000-0005-0000-0000-0000C1A90000}"/>
    <cellStyle name="Normal 12 6 2 3 2 6 2 2" xfId="49983" xr:uid="{00000000-0005-0000-0000-0000C2A90000}"/>
    <cellStyle name="Normal 12 6 2 3 2 6 3" xfId="37173" xr:uid="{00000000-0005-0000-0000-0000C3A90000}"/>
    <cellStyle name="Normal 12 6 2 3 2 7" xfId="6062" xr:uid="{00000000-0005-0000-0000-0000C4A90000}"/>
    <cellStyle name="Normal 12 6 2 3 2 7 2" xfId="18873" xr:uid="{00000000-0005-0000-0000-0000C5A90000}"/>
    <cellStyle name="Normal 12 6 2 3 2 7 2 2" xfId="44493" xr:uid="{00000000-0005-0000-0000-0000C6A90000}"/>
    <cellStyle name="Normal 12 6 2 3 2 7 3" xfId="31683" xr:uid="{00000000-0005-0000-0000-0000C7A90000}"/>
    <cellStyle name="Normal 12 6 2 3 2 8" xfId="13383" xr:uid="{00000000-0005-0000-0000-0000C8A90000}"/>
    <cellStyle name="Normal 12 6 2 3 2 8 2" xfId="39003" xr:uid="{00000000-0005-0000-0000-0000C9A90000}"/>
    <cellStyle name="Normal 12 6 2 3 2 9" xfId="26193" xr:uid="{00000000-0005-0000-0000-0000CAA90000}"/>
    <cellStyle name="Normal 12 6 2 3 3" xfId="703" xr:uid="{00000000-0005-0000-0000-0000CBA90000}"/>
    <cellStyle name="Normal 12 6 2 3 3 2" xfId="1103" xr:uid="{00000000-0005-0000-0000-0000CCA90000}"/>
    <cellStyle name="Normal 12 6 2 3 3 2 2" xfId="1998" xr:uid="{00000000-0005-0000-0000-0000CDA90000}"/>
    <cellStyle name="Normal 12 6 2 3 3 2 2 2" xfId="3828" xr:uid="{00000000-0005-0000-0000-0000CEA90000}"/>
    <cellStyle name="Normal 12 6 2 3 3 2 2 2 2" xfId="9318" xr:uid="{00000000-0005-0000-0000-0000CFA90000}"/>
    <cellStyle name="Normal 12 6 2 3 3 2 2 2 2 2" xfId="22129" xr:uid="{00000000-0005-0000-0000-0000D0A90000}"/>
    <cellStyle name="Normal 12 6 2 3 3 2 2 2 2 2 2" xfId="47749" xr:uid="{00000000-0005-0000-0000-0000D1A90000}"/>
    <cellStyle name="Normal 12 6 2 3 3 2 2 2 2 3" xfId="34939" xr:uid="{00000000-0005-0000-0000-0000D2A90000}"/>
    <cellStyle name="Normal 12 6 2 3 3 2 2 2 3" xfId="16639" xr:uid="{00000000-0005-0000-0000-0000D3A90000}"/>
    <cellStyle name="Normal 12 6 2 3 3 2 2 2 3 2" xfId="42259" xr:uid="{00000000-0005-0000-0000-0000D4A90000}"/>
    <cellStyle name="Normal 12 6 2 3 3 2 2 2 4" xfId="29449" xr:uid="{00000000-0005-0000-0000-0000D5A90000}"/>
    <cellStyle name="Normal 12 6 2 3 3 2 2 3" xfId="5658" xr:uid="{00000000-0005-0000-0000-0000D6A90000}"/>
    <cellStyle name="Normal 12 6 2 3 3 2 2 3 2" xfId="11148" xr:uid="{00000000-0005-0000-0000-0000D7A90000}"/>
    <cellStyle name="Normal 12 6 2 3 3 2 2 3 2 2" xfId="23959" xr:uid="{00000000-0005-0000-0000-0000D8A90000}"/>
    <cellStyle name="Normal 12 6 2 3 3 2 2 3 2 2 2" xfId="49579" xr:uid="{00000000-0005-0000-0000-0000D9A90000}"/>
    <cellStyle name="Normal 12 6 2 3 3 2 2 3 2 3" xfId="36769" xr:uid="{00000000-0005-0000-0000-0000DAA90000}"/>
    <cellStyle name="Normal 12 6 2 3 3 2 2 3 3" xfId="18469" xr:uid="{00000000-0005-0000-0000-0000DBA90000}"/>
    <cellStyle name="Normal 12 6 2 3 3 2 2 3 3 2" xfId="44089" xr:uid="{00000000-0005-0000-0000-0000DCA90000}"/>
    <cellStyle name="Normal 12 6 2 3 3 2 2 3 4" xfId="31279" xr:uid="{00000000-0005-0000-0000-0000DDA90000}"/>
    <cellStyle name="Normal 12 6 2 3 3 2 2 4" xfId="12978" xr:uid="{00000000-0005-0000-0000-0000DEA90000}"/>
    <cellStyle name="Normal 12 6 2 3 3 2 2 4 2" xfId="25789" xr:uid="{00000000-0005-0000-0000-0000DFA90000}"/>
    <cellStyle name="Normal 12 6 2 3 3 2 2 4 2 2" xfId="51409" xr:uid="{00000000-0005-0000-0000-0000E0A90000}"/>
    <cellStyle name="Normal 12 6 2 3 3 2 2 4 3" xfId="38599" xr:uid="{00000000-0005-0000-0000-0000E1A90000}"/>
    <cellStyle name="Normal 12 6 2 3 3 2 2 5" xfId="7488" xr:uid="{00000000-0005-0000-0000-0000E2A90000}"/>
    <cellStyle name="Normal 12 6 2 3 3 2 2 5 2" xfId="20299" xr:uid="{00000000-0005-0000-0000-0000E3A90000}"/>
    <cellStyle name="Normal 12 6 2 3 3 2 2 5 2 2" xfId="45919" xr:uid="{00000000-0005-0000-0000-0000E4A90000}"/>
    <cellStyle name="Normal 12 6 2 3 3 2 2 5 3" xfId="33109" xr:uid="{00000000-0005-0000-0000-0000E5A90000}"/>
    <cellStyle name="Normal 12 6 2 3 3 2 2 6" xfId="14809" xr:uid="{00000000-0005-0000-0000-0000E6A90000}"/>
    <cellStyle name="Normal 12 6 2 3 3 2 2 6 2" xfId="40429" xr:uid="{00000000-0005-0000-0000-0000E7A90000}"/>
    <cellStyle name="Normal 12 6 2 3 3 2 2 7" xfId="27619" xr:uid="{00000000-0005-0000-0000-0000E8A90000}"/>
    <cellStyle name="Normal 12 6 2 3 3 2 3" xfId="2934" xr:uid="{00000000-0005-0000-0000-0000E9A90000}"/>
    <cellStyle name="Normal 12 6 2 3 3 2 3 2" xfId="8424" xr:uid="{00000000-0005-0000-0000-0000EAA90000}"/>
    <cellStyle name="Normal 12 6 2 3 3 2 3 2 2" xfId="21235" xr:uid="{00000000-0005-0000-0000-0000EBA90000}"/>
    <cellStyle name="Normal 12 6 2 3 3 2 3 2 2 2" xfId="46855" xr:uid="{00000000-0005-0000-0000-0000ECA90000}"/>
    <cellStyle name="Normal 12 6 2 3 3 2 3 2 3" xfId="34045" xr:uid="{00000000-0005-0000-0000-0000EDA90000}"/>
    <cellStyle name="Normal 12 6 2 3 3 2 3 3" xfId="15745" xr:uid="{00000000-0005-0000-0000-0000EEA90000}"/>
    <cellStyle name="Normal 12 6 2 3 3 2 3 3 2" xfId="41365" xr:uid="{00000000-0005-0000-0000-0000EFA90000}"/>
    <cellStyle name="Normal 12 6 2 3 3 2 3 4" xfId="28555" xr:uid="{00000000-0005-0000-0000-0000F0A90000}"/>
    <cellStyle name="Normal 12 6 2 3 3 2 4" xfId="4764" xr:uid="{00000000-0005-0000-0000-0000F1A90000}"/>
    <cellStyle name="Normal 12 6 2 3 3 2 4 2" xfId="10254" xr:uid="{00000000-0005-0000-0000-0000F2A90000}"/>
    <cellStyle name="Normal 12 6 2 3 3 2 4 2 2" xfId="23065" xr:uid="{00000000-0005-0000-0000-0000F3A90000}"/>
    <cellStyle name="Normal 12 6 2 3 3 2 4 2 2 2" xfId="48685" xr:uid="{00000000-0005-0000-0000-0000F4A90000}"/>
    <cellStyle name="Normal 12 6 2 3 3 2 4 2 3" xfId="35875" xr:uid="{00000000-0005-0000-0000-0000F5A90000}"/>
    <cellStyle name="Normal 12 6 2 3 3 2 4 3" xfId="17575" xr:uid="{00000000-0005-0000-0000-0000F6A90000}"/>
    <cellStyle name="Normal 12 6 2 3 3 2 4 3 2" xfId="43195" xr:uid="{00000000-0005-0000-0000-0000F7A90000}"/>
    <cellStyle name="Normal 12 6 2 3 3 2 4 4" xfId="30385" xr:uid="{00000000-0005-0000-0000-0000F8A90000}"/>
    <cellStyle name="Normal 12 6 2 3 3 2 5" xfId="12084" xr:uid="{00000000-0005-0000-0000-0000F9A90000}"/>
    <cellStyle name="Normal 12 6 2 3 3 2 5 2" xfId="24895" xr:uid="{00000000-0005-0000-0000-0000FAA90000}"/>
    <cellStyle name="Normal 12 6 2 3 3 2 5 2 2" xfId="50515" xr:uid="{00000000-0005-0000-0000-0000FBA90000}"/>
    <cellStyle name="Normal 12 6 2 3 3 2 5 3" xfId="37705" xr:uid="{00000000-0005-0000-0000-0000FCA90000}"/>
    <cellStyle name="Normal 12 6 2 3 3 2 6" xfId="6594" xr:uid="{00000000-0005-0000-0000-0000FDA90000}"/>
    <cellStyle name="Normal 12 6 2 3 3 2 6 2" xfId="19405" xr:uid="{00000000-0005-0000-0000-0000FEA90000}"/>
    <cellStyle name="Normal 12 6 2 3 3 2 6 2 2" xfId="45025" xr:uid="{00000000-0005-0000-0000-0000FFA90000}"/>
    <cellStyle name="Normal 12 6 2 3 3 2 6 3" xfId="32215" xr:uid="{00000000-0005-0000-0000-000000AA0000}"/>
    <cellStyle name="Normal 12 6 2 3 3 2 7" xfId="13915" xr:uid="{00000000-0005-0000-0000-000001AA0000}"/>
    <cellStyle name="Normal 12 6 2 3 3 2 7 2" xfId="39535" xr:uid="{00000000-0005-0000-0000-000002AA0000}"/>
    <cellStyle name="Normal 12 6 2 3 3 2 8" xfId="26725" xr:uid="{00000000-0005-0000-0000-000003AA0000}"/>
    <cellStyle name="Normal 12 6 2 3 3 3" xfId="1598" xr:uid="{00000000-0005-0000-0000-000004AA0000}"/>
    <cellStyle name="Normal 12 6 2 3 3 3 2" xfId="3428" xr:uid="{00000000-0005-0000-0000-000005AA0000}"/>
    <cellStyle name="Normal 12 6 2 3 3 3 2 2" xfId="8918" xr:uid="{00000000-0005-0000-0000-000006AA0000}"/>
    <cellStyle name="Normal 12 6 2 3 3 3 2 2 2" xfId="21729" xr:uid="{00000000-0005-0000-0000-000007AA0000}"/>
    <cellStyle name="Normal 12 6 2 3 3 3 2 2 2 2" xfId="47349" xr:uid="{00000000-0005-0000-0000-000008AA0000}"/>
    <cellStyle name="Normal 12 6 2 3 3 3 2 2 3" xfId="34539" xr:uid="{00000000-0005-0000-0000-000009AA0000}"/>
    <cellStyle name="Normal 12 6 2 3 3 3 2 3" xfId="16239" xr:uid="{00000000-0005-0000-0000-00000AAA0000}"/>
    <cellStyle name="Normal 12 6 2 3 3 3 2 3 2" xfId="41859" xr:uid="{00000000-0005-0000-0000-00000BAA0000}"/>
    <cellStyle name="Normal 12 6 2 3 3 3 2 4" xfId="29049" xr:uid="{00000000-0005-0000-0000-00000CAA0000}"/>
    <cellStyle name="Normal 12 6 2 3 3 3 3" xfId="5258" xr:uid="{00000000-0005-0000-0000-00000DAA0000}"/>
    <cellStyle name="Normal 12 6 2 3 3 3 3 2" xfId="10748" xr:uid="{00000000-0005-0000-0000-00000EAA0000}"/>
    <cellStyle name="Normal 12 6 2 3 3 3 3 2 2" xfId="23559" xr:uid="{00000000-0005-0000-0000-00000FAA0000}"/>
    <cellStyle name="Normal 12 6 2 3 3 3 3 2 2 2" xfId="49179" xr:uid="{00000000-0005-0000-0000-000010AA0000}"/>
    <cellStyle name="Normal 12 6 2 3 3 3 3 2 3" xfId="36369" xr:uid="{00000000-0005-0000-0000-000011AA0000}"/>
    <cellStyle name="Normal 12 6 2 3 3 3 3 3" xfId="18069" xr:uid="{00000000-0005-0000-0000-000012AA0000}"/>
    <cellStyle name="Normal 12 6 2 3 3 3 3 3 2" xfId="43689" xr:uid="{00000000-0005-0000-0000-000013AA0000}"/>
    <cellStyle name="Normal 12 6 2 3 3 3 3 4" xfId="30879" xr:uid="{00000000-0005-0000-0000-000014AA0000}"/>
    <cellStyle name="Normal 12 6 2 3 3 3 4" xfId="12578" xr:uid="{00000000-0005-0000-0000-000015AA0000}"/>
    <cellStyle name="Normal 12 6 2 3 3 3 4 2" xfId="25389" xr:uid="{00000000-0005-0000-0000-000016AA0000}"/>
    <cellStyle name="Normal 12 6 2 3 3 3 4 2 2" xfId="51009" xr:uid="{00000000-0005-0000-0000-000017AA0000}"/>
    <cellStyle name="Normal 12 6 2 3 3 3 4 3" xfId="38199" xr:uid="{00000000-0005-0000-0000-000018AA0000}"/>
    <cellStyle name="Normal 12 6 2 3 3 3 5" xfId="7088" xr:uid="{00000000-0005-0000-0000-000019AA0000}"/>
    <cellStyle name="Normal 12 6 2 3 3 3 5 2" xfId="19899" xr:uid="{00000000-0005-0000-0000-00001AAA0000}"/>
    <cellStyle name="Normal 12 6 2 3 3 3 5 2 2" xfId="45519" xr:uid="{00000000-0005-0000-0000-00001BAA0000}"/>
    <cellStyle name="Normal 12 6 2 3 3 3 5 3" xfId="32709" xr:uid="{00000000-0005-0000-0000-00001CAA0000}"/>
    <cellStyle name="Normal 12 6 2 3 3 3 6" xfId="14409" xr:uid="{00000000-0005-0000-0000-00001DAA0000}"/>
    <cellStyle name="Normal 12 6 2 3 3 3 6 2" xfId="40029" xr:uid="{00000000-0005-0000-0000-00001EAA0000}"/>
    <cellStyle name="Normal 12 6 2 3 3 3 7" xfId="27219" xr:uid="{00000000-0005-0000-0000-00001FAA0000}"/>
    <cellStyle name="Normal 12 6 2 3 3 4" xfId="2534" xr:uid="{00000000-0005-0000-0000-000020AA0000}"/>
    <cellStyle name="Normal 12 6 2 3 3 4 2" xfId="8024" xr:uid="{00000000-0005-0000-0000-000021AA0000}"/>
    <cellStyle name="Normal 12 6 2 3 3 4 2 2" xfId="20835" xr:uid="{00000000-0005-0000-0000-000022AA0000}"/>
    <cellStyle name="Normal 12 6 2 3 3 4 2 2 2" xfId="46455" xr:uid="{00000000-0005-0000-0000-000023AA0000}"/>
    <cellStyle name="Normal 12 6 2 3 3 4 2 3" xfId="33645" xr:uid="{00000000-0005-0000-0000-000024AA0000}"/>
    <cellStyle name="Normal 12 6 2 3 3 4 3" xfId="15345" xr:uid="{00000000-0005-0000-0000-000025AA0000}"/>
    <cellStyle name="Normal 12 6 2 3 3 4 3 2" xfId="40965" xr:uid="{00000000-0005-0000-0000-000026AA0000}"/>
    <cellStyle name="Normal 12 6 2 3 3 4 4" xfId="28155" xr:uid="{00000000-0005-0000-0000-000027AA0000}"/>
    <cellStyle name="Normal 12 6 2 3 3 5" xfId="4364" xr:uid="{00000000-0005-0000-0000-000028AA0000}"/>
    <cellStyle name="Normal 12 6 2 3 3 5 2" xfId="9854" xr:uid="{00000000-0005-0000-0000-000029AA0000}"/>
    <cellStyle name="Normal 12 6 2 3 3 5 2 2" xfId="22665" xr:uid="{00000000-0005-0000-0000-00002AAA0000}"/>
    <cellStyle name="Normal 12 6 2 3 3 5 2 2 2" xfId="48285" xr:uid="{00000000-0005-0000-0000-00002BAA0000}"/>
    <cellStyle name="Normal 12 6 2 3 3 5 2 3" xfId="35475" xr:uid="{00000000-0005-0000-0000-00002CAA0000}"/>
    <cellStyle name="Normal 12 6 2 3 3 5 3" xfId="17175" xr:uid="{00000000-0005-0000-0000-00002DAA0000}"/>
    <cellStyle name="Normal 12 6 2 3 3 5 3 2" xfId="42795" xr:uid="{00000000-0005-0000-0000-00002EAA0000}"/>
    <cellStyle name="Normal 12 6 2 3 3 5 4" xfId="29985" xr:uid="{00000000-0005-0000-0000-00002FAA0000}"/>
    <cellStyle name="Normal 12 6 2 3 3 6" xfId="11684" xr:uid="{00000000-0005-0000-0000-000030AA0000}"/>
    <cellStyle name="Normal 12 6 2 3 3 6 2" xfId="24495" xr:uid="{00000000-0005-0000-0000-000031AA0000}"/>
    <cellStyle name="Normal 12 6 2 3 3 6 2 2" xfId="50115" xr:uid="{00000000-0005-0000-0000-000032AA0000}"/>
    <cellStyle name="Normal 12 6 2 3 3 6 3" xfId="37305" xr:uid="{00000000-0005-0000-0000-000033AA0000}"/>
    <cellStyle name="Normal 12 6 2 3 3 7" xfId="6194" xr:uid="{00000000-0005-0000-0000-000034AA0000}"/>
    <cellStyle name="Normal 12 6 2 3 3 7 2" xfId="19005" xr:uid="{00000000-0005-0000-0000-000035AA0000}"/>
    <cellStyle name="Normal 12 6 2 3 3 7 2 2" xfId="44625" xr:uid="{00000000-0005-0000-0000-000036AA0000}"/>
    <cellStyle name="Normal 12 6 2 3 3 7 3" xfId="31815" xr:uid="{00000000-0005-0000-0000-000037AA0000}"/>
    <cellStyle name="Normal 12 6 2 3 3 8" xfId="13515" xr:uid="{00000000-0005-0000-0000-000038AA0000}"/>
    <cellStyle name="Normal 12 6 2 3 3 8 2" xfId="39135" xr:uid="{00000000-0005-0000-0000-000039AA0000}"/>
    <cellStyle name="Normal 12 6 2 3 3 9" xfId="26325" xr:uid="{00000000-0005-0000-0000-00003AAA0000}"/>
    <cellStyle name="Normal 12 6 2 3 4" xfId="478" xr:uid="{00000000-0005-0000-0000-00003BAA0000}"/>
    <cellStyle name="Normal 12 6 2 3 4 2" xfId="1373" xr:uid="{00000000-0005-0000-0000-00003CAA0000}"/>
    <cellStyle name="Normal 12 6 2 3 4 2 2" xfId="3203" xr:uid="{00000000-0005-0000-0000-00003DAA0000}"/>
    <cellStyle name="Normal 12 6 2 3 4 2 2 2" xfId="8693" xr:uid="{00000000-0005-0000-0000-00003EAA0000}"/>
    <cellStyle name="Normal 12 6 2 3 4 2 2 2 2" xfId="21504" xr:uid="{00000000-0005-0000-0000-00003FAA0000}"/>
    <cellStyle name="Normal 12 6 2 3 4 2 2 2 2 2" xfId="47124" xr:uid="{00000000-0005-0000-0000-000040AA0000}"/>
    <cellStyle name="Normal 12 6 2 3 4 2 2 2 3" xfId="34314" xr:uid="{00000000-0005-0000-0000-000041AA0000}"/>
    <cellStyle name="Normal 12 6 2 3 4 2 2 3" xfId="16014" xr:uid="{00000000-0005-0000-0000-000042AA0000}"/>
    <cellStyle name="Normal 12 6 2 3 4 2 2 3 2" xfId="41634" xr:uid="{00000000-0005-0000-0000-000043AA0000}"/>
    <cellStyle name="Normal 12 6 2 3 4 2 2 4" xfId="28824" xr:uid="{00000000-0005-0000-0000-000044AA0000}"/>
    <cellStyle name="Normal 12 6 2 3 4 2 3" xfId="5033" xr:uid="{00000000-0005-0000-0000-000045AA0000}"/>
    <cellStyle name="Normal 12 6 2 3 4 2 3 2" xfId="10523" xr:uid="{00000000-0005-0000-0000-000046AA0000}"/>
    <cellStyle name="Normal 12 6 2 3 4 2 3 2 2" xfId="23334" xr:uid="{00000000-0005-0000-0000-000047AA0000}"/>
    <cellStyle name="Normal 12 6 2 3 4 2 3 2 2 2" xfId="48954" xr:uid="{00000000-0005-0000-0000-000048AA0000}"/>
    <cellStyle name="Normal 12 6 2 3 4 2 3 2 3" xfId="36144" xr:uid="{00000000-0005-0000-0000-000049AA0000}"/>
    <cellStyle name="Normal 12 6 2 3 4 2 3 3" xfId="17844" xr:uid="{00000000-0005-0000-0000-00004AAA0000}"/>
    <cellStyle name="Normal 12 6 2 3 4 2 3 3 2" xfId="43464" xr:uid="{00000000-0005-0000-0000-00004BAA0000}"/>
    <cellStyle name="Normal 12 6 2 3 4 2 3 4" xfId="30654" xr:uid="{00000000-0005-0000-0000-00004CAA0000}"/>
    <cellStyle name="Normal 12 6 2 3 4 2 4" xfId="12353" xr:uid="{00000000-0005-0000-0000-00004DAA0000}"/>
    <cellStyle name="Normal 12 6 2 3 4 2 4 2" xfId="25164" xr:uid="{00000000-0005-0000-0000-00004EAA0000}"/>
    <cellStyle name="Normal 12 6 2 3 4 2 4 2 2" xfId="50784" xr:uid="{00000000-0005-0000-0000-00004FAA0000}"/>
    <cellStyle name="Normal 12 6 2 3 4 2 4 3" xfId="37974" xr:uid="{00000000-0005-0000-0000-000050AA0000}"/>
    <cellStyle name="Normal 12 6 2 3 4 2 5" xfId="6863" xr:uid="{00000000-0005-0000-0000-000051AA0000}"/>
    <cellStyle name="Normal 12 6 2 3 4 2 5 2" xfId="19674" xr:uid="{00000000-0005-0000-0000-000052AA0000}"/>
    <cellStyle name="Normal 12 6 2 3 4 2 5 2 2" xfId="45294" xr:uid="{00000000-0005-0000-0000-000053AA0000}"/>
    <cellStyle name="Normal 12 6 2 3 4 2 5 3" xfId="32484" xr:uid="{00000000-0005-0000-0000-000054AA0000}"/>
    <cellStyle name="Normal 12 6 2 3 4 2 6" xfId="14184" xr:uid="{00000000-0005-0000-0000-000055AA0000}"/>
    <cellStyle name="Normal 12 6 2 3 4 2 6 2" xfId="39804" xr:uid="{00000000-0005-0000-0000-000056AA0000}"/>
    <cellStyle name="Normal 12 6 2 3 4 2 7" xfId="26994" xr:uid="{00000000-0005-0000-0000-000057AA0000}"/>
    <cellStyle name="Normal 12 6 2 3 4 3" xfId="2309" xr:uid="{00000000-0005-0000-0000-000058AA0000}"/>
    <cellStyle name="Normal 12 6 2 3 4 3 2" xfId="7799" xr:uid="{00000000-0005-0000-0000-000059AA0000}"/>
    <cellStyle name="Normal 12 6 2 3 4 3 2 2" xfId="20610" xr:uid="{00000000-0005-0000-0000-00005AAA0000}"/>
    <cellStyle name="Normal 12 6 2 3 4 3 2 2 2" xfId="46230" xr:uid="{00000000-0005-0000-0000-00005BAA0000}"/>
    <cellStyle name="Normal 12 6 2 3 4 3 2 3" xfId="33420" xr:uid="{00000000-0005-0000-0000-00005CAA0000}"/>
    <cellStyle name="Normal 12 6 2 3 4 3 3" xfId="15120" xr:uid="{00000000-0005-0000-0000-00005DAA0000}"/>
    <cellStyle name="Normal 12 6 2 3 4 3 3 2" xfId="40740" xr:uid="{00000000-0005-0000-0000-00005EAA0000}"/>
    <cellStyle name="Normal 12 6 2 3 4 3 4" xfId="27930" xr:uid="{00000000-0005-0000-0000-00005FAA0000}"/>
    <cellStyle name="Normal 12 6 2 3 4 4" xfId="4139" xr:uid="{00000000-0005-0000-0000-000060AA0000}"/>
    <cellStyle name="Normal 12 6 2 3 4 4 2" xfId="9629" xr:uid="{00000000-0005-0000-0000-000061AA0000}"/>
    <cellStyle name="Normal 12 6 2 3 4 4 2 2" xfId="22440" xr:uid="{00000000-0005-0000-0000-000062AA0000}"/>
    <cellStyle name="Normal 12 6 2 3 4 4 2 2 2" xfId="48060" xr:uid="{00000000-0005-0000-0000-000063AA0000}"/>
    <cellStyle name="Normal 12 6 2 3 4 4 2 3" xfId="35250" xr:uid="{00000000-0005-0000-0000-000064AA0000}"/>
    <cellStyle name="Normal 12 6 2 3 4 4 3" xfId="16950" xr:uid="{00000000-0005-0000-0000-000065AA0000}"/>
    <cellStyle name="Normal 12 6 2 3 4 4 3 2" xfId="42570" xr:uid="{00000000-0005-0000-0000-000066AA0000}"/>
    <cellStyle name="Normal 12 6 2 3 4 4 4" xfId="29760" xr:uid="{00000000-0005-0000-0000-000067AA0000}"/>
    <cellStyle name="Normal 12 6 2 3 4 5" xfId="11459" xr:uid="{00000000-0005-0000-0000-000068AA0000}"/>
    <cellStyle name="Normal 12 6 2 3 4 5 2" xfId="24270" xr:uid="{00000000-0005-0000-0000-000069AA0000}"/>
    <cellStyle name="Normal 12 6 2 3 4 5 2 2" xfId="49890" xr:uid="{00000000-0005-0000-0000-00006AAA0000}"/>
    <cellStyle name="Normal 12 6 2 3 4 5 3" xfId="37080" xr:uid="{00000000-0005-0000-0000-00006BAA0000}"/>
    <cellStyle name="Normal 12 6 2 3 4 6" xfId="5969" xr:uid="{00000000-0005-0000-0000-00006CAA0000}"/>
    <cellStyle name="Normal 12 6 2 3 4 6 2" xfId="18780" xr:uid="{00000000-0005-0000-0000-00006DAA0000}"/>
    <cellStyle name="Normal 12 6 2 3 4 6 2 2" xfId="44400" xr:uid="{00000000-0005-0000-0000-00006EAA0000}"/>
    <cellStyle name="Normal 12 6 2 3 4 6 3" xfId="31590" xr:uid="{00000000-0005-0000-0000-00006FAA0000}"/>
    <cellStyle name="Normal 12 6 2 3 4 7" xfId="13290" xr:uid="{00000000-0005-0000-0000-000070AA0000}"/>
    <cellStyle name="Normal 12 6 2 3 4 7 2" xfId="38910" xr:uid="{00000000-0005-0000-0000-000071AA0000}"/>
    <cellStyle name="Normal 12 6 2 3 4 8" xfId="26100" xr:uid="{00000000-0005-0000-0000-000072AA0000}"/>
    <cellStyle name="Normal 12 6 2 3 5" xfId="837" xr:uid="{00000000-0005-0000-0000-000073AA0000}"/>
    <cellStyle name="Normal 12 6 2 3 5 2" xfId="1732" xr:uid="{00000000-0005-0000-0000-000074AA0000}"/>
    <cellStyle name="Normal 12 6 2 3 5 2 2" xfId="3562" xr:uid="{00000000-0005-0000-0000-000075AA0000}"/>
    <cellStyle name="Normal 12 6 2 3 5 2 2 2" xfId="9052" xr:uid="{00000000-0005-0000-0000-000076AA0000}"/>
    <cellStyle name="Normal 12 6 2 3 5 2 2 2 2" xfId="21863" xr:uid="{00000000-0005-0000-0000-000077AA0000}"/>
    <cellStyle name="Normal 12 6 2 3 5 2 2 2 2 2" xfId="47483" xr:uid="{00000000-0005-0000-0000-000078AA0000}"/>
    <cellStyle name="Normal 12 6 2 3 5 2 2 2 3" xfId="34673" xr:uid="{00000000-0005-0000-0000-000079AA0000}"/>
    <cellStyle name="Normal 12 6 2 3 5 2 2 3" xfId="16373" xr:uid="{00000000-0005-0000-0000-00007AAA0000}"/>
    <cellStyle name="Normal 12 6 2 3 5 2 2 3 2" xfId="41993" xr:uid="{00000000-0005-0000-0000-00007BAA0000}"/>
    <cellStyle name="Normal 12 6 2 3 5 2 2 4" xfId="29183" xr:uid="{00000000-0005-0000-0000-00007CAA0000}"/>
    <cellStyle name="Normal 12 6 2 3 5 2 3" xfId="5392" xr:uid="{00000000-0005-0000-0000-00007DAA0000}"/>
    <cellStyle name="Normal 12 6 2 3 5 2 3 2" xfId="10882" xr:uid="{00000000-0005-0000-0000-00007EAA0000}"/>
    <cellStyle name="Normal 12 6 2 3 5 2 3 2 2" xfId="23693" xr:uid="{00000000-0005-0000-0000-00007FAA0000}"/>
    <cellStyle name="Normal 12 6 2 3 5 2 3 2 2 2" xfId="49313" xr:uid="{00000000-0005-0000-0000-000080AA0000}"/>
    <cellStyle name="Normal 12 6 2 3 5 2 3 2 3" xfId="36503" xr:uid="{00000000-0005-0000-0000-000081AA0000}"/>
    <cellStyle name="Normal 12 6 2 3 5 2 3 3" xfId="18203" xr:uid="{00000000-0005-0000-0000-000082AA0000}"/>
    <cellStyle name="Normal 12 6 2 3 5 2 3 3 2" xfId="43823" xr:uid="{00000000-0005-0000-0000-000083AA0000}"/>
    <cellStyle name="Normal 12 6 2 3 5 2 3 4" xfId="31013" xr:uid="{00000000-0005-0000-0000-000084AA0000}"/>
    <cellStyle name="Normal 12 6 2 3 5 2 4" xfId="12712" xr:uid="{00000000-0005-0000-0000-000085AA0000}"/>
    <cellStyle name="Normal 12 6 2 3 5 2 4 2" xfId="25523" xr:uid="{00000000-0005-0000-0000-000086AA0000}"/>
    <cellStyle name="Normal 12 6 2 3 5 2 4 2 2" xfId="51143" xr:uid="{00000000-0005-0000-0000-000087AA0000}"/>
    <cellStyle name="Normal 12 6 2 3 5 2 4 3" xfId="38333" xr:uid="{00000000-0005-0000-0000-000088AA0000}"/>
    <cellStyle name="Normal 12 6 2 3 5 2 5" xfId="7222" xr:uid="{00000000-0005-0000-0000-000089AA0000}"/>
    <cellStyle name="Normal 12 6 2 3 5 2 5 2" xfId="20033" xr:uid="{00000000-0005-0000-0000-00008AAA0000}"/>
    <cellStyle name="Normal 12 6 2 3 5 2 5 2 2" xfId="45653" xr:uid="{00000000-0005-0000-0000-00008BAA0000}"/>
    <cellStyle name="Normal 12 6 2 3 5 2 5 3" xfId="32843" xr:uid="{00000000-0005-0000-0000-00008CAA0000}"/>
    <cellStyle name="Normal 12 6 2 3 5 2 6" xfId="14543" xr:uid="{00000000-0005-0000-0000-00008DAA0000}"/>
    <cellStyle name="Normal 12 6 2 3 5 2 6 2" xfId="40163" xr:uid="{00000000-0005-0000-0000-00008EAA0000}"/>
    <cellStyle name="Normal 12 6 2 3 5 2 7" xfId="27353" xr:uid="{00000000-0005-0000-0000-00008FAA0000}"/>
    <cellStyle name="Normal 12 6 2 3 5 3" xfId="2668" xr:uid="{00000000-0005-0000-0000-000090AA0000}"/>
    <cellStyle name="Normal 12 6 2 3 5 3 2" xfId="8158" xr:uid="{00000000-0005-0000-0000-000091AA0000}"/>
    <cellStyle name="Normal 12 6 2 3 5 3 2 2" xfId="20969" xr:uid="{00000000-0005-0000-0000-000092AA0000}"/>
    <cellStyle name="Normal 12 6 2 3 5 3 2 2 2" xfId="46589" xr:uid="{00000000-0005-0000-0000-000093AA0000}"/>
    <cellStyle name="Normal 12 6 2 3 5 3 2 3" xfId="33779" xr:uid="{00000000-0005-0000-0000-000094AA0000}"/>
    <cellStyle name="Normal 12 6 2 3 5 3 3" xfId="15479" xr:uid="{00000000-0005-0000-0000-000095AA0000}"/>
    <cellStyle name="Normal 12 6 2 3 5 3 3 2" xfId="41099" xr:uid="{00000000-0005-0000-0000-000096AA0000}"/>
    <cellStyle name="Normal 12 6 2 3 5 3 4" xfId="28289" xr:uid="{00000000-0005-0000-0000-000097AA0000}"/>
    <cellStyle name="Normal 12 6 2 3 5 4" xfId="4498" xr:uid="{00000000-0005-0000-0000-000098AA0000}"/>
    <cellStyle name="Normal 12 6 2 3 5 4 2" xfId="9988" xr:uid="{00000000-0005-0000-0000-000099AA0000}"/>
    <cellStyle name="Normal 12 6 2 3 5 4 2 2" xfId="22799" xr:uid="{00000000-0005-0000-0000-00009AAA0000}"/>
    <cellStyle name="Normal 12 6 2 3 5 4 2 2 2" xfId="48419" xr:uid="{00000000-0005-0000-0000-00009BAA0000}"/>
    <cellStyle name="Normal 12 6 2 3 5 4 2 3" xfId="35609" xr:uid="{00000000-0005-0000-0000-00009CAA0000}"/>
    <cellStyle name="Normal 12 6 2 3 5 4 3" xfId="17309" xr:uid="{00000000-0005-0000-0000-00009DAA0000}"/>
    <cellStyle name="Normal 12 6 2 3 5 4 3 2" xfId="42929" xr:uid="{00000000-0005-0000-0000-00009EAA0000}"/>
    <cellStyle name="Normal 12 6 2 3 5 4 4" xfId="30119" xr:uid="{00000000-0005-0000-0000-00009FAA0000}"/>
    <cellStyle name="Normal 12 6 2 3 5 5" xfId="11818" xr:uid="{00000000-0005-0000-0000-0000A0AA0000}"/>
    <cellStyle name="Normal 12 6 2 3 5 5 2" xfId="24629" xr:uid="{00000000-0005-0000-0000-0000A1AA0000}"/>
    <cellStyle name="Normal 12 6 2 3 5 5 2 2" xfId="50249" xr:uid="{00000000-0005-0000-0000-0000A2AA0000}"/>
    <cellStyle name="Normal 12 6 2 3 5 5 3" xfId="37439" xr:uid="{00000000-0005-0000-0000-0000A3AA0000}"/>
    <cellStyle name="Normal 12 6 2 3 5 6" xfId="6328" xr:uid="{00000000-0005-0000-0000-0000A4AA0000}"/>
    <cellStyle name="Normal 12 6 2 3 5 6 2" xfId="19139" xr:uid="{00000000-0005-0000-0000-0000A5AA0000}"/>
    <cellStyle name="Normal 12 6 2 3 5 6 2 2" xfId="44759" xr:uid="{00000000-0005-0000-0000-0000A6AA0000}"/>
    <cellStyle name="Normal 12 6 2 3 5 6 3" xfId="31949" xr:uid="{00000000-0005-0000-0000-0000A7AA0000}"/>
    <cellStyle name="Normal 12 6 2 3 5 7" xfId="13649" xr:uid="{00000000-0005-0000-0000-0000A8AA0000}"/>
    <cellStyle name="Normal 12 6 2 3 5 7 2" xfId="39269" xr:uid="{00000000-0005-0000-0000-0000A9AA0000}"/>
    <cellStyle name="Normal 12 6 2 3 5 8" xfId="26459" xr:uid="{00000000-0005-0000-0000-0000AAAA0000}"/>
    <cellStyle name="Normal 12 6 2 3 6" xfId="1238" xr:uid="{00000000-0005-0000-0000-0000ABAA0000}"/>
    <cellStyle name="Normal 12 6 2 3 6 2" xfId="3068" xr:uid="{00000000-0005-0000-0000-0000ACAA0000}"/>
    <cellStyle name="Normal 12 6 2 3 6 2 2" xfId="8558" xr:uid="{00000000-0005-0000-0000-0000ADAA0000}"/>
    <cellStyle name="Normal 12 6 2 3 6 2 2 2" xfId="21369" xr:uid="{00000000-0005-0000-0000-0000AEAA0000}"/>
    <cellStyle name="Normal 12 6 2 3 6 2 2 2 2" xfId="46989" xr:uid="{00000000-0005-0000-0000-0000AFAA0000}"/>
    <cellStyle name="Normal 12 6 2 3 6 2 2 3" xfId="34179" xr:uid="{00000000-0005-0000-0000-0000B0AA0000}"/>
    <cellStyle name="Normal 12 6 2 3 6 2 3" xfId="15879" xr:uid="{00000000-0005-0000-0000-0000B1AA0000}"/>
    <cellStyle name="Normal 12 6 2 3 6 2 3 2" xfId="41499" xr:uid="{00000000-0005-0000-0000-0000B2AA0000}"/>
    <cellStyle name="Normal 12 6 2 3 6 2 4" xfId="28689" xr:uid="{00000000-0005-0000-0000-0000B3AA0000}"/>
    <cellStyle name="Normal 12 6 2 3 6 3" xfId="4898" xr:uid="{00000000-0005-0000-0000-0000B4AA0000}"/>
    <cellStyle name="Normal 12 6 2 3 6 3 2" xfId="10388" xr:uid="{00000000-0005-0000-0000-0000B5AA0000}"/>
    <cellStyle name="Normal 12 6 2 3 6 3 2 2" xfId="23199" xr:uid="{00000000-0005-0000-0000-0000B6AA0000}"/>
    <cellStyle name="Normal 12 6 2 3 6 3 2 2 2" xfId="48819" xr:uid="{00000000-0005-0000-0000-0000B7AA0000}"/>
    <cellStyle name="Normal 12 6 2 3 6 3 2 3" xfId="36009" xr:uid="{00000000-0005-0000-0000-0000B8AA0000}"/>
    <cellStyle name="Normal 12 6 2 3 6 3 3" xfId="17709" xr:uid="{00000000-0005-0000-0000-0000B9AA0000}"/>
    <cellStyle name="Normal 12 6 2 3 6 3 3 2" xfId="43329" xr:uid="{00000000-0005-0000-0000-0000BAAA0000}"/>
    <cellStyle name="Normal 12 6 2 3 6 3 4" xfId="30519" xr:uid="{00000000-0005-0000-0000-0000BBAA0000}"/>
    <cellStyle name="Normal 12 6 2 3 6 4" xfId="12218" xr:uid="{00000000-0005-0000-0000-0000BCAA0000}"/>
    <cellStyle name="Normal 12 6 2 3 6 4 2" xfId="25029" xr:uid="{00000000-0005-0000-0000-0000BDAA0000}"/>
    <cellStyle name="Normal 12 6 2 3 6 4 2 2" xfId="50649" xr:uid="{00000000-0005-0000-0000-0000BEAA0000}"/>
    <cellStyle name="Normal 12 6 2 3 6 4 3" xfId="37839" xr:uid="{00000000-0005-0000-0000-0000BFAA0000}"/>
    <cellStyle name="Normal 12 6 2 3 6 5" xfId="6728" xr:uid="{00000000-0005-0000-0000-0000C0AA0000}"/>
    <cellStyle name="Normal 12 6 2 3 6 5 2" xfId="19539" xr:uid="{00000000-0005-0000-0000-0000C1AA0000}"/>
    <cellStyle name="Normal 12 6 2 3 6 5 2 2" xfId="45159" xr:uid="{00000000-0005-0000-0000-0000C2AA0000}"/>
    <cellStyle name="Normal 12 6 2 3 6 5 3" xfId="32349" xr:uid="{00000000-0005-0000-0000-0000C3AA0000}"/>
    <cellStyle name="Normal 12 6 2 3 6 6" xfId="14049" xr:uid="{00000000-0005-0000-0000-0000C4AA0000}"/>
    <cellStyle name="Normal 12 6 2 3 6 6 2" xfId="39669" xr:uid="{00000000-0005-0000-0000-0000C5AA0000}"/>
    <cellStyle name="Normal 12 6 2 3 6 7" xfId="26859" xr:uid="{00000000-0005-0000-0000-0000C6AA0000}"/>
    <cellStyle name="Normal 12 6 2 3 7" xfId="2174" xr:uid="{00000000-0005-0000-0000-0000C7AA0000}"/>
    <cellStyle name="Normal 12 6 2 3 7 2" xfId="7664" xr:uid="{00000000-0005-0000-0000-0000C8AA0000}"/>
    <cellStyle name="Normal 12 6 2 3 7 2 2" xfId="20475" xr:uid="{00000000-0005-0000-0000-0000C9AA0000}"/>
    <cellStyle name="Normal 12 6 2 3 7 2 2 2" xfId="46095" xr:uid="{00000000-0005-0000-0000-0000CAAA0000}"/>
    <cellStyle name="Normal 12 6 2 3 7 2 3" xfId="33285" xr:uid="{00000000-0005-0000-0000-0000CBAA0000}"/>
    <cellStyle name="Normal 12 6 2 3 7 3" xfId="14985" xr:uid="{00000000-0005-0000-0000-0000CCAA0000}"/>
    <cellStyle name="Normal 12 6 2 3 7 3 2" xfId="40605" xr:uid="{00000000-0005-0000-0000-0000CDAA0000}"/>
    <cellStyle name="Normal 12 6 2 3 7 4" xfId="27795" xr:uid="{00000000-0005-0000-0000-0000CEAA0000}"/>
    <cellStyle name="Normal 12 6 2 3 8" xfId="4004" xr:uid="{00000000-0005-0000-0000-0000CFAA0000}"/>
    <cellStyle name="Normal 12 6 2 3 8 2" xfId="9494" xr:uid="{00000000-0005-0000-0000-0000D0AA0000}"/>
    <cellStyle name="Normal 12 6 2 3 8 2 2" xfId="22305" xr:uid="{00000000-0005-0000-0000-0000D1AA0000}"/>
    <cellStyle name="Normal 12 6 2 3 8 2 2 2" xfId="47925" xr:uid="{00000000-0005-0000-0000-0000D2AA0000}"/>
    <cellStyle name="Normal 12 6 2 3 8 2 3" xfId="35115" xr:uid="{00000000-0005-0000-0000-0000D3AA0000}"/>
    <cellStyle name="Normal 12 6 2 3 8 3" xfId="16815" xr:uid="{00000000-0005-0000-0000-0000D4AA0000}"/>
    <cellStyle name="Normal 12 6 2 3 8 3 2" xfId="42435" xr:uid="{00000000-0005-0000-0000-0000D5AA0000}"/>
    <cellStyle name="Normal 12 6 2 3 8 4" xfId="29625" xr:uid="{00000000-0005-0000-0000-0000D6AA0000}"/>
    <cellStyle name="Normal 12 6 2 3 9" xfId="11324" xr:uid="{00000000-0005-0000-0000-0000D7AA0000}"/>
    <cellStyle name="Normal 12 6 2 3 9 2" xfId="24135" xr:uid="{00000000-0005-0000-0000-0000D8AA0000}"/>
    <cellStyle name="Normal 12 6 2 3 9 2 2" xfId="49755" xr:uid="{00000000-0005-0000-0000-0000D9AA0000}"/>
    <cellStyle name="Normal 12 6 2 3 9 3" xfId="36945" xr:uid="{00000000-0005-0000-0000-0000DAAA0000}"/>
    <cellStyle name="Normal 12 6 2 4" xfId="396" xr:uid="{00000000-0005-0000-0000-0000DBAA0000}"/>
    <cellStyle name="Normal 12 6 2 4 2" xfId="878" xr:uid="{00000000-0005-0000-0000-0000DCAA0000}"/>
    <cellStyle name="Normal 12 6 2 4 2 2" xfId="1773" xr:uid="{00000000-0005-0000-0000-0000DDAA0000}"/>
    <cellStyle name="Normal 12 6 2 4 2 2 2" xfId="3603" xr:uid="{00000000-0005-0000-0000-0000DEAA0000}"/>
    <cellStyle name="Normal 12 6 2 4 2 2 2 2" xfId="9093" xr:uid="{00000000-0005-0000-0000-0000DFAA0000}"/>
    <cellStyle name="Normal 12 6 2 4 2 2 2 2 2" xfId="21904" xr:uid="{00000000-0005-0000-0000-0000E0AA0000}"/>
    <cellStyle name="Normal 12 6 2 4 2 2 2 2 2 2" xfId="47524" xr:uid="{00000000-0005-0000-0000-0000E1AA0000}"/>
    <cellStyle name="Normal 12 6 2 4 2 2 2 2 3" xfId="34714" xr:uid="{00000000-0005-0000-0000-0000E2AA0000}"/>
    <cellStyle name="Normal 12 6 2 4 2 2 2 3" xfId="16414" xr:uid="{00000000-0005-0000-0000-0000E3AA0000}"/>
    <cellStyle name="Normal 12 6 2 4 2 2 2 3 2" xfId="42034" xr:uid="{00000000-0005-0000-0000-0000E4AA0000}"/>
    <cellStyle name="Normal 12 6 2 4 2 2 2 4" xfId="29224" xr:uid="{00000000-0005-0000-0000-0000E5AA0000}"/>
    <cellStyle name="Normal 12 6 2 4 2 2 3" xfId="5433" xr:uid="{00000000-0005-0000-0000-0000E6AA0000}"/>
    <cellStyle name="Normal 12 6 2 4 2 2 3 2" xfId="10923" xr:uid="{00000000-0005-0000-0000-0000E7AA0000}"/>
    <cellStyle name="Normal 12 6 2 4 2 2 3 2 2" xfId="23734" xr:uid="{00000000-0005-0000-0000-0000E8AA0000}"/>
    <cellStyle name="Normal 12 6 2 4 2 2 3 2 2 2" xfId="49354" xr:uid="{00000000-0005-0000-0000-0000E9AA0000}"/>
    <cellStyle name="Normal 12 6 2 4 2 2 3 2 3" xfId="36544" xr:uid="{00000000-0005-0000-0000-0000EAAA0000}"/>
    <cellStyle name="Normal 12 6 2 4 2 2 3 3" xfId="18244" xr:uid="{00000000-0005-0000-0000-0000EBAA0000}"/>
    <cellStyle name="Normal 12 6 2 4 2 2 3 3 2" xfId="43864" xr:uid="{00000000-0005-0000-0000-0000ECAA0000}"/>
    <cellStyle name="Normal 12 6 2 4 2 2 3 4" xfId="31054" xr:uid="{00000000-0005-0000-0000-0000EDAA0000}"/>
    <cellStyle name="Normal 12 6 2 4 2 2 4" xfId="12753" xr:uid="{00000000-0005-0000-0000-0000EEAA0000}"/>
    <cellStyle name="Normal 12 6 2 4 2 2 4 2" xfId="25564" xr:uid="{00000000-0005-0000-0000-0000EFAA0000}"/>
    <cellStyle name="Normal 12 6 2 4 2 2 4 2 2" xfId="51184" xr:uid="{00000000-0005-0000-0000-0000F0AA0000}"/>
    <cellStyle name="Normal 12 6 2 4 2 2 4 3" xfId="38374" xr:uid="{00000000-0005-0000-0000-0000F1AA0000}"/>
    <cellStyle name="Normal 12 6 2 4 2 2 5" xfId="7263" xr:uid="{00000000-0005-0000-0000-0000F2AA0000}"/>
    <cellStyle name="Normal 12 6 2 4 2 2 5 2" xfId="20074" xr:uid="{00000000-0005-0000-0000-0000F3AA0000}"/>
    <cellStyle name="Normal 12 6 2 4 2 2 5 2 2" xfId="45694" xr:uid="{00000000-0005-0000-0000-0000F4AA0000}"/>
    <cellStyle name="Normal 12 6 2 4 2 2 5 3" xfId="32884" xr:uid="{00000000-0005-0000-0000-0000F5AA0000}"/>
    <cellStyle name="Normal 12 6 2 4 2 2 6" xfId="14584" xr:uid="{00000000-0005-0000-0000-0000F6AA0000}"/>
    <cellStyle name="Normal 12 6 2 4 2 2 6 2" xfId="40204" xr:uid="{00000000-0005-0000-0000-0000F7AA0000}"/>
    <cellStyle name="Normal 12 6 2 4 2 2 7" xfId="27394" xr:uid="{00000000-0005-0000-0000-0000F8AA0000}"/>
    <cellStyle name="Normal 12 6 2 4 2 3" xfId="2709" xr:uid="{00000000-0005-0000-0000-0000F9AA0000}"/>
    <cellStyle name="Normal 12 6 2 4 2 3 2" xfId="8199" xr:uid="{00000000-0005-0000-0000-0000FAAA0000}"/>
    <cellStyle name="Normal 12 6 2 4 2 3 2 2" xfId="21010" xr:uid="{00000000-0005-0000-0000-0000FBAA0000}"/>
    <cellStyle name="Normal 12 6 2 4 2 3 2 2 2" xfId="46630" xr:uid="{00000000-0005-0000-0000-0000FCAA0000}"/>
    <cellStyle name="Normal 12 6 2 4 2 3 2 3" xfId="33820" xr:uid="{00000000-0005-0000-0000-0000FDAA0000}"/>
    <cellStyle name="Normal 12 6 2 4 2 3 3" xfId="15520" xr:uid="{00000000-0005-0000-0000-0000FEAA0000}"/>
    <cellStyle name="Normal 12 6 2 4 2 3 3 2" xfId="41140" xr:uid="{00000000-0005-0000-0000-0000FFAA0000}"/>
    <cellStyle name="Normal 12 6 2 4 2 3 4" xfId="28330" xr:uid="{00000000-0005-0000-0000-000000AB0000}"/>
    <cellStyle name="Normal 12 6 2 4 2 4" xfId="4539" xr:uid="{00000000-0005-0000-0000-000001AB0000}"/>
    <cellStyle name="Normal 12 6 2 4 2 4 2" xfId="10029" xr:uid="{00000000-0005-0000-0000-000002AB0000}"/>
    <cellStyle name="Normal 12 6 2 4 2 4 2 2" xfId="22840" xr:uid="{00000000-0005-0000-0000-000003AB0000}"/>
    <cellStyle name="Normal 12 6 2 4 2 4 2 2 2" xfId="48460" xr:uid="{00000000-0005-0000-0000-000004AB0000}"/>
    <cellStyle name="Normal 12 6 2 4 2 4 2 3" xfId="35650" xr:uid="{00000000-0005-0000-0000-000005AB0000}"/>
    <cellStyle name="Normal 12 6 2 4 2 4 3" xfId="17350" xr:uid="{00000000-0005-0000-0000-000006AB0000}"/>
    <cellStyle name="Normal 12 6 2 4 2 4 3 2" xfId="42970" xr:uid="{00000000-0005-0000-0000-000007AB0000}"/>
    <cellStyle name="Normal 12 6 2 4 2 4 4" xfId="30160" xr:uid="{00000000-0005-0000-0000-000008AB0000}"/>
    <cellStyle name="Normal 12 6 2 4 2 5" xfId="11859" xr:uid="{00000000-0005-0000-0000-000009AB0000}"/>
    <cellStyle name="Normal 12 6 2 4 2 5 2" xfId="24670" xr:uid="{00000000-0005-0000-0000-00000AAB0000}"/>
    <cellStyle name="Normal 12 6 2 4 2 5 2 2" xfId="50290" xr:uid="{00000000-0005-0000-0000-00000BAB0000}"/>
    <cellStyle name="Normal 12 6 2 4 2 5 3" xfId="37480" xr:uid="{00000000-0005-0000-0000-00000CAB0000}"/>
    <cellStyle name="Normal 12 6 2 4 2 6" xfId="6369" xr:uid="{00000000-0005-0000-0000-00000DAB0000}"/>
    <cellStyle name="Normal 12 6 2 4 2 6 2" xfId="19180" xr:uid="{00000000-0005-0000-0000-00000EAB0000}"/>
    <cellStyle name="Normal 12 6 2 4 2 6 2 2" xfId="44800" xr:uid="{00000000-0005-0000-0000-00000FAB0000}"/>
    <cellStyle name="Normal 12 6 2 4 2 6 3" xfId="31990" xr:uid="{00000000-0005-0000-0000-000010AB0000}"/>
    <cellStyle name="Normal 12 6 2 4 2 7" xfId="13690" xr:uid="{00000000-0005-0000-0000-000011AB0000}"/>
    <cellStyle name="Normal 12 6 2 4 2 7 2" xfId="39310" xr:uid="{00000000-0005-0000-0000-000012AB0000}"/>
    <cellStyle name="Normal 12 6 2 4 2 8" xfId="26500" xr:uid="{00000000-0005-0000-0000-000013AB0000}"/>
    <cellStyle name="Normal 12 6 2 4 3" xfId="1291" xr:uid="{00000000-0005-0000-0000-000014AB0000}"/>
    <cellStyle name="Normal 12 6 2 4 3 2" xfId="3121" xr:uid="{00000000-0005-0000-0000-000015AB0000}"/>
    <cellStyle name="Normal 12 6 2 4 3 2 2" xfId="8611" xr:uid="{00000000-0005-0000-0000-000016AB0000}"/>
    <cellStyle name="Normal 12 6 2 4 3 2 2 2" xfId="21422" xr:uid="{00000000-0005-0000-0000-000017AB0000}"/>
    <cellStyle name="Normal 12 6 2 4 3 2 2 2 2" xfId="47042" xr:uid="{00000000-0005-0000-0000-000018AB0000}"/>
    <cellStyle name="Normal 12 6 2 4 3 2 2 3" xfId="34232" xr:uid="{00000000-0005-0000-0000-000019AB0000}"/>
    <cellStyle name="Normal 12 6 2 4 3 2 3" xfId="15932" xr:uid="{00000000-0005-0000-0000-00001AAB0000}"/>
    <cellStyle name="Normal 12 6 2 4 3 2 3 2" xfId="41552" xr:uid="{00000000-0005-0000-0000-00001BAB0000}"/>
    <cellStyle name="Normal 12 6 2 4 3 2 4" xfId="28742" xr:uid="{00000000-0005-0000-0000-00001CAB0000}"/>
    <cellStyle name="Normal 12 6 2 4 3 3" xfId="4951" xr:uid="{00000000-0005-0000-0000-00001DAB0000}"/>
    <cellStyle name="Normal 12 6 2 4 3 3 2" xfId="10441" xr:uid="{00000000-0005-0000-0000-00001EAB0000}"/>
    <cellStyle name="Normal 12 6 2 4 3 3 2 2" xfId="23252" xr:uid="{00000000-0005-0000-0000-00001FAB0000}"/>
    <cellStyle name="Normal 12 6 2 4 3 3 2 2 2" xfId="48872" xr:uid="{00000000-0005-0000-0000-000020AB0000}"/>
    <cellStyle name="Normal 12 6 2 4 3 3 2 3" xfId="36062" xr:uid="{00000000-0005-0000-0000-000021AB0000}"/>
    <cellStyle name="Normal 12 6 2 4 3 3 3" xfId="17762" xr:uid="{00000000-0005-0000-0000-000022AB0000}"/>
    <cellStyle name="Normal 12 6 2 4 3 3 3 2" xfId="43382" xr:uid="{00000000-0005-0000-0000-000023AB0000}"/>
    <cellStyle name="Normal 12 6 2 4 3 3 4" xfId="30572" xr:uid="{00000000-0005-0000-0000-000024AB0000}"/>
    <cellStyle name="Normal 12 6 2 4 3 4" xfId="12271" xr:uid="{00000000-0005-0000-0000-000025AB0000}"/>
    <cellStyle name="Normal 12 6 2 4 3 4 2" xfId="25082" xr:uid="{00000000-0005-0000-0000-000026AB0000}"/>
    <cellStyle name="Normal 12 6 2 4 3 4 2 2" xfId="50702" xr:uid="{00000000-0005-0000-0000-000027AB0000}"/>
    <cellStyle name="Normal 12 6 2 4 3 4 3" xfId="37892" xr:uid="{00000000-0005-0000-0000-000028AB0000}"/>
    <cellStyle name="Normal 12 6 2 4 3 5" xfId="6781" xr:uid="{00000000-0005-0000-0000-000029AB0000}"/>
    <cellStyle name="Normal 12 6 2 4 3 5 2" xfId="19592" xr:uid="{00000000-0005-0000-0000-00002AAB0000}"/>
    <cellStyle name="Normal 12 6 2 4 3 5 2 2" xfId="45212" xr:uid="{00000000-0005-0000-0000-00002BAB0000}"/>
    <cellStyle name="Normal 12 6 2 4 3 5 3" xfId="32402" xr:uid="{00000000-0005-0000-0000-00002CAB0000}"/>
    <cellStyle name="Normal 12 6 2 4 3 6" xfId="14102" xr:uid="{00000000-0005-0000-0000-00002DAB0000}"/>
    <cellStyle name="Normal 12 6 2 4 3 6 2" xfId="39722" xr:uid="{00000000-0005-0000-0000-00002EAB0000}"/>
    <cellStyle name="Normal 12 6 2 4 3 7" xfId="26912" xr:uid="{00000000-0005-0000-0000-00002FAB0000}"/>
    <cellStyle name="Normal 12 6 2 4 4" xfId="2227" xr:uid="{00000000-0005-0000-0000-000030AB0000}"/>
    <cellStyle name="Normal 12 6 2 4 4 2" xfId="7717" xr:uid="{00000000-0005-0000-0000-000031AB0000}"/>
    <cellStyle name="Normal 12 6 2 4 4 2 2" xfId="20528" xr:uid="{00000000-0005-0000-0000-000032AB0000}"/>
    <cellStyle name="Normal 12 6 2 4 4 2 2 2" xfId="46148" xr:uid="{00000000-0005-0000-0000-000033AB0000}"/>
    <cellStyle name="Normal 12 6 2 4 4 2 3" xfId="33338" xr:uid="{00000000-0005-0000-0000-000034AB0000}"/>
    <cellStyle name="Normal 12 6 2 4 4 3" xfId="15038" xr:uid="{00000000-0005-0000-0000-000035AB0000}"/>
    <cellStyle name="Normal 12 6 2 4 4 3 2" xfId="40658" xr:uid="{00000000-0005-0000-0000-000036AB0000}"/>
    <cellStyle name="Normal 12 6 2 4 4 4" xfId="27848" xr:uid="{00000000-0005-0000-0000-000037AB0000}"/>
    <cellStyle name="Normal 12 6 2 4 5" xfId="4057" xr:uid="{00000000-0005-0000-0000-000038AB0000}"/>
    <cellStyle name="Normal 12 6 2 4 5 2" xfId="9547" xr:uid="{00000000-0005-0000-0000-000039AB0000}"/>
    <cellStyle name="Normal 12 6 2 4 5 2 2" xfId="22358" xr:uid="{00000000-0005-0000-0000-00003AAB0000}"/>
    <cellStyle name="Normal 12 6 2 4 5 2 2 2" xfId="47978" xr:uid="{00000000-0005-0000-0000-00003BAB0000}"/>
    <cellStyle name="Normal 12 6 2 4 5 2 3" xfId="35168" xr:uid="{00000000-0005-0000-0000-00003CAB0000}"/>
    <cellStyle name="Normal 12 6 2 4 5 3" xfId="16868" xr:uid="{00000000-0005-0000-0000-00003DAB0000}"/>
    <cellStyle name="Normal 12 6 2 4 5 3 2" xfId="42488" xr:uid="{00000000-0005-0000-0000-00003EAB0000}"/>
    <cellStyle name="Normal 12 6 2 4 5 4" xfId="29678" xr:uid="{00000000-0005-0000-0000-00003FAB0000}"/>
    <cellStyle name="Normal 12 6 2 4 6" xfId="11377" xr:uid="{00000000-0005-0000-0000-000040AB0000}"/>
    <cellStyle name="Normal 12 6 2 4 6 2" xfId="24188" xr:uid="{00000000-0005-0000-0000-000041AB0000}"/>
    <cellStyle name="Normal 12 6 2 4 6 2 2" xfId="49808" xr:uid="{00000000-0005-0000-0000-000042AB0000}"/>
    <cellStyle name="Normal 12 6 2 4 6 3" xfId="36998" xr:uid="{00000000-0005-0000-0000-000043AB0000}"/>
    <cellStyle name="Normal 12 6 2 4 7" xfId="5887" xr:uid="{00000000-0005-0000-0000-000044AB0000}"/>
    <cellStyle name="Normal 12 6 2 4 7 2" xfId="18698" xr:uid="{00000000-0005-0000-0000-000045AB0000}"/>
    <cellStyle name="Normal 12 6 2 4 7 2 2" xfId="44318" xr:uid="{00000000-0005-0000-0000-000046AB0000}"/>
    <cellStyle name="Normal 12 6 2 4 7 3" xfId="31508" xr:uid="{00000000-0005-0000-0000-000047AB0000}"/>
    <cellStyle name="Normal 12 6 2 4 8" xfId="13208" xr:uid="{00000000-0005-0000-0000-000048AB0000}"/>
    <cellStyle name="Normal 12 6 2 4 8 2" xfId="38828" xr:uid="{00000000-0005-0000-0000-000049AB0000}"/>
    <cellStyle name="Normal 12 6 2 4 9" xfId="26018" xr:uid="{00000000-0005-0000-0000-00004AAB0000}"/>
    <cellStyle name="Normal 12 6 2 5" xfId="611" xr:uid="{00000000-0005-0000-0000-00004BAB0000}"/>
    <cellStyle name="Normal 12 6 2 5 2" xfId="1011" xr:uid="{00000000-0005-0000-0000-00004CAB0000}"/>
    <cellStyle name="Normal 12 6 2 5 2 2" xfId="1906" xr:uid="{00000000-0005-0000-0000-00004DAB0000}"/>
    <cellStyle name="Normal 12 6 2 5 2 2 2" xfId="3736" xr:uid="{00000000-0005-0000-0000-00004EAB0000}"/>
    <cellStyle name="Normal 12 6 2 5 2 2 2 2" xfId="9226" xr:uid="{00000000-0005-0000-0000-00004FAB0000}"/>
    <cellStyle name="Normal 12 6 2 5 2 2 2 2 2" xfId="22037" xr:uid="{00000000-0005-0000-0000-000050AB0000}"/>
    <cellStyle name="Normal 12 6 2 5 2 2 2 2 2 2" xfId="47657" xr:uid="{00000000-0005-0000-0000-000051AB0000}"/>
    <cellStyle name="Normal 12 6 2 5 2 2 2 2 3" xfId="34847" xr:uid="{00000000-0005-0000-0000-000052AB0000}"/>
    <cellStyle name="Normal 12 6 2 5 2 2 2 3" xfId="16547" xr:uid="{00000000-0005-0000-0000-000053AB0000}"/>
    <cellStyle name="Normal 12 6 2 5 2 2 2 3 2" xfId="42167" xr:uid="{00000000-0005-0000-0000-000054AB0000}"/>
    <cellStyle name="Normal 12 6 2 5 2 2 2 4" xfId="29357" xr:uid="{00000000-0005-0000-0000-000055AB0000}"/>
    <cellStyle name="Normal 12 6 2 5 2 2 3" xfId="5566" xr:uid="{00000000-0005-0000-0000-000056AB0000}"/>
    <cellStyle name="Normal 12 6 2 5 2 2 3 2" xfId="11056" xr:uid="{00000000-0005-0000-0000-000057AB0000}"/>
    <cellStyle name="Normal 12 6 2 5 2 2 3 2 2" xfId="23867" xr:uid="{00000000-0005-0000-0000-000058AB0000}"/>
    <cellStyle name="Normal 12 6 2 5 2 2 3 2 2 2" xfId="49487" xr:uid="{00000000-0005-0000-0000-000059AB0000}"/>
    <cellStyle name="Normal 12 6 2 5 2 2 3 2 3" xfId="36677" xr:uid="{00000000-0005-0000-0000-00005AAB0000}"/>
    <cellStyle name="Normal 12 6 2 5 2 2 3 3" xfId="18377" xr:uid="{00000000-0005-0000-0000-00005BAB0000}"/>
    <cellStyle name="Normal 12 6 2 5 2 2 3 3 2" xfId="43997" xr:uid="{00000000-0005-0000-0000-00005CAB0000}"/>
    <cellStyle name="Normal 12 6 2 5 2 2 3 4" xfId="31187" xr:uid="{00000000-0005-0000-0000-00005DAB0000}"/>
    <cellStyle name="Normal 12 6 2 5 2 2 4" xfId="12886" xr:uid="{00000000-0005-0000-0000-00005EAB0000}"/>
    <cellStyle name="Normal 12 6 2 5 2 2 4 2" xfId="25697" xr:uid="{00000000-0005-0000-0000-00005FAB0000}"/>
    <cellStyle name="Normal 12 6 2 5 2 2 4 2 2" xfId="51317" xr:uid="{00000000-0005-0000-0000-000060AB0000}"/>
    <cellStyle name="Normal 12 6 2 5 2 2 4 3" xfId="38507" xr:uid="{00000000-0005-0000-0000-000061AB0000}"/>
    <cellStyle name="Normal 12 6 2 5 2 2 5" xfId="7396" xr:uid="{00000000-0005-0000-0000-000062AB0000}"/>
    <cellStyle name="Normal 12 6 2 5 2 2 5 2" xfId="20207" xr:uid="{00000000-0005-0000-0000-000063AB0000}"/>
    <cellStyle name="Normal 12 6 2 5 2 2 5 2 2" xfId="45827" xr:uid="{00000000-0005-0000-0000-000064AB0000}"/>
    <cellStyle name="Normal 12 6 2 5 2 2 5 3" xfId="33017" xr:uid="{00000000-0005-0000-0000-000065AB0000}"/>
    <cellStyle name="Normal 12 6 2 5 2 2 6" xfId="14717" xr:uid="{00000000-0005-0000-0000-000066AB0000}"/>
    <cellStyle name="Normal 12 6 2 5 2 2 6 2" xfId="40337" xr:uid="{00000000-0005-0000-0000-000067AB0000}"/>
    <cellStyle name="Normal 12 6 2 5 2 2 7" xfId="27527" xr:uid="{00000000-0005-0000-0000-000068AB0000}"/>
    <cellStyle name="Normal 12 6 2 5 2 3" xfId="2842" xr:uid="{00000000-0005-0000-0000-000069AB0000}"/>
    <cellStyle name="Normal 12 6 2 5 2 3 2" xfId="8332" xr:uid="{00000000-0005-0000-0000-00006AAB0000}"/>
    <cellStyle name="Normal 12 6 2 5 2 3 2 2" xfId="21143" xr:uid="{00000000-0005-0000-0000-00006BAB0000}"/>
    <cellStyle name="Normal 12 6 2 5 2 3 2 2 2" xfId="46763" xr:uid="{00000000-0005-0000-0000-00006CAB0000}"/>
    <cellStyle name="Normal 12 6 2 5 2 3 2 3" xfId="33953" xr:uid="{00000000-0005-0000-0000-00006DAB0000}"/>
    <cellStyle name="Normal 12 6 2 5 2 3 3" xfId="15653" xr:uid="{00000000-0005-0000-0000-00006EAB0000}"/>
    <cellStyle name="Normal 12 6 2 5 2 3 3 2" xfId="41273" xr:uid="{00000000-0005-0000-0000-00006FAB0000}"/>
    <cellStyle name="Normal 12 6 2 5 2 3 4" xfId="28463" xr:uid="{00000000-0005-0000-0000-000070AB0000}"/>
    <cellStyle name="Normal 12 6 2 5 2 4" xfId="4672" xr:uid="{00000000-0005-0000-0000-000071AB0000}"/>
    <cellStyle name="Normal 12 6 2 5 2 4 2" xfId="10162" xr:uid="{00000000-0005-0000-0000-000072AB0000}"/>
    <cellStyle name="Normal 12 6 2 5 2 4 2 2" xfId="22973" xr:uid="{00000000-0005-0000-0000-000073AB0000}"/>
    <cellStyle name="Normal 12 6 2 5 2 4 2 2 2" xfId="48593" xr:uid="{00000000-0005-0000-0000-000074AB0000}"/>
    <cellStyle name="Normal 12 6 2 5 2 4 2 3" xfId="35783" xr:uid="{00000000-0005-0000-0000-000075AB0000}"/>
    <cellStyle name="Normal 12 6 2 5 2 4 3" xfId="17483" xr:uid="{00000000-0005-0000-0000-000076AB0000}"/>
    <cellStyle name="Normal 12 6 2 5 2 4 3 2" xfId="43103" xr:uid="{00000000-0005-0000-0000-000077AB0000}"/>
    <cellStyle name="Normal 12 6 2 5 2 4 4" xfId="30293" xr:uid="{00000000-0005-0000-0000-000078AB0000}"/>
    <cellStyle name="Normal 12 6 2 5 2 5" xfId="11992" xr:uid="{00000000-0005-0000-0000-000079AB0000}"/>
    <cellStyle name="Normal 12 6 2 5 2 5 2" xfId="24803" xr:uid="{00000000-0005-0000-0000-00007AAB0000}"/>
    <cellStyle name="Normal 12 6 2 5 2 5 2 2" xfId="50423" xr:uid="{00000000-0005-0000-0000-00007BAB0000}"/>
    <cellStyle name="Normal 12 6 2 5 2 5 3" xfId="37613" xr:uid="{00000000-0005-0000-0000-00007CAB0000}"/>
    <cellStyle name="Normal 12 6 2 5 2 6" xfId="6502" xr:uid="{00000000-0005-0000-0000-00007DAB0000}"/>
    <cellStyle name="Normal 12 6 2 5 2 6 2" xfId="19313" xr:uid="{00000000-0005-0000-0000-00007EAB0000}"/>
    <cellStyle name="Normal 12 6 2 5 2 6 2 2" xfId="44933" xr:uid="{00000000-0005-0000-0000-00007FAB0000}"/>
    <cellStyle name="Normal 12 6 2 5 2 6 3" xfId="32123" xr:uid="{00000000-0005-0000-0000-000080AB0000}"/>
    <cellStyle name="Normal 12 6 2 5 2 7" xfId="13823" xr:uid="{00000000-0005-0000-0000-000081AB0000}"/>
    <cellStyle name="Normal 12 6 2 5 2 7 2" xfId="39443" xr:uid="{00000000-0005-0000-0000-000082AB0000}"/>
    <cellStyle name="Normal 12 6 2 5 2 8" xfId="26633" xr:uid="{00000000-0005-0000-0000-000083AB0000}"/>
    <cellStyle name="Normal 12 6 2 5 3" xfId="1506" xr:uid="{00000000-0005-0000-0000-000084AB0000}"/>
    <cellStyle name="Normal 12 6 2 5 3 2" xfId="3336" xr:uid="{00000000-0005-0000-0000-000085AB0000}"/>
    <cellStyle name="Normal 12 6 2 5 3 2 2" xfId="8826" xr:uid="{00000000-0005-0000-0000-000086AB0000}"/>
    <cellStyle name="Normal 12 6 2 5 3 2 2 2" xfId="21637" xr:uid="{00000000-0005-0000-0000-000087AB0000}"/>
    <cellStyle name="Normal 12 6 2 5 3 2 2 2 2" xfId="47257" xr:uid="{00000000-0005-0000-0000-000088AB0000}"/>
    <cellStyle name="Normal 12 6 2 5 3 2 2 3" xfId="34447" xr:uid="{00000000-0005-0000-0000-000089AB0000}"/>
    <cellStyle name="Normal 12 6 2 5 3 2 3" xfId="16147" xr:uid="{00000000-0005-0000-0000-00008AAB0000}"/>
    <cellStyle name="Normal 12 6 2 5 3 2 3 2" xfId="41767" xr:uid="{00000000-0005-0000-0000-00008BAB0000}"/>
    <cellStyle name="Normal 12 6 2 5 3 2 4" xfId="28957" xr:uid="{00000000-0005-0000-0000-00008CAB0000}"/>
    <cellStyle name="Normal 12 6 2 5 3 3" xfId="5166" xr:uid="{00000000-0005-0000-0000-00008DAB0000}"/>
    <cellStyle name="Normal 12 6 2 5 3 3 2" xfId="10656" xr:uid="{00000000-0005-0000-0000-00008EAB0000}"/>
    <cellStyle name="Normal 12 6 2 5 3 3 2 2" xfId="23467" xr:uid="{00000000-0005-0000-0000-00008FAB0000}"/>
    <cellStyle name="Normal 12 6 2 5 3 3 2 2 2" xfId="49087" xr:uid="{00000000-0005-0000-0000-000090AB0000}"/>
    <cellStyle name="Normal 12 6 2 5 3 3 2 3" xfId="36277" xr:uid="{00000000-0005-0000-0000-000091AB0000}"/>
    <cellStyle name="Normal 12 6 2 5 3 3 3" xfId="17977" xr:uid="{00000000-0005-0000-0000-000092AB0000}"/>
    <cellStyle name="Normal 12 6 2 5 3 3 3 2" xfId="43597" xr:uid="{00000000-0005-0000-0000-000093AB0000}"/>
    <cellStyle name="Normal 12 6 2 5 3 3 4" xfId="30787" xr:uid="{00000000-0005-0000-0000-000094AB0000}"/>
    <cellStyle name="Normal 12 6 2 5 3 4" xfId="12486" xr:uid="{00000000-0005-0000-0000-000095AB0000}"/>
    <cellStyle name="Normal 12 6 2 5 3 4 2" xfId="25297" xr:uid="{00000000-0005-0000-0000-000096AB0000}"/>
    <cellStyle name="Normal 12 6 2 5 3 4 2 2" xfId="50917" xr:uid="{00000000-0005-0000-0000-000097AB0000}"/>
    <cellStyle name="Normal 12 6 2 5 3 4 3" xfId="38107" xr:uid="{00000000-0005-0000-0000-000098AB0000}"/>
    <cellStyle name="Normal 12 6 2 5 3 5" xfId="6996" xr:uid="{00000000-0005-0000-0000-000099AB0000}"/>
    <cellStyle name="Normal 12 6 2 5 3 5 2" xfId="19807" xr:uid="{00000000-0005-0000-0000-00009AAB0000}"/>
    <cellStyle name="Normal 12 6 2 5 3 5 2 2" xfId="45427" xr:uid="{00000000-0005-0000-0000-00009BAB0000}"/>
    <cellStyle name="Normal 12 6 2 5 3 5 3" xfId="32617" xr:uid="{00000000-0005-0000-0000-00009CAB0000}"/>
    <cellStyle name="Normal 12 6 2 5 3 6" xfId="14317" xr:uid="{00000000-0005-0000-0000-00009DAB0000}"/>
    <cellStyle name="Normal 12 6 2 5 3 6 2" xfId="39937" xr:uid="{00000000-0005-0000-0000-00009EAB0000}"/>
    <cellStyle name="Normal 12 6 2 5 3 7" xfId="27127" xr:uid="{00000000-0005-0000-0000-00009FAB0000}"/>
    <cellStyle name="Normal 12 6 2 5 4" xfId="2442" xr:uid="{00000000-0005-0000-0000-0000A0AB0000}"/>
    <cellStyle name="Normal 12 6 2 5 4 2" xfId="7932" xr:uid="{00000000-0005-0000-0000-0000A1AB0000}"/>
    <cellStyle name="Normal 12 6 2 5 4 2 2" xfId="20743" xr:uid="{00000000-0005-0000-0000-0000A2AB0000}"/>
    <cellStyle name="Normal 12 6 2 5 4 2 2 2" xfId="46363" xr:uid="{00000000-0005-0000-0000-0000A3AB0000}"/>
    <cellStyle name="Normal 12 6 2 5 4 2 3" xfId="33553" xr:uid="{00000000-0005-0000-0000-0000A4AB0000}"/>
    <cellStyle name="Normal 12 6 2 5 4 3" xfId="15253" xr:uid="{00000000-0005-0000-0000-0000A5AB0000}"/>
    <cellStyle name="Normal 12 6 2 5 4 3 2" xfId="40873" xr:uid="{00000000-0005-0000-0000-0000A6AB0000}"/>
    <cellStyle name="Normal 12 6 2 5 4 4" xfId="28063" xr:uid="{00000000-0005-0000-0000-0000A7AB0000}"/>
    <cellStyle name="Normal 12 6 2 5 5" xfId="4272" xr:uid="{00000000-0005-0000-0000-0000A8AB0000}"/>
    <cellStyle name="Normal 12 6 2 5 5 2" xfId="9762" xr:uid="{00000000-0005-0000-0000-0000A9AB0000}"/>
    <cellStyle name="Normal 12 6 2 5 5 2 2" xfId="22573" xr:uid="{00000000-0005-0000-0000-0000AAAB0000}"/>
    <cellStyle name="Normal 12 6 2 5 5 2 2 2" xfId="48193" xr:uid="{00000000-0005-0000-0000-0000ABAB0000}"/>
    <cellStyle name="Normal 12 6 2 5 5 2 3" xfId="35383" xr:uid="{00000000-0005-0000-0000-0000ACAB0000}"/>
    <cellStyle name="Normal 12 6 2 5 5 3" xfId="17083" xr:uid="{00000000-0005-0000-0000-0000ADAB0000}"/>
    <cellStyle name="Normal 12 6 2 5 5 3 2" xfId="42703" xr:uid="{00000000-0005-0000-0000-0000AEAB0000}"/>
    <cellStyle name="Normal 12 6 2 5 5 4" xfId="29893" xr:uid="{00000000-0005-0000-0000-0000AFAB0000}"/>
    <cellStyle name="Normal 12 6 2 5 6" xfId="11592" xr:uid="{00000000-0005-0000-0000-0000B0AB0000}"/>
    <cellStyle name="Normal 12 6 2 5 6 2" xfId="24403" xr:uid="{00000000-0005-0000-0000-0000B1AB0000}"/>
    <cellStyle name="Normal 12 6 2 5 6 2 2" xfId="50023" xr:uid="{00000000-0005-0000-0000-0000B2AB0000}"/>
    <cellStyle name="Normal 12 6 2 5 6 3" xfId="37213" xr:uid="{00000000-0005-0000-0000-0000B3AB0000}"/>
    <cellStyle name="Normal 12 6 2 5 7" xfId="6102" xr:uid="{00000000-0005-0000-0000-0000B4AB0000}"/>
    <cellStyle name="Normal 12 6 2 5 7 2" xfId="18913" xr:uid="{00000000-0005-0000-0000-0000B5AB0000}"/>
    <cellStyle name="Normal 12 6 2 5 7 2 2" xfId="44533" xr:uid="{00000000-0005-0000-0000-0000B6AB0000}"/>
    <cellStyle name="Normal 12 6 2 5 7 3" xfId="31723" xr:uid="{00000000-0005-0000-0000-0000B7AB0000}"/>
    <cellStyle name="Normal 12 6 2 5 8" xfId="13423" xr:uid="{00000000-0005-0000-0000-0000B8AB0000}"/>
    <cellStyle name="Normal 12 6 2 5 8 2" xfId="39043" xr:uid="{00000000-0005-0000-0000-0000B9AB0000}"/>
    <cellStyle name="Normal 12 6 2 5 9" xfId="26233" xr:uid="{00000000-0005-0000-0000-0000BAAB0000}"/>
    <cellStyle name="Normal 12 6 2 6" xfId="745" xr:uid="{00000000-0005-0000-0000-0000BBAB0000}"/>
    <cellStyle name="Normal 12 6 2 6 2" xfId="1640" xr:uid="{00000000-0005-0000-0000-0000BCAB0000}"/>
    <cellStyle name="Normal 12 6 2 6 2 2" xfId="3470" xr:uid="{00000000-0005-0000-0000-0000BDAB0000}"/>
    <cellStyle name="Normal 12 6 2 6 2 2 2" xfId="8960" xr:uid="{00000000-0005-0000-0000-0000BEAB0000}"/>
    <cellStyle name="Normal 12 6 2 6 2 2 2 2" xfId="21771" xr:uid="{00000000-0005-0000-0000-0000BFAB0000}"/>
    <cellStyle name="Normal 12 6 2 6 2 2 2 2 2" xfId="47391" xr:uid="{00000000-0005-0000-0000-0000C0AB0000}"/>
    <cellStyle name="Normal 12 6 2 6 2 2 2 3" xfId="34581" xr:uid="{00000000-0005-0000-0000-0000C1AB0000}"/>
    <cellStyle name="Normal 12 6 2 6 2 2 3" xfId="16281" xr:uid="{00000000-0005-0000-0000-0000C2AB0000}"/>
    <cellStyle name="Normal 12 6 2 6 2 2 3 2" xfId="41901" xr:uid="{00000000-0005-0000-0000-0000C3AB0000}"/>
    <cellStyle name="Normal 12 6 2 6 2 2 4" xfId="29091" xr:uid="{00000000-0005-0000-0000-0000C4AB0000}"/>
    <cellStyle name="Normal 12 6 2 6 2 3" xfId="5300" xr:uid="{00000000-0005-0000-0000-0000C5AB0000}"/>
    <cellStyle name="Normal 12 6 2 6 2 3 2" xfId="10790" xr:uid="{00000000-0005-0000-0000-0000C6AB0000}"/>
    <cellStyle name="Normal 12 6 2 6 2 3 2 2" xfId="23601" xr:uid="{00000000-0005-0000-0000-0000C7AB0000}"/>
    <cellStyle name="Normal 12 6 2 6 2 3 2 2 2" xfId="49221" xr:uid="{00000000-0005-0000-0000-0000C8AB0000}"/>
    <cellStyle name="Normal 12 6 2 6 2 3 2 3" xfId="36411" xr:uid="{00000000-0005-0000-0000-0000C9AB0000}"/>
    <cellStyle name="Normal 12 6 2 6 2 3 3" xfId="18111" xr:uid="{00000000-0005-0000-0000-0000CAAB0000}"/>
    <cellStyle name="Normal 12 6 2 6 2 3 3 2" xfId="43731" xr:uid="{00000000-0005-0000-0000-0000CBAB0000}"/>
    <cellStyle name="Normal 12 6 2 6 2 3 4" xfId="30921" xr:uid="{00000000-0005-0000-0000-0000CCAB0000}"/>
    <cellStyle name="Normal 12 6 2 6 2 4" xfId="12620" xr:uid="{00000000-0005-0000-0000-0000CDAB0000}"/>
    <cellStyle name="Normal 12 6 2 6 2 4 2" xfId="25431" xr:uid="{00000000-0005-0000-0000-0000CEAB0000}"/>
    <cellStyle name="Normal 12 6 2 6 2 4 2 2" xfId="51051" xr:uid="{00000000-0005-0000-0000-0000CFAB0000}"/>
    <cellStyle name="Normal 12 6 2 6 2 4 3" xfId="38241" xr:uid="{00000000-0005-0000-0000-0000D0AB0000}"/>
    <cellStyle name="Normal 12 6 2 6 2 5" xfId="7130" xr:uid="{00000000-0005-0000-0000-0000D1AB0000}"/>
    <cellStyle name="Normal 12 6 2 6 2 5 2" xfId="19941" xr:uid="{00000000-0005-0000-0000-0000D2AB0000}"/>
    <cellStyle name="Normal 12 6 2 6 2 5 2 2" xfId="45561" xr:uid="{00000000-0005-0000-0000-0000D3AB0000}"/>
    <cellStyle name="Normal 12 6 2 6 2 5 3" xfId="32751" xr:uid="{00000000-0005-0000-0000-0000D4AB0000}"/>
    <cellStyle name="Normal 12 6 2 6 2 6" xfId="14451" xr:uid="{00000000-0005-0000-0000-0000D5AB0000}"/>
    <cellStyle name="Normal 12 6 2 6 2 6 2" xfId="40071" xr:uid="{00000000-0005-0000-0000-0000D6AB0000}"/>
    <cellStyle name="Normal 12 6 2 6 2 7" xfId="27261" xr:uid="{00000000-0005-0000-0000-0000D7AB0000}"/>
    <cellStyle name="Normal 12 6 2 6 3" xfId="2576" xr:uid="{00000000-0005-0000-0000-0000D8AB0000}"/>
    <cellStyle name="Normal 12 6 2 6 3 2" xfId="8066" xr:uid="{00000000-0005-0000-0000-0000D9AB0000}"/>
    <cellStyle name="Normal 12 6 2 6 3 2 2" xfId="20877" xr:uid="{00000000-0005-0000-0000-0000DAAB0000}"/>
    <cellStyle name="Normal 12 6 2 6 3 2 2 2" xfId="46497" xr:uid="{00000000-0005-0000-0000-0000DBAB0000}"/>
    <cellStyle name="Normal 12 6 2 6 3 2 3" xfId="33687" xr:uid="{00000000-0005-0000-0000-0000DCAB0000}"/>
    <cellStyle name="Normal 12 6 2 6 3 3" xfId="15387" xr:uid="{00000000-0005-0000-0000-0000DDAB0000}"/>
    <cellStyle name="Normal 12 6 2 6 3 3 2" xfId="41007" xr:uid="{00000000-0005-0000-0000-0000DEAB0000}"/>
    <cellStyle name="Normal 12 6 2 6 3 4" xfId="28197" xr:uid="{00000000-0005-0000-0000-0000DFAB0000}"/>
    <cellStyle name="Normal 12 6 2 6 4" xfId="4406" xr:uid="{00000000-0005-0000-0000-0000E0AB0000}"/>
    <cellStyle name="Normal 12 6 2 6 4 2" xfId="9896" xr:uid="{00000000-0005-0000-0000-0000E1AB0000}"/>
    <cellStyle name="Normal 12 6 2 6 4 2 2" xfId="22707" xr:uid="{00000000-0005-0000-0000-0000E2AB0000}"/>
    <cellStyle name="Normal 12 6 2 6 4 2 2 2" xfId="48327" xr:uid="{00000000-0005-0000-0000-0000E3AB0000}"/>
    <cellStyle name="Normal 12 6 2 6 4 2 3" xfId="35517" xr:uid="{00000000-0005-0000-0000-0000E4AB0000}"/>
    <cellStyle name="Normal 12 6 2 6 4 3" xfId="17217" xr:uid="{00000000-0005-0000-0000-0000E5AB0000}"/>
    <cellStyle name="Normal 12 6 2 6 4 3 2" xfId="42837" xr:uid="{00000000-0005-0000-0000-0000E6AB0000}"/>
    <cellStyle name="Normal 12 6 2 6 4 4" xfId="30027" xr:uid="{00000000-0005-0000-0000-0000E7AB0000}"/>
    <cellStyle name="Normal 12 6 2 6 5" xfId="11726" xr:uid="{00000000-0005-0000-0000-0000E8AB0000}"/>
    <cellStyle name="Normal 12 6 2 6 5 2" xfId="24537" xr:uid="{00000000-0005-0000-0000-0000E9AB0000}"/>
    <cellStyle name="Normal 12 6 2 6 5 2 2" xfId="50157" xr:uid="{00000000-0005-0000-0000-0000EAAB0000}"/>
    <cellStyle name="Normal 12 6 2 6 5 3" xfId="37347" xr:uid="{00000000-0005-0000-0000-0000EBAB0000}"/>
    <cellStyle name="Normal 12 6 2 6 6" xfId="6236" xr:uid="{00000000-0005-0000-0000-0000ECAB0000}"/>
    <cellStyle name="Normal 12 6 2 6 6 2" xfId="19047" xr:uid="{00000000-0005-0000-0000-0000EDAB0000}"/>
    <cellStyle name="Normal 12 6 2 6 6 2 2" xfId="44667" xr:uid="{00000000-0005-0000-0000-0000EEAB0000}"/>
    <cellStyle name="Normal 12 6 2 6 6 3" xfId="31857" xr:uid="{00000000-0005-0000-0000-0000EFAB0000}"/>
    <cellStyle name="Normal 12 6 2 6 7" xfId="13557" xr:uid="{00000000-0005-0000-0000-0000F0AB0000}"/>
    <cellStyle name="Normal 12 6 2 6 7 2" xfId="39177" xr:uid="{00000000-0005-0000-0000-0000F1AB0000}"/>
    <cellStyle name="Normal 12 6 2 6 8" xfId="26367" xr:uid="{00000000-0005-0000-0000-0000F2AB0000}"/>
    <cellStyle name="Normal 12 6 2 7" xfId="1146" xr:uid="{00000000-0005-0000-0000-0000F3AB0000}"/>
    <cellStyle name="Normal 12 6 2 7 2" xfId="2976" xr:uid="{00000000-0005-0000-0000-0000F4AB0000}"/>
    <cellStyle name="Normal 12 6 2 7 2 2" xfId="8466" xr:uid="{00000000-0005-0000-0000-0000F5AB0000}"/>
    <cellStyle name="Normal 12 6 2 7 2 2 2" xfId="21277" xr:uid="{00000000-0005-0000-0000-0000F6AB0000}"/>
    <cellStyle name="Normal 12 6 2 7 2 2 2 2" xfId="46897" xr:uid="{00000000-0005-0000-0000-0000F7AB0000}"/>
    <cellStyle name="Normal 12 6 2 7 2 2 3" xfId="34087" xr:uid="{00000000-0005-0000-0000-0000F8AB0000}"/>
    <cellStyle name="Normal 12 6 2 7 2 3" xfId="15787" xr:uid="{00000000-0005-0000-0000-0000F9AB0000}"/>
    <cellStyle name="Normal 12 6 2 7 2 3 2" xfId="41407" xr:uid="{00000000-0005-0000-0000-0000FAAB0000}"/>
    <cellStyle name="Normal 12 6 2 7 2 4" xfId="28597" xr:uid="{00000000-0005-0000-0000-0000FBAB0000}"/>
    <cellStyle name="Normal 12 6 2 7 3" xfId="4806" xr:uid="{00000000-0005-0000-0000-0000FCAB0000}"/>
    <cellStyle name="Normal 12 6 2 7 3 2" xfId="10296" xr:uid="{00000000-0005-0000-0000-0000FDAB0000}"/>
    <cellStyle name="Normal 12 6 2 7 3 2 2" xfId="23107" xr:uid="{00000000-0005-0000-0000-0000FEAB0000}"/>
    <cellStyle name="Normal 12 6 2 7 3 2 2 2" xfId="48727" xr:uid="{00000000-0005-0000-0000-0000FFAB0000}"/>
    <cellStyle name="Normal 12 6 2 7 3 2 3" xfId="35917" xr:uid="{00000000-0005-0000-0000-000000AC0000}"/>
    <cellStyle name="Normal 12 6 2 7 3 3" xfId="17617" xr:uid="{00000000-0005-0000-0000-000001AC0000}"/>
    <cellStyle name="Normal 12 6 2 7 3 3 2" xfId="43237" xr:uid="{00000000-0005-0000-0000-000002AC0000}"/>
    <cellStyle name="Normal 12 6 2 7 3 4" xfId="30427" xr:uid="{00000000-0005-0000-0000-000003AC0000}"/>
    <cellStyle name="Normal 12 6 2 7 4" xfId="12126" xr:uid="{00000000-0005-0000-0000-000004AC0000}"/>
    <cellStyle name="Normal 12 6 2 7 4 2" xfId="24937" xr:uid="{00000000-0005-0000-0000-000005AC0000}"/>
    <cellStyle name="Normal 12 6 2 7 4 2 2" xfId="50557" xr:uid="{00000000-0005-0000-0000-000006AC0000}"/>
    <cellStyle name="Normal 12 6 2 7 4 3" xfId="37747" xr:uid="{00000000-0005-0000-0000-000007AC0000}"/>
    <cellStyle name="Normal 12 6 2 7 5" xfId="6636" xr:uid="{00000000-0005-0000-0000-000008AC0000}"/>
    <cellStyle name="Normal 12 6 2 7 5 2" xfId="19447" xr:uid="{00000000-0005-0000-0000-000009AC0000}"/>
    <cellStyle name="Normal 12 6 2 7 5 2 2" xfId="45067" xr:uid="{00000000-0005-0000-0000-00000AAC0000}"/>
    <cellStyle name="Normal 12 6 2 7 5 3" xfId="32257" xr:uid="{00000000-0005-0000-0000-00000BAC0000}"/>
    <cellStyle name="Normal 12 6 2 7 6" xfId="13957" xr:uid="{00000000-0005-0000-0000-00000CAC0000}"/>
    <cellStyle name="Normal 12 6 2 7 6 2" xfId="39577" xr:uid="{00000000-0005-0000-0000-00000DAC0000}"/>
    <cellStyle name="Normal 12 6 2 7 7" xfId="26767" xr:uid="{00000000-0005-0000-0000-00000EAC0000}"/>
    <cellStyle name="Normal 12 6 2 8" xfId="2041" xr:uid="{00000000-0005-0000-0000-00000FAC0000}"/>
    <cellStyle name="Normal 12 6 2 8 2" xfId="3871" xr:uid="{00000000-0005-0000-0000-000010AC0000}"/>
    <cellStyle name="Normal 12 6 2 8 2 2" xfId="9361" xr:uid="{00000000-0005-0000-0000-000011AC0000}"/>
    <cellStyle name="Normal 12 6 2 8 2 2 2" xfId="22172" xr:uid="{00000000-0005-0000-0000-000012AC0000}"/>
    <cellStyle name="Normal 12 6 2 8 2 2 2 2" xfId="47792" xr:uid="{00000000-0005-0000-0000-000013AC0000}"/>
    <cellStyle name="Normal 12 6 2 8 2 2 3" xfId="34982" xr:uid="{00000000-0005-0000-0000-000014AC0000}"/>
    <cellStyle name="Normal 12 6 2 8 2 3" xfId="16682" xr:uid="{00000000-0005-0000-0000-000015AC0000}"/>
    <cellStyle name="Normal 12 6 2 8 2 3 2" xfId="42302" xr:uid="{00000000-0005-0000-0000-000016AC0000}"/>
    <cellStyle name="Normal 12 6 2 8 2 4" xfId="29492" xr:uid="{00000000-0005-0000-0000-000017AC0000}"/>
    <cellStyle name="Normal 12 6 2 8 3" xfId="5701" xr:uid="{00000000-0005-0000-0000-000018AC0000}"/>
    <cellStyle name="Normal 12 6 2 8 3 2" xfId="11191" xr:uid="{00000000-0005-0000-0000-000019AC0000}"/>
    <cellStyle name="Normal 12 6 2 8 3 2 2" xfId="24002" xr:uid="{00000000-0005-0000-0000-00001AAC0000}"/>
    <cellStyle name="Normal 12 6 2 8 3 2 2 2" xfId="49622" xr:uid="{00000000-0005-0000-0000-00001BAC0000}"/>
    <cellStyle name="Normal 12 6 2 8 3 2 3" xfId="36812" xr:uid="{00000000-0005-0000-0000-00001CAC0000}"/>
    <cellStyle name="Normal 12 6 2 8 3 3" xfId="18512" xr:uid="{00000000-0005-0000-0000-00001DAC0000}"/>
    <cellStyle name="Normal 12 6 2 8 3 3 2" xfId="44132" xr:uid="{00000000-0005-0000-0000-00001EAC0000}"/>
    <cellStyle name="Normal 12 6 2 8 3 4" xfId="31322" xr:uid="{00000000-0005-0000-0000-00001FAC0000}"/>
    <cellStyle name="Normal 12 6 2 8 4" xfId="13021" xr:uid="{00000000-0005-0000-0000-000020AC0000}"/>
    <cellStyle name="Normal 12 6 2 8 4 2" xfId="25832" xr:uid="{00000000-0005-0000-0000-000021AC0000}"/>
    <cellStyle name="Normal 12 6 2 8 4 2 2" xfId="51452" xr:uid="{00000000-0005-0000-0000-000022AC0000}"/>
    <cellStyle name="Normal 12 6 2 8 4 3" xfId="38642" xr:uid="{00000000-0005-0000-0000-000023AC0000}"/>
    <cellStyle name="Normal 12 6 2 8 5" xfId="7531" xr:uid="{00000000-0005-0000-0000-000024AC0000}"/>
    <cellStyle name="Normal 12 6 2 8 5 2" xfId="20342" xr:uid="{00000000-0005-0000-0000-000025AC0000}"/>
    <cellStyle name="Normal 12 6 2 8 5 2 2" xfId="45962" xr:uid="{00000000-0005-0000-0000-000026AC0000}"/>
    <cellStyle name="Normal 12 6 2 8 5 3" xfId="33152" xr:uid="{00000000-0005-0000-0000-000027AC0000}"/>
    <cellStyle name="Normal 12 6 2 8 6" xfId="14852" xr:uid="{00000000-0005-0000-0000-000028AC0000}"/>
    <cellStyle name="Normal 12 6 2 8 6 2" xfId="40472" xr:uid="{00000000-0005-0000-0000-000029AC0000}"/>
    <cellStyle name="Normal 12 6 2 8 7" xfId="27662" xr:uid="{00000000-0005-0000-0000-00002AAC0000}"/>
    <cellStyle name="Normal 12 6 2 9" xfId="2082" xr:uid="{00000000-0005-0000-0000-00002BAC0000}"/>
    <cellStyle name="Normal 12 6 2 9 2" xfId="7572" xr:uid="{00000000-0005-0000-0000-00002CAC0000}"/>
    <cellStyle name="Normal 12 6 2 9 2 2" xfId="20383" xr:uid="{00000000-0005-0000-0000-00002DAC0000}"/>
    <cellStyle name="Normal 12 6 2 9 2 2 2" xfId="46003" xr:uid="{00000000-0005-0000-0000-00002EAC0000}"/>
    <cellStyle name="Normal 12 6 2 9 2 3" xfId="33193" xr:uid="{00000000-0005-0000-0000-00002FAC0000}"/>
    <cellStyle name="Normal 12 6 2 9 3" xfId="14893" xr:uid="{00000000-0005-0000-0000-000030AC0000}"/>
    <cellStyle name="Normal 12 6 2 9 3 2" xfId="40513" xr:uid="{00000000-0005-0000-0000-000031AC0000}"/>
    <cellStyle name="Normal 12 6 2 9 4" xfId="27703" xr:uid="{00000000-0005-0000-0000-000032AC0000}"/>
    <cellStyle name="Normal 12 6 3" xfId="312" xr:uid="{00000000-0005-0000-0000-000033AC0000}"/>
    <cellStyle name="Normal 12 6 3 10" xfId="5804" xr:uid="{00000000-0005-0000-0000-000034AC0000}"/>
    <cellStyle name="Normal 12 6 3 10 2" xfId="18615" xr:uid="{00000000-0005-0000-0000-000035AC0000}"/>
    <cellStyle name="Normal 12 6 3 10 2 2" xfId="44235" xr:uid="{00000000-0005-0000-0000-000036AC0000}"/>
    <cellStyle name="Normal 12 6 3 10 3" xfId="31425" xr:uid="{00000000-0005-0000-0000-000037AC0000}"/>
    <cellStyle name="Normal 12 6 3 11" xfId="13125" xr:uid="{00000000-0005-0000-0000-000038AC0000}"/>
    <cellStyle name="Normal 12 6 3 11 2" xfId="38745" xr:uid="{00000000-0005-0000-0000-000039AC0000}"/>
    <cellStyle name="Normal 12 6 3 12" xfId="25935" xr:uid="{00000000-0005-0000-0000-00003AAC0000}"/>
    <cellStyle name="Normal 12 6 3 2" xfId="541" xr:uid="{00000000-0005-0000-0000-00003BAC0000}"/>
    <cellStyle name="Normal 12 6 3 2 2" xfId="940" xr:uid="{00000000-0005-0000-0000-00003CAC0000}"/>
    <cellStyle name="Normal 12 6 3 2 2 2" xfId="1835" xr:uid="{00000000-0005-0000-0000-00003DAC0000}"/>
    <cellStyle name="Normal 12 6 3 2 2 2 2" xfId="3665" xr:uid="{00000000-0005-0000-0000-00003EAC0000}"/>
    <cellStyle name="Normal 12 6 3 2 2 2 2 2" xfId="9155" xr:uid="{00000000-0005-0000-0000-00003FAC0000}"/>
    <cellStyle name="Normal 12 6 3 2 2 2 2 2 2" xfId="21966" xr:uid="{00000000-0005-0000-0000-000040AC0000}"/>
    <cellStyle name="Normal 12 6 3 2 2 2 2 2 2 2" xfId="47586" xr:uid="{00000000-0005-0000-0000-000041AC0000}"/>
    <cellStyle name="Normal 12 6 3 2 2 2 2 2 3" xfId="34776" xr:uid="{00000000-0005-0000-0000-000042AC0000}"/>
    <cellStyle name="Normal 12 6 3 2 2 2 2 3" xfId="16476" xr:uid="{00000000-0005-0000-0000-000043AC0000}"/>
    <cellStyle name="Normal 12 6 3 2 2 2 2 3 2" xfId="42096" xr:uid="{00000000-0005-0000-0000-000044AC0000}"/>
    <cellStyle name="Normal 12 6 3 2 2 2 2 4" xfId="29286" xr:uid="{00000000-0005-0000-0000-000045AC0000}"/>
    <cellStyle name="Normal 12 6 3 2 2 2 3" xfId="5495" xr:uid="{00000000-0005-0000-0000-000046AC0000}"/>
    <cellStyle name="Normal 12 6 3 2 2 2 3 2" xfId="10985" xr:uid="{00000000-0005-0000-0000-000047AC0000}"/>
    <cellStyle name="Normal 12 6 3 2 2 2 3 2 2" xfId="23796" xr:uid="{00000000-0005-0000-0000-000048AC0000}"/>
    <cellStyle name="Normal 12 6 3 2 2 2 3 2 2 2" xfId="49416" xr:uid="{00000000-0005-0000-0000-000049AC0000}"/>
    <cellStyle name="Normal 12 6 3 2 2 2 3 2 3" xfId="36606" xr:uid="{00000000-0005-0000-0000-00004AAC0000}"/>
    <cellStyle name="Normal 12 6 3 2 2 2 3 3" xfId="18306" xr:uid="{00000000-0005-0000-0000-00004BAC0000}"/>
    <cellStyle name="Normal 12 6 3 2 2 2 3 3 2" xfId="43926" xr:uid="{00000000-0005-0000-0000-00004CAC0000}"/>
    <cellStyle name="Normal 12 6 3 2 2 2 3 4" xfId="31116" xr:uid="{00000000-0005-0000-0000-00004DAC0000}"/>
    <cellStyle name="Normal 12 6 3 2 2 2 4" xfId="12815" xr:uid="{00000000-0005-0000-0000-00004EAC0000}"/>
    <cellStyle name="Normal 12 6 3 2 2 2 4 2" xfId="25626" xr:uid="{00000000-0005-0000-0000-00004FAC0000}"/>
    <cellStyle name="Normal 12 6 3 2 2 2 4 2 2" xfId="51246" xr:uid="{00000000-0005-0000-0000-000050AC0000}"/>
    <cellStyle name="Normal 12 6 3 2 2 2 4 3" xfId="38436" xr:uid="{00000000-0005-0000-0000-000051AC0000}"/>
    <cellStyle name="Normal 12 6 3 2 2 2 5" xfId="7325" xr:uid="{00000000-0005-0000-0000-000052AC0000}"/>
    <cellStyle name="Normal 12 6 3 2 2 2 5 2" xfId="20136" xr:uid="{00000000-0005-0000-0000-000053AC0000}"/>
    <cellStyle name="Normal 12 6 3 2 2 2 5 2 2" xfId="45756" xr:uid="{00000000-0005-0000-0000-000054AC0000}"/>
    <cellStyle name="Normal 12 6 3 2 2 2 5 3" xfId="32946" xr:uid="{00000000-0005-0000-0000-000055AC0000}"/>
    <cellStyle name="Normal 12 6 3 2 2 2 6" xfId="14646" xr:uid="{00000000-0005-0000-0000-000056AC0000}"/>
    <cellStyle name="Normal 12 6 3 2 2 2 6 2" xfId="40266" xr:uid="{00000000-0005-0000-0000-000057AC0000}"/>
    <cellStyle name="Normal 12 6 3 2 2 2 7" xfId="27456" xr:uid="{00000000-0005-0000-0000-000058AC0000}"/>
    <cellStyle name="Normal 12 6 3 2 2 3" xfId="2771" xr:uid="{00000000-0005-0000-0000-000059AC0000}"/>
    <cellStyle name="Normal 12 6 3 2 2 3 2" xfId="8261" xr:uid="{00000000-0005-0000-0000-00005AAC0000}"/>
    <cellStyle name="Normal 12 6 3 2 2 3 2 2" xfId="21072" xr:uid="{00000000-0005-0000-0000-00005BAC0000}"/>
    <cellStyle name="Normal 12 6 3 2 2 3 2 2 2" xfId="46692" xr:uid="{00000000-0005-0000-0000-00005CAC0000}"/>
    <cellStyle name="Normal 12 6 3 2 2 3 2 3" xfId="33882" xr:uid="{00000000-0005-0000-0000-00005DAC0000}"/>
    <cellStyle name="Normal 12 6 3 2 2 3 3" xfId="15582" xr:uid="{00000000-0005-0000-0000-00005EAC0000}"/>
    <cellStyle name="Normal 12 6 3 2 2 3 3 2" xfId="41202" xr:uid="{00000000-0005-0000-0000-00005FAC0000}"/>
    <cellStyle name="Normal 12 6 3 2 2 3 4" xfId="28392" xr:uid="{00000000-0005-0000-0000-000060AC0000}"/>
    <cellStyle name="Normal 12 6 3 2 2 4" xfId="4601" xr:uid="{00000000-0005-0000-0000-000061AC0000}"/>
    <cellStyle name="Normal 12 6 3 2 2 4 2" xfId="10091" xr:uid="{00000000-0005-0000-0000-000062AC0000}"/>
    <cellStyle name="Normal 12 6 3 2 2 4 2 2" xfId="22902" xr:uid="{00000000-0005-0000-0000-000063AC0000}"/>
    <cellStyle name="Normal 12 6 3 2 2 4 2 2 2" xfId="48522" xr:uid="{00000000-0005-0000-0000-000064AC0000}"/>
    <cellStyle name="Normal 12 6 3 2 2 4 2 3" xfId="35712" xr:uid="{00000000-0005-0000-0000-000065AC0000}"/>
    <cellStyle name="Normal 12 6 3 2 2 4 3" xfId="17412" xr:uid="{00000000-0005-0000-0000-000066AC0000}"/>
    <cellStyle name="Normal 12 6 3 2 2 4 3 2" xfId="43032" xr:uid="{00000000-0005-0000-0000-000067AC0000}"/>
    <cellStyle name="Normal 12 6 3 2 2 4 4" xfId="30222" xr:uid="{00000000-0005-0000-0000-000068AC0000}"/>
    <cellStyle name="Normal 12 6 3 2 2 5" xfId="11921" xr:uid="{00000000-0005-0000-0000-000069AC0000}"/>
    <cellStyle name="Normal 12 6 3 2 2 5 2" xfId="24732" xr:uid="{00000000-0005-0000-0000-00006AAC0000}"/>
    <cellStyle name="Normal 12 6 3 2 2 5 2 2" xfId="50352" xr:uid="{00000000-0005-0000-0000-00006BAC0000}"/>
    <cellStyle name="Normal 12 6 3 2 2 5 3" xfId="37542" xr:uid="{00000000-0005-0000-0000-00006CAC0000}"/>
    <cellStyle name="Normal 12 6 3 2 2 6" xfId="6431" xr:uid="{00000000-0005-0000-0000-00006DAC0000}"/>
    <cellStyle name="Normal 12 6 3 2 2 6 2" xfId="19242" xr:uid="{00000000-0005-0000-0000-00006EAC0000}"/>
    <cellStyle name="Normal 12 6 3 2 2 6 2 2" xfId="44862" xr:uid="{00000000-0005-0000-0000-00006FAC0000}"/>
    <cellStyle name="Normal 12 6 3 2 2 6 3" xfId="32052" xr:uid="{00000000-0005-0000-0000-000070AC0000}"/>
    <cellStyle name="Normal 12 6 3 2 2 7" xfId="13752" xr:uid="{00000000-0005-0000-0000-000071AC0000}"/>
    <cellStyle name="Normal 12 6 3 2 2 7 2" xfId="39372" xr:uid="{00000000-0005-0000-0000-000072AC0000}"/>
    <cellStyle name="Normal 12 6 3 2 2 8" xfId="26562" xr:uid="{00000000-0005-0000-0000-000073AC0000}"/>
    <cellStyle name="Normal 12 6 3 2 3" xfId="1436" xr:uid="{00000000-0005-0000-0000-000074AC0000}"/>
    <cellStyle name="Normal 12 6 3 2 3 2" xfId="3266" xr:uid="{00000000-0005-0000-0000-000075AC0000}"/>
    <cellStyle name="Normal 12 6 3 2 3 2 2" xfId="8756" xr:uid="{00000000-0005-0000-0000-000076AC0000}"/>
    <cellStyle name="Normal 12 6 3 2 3 2 2 2" xfId="21567" xr:uid="{00000000-0005-0000-0000-000077AC0000}"/>
    <cellStyle name="Normal 12 6 3 2 3 2 2 2 2" xfId="47187" xr:uid="{00000000-0005-0000-0000-000078AC0000}"/>
    <cellStyle name="Normal 12 6 3 2 3 2 2 3" xfId="34377" xr:uid="{00000000-0005-0000-0000-000079AC0000}"/>
    <cellStyle name="Normal 12 6 3 2 3 2 3" xfId="16077" xr:uid="{00000000-0005-0000-0000-00007AAC0000}"/>
    <cellStyle name="Normal 12 6 3 2 3 2 3 2" xfId="41697" xr:uid="{00000000-0005-0000-0000-00007BAC0000}"/>
    <cellStyle name="Normal 12 6 3 2 3 2 4" xfId="28887" xr:uid="{00000000-0005-0000-0000-00007CAC0000}"/>
    <cellStyle name="Normal 12 6 3 2 3 3" xfId="5096" xr:uid="{00000000-0005-0000-0000-00007DAC0000}"/>
    <cellStyle name="Normal 12 6 3 2 3 3 2" xfId="10586" xr:uid="{00000000-0005-0000-0000-00007EAC0000}"/>
    <cellStyle name="Normal 12 6 3 2 3 3 2 2" xfId="23397" xr:uid="{00000000-0005-0000-0000-00007FAC0000}"/>
    <cellStyle name="Normal 12 6 3 2 3 3 2 2 2" xfId="49017" xr:uid="{00000000-0005-0000-0000-000080AC0000}"/>
    <cellStyle name="Normal 12 6 3 2 3 3 2 3" xfId="36207" xr:uid="{00000000-0005-0000-0000-000081AC0000}"/>
    <cellStyle name="Normal 12 6 3 2 3 3 3" xfId="17907" xr:uid="{00000000-0005-0000-0000-000082AC0000}"/>
    <cellStyle name="Normal 12 6 3 2 3 3 3 2" xfId="43527" xr:uid="{00000000-0005-0000-0000-000083AC0000}"/>
    <cellStyle name="Normal 12 6 3 2 3 3 4" xfId="30717" xr:uid="{00000000-0005-0000-0000-000084AC0000}"/>
    <cellStyle name="Normal 12 6 3 2 3 4" xfId="12416" xr:uid="{00000000-0005-0000-0000-000085AC0000}"/>
    <cellStyle name="Normal 12 6 3 2 3 4 2" xfId="25227" xr:uid="{00000000-0005-0000-0000-000086AC0000}"/>
    <cellStyle name="Normal 12 6 3 2 3 4 2 2" xfId="50847" xr:uid="{00000000-0005-0000-0000-000087AC0000}"/>
    <cellStyle name="Normal 12 6 3 2 3 4 3" xfId="38037" xr:uid="{00000000-0005-0000-0000-000088AC0000}"/>
    <cellStyle name="Normal 12 6 3 2 3 5" xfId="6926" xr:uid="{00000000-0005-0000-0000-000089AC0000}"/>
    <cellStyle name="Normal 12 6 3 2 3 5 2" xfId="19737" xr:uid="{00000000-0005-0000-0000-00008AAC0000}"/>
    <cellStyle name="Normal 12 6 3 2 3 5 2 2" xfId="45357" xr:uid="{00000000-0005-0000-0000-00008BAC0000}"/>
    <cellStyle name="Normal 12 6 3 2 3 5 3" xfId="32547" xr:uid="{00000000-0005-0000-0000-00008CAC0000}"/>
    <cellStyle name="Normal 12 6 3 2 3 6" xfId="14247" xr:uid="{00000000-0005-0000-0000-00008DAC0000}"/>
    <cellStyle name="Normal 12 6 3 2 3 6 2" xfId="39867" xr:uid="{00000000-0005-0000-0000-00008EAC0000}"/>
    <cellStyle name="Normal 12 6 3 2 3 7" xfId="27057" xr:uid="{00000000-0005-0000-0000-00008FAC0000}"/>
    <cellStyle name="Normal 12 6 3 2 4" xfId="2372" xr:uid="{00000000-0005-0000-0000-000090AC0000}"/>
    <cellStyle name="Normal 12 6 3 2 4 2" xfId="7862" xr:uid="{00000000-0005-0000-0000-000091AC0000}"/>
    <cellStyle name="Normal 12 6 3 2 4 2 2" xfId="20673" xr:uid="{00000000-0005-0000-0000-000092AC0000}"/>
    <cellStyle name="Normal 12 6 3 2 4 2 2 2" xfId="46293" xr:uid="{00000000-0005-0000-0000-000093AC0000}"/>
    <cellStyle name="Normal 12 6 3 2 4 2 3" xfId="33483" xr:uid="{00000000-0005-0000-0000-000094AC0000}"/>
    <cellStyle name="Normal 12 6 3 2 4 3" xfId="15183" xr:uid="{00000000-0005-0000-0000-000095AC0000}"/>
    <cellStyle name="Normal 12 6 3 2 4 3 2" xfId="40803" xr:uid="{00000000-0005-0000-0000-000096AC0000}"/>
    <cellStyle name="Normal 12 6 3 2 4 4" xfId="27993" xr:uid="{00000000-0005-0000-0000-000097AC0000}"/>
    <cellStyle name="Normal 12 6 3 2 5" xfId="4202" xr:uid="{00000000-0005-0000-0000-000098AC0000}"/>
    <cellStyle name="Normal 12 6 3 2 5 2" xfId="9692" xr:uid="{00000000-0005-0000-0000-000099AC0000}"/>
    <cellStyle name="Normal 12 6 3 2 5 2 2" xfId="22503" xr:uid="{00000000-0005-0000-0000-00009AAC0000}"/>
    <cellStyle name="Normal 12 6 3 2 5 2 2 2" xfId="48123" xr:uid="{00000000-0005-0000-0000-00009BAC0000}"/>
    <cellStyle name="Normal 12 6 3 2 5 2 3" xfId="35313" xr:uid="{00000000-0005-0000-0000-00009CAC0000}"/>
    <cellStyle name="Normal 12 6 3 2 5 3" xfId="17013" xr:uid="{00000000-0005-0000-0000-00009DAC0000}"/>
    <cellStyle name="Normal 12 6 3 2 5 3 2" xfId="42633" xr:uid="{00000000-0005-0000-0000-00009EAC0000}"/>
    <cellStyle name="Normal 12 6 3 2 5 4" xfId="29823" xr:uid="{00000000-0005-0000-0000-00009FAC0000}"/>
    <cellStyle name="Normal 12 6 3 2 6" xfId="11522" xr:uid="{00000000-0005-0000-0000-0000A0AC0000}"/>
    <cellStyle name="Normal 12 6 3 2 6 2" xfId="24333" xr:uid="{00000000-0005-0000-0000-0000A1AC0000}"/>
    <cellStyle name="Normal 12 6 3 2 6 2 2" xfId="49953" xr:uid="{00000000-0005-0000-0000-0000A2AC0000}"/>
    <cellStyle name="Normal 12 6 3 2 6 3" xfId="37143" xr:uid="{00000000-0005-0000-0000-0000A3AC0000}"/>
    <cellStyle name="Normal 12 6 3 2 7" xfId="6032" xr:uid="{00000000-0005-0000-0000-0000A4AC0000}"/>
    <cellStyle name="Normal 12 6 3 2 7 2" xfId="18843" xr:uid="{00000000-0005-0000-0000-0000A5AC0000}"/>
    <cellStyle name="Normal 12 6 3 2 7 2 2" xfId="44463" xr:uid="{00000000-0005-0000-0000-0000A6AC0000}"/>
    <cellStyle name="Normal 12 6 3 2 7 3" xfId="31653" xr:uid="{00000000-0005-0000-0000-0000A7AC0000}"/>
    <cellStyle name="Normal 12 6 3 2 8" xfId="13353" xr:uid="{00000000-0005-0000-0000-0000A8AC0000}"/>
    <cellStyle name="Normal 12 6 3 2 8 2" xfId="38973" xr:uid="{00000000-0005-0000-0000-0000A9AC0000}"/>
    <cellStyle name="Normal 12 6 3 2 9" xfId="26163" xr:uid="{00000000-0005-0000-0000-0000AAAC0000}"/>
    <cellStyle name="Normal 12 6 3 3" xfId="673" xr:uid="{00000000-0005-0000-0000-0000ABAC0000}"/>
    <cellStyle name="Normal 12 6 3 3 2" xfId="1073" xr:uid="{00000000-0005-0000-0000-0000ACAC0000}"/>
    <cellStyle name="Normal 12 6 3 3 2 2" xfId="1968" xr:uid="{00000000-0005-0000-0000-0000ADAC0000}"/>
    <cellStyle name="Normal 12 6 3 3 2 2 2" xfId="3798" xr:uid="{00000000-0005-0000-0000-0000AEAC0000}"/>
    <cellStyle name="Normal 12 6 3 3 2 2 2 2" xfId="9288" xr:uid="{00000000-0005-0000-0000-0000AFAC0000}"/>
    <cellStyle name="Normal 12 6 3 3 2 2 2 2 2" xfId="22099" xr:uid="{00000000-0005-0000-0000-0000B0AC0000}"/>
    <cellStyle name="Normal 12 6 3 3 2 2 2 2 2 2" xfId="47719" xr:uid="{00000000-0005-0000-0000-0000B1AC0000}"/>
    <cellStyle name="Normal 12 6 3 3 2 2 2 2 3" xfId="34909" xr:uid="{00000000-0005-0000-0000-0000B2AC0000}"/>
    <cellStyle name="Normal 12 6 3 3 2 2 2 3" xfId="16609" xr:uid="{00000000-0005-0000-0000-0000B3AC0000}"/>
    <cellStyle name="Normal 12 6 3 3 2 2 2 3 2" xfId="42229" xr:uid="{00000000-0005-0000-0000-0000B4AC0000}"/>
    <cellStyle name="Normal 12 6 3 3 2 2 2 4" xfId="29419" xr:uid="{00000000-0005-0000-0000-0000B5AC0000}"/>
    <cellStyle name="Normal 12 6 3 3 2 2 3" xfId="5628" xr:uid="{00000000-0005-0000-0000-0000B6AC0000}"/>
    <cellStyle name="Normal 12 6 3 3 2 2 3 2" xfId="11118" xr:uid="{00000000-0005-0000-0000-0000B7AC0000}"/>
    <cellStyle name="Normal 12 6 3 3 2 2 3 2 2" xfId="23929" xr:uid="{00000000-0005-0000-0000-0000B8AC0000}"/>
    <cellStyle name="Normal 12 6 3 3 2 2 3 2 2 2" xfId="49549" xr:uid="{00000000-0005-0000-0000-0000B9AC0000}"/>
    <cellStyle name="Normal 12 6 3 3 2 2 3 2 3" xfId="36739" xr:uid="{00000000-0005-0000-0000-0000BAAC0000}"/>
    <cellStyle name="Normal 12 6 3 3 2 2 3 3" xfId="18439" xr:uid="{00000000-0005-0000-0000-0000BBAC0000}"/>
    <cellStyle name="Normal 12 6 3 3 2 2 3 3 2" xfId="44059" xr:uid="{00000000-0005-0000-0000-0000BCAC0000}"/>
    <cellStyle name="Normal 12 6 3 3 2 2 3 4" xfId="31249" xr:uid="{00000000-0005-0000-0000-0000BDAC0000}"/>
    <cellStyle name="Normal 12 6 3 3 2 2 4" xfId="12948" xr:uid="{00000000-0005-0000-0000-0000BEAC0000}"/>
    <cellStyle name="Normal 12 6 3 3 2 2 4 2" xfId="25759" xr:uid="{00000000-0005-0000-0000-0000BFAC0000}"/>
    <cellStyle name="Normal 12 6 3 3 2 2 4 2 2" xfId="51379" xr:uid="{00000000-0005-0000-0000-0000C0AC0000}"/>
    <cellStyle name="Normal 12 6 3 3 2 2 4 3" xfId="38569" xr:uid="{00000000-0005-0000-0000-0000C1AC0000}"/>
    <cellStyle name="Normal 12 6 3 3 2 2 5" xfId="7458" xr:uid="{00000000-0005-0000-0000-0000C2AC0000}"/>
    <cellStyle name="Normal 12 6 3 3 2 2 5 2" xfId="20269" xr:uid="{00000000-0005-0000-0000-0000C3AC0000}"/>
    <cellStyle name="Normal 12 6 3 3 2 2 5 2 2" xfId="45889" xr:uid="{00000000-0005-0000-0000-0000C4AC0000}"/>
    <cellStyle name="Normal 12 6 3 3 2 2 5 3" xfId="33079" xr:uid="{00000000-0005-0000-0000-0000C5AC0000}"/>
    <cellStyle name="Normal 12 6 3 3 2 2 6" xfId="14779" xr:uid="{00000000-0005-0000-0000-0000C6AC0000}"/>
    <cellStyle name="Normal 12 6 3 3 2 2 6 2" xfId="40399" xr:uid="{00000000-0005-0000-0000-0000C7AC0000}"/>
    <cellStyle name="Normal 12 6 3 3 2 2 7" xfId="27589" xr:uid="{00000000-0005-0000-0000-0000C8AC0000}"/>
    <cellStyle name="Normal 12 6 3 3 2 3" xfId="2904" xr:uid="{00000000-0005-0000-0000-0000C9AC0000}"/>
    <cellStyle name="Normal 12 6 3 3 2 3 2" xfId="8394" xr:uid="{00000000-0005-0000-0000-0000CAAC0000}"/>
    <cellStyle name="Normal 12 6 3 3 2 3 2 2" xfId="21205" xr:uid="{00000000-0005-0000-0000-0000CBAC0000}"/>
    <cellStyle name="Normal 12 6 3 3 2 3 2 2 2" xfId="46825" xr:uid="{00000000-0005-0000-0000-0000CCAC0000}"/>
    <cellStyle name="Normal 12 6 3 3 2 3 2 3" xfId="34015" xr:uid="{00000000-0005-0000-0000-0000CDAC0000}"/>
    <cellStyle name="Normal 12 6 3 3 2 3 3" xfId="15715" xr:uid="{00000000-0005-0000-0000-0000CEAC0000}"/>
    <cellStyle name="Normal 12 6 3 3 2 3 3 2" xfId="41335" xr:uid="{00000000-0005-0000-0000-0000CFAC0000}"/>
    <cellStyle name="Normal 12 6 3 3 2 3 4" xfId="28525" xr:uid="{00000000-0005-0000-0000-0000D0AC0000}"/>
    <cellStyle name="Normal 12 6 3 3 2 4" xfId="4734" xr:uid="{00000000-0005-0000-0000-0000D1AC0000}"/>
    <cellStyle name="Normal 12 6 3 3 2 4 2" xfId="10224" xr:uid="{00000000-0005-0000-0000-0000D2AC0000}"/>
    <cellStyle name="Normal 12 6 3 3 2 4 2 2" xfId="23035" xr:uid="{00000000-0005-0000-0000-0000D3AC0000}"/>
    <cellStyle name="Normal 12 6 3 3 2 4 2 2 2" xfId="48655" xr:uid="{00000000-0005-0000-0000-0000D4AC0000}"/>
    <cellStyle name="Normal 12 6 3 3 2 4 2 3" xfId="35845" xr:uid="{00000000-0005-0000-0000-0000D5AC0000}"/>
    <cellStyle name="Normal 12 6 3 3 2 4 3" xfId="17545" xr:uid="{00000000-0005-0000-0000-0000D6AC0000}"/>
    <cellStyle name="Normal 12 6 3 3 2 4 3 2" xfId="43165" xr:uid="{00000000-0005-0000-0000-0000D7AC0000}"/>
    <cellStyle name="Normal 12 6 3 3 2 4 4" xfId="30355" xr:uid="{00000000-0005-0000-0000-0000D8AC0000}"/>
    <cellStyle name="Normal 12 6 3 3 2 5" xfId="12054" xr:uid="{00000000-0005-0000-0000-0000D9AC0000}"/>
    <cellStyle name="Normal 12 6 3 3 2 5 2" xfId="24865" xr:uid="{00000000-0005-0000-0000-0000DAAC0000}"/>
    <cellStyle name="Normal 12 6 3 3 2 5 2 2" xfId="50485" xr:uid="{00000000-0005-0000-0000-0000DBAC0000}"/>
    <cellStyle name="Normal 12 6 3 3 2 5 3" xfId="37675" xr:uid="{00000000-0005-0000-0000-0000DCAC0000}"/>
    <cellStyle name="Normal 12 6 3 3 2 6" xfId="6564" xr:uid="{00000000-0005-0000-0000-0000DDAC0000}"/>
    <cellStyle name="Normal 12 6 3 3 2 6 2" xfId="19375" xr:uid="{00000000-0005-0000-0000-0000DEAC0000}"/>
    <cellStyle name="Normal 12 6 3 3 2 6 2 2" xfId="44995" xr:uid="{00000000-0005-0000-0000-0000DFAC0000}"/>
    <cellStyle name="Normal 12 6 3 3 2 6 3" xfId="32185" xr:uid="{00000000-0005-0000-0000-0000E0AC0000}"/>
    <cellStyle name="Normal 12 6 3 3 2 7" xfId="13885" xr:uid="{00000000-0005-0000-0000-0000E1AC0000}"/>
    <cellStyle name="Normal 12 6 3 3 2 7 2" xfId="39505" xr:uid="{00000000-0005-0000-0000-0000E2AC0000}"/>
    <cellStyle name="Normal 12 6 3 3 2 8" xfId="26695" xr:uid="{00000000-0005-0000-0000-0000E3AC0000}"/>
    <cellStyle name="Normal 12 6 3 3 3" xfId="1568" xr:uid="{00000000-0005-0000-0000-0000E4AC0000}"/>
    <cellStyle name="Normal 12 6 3 3 3 2" xfId="3398" xr:uid="{00000000-0005-0000-0000-0000E5AC0000}"/>
    <cellStyle name="Normal 12 6 3 3 3 2 2" xfId="8888" xr:uid="{00000000-0005-0000-0000-0000E6AC0000}"/>
    <cellStyle name="Normal 12 6 3 3 3 2 2 2" xfId="21699" xr:uid="{00000000-0005-0000-0000-0000E7AC0000}"/>
    <cellStyle name="Normal 12 6 3 3 3 2 2 2 2" xfId="47319" xr:uid="{00000000-0005-0000-0000-0000E8AC0000}"/>
    <cellStyle name="Normal 12 6 3 3 3 2 2 3" xfId="34509" xr:uid="{00000000-0005-0000-0000-0000E9AC0000}"/>
    <cellStyle name="Normal 12 6 3 3 3 2 3" xfId="16209" xr:uid="{00000000-0005-0000-0000-0000EAAC0000}"/>
    <cellStyle name="Normal 12 6 3 3 3 2 3 2" xfId="41829" xr:uid="{00000000-0005-0000-0000-0000EBAC0000}"/>
    <cellStyle name="Normal 12 6 3 3 3 2 4" xfId="29019" xr:uid="{00000000-0005-0000-0000-0000ECAC0000}"/>
    <cellStyle name="Normal 12 6 3 3 3 3" xfId="5228" xr:uid="{00000000-0005-0000-0000-0000EDAC0000}"/>
    <cellStyle name="Normal 12 6 3 3 3 3 2" xfId="10718" xr:uid="{00000000-0005-0000-0000-0000EEAC0000}"/>
    <cellStyle name="Normal 12 6 3 3 3 3 2 2" xfId="23529" xr:uid="{00000000-0005-0000-0000-0000EFAC0000}"/>
    <cellStyle name="Normal 12 6 3 3 3 3 2 2 2" xfId="49149" xr:uid="{00000000-0005-0000-0000-0000F0AC0000}"/>
    <cellStyle name="Normal 12 6 3 3 3 3 2 3" xfId="36339" xr:uid="{00000000-0005-0000-0000-0000F1AC0000}"/>
    <cellStyle name="Normal 12 6 3 3 3 3 3" xfId="18039" xr:uid="{00000000-0005-0000-0000-0000F2AC0000}"/>
    <cellStyle name="Normal 12 6 3 3 3 3 3 2" xfId="43659" xr:uid="{00000000-0005-0000-0000-0000F3AC0000}"/>
    <cellStyle name="Normal 12 6 3 3 3 3 4" xfId="30849" xr:uid="{00000000-0005-0000-0000-0000F4AC0000}"/>
    <cellStyle name="Normal 12 6 3 3 3 4" xfId="12548" xr:uid="{00000000-0005-0000-0000-0000F5AC0000}"/>
    <cellStyle name="Normal 12 6 3 3 3 4 2" xfId="25359" xr:uid="{00000000-0005-0000-0000-0000F6AC0000}"/>
    <cellStyle name="Normal 12 6 3 3 3 4 2 2" xfId="50979" xr:uid="{00000000-0005-0000-0000-0000F7AC0000}"/>
    <cellStyle name="Normal 12 6 3 3 3 4 3" xfId="38169" xr:uid="{00000000-0005-0000-0000-0000F8AC0000}"/>
    <cellStyle name="Normal 12 6 3 3 3 5" xfId="7058" xr:uid="{00000000-0005-0000-0000-0000F9AC0000}"/>
    <cellStyle name="Normal 12 6 3 3 3 5 2" xfId="19869" xr:uid="{00000000-0005-0000-0000-0000FAAC0000}"/>
    <cellStyle name="Normal 12 6 3 3 3 5 2 2" xfId="45489" xr:uid="{00000000-0005-0000-0000-0000FBAC0000}"/>
    <cellStyle name="Normal 12 6 3 3 3 5 3" xfId="32679" xr:uid="{00000000-0005-0000-0000-0000FCAC0000}"/>
    <cellStyle name="Normal 12 6 3 3 3 6" xfId="14379" xr:uid="{00000000-0005-0000-0000-0000FDAC0000}"/>
    <cellStyle name="Normal 12 6 3 3 3 6 2" xfId="39999" xr:uid="{00000000-0005-0000-0000-0000FEAC0000}"/>
    <cellStyle name="Normal 12 6 3 3 3 7" xfId="27189" xr:uid="{00000000-0005-0000-0000-0000FFAC0000}"/>
    <cellStyle name="Normal 12 6 3 3 4" xfId="2504" xr:uid="{00000000-0005-0000-0000-000000AD0000}"/>
    <cellStyle name="Normal 12 6 3 3 4 2" xfId="7994" xr:uid="{00000000-0005-0000-0000-000001AD0000}"/>
    <cellStyle name="Normal 12 6 3 3 4 2 2" xfId="20805" xr:uid="{00000000-0005-0000-0000-000002AD0000}"/>
    <cellStyle name="Normal 12 6 3 3 4 2 2 2" xfId="46425" xr:uid="{00000000-0005-0000-0000-000003AD0000}"/>
    <cellStyle name="Normal 12 6 3 3 4 2 3" xfId="33615" xr:uid="{00000000-0005-0000-0000-000004AD0000}"/>
    <cellStyle name="Normal 12 6 3 3 4 3" xfId="15315" xr:uid="{00000000-0005-0000-0000-000005AD0000}"/>
    <cellStyle name="Normal 12 6 3 3 4 3 2" xfId="40935" xr:uid="{00000000-0005-0000-0000-000006AD0000}"/>
    <cellStyle name="Normal 12 6 3 3 4 4" xfId="28125" xr:uid="{00000000-0005-0000-0000-000007AD0000}"/>
    <cellStyle name="Normal 12 6 3 3 5" xfId="4334" xr:uid="{00000000-0005-0000-0000-000008AD0000}"/>
    <cellStyle name="Normal 12 6 3 3 5 2" xfId="9824" xr:uid="{00000000-0005-0000-0000-000009AD0000}"/>
    <cellStyle name="Normal 12 6 3 3 5 2 2" xfId="22635" xr:uid="{00000000-0005-0000-0000-00000AAD0000}"/>
    <cellStyle name="Normal 12 6 3 3 5 2 2 2" xfId="48255" xr:uid="{00000000-0005-0000-0000-00000BAD0000}"/>
    <cellStyle name="Normal 12 6 3 3 5 2 3" xfId="35445" xr:uid="{00000000-0005-0000-0000-00000CAD0000}"/>
    <cellStyle name="Normal 12 6 3 3 5 3" xfId="17145" xr:uid="{00000000-0005-0000-0000-00000DAD0000}"/>
    <cellStyle name="Normal 12 6 3 3 5 3 2" xfId="42765" xr:uid="{00000000-0005-0000-0000-00000EAD0000}"/>
    <cellStyle name="Normal 12 6 3 3 5 4" xfId="29955" xr:uid="{00000000-0005-0000-0000-00000FAD0000}"/>
    <cellStyle name="Normal 12 6 3 3 6" xfId="11654" xr:uid="{00000000-0005-0000-0000-000010AD0000}"/>
    <cellStyle name="Normal 12 6 3 3 6 2" xfId="24465" xr:uid="{00000000-0005-0000-0000-000011AD0000}"/>
    <cellStyle name="Normal 12 6 3 3 6 2 2" xfId="50085" xr:uid="{00000000-0005-0000-0000-000012AD0000}"/>
    <cellStyle name="Normal 12 6 3 3 6 3" xfId="37275" xr:uid="{00000000-0005-0000-0000-000013AD0000}"/>
    <cellStyle name="Normal 12 6 3 3 7" xfId="6164" xr:uid="{00000000-0005-0000-0000-000014AD0000}"/>
    <cellStyle name="Normal 12 6 3 3 7 2" xfId="18975" xr:uid="{00000000-0005-0000-0000-000015AD0000}"/>
    <cellStyle name="Normal 12 6 3 3 7 2 2" xfId="44595" xr:uid="{00000000-0005-0000-0000-000016AD0000}"/>
    <cellStyle name="Normal 12 6 3 3 7 3" xfId="31785" xr:uid="{00000000-0005-0000-0000-000017AD0000}"/>
    <cellStyle name="Normal 12 6 3 3 8" xfId="13485" xr:uid="{00000000-0005-0000-0000-000018AD0000}"/>
    <cellStyle name="Normal 12 6 3 3 8 2" xfId="39105" xr:uid="{00000000-0005-0000-0000-000019AD0000}"/>
    <cellStyle name="Normal 12 6 3 3 9" xfId="26295" xr:uid="{00000000-0005-0000-0000-00001AAD0000}"/>
    <cellStyle name="Normal 12 6 3 4" xfId="448" xr:uid="{00000000-0005-0000-0000-00001BAD0000}"/>
    <cellStyle name="Normal 12 6 3 4 2" xfId="1343" xr:uid="{00000000-0005-0000-0000-00001CAD0000}"/>
    <cellStyle name="Normal 12 6 3 4 2 2" xfId="3173" xr:uid="{00000000-0005-0000-0000-00001DAD0000}"/>
    <cellStyle name="Normal 12 6 3 4 2 2 2" xfId="8663" xr:uid="{00000000-0005-0000-0000-00001EAD0000}"/>
    <cellStyle name="Normal 12 6 3 4 2 2 2 2" xfId="21474" xr:uid="{00000000-0005-0000-0000-00001FAD0000}"/>
    <cellStyle name="Normal 12 6 3 4 2 2 2 2 2" xfId="47094" xr:uid="{00000000-0005-0000-0000-000020AD0000}"/>
    <cellStyle name="Normal 12 6 3 4 2 2 2 3" xfId="34284" xr:uid="{00000000-0005-0000-0000-000021AD0000}"/>
    <cellStyle name="Normal 12 6 3 4 2 2 3" xfId="15984" xr:uid="{00000000-0005-0000-0000-000022AD0000}"/>
    <cellStyle name="Normal 12 6 3 4 2 2 3 2" xfId="41604" xr:uid="{00000000-0005-0000-0000-000023AD0000}"/>
    <cellStyle name="Normal 12 6 3 4 2 2 4" xfId="28794" xr:uid="{00000000-0005-0000-0000-000024AD0000}"/>
    <cellStyle name="Normal 12 6 3 4 2 3" xfId="5003" xr:uid="{00000000-0005-0000-0000-000025AD0000}"/>
    <cellStyle name="Normal 12 6 3 4 2 3 2" xfId="10493" xr:uid="{00000000-0005-0000-0000-000026AD0000}"/>
    <cellStyle name="Normal 12 6 3 4 2 3 2 2" xfId="23304" xr:uid="{00000000-0005-0000-0000-000027AD0000}"/>
    <cellStyle name="Normal 12 6 3 4 2 3 2 2 2" xfId="48924" xr:uid="{00000000-0005-0000-0000-000028AD0000}"/>
    <cellStyle name="Normal 12 6 3 4 2 3 2 3" xfId="36114" xr:uid="{00000000-0005-0000-0000-000029AD0000}"/>
    <cellStyle name="Normal 12 6 3 4 2 3 3" xfId="17814" xr:uid="{00000000-0005-0000-0000-00002AAD0000}"/>
    <cellStyle name="Normal 12 6 3 4 2 3 3 2" xfId="43434" xr:uid="{00000000-0005-0000-0000-00002BAD0000}"/>
    <cellStyle name="Normal 12 6 3 4 2 3 4" xfId="30624" xr:uid="{00000000-0005-0000-0000-00002CAD0000}"/>
    <cellStyle name="Normal 12 6 3 4 2 4" xfId="12323" xr:uid="{00000000-0005-0000-0000-00002DAD0000}"/>
    <cellStyle name="Normal 12 6 3 4 2 4 2" xfId="25134" xr:uid="{00000000-0005-0000-0000-00002EAD0000}"/>
    <cellStyle name="Normal 12 6 3 4 2 4 2 2" xfId="50754" xr:uid="{00000000-0005-0000-0000-00002FAD0000}"/>
    <cellStyle name="Normal 12 6 3 4 2 4 3" xfId="37944" xr:uid="{00000000-0005-0000-0000-000030AD0000}"/>
    <cellStyle name="Normal 12 6 3 4 2 5" xfId="6833" xr:uid="{00000000-0005-0000-0000-000031AD0000}"/>
    <cellStyle name="Normal 12 6 3 4 2 5 2" xfId="19644" xr:uid="{00000000-0005-0000-0000-000032AD0000}"/>
    <cellStyle name="Normal 12 6 3 4 2 5 2 2" xfId="45264" xr:uid="{00000000-0005-0000-0000-000033AD0000}"/>
    <cellStyle name="Normal 12 6 3 4 2 5 3" xfId="32454" xr:uid="{00000000-0005-0000-0000-000034AD0000}"/>
    <cellStyle name="Normal 12 6 3 4 2 6" xfId="14154" xr:uid="{00000000-0005-0000-0000-000035AD0000}"/>
    <cellStyle name="Normal 12 6 3 4 2 6 2" xfId="39774" xr:uid="{00000000-0005-0000-0000-000036AD0000}"/>
    <cellStyle name="Normal 12 6 3 4 2 7" xfId="26964" xr:uid="{00000000-0005-0000-0000-000037AD0000}"/>
    <cellStyle name="Normal 12 6 3 4 3" xfId="2279" xr:uid="{00000000-0005-0000-0000-000038AD0000}"/>
    <cellStyle name="Normal 12 6 3 4 3 2" xfId="7769" xr:uid="{00000000-0005-0000-0000-000039AD0000}"/>
    <cellStyle name="Normal 12 6 3 4 3 2 2" xfId="20580" xr:uid="{00000000-0005-0000-0000-00003AAD0000}"/>
    <cellStyle name="Normal 12 6 3 4 3 2 2 2" xfId="46200" xr:uid="{00000000-0005-0000-0000-00003BAD0000}"/>
    <cellStyle name="Normal 12 6 3 4 3 2 3" xfId="33390" xr:uid="{00000000-0005-0000-0000-00003CAD0000}"/>
    <cellStyle name="Normal 12 6 3 4 3 3" xfId="15090" xr:uid="{00000000-0005-0000-0000-00003DAD0000}"/>
    <cellStyle name="Normal 12 6 3 4 3 3 2" xfId="40710" xr:uid="{00000000-0005-0000-0000-00003EAD0000}"/>
    <cellStyle name="Normal 12 6 3 4 3 4" xfId="27900" xr:uid="{00000000-0005-0000-0000-00003FAD0000}"/>
    <cellStyle name="Normal 12 6 3 4 4" xfId="4109" xr:uid="{00000000-0005-0000-0000-000040AD0000}"/>
    <cellStyle name="Normal 12 6 3 4 4 2" xfId="9599" xr:uid="{00000000-0005-0000-0000-000041AD0000}"/>
    <cellStyle name="Normal 12 6 3 4 4 2 2" xfId="22410" xr:uid="{00000000-0005-0000-0000-000042AD0000}"/>
    <cellStyle name="Normal 12 6 3 4 4 2 2 2" xfId="48030" xr:uid="{00000000-0005-0000-0000-000043AD0000}"/>
    <cellStyle name="Normal 12 6 3 4 4 2 3" xfId="35220" xr:uid="{00000000-0005-0000-0000-000044AD0000}"/>
    <cellStyle name="Normal 12 6 3 4 4 3" xfId="16920" xr:uid="{00000000-0005-0000-0000-000045AD0000}"/>
    <cellStyle name="Normal 12 6 3 4 4 3 2" xfId="42540" xr:uid="{00000000-0005-0000-0000-000046AD0000}"/>
    <cellStyle name="Normal 12 6 3 4 4 4" xfId="29730" xr:uid="{00000000-0005-0000-0000-000047AD0000}"/>
    <cellStyle name="Normal 12 6 3 4 5" xfId="11429" xr:uid="{00000000-0005-0000-0000-000048AD0000}"/>
    <cellStyle name="Normal 12 6 3 4 5 2" xfId="24240" xr:uid="{00000000-0005-0000-0000-000049AD0000}"/>
    <cellStyle name="Normal 12 6 3 4 5 2 2" xfId="49860" xr:uid="{00000000-0005-0000-0000-00004AAD0000}"/>
    <cellStyle name="Normal 12 6 3 4 5 3" xfId="37050" xr:uid="{00000000-0005-0000-0000-00004BAD0000}"/>
    <cellStyle name="Normal 12 6 3 4 6" xfId="5939" xr:uid="{00000000-0005-0000-0000-00004CAD0000}"/>
    <cellStyle name="Normal 12 6 3 4 6 2" xfId="18750" xr:uid="{00000000-0005-0000-0000-00004DAD0000}"/>
    <cellStyle name="Normal 12 6 3 4 6 2 2" xfId="44370" xr:uid="{00000000-0005-0000-0000-00004EAD0000}"/>
    <cellStyle name="Normal 12 6 3 4 6 3" xfId="31560" xr:uid="{00000000-0005-0000-0000-00004FAD0000}"/>
    <cellStyle name="Normal 12 6 3 4 7" xfId="13260" xr:uid="{00000000-0005-0000-0000-000050AD0000}"/>
    <cellStyle name="Normal 12 6 3 4 7 2" xfId="38880" xr:uid="{00000000-0005-0000-0000-000051AD0000}"/>
    <cellStyle name="Normal 12 6 3 4 8" xfId="26070" xr:uid="{00000000-0005-0000-0000-000052AD0000}"/>
    <cellStyle name="Normal 12 6 3 5" xfId="807" xr:uid="{00000000-0005-0000-0000-000053AD0000}"/>
    <cellStyle name="Normal 12 6 3 5 2" xfId="1702" xr:uid="{00000000-0005-0000-0000-000054AD0000}"/>
    <cellStyle name="Normal 12 6 3 5 2 2" xfId="3532" xr:uid="{00000000-0005-0000-0000-000055AD0000}"/>
    <cellStyle name="Normal 12 6 3 5 2 2 2" xfId="9022" xr:uid="{00000000-0005-0000-0000-000056AD0000}"/>
    <cellStyle name="Normal 12 6 3 5 2 2 2 2" xfId="21833" xr:uid="{00000000-0005-0000-0000-000057AD0000}"/>
    <cellStyle name="Normal 12 6 3 5 2 2 2 2 2" xfId="47453" xr:uid="{00000000-0005-0000-0000-000058AD0000}"/>
    <cellStyle name="Normal 12 6 3 5 2 2 2 3" xfId="34643" xr:uid="{00000000-0005-0000-0000-000059AD0000}"/>
    <cellStyle name="Normal 12 6 3 5 2 2 3" xfId="16343" xr:uid="{00000000-0005-0000-0000-00005AAD0000}"/>
    <cellStyle name="Normal 12 6 3 5 2 2 3 2" xfId="41963" xr:uid="{00000000-0005-0000-0000-00005BAD0000}"/>
    <cellStyle name="Normal 12 6 3 5 2 2 4" xfId="29153" xr:uid="{00000000-0005-0000-0000-00005CAD0000}"/>
    <cellStyle name="Normal 12 6 3 5 2 3" xfId="5362" xr:uid="{00000000-0005-0000-0000-00005DAD0000}"/>
    <cellStyle name="Normal 12 6 3 5 2 3 2" xfId="10852" xr:uid="{00000000-0005-0000-0000-00005EAD0000}"/>
    <cellStyle name="Normal 12 6 3 5 2 3 2 2" xfId="23663" xr:uid="{00000000-0005-0000-0000-00005FAD0000}"/>
    <cellStyle name="Normal 12 6 3 5 2 3 2 2 2" xfId="49283" xr:uid="{00000000-0005-0000-0000-000060AD0000}"/>
    <cellStyle name="Normal 12 6 3 5 2 3 2 3" xfId="36473" xr:uid="{00000000-0005-0000-0000-000061AD0000}"/>
    <cellStyle name="Normal 12 6 3 5 2 3 3" xfId="18173" xr:uid="{00000000-0005-0000-0000-000062AD0000}"/>
    <cellStyle name="Normal 12 6 3 5 2 3 3 2" xfId="43793" xr:uid="{00000000-0005-0000-0000-000063AD0000}"/>
    <cellStyle name="Normal 12 6 3 5 2 3 4" xfId="30983" xr:uid="{00000000-0005-0000-0000-000064AD0000}"/>
    <cellStyle name="Normal 12 6 3 5 2 4" xfId="12682" xr:uid="{00000000-0005-0000-0000-000065AD0000}"/>
    <cellStyle name="Normal 12 6 3 5 2 4 2" xfId="25493" xr:uid="{00000000-0005-0000-0000-000066AD0000}"/>
    <cellStyle name="Normal 12 6 3 5 2 4 2 2" xfId="51113" xr:uid="{00000000-0005-0000-0000-000067AD0000}"/>
    <cellStyle name="Normal 12 6 3 5 2 4 3" xfId="38303" xr:uid="{00000000-0005-0000-0000-000068AD0000}"/>
    <cellStyle name="Normal 12 6 3 5 2 5" xfId="7192" xr:uid="{00000000-0005-0000-0000-000069AD0000}"/>
    <cellStyle name="Normal 12 6 3 5 2 5 2" xfId="20003" xr:uid="{00000000-0005-0000-0000-00006AAD0000}"/>
    <cellStyle name="Normal 12 6 3 5 2 5 2 2" xfId="45623" xr:uid="{00000000-0005-0000-0000-00006BAD0000}"/>
    <cellStyle name="Normal 12 6 3 5 2 5 3" xfId="32813" xr:uid="{00000000-0005-0000-0000-00006CAD0000}"/>
    <cellStyle name="Normal 12 6 3 5 2 6" xfId="14513" xr:uid="{00000000-0005-0000-0000-00006DAD0000}"/>
    <cellStyle name="Normal 12 6 3 5 2 6 2" xfId="40133" xr:uid="{00000000-0005-0000-0000-00006EAD0000}"/>
    <cellStyle name="Normal 12 6 3 5 2 7" xfId="27323" xr:uid="{00000000-0005-0000-0000-00006FAD0000}"/>
    <cellStyle name="Normal 12 6 3 5 3" xfId="2638" xr:uid="{00000000-0005-0000-0000-000070AD0000}"/>
    <cellStyle name="Normal 12 6 3 5 3 2" xfId="8128" xr:uid="{00000000-0005-0000-0000-000071AD0000}"/>
    <cellStyle name="Normal 12 6 3 5 3 2 2" xfId="20939" xr:uid="{00000000-0005-0000-0000-000072AD0000}"/>
    <cellStyle name="Normal 12 6 3 5 3 2 2 2" xfId="46559" xr:uid="{00000000-0005-0000-0000-000073AD0000}"/>
    <cellStyle name="Normal 12 6 3 5 3 2 3" xfId="33749" xr:uid="{00000000-0005-0000-0000-000074AD0000}"/>
    <cellStyle name="Normal 12 6 3 5 3 3" xfId="15449" xr:uid="{00000000-0005-0000-0000-000075AD0000}"/>
    <cellStyle name="Normal 12 6 3 5 3 3 2" xfId="41069" xr:uid="{00000000-0005-0000-0000-000076AD0000}"/>
    <cellStyle name="Normal 12 6 3 5 3 4" xfId="28259" xr:uid="{00000000-0005-0000-0000-000077AD0000}"/>
    <cellStyle name="Normal 12 6 3 5 4" xfId="4468" xr:uid="{00000000-0005-0000-0000-000078AD0000}"/>
    <cellStyle name="Normal 12 6 3 5 4 2" xfId="9958" xr:uid="{00000000-0005-0000-0000-000079AD0000}"/>
    <cellStyle name="Normal 12 6 3 5 4 2 2" xfId="22769" xr:uid="{00000000-0005-0000-0000-00007AAD0000}"/>
    <cellStyle name="Normal 12 6 3 5 4 2 2 2" xfId="48389" xr:uid="{00000000-0005-0000-0000-00007BAD0000}"/>
    <cellStyle name="Normal 12 6 3 5 4 2 3" xfId="35579" xr:uid="{00000000-0005-0000-0000-00007CAD0000}"/>
    <cellStyle name="Normal 12 6 3 5 4 3" xfId="17279" xr:uid="{00000000-0005-0000-0000-00007DAD0000}"/>
    <cellStyle name="Normal 12 6 3 5 4 3 2" xfId="42899" xr:uid="{00000000-0005-0000-0000-00007EAD0000}"/>
    <cellStyle name="Normal 12 6 3 5 4 4" xfId="30089" xr:uid="{00000000-0005-0000-0000-00007FAD0000}"/>
    <cellStyle name="Normal 12 6 3 5 5" xfId="11788" xr:uid="{00000000-0005-0000-0000-000080AD0000}"/>
    <cellStyle name="Normal 12 6 3 5 5 2" xfId="24599" xr:uid="{00000000-0005-0000-0000-000081AD0000}"/>
    <cellStyle name="Normal 12 6 3 5 5 2 2" xfId="50219" xr:uid="{00000000-0005-0000-0000-000082AD0000}"/>
    <cellStyle name="Normal 12 6 3 5 5 3" xfId="37409" xr:uid="{00000000-0005-0000-0000-000083AD0000}"/>
    <cellStyle name="Normal 12 6 3 5 6" xfId="6298" xr:uid="{00000000-0005-0000-0000-000084AD0000}"/>
    <cellStyle name="Normal 12 6 3 5 6 2" xfId="19109" xr:uid="{00000000-0005-0000-0000-000085AD0000}"/>
    <cellStyle name="Normal 12 6 3 5 6 2 2" xfId="44729" xr:uid="{00000000-0005-0000-0000-000086AD0000}"/>
    <cellStyle name="Normal 12 6 3 5 6 3" xfId="31919" xr:uid="{00000000-0005-0000-0000-000087AD0000}"/>
    <cellStyle name="Normal 12 6 3 5 7" xfId="13619" xr:uid="{00000000-0005-0000-0000-000088AD0000}"/>
    <cellStyle name="Normal 12 6 3 5 7 2" xfId="39239" xr:uid="{00000000-0005-0000-0000-000089AD0000}"/>
    <cellStyle name="Normal 12 6 3 5 8" xfId="26429" xr:uid="{00000000-0005-0000-0000-00008AAD0000}"/>
    <cellStyle name="Normal 12 6 3 6" xfId="1208" xr:uid="{00000000-0005-0000-0000-00008BAD0000}"/>
    <cellStyle name="Normal 12 6 3 6 2" xfId="3038" xr:uid="{00000000-0005-0000-0000-00008CAD0000}"/>
    <cellStyle name="Normal 12 6 3 6 2 2" xfId="8528" xr:uid="{00000000-0005-0000-0000-00008DAD0000}"/>
    <cellStyle name="Normal 12 6 3 6 2 2 2" xfId="21339" xr:uid="{00000000-0005-0000-0000-00008EAD0000}"/>
    <cellStyle name="Normal 12 6 3 6 2 2 2 2" xfId="46959" xr:uid="{00000000-0005-0000-0000-00008FAD0000}"/>
    <cellStyle name="Normal 12 6 3 6 2 2 3" xfId="34149" xr:uid="{00000000-0005-0000-0000-000090AD0000}"/>
    <cellStyle name="Normal 12 6 3 6 2 3" xfId="15849" xr:uid="{00000000-0005-0000-0000-000091AD0000}"/>
    <cellStyle name="Normal 12 6 3 6 2 3 2" xfId="41469" xr:uid="{00000000-0005-0000-0000-000092AD0000}"/>
    <cellStyle name="Normal 12 6 3 6 2 4" xfId="28659" xr:uid="{00000000-0005-0000-0000-000093AD0000}"/>
    <cellStyle name="Normal 12 6 3 6 3" xfId="4868" xr:uid="{00000000-0005-0000-0000-000094AD0000}"/>
    <cellStyle name="Normal 12 6 3 6 3 2" xfId="10358" xr:uid="{00000000-0005-0000-0000-000095AD0000}"/>
    <cellStyle name="Normal 12 6 3 6 3 2 2" xfId="23169" xr:uid="{00000000-0005-0000-0000-000096AD0000}"/>
    <cellStyle name="Normal 12 6 3 6 3 2 2 2" xfId="48789" xr:uid="{00000000-0005-0000-0000-000097AD0000}"/>
    <cellStyle name="Normal 12 6 3 6 3 2 3" xfId="35979" xr:uid="{00000000-0005-0000-0000-000098AD0000}"/>
    <cellStyle name="Normal 12 6 3 6 3 3" xfId="17679" xr:uid="{00000000-0005-0000-0000-000099AD0000}"/>
    <cellStyle name="Normal 12 6 3 6 3 3 2" xfId="43299" xr:uid="{00000000-0005-0000-0000-00009AAD0000}"/>
    <cellStyle name="Normal 12 6 3 6 3 4" xfId="30489" xr:uid="{00000000-0005-0000-0000-00009BAD0000}"/>
    <cellStyle name="Normal 12 6 3 6 4" xfId="12188" xr:uid="{00000000-0005-0000-0000-00009CAD0000}"/>
    <cellStyle name="Normal 12 6 3 6 4 2" xfId="24999" xr:uid="{00000000-0005-0000-0000-00009DAD0000}"/>
    <cellStyle name="Normal 12 6 3 6 4 2 2" xfId="50619" xr:uid="{00000000-0005-0000-0000-00009EAD0000}"/>
    <cellStyle name="Normal 12 6 3 6 4 3" xfId="37809" xr:uid="{00000000-0005-0000-0000-00009FAD0000}"/>
    <cellStyle name="Normal 12 6 3 6 5" xfId="6698" xr:uid="{00000000-0005-0000-0000-0000A0AD0000}"/>
    <cellStyle name="Normal 12 6 3 6 5 2" xfId="19509" xr:uid="{00000000-0005-0000-0000-0000A1AD0000}"/>
    <cellStyle name="Normal 12 6 3 6 5 2 2" xfId="45129" xr:uid="{00000000-0005-0000-0000-0000A2AD0000}"/>
    <cellStyle name="Normal 12 6 3 6 5 3" xfId="32319" xr:uid="{00000000-0005-0000-0000-0000A3AD0000}"/>
    <cellStyle name="Normal 12 6 3 6 6" xfId="14019" xr:uid="{00000000-0005-0000-0000-0000A4AD0000}"/>
    <cellStyle name="Normal 12 6 3 6 6 2" xfId="39639" xr:uid="{00000000-0005-0000-0000-0000A5AD0000}"/>
    <cellStyle name="Normal 12 6 3 6 7" xfId="26829" xr:uid="{00000000-0005-0000-0000-0000A6AD0000}"/>
    <cellStyle name="Normal 12 6 3 7" xfId="2144" xr:uid="{00000000-0005-0000-0000-0000A7AD0000}"/>
    <cellStyle name="Normal 12 6 3 7 2" xfId="7634" xr:uid="{00000000-0005-0000-0000-0000A8AD0000}"/>
    <cellStyle name="Normal 12 6 3 7 2 2" xfId="20445" xr:uid="{00000000-0005-0000-0000-0000A9AD0000}"/>
    <cellStyle name="Normal 12 6 3 7 2 2 2" xfId="46065" xr:uid="{00000000-0005-0000-0000-0000AAAD0000}"/>
    <cellStyle name="Normal 12 6 3 7 2 3" xfId="33255" xr:uid="{00000000-0005-0000-0000-0000ABAD0000}"/>
    <cellStyle name="Normal 12 6 3 7 3" xfId="14955" xr:uid="{00000000-0005-0000-0000-0000ACAD0000}"/>
    <cellStyle name="Normal 12 6 3 7 3 2" xfId="40575" xr:uid="{00000000-0005-0000-0000-0000ADAD0000}"/>
    <cellStyle name="Normal 12 6 3 7 4" xfId="27765" xr:uid="{00000000-0005-0000-0000-0000AEAD0000}"/>
    <cellStyle name="Normal 12 6 3 8" xfId="3974" xr:uid="{00000000-0005-0000-0000-0000AFAD0000}"/>
    <cellStyle name="Normal 12 6 3 8 2" xfId="9464" xr:uid="{00000000-0005-0000-0000-0000B0AD0000}"/>
    <cellStyle name="Normal 12 6 3 8 2 2" xfId="22275" xr:uid="{00000000-0005-0000-0000-0000B1AD0000}"/>
    <cellStyle name="Normal 12 6 3 8 2 2 2" xfId="47895" xr:uid="{00000000-0005-0000-0000-0000B2AD0000}"/>
    <cellStyle name="Normal 12 6 3 8 2 3" xfId="35085" xr:uid="{00000000-0005-0000-0000-0000B3AD0000}"/>
    <cellStyle name="Normal 12 6 3 8 3" xfId="16785" xr:uid="{00000000-0005-0000-0000-0000B4AD0000}"/>
    <cellStyle name="Normal 12 6 3 8 3 2" xfId="42405" xr:uid="{00000000-0005-0000-0000-0000B5AD0000}"/>
    <cellStyle name="Normal 12 6 3 8 4" xfId="29595" xr:uid="{00000000-0005-0000-0000-0000B6AD0000}"/>
    <cellStyle name="Normal 12 6 3 9" xfId="11294" xr:uid="{00000000-0005-0000-0000-0000B7AD0000}"/>
    <cellStyle name="Normal 12 6 3 9 2" xfId="24105" xr:uid="{00000000-0005-0000-0000-0000B8AD0000}"/>
    <cellStyle name="Normal 12 6 3 9 2 2" xfId="49725" xr:uid="{00000000-0005-0000-0000-0000B9AD0000}"/>
    <cellStyle name="Normal 12 6 3 9 3" xfId="36915" xr:uid="{00000000-0005-0000-0000-0000BAAD0000}"/>
    <cellStyle name="Normal 12 6 4" xfId="271" xr:uid="{00000000-0005-0000-0000-0000BBAD0000}"/>
    <cellStyle name="Normal 12 6 4 10" xfId="5763" xr:uid="{00000000-0005-0000-0000-0000BCAD0000}"/>
    <cellStyle name="Normal 12 6 4 10 2" xfId="18574" xr:uid="{00000000-0005-0000-0000-0000BDAD0000}"/>
    <cellStyle name="Normal 12 6 4 10 2 2" xfId="44194" xr:uid="{00000000-0005-0000-0000-0000BEAD0000}"/>
    <cellStyle name="Normal 12 6 4 10 3" xfId="31384" xr:uid="{00000000-0005-0000-0000-0000BFAD0000}"/>
    <cellStyle name="Normal 12 6 4 11" xfId="13084" xr:uid="{00000000-0005-0000-0000-0000C0AD0000}"/>
    <cellStyle name="Normal 12 6 4 11 2" xfId="38704" xr:uid="{00000000-0005-0000-0000-0000C1AD0000}"/>
    <cellStyle name="Normal 12 6 4 12" xfId="25894" xr:uid="{00000000-0005-0000-0000-0000C2AD0000}"/>
    <cellStyle name="Normal 12 6 4 2" xfId="500" xr:uid="{00000000-0005-0000-0000-0000C3AD0000}"/>
    <cellStyle name="Normal 12 6 4 2 2" xfId="899" xr:uid="{00000000-0005-0000-0000-0000C4AD0000}"/>
    <cellStyle name="Normal 12 6 4 2 2 2" xfId="1794" xr:uid="{00000000-0005-0000-0000-0000C5AD0000}"/>
    <cellStyle name="Normal 12 6 4 2 2 2 2" xfId="3624" xr:uid="{00000000-0005-0000-0000-0000C6AD0000}"/>
    <cellStyle name="Normal 12 6 4 2 2 2 2 2" xfId="9114" xr:uid="{00000000-0005-0000-0000-0000C7AD0000}"/>
    <cellStyle name="Normal 12 6 4 2 2 2 2 2 2" xfId="21925" xr:uid="{00000000-0005-0000-0000-0000C8AD0000}"/>
    <cellStyle name="Normal 12 6 4 2 2 2 2 2 2 2" xfId="47545" xr:uid="{00000000-0005-0000-0000-0000C9AD0000}"/>
    <cellStyle name="Normal 12 6 4 2 2 2 2 2 3" xfId="34735" xr:uid="{00000000-0005-0000-0000-0000CAAD0000}"/>
    <cellStyle name="Normal 12 6 4 2 2 2 2 3" xfId="16435" xr:uid="{00000000-0005-0000-0000-0000CBAD0000}"/>
    <cellStyle name="Normal 12 6 4 2 2 2 2 3 2" xfId="42055" xr:uid="{00000000-0005-0000-0000-0000CCAD0000}"/>
    <cellStyle name="Normal 12 6 4 2 2 2 2 4" xfId="29245" xr:uid="{00000000-0005-0000-0000-0000CDAD0000}"/>
    <cellStyle name="Normal 12 6 4 2 2 2 3" xfId="5454" xr:uid="{00000000-0005-0000-0000-0000CEAD0000}"/>
    <cellStyle name="Normal 12 6 4 2 2 2 3 2" xfId="10944" xr:uid="{00000000-0005-0000-0000-0000CFAD0000}"/>
    <cellStyle name="Normal 12 6 4 2 2 2 3 2 2" xfId="23755" xr:uid="{00000000-0005-0000-0000-0000D0AD0000}"/>
    <cellStyle name="Normal 12 6 4 2 2 2 3 2 2 2" xfId="49375" xr:uid="{00000000-0005-0000-0000-0000D1AD0000}"/>
    <cellStyle name="Normal 12 6 4 2 2 2 3 2 3" xfId="36565" xr:uid="{00000000-0005-0000-0000-0000D2AD0000}"/>
    <cellStyle name="Normal 12 6 4 2 2 2 3 3" xfId="18265" xr:uid="{00000000-0005-0000-0000-0000D3AD0000}"/>
    <cellStyle name="Normal 12 6 4 2 2 2 3 3 2" xfId="43885" xr:uid="{00000000-0005-0000-0000-0000D4AD0000}"/>
    <cellStyle name="Normal 12 6 4 2 2 2 3 4" xfId="31075" xr:uid="{00000000-0005-0000-0000-0000D5AD0000}"/>
    <cellStyle name="Normal 12 6 4 2 2 2 4" xfId="12774" xr:uid="{00000000-0005-0000-0000-0000D6AD0000}"/>
    <cellStyle name="Normal 12 6 4 2 2 2 4 2" xfId="25585" xr:uid="{00000000-0005-0000-0000-0000D7AD0000}"/>
    <cellStyle name="Normal 12 6 4 2 2 2 4 2 2" xfId="51205" xr:uid="{00000000-0005-0000-0000-0000D8AD0000}"/>
    <cellStyle name="Normal 12 6 4 2 2 2 4 3" xfId="38395" xr:uid="{00000000-0005-0000-0000-0000D9AD0000}"/>
    <cellStyle name="Normal 12 6 4 2 2 2 5" xfId="7284" xr:uid="{00000000-0005-0000-0000-0000DAAD0000}"/>
    <cellStyle name="Normal 12 6 4 2 2 2 5 2" xfId="20095" xr:uid="{00000000-0005-0000-0000-0000DBAD0000}"/>
    <cellStyle name="Normal 12 6 4 2 2 2 5 2 2" xfId="45715" xr:uid="{00000000-0005-0000-0000-0000DCAD0000}"/>
    <cellStyle name="Normal 12 6 4 2 2 2 5 3" xfId="32905" xr:uid="{00000000-0005-0000-0000-0000DDAD0000}"/>
    <cellStyle name="Normal 12 6 4 2 2 2 6" xfId="14605" xr:uid="{00000000-0005-0000-0000-0000DEAD0000}"/>
    <cellStyle name="Normal 12 6 4 2 2 2 6 2" xfId="40225" xr:uid="{00000000-0005-0000-0000-0000DFAD0000}"/>
    <cellStyle name="Normal 12 6 4 2 2 2 7" xfId="27415" xr:uid="{00000000-0005-0000-0000-0000E0AD0000}"/>
    <cellStyle name="Normal 12 6 4 2 2 3" xfId="2730" xr:uid="{00000000-0005-0000-0000-0000E1AD0000}"/>
    <cellStyle name="Normal 12 6 4 2 2 3 2" xfId="8220" xr:uid="{00000000-0005-0000-0000-0000E2AD0000}"/>
    <cellStyle name="Normal 12 6 4 2 2 3 2 2" xfId="21031" xr:uid="{00000000-0005-0000-0000-0000E3AD0000}"/>
    <cellStyle name="Normal 12 6 4 2 2 3 2 2 2" xfId="46651" xr:uid="{00000000-0005-0000-0000-0000E4AD0000}"/>
    <cellStyle name="Normal 12 6 4 2 2 3 2 3" xfId="33841" xr:uid="{00000000-0005-0000-0000-0000E5AD0000}"/>
    <cellStyle name="Normal 12 6 4 2 2 3 3" xfId="15541" xr:uid="{00000000-0005-0000-0000-0000E6AD0000}"/>
    <cellStyle name="Normal 12 6 4 2 2 3 3 2" xfId="41161" xr:uid="{00000000-0005-0000-0000-0000E7AD0000}"/>
    <cellStyle name="Normal 12 6 4 2 2 3 4" xfId="28351" xr:uid="{00000000-0005-0000-0000-0000E8AD0000}"/>
    <cellStyle name="Normal 12 6 4 2 2 4" xfId="4560" xr:uid="{00000000-0005-0000-0000-0000E9AD0000}"/>
    <cellStyle name="Normal 12 6 4 2 2 4 2" xfId="10050" xr:uid="{00000000-0005-0000-0000-0000EAAD0000}"/>
    <cellStyle name="Normal 12 6 4 2 2 4 2 2" xfId="22861" xr:uid="{00000000-0005-0000-0000-0000EBAD0000}"/>
    <cellStyle name="Normal 12 6 4 2 2 4 2 2 2" xfId="48481" xr:uid="{00000000-0005-0000-0000-0000ECAD0000}"/>
    <cellStyle name="Normal 12 6 4 2 2 4 2 3" xfId="35671" xr:uid="{00000000-0005-0000-0000-0000EDAD0000}"/>
    <cellStyle name="Normal 12 6 4 2 2 4 3" xfId="17371" xr:uid="{00000000-0005-0000-0000-0000EEAD0000}"/>
    <cellStyle name="Normal 12 6 4 2 2 4 3 2" xfId="42991" xr:uid="{00000000-0005-0000-0000-0000EFAD0000}"/>
    <cellStyle name="Normal 12 6 4 2 2 4 4" xfId="30181" xr:uid="{00000000-0005-0000-0000-0000F0AD0000}"/>
    <cellStyle name="Normal 12 6 4 2 2 5" xfId="11880" xr:uid="{00000000-0005-0000-0000-0000F1AD0000}"/>
    <cellStyle name="Normal 12 6 4 2 2 5 2" xfId="24691" xr:uid="{00000000-0005-0000-0000-0000F2AD0000}"/>
    <cellStyle name="Normal 12 6 4 2 2 5 2 2" xfId="50311" xr:uid="{00000000-0005-0000-0000-0000F3AD0000}"/>
    <cellStyle name="Normal 12 6 4 2 2 5 3" xfId="37501" xr:uid="{00000000-0005-0000-0000-0000F4AD0000}"/>
    <cellStyle name="Normal 12 6 4 2 2 6" xfId="6390" xr:uid="{00000000-0005-0000-0000-0000F5AD0000}"/>
    <cellStyle name="Normal 12 6 4 2 2 6 2" xfId="19201" xr:uid="{00000000-0005-0000-0000-0000F6AD0000}"/>
    <cellStyle name="Normal 12 6 4 2 2 6 2 2" xfId="44821" xr:uid="{00000000-0005-0000-0000-0000F7AD0000}"/>
    <cellStyle name="Normal 12 6 4 2 2 6 3" xfId="32011" xr:uid="{00000000-0005-0000-0000-0000F8AD0000}"/>
    <cellStyle name="Normal 12 6 4 2 2 7" xfId="13711" xr:uid="{00000000-0005-0000-0000-0000F9AD0000}"/>
    <cellStyle name="Normal 12 6 4 2 2 7 2" xfId="39331" xr:uid="{00000000-0005-0000-0000-0000FAAD0000}"/>
    <cellStyle name="Normal 12 6 4 2 2 8" xfId="26521" xr:uid="{00000000-0005-0000-0000-0000FBAD0000}"/>
    <cellStyle name="Normal 12 6 4 2 3" xfId="1395" xr:uid="{00000000-0005-0000-0000-0000FCAD0000}"/>
    <cellStyle name="Normal 12 6 4 2 3 2" xfId="3225" xr:uid="{00000000-0005-0000-0000-0000FDAD0000}"/>
    <cellStyle name="Normal 12 6 4 2 3 2 2" xfId="8715" xr:uid="{00000000-0005-0000-0000-0000FEAD0000}"/>
    <cellStyle name="Normal 12 6 4 2 3 2 2 2" xfId="21526" xr:uid="{00000000-0005-0000-0000-0000FFAD0000}"/>
    <cellStyle name="Normal 12 6 4 2 3 2 2 2 2" xfId="47146" xr:uid="{00000000-0005-0000-0000-000000AE0000}"/>
    <cellStyle name="Normal 12 6 4 2 3 2 2 3" xfId="34336" xr:uid="{00000000-0005-0000-0000-000001AE0000}"/>
    <cellStyle name="Normal 12 6 4 2 3 2 3" xfId="16036" xr:uid="{00000000-0005-0000-0000-000002AE0000}"/>
    <cellStyle name="Normal 12 6 4 2 3 2 3 2" xfId="41656" xr:uid="{00000000-0005-0000-0000-000003AE0000}"/>
    <cellStyle name="Normal 12 6 4 2 3 2 4" xfId="28846" xr:uid="{00000000-0005-0000-0000-000004AE0000}"/>
    <cellStyle name="Normal 12 6 4 2 3 3" xfId="5055" xr:uid="{00000000-0005-0000-0000-000005AE0000}"/>
    <cellStyle name="Normal 12 6 4 2 3 3 2" xfId="10545" xr:uid="{00000000-0005-0000-0000-000006AE0000}"/>
    <cellStyle name="Normal 12 6 4 2 3 3 2 2" xfId="23356" xr:uid="{00000000-0005-0000-0000-000007AE0000}"/>
    <cellStyle name="Normal 12 6 4 2 3 3 2 2 2" xfId="48976" xr:uid="{00000000-0005-0000-0000-000008AE0000}"/>
    <cellStyle name="Normal 12 6 4 2 3 3 2 3" xfId="36166" xr:uid="{00000000-0005-0000-0000-000009AE0000}"/>
    <cellStyle name="Normal 12 6 4 2 3 3 3" xfId="17866" xr:uid="{00000000-0005-0000-0000-00000AAE0000}"/>
    <cellStyle name="Normal 12 6 4 2 3 3 3 2" xfId="43486" xr:uid="{00000000-0005-0000-0000-00000BAE0000}"/>
    <cellStyle name="Normal 12 6 4 2 3 3 4" xfId="30676" xr:uid="{00000000-0005-0000-0000-00000CAE0000}"/>
    <cellStyle name="Normal 12 6 4 2 3 4" xfId="12375" xr:uid="{00000000-0005-0000-0000-00000DAE0000}"/>
    <cellStyle name="Normal 12 6 4 2 3 4 2" xfId="25186" xr:uid="{00000000-0005-0000-0000-00000EAE0000}"/>
    <cellStyle name="Normal 12 6 4 2 3 4 2 2" xfId="50806" xr:uid="{00000000-0005-0000-0000-00000FAE0000}"/>
    <cellStyle name="Normal 12 6 4 2 3 4 3" xfId="37996" xr:uid="{00000000-0005-0000-0000-000010AE0000}"/>
    <cellStyle name="Normal 12 6 4 2 3 5" xfId="6885" xr:uid="{00000000-0005-0000-0000-000011AE0000}"/>
    <cellStyle name="Normal 12 6 4 2 3 5 2" xfId="19696" xr:uid="{00000000-0005-0000-0000-000012AE0000}"/>
    <cellStyle name="Normal 12 6 4 2 3 5 2 2" xfId="45316" xr:uid="{00000000-0005-0000-0000-000013AE0000}"/>
    <cellStyle name="Normal 12 6 4 2 3 5 3" xfId="32506" xr:uid="{00000000-0005-0000-0000-000014AE0000}"/>
    <cellStyle name="Normal 12 6 4 2 3 6" xfId="14206" xr:uid="{00000000-0005-0000-0000-000015AE0000}"/>
    <cellStyle name="Normal 12 6 4 2 3 6 2" xfId="39826" xr:uid="{00000000-0005-0000-0000-000016AE0000}"/>
    <cellStyle name="Normal 12 6 4 2 3 7" xfId="27016" xr:uid="{00000000-0005-0000-0000-000017AE0000}"/>
    <cellStyle name="Normal 12 6 4 2 4" xfId="2331" xr:uid="{00000000-0005-0000-0000-000018AE0000}"/>
    <cellStyle name="Normal 12 6 4 2 4 2" xfId="7821" xr:uid="{00000000-0005-0000-0000-000019AE0000}"/>
    <cellStyle name="Normal 12 6 4 2 4 2 2" xfId="20632" xr:uid="{00000000-0005-0000-0000-00001AAE0000}"/>
    <cellStyle name="Normal 12 6 4 2 4 2 2 2" xfId="46252" xr:uid="{00000000-0005-0000-0000-00001BAE0000}"/>
    <cellStyle name="Normal 12 6 4 2 4 2 3" xfId="33442" xr:uid="{00000000-0005-0000-0000-00001CAE0000}"/>
    <cellStyle name="Normal 12 6 4 2 4 3" xfId="15142" xr:uid="{00000000-0005-0000-0000-00001DAE0000}"/>
    <cellStyle name="Normal 12 6 4 2 4 3 2" xfId="40762" xr:uid="{00000000-0005-0000-0000-00001EAE0000}"/>
    <cellStyle name="Normal 12 6 4 2 4 4" xfId="27952" xr:uid="{00000000-0005-0000-0000-00001FAE0000}"/>
    <cellStyle name="Normal 12 6 4 2 5" xfId="4161" xr:uid="{00000000-0005-0000-0000-000020AE0000}"/>
    <cellStyle name="Normal 12 6 4 2 5 2" xfId="9651" xr:uid="{00000000-0005-0000-0000-000021AE0000}"/>
    <cellStyle name="Normal 12 6 4 2 5 2 2" xfId="22462" xr:uid="{00000000-0005-0000-0000-000022AE0000}"/>
    <cellStyle name="Normal 12 6 4 2 5 2 2 2" xfId="48082" xr:uid="{00000000-0005-0000-0000-000023AE0000}"/>
    <cellStyle name="Normal 12 6 4 2 5 2 3" xfId="35272" xr:uid="{00000000-0005-0000-0000-000024AE0000}"/>
    <cellStyle name="Normal 12 6 4 2 5 3" xfId="16972" xr:uid="{00000000-0005-0000-0000-000025AE0000}"/>
    <cellStyle name="Normal 12 6 4 2 5 3 2" xfId="42592" xr:uid="{00000000-0005-0000-0000-000026AE0000}"/>
    <cellStyle name="Normal 12 6 4 2 5 4" xfId="29782" xr:uid="{00000000-0005-0000-0000-000027AE0000}"/>
    <cellStyle name="Normal 12 6 4 2 6" xfId="11481" xr:uid="{00000000-0005-0000-0000-000028AE0000}"/>
    <cellStyle name="Normal 12 6 4 2 6 2" xfId="24292" xr:uid="{00000000-0005-0000-0000-000029AE0000}"/>
    <cellStyle name="Normal 12 6 4 2 6 2 2" xfId="49912" xr:uid="{00000000-0005-0000-0000-00002AAE0000}"/>
    <cellStyle name="Normal 12 6 4 2 6 3" xfId="37102" xr:uid="{00000000-0005-0000-0000-00002BAE0000}"/>
    <cellStyle name="Normal 12 6 4 2 7" xfId="5991" xr:uid="{00000000-0005-0000-0000-00002CAE0000}"/>
    <cellStyle name="Normal 12 6 4 2 7 2" xfId="18802" xr:uid="{00000000-0005-0000-0000-00002DAE0000}"/>
    <cellStyle name="Normal 12 6 4 2 7 2 2" xfId="44422" xr:uid="{00000000-0005-0000-0000-00002EAE0000}"/>
    <cellStyle name="Normal 12 6 4 2 7 3" xfId="31612" xr:uid="{00000000-0005-0000-0000-00002FAE0000}"/>
    <cellStyle name="Normal 12 6 4 2 8" xfId="13312" xr:uid="{00000000-0005-0000-0000-000030AE0000}"/>
    <cellStyle name="Normal 12 6 4 2 8 2" xfId="38932" xr:uid="{00000000-0005-0000-0000-000031AE0000}"/>
    <cellStyle name="Normal 12 6 4 2 9" xfId="26122" xr:uid="{00000000-0005-0000-0000-000032AE0000}"/>
    <cellStyle name="Normal 12 6 4 3" xfId="632" xr:uid="{00000000-0005-0000-0000-000033AE0000}"/>
    <cellStyle name="Normal 12 6 4 3 2" xfId="1032" xr:uid="{00000000-0005-0000-0000-000034AE0000}"/>
    <cellStyle name="Normal 12 6 4 3 2 2" xfId="1927" xr:uid="{00000000-0005-0000-0000-000035AE0000}"/>
    <cellStyle name="Normal 12 6 4 3 2 2 2" xfId="3757" xr:uid="{00000000-0005-0000-0000-000036AE0000}"/>
    <cellStyle name="Normal 12 6 4 3 2 2 2 2" xfId="9247" xr:uid="{00000000-0005-0000-0000-000037AE0000}"/>
    <cellStyle name="Normal 12 6 4 3 2 2 2 2 2" xfId="22058" xr:uid="{00000000-0005-0000-0000-000038AE0000}"/>
    <cellStyle name="Normal 12 6 4 3 2 2 2 2 2 2" xfId="47678" xr:uid="{00000000-0005-0000-0000-000039AE0000}"/>
    <cellStyle name="Normal 12 6 4 3 2 2 2 2 3" xfId="34868" xr:uid="{00000000-0005-0000-0000-00003AAE0000}"/>
    <cellStyle name="Normal 12 6 4 3 2 2 2 3" xfId="16568" xr:uid="{00000000-0005-0000-0000-00003BAE0000}"/>
    <cellStyle name="Normal 12 6 4 3 2 2 2 3 2" xfId="42188" xr:uid="{00000000-0005-0000-0000-00003CAE0000}"/>
    <cellStyle name="Normal 12 6 4 3 2 2 2 4" xfId="29378" xr:uid="{00000000-0005-0000-0000-00003DAE0000}"/>
    <cellStyle name="Normal 12 6 4 3 2 2 3" xfId="5587" xr:uid="{00000000-0005-0000-0000-00003EAE0000}"/>
    <cellStyle name="Normal 12 6 4 3 2 2 3 2" xfId="11077" xr:uid="{00000000-0005-0000-0000-00003FAE0000}"/>
    <cellStyle name="Normal 12 6 4 3 2 2 3 2 2" xfId="23888" xr:uid="{00000000-0005-0000-0000-000040AE0000}"/>
    <cellStyle name="Normal 12 6 4 3 2 2 3 2 2 2" xfId="49508" xr:uid="{00000000-0005-0000-0000-000041AE0000}"/>
    <cellStyle name="Normal 12 6 4 3 2 2 3 2 3" xfId="36698" xr:uid="{00000000-0005-0000-0000-000042AE0000}"/>
    <cellStyle name="Normal 12 6 4 3 2 2 3 3" xfId="18398" xr:uid="{00000000-0005-0000-0000-000043AE0000}"/>
    <cellStyle name="Normal 12 6 4 3 2 2 3 3 2" xfId="44018" xr:uid="{00000000-0005-0000-0000-000044AE0000}"/>
    <cellStyle name="Normal 12 6 4 3 2 2 3 4" xfId="31208" xr:uid="{00000000-0005-0000-0000-000045AE0000}"/>
    <cellStyle name="Normal 12 6 4 3 2 2 4" xfId="12907" xr:uid="{00000000-0005-0000-0000-000046AE0000}"/>
    <cellStyle name="Normal 12 6 4 3 2 2 4 2" xfId="25718" xr:uid="{00000000-0005-0000-0000-000047AE0000}"/>
    <cellStyle name="Normal 12 6 4 3 2 2 4 2 2" xfId="51338" xr:uid="{00000000-0005-0000-0000-000048AE0000}"/>
    <cellStyle name="Normal 12 6 4 3 2 2 4 3" xfId="38528" xr:uid="{00000000-0005-0000-0000-000049AE0000}"/>
    <cellStyle name="Normal 12 6 4 3 2 2 5" xfId="7417" xr:uid="{00000000-0005-0000-0000-00004AAE0000}"/>
    <cellStyle name="Normal 12 6 4 3 2 2 5 2" xfId="20228" xr:uid="{00000000-0005-0000-0000-00004BAE0000}"/>
    <cellStyle name="Normal 12 6 4 3 2 2 5 2 2" xfId="45848" xr:uid="{00000000-0005-0000-0000-00004CAE0000}"/>
    <cellStyle name="Normal 12 6 4 3 2 2 5 3" xfId="33038" xr:uid="{00000000-0005-0000-0000-00004DAE0000}"/>
    <cellStyle name="Normal 12 6 4 3 2 2 6" xfId="14738" xr:uid="{00000000-0005-0000-0000-00004EAE0000}"/>
    <cellStyle name="Normal 12 6 4 3 2 2 6 2" xfId="40358" xr:uid="{00000000-0005-0000-0000-00004FAE0000}"/>
    <cellStyle name="Normal 12 6 4 3 2 2 7" xfId="27548" xr:uid="{00000000-0005-0000-0000-000050AE0000}"/>
    <cellStyle name="Normal 12 6 4 3 2 3" xfId="2863" xr:uid="{00000000-0005-0000-0000-000051AE0000}"/>
    <cellStyle name="Normal 12 6 4 3 2 3 2" xfId="8353" xr:uid="{00000000-0005-0000-0000-000052AE0000}"/>
    <cellStyle name="Normal 12 6 4 3 2 3 2 2" xfId="21164" xr:uid="{00000000-0005-0000-0000-000053AE0000}"/>
    <cellStyle name="Normal 12 6 4 3 2 3 2 2 2" xfId="46784" xr:uid="{00000000-0005-0000-0000-000054AE0000}"/>
    <cellStyle name="Normal 12 6 4 3 2 3 2 3" xfId="33974" xr:uid="{00000000-0005-0000-0000-000055AE0000}"/>
    <cellStyle name="Normal 12 6 4 3 2 3 3" xfId="15674" xr:uid="{00000000-0005-0000-0000-000056AE0000}"/>
    <cellStyle name="Normal 12 6 4 3 2 3 3 2" xfId="41294" xr:uid="{00000000-0005-0000-0000-000057AE0000}"/>
    <cellStyle name="Normal 12 6 4 3 2 3 4" xfId="28484" xr:uid="{00000000-0005-0000-0000-000058AE0000}"/>
    <cellStyle name="Normal 12 6 4 3 2 4" xfId="4693" xr:uid="{00000000-0005-0000-0000-000059AE0000}"/>
    <cellStyle name="Normal 12 6 4 3 2 4 2" xfId="10183" xr:uid="{00000000-0005-0000-0000-00005AAE0000}"/>
    <cellStyle name="Normal 12 6 4 3 2 4 2 2" xfId="22994" xr:uid="{00000000-0005-0000-0000-00005BAE0000}"/>
    <cellStyle name="Normal 12 6 4 3 2 4 2 2 2" xfId="48614" xr:uid="{00000000-0005-0000-0000-00005CAE0000}"/>
    <cellStyle name="Normal 12 6 4 3 2 4 2 3" xfId="35804" xr:uid="{00000000-0005-0000-0000-00005DAE0000}"/>
    <cellStyle name="Normal 12 6 4 3 2 4 3" xfId="17504" xr:uid="{00000000-0005-0000-0000-00005EAE0000}"/>
    <cellStyle name="Normal 12 6 4 3 2 4 3 2" xfId="43124" xr:uid="{00000000-0005-0000-0000-00005FAE0000}"/>
    <cellStyle name="Normal 12 6 4 3 2 4 4" xfId="30314" xr:uid="{00000000-0005-0000-0000-000060AE0000}"/>
    <cellStyle name="Normal 12 6 4 3 2 5" xfId="12013" xr:uid="{00000000-0005-0000-0000-000061AE0000}"/>
    <cellStyle name="Normal 12 6 4 3 2 5 2" xfId="24824" xr:uid="{00000000-0005-0000-0000-000062AE0000}"/>
    <cellStyle name="Normal 12 6 4 3 2 5 2 2" xfId="50444" xr:uid="{00000000-0005-0000-0000-000063AE0000}"/>
    <cellStyle name="Normal 12 6 4 3 2 5 3" xfId="37634" xr:uid="{00000000-0005-0000-0000-000064AE0000}"/>
    <cellStyle name="Normal 12 6 4 3 2 6" xfId="6523" xr:uid="{00000000-0005-0000-0000-000065AE0000}"/>
    <cellStyle name="Normal 12 6 4 3 2 6 2" xfId="19334" xr:uid="{00000000-0005-0000-0000-000066AE0000}"/>
    <cellStyle name="Normal 12 6 4 3 2 6 2 2" xfId="44954" xr:uid="{00000000-0005-0000-0000-000067AE0000}"/>
    <cellStyle name="Normal 12 6 4 3 2 6 3" xfId="32144" xr:uid="{00000000-0005-0000-0000-000068AE0000}"/>
    <cellStyle name="Normal 12 6 4 3 2 7" xfId="13844" xr:uid="{00000000-0005-0000-0000-000069AE0000}"/>
    <cellStyle name="Normal 12 6 4 3 2 7 2" xfId="39464" xr:uid="{00000000-0005-0000-0000-00006AAE0000}"/>
    <cellStyle name="Normal 12 6 4 3 2 8" xfId="26654" xr:uid="{00000000-0005-0000-0000-00006BAE0000}"/>
    <cellStyle name="Normal 12 6 4 3 3" xfId="1527" xr:uid="{00000000-0005-0000-0000-00006CAE0000}"/>
    <cellStyle name="Normal 12 6 4 3 3 2" xfId="3357" xr:uid="{00000000-0005-0000-0000-00006DAE0000}"/>
    <cellStyle name="Normal 12 6 4 3 3 2 2" xfId="8847" xr:uid="{00000000-0005-0000-0000-00006EAE0000}"/>
    <cellStyle name="Normal 12 6 4 3 3 2 2 2" xfId="21658" xr:uid="{00000000-0005-0000-0000-00006FAE0000}"/>
    <cellStyle name="Normal 12 6 4 3 3 2 2 2 2" xfId="47278" xr:uid="{00000000-0005-0000-0000-000070AE0000}"/>
    <cellStyle name="Normal 12 6 4 3 3 2 2 3" xfId="34468" xr:uid="{00000000-0005-0000-0000-000071AE0000}"/>
    <cellStyle name="Normal 12 6 4 3 3 2 3" xfId="16168" xr:uid="{00000000-0005-0000-0000-000072AE0000}"/>
    <cellStyle name="Normal 12 6 4 3 3 2 3 2" xfId="41788" xr:uid="{00000000-0005-0000-0000-000073AE0000}"/>
    <cellStyle name="Normal 12 6 4 3 3 2 4" xfId="28978" xr:uid="{00000000-0005-0000-0000-000074AE0000}"/>
    <cellStyle name="Normal 12 6 4 3 3 3" xfId="5187" xr:uid="{00000000-0005-0000-0000-000075AE0000}"/>
    <cellStyle name="Normal 12 6 4 3 3 3 2" xfId="10677" xr:uid="{00000000-0005-0000-0000-000076AE0000}"/>
    <cellStyle name="Normal 12 6 4 3 3 3 2 2" xfId="23488" xr:uid="{00000000-0005-0000-0000-000077AE0000}"/>
    <cellStyle name="Normal 12 6 4 3 3 3 2 2 2" xfId="49108" xr:uid="{00000000-0005-0000-0000-000078AE0000}"/>
    <cellStyle name="Normal 12 6 4 3 3 3 2 3" xfId="36298" xr:uid="{00000000-0005-0000-0000-000079AE0000}"/>
    <cellStyle name="Normal 12 6 4 3 3 3 3" xfId="17998" xr:uid="{00000000-0005-0000-0000-00007AAE0000}"/>
    <cellStyle name="Normal 12 6 4 3 3 3 3 2" xfId="43618" xr:uid="{00000000-0005-0000-0000-00007BAE0000}"/>
    <cellStyle name="Normal 12 6 4 3 3 3 4" xfId="30808" xr:uid="{00000000-0005-0000-0000-00007CAE0000}"/>
    <cellStyle name="Normal 12 6 4 3 3 4" xfId="12507" xr:uid="{00000000-0005-0000-0000-00007DAE0000}"/>
    <cellStyle name="Normal 12 6 4 3 3 4 2" xfId="25318" xr:uid="{00000000-0005-0000-0000-00007EAE0000}"/>
    <cellStyle name="Normal 12 6 4 3 3 4 2 2" xfId="50938" xr:uid="{00000000-0005-0000-0000-00007FAE0000}"/>
    <cellStyle name="Normal 12 6 4 3 3 4 3" xfId="38128" xr:uid="{00000000-0005-0000-0000-000080AE0000}"/>
    <cellStyle name="Normal 12 6 4 3 3 5" xfId="7017" xr:uid="{00000000-0005-0000-0000-000081AE0000}"/>
    <cellStyle name="Normal 12 6 4 3 3 5 2" xfId="19828" xr:uid="{00000000-0005-0000-0000-000082AE0000}"/>
    <cellStyle name="Normal 12 6 4 3 3 5 2 2" xfId="45448" xr:uid="{00000000-0005-0000-0000-000083AE0000}"/>
    <cellStyle name="Normal 12 6 4 3 3 5 3" xfId="32638" xr:uid="{00000000-0005-0000-0000-000084AE0000}"/>
    <cellStyle name="Normal 12 6 4 3 3 6" xfId="14338" xr:uid="{00000000-0005-0000-0000-000085AE0000}"/>
    <cellStyle name="Normal 12 6 4 3 3 6 2" xfId="39958" xr:uid="{00000000-0005-0000-0000-000086AE0000}"/>
    <cellStyle name="Normal 12 6 4 3 3 7" xfId="27148" xr:uid="{00000000-0005-0000-0000-000087AE0000}"/>
    <cellStyle name="Normal 12 6 4 3 4" xfId="2463" xr:uid="{00000000-0005-0000-0000-000088AE0000}"/>
    <cellStyle name="Normal 12 6 4 3 4 2" xfId="7953" xr:uid="{00000000-0005-0000-0000-000089AE0000}"/>
    <cellStyle name="Normal 12 6 4 3 4 2 2" xfId="20764" xr:uid="{00000000-0005-0000-0000-00008AAE0000}"/>
    <cellStyle name="Normal 12 6 4 3 4 2 2 2" xfId="46384" xr:uid="{00000000-0005-0000-0000-00008BAE0000}"/>
    <cellStyle name="Normal 12 6 4 3 4 2 3" xfId="33574" xr:uid="{00000000-0005-0000-0000-00008CAE0000}"/>
    <cellStyle name="Normal 12 6 4 3 4 3" xfId="15274" xr:uid="{00000000-0005-0000-0000-00008DAE0000}"/>
    <cellStyle name="Normal 12 6 4 3 4 3 2" xfId="40894" xr:uid="{00000000-0005-0000-0000-00008EAE0000}"/>
    <cellStyle name="Normal 12 6 4 3 4 4" xfId="28084" xr:uid="{00000000-0005-0000-0000-00008FAE0000}"/>
    <cellStyle name="Normal 12 6 4 3 5" xfId="4293" xr:uid="{00000000-0005-0000-0000-000090AE0000}"/>
    <cellStyle name="Normal 12 6 4 3 5 2" xfId="9783" xr:uid="{00000000-0005-0000-0000-000091AE0000}"/>
    <cellStyle name="Normal 12 6 4 3 5 2 2" xfId="22594" xr:uid="{00000000-0005-0000-0000-000092AE0000}"/>
    <cellStyle name="Normal 12 6 4 3 5 2 2 2" xfId="48214" xr:uid="{00000000-0005-0000-0000-000093AE0000}"/>
    <cellStyle name="Normal 12 6 4 3 5 2 3" xfId="35404" xr:uid="{00000000-0005-0000-0000-000094AE0000}"/>
    <cellStyle name="Normal 12 6 4 3 5 3" xfId="17104" xr:uid="{00000000-0005-0000-0000-000095AE0000}"/>
    <cellStyle name="Normal 12 6 4 3 5 3 2" xfId="42724" xr:uid="{00000000-0005-0000-0000-000096AE0000}"/>
    <cellStyle name="Normal 12 6 4 3 5 4" xfId="29914" xr:uid="{00000000-0005-0000-0000-000097AE0000}"/>
    <cellStyle name="Normal 12 6 4 3 6" xfId="11613" xr:uid="{00000000-0005-0000-0000-000098AE0000}"/>
    <cellStyle name="Normal 12 6 4 3 6 2" xfId="24424" xr:uid="{00000000-0005-0000-0000-000099AE0000}"/>
    <cellStyle name="Normal 12 6 4 3 6 2 2" xfId="50044" xr:uid="{00000000-0005-0000-0000-00009AAE0000}"/>
    <cellStyle name="Normal 12 6 4 3 6 3" xfId="37234" xr:uid="{00000000-0005-0000-0000-00009BAE0000}"/>
    <cellStyle name="Normal 12 6 4 3 7" xfId="6123" xr:uid="{00000000-0005-0000-0000-00009CAE0000}"/>
    <cellStyle name="Normal 12 6 4 3 7 2" xfId="18934" xr:uid="{00000000-0005-0000-0000-00009DAE0000}"/>
    <cellStyle name="Normal 12 6 4 3 7 2 2" xfId="44554" xr:uid="{00000000-0005-0000-0000-00009EAE0000}"/>
    <cellStyle name="Normal 12 6 4 3 7 3" xfId="31744" xr:uid="{00000000-0005-0000-0000-00009FAE0000}"/>
    <cellStyle name="Normal 12 6 4 3 8" xfId="13444" xr:uid="{00000000-0005-0000-0000-0000A0AE0000}"/>
    <cellStyle name="Normal 12 6 4 3 8 2" xfId="39064" xr:uid="{00000000-0005-0000-0000-0000A1AE0000}"/>
    <cellStyle name="Normal 12 6 4 3 9" xfId="26254" xr:uid="{00000000-0005-0000-0000-0000A2AE0000}"/>
    <cellStyle name="Normal 12 6 4 4" xfId="407" xr:uid="{00000000-0005-0000-0000-0000A3AE0000}"/>
    <cellStyle name="Normal 12 6 4 4 2" xfId="1302" xr:uid="{00000000-0005-0000-0000-0000A4AE0000}"/>
    <cellStyle name="Normal 12 6 4 4 2 2" xfId="3132" xr:uid="{00000000-0005-0000-0000-0000A5AE0000}"/>
    <cellStyle name="Normal 12 6 4 4 2 2 2" xfId="8622" xr:uid="{00000000-0005-0000-0000-0000A6AE0000}"/>
    <cellStyle name="Normal 12 6 4 4 2 2 2 2" xfId="21433" xr:uid="{00000000-0005-0000-0000-0000A7AE0000}"/>
    <cellStyle name="Normal 12 6 4 4 2 2 2 2 2" xfId="47053" xr:uid="{00000000-0005-0000-0000-0000A8AE0000}"/>
    <cellStyle name="Normal 12 6 4 4 2 2 2 3" xfId="34243" xr:uid="{00000000-0005-0000-0000-0000A9AE0000}"/>
    <cellStyle name="Normal 12 6 4 4 2 2 3" xfId="15943" xr:uid="{00000000-0005-0000-0000-0000AAAE0000}"/>
    <cellStyle name="Normal 12 6 4 4 2 2 3 2" xfId="41563" xr:uid="{00000000-0005-0000-0000-0000ABAE0000}"/>
    <cellStyle name="Normal 12 6 4 4 2 2 4" xfId="28753" xr:uid="{00000000-0005-0000-0000-0000ACAE0000}"/>
    <cellStyle name="Normal 12 6 4 4 2 3" xfId="4962" xr:uid="{00000000-0005-0000-0000-0000ADAE0000}"/>
    <cellStyle name="Normal 12 6 4 4 2 3 2" xfId="10452" xr:uid="{00000000-0005-0000-0000-0000AEAE0000}"/>
    <cellStyle name="Normal 12 6 4 4 2 3 2 2" xfId="23263" xr:uid="{00000000-0005-0000-0000-0000AFAE0000}"/>
    <cellStyle name="Normal 12 6 4 4 2 3 2 2 2" xfId="48883" xr:uid="{00000000-0005-0000-0000-0000B0AE0000}"/>
    <cellStyle name="Normal 12 6 4 4 2 3 2 3" xfId="36073" xr:uid="{00000000-0005-0000-0000-0000B1AE0000}"/>
    <cellStyle name="Normal 12 6 4 4 2 3 3" xfId="17773" xr:uid="{00000000-0005-0000-0000-0000B2AE0000}"/>
    <cellStyle name="Normal 12 6 4 4 2 3 3 2" xfId="43393" xr:uid="{00000000-0005-0000-0000-0000B3AE0000}"/>
    <cellStyle name="Normal 12 6 4 4 2 3 4" xfId="30583" xr:uid="{00000000-0005-0000-0000-0000B4AE0000}"/>
    <cellStyle name="Normal 12 6 4 4 2 4" xfId="12282" xr:uid="{00000000-0005-0000-0000-0000B5AE0000}"/>
    <cellStyle name="Normal 12 6 4 4 2 4 2" xfId="25093" xr:uid="{00000000-0005-0000-0000-0000B6AE0000}"/>
    <cellStyle name="Normal 12 6 4 4 2 4 2 2" xfId="50713" xr:uid="{00000000-0005-0000-0000-0000B7AE0000}"/>
    <cellStyle name="Normal 12 6 4 4 2 4 3" xfId="37903" xr:uid="{00000000-0005-0000-0000-0000B8AE0000}"/>
    <cellStyle name="Normal 12 6 4 4 2 5" xfId="6792" xr:uid="{00000000-0005-0000-0000-0000B9AE0000}"/>
    <cellStyle name="Normal 12 6 4 4 2 5 2" xfId="19603" xr:uid="{00000000-0005-0000-0000-0000BAAE0000}"/>
    <cellStyle name="Normal 12 6 4 4 2 5 2 2" xfId="45223" xr:uid="{00000000-0005-0000-0000-0000BBAE0000}"/>
    <cellStyle name="Normal 12 6 4 4 2 5 3" xfId="32413" xr:uid="{00000000-0005-0000-0000-0000BCAE0000}"/>
    <cellStyle name="Normal 12 6 4 4 2 6" xfId="14113" xr:uid="{00000000-0005-0000-0000-0000BDAE0000}"/>
    <cellStyle name="Normal 12 6 4 4 2 6 2" xfId="39733" xr:uid="{00000000-0005-0000-0000-0000BEAE0000}"/>
    <cellStyle name="Normal 12 6 4 4 2 7" xfId="26923" xr:uid="{00000000-0005-0000-0000-0000BFAE0000}"/>
    <cellStyle name="Normal 12 6 4 4 3" xfId="2238" xr:uid="{00000000-0005-0000-0000-0000C0AE0000}"/>
    <cellStyle name="Normal 12 6 4 4 3 2" xfId="7728" xr:uid="{00000000-0005-0000-0000-0000C1AE0000}"/>
    <cellStyle name="Normal 12 6 4 4 3 2 2" xfId="20539" xr:uid="{00000000-0005-0000-0000-0000C2AE0000}"/>
    <cellStyle name="Normal 12 6 4 4 3 2 2 2" xfId="46159" xr:uid="{00000000-0005-0000-0000-0000C3AE0000}"/>
    <cellStyle name="Normal 12 6 4 4 3 2 3" xfId="33349" xr:uid="{00000000-0005-0000-0000-0000C4AE0000}"/>
    <cellStyle name="Normal 12 6 4 4 3 3" xfId="15049" xr:uid="{00000000-0005-0000-0000-0000C5AE0000}"/>
    <cellStyle name="Normal 12 6 4 4 3 3 2" xfId="40669" xr:uid="{00000000-0005-0000-0000-0000C6AE0000}"/>
    <cellStyle name="Normal 12 6 4 4 3 4" xfId="27859" xr:uid="{00000000-0005-0000-0000-0000C7AE0000}"/>
    <cellStyle name="Normal 12 6 4 4 4" xfId="4068" xr:uid="{00000000-0005-0000-0000-0000C8AE0000}"/>
    <cellStyle name="Normal 12 6 4 4 4 2" xfId="9558" xr:uid="{00000000-0005-0000-0000-0000C9AE0000}"/>
    <cellStyle name="Normal 12 6 4 4 4 2 2" xfId="22369" xr:uid="{00000000-0005-0000-0000-0000CAAE0000}"/>
    <cellStyle name="Normal 12 6 4 4 4 2 2 2" xfId="47989" xr:uid="{00000000-0005-0000-0000-0000CBAE0000}"/>
    <cellStyle name="Normal 12 6 4 4 4 2 3" xfId="35179" xr:uid="{00000000-0005-0000-0000-0000CCAE0000}"/>
    <cellStyle name="Normal 12 6 4 4 4 3" xfId="16879" xr:uid="{00000000-0005-0000-0000-0000CDAE0000}"/>
    <cellStyle name="Normal 12 6 4 4 4 3 2" xfId="42499" xr:uid="{00000000-0005-0000-0000-0000CEAE0000}"/>
    <cellStyle name="Normal 12 6 4 4 4 4" xfId="29689" xr:uid="{00000000-0005-0000-0000-0000CFAE0000}"/>
    <cellStyle name="Normal 12 6 4 4 5" xfId="11388" xr:uid="{00000000-0005-0000-0000-0000D0AE0000}"/>
    <cellStyle name="Normal 12 6 4 4 5 2" xfId="24199" xr:uid="{00000000-0005-0000-0000-0000D1AE0000}"/>
    <cellStyle name="Normal 12 6 4 4 5 2 2" xfId="49819" xr:uid="{00000000-0005-0000-0000-0000D2AE0000}"/>
    <cellStyle name="Normal 12 6 4 4 5 3" xfId="37009" xr:uid="{00000000-0005-0000-0000-0000D3AE0000}"/>
    <cellStyle name="Normal 12 6 4 4 6" xfId="5898" xr:uid="{00000000-0005-0000-0000-0000D4AE0000}"/>
    <cellStyle name="Normal 12 6 4 4 6 2" xfId="18709" xr:uid="{00000000-0005-0000-0000-0000D5AE0000}"/>
    <cellStyle name="Normal 12 6 4 4 6 2 2" xfId="44329" xr:uid="{00000000-0005-0000-0000-0000D6AE0000}"/>
    <cellStyle name="Normal 12 6 4 4 6 3" xfId="31519" xr:uid="{00000000-0005-0000-0000-0000D7AE0000}"/>
    <cellStyle name="Normal 12 6 4 4 7" xfId="13219" xr:uid="{00000000-0005-0000-0000-0000D8AE0000}"/>
    <cellStyle name="Normal 12 6 4 4 7 2" xfId="38839" xr:uid="{00000000-0005-0000-0000-0000D9AE0000}"/>
    <cellStyle name="Normal 12 6 4 4 8" xfId="26029" xr:uid="{00000000-0005-0000-0000-0000DAAE0000}"/>
    <cellStyle name="Normal 12 6 4 5" xfId="766" xr:uid="{00000000-0005-0000-0000-0000DBAE0000}"/>
    <cellStyle name="Normal 12 6 4 5 2" xfId="1661" xr:uid="{00000000-0005-0000-0000-0000DCAE0000}"/>
    <cellStyle name="Normal 12 6 4 5 2 2" xfId="3491" xr:uid="{00000000-0005-0000-0000-0000DDAE0000}"/>
    <cellStyle name="Normal 12 6 4 5 2 2 2" xfId="8981" xr:uid="{00000000-0005-0000-0000-0000DEAE0000}"/>
    <cellStyle name="Normal 12 6 4 5 2 2 2 2" xfId="21792" xr:uid="{00000000-0005-0000-0000-0000DFAE0000}"/>
    <cellStyle name="Normal 12 6 4 5 2 2 2 2 2" xfId="47412" xr:uid="{00000000-0005-0000-0000-0000E0AE0000}"/>
    <cellStyle name="Normal 12 6 4 5 2 2 2 3" xfId="34602" xr:uid="{00000000-0005-0000-0000-0000E1AE0000}"/>
    <cellStyle name="Normal 12 6 4 5 2 2 3" xfId="16302" xr:uid="{00000000-0005-0000-0000-0000E2AE0000}"/>
    <cellStyle name="Normal 12 6 4 5 2 2 3 2" xfId="41922" xr:uid="{00000000-0005-0000-0000-0000E3AE0000}"/>
    <cellStyle name="Normal 12 6 4 5 2 2 4" xfId="29112" xr:uid="{00000000-0005-0000-0000-0000E4AE0000}"/>
    <cellStyle name="Normal 12 6 4 5 2 3" xfId="5321" xr:uid="{00000000-0005-0000-0000-0000E5AE0000}"/>
    <cellStyle name="Normal 12 6 4 5 2 3 2" xfId="10811" xr:uid="{00000000-0005-0000-0000-0000E6AE0000}"/>
    <cellStyle name="Normal 12 6 4 5 2 3 2 2" xfId="23622" xr:uid="{00000000-0005-0000-0000-0000E7AE0000}"/>
    <cellStyle name="Normal 12 6 4 5 2 3 2 2 2" xfId="49242" xr:uid="{00000000-0005-0000-0000-0000E8AE0000}"/>
    <cellStyle name="Normal 12 6 4 5 2 3 2 3" xfId="36432" xr:uid="{00000000-0005-0000-0000-0000E9AE0000}"/>
    <cellStyle name="Normal 12 6 4 5 2 3 3" xfId="18132" xr:uid="{00000000-0005-0000-0000-0000EAAE0000}"/>
    <cellStyle name="Normal 12 6 4 5 2 3 3 2" xfId="43752" xr:uid="{00000000-0005-0000-0000-0000EBAE0000}"/>
    <cellStyle name="Normal 12 6 4 5 2 3 4" xfId="30942" xr:uid="{00000000-0005-0000-0000-0000ECAE0000}"/>
    <cellStyle name="Normal 12 6 4 5 2 4" xfId="12641" xr:uid="{00000000-0005-0000-0000-0000EDAE0000}"/>
    <cellStyle name="Normal 12 6 4 5 2 4 2" xfId="25452" xr:uid="{00000000-0005-0000-0000-0000EEAE0000}"/>
    <cellStyle name="Normal 12 6 4 5 2 4 2 2" xfId="51072" xr:uid="{00000000-0005-0000-0000-0000EFAE0000}"/>
    <cellStyle name="Normal 12 6 4 5 2 4 3" xfId="38262" xr:uid="{00000000-0005-0000-0000-0000F0AE0000}"/>
    <cellStyle name="Normal 12 6 4 5 2 5" xfId="7151" xr:uid="{00000000-0005-0000-0000-0000F1AE0000}"/>
    <cellStyle name="Normal 12 6 4 5 2 5 2" xfId="19962" xr:uid="{00000000-0005-0000-0000-0000F2AE0000}"/>
    <cellStyle name="Normal 12 6 4 5 2 5 2 2" xfId="45582" xr:uid="{00000000-0005-0000-0000-0000F3AE0000}"/>
    <cellStyle name="Normal 12 6 4 5 2 5 3" xfId="32772" xr:uid="{00000000-0005-0000-0000-0000F4AE0000}"/>
    <cellStyle name="Normal 12 6 4 5 2 6" xfId="14472" xr:uid="{00000000-0005-0000-0000-0000F5AE0000}"/>
    <cellStyle name="Normal 12 6 4 5 2 6 2" xfId="40092" xr:uid="{00000000-0005-0000-0000-0000F6AE0000}"/>
    <cellStyle name="Normal 12 6 4 5 2 7" xfId="27282" xr:uid="{00000000-0005-0000-0000-0000F7AE0000}"/>
    <cellStyle name="Normal 12 6 4 5 3" xfId="2597" xr:uid="{00000000-0005-0000-0000-0000F8AE0000}"/>
    <cellStyle name="Normal 12 6 4 5 3 2" xfId="8087" xr:uid="{00000000-0005-0000-0000-0000F9AE0000}"/>
    <cellStyle name="Normal 12 6 4 5 3 2 2" xfId="20898" xr:uid="{00000000-0005-0000-0000-0000FAAE0000}"/>
    <cellStyle name="Normal 12 6 4 5 3 2 2 2" xfId="46518" xr:uid="{00000000-0005-0000-0000-0000FBAE0000}"/>
    <cellStyle name="Normal 12 6 4 5 3 2 3" xfId="33708" xr:uid="{00000000-0005-0000-0000-0000FCAE0000}"/>
    <cellStyle name="Normal 12 6 4 5 3 3" xfId="15408" xr:uid="{00000000-0005-0000-0000-0000FDAE0000}"/>
    <cellStyle name="Normal 12 6 4 5 3 3 2" xfId="41028" xr:uid="{00000000-0005-0000-0000-0000FEAE0000}"/>
    <cellStyle name="Normal 12 6 4 5 3 4" xfId="28218" xr:uid="{00000000-0005-0000-0000-0000FFAE0000}"/>
    <cellStyle name="Normal 12 6 4 5 4" xfId="4427" xr:uid="{00000000-0005-0000-0000-000000AF0000}"/>
    <cellStyle name="Normal 12 6 4 5 4 2" xfId="9917" xr:uid="{00000000-0005-0000-0000-000001AF0000}"/>
    <cellStyle name="Normal 12 6 4 5 4 2 2" xfId="22728" xr:uid="{00000000-0005-0000-0000-000002AF0000}"/>
    <cellStyle name="Normal 12 6 4 5 4 2 2 2" xfId="48348" xr:uid="{00000000-0005-0000-0000-000003AF0000}"/>
    <cellStyle name="Normal 12 6 4 5 4 2 3" xfId="35538" xr:uid="{00000000-0005-0000-0000-000004AF0000}"/>
    <cellStyle name="Normal 12 6 4 5 4 3" xfId="17238" xr:uid="{00000000-0005-0000-0000-000005AF0000}"/>
    <cellStyle name="Normal 12 6 4 5 4 3 2" xfId="42858" xr:uid="{00000000-0005-0000-0000-000006AF0000}"/>
    <cellStyle name="Normal 12 6 4 5 4 4" xfId="30048" xr:uid="{00000000-0005-0000-0000-000007AF0000}"/>
    <cellStyle name="Normal 12 6 4 5 5" xfId="11747" xr:uid="{00000000-0005-0000-0000-000008AF0000}"/>
    <cellStyle name="Normal 12 6 4 5 5 2" xfId="24558" xr:uid="{00000000-0005-0000-0000-000009AF0000}"/>
    <cellStyle name="Normal 12 6 4 5 5 2 2" xfId="50178" xr:uid="{00000000-0005-0000-0000-00000AAF0000}"/>
    <cellStyle name="Normal 12 6 4 5 5 3" xfId="37368" xr:uid="{00000000-0005-0000-0000-00000BAF0000}"/>
    <cellStyle name="Normal 12 6 4 5 6" xfId="6257" xr:uid="{00000000-0005-0000-0000-00000CAF0000}"/>
    <cellStyle name="Normal 12 6 4 5 6 2" xfId="19068" xr:uid="{00000000-0005-0000-0000-00000DAF0000}"/>
    <cellStyle name="Normal 12 6 4 5 6 2 2" xfId="44688" xr:uid="{00000000-0005-0000-0000-00000EAF0000}"/>
    <cellStyle name="Normal 12 6 4 5 6 3" xfId="31878" xr:uid="{00000000-0005-0000-0000-00000FAF0000}"/>
    <cellStyle name="Normal 12 6 4 5 7" xfId="13578" xr:uid="{00000000-0005-0000-0000-000010AF0000}"/>
    <cellStyle name="Normal 12 6 4 5 7 2" xfId="39198" xr:uid="{00000000-0005-0000-0000-000011AF0000}"/>
    <cellStyle name="Normal 12 6 4 5 8" xfId="26388" xr:uid="{00000000-0005-0000-0000-000012AF0000}"/>
    <cellStyle name="Normal 12 6 4 6" xfId="1167" xr:uid="{00000000-0005-0000-0000-000013AF0000}"/>
    <cellStyle name="Normal 12 6 4 6 2" xfId="2997" xr:uid="{00000000-0005-0000-0000-000014AF0000}"/>
    <cellStyle name="Normal 12 6 4 6 2 2" xfId="8487" xr:uid="{00000000-0005-0000-0000-000015AF0000}"/>
    <cellStyle name="Normal 12 6 4 6 2 2 2" xfId="21298" xr:uid="{00000000-0005-0000-0000-000016AF0000}"/>
    <cellStyle name="Normal 12 6 4 6 2 2 2 2" xfId="46918" xr:uid="{00000000-0005-0000-0000-000017AF0000}"/>
    <cellStyle name="Normal 12 6 4 6 2 2 3" xfId="34108" xr:uid="{00000000-0005-0000-0000-000018AF0000}"/>
    <cellStyle name="Normal 12 6 4 6 2 3" xfId="15808" xr:uid="{00000000-0005-0000-0000-000019AF0000}"/>
    <cellStyle name="Normal 12 6 4 6 2 3 2" xfId="41428" xr:uid="{00000000-0005-0000-0000-00001AAF0000}"/>
    <cellStyle name="Normal 12 6 4 6 2 4" xfId="28618" xr:uid="{00000000-0005-0000-0000-00001BAF0000}"/>
    <cellStyle name="Normal 12 6 4 6 3" xfId="4827" xr:uid="{00000000-0005-0000-0000-00001CAF0000}"/>
    <cellStyle name="Normal 12 6 4 6 3 2" xfId="10317" xr:uid="{00000000-0005-0000-0000-00001DAF0000}"/>
    <cellStyle name="Normal 12 6 4 6 3 2 2" xfId="23128" xr:uid="{00000000-0005-0000-0000-00001EAF0000}"/>
    <cellStyle name="Normal 12 6 4 6 3 2 2 2" xfId="48748" xr:uid="{00000000-0005-0000-0000-00001FAF0000}"/>
    <cellStyle name="Normal 12 6 4 6 3 2 3" xfId="35938" xr:uid="{00000000-0005-0000-0000-000020AF0000}"/>
    <cellStyle name="Normal 12 6 4 6 3 3" xfId="17638" xr:uid="{00000000-0005-0000-0000-000021AF0000}"/>
    <cellStyle name="Normal 12 6 4 6 3 3 2" xfId="43258" xr:uid="{00000000-0005-0000-0000-000022AF0000}"/>
    <cellStyle name="Normal 12 6 4 6 3 4" xfId="30448" xr:uid="{00000000-0005-0000-0000-000023AF0000}"/>
    <cellStyle name="Normal 12 6 4 6 4" xfId="12147" xr:uid="{00000000-0005-0000-0000-000024AF0000}"/>
    <cellStyle name="Normal 12 6 4 6 4 2" xfId="24958" xr:uid="{00000000-0005-0000-0000-000025AF0000}"/>
    <cellStyle name="Normal 12 6 4 6 4 2 2" xfId="50578" xr:uid="{00000000-0005-0000-0000-000026AF0000}"/>
    <cellStyle name="Normal 12 6 4 6 4 3" xfId="37768" xr:uid="{00000000-0005-0000-0000-000027AF0000}"/>
    <cellStyle name="Normal 12 6 4 6 5" xfId="6657" xr:uid="{00000000-0005-0000-0000-000028AF0000}"/>
    <cellStyle name="Normal 12 6 4 6 5 2" xfId="19468" xr:uid="{00000000-0005-0000-0000-000029AF0000}"/>
    <cellStyle name="Normal 12 6 4 6 5 2 2" xfId="45088" xr:uid="{00000000-0005-0000-0000-00002AAF0000}"/>
    <cellStyle name="Normal 12 6 4 6 5 3" xfId="32278" xr:uid="{00000000-0005-0000-0000-00002BAF0000}"/>
    <cellStyle name="Normal 12 6 4 6 6" xfId="13978" xr:uid="{00000000-0005-0000-0000-00002CAF0000}"/>
    <cellStyle name="Normal 12 6 4 6 6 2" xfId="39598" xr:uid="{00000000-0005-0000-0000-00002DAF0000}"/>
    <cellStyle name="Normal 12 6 4 6 7" xfId="26788" xr:uid="{00000000-0005-0000-0000-00002EAF0000}"/>
    <cellStyle name="Normal 12 6 4 7" xfId="2103" xr:uid="{00000000-0005-0000-0000-00002FAF0000}"/>
    <cellStyle name="Normal 12 6 4 7 2" xfId="7593" xr:uid="{00000000-0005-0000-0000-000030AF0000}"/>
    <cellStyle name="Normal 12 6 4 7 2 2" xfId="20404" xr:uid="{00000000-0005-0000-0000-000031AF0000}"/>
    <cellStyle name="Normal 12 6 4 7 2 2 2" xfId="46024" xr:uid="{00000000-0005-0000-0000-000032AF0000}"/>
    <cellStyle name="Normal 12 6 4 7 2 3" xfId="33214" xr:uid="{00000000-0005-0000-0000-000033AF0000}"/>
    <cellStyle name="Normal 12 6 4 7 3" xfId="14914" xr:uid="{00000000-0005-0000-0000-000034AF0000}"/>
    <cellStyle name="Normal 12 6 4 7 3 2" xfId="40534" xr:uid="{00000000-0005-0000-0000-000035AF0000}"/>
    <cellStyle name="Normal 12 6 4 7 4" xfId="27724" xr:uid="{00000000-0005-0000-0000-000036AF0000}"/>
    <cellStyle name="Normal 12 6 4 8" xfId="3933" xr:uid="{00000000-0005-0000-0000-000037AF0000}"/>
    <cellStyle name="Normal 12 6 4 8 2" xfId="9423" xr:uid="{00000000-0005-0000-0000-000038AF0000}"/>
    <cellStyle name="Normal 12 6 4 8 2 2" xfId="22234" xr:uid="{00000000-0005-0000-0000-000039AF0000}"/>
    <cellStyle name="Normal 12 6 4 8 2 2 2" xfId="47854" xr:uid="{00000000-0005-0000-0000-00003AAF0000}"/>
    <cellStyle name="Normal 12 6 4 8 2 3" xfId="35044" xr:uid="{00000000-0005-0000-0000-00003BAF0000}"/>
    <cellStyle name="Normal 12 6 4 8 3" xfId="16744" xr:uid="{00000000-0005-0000-0000-00003CAF0000}"/>
    <cellStyle name="Normal 12 6 4 8 3 2" xfId="42364" xr:uid="{00000000-0005-0000-0000-00003DAF0000}"/>
    <cellStyle name="Normal 12 6 4 8 4" xfId="29554" xr:uid="{00000000-0005-0000-0000-00003EAF0000}"/>
    <cellStyle name="Normal 12 6 4 9" xfId="11253" xr:uid="{00000000-0005-0000-0000-00003FAF0000}"/>
    <cellStyle name="Normal 12 6 4 9 2" xfId="24064" xr:uid="{00000000-0005-0000-0000-000040AF0000}"/>
    <cellStyle name="Normal 12 6 4 9 2 2" xfId="49684" xr:uid="{00000000-0005-0000-0000-000041AF0000}"/>
    <cellStyle name="Normal 12 6 4 9 3" xfId="36874" xr:uid="{00000000-0005-0000-0000-000042AF0000}"/>
    <cellStyle name="Normal 12 6 5" xfId="322" xr:uid="{00000000-0005-0000-0000-000043AF0000}"/>
    <cellStyle name="Normal 12 6 5 10" xfId="5814" xr:uid="{00000000-0005-0000-0000-000044AF0000}"/>
    <cellStyle name="Normal 12 6 5 10 2" xfId="18625" xr:uid="{00000000-0005-0000-0000-000045AF0000}"/>
    <cellStyle name="Normal 12 6 5 10 2 2" xfId="44245" xr:uid="{00000000-0005-0000-0000-000046AF0000}"/>
    <cellStyle name="Normal 12 6 5 10 3" xfId="31435" xr:uid="{00000000-0005-0000-0000-000047AF0000}"/>
    <cellStyle name="Normal 12 6 5 11" xfId="13135" xr:uid="{00000000-0005-0000-0000-000048AF0000}"/>
    <cellStyle name="Normal 12 6 5 11 2" xfId="38755" xr:uid="{00000000-0005-0000-0000-000049AF0000}"/>
    <cellStyle name="Normal 12 6 5 12" xfId="25945" xr:uid="{00000000-0005-0000-0000-00004AAF0000}"/>
    <cellStyle name="Normal 12 6 5 2" xfId="551" xr:uid="{00000000-0005-0000-0000-00004BAF0000}"/>
    <cellStyle name="Normal 12 6 5 2 2" xfId="950" xr:uid="{00000000-0005-0000-0000-00004CAF0000}"/>
    <cellStyle name="Normal 12 6 5 2 2 2" xfId="1845" xr:uid="{00000000-0005-0000-0000-00004DAF0000}"/>
    <cellStyle name="Normal 12 6 5 2 2 2 2" xfId="3675" xr:uid="{00000000-0005-0000-0000-00004EAF0000}"/>
    <cellStyle name="Normal 12 6 5 2 2 2 2 2" xfId="9165" xr:uid="{00000000-0005-0000-0000-00004FAF0000}"/>
    <cellStyle name="Normal 12 6 5 2 2 2 2 2 2" xfId="21976" xr:uid="{00000000-0005-0000-0000-000050AF0000}"/>
    <cellStyle name="Normal 12 6 5 2 2 2 2 2 2 2" xfId="47596" xr:uid="{00000000-0005-0000-0000-000051AF0000}"/>
    <cellStyle name="Normal 12 6 5 2 2 2 2 2 3" xfId="34786" xr:uid="{00000000-0005-0000-0000-000052AF0000}"/>
    <cellStyle name="Normal 12 6 5 2 2 2 2 3" xfId="16486" xr:uid="{00000000-0005-0000-0000-000053AF0000}"/>
    <cellStyle name="Normal 12 6 5 2 2 2 2 3 2" xfId="42106" xr:uid="{00000000-0005-0000-0000-000054AF0000}"/>
    <cellStyle name="Normal 12 6 5 2 2 2 2 4" xfId="29296" xr:uid="{00000000-0005-0000-0000-000055AF0000}"/>
    <cellStyle name="Normal 12 6 5 2 2 2 3" xfId="5505" xr:uid="{00000000-0005-0000-0000-000056AF0000}"/>
    <cellStyle name="Normal 12 6 5 2 2 2 3 2" xfId="10995" xr:uid="{00000000-0005-0000-0000-000057AF0000}"/>
    <cellStyle name="Normal 12 6 5 2 2 2 3 2 2" xfId="23806" xr:uid="{00000000-0005-0000-0000-000058AF0000}"/>
    <cellStyle name="Normal 12 6 5 2 2 2 3 2 2 2" xfId="49426" xr:uid="{00000000-0005-0000-0000-000059AF0000}"/>
    <cellStyle name="Normal 12 6 5 2 2 2 3 2 3" xfId="36616" xr:uid="{00000000-0005-0000-0000-00005AAF0000}"/>
    <cellStyle name="Normal 12 6 5 2 2 2 3 3" xfId="18316" xr:uid="{00000000-0005-0000-0000-00005BAF0000}"/>
    <cellStyle name="Normal 12 6 5 2 2 2 3 3 2" xfId="43936" xr:uid="{00000000-0005-0000-0000-00005CAF0000}"/>
    <cellStyle name="Normal 12 6 5 2 2 2 3 4" xfId="31126" xr:uid="{00000000-0005-0000-0000-00005DAF0000}"/>
    <cellStyle name="Normal 12 6 5 2 2 2 4" xfId="12825" xr:uid="{00000000-0005-0000-0000-00005EAF0000}"/>
    <cellStyle name="Normal 12 6 5 2 2 2 4 2" xfId="25636" xr:uid="{00000000-0005-0000-0000-00005FAF0000}"/>
    <cellStyle name="Normal 12 6 5 2 2 2 4 2 2" xfId="51256" xr:uid="{00000000-0005-0000-0000-000060AF0000}"/>
    <cellStyle name="Normal 12 6 5 2 2 2 4 3" xfId="38446" xr:uid="{00000000-0005-0000-0000-000061AF0000}"/>
    <cellStyle name="Normal 12 6 5 2 2 2 5" xfId="7335" xr:uid="{00000000-0005-0000-0000-000062AF0000}"/>
    <cellStyle name="Normal 12 6 5 2 2 2 5 2" xfId="20146" xr:uid="{00000000-0005-0000-0000-000063AF0000}"/>
    <cellStyle name="Normal 12 6 5 2 2 2 5 2 2" xfId="45766" xr:uid="{00000000-0005-0000-0000-000064AF0000}"/>
    <cellStyle name="Normal 12 6 5 2 2 2 5 3" xfId="32956" xr:uid="{00000000-0005-0000-0000-000065AF0000}"/>
    <cellStyle name="Normal 12 6 5 2 2 2 6" xfId="14656" xr:uid="{00000000-0005-0000-0000-000066AF0000}"/>
    <cellStyle name="Normal 12 6 5 2 2 2 6 2" xfId="40276" xr:uid="{00000000-0005-0000-0000-000067AF0000}"/>
    <cellStyle name="Normal 12 6 5 2 2 2 7" xfId="27466" xr:uid="{00000000-0005-0000-0000-000068AF0000}"/>
    <cellStyle name="Normal 12 6 5 2 2 3" xfId="2781" xr:uid="{00000000-0005-0000-0000-000069AF0000}"/>
    <cellStyle name="Normal 12 6 5 2 2 3 2" xfId="8271" xr:uid="{00000000-0005-0000-0000-00006AAF0000}"/>
    <cellStyle name="Normal 12 6 5 2 2 3 2 2" xfId="21082" xr:uid="{00000000-0005-0000-0000-00006BAF0000}"/>
    <cellStyle name="Normal 12 6 5 2 2 3 2 2 2" xfId="46702" xr:uid="{00000000-0005-0000-0000-00006CAF0000}"/>
    <cellStyle name="Normal 12 6 5 2 2 3 2 3" xfId="33892" xr:uid="{00000000-0005-0000-0000-00006DAF0000}"/>
    <cellStyle name="Normal 12 6 5 2 2 3 3" xfId="15592" xr:uid="{00000000-0005-0000-0000-00006EAF0000}"/>
    <cellStyle name="Normal 12 6 5 2 2 3 3 2" xfId="41212" xr:uid="{00000000-0005-0000-0000-00006FAF0000}"/>
    <cellStyle name="Normal 12 6 5 2 2 3 4" xfId="28402" xr:uid="{00000000-0005-0000-0000-000070AF0000}"/>
    <cellStyle name="Normal 12 6 5 2 2 4" xfId="4611" xr:uid="{00000000-0005-0000-0000-000071AF0000}"/>
    <cellStyle name="Normal 12 6 5 2 2 4 2" xfId="10101" xr:uid="{00000000-0005-0000-0000-000072AF0000}"/>
    <cellStyle name="Normal 12 6 5 2 2 4 2 2" xfId="22912" xr:uid="{00000000-0005-0000-0000-000073AF0000}"/>
    <cellStyle name="Normal 12 6 5 2 2 4 2 2 2" xfId="48532" xr:uid="{00000000-0005-0000-0000-000074AF0000}"/>
    <cellStyle name="Normal 12 6 5 2 2 4 2 3" xfId="35722" xr:uid="{00000000-0005-0000-0000-000075AF0000}"/>
    <cellStyle name="Normal 12 6 5 2 2 4 3" xfId="17422" xr:uid="{00000000-0005-0000-0000-000076AF0000}"/>
    <cellStyle name="Normal 12 6 5 2 2 4 3 2" xfId="43042" xr:uid="{00000000-0005-0000-0000-000077AF0000}"/>
    <cellStyle name="Normal 12 6 5 2 2 4 4" xfId="30232" xr:uid="{00000000-0005-0000-0000-000078AF0000}"/>
    <cellStyle name="Normal 12 6 5 2 2 5" xfId="11931" xr:uid="{00000000-0005-0000-0000-000079AF0000}"/>
    <cellStyle name="Normal 12 6 5 2 2 5 2" xfId="24742" xr:uid="{00000000-0005-0000-0000-00007AAF0000}"/>
    <cellStyle name="Normal 12 6 5 2 2 5 2 2" xfId="50362" xr:uid="{00000000-0005-0000-0000-00007BAF0000}"/>
    <cellStyle name="Normal 12 6 5 2 2 5 3" xfId="37552" xr:uid="{00000000-0005-0000-0000-00007CAF0000}"/>
    <cellStyle name="Normal 12 6 5 2 2 6" xfId="6441" xr:uid="{00000000-0005-0000-0000-00007DAF0000}"/>
    <cellStyle name="Normal 12 6 5 2 2 6 2" xfId="19252" xr:uid="{00000000-0005-0000-0000-00007EAF0000}"/>
    <cellStyle name="Normal 12 6 5 2 2 6 2 2" xfId="44872" xr:uid="{00000000-0005-0000-0000-00007FAF0000}"/>
    <cellStyle name="Normal 12 6 5 2 2 6 3" xfId="32062" xr:uid="{00000000-0005-0000-0000-000080AF0000}"/>
    <cellStyle name="Normal 12 6 5 2 2 7" xfId="13762" xr:uid="{00000000-0005-0000-0000-000081AF0000}"/>
    <cellStyle name="Normal 12 6 5 2 2 7 2" xfId="39382" xr:uid="{00000000-0005-0000-0000-000082AF0000}"/>
    <cellStyle name="Normal 12 6 5 2 2 8" xfId="26572" xr:uid="{00000000-0005-0000-0000-000083AF0000}"/>
    <cellStyle name="Normal 12 6 5 2 3" xfId="1446" xr:uid="{00000000-0005-0000-0000-000084AF0000}"/>
    <cellStyle name="Normal 12 6 5 2 3 2" xfId="3276" xr:uid="{00000000-0005-0000-0000-000085AF0000}"/>
    <cellStyle name="Normal 12 6 5 2 3 2 2" xfId="8766" xr:uid="{00000000-0005-0000-0000-000086AF0000}"/>
    <cellStyle name="Normal 12 6 5 2 3 2 2 2" xfId="21577" xr:uid="{00000000-0005-0000-0000-000087AF0000}"/>
    <cellStyle name="Normal 12 6 5 2 3 2 2 2 2" xfId="47197" xr:uid="{00000000-0005-0000-0000-000088AF0000}"/>
    <cellStyle name="Normal 12 6 5 2 3 2 2 3" xfId="34387" xr:uid="{00000000-0005-0000-0000-000089AF0000}"/>
    <cellStyle name="Normal 12 6 5 2 3 2 3" xfId="16087" xr:uid="{00000000-0005-0000-0000-00008AAF0000}"/>
    <cellStyle name="Normal 12 6 5 2 3 2 3 2" xfId="41707" xr:uid="{00000000-0005-0000-0000-00008BAF0000}"/>
    <cellStyle name="Normal 12 6 5 2 3 2 4" xfId="28897" xr:uid="{00000000-0005-0000-0000-00008CAF0000}"/>
    <cellStyle name="Normal 12 6 5 2 3 3" xfId="5106" xr:uid="{00000000-0005-0000-0000-00008DAF0000}"/>
    <cellStyle name="Normal 12 6 5 2 3 3 2" xfId="10596" xr:uid="{00000000-0005-0000-0000-00008EAF0000}"/>
    <cellStyle name="Normal 12 6 5 2 3 3 2 2" xfId="23407" xr:uid="{00000000-0005-0000-0000-00008FAF0000}"/>
    <cellStyle name="Normal 12 6 5 2 3 3 2 2 2" xfId="49027" xr:uid="{00000000-0005-0000-0000-000090AF0000}"/>
    <cellStyle name="Normal 12 6 5 2 3 3 2 3" xfId="36217" xr:uid="{00000000-0005-0000-0000-000091AF0000}"/>
    <cellStyle name="Normal 12 6 5 2 3 3 3" xfId="17917" xr:uid="{00000000-0005-0000-0000-000092AF0000}"/>
    <cellStyle name="Normal 12 6 5 2 3 3 3 2" xfId="43537" xr:uid="{00000000-0005-0000-0000-000093AF0000}"/>
    <cellStyle name="Normal 12 6 5 2 3 3 4" xfId="30727" xr:uid="{00000000-0005-0000-0000-000094AF0000}"/>
    <cellStyle name="Normal 12 6 5 2 3 4" xfId="12426" xr:uid="{00000000-0005-0000-0000-000095AF0000}"/>
    <cellStyle name="Normal 12 6 5 2 3 4 2" xfId="25237" xr:uid="{00000000-0005-0000-0000-000096AF0000}"/>
    <cellStyle name="Normal 12 6 5 2 3 4 2 2" xfId="50857" xr:uid="{00000000-0005-0000-0000-000097AF0000}"/>
    <cellStyle name="Normal 12 6 5 2 3 4 3" xfId="38047" xr:uid="{00000000-0005-0000-0000-000098AF0000}"/>
    <cellStyle name="Normal 12 6 5 2 3 5" xfId="6936" xr:uid="{00000000-0005-0000-0000-000099AF0000}"/>
    <cellStyle name="Normal 12 6 5 2 3 5 2" xfId="19747" xr:uid="{00000000-0005-0000-0000-00009AAF0000}"/>
    <cellStyle name="Normal 12 6 5 2 3 5 2 2" xfId="45367" xr:uid="{00000000-0005-0000-0000-00009BAF0000}"/>
    <cellStyle name="Normal 12 6 5 2 3 5 3" xfId="32557" xr:uid="{00000000-0005-0000-0000-00009CAF0000}"/>
    <cellStyle name="Normal 12 6 5 2 3 6" xfId="14257" xr:uid="{00000000-0005-0000-0000-00009DAF0000}"/>
    <cellStyle name="Normal 12 6 5 2 3 6 2" xfId="39877" xr:uid="{00000000-0005-0000-0000-00009EAF0000}"/>
    <cellStyle name="Normal 12 6 5 2 3 7" xfId="27067" xr:uid="{00000000-0005-0000-0000-00009FAF0000}"/>
    <cellStyle name="Normal 12 6 5 2 4" xfId="2382" xr:uid="{00000000-0005-0000-0000-0000A0AF0000}"/>
    <cellStyle name="Normal 12 6 5 2 4 2" xfId="7872" xr:uid="{00000000-0005-0000-0000-0000A1AF0000}"/>
    <cellStyle name="Normal 12 6 5 2 4 2 2" xfId="20683" xr:uid="{00000000-0005-0000-0000-0000A2AF0000}"/>
    <cellStyle name="Normal 12 6 5 2 4 2 2 2" xfId="46303" xr:uid="{00000000-0005-0000-0000-0000A3AF0000}"/>
    <cellStyle name="Normal 12 6 5 2 4 2 3" xfId="33493" xr:uid="{00000000-0005-0000-0000-0000A4AF0000}"/>
    <cellStyle name="Normal 12 6 5 2 4 3" xfId="15193" xr:uid="{00000000-0005-0000-0000-0000A5AF0000}"/>
    <cellStyle name="Normal 12 6 5 2 4 3 2" xfId="40813" xr:uid="{00000000-0005-0000-0000-0000A6AF0000}"/>
    <cellStyle name="Normal 12 6 5 2 4 4" xfId="28003" xr:uid="{00000000-0005-0000-0000-0000A7AF0000}"/>
    <cellStyle name="Normal 12 6 5 2 5" xfId="4212" xr:uid="{00000000-0005-0000-0000-0000A8AF0000}"/>
    <cellStyle name="Normal 12 6 5 2 5 2" xfId="9702" xr:uid="{00000000-0005-0000-0000-0000A9AF0000}"/>
    <cellStyle name="Normal 12 6 5 2 5 2 2" xfId="22513" xr:uid="{00000000-0005-0000-0000-0000AAAF0000}"/>
    <cellStyle name="Normal 12 6 5 2 5 2 2 2" xfId="48133" xr:uid="{00000000-0005-0000-0000-0000ABAF0000}"/>
    <cellStyle name="Normal 12 6 5 2 5 2 3" xfId="35323" xr:uid="{00000000-0005-0000-0000-0000ACAF0000}"/>
    <cellStyle name="Normal 12 6 5 2 5 3" xfId="17023" xr:uid="{00000000-0005-0000-0000-0000ADAF0000}"/>
    <cellStyle name="Normal 12 6 5 2 5 3 2" xfId="42643" xr:uid="{00000000-0005-0000-0000-0000AEAF0000}"/>
    <cellStyle name="Normal 12 6 5 2 5 4" xfId="29833" xr:uid="{00000000-0005-0000-0000-0000AFAF0000}"/>
    <cellStyle name="Normal 12 6 5 2 6" xfId="11532" xr:uid="{00000000-0005-0000-0000-0000B0AF0000}"/>
    <cellStyle name="Normal 12 6 5 2 6 2" xfId="24343" xr:uid="{00000000-0005-0000-0000-0000B1AF0000}"/>
    <cellStyle name="Normal 12 6 5 2 6 2 2" xfId="49963" xr:uid="{00000000-0005-0000-0000-0000B2AF0000}"/>
    <cellStyle name="Normal 12 6 5 2 6 3" xfId="37153" xr:uid="{00000000-0005-0000-0000-0000B3AF0000}"/>
    <cellStyle name="Normal 12 6 5 2 7" xfId="6042" xr:uid="{00000000-0005-0000-0000-0000B4AF0000}"/>
    <cellStyle name="Normal 12 6 5 2 7 2" xfId="18853" xr:uid="{00000000-0005-0000-0000-0000B5AF0000}"/>
    <cellStyle name="Normal 12 6 5 2 7 2 2" xfId="44473" xr:uid="{00000000-0005-0000-0000-0000B6AF0000}"/>
    <cellStyle name="Normal 12 6 5 2 7 3" xfId="31663" xr:uid="{00000000-0005-0000-0000-0000B7AF0000}"/>
    <cellStyle name="Normal 12 6 5 2 8" xfId="13363" xr:uid="{00000000-0005-0000-0000-0000B8AF0000}"/>
    <cellStyle name="Normal 12 6 5 2 8 2" xfId="38983" xr:uid="{00000000-0005-0000-0000-0000B9AF0000}"/>
    <cellStyle name="Normal 12 6 5 2 9" xfId="26173" xr:uid="{00000000-0005-0000-0000-0000BAAF0000}"/>
    <cellStyle name="Normal 12 6 5 3" xfId="683" xr:uid="{00000000-0005-0000-0000-0000BBAF0000}"/>
    <cellStyle name="Normal 12 6 5 3 2" xfId="1083" xr:uid="{00000000-0005-0000-0000-0000BCAF0000}"/>
    <cellStyle name="Normal 12 6 5 3 2 2" xfId="1978" xr:uid="{00000000-0005-0000-0000-0000BDAF0000}"/>
    <cellStyle name="Normal 12 6 5 3 2 2 2" xfId="3808" xr:uid="{00000000-0005-0000-0000-0000BEAF0000}"/>
    <cellStyle name="Normal 12 6 5 3 2 2 2 2" xfId="9298" xr:uid="{00000000-0005-0000-0000-0000BFAF0000}"/>
    <cellStyle name="Normal 12 6 5 3 2 2 2 2 2" xfId="22109" xr:uid="{00000000-0005-0000-0000-0000C0AF0000}"/>
    <cellStyle name="Normal 12 6 5 3 2 2 2 2 2 2" xfId="47729" xr:uid="{00000000-0005-0000-0000-0000C1AF0000}"/>
    <cellStyle name="Normal 12 6 5 3 2 2 2 2 3" xfId="34919" xr:uid="{00000000-0005-0000-0000-0000C2AF0000}"/>
    <cellStyle name="Normal 12 6 5 3 2 2 2 3" xfId="16619" xr:uid="{00000000-0005-0000-0000-0000C3AF0000}"/>
    <cellStyle name="Normal 12 6 5 3 2 2 2 3 2" xfId="42239" xr:uid="{00000000-0005-0000-0000-0000C4AF0000}"/>
    <cellStyle name="Normal 12 6 5 3 2 2 2 4" xfId="29429" xr:uid="{00000000-0005-0000-0000-0000C5AF0000}"/>
    <cellStyle name="Normal 12 6 5 3 2 2 3" xfId="5638" xr:uid="{00000000-0005-0000-0000-0000C6AF0000}"/>
    <cellStyle name="Normal 12 6 5 3 2 2 3 2" xfId="11128" xr:uid="{00000000-0005-0000-0000-0000C7AF0000}"/>
    <cellStyle name="Normal 12 6 5 3 2 2 3 2 2" xfId="23939" xr:uid="{00000000-0005-0000-0000-0000C8AF0000}"/>
    <cellStyle name="Normal 12 6 5 3 2 2 3 2 2 2" xfId="49559" xr:uid="{00000000-0005-0000-0000-0000C9AF0000}"/>
    <cellStyle name="Normal 12 6 5 3 2 2 3 2 3" xfId="36749" xr:uid="{00000000-0005-0000-0000-0000CAAF0000}"/>
    <cellStyle name="Normal 12 6 5 3 2 2 3 3" xfId="18449" xr:uid="{00000000-0005-0000-0000-0000CBAF0000}"/>
    <cellStyle name="Normal 12 6 5 3 2 2 3 3 2" xfId="44069" xr:uid="{00000000-0005-0000-0000-0000CCAF0000}"/>
    <cellStyle name="Normal 12 6 5 3 2 2 3 4" xfId="31259" xr:uid="{00000000-0005-0000-0000-0000CDAF0000}"/>
    <cellStyle name="Normal 12 6 5 3 2 2 4" xfId="12958" xr:uid="{00000000-0005-0000-0000-0000CEAF0000}"/>
    <cellStyle name="Normal 12 6 5 3 2 2 4 2" xfId="25769" xr:uid="{00000000-0005-0000-0000-0000CFAF0000}"/>
    <cellStyle name="Normal 12 6 5 3 2 2 4 2 2" xfId="51389" xr:uid="{00000000-0005-0000-0000-0000D0AF0000}"/>
    <cellStyle name="Normal 12 6 5 3 2 2 4 3" xfId="38579" xr:uid="{00000000-0005-0000-0000-0000D1AF0000}"/>
    <cellStyle name="Normal 12 6 5 3 2 2 5" xfId="7468" xr:uid="{00000000-0005-0000-0000-0000D2AF0000}"/>
    <cellStyle name="Normal 12 6 5 3 2 2 5 2" xfId="20279" xr:uid="{00000000-0005-0000-0000-0000D3AF0000}"/>
    <cellStyle name="Normal 12 6 5 3 2 2 5 2 2" xfId="45899" xr:uid="{00000000-0005-0000-0000-0000D4AF0000}"/>
    <cellStyle name="Normal 12 6 5 3 2 2 5 3" xfId="33089" xr:uid="{00000000-0005-0000-0000-0000D5AF0000}"/>
    <cellStyle name="Normal 12 6 5 3 2 2 6" xfId="14789" xr:uid="{00000000-0005-0000-0000-0000D6AF0000}"/>
    <cellStyle name="Normal 12 6 5 3 2 2 6 2" xfId="40409" xr:uid="{00000000-0005-0000-0000-0000D7AF0000}"/>
    <cellStyle name="Normal 12 6 5 3 2 2 7" xfId="27599" xr:uid="{00000000-0005-0000-0000-0000D8AF0000}"/>
    <cellStyle name="Normal 12 6 5 3 2 3" xfId="2914" xr:uid="{00000000-0005-0000-0000-0000D9AF0000}"/>
    <cellStyle name="Normal 12 6 5 3 2 3 2" xfId="8404" xr:uid="{00000000-0005-0000-0000-0000DAAF0000}"/>
    <cellStyle name="Normal 12 6 5 3 2 3 2 2" xfId="21215" xr:uid="{00000000-0005-0000-0000-0000DBAF0000}"/>
    <cellStyle name="Normal 12 6 5 3 2 3 2 2 2" xfId="46835" xr:uid="{00000000-0005-0000-0000-0000DCAF0000}"/>
    <cellStyle name="Normal 12 6 5 3 2 3 2 3" xfId="34025" xr:uid="{00000000-0005-0000-0000-0000DDAF0000}"/>
    <cellStyle name="Normal 12 6 5 3 2 3 3" xfId="15725" xr:uid="{00000000-0005-0000-0000-0000DEAF0000}"/>
    <cellStyle name="Normal 12 6 5 3 2 3 3 2" xfId="41345" xr:uid="{00000000-0005-0000-0000-0000DFAF0000}"/>
    <cellStyle name="Normal 12 6 5 3 2 3 4" xfId="28535" xr:uid="{00000000-0005-0000-0000-0000E0AF0000}"/>
    <cellStyle name="Normal 12 6 5 3 2 4" xfId="4744" xr:uid="{00000000-0005-0000-0000-0000E1AF0000}"/>
    <cellStyle name="Normal 12 6 5 3 2 4 2" xfId="10234" xr:uid="{00000000-0005-0000-0000-0000E2AF0000}"/>
    <cellStyle name="Normal 12 6 5 3 2 4 2 2" xfId="23045" xr:uid="{00000000-0005-0000-0000-0000E3AF0000}"/>
    <cellStyle name="Normal 12 6 5 3 2 4 2 2 2" xfId="48665" xr:uid="{00000000-0005-0000-0000-0000E4AF0000}"/>
    <cellStyle name="Normal 12 6 5 3 2 4 2 3" xfId="35855" xr:uid="{00000000-0005-0000-0000-0000E5AF0000}"/>
    <cellStyle name="Normal 12 6 5 3 2 4 3" xfId="17555" xr:uid="{00000000-0005-0000-0000-0000E6AF0000}"/>
    <cellStyle name="Normal 12 6 5 3 2 4 3 2" xfId="43175" xr:uid="{00000000-0005-0000-0000-0000E7AF0000}"/>
    <cellStyle name="Normal 12 6 5 3 2 4 4" xfId="30365" xr:uid="{00000000-0005-0000-0000-0000E8AF0000}"/>
    <cellStyle name="Normal 12 6 5 3 2 5" xfId="12064" xr:uid="{00000000-0005-0000-0000-0000E9AF0000}"/>
    <cellStyle name="Normal 12 6 5 3 2 5 2" xfId="24875" xr:uid="{00000000-0005-0000-0000-0000EAAF0000}"/>
    <cellStyle name="Normal 12 6 5 3 2 5 2 2" xfId="50495" xr:uid="{00000000-0005-0000-0000-0000EBAF0000}"/>
    <cellStyle name="Normal 12 6 5 3 2 5 3" xfId="37685" xr:uid="{00000000-0005-0000-0000-0000ECAF0000}"/>
    <cellStyle name="Normal 12 6 5 3 2 6" xfId="6574" xr:uid="{00000000-0005-0000-0000-0000EDAF0000}"/>
    <cellStyle name="Normal 12 6 5 3 2 6 2" xfId="19385" xr:uid="{00000000-0005-0000-0000-0000EEAF0000}"/>
    <cellStyle name="Normal 12 6 5 3 2 6 2 2" xfId="45005" xr:uid="{00000000-0005-0000-0000-0000EFAF0000}"/>
    <cellStyle name="Normal 12 6 5 3 2 6 3" xfId="32195" xr:uid="{00000000-0005-0000-0000-0000F0AF0000}"/>
    <cellStyle name="Normal 12 6 5 3 2 7" xfId="13895" xr:uid="{00000000-0005-0000-0000-0000F1AF0000}"/>
    <cellStyle name="Normal 12 6 5 3 2 7 2" xfId="39515" xr:uid="{00000000-0005-0000-0000-0000F2AF0000}"/>
    <cellStyle name="Normal 12 6 5 3 2 8" xfId="26705" xr:uid="{00000000-0005-0000-0000-0000F3AF0000}"/>
    <cellStyle name="Normal 12 6 5 3 3" xfId="1578" xr:uid="{00000000-0005-0000-0000-0000F4AF0000}"/>
    <cellStyle name="Normal 12 6 5 3 3 2" xfId="3408" xr:uid="{00000000-0005-0000-0000-0000F5AF0000}"/>
    <cellStyle name="Normal 12 6 5 3 3 2 2" xfId="8898" xr:uid="{00000000-0005-0000-0000-0000F6AF0000}"/>
    <cellStyle name="Normal 12 6 5 3 3 2 2 2" xfId="21709" xr:uid="{00000000-0005-0000-0000-0000F7AF0000}"/>
    <cellStyle name="Normal 12 6 5 3 3 2 2 2 2" xfId="47329" xr:uid="{00000000-0005-0000-0000-0000F8AF0000}"/>
    <cellStyle name="Normal 12 6 5 3 3 2 2 3" xfId="34519" xr:uid="{00000000-0005-0000-0000-0000F9AF0000}"/>
    <cellStyle name="Normal 12 6 5 3 3 2 3" xfId="16219" xr:uid="{00000000-0005-0000-0000-0000FAAF0000}"/>
    <cellStyle name="Normal 12 6 5 3 3 2 3 2" xfId="41839" xr:uid="{00000000-0005-0000-0000-0000FBAF0000}"/>
    <cellStyle name="Normal 12 6 5 3 3 2 4" xfId="29029" xr:uid="{00000000-0005-0000-0000-0000FCAF0000}"/>
    <cellStyle name="Normal 12 6 5 3 3 3" xfId="5238" xr:uid="{00000000-0005-0000-0000-0000FDAF0000}"/>
    <cellStyle name="Normal 12 6 5 3 3 3 2" xfId="10728" xr:uid="{00000000-0005-0000-0000-0000FEAF0000}"/>
    <cellStyle name="Normal 12 6 5 3 3 3 2 2" xfId="23539" xr:uid="{00000000-0005-0000-0000-0000FFAF0000}"/>
    <cellStyle name="Normal 12 6 5 3 3 3 2 2 2" xfId="49159" xr:uid="{00000000-0005-0000-0000-000000B00000}"/>
    <cellStyle name="Normal 12 6 5 3 3 3 2 3" xfId="36349" xr:uid="{00000000-0005-0000-0000-000001B00000}"/>
    <cellStyle name="Normal 12 6 5 3 3 3 3" xfId="18049" xr:uid="{00000000-0005-0000-0000-000002B00000}"/>
    <cellStyle name="Normal 12 6 5 3 3 3 3 2" xfId="43669" xr:uid="{00000000-0005-0000-0000-000003B00000}"/>
    <cellStyle name="Normal 12 6 5 3 3 3 4" xfId="30859" xr:uid="{00000000-0005-0000-0000-000004B00000}"/>
    <cellStyle name="Normal 12 6 5 3 3 4" xfId="12558" xr:uid="{00000000-0005-0000-0000-000005B00000}"/>
    <cellStyle name="Normal 12 6 5 3 3 4 2" xfId="25369" xr:uid="{00000000-0005-0000-0000-000006B00000}"/>
    <cellStyle name="Normal 12 6 5 3 3 4 2 2" xfId="50989" xr:uid="{00000000-0005-0000-0000-000007B00000}"/>
    <cellStyle name="Normal 12 6 5 3 3 4 3" xfId="38179" xr:uid="{00000000-0005-0000-0000-000008B00000}"/>
    <cellStyle name="Normal 12 6 5 3 3 5" xfId="7068" xr:uid="{00000000-0005-0000-0000-000009B00000}"/>
    <cellStyle name="Normal 12 6 5 3 3 5 2" xfId="19879" xr:uid="{00000000-0005-0000-0000-00000AB00000}"/>
    <cellStyle name="Normal 12 6 5 3 3 5 2 2" xfId="45499" xr:uid="{00000000-0005-0000-0000-00000BB00000}"/>
    <cellStyle name="Normal 12 6 5 3 3 5 3" xfId="32689" xr:uid="{00000000-0005-0000-0000-00000CB00000}"/>
    <cellStyle name="Normal 12 6 5 3 3 6" xfId="14389" xr:uid="{00000000-0005-0000-0000-00000DB00000}"/>
    <cellStyle name="Normal 12 6 5 3 3 6 2" xfId="40009" xr:uid="{00000000-0005-0000-0000-00000EB00000}"/>
    <cellStyle name="Normal 12 6 5 3 3 7" xfId="27199" xr:uid="{00000000-0005-0000-0000-00000FB00000}"/>
    <cellStyle name="Normal 12 6 5 3 4" xfId="2514" xr:uid="{00000000-0005-0000-0000-000010B00000}"/>
    <cellStyle name="Normal 12 6 5 3 4 2" xfId="8004" xr:uid="{00000000-0005-0000-0000-000011B00000}"/>
    <cellStyle name="Normal 12 6 5 3 4 2 2" xfId="20815" xr:uid="{00000000-0005-0000-0000-000012B00000}"/>
    <cellStyle name="Normal 12 6 5 3 4 2 2 2" xfId="46435" xr:uid="{00000000-0005-0000-0000-000013B00000}"/>
    <cellStyle name="Normal 12 6 5 3 4 2 3" xfId="33625" xr:uid="{00000000-0005-0000-0000-000014B00000}"/>
    <cellStyle name="Normal 12 6 5 3 4 3" xfId="15325" xr:uid="{00000000-0005-0000-0000-000015B00000}"/>
    <cellStyle name="Normal 12 6 5 3 4 3 2" xfId="40945" xr:uid="{00000000-0005-0000-0000-000016B00000}"/>
    <cellStyle name="Normal 12 6 5 3 4 4" xfId="28135" xr:uid="{00000000-0005-0000-0000-000017B00000}"/>
    <cellStyle name="Normal 12 6 5 3 5" xfId="4344" xr:uid="{00000000-0005-0000-0000-000018B00000}"/>
    <cellStyle name="Normal 12 6 5 3 5 2" xfId="9834" xr:uid="{00000000-0005-0000-0000-000019B00000}"/>
    <cellStyle name="Normal 12 6 5 3 5 2 2" xfId="22645" xr:uid="{00000000-0005-0000-0000-00001AB00000}"/>
    <cellStyle name="Normal 12 6 5 3 5 2 2 2" xfId="48265" xr:uid="{00000000-0005-0000-0000-00001BB00000}"/>
    <cellStyle name="Normal 12 6 5 3 5 2 3" xfId="35455" xr:uid="{00000000-0005-0000-0000-00001CB00000}"/>
    <cellStyle name="Normal 12 6 5 3 5 3" xfId="17155" xr:uid="{00000000-0005-0000-0000-00001DB00000}"/>
    <cellStyle name="Normal 12 6 5 3 5 3 2" xfId="42775" xr:uid="{00000000-0005-0000-0000-00001EB00000}"/>
    <cellStyle name="Normal 12 6 5 3 5 4" xfId="29965" xr:uid="{00000000-0005-0000-0000-00001FB00000}"/>
    <cellStyle name="Normal 12 6 5 3 6" xfId="11664" xr:uid="{00000000-0005-0000-0000-000020B00000}"/>
    <cellStyle name="Normal 12 6 5 3 6 2" xfId="24475" xr:uid="{00000000-0005-0000-0000-000021B00000}"/>
    <cellStyle name="Normal 12 6 5 3 6 2 2" xfId="50095" xr:uid="{00000000-0005-0000-0000-000022B00000}"/>
    <cellStyle name="Normal 12 6 5 3 6 3" xfId="37285" xr:uid="{00000000-0005-0000-0000-000023B00000}"/>
    <cellStyle name="Normal 12 6 5 3 7" xfId="6174" xr:uid="{00000000-0005-0000-0000-000024B00000}"/>
    <cellStyle name="Normal 12 6 5 3 7 2" xfId="18985" xr:uid="{00000000-0005-0000-0000-000025B00000}"/>
    <cellStyle name="Normal 12 6 5 3 7 2 2" xfId="44605" xr:uid="{00000000-0005-0000-0000-000026B00000}"/>
    <cellStyle name="Normal 12 6 5 3 7 3" xfId="31795" xr:uid="{00000000-0005-0000-0000-000027B00000}"/>
    <cellStyle name="Normal 12 6 5 3 8" xfId="13495" xr:uid="{00000000-0005-0000-0000-000028B00000}"/>
    <cellStyle name="Normal 12 6 5 3 8 2" xfId="39115" xr:uid="{00000000-0005-0000-0000-000029B00000}"/>
    <cellStyle name="Normal 12 6 5 3 9" xfId="26305" xr:uid="{00000000-0005-0000-0000-00002AB00000}"/>
    <cellStyle name="Normal 12 6 5 4" xfId="458" xr:uid="{00000000-0005-0000-0000-00002BB00000}"/>
    <cellStyle name="Normal 12 6 5 4 2" xfId="1353" xr:uid="{00000000-0005-0000-0000-00002CB00000}"/>
    <cellStyle name="Normal 12 6 5 4 2 2" xfId="3183" xr:uid="{00000000-0005-0000-0000-00002DB00000}"/>
    <cellStyle name="Normal 12 6 5 4 2 2 2" xfId="8673" xr:uid="{00000000-0005-0000-0000-00002EB00000}"/>
    <cellStyle name="Normal 12 6 5 4 2 2 2 2" xfId="21484" xr:uid="{00000000-0005-0000-0000-00002FB00000}"/>
    <cellStyle name="Normal 12 6 5 4 2 2 2 2 2" xfId="47104" xr:uid="{00000000-0005-0000-0000-000030B00000}"/>
    <cellStyle name="Normal 12 6 5 4 2 2 2 3" xfId="34294" xr:uid="{00000000-0005-0000-0000-000031B00000}"/>
    <cellStyle name="Normal 12 6 5 4 2 2 3" xfId="15994" xr:uid="{00000000-0005-0000-0000-000032B00000}"/>
    <cellStyle name="Normal 12 6 5 4 2 2 3 2" xfId="41614" xr:uid="{00000000-0005-0000-0000-000033B00000}"/>
    <cellStyle name="Normal 12 6 5 4 2 2 4" xfId="28804" xr:uid="{00000000-0005-0000-0000-000034B00000}"/>
    <cellStyle name="Normal 12 6 5 4 2 3" xfId="5013" xr:uid="{00000000-0005-0000-0000-000035B00000}"/>
    <cellStyle name="Normal 12 6 5 4 2 3 2" xfId="10503" xr:uid="{00000000-0005-0000-0000-000036B00000}"/>
    <cellStyle name="Normal 12 6 5 4 2 3 2 2" xfId="23314" xr:uid="{00000000-0005-0000-0000-000037B00000}"/>
    <cellStyle name="Normal 12 6 5 4 2 3 2 2 2" xfId="48934" xr:uid="{00000000-0005-0000-0000-000038B00000}"/>
    <cellStyle name="Normal 12 6 5 4 2 3 2 3" xfId="36124" xr:uid="{00000000-0005-0000-0000-000039B00000}"/>
    <cellStyle name="Normal 12 6 5 4 2 3 3" xfId="17824" xr:uid="{00000000-0005-0000-0000-00003AB00000}"/>
    <cellStyle name="Normal 12 6 5 4 2 3 3 2" xfId="43444" xr:uid="{00000000-0005-0000-0000-00003BB00000}"/>
    <cellStyle name="Normal 12 6 5 4 2 3 4" xfId="30634" xr:uid="{00000000-0005-0000-0000-00003CB00000}"/>
    <cellStyle name="Normal 12 6 5 4 2 4" xfId="12333" xr:uid="{00000000-0005-0000-0000-00003DB00000}"/>
    <cellStyle name="Normal 12 6 5 4 2 4 2" xfId="25144" xr:uid="{00000000-0005-0000-0000-00003EB00000}"/>
    <cellStyle name="Normal 12 6 5 4 2 4 2 2" xfId="50764" xr:uid="{00000000-0005-0000-0000-00003FB00000}"/>
    <cellStyle name="Normal 12 6 5 4 2 4 3" xfId="37954" xr:uid="{00000000-0005-0000-0000-000040B00000}"/>
    <cellStyle name="Normal 12 6 5 4 2 5" xfId="6843" xr:uid="{00000000-0005-0000-0000-000041B00000}"/>
    <cellStyle name="Normal 12 6 5 4 2 5 2" xfId="19654" xr:uid="{00000000-0005-0000-0000-000042B00000}"/>
    <cellStyle name="Normal 12 6 5 4 2 5 2 2" xfId="45274" xr:uid="{00000000-0005-0000-0000-000043B00000}"/>
    <cellStyle name="Normal 12 6 5 4 2 5 3" xfId="32464" xr:uid="{00000000-0005-0000-0000-000044B00000}"/>
    <cellStyle name="Normal 12 6 5 4 2 6" xfId="14164" xr:uid="{00000000-0005-0000-0000-000045B00000}"/>
    <cellStyle name="Normal 12 6 5 4 2 6 2" xfId="39784" xr:uid="{00000000-0005-0000-0000-000046B00000}"/>
    <cellStyle name="Normal 12 6 5 4 2 7" xfId="26974" xr:uid="{00000000-0005-0000-0000-000047B00000}"/>
    <cellStyle name="Normal 12 6 5 4 3" xfId="2289" xr:uid="{00000000-0005-0000-0000-000048B00000}"/>
    <cellStyle name="Normal 12 6 5 4 3 2" xfId="7779" xr:uid="{00000000-0005-0000-0000-000049B00000}"/>
    <cellStyle name="Normal 12 6 5 4 3 2 2" xfId="20590" xr:uid="{00000000-0005-0000-0000-00004AB00000}"/>
    <cellStyle name="Normal 12 6 5 4 3 2 2 2" xfId="46210" xr:uid="{00000000-0005-0000-0000-00004BB00000}"/>
    <cellStyle name="Normal 12 6 5 4 3 2 3" xfId="33400" xr:uid="{00000000-0005-0000-0000-00004CB00000}"/>
    <cellStyle name="Normal 12 6 5 4 3 3" xfId="15100" xr:uid="{00000000-0005-0000-0000-00004DB00000}"/>
    <cellStyle name="Normal 12 6 5 4 3 3 2" xfId="40720" xr:uid="{00000000-0005-0000-0000-00004EB00000}"/>
    <cellStyle name="Normal 12 6 5 4 3 4" xfId="27910" xr:uid="{00000000-0005-0000-0000-00004FB00000}"/>
    <cellStyle name="Normal 12 6 5 4 4" xfId="4119" xr:uid="{00000000-0005-0000-0000-000050B00000}"/>
    <cellStyle name="Normal 12 6 5 4 4 2" xfId="9609" xr:uid="{00000000-0005-0000-0000-000051B00000}"/>
    <cellStyle name="Normal 12 6 5 4 4 2 2" xfId="22420" xr:uid="{00000000-0005-0000-0000-000052B00000}"/>
    <cellStyle name="Normal 12 6 5 4 4 2 2 2" xfId="48040" xr:uid="{00000000-0005-0000-0000-000053B00000}"/>
    <cellStyle name="Normal 12 6 5 4 4 2 3" xfId="35230" xr:uid="{00000000-0005-0000-0000-000054B00000}"/>
    <cellStyle name="Normal 12 6 5 4 4 3" xfId="16930" xr:uid="{00000000-0005-0000-0000-000055B00000}"/>
    <cellStyle name="Normal 12 6 5 4 4 3 2" xfId="42550" xr:uid="{00000000-0005-0000-0000-000056B00000}"/>
    <cellStyle name="Normal 12 6 5 4 4 4" xfId="29740" xr:uid="{00000000-0005-0000-0000-000057B00000}"/>
    <cellStyle name="Normal 12 6 5 4 5" xfId="11439" xr:uid="{00000000-0005-0000-0000-000058B00000}"/>
    <cellStyle name="Normal 12 6 5 4 5 2" xfId="24250" xr:uid="{00000000-0005-0000-0000-000059B00000}"/>
    <cellStyle name="Normal 12 6 5 4 5 2 2" xfId="49870" xr:uid="{00000000-0005-0000-0000-00005AB00000}"/>
    <cellStyle name="Normal 12 6 5 4 5 3" xfId="37060" xr:uid="{00000000-0005-0000-0000-00005BB00000}"/>
    <cellStyle name="Normal 12 6 5 4 6" xfId="5949" xr:uid="{00000000-0005-0000-0000-00005CB00000}"/>
    <cellStyle name="Normal 12 6 5 4 6 2" xfId="18760" xr:uid="{00000000-0005-0000-0000-00005DB00000}"/>
    <cellStyle name="Normal 12 6 5 4 6 2 2" xfId="44380" xr:uid="{00000000-0005-0000-0000-00005EB00000}"/>
    <cellStyle name="Normal 12 6 5 4 6 3" xfId="31570" xr:uid="{00000000-0005-0000-0000-00005FB00000}"/>
    <cellStyle name="Normal 12 6 5 4 7" xfId="13270" xr:uid="{00000000-0005-0000-0000-000060B00000}"/>
    <cellStyle name="Normal 12 6 5 4 7 2" xfId="38890" xr:uid="{00000000-0005-0000-0000-000061B00000}"/>
    <cellStyle name="Normal 12 6 5 4 8" xfId="26080" xr:uid="{00000000-0005-0000-0000-000062B00000}"/>
    <cellStyle name="Normal 12 6 5 5" xfId="817" xr:uid="{00000000-0005-0000-0000-000063B00000}"/>
    <cellStyle name="Normal 12 6 5 5 2" xfId="1712" xr:uid="{00000000-0005-0000-0000-000064B00000}"/>
    <cellStyle name="Normal 12 6 5 5 2 2" xfId="3542" xr:uid="{00000000-0005-0000-0000-000065B00000}"/>
    <cellStyle name="Normal 12 6 5 5 2 2 2" xfId="9032" xr:uid="{00000000-0005-0000-0000-000066B00000}"/>
    <cellStyle name="Normal 12 6 5 5 2 2 2 2" xfId="21843" xr:uid="{00000000-0005-0000-0000-000067B00000}"/>
    <cellStyle name="Normal 12 6 5 5 2 2 2 2 2" xfId="47463" xr:uid="{00000000-0005-0000-0000-000068B00000}"/>
    <cellStyle name="Normal 12 6 5 5 2 2 2 3" xfId="34653" xr:uid="{00000000-0005-0000-0000-000069B00000}"/>
    <cellStyle name="Normal 12 6 5 5 2 2 3" xfId="16353" xr:uid="{00000000-0005-0000-0000-00006AB00000}"/>
    <cellStyle name="Normal 12 6 5 5 2 2 3 2" xfId="41973" xr:uid="{00000000-0005-0000-0000-00006BB00000}"/>
    <cellStyle name="Normal 12 6 5 5 2 2 4" xfId="29163" xr:uid="{00000000-0005-0000-0000-00006CB00000}"/>
    <cellStyle name="Normal 12 6 5 5 2 3" xfId="5372" xr:uid="{00000000-0005-0000-0000-00006DB00000}"/>
    <cellStyle name="Normal 12 6 5 5 2 3 2" xfId="10862" xr:uid="{00000000-0005-0000-0000-00006EB00000}"/>
    <cellStyle name="Normal 12 6 5 5 2 3 2 2" xfId="23673" xr:uid="{00000000-0005-0000-0000-00006FB00000}"/>
    <cellStyle name="Normal 12 6 5 5 2 3 2 2 2" xfId="49293" xr:uid="{00000000-0005-0000-0000-000070B00000}"/>
    <cellStyle name="Normal 12 6 5 5 2 3 2 3" xfId="36483" xr:uid="{00000000-0005-0000-0000-000071B00000}"/>
    <cellStyle name="Normal 12 6 5 5 2 3 3" xfId="18183" xr:uid="{00000000-0005-0000-0000-000072B00000}"/>
    <cellStyle name="Normal 12 6 5 5 2 3 3 2" xfId="43803" xr:uid="{00000000-0005-0000-0000-000073B00000}"/>
    <cellStyle name="Normal 12 6 5 5 2 3 4" xfId="30993" xr:uid="{00000000-0005-0000-0000-000074B00000}"/>
    <cellStyle name="Normal 12 6 5 5 2 4" xfId="12692" xr:uid="{00000000-0005-0000-0000-000075B00000}"/>
    <cellStyle name="Normal 12 6 5 5 2 4 2" xfId="25503" xr:uid="{00000000-0005-0000-0000-000076B00000}"/>
    <cellStyle name="Normal 12 6 5 5 2 4 2 2" xfId="51123" xr:uid="{00000000-0005-0000-0000-000077B00000}"/>
    <cellStyle name="Normal 12 6 5 5 2 4 3" xfId="38313" xr:uid="{00000000-0005-0000-0000-000078B00000}"/>
    <cellStyle name="Normal 12 6 5 5 2 5" xfId="7202" xr:uid="{00000000-0005-0000-0000-000079B00000}"/>
    <cellStyle name="Normal 12 6 5 5 2 5 2" xfId="20013" xr:uid="{00000000-0005-0000-0000-00007AB00000}"/>
    <cellStyle name="Normal 12 6 5 5 2 5 2 2" xfId="45633" xr:uid="{00000000-0005-0000-0000-00007BB00000}"/>
    <cellStyle name="Normal 12 6 5 5 2 5 3" xfId="32823" xr:uid="{00000000-0005-0000-0000-00007CB00000}"/>
    <cellStyle name="Normal 12 6 5 5 2 6" xfId="14523" xr:uid="{00000000-0005-0000-0000-00007DB00000}"/>
    <cellStyle name="Normal 12 6 5 5 2 6 2" xfId="40143" xr:uid="{00000000-0005-0000-0000-00007EB00000}"/>
    <cellStyle name="Normal 12 6 5 5 2 7" xfId="27333" xr:uid="{00000000-0005-0000-0000-00007FB00000}"/>
    <cellStyle name="Normal 12 6 5 5 3" xfId="2648" xr:uid="{00000000-0005-0000-0000-000080B00000}"/>
    <cellStyle name="Normal 12 6 5 5 3 2" xfId="8138" xr:uid="{00000000-0005-0000-0000-000081B00000}"/>
    <cellStyle name="Normal 12 6 5 5 3 2 2" xfId="20949" xr:uid="{00000000-0005-0000-0000-000082B00000}"/>
    <cellStyle name="Normal 12 6 5 5 3 2 2 2" xfId="46569" xr:uid="{00000000-0005-0000-0000-000083B00000}"/>
    <cellStyle name="Normal 12 6 5 5 3 2 3" xfId="33759" xr:uid="{00000000-0005-0000-0000-000084B00000}"/>
    <cellStyle name="Normal 12 6 5 5 3 3" xfId="15459" xr:uid="{00000000-0005-0000-0000-000085B00000}"/>
    <cellStyle name="Normal 12 6 5 5 3 3 2" xfId="41079" xr:uid="{00000000-0005-0000-0000-000086B00000}"/>
    <cellStyle name="Normal 12 6 5 5 3 4" xfId="28269" xr:uid="{00000000-0005-0000-0000-000087B00000}"/>
    <cellStyle name="Normal 12 6 5 5 4" xfId="4478" xr:uid="{00000000-0005-0000-0000-000088B00000}"/>
    <cellStyle name="Normal 12 6 5 5 4 2" xfId="9968" xr:uid="{00000000-0005-0000-0000-000089B00000}"/>
    <cellStyle name="Normal 12 6 5 5 4 2 2" xfId="22779" xr:uid="{00000000-0005-0000-0000-00008AB00000}"/>
    <cellStyle name="Normal 12 6 5 5 4 2 2 2" xfId="48399" xr:uid="{00000000-0005-0000-0000-00008BB00000}"/>
    <cellStyle name="Normal 12 6 5 5 4 2 3" xfId="35589" xr:uid="{00000000-0005-0000-0000-00008CB00000}"/>
    <cellStyle name="Normal 12 6 5 5 4 3" xfId="17289" xr:uid="{00000000-0005-0000-0000-00008DB00000}"/>
    <cellStyle name="Normal 12 6 5 5 4 3 2" xfId="42909" xr:uid="{00000000-0005-0000-0000-00008EB00000}"/>
    <cellStyle name="Normal 12 6 5 5 4 4" xfId="30099" xr:uid="{00000000-0005-0000-0000-00008FB00000}"/>
    <cellStyle name="Normal 12 6 5 5 5" xfId="11798" xr:uid="{00000000-0005-0000-0000-000090B00000}"/>
    <cellStyle name="Normal 12 6 5 5 5 2" xfId="24609" xr:uid="{00000000-0005-0000-0000-000091B00000}"/>
    <cellStyle name="Normal 12 6 5 5 5 2 2" xfId="50229" xr:uid="{00000000-0005-0000-0000-000092B00000}"/>
    <cellStyle name="Normal 12 6 5 5 5 3" xfId="37419" xr:uid="{00000000-0005-0000-0000-000093B00000}"/>
    <cellStyle name="Normal 12 6 5 5 6" xfId="6308" xr:uid="{00000000-0005-0000-0000-000094B00000}"/>
    <cellStyle name="Normal 12 6 5 5 6 2" xfId="19119" xr:uid="{00000000-0005-0000-0000-000095B00000}"/>
    <cellStyle name="Normal 12 6 5 5 6 2 2" xfId="44739" xr:uid="{00000000-0005-0000-0000-000096B00000}"/>
    <cellStyle name="Normal 12 6 5 5 6 3" xfId="31929" xr:uid="{00000000-0005-0000-0000-000097B00000}"/>
    <cellStyle name="Normal 12 6 5 5 7" xfId="13629" xr:uid="{00000000-0005-0000-0000-000098B00000}"/>
    <cellStyle name="Normal 12 6 5 5 7 2" xfId="39249" xr:uid="{00000000-0005-0000-0000-000099B00000}"/>
    <cellStyle name="Normal 12 6 5 5 8" xfId="26439" xr:uid="{00000000-0005-0000-0000-00009AB00000}"/>
    <cellStyle name="Normal 12 6 5 6" xfId="1218" xr:uid="{00000000-0005-0000-0000-00009BB00000}"/>
    <cellStyle name="Normal 12 6 5 6 2" xfId="3048" xr:uid="{00000000-0005-0000-0000-00009CB00000}"/>
    <cellStyle name="Normal 12 6 5 6 2 2" xfId="8538" xr:uid="{00000000-0005-0000-0000-00009DB00000}"/>
    <cellStyle name="Normal 12 6 5 6 2 2 2" xfId="21349" xr:uid="{00000000-0005-0000-0000-00009EB00000}"/>
    <cellStyle name="Normal 12 6 5 6 2 2 2 2" xfId="46969" xr:uid="{00000000-0005-0000-0000-00009FB00000}"/>
    <cellStyle name="Normal 12 6 5 6 2 2 3" xfId="34159" xr:uid="{00000000-0005-0000-0000-0000A0B00000}"/>
    <cellStyle name="Normal 12 6 5 6 2 3" xfId="15859" xr:uid="{00000000-0005-0000-0000-0000A1B00000}"/>
    <cellStyle name="Normal 12 6 5 6 2 3 2" xfId="41479" xr:uid="{00000000-0005-0000-0000-0000A2B00000}"/>
    <cellStyle name="Normal 12 6 5 6 2 4" xfId="28669" xr:uid="{00000000-0005-0000-0000-0000A3B00000}"/>
    <cellStyle name="Normal 12 6 5 6 3" xfId="4878" xr:uid="{00000000-0005-0000-0000-0000A4B00000}"/>
    <cellStyle name="Normal 12 6 5 6 3 2" xfId="10368" xr:uid="{00000000-0005-0000-0000-0000A5B00000}"/>
    <cellStyle name="Normal 12 6 5 6 3 2 2" xfId="23179" xr:uid="{00000000-0005-0000-0000-0000A6B00000}"/>
    <cellStyle name="Normal 12 6 5 6 3 2 2 2" xfId="48799" xr:uid="{00000000-0005-0000-0000-0000A7B00000}"/>
    <cellStyle name="Normal 12 6 5 6 3 2 3" xfId="35989" xr:uid="{00000000-0005-0000-0000-0000A8B00000}"/>
    <cellStyle name="Normal 12 6 5 6 3 3" xfId="17689" xr:uid="{00000000-0005-0000-0000-0000A9B00000}"/>
    <cellStyle name="Normal 12 6 5 6 3 3 2" xfId="43309" xr:uid="{00000000-0005-0000-0000-0000AAB00000}"/>
    <cellStyle name="Normal 12 6 5 6 3 4" xfId="30499" xr:uid="{00000000-0005-0000-0000-0000ABB00000}"/>
    <cellStyle name="Normal 12 6 5 6 4" xfId="12198" xr:uid="{00000000-0005-0000-0000-0000ACB00000}"/>
    <cellStyle name="Normal 12 6 5 6 4 2" xfId="25009" xr:uid="{00000000-0005-0000-0000-0000ADB00000}"/>
    <cellStyle name="Normal 12 6 5 6 4 2 2" xfId="50629" xr:uid="{00000000-0005-0000-0000-0000AEB00000}"/>
    <cellStyle name="Normal 12 6 5 6 4 3" xfId="37819" xr:uid="{00000000-0005-0000-0000-0000AFB00000}"/>
    <cellStyle name="Normal 12 6 5 6 5" xfId="6708" xr:uid="{00000000-0005-0000-0000-0000B0B00000}"/>
    <cellStyle name="Normal 12 6 5 6 5 2" xfId="19519" xr:uid="{00000000-0005-0000-0000-0000B1B00000}"/>
    <cellStyle name="Normal 12 6 5 6 5 2 2" xfId="45139" xr:uid="{00000000-0005-0000-0000-0000B2B00000}"/>
    <cellStyle name="Normal 12 6 5 6 5 3" xfId="32329" xr:uid="{00000000-0005-0000-0000-0000B3B00000}"/>
    <cellStyle name="Normal 12 6 5 6 6" xfId="14029" xr:uid="{00000000-0005-0000-0000-0000B4B00000}"/>
    <cellStyle name="Normal 12 6 5 6 6 2" xfId="39649" xr:uid="{00000000-0005-0000-0000-0000B5B00000}"/>
    <cellStyle name="Normal 12 6 5 6 7" xfId="26839" xr:uid="{00000000-0005-0000-0000-0000B6B00000}"/>
    <cellStyle name="Normal 12 6 5 7" xfId="2154" xr:uid="{00000000-0005-0000-0000-0000B7B00000}"/>
    <cellStyle name="Normal 12 6 5 7 2" xfId="7644" xr:uid="{00000000-0005-0000-0000-0000B8B00000}"/>
    <cellStyle name="Normal 12 6 5 7 2 2" xfId="20455" xr:uid="{00000000-0005-0000-0000-0000B9B00000}"/>
    <cellStyle name="Normal 12 6 5 7 2 2 2" xfId="46075" xr:uid="{00000000-0005-0000-0000-0000BAB00000}"/>
    <cellStyle name="Normal 12 6 5 7 2 3" xfId="33265" xr:uid="{00000000-0005-0000-0000-0000BBB00000}"/>
    <cellStyle name="Normal 12 6 5 7 3" xfId="14965" xr:uid="{00000000-0005-0000-0000-0000BCB00000}"/>
    <cellStyle name="Normal 12 6 5 7 3 2" xfId="40585" xr:uid="{00000000-0005-0000-0000-0000BDB00000}"/>
    <cellStyle name="Normal 12 6 5 7 4" xfId="27775" xr:uid="{00000000-0005-0000-0000-0000BEB00000}"/>
    <cellStyle name="Normal 12 6 5 8" xfId="3984" xr:uid="{00000000-0005-0000-0000-0000BFB00000}"/>
    <cellStyle name="Normal 12 6 5 8 2" xfId="9474" xr:uid="{00000000-0005-0000-0000-0000C0B00000}"/>
    <cellStyle name="Normal 12 6 5 8 2 2" xfId="22285" xr:uid="{00000000-0005-0000-0000-0000C1B00000}"/>
    <cellStyle name="Normal 12 6 5 8 2 2 2" xfId="47905" xr:uid="{00000000-0005-0000-0000-0000C2B00000}"/>
    <cellStyle name="Normal 12 6 5 8 2 3" xfId="35095" xr:uid="{00000000-0005-0000-0000-0000C3B00000}"/>
    <cellStyle name="Normal 12 6 5 8 3" xfId="16795" xr:uid="{00000000-0005-0000-0000-0000C4B00000}"/>
    <cellStyle name="Normal 12 6 5 8 3 2" xfId="42415" xr:uid="{00000000-0005-0000-0000-0000C5B00000}"/>
    <cellStyle name="Normal 12 6 5 8 4" xfId="29605" xr:uid="{00000000-0005-0000-0000-0000C6B00000}"/>
    <cellStyle name="Normal 12 6 5 9" xfId="11304" xr:uid="{00000000-0005-0000-0000-0000C7B00000}"/>
    <cellStyle name="Normal 12 6 5 9 2" xfId="24115" xr:uid="{00000000-0005-0000-0000-0000C8B00000}"/>
    <cellStyle name="Normal 12 6 5 9 2 2" xfId="49735" xr:uid="{00000000-0005-0000-0000-0000C9B00000}"/>
    <cellStyle name="Normal 12 6 5 9 3" xfId="36925" xr:uid="{00000000-0005-0000-0000-0000CAB00000}"/>
    <cellStyle name="Normal 12 6 6" xfId="395" xr:uid="{00000000-0005-0000-0000-0000CBB00000}"/>
    <cellStyle name="Normal 12 6 6 2" xfId="858" xr:uid="{00000000-0005-0000-0000-0000CCB00000}"/>
    <cellStyle name="Normal 12 6 6 2 2" xfId="1753" xr:uid="{00000000-0005-0000-0000-0000CDB00000}"/>
    <cellStyle name="Normal 12 6 6 2 2 2" xfId="3583" xr:uid="{00000000-0005-0000-0000-0000CEB00000}"/>
    <cellStyle name="Normal 12 6 6 2 2 2 2" xfId="9073" xr:uid="{00000000-0005-0000-0000-0000CFB00000}"/>
    <cellStyle name="Normal 12 6 6 2 2 2 2 2" xfId="21884" xr:uid="{00000000-0005-0000-0000-0000D0B00000}"/>
    <cellStyle name="Normal 12 6 6 2 2 2 2 2 2" xfId="47504" xr:uid="{00000000-0005-0000-0000-0000D1B00000}"/>
    <cellStyle name="Normal 12 6 6 2 2 2 2 3" xfId="34694" xr:uid="{00000000-0005-0000-0000-0000D2B00000}"/>
    <cellStyle name="Normal 12 6 6 2 2 2 3" xfId="16394" xr:uid="{00000000-0005-0000-0000-0000D3B00000}"/>
    <cellStyle name="Normal 12 6 6 2 2 2 3 2" xfId="42014" xr:uid="{00000000-0005-0000-0000-0000D4B00000}"/>
    <cellStyle name="Normal 12 6 6 2 2 2 4" xfId="29204" xr:uid="{00000000-0005-0000-0000-0000D5B00000}"/>
    <cellStyle name="Normal 12 6 6 2 2 3" xfId="5413" xr:uid="{00000000-0005-0000-0000-0000D6B00000}"/>
    <cellStyle name="Normal 12 6 6 2 2 3 2" xfId="10903" xr:uid="{00000000-0005-0000-0000-0000D7B00000}"/>
    <cellStyle name="Normal 12 6 6 2 2 3 2 2" xfId="23714" xr:uid="{00000000-0005-0000-0000-0000D8B00000}"/>
    <cellStyle name="Normal 12 6 6 2 2 3 2 2 2" xfId="49334" xr:uid="{00000000-0005-0000-0000-0000D9B00000}"/>
    <cellStyle name="Normal 12 6 6 2 2 3 2 3" xfId="36524" xr:uid="{00000000-0005-0000-0000-0000DAB00000}"/>
    <cellStyle name="Normal 12 6 6 2 2 3 3" xfId="18224" xr:uid="{00000000-0005-0000-0000-0000DBB00000}"/>
    <cellStyle name="Normal 12 6 6 2 2 3 3 2" xfId="43844" xr:uid="{00000000-0005-0000-0000-0000DCB00000}"/>
    <cellStyle name="Normal 12 6 6 2 2 3 4" xfId="31034" xr:uid="{00000000-0005-0000-0000-0000DDB00000}"/>
    <cellStyle name="Normal 12 6 6 2 2 4" xfId="12733" xr:uid="{00000000-0005-0000-0000-0000DEB00000}"/>
    <cellStyle name="Normal 12 6 6 2 2 4 2" xfId="25544" xr:uid="{00000000-0005-0000-0000-0000DFB00000}"/>
    <cellStyle name="Normal 12 6 6 2 2 4 2 2" xfId="51164" xr:uid="{00000000-0005-0000-0000-0000E0B00000}"/>
    <cellStyle name="Normal 12 6 6 2 2 4 3" xfId="38354" xr:uid="{00000000-0005-0000-0000-0000E1B00000}"/>
    <cellStyle name="Normal 12 6 6 2 2 5" xfId="7243" xr:uid="{00000000-0005-0000-0000-0000E2B00000}"/>
    <cellStyle name="Normal 12 6 6 2 2 5 2" xfId="20054" xr:uid="{00000000-0005-0000-0000-0000E3B00000}"/>
    <cellStyle name="Normal 12 6 6 2 2 5 2 2" xfId="45674" xr:uid="{00000000-0005-0000-0000-0000E4B00000}"/>
    <cellStyle name="Normal 12 6 6 2 2 5 3" xfId="32864" xr:uid="{00000000-0005-0000-0000-0000E5B00000}"/>
    <cellStyle name="Normal 12 6 6 2 2 6" xfId="14564" xr:uid="{00000000-0005-0000-0000-0000E6B00000}"/>
    <cellStyle name="Normal 12 6 6 2 2 6 2" xfId="40184" xr:uid="{00000000-0005-0000-0000-0000E7B00000}"/>
    <cellStyle name="Normal 12 6 6 2 2 7" xfId="27374" xr:uid="{00000000-0005-0000-0000-0000E8B00000}"/>
    <cellStyle name="Normal 12 6 6 2 3" xfId="2689" xr:uid="{00000000-0005-0000-0000-0000E9B00000}"/>
    <cellStyle name="Normal 12 6 6 2 3 2" xfId="8179" xr:uid="{00000000-0005-0000-0000-0000EAB00000}"/>
    <cellStyle name="Normal 12 6 6 2 3 2 2" xfId="20990" xr:uid="{00000000-0005-0000-0000-0000EBB00000}"/>
    <cellStyle name="Normal 12 6 6 2 3 2 2 2" xfId="46610" xr:uid="{00000000-0005-0000-0000-0000ECB00000}"/>
    <cellStyle name="Normal 12 6 6 2 3 2 3" xfId="33800" xr:uid="{00000000-0005-0000-0000-0000EDB00000}"/>
    <cellStyle name="Normal 12 6 6 2 3 3" xfId="15500" xr:uid="{00000000-0005-0000-0000-0000EEB00000}"/>
    <cellStyle name="Normal 12 6 6 2 3 3 2" xfId="41120" xr:uid="{00000000-0005-0000-0000-0000EFB00000}"/>
    <cellStyle name="Normal 12 6 6 2 3 4" xfId="28310" xr:uid="{00000000-0005-0000-0000-0000F0B00000}"/>
    <cellStyle name="Normal 12 6 6 2 4" xfId="4519" xr:uid="{00000000-0005-0000-0000-0000F1B00000}"/>
    <cellStyle name="Normal 12 6 6 2 4 2" xfId="10009" xr:uid="{00000000-0005-0000-0000-0000F2B00000}"/>
    <cellStyle name="Normal 12 6 6 2 4 2 2" xfId="22820" xr:uid="{00000000-0005-0000-0000-0000F3B00000}"/>
    <cellStyle name="Normal 12 6 6 2 4 2 2 2" xfId="48440" xr:uid="{00000000-0005-0000-0000-0000F4B00000}"/>
    <cellStyle name="Normal 12 6 6 2 4 2 3" xfId="35630" xr:uid="{00000000-0005-0000-0000-0000F5B00000}"/>
    <cellStyle name="Normal 12 6 6 2 4 3" xfId="17330" xr:uid="{00000000-0005-0000-0000-0000F6B00000}"/>
    <cellStyle name="Normal 12 6 6 2 4 3 2" xfId="42950" xr:uid="{00000000-0005-0000-0000-0000F7B00000}"/>
    <cellStyle name="Normal 12 6 6 2 4 4" xfId="30140" xr:uid="{00000000-0005-0000-0000-0000F8B00000}"/>
    <cellStyle name="Normal 12 6 6 2 5" xfId="11839" xr:uid="{00000000-0005-0000-0000-0000F9B00000}"/>
    <cellStyle name="Normal 12 6 6 2 5 2" xfId="24650" xr:uid="{00000000-0005-0000-0000-0000FAB00000}"/>
    <cellStyle name="Normal 12 6 6 2 5 2 2" xfId="50270" xr:uid="{00000000-0005-0000-0000-0000FBB00000}"/>
    <cellStyle name="Normal 12 6 6 2 5 3" xfId="37460" xr:uid="{00000000-0005-0000-0000-0000FCB00000}"/>
    <cellStyle name="Normal 12 6 6 2 6" xfId="6349" xr:uid="{00000000-0005-0000-0000-0000FDB00000}"/>
    <cellStyle name="Normal 12 6 6 2 6 2" xfId="19160" xr:uid="{00000000-0005-0000-0000-0000FEB00000}"/>
    <cellStyle name="Normal 12 6 6 2 6 2 2" xfId="44780" xr:uid="{00000000-0005-0000-0000-0000FFB00000}"/>
    <cellStyle name="Normal 12 6 6 2 6 3" xfId="31970" xr:uid="{00000000-0005-0000-0000-000000B10000}"/>
    <cellStyle name="Normal 12 6 6 2 7" xfId="13670" xr:uid="{00000000-0005-0000-0000-000001B10000}"/>
    <cellStyle name="Normal 12 6 6 2 7 2" xfId="39290" xr:uid="{00000000-0005-0000-0000-000002B10000}"/>
    <cellStyle name="Normal 12 6 6 2 8" xfId="26480" xr:uid="{00000000-0005-0000-0000-000003B10000}"/>
    <cellStyle name="Normal 12 6 6 3" xfId="1290" xr:uid="{00000000-0005-0000-0000-000004B10000}"/>
    <cellStyle name="Normal 12 6 6 3 2" xfId="3120" xr:uid="{00000000-0005-0000-0000-000005B10000}"/>
    <cellStyle name="Normal 12 6 6 3 2 2" xfId="8610" xr:uid="{00000000-0005-0000-0000-000006B10000}"/>
    <cellStyle name="Normal 12 6 6 3 2 2 2" xfId="21421" xr:uid="{00000000-0005-0000-0000-000007B10000}"/>
    <cellStyle name="Normal 12 6 6 3 2 2 2 2" xfId="47041" xr:uid="{00000000-0005-0000-0000-000008B10000}"/>
    <cellStyle name="Normal 12 6 6 3 2 2 3" xfId="34231" xr:uid="{00000000-0005-0000-0000-000009B10000}"/>
    <cellStyle name="Normal 12 6 6 3 2 3" xfId="15931" xr:uid="{00000000-0005-0000-0000-00000AB10000}"/>
    <cellStyle name="Normal 12 6 6 3 2 3 2" xfId="41551" xr:uid="{00000000-0005-0000-0000-00000BB10000}"/>
    <cellStyle name="Normal 12 6 6 3 2 4" xfId="28741" xr:uid="{00000000-0005-0000-0000-00000CB10000}"/>
    <cellStyle name="Normal 12 6 6 3 3" xfId="4950" xr:uid="{00000000-0005-0000-0000-00000DB10000}"/>
    <cellStyle name="Normal 12 6 6 3 3 2" xfId="10440" xr:uid="{00000000-0005-0000-0000-00000EB10000}"/>
    <cellStyle name="Normal 12 6 6 3 3 2 2" xfId="23251" xr:uid="{00000000-0005-0000-0000-00000FB10000}"/>
    <cellStyle name="Normal 12 6 6 3 3 2 2 2" xfId="48871" xr:uid="{00000000-0005-0000-0000-000010B10000}"/>
    <cellStyle name="Normal 12 6 6 3 3 2 3" xfId="36061" xr:uid="{00000000-0005-0000-0000-000011B10000}"/>
    <cellStyle name="Normal 12 6 6 3 3 3" xfId="17761" xr:uid="{00000000-0005-0000-0000-000012B10000}"/>
    <cellStyle name="Normal 12 6 6 3 3 3 2" xfId="43381" xr:uid="{00000000-0005-0000-0000-000013B10000}"/>
    <cellStyle name="Normal 12 6 6 3 3 4" xfId="30571" xr:uid="{00000000-0005-0000-0000-000014B10000}"/>
    <cellStyle name="Normal 12 6 6 3 4" xfId="12270" xr:uid="{00000000-0005-0000-0000-000015B10000}"/>
    <cellStyle name="Normal 12 6 6 3 4 2" xfId="25081" xr:uid="{00000000-0005-0000-0000-000016B10000}"/>
    <cellStyle name="Normal 12 6 6 3 4 2 2" xfId="50701" xr:uid="{00000000-0005-0000-0000-000017B10000}"/>
    <cellStyle name="Normal 12 6 6 3 4 3" xfId="37891" xr:uid="{00000000-0005-0000-0000-000018B10000}"/>
    <cellStyle name="Normal 12 6 6 3 5" xfId="6780" xr:uid="{00000000-0005-0000-0000-000019B10000}"/>
    <cellStyle name="Normal 12 6 6 3 5 2" xfId="19591" xr:uid="{00000000-0005-0000-0000-00001AB10000}"/>
    <cellStyle name="Normal 12 6 6 3 5 2 2" xfId="45211" xr:uid="{00000000-0005-0000-0000-00001BB10000}"/>
    <cellStyle name="Normal 12 6 6 3 5 3" xfId="32401" xr:uid="{00000000-0005-0000-0000-00001CB10000}"/>
    <cellStyle name="Normal 12 6 6 3 6" xfId="14101" xr:uid="{00000000-0005-0000-0000-00001DB10000}"/>
    <cellStyle name="Normal 12 6 6 3 6 2" xfId="39721" xr:uid="{00000000-0005-0000-0000-00001EB10000}"/>
    <cellStyle name="Normal 12 6 6 3 7" xfId="26911" xr:uid="{00000000-0005-0000-0000-00001FB10000}"/>
    <cellStyle name="Normal 12 6 6 4" xfId="2226" xr:uid="{00000000-0005-0000-0000-000020B10000}"/>
    <cellStyle name="Normal 12 6 6 4 2" xfId="7716" xr:uid="{00000000-0005-0000-0000-000021B10000}"/>
    <cellStyle name="Normal 12 6 6 4 2 2" xfId="20527" xr:uid="{00000000-0005-0000-0000-000022B10000}"/>
    <cellStyle name="Normal 12 6 6 4 2 2 2" xfId="46147" xr:uid="{00000000-0005-0000-0000-000023B10000}"/>
    <cellStyle name="Normal 12 6 6 4 2 3" xfId="33337" xr:uid="{00000000-0005-0000-0000-000024B10000}"/>
    <cellStyle name="Normal 12 6 6 4 3" xfId="15037" xr:uid="{00000000-0005-0000-0000-000025B10000}"/>
    <cellStyle name="Normal 12 6 6 4 3 2" xfId="40657" xr:uid="{00000000-0005-0000-0000-000026B10000}"/>
    <cellStyle name="Normal 12 6 6 4 4" xfId="27847" xr:uid="{00000000-0005-0000-0000-000027B10000}"/>
    <cellStyle name="Normal 12 6 6 5" xfId="4056" xr:uid="{00000000-0005-0000-0000-000028B10000}"/>
    <cellStyle name="Normal 12 6 6 5 2" xfId="9546" xr:uid="{00000000-0005-0000-0000-000029B10000}"/>
    <cellStyle name="Normal 12 6 6 5 2 2" xfId="22357" xr:uid="{00000000-0005-0000-0000-00002AB10000}"/>
    <cellStyle name="Normal 12 6 6 5 2 2 2" xfId="47977" xr:uid="{00000000-0005-0000-0000-00002BB10000}"/>
    <cellStyle name="Normal 12 6 6 5 2 3" xfId="35167" xr:uid="{00000000-0005-0000-0000-00002CB10000}"/>
    <cellStyle name="Normal 12 6 6 5 3" xfId="16867" xr:uid="{00000000-0005-0000-0000-00002DB10000}"/>
    <cellStyle name="Normal 12 6 6 5 3 2" xfId="42487" xr:uid="{00000000-0005-0000-0000-00002EB10000}"/>
    <cellStyle name="Normal 12 6 6 5 4" xfId="29677" xr:uid="{00000000-0005-0000-0000-00002FB10000}"/>
    <cellStyle name="Normal 12 6 6 6" xfId="11376" xr:uid="{00000000-0005-0000-0000-000030B10000}"/>
    <cellStyle name="Normal 12 6 6 6 2" xfId="24187" xr:uid="{00000000-0005-0000-0000-000031B10000}"/>
    <cellStyle name="Normal 12 6 6 6 2 2" xfId="49807" xr:uid="{00000000-0005-0000-0000-000032B10000}"/>
    <cellStyle name="Normal 12 6 6 6 3" xfId="36997" xr:uid="{00000000-0005-0000-0000-000033B10000}"/>
    <cellStyle name="Normal 12 6 6 7" xfId="5886" xr:uid="{00000000-0005-0000-0000-000034B10000}"/>
    <cellStyle name="Normal 12 6 6 7 2" xfId="18697" xr:uid="{00000000-0005-0000-0000-000035B10000}"/>
    <cellStyle name="Normal 12 6 6 7 2 2" xfId="44317" xr:uid="{00000000-0005-0000-0000-000036B10000}"/>
    <cellStyle name="Normal 12 6 6 7 3" xfId="31507" xr:uid="{00000000-0005-0000-0000-000037B10000}"/>
    <cellStyle name="Normal 12 6 6 8" xfId="13207" xr:uid="{00000000-0005-0000-0000-000038B10000}"/>
    <cellStyle name="Normal 12 6 6 8 2" xfId="38827" xr:uid="{00000000-0005-0000-0000-000039B10000}"/>
    <cellStyle name="Normal 12 6 6 9" xfId="26017" xr:uid="{00000000-0005-0000-0000-00003AB10000}"/>
    <cellStyle name="Normal 12 6 7" xfId="591" xr:uid="{00000000-0005-0000-0000-00003BB10000}"/>
    <cellStyle name="Normal 12 6 7 2" xfId="991" xr:uid="{00000000-0005-0000-0000-00003CB10000}"/>
    <cellStyle name="Normal 12 6 7 2 2" xfId="1886" xr:uid="{00000000-0005-0000-0000-00003DB10000}"/>
    <cellStyle name="Normal 12 6 7 2 2 2" xfId="3716" xr:uid="{00000000-0005-0000-0000-00003EB10000}"/>
    <cellStyle name="Normal 12 6 7 2 2 2 2" xfId="9206" xr:uid="{00000000-0005-0000-0000-00003FB10000}"/>
    <cellStyle name="Normal 12 6 7 2 2 2 2 2" xfId="22017" xr:uid="{00000000-0005-0000-0000-000040B10000}"/>
    <cellStyle name="Normal 12 6 7 2 2 2 2 2 2" xfId="47637" xr:uid="{00000000-0005-0000-0000-000041B10000}"/>
    <cellStyle name="Normal 12 6 7 2 2 2 2 3" xfId="34827" xr:uid="{00000000-0005-0000-0000-000042B10000}"/>
    <cellStyle name="Normal 12 6 7 2 2 2 3" xfId="16527" xr:uid="{00000000-0005-0000-0000-000043B10000}"/>
    <cellStyle name="Normal 12 6 7 2 2 2 3 2" xfId="42147" xr:uid="{00000000-0005-0000-0000-000044B10000}"/>
    <cellStyle name="Normal 12 6 7 2 2 2 4" xfId="29337" xr:uid="{00000000-0005-0000-0000-000045B10000}"/>
    <cellStyle name="Normal 12 6 7 2 2 3" xfId="5546" xr:uid="{00000000-0005-0000-0000-000046B10000}"/>
    <cellStyle name="Normal 12 6 7 2 2 3 2" xfId="11036" xr:uid="{00000000-0005-0000-0000-000047B10000}"/>
    <cellStyle name="Normal 12 6 7 2 2 3 2 2" xfId="23847" xr:uid="{00000000-0005-0000-0000-000048B10000}"/>
    <cellStyle name="Normal 12 6 7 2 2 3 2 2 2" xfId="49467" xr:uid="{00000000-0005-0000-0000-000049B10000}"/>
    <cellStyle name="Normal 12 6 7 2 2 3 2 3" xfId="36657" xr:uid="{00000000-0005-0000-0000-00004AB10000}"/>
    <cellStyle name="Normal 12 6 7 2 2 3 3" xfId="18357" xr:uid="{00000000-0005-0000-0000-00004BB10000}"/>
    <cellStyle name="Normal 12 6 7 2 2 3 3 2" xfId="43977" xr:uid="{00000000-0005-0000-0000-00004CB10000}"/>
    <cellStyle name="Normal 12 6 7 2 2 3 4" xfId="31167" xr:uid="{00000000-0005-0000-0000-00004DB10000}"/>
    <cellStyle name="Normal 12 6 7 2 2 4" xfId="12866" xr:uid="{00000000-0005-0000-0000-00004EB10000}"/>
    <cellStyle name="Normal 12 6 7 2 2 4 2" xfId="25677" xr:uid="{00000000-0005-0000-0000-00004FB10000}"/>
    <cellStyle name="Normal 12 6 7 2 2 4 2 2" xfId="51297" xr:uid="{00000000-0005-0000-0000-000050B10000}"/>
    <cellStyle name="Normal 12 6 7 2 2 4 3" xfId="38487" xr:uid="{00000000-0005-0000-0000-000051B10000}"/>
    <cellStyle name="Normal 12 6 7 2 2 5" xfId="7376" xr:uid="{00000000-0005-0000-0000-000052B10000}"/>
    <cellStyle name="Normal 12 6 7 2 2 5 2" xfId="20187" xr:uid="{00000000-0005-0000-0000-000053B10000}"/>
    <cellStyle name="Normal 12 6 7 2 2 5 2 2" xfId="45807" xr:uid="{00000000-0005-0000-0000-000054B10000}"/>
    <cellStyle name="Normal 12 6 7 2 2 5 3" xfId="32997" xr:uid="{00000000-0005-0000-0000-000055B10000}"/>
    <cellStyle name="Normal 12 6 7 2 2 6" xfId="14697" xr:uid="{00000000-0005-0000-0000-000056B10000}"/>
    <cellStyle name="Normal 12 6 7 2 2 6 2" xfId="40317" xr:uid="{00000000-0005-0000-0000-000057B10000}"/>
    <cellStyle name="Normal 12 6 7 2 2 7" xfId="27507" xr:uid="{00000000-0005-0000-0000-000058B10000}"/>
    <cellStyle name="Normal 12 6 7 2 3" xfId="2822" xr:uid="{00000000-0005-0000-0000-000059B10000}"/>
    <cellStyle name="Normal 12 6 7 2 3 2" xfId="8312" xr:uid="{00000000-0005-0000-0000-00005AB10000}"/>
    <cellStyle name="Normal 12 6 7 2 3 2 2" xfId="21123" xr:uid="{00000000-0005-0000-0000-00005BB10000}"/>
    <cellStyle name="Normal 12 6 7 2 3 2 2 2" xfId="46743" xr:uid="{00000000-0005-0000-0000-00005CB10000}"/>
    <cellStyle name="Normal 12 6 7 2 3 2 3" xfId="33933" xr:uid="{00000000-0005-0000-0000-00005DB10000}"/>
    <cellStyle name="Normal 12 6 7 2 3 3" xfId="15633" xr:uid="{00000000-0005-0000-0000-00005EB10000}"/>
    <cellStyle name="Normal 12 6 7 2 3 3 2" xfId="41253" xr:uid="{00000000-0005-0000-0000-00005FB10000}"/>
    <cellStyle name="Normal 12 6 7 2 3 4" xfId="28443" xr:uid="{00000000-0005-0000-0000-000060B10000}"/>
    <cellStyle name="Normal 12 6 7 2 4" xfId="4652" xr:uid="{00000000-0005-0000-0000-000061B10000}"/>
    <cellStyle name="Normal 12 6 7 2 4 2" xfId="10142" xr:uid="{00000000-0005-0000-0000-000062B10000}"/>
    <cellStyle name="Normal 12 6 7 2 4 2 2" xfId="22953" xr:uid="{00000000-0005-0000-0000-000063B10000}"/>
    <cellStyle name="Normal 12 6 7 2 4 2 2 2" xfId="48573" xr:uid="{00000000-0005-0000-0000-000064B10000}"/>
    <cellStyle name="Normal 12 6 7 2 4 2 3" xfId="35763" xr:uid="{00000000-0005-0000-0000-000065B10000}"/>
    <cellStyle name="Normal 12 6 7 2 4 3" xfId="17463" xr:uid="{00000000-0005-0000-0000-000066B10000}"/>
    <cellStyle name="Normal 12 6 7 2 4 3 2" xfId="43083" xr:uid="{00000000-0005-0000-0000-000067B10000}"/>
    <cellStyle name="Normal 12 6 7 2 4 4" xfId="30273" xr:uid="{00000000-0005-0000-0000-000068B10000}"/>
    <cellStyle name="Normal 12 6 7 2 5" xfId="11972" xr:uid="{00000000-0005-0000-0000-000069B10000}"/>
    <cellStyle name="Normal 12 6 7 2 5 2" xfId="24783" xr:uid="{00000000-0005-0000-0000-00006AB10000}"/>
    <cellStyle name="Normal 12 6 7 2 5 2 2" xfId="50403" xr:uid="{00000000-0005-0000-0000-00006BB10000}"/>
    <cellStyle name="Normal 12 6 7 2 5 3" xfId="37593" xr:uid="{00000000-0005-0000-0000-00006CB10000}"/>
    <cellStyle name="Normal 12 6 7 2 6" xfId="6482" xr:uid="{00000000-0005-0000-0000-00006DB10000}"/>
    <cellStyle name="Normal 12 6 7 2 6 2" xfId="19293" xr:uid="{00000000-0005-0000-0000-00006EB10000}"/>
    <cellStyle name="Normal 12 6 7 2 6 2 2" xfId="44913" xr:uid="{00000000-0005-0000-0000-00006FB10000}"/>
    <cellStyle name="Normal 12 6 7 2 6 3" xfId="32103" xr:uid="{00000000-0005-0000-0000-000070B10000}"/>
    <cellStyle name="Normal 12 6 7 2 7" xfId="13803" xr:uid="{00000000-0005-0000-0000-000071B10000}"/>
    <cellStyle name="Normal 12 6 7 2 7 2" xfId="39423" xr:uid="{00000000-0005-0000-0000-000072B10000}"/>
    <cellStyle name="Normal 12 6 7 2 8" xfId="26613" xr:uid="{00000000-0005-0000-0000-000073B10000}"/>
    <cellStyle name="Normal 12 6 7 3" xfId="1486" xr:uid="{00000000-0005-0000-0000-000074B10000}"/>
    <cellStyle name="Normal 12 6 7 3 2" xfId="3316" xr:uid="{00000000-0005-0000-0000-000075B10000}"/>
    <cellStyle name="Normal 12 6 7 3 2 2" xfId="8806" xr:uid="{00000000-0005-0000-0000-000076B10000}"/>
    <cellStyle name="Normal 12 6 7 3 2 2 2" xfId="21617" xr:uid="{00000000-0005-0000-0000-000077B10000}"/>
    <cellStyle name="Normal 12 6 7 3 2 2 2 2" xfId="47237" xr:uid="{00000000-0005-0000-0000-000078B10000}"/>
    <cellStyle name="Normal 12 6 7 3 2 2 3" xfId="34427" xr:uid="{00000000-0005-0000-0000-000079B10000}"/>
    <cellStyle name="Normal 12 6 7 3 2 3" xfId="16127" xr:uid="{00000000-0005-0000-0000-00007AB10000}"/>
    <cellStyle name="Normal 12 6 7 3 2 3 2" xfId="41747" xr:uid="{00000000-0005-0000-0000-00007BB10000}"/>
    <cellStyle name="Normal 12 6 7 3 2 4" xfId="28937" xr:uid="{00000000-0005-0000-0000-00007CB10000}"/>
    <cellStyle name="Normal 12 6 7 3 3" xfId="5146" xr:uid="{00000000-0005-0000-0000-00007DB10000}"/>
    <cellStyle name="Normal 12 6 7 3 3 2" xfId="10636" xr:uid="{00000000-0005-0000-0000-00007EB10000}"/>
    <cellStyle name="Normal 12 6 7 3 3 2 2" xfId="23447" xr:uid="{00000000-0005-0000-0000-00007FB10000}"/>
    <cellStyle name="Normal 12 6 7 3 3 2 2 2" xfId="49067" xr:uid="{00000000-0005-0000-0000-000080B10000}"/>
    <cellStyle name="Normal 12 6 7 3 3 2 3" xfId="36257" xr:uid="{00000000-0005-0000-0000-000081B10000}"/>
    <cellStyle name="Normal 12 6 7 3 3 3" xfId="17957" xr:uid="{00000000-0005-0000-0000-000082B10000}"/>
    <cellStyle name="Normal 12 6 7 3 3 3 2" xfId="43577" xr:uid="{00000000-0005-0000-0000-000083B10000}"/>
    <cellStyle name="Normal 12 6 7 3 3 4" xfId="30767" xr:uid="{00000000-0005-0000-0000-000084B10000}"/>
    <cellStyle name="Normal 12 6 7 3 4" xfId="12466" xr:uid="{00000000-0005-0000-0000-000085B10000}"/>
    <cellStyle name="Normal 12 6 7 3 4 2" xfId="25277" xr:uid="{00000000-0005-0000-0000-000086B10000}"/>
    <cellStyle name="Normal 12 6 7 3 4 2 2" xfId="50897" xr:uid="{00000000-0005-0000-0000-000087B10000}"/>
    <cellStyle name="Normal 12 6 7 3 4 3" xfId="38087" xr:uid="{00000000-0005-0000-0000-000088B10000}"/>
    <cellStyle name="Normal 12 6 7 3 5" xfId="6976" xr:uid="{00000000-0005-0000-0000-000089B10000}"/>
    <cellStyle name="Normal 12 6 7 3 5 2" xfId="19787" xr:uid="{00000000-0005-0000-0000-00008AB10000}"/>
    <cellStyle name="Normal 12 6 7 3 5 2 2" xfId="45407" xr:uid="{00000000-0005-0000-0000-00008BB10000}"/>
    <cellStyle name="Normal 12 6 7 3 5 3" xfId="32597" xr:uid="{00000000-0005-0000-0000-00008CB10000}"/>
    <cellStyle name="Normal 12 6 7 3 6" xfId="14297" xr:uid="{00000000-0005-0000-0000-00008DB10000}"/>
    <cellStyle name="Normal 12 6 7 3 6 2" xfId="39917" xr:uid="{00000000-0005-0000-0000-00008EB10000}"/>
    <cellStyle name="Normal 12 6 7 3 7" xfId="27107" xr:uid="{00000000-0005-0000-0000-00008FB10000}"/>
    <cellStyle name="Normal 12 6 7 4" xfId="2422" xr:uid="{00000000-0005-0000-0000-000090B10000}"/>
    <cellStyle name="Normal 12 6 7 4 2" xfId="7912" xr:uid="{00000000-0005-0000-0000-000091B10000}"/>
    <cellStyle name="Normal 12 6 7 4 2 2" xfId="20723" xr:uid="{00000000-0005-0000-0000-000092B10000}"/>
    <cellStyle name="Normal 12 6 7 4 2 2 2" xfId="46343" xr:uid="{00000000-0005-0000-0000-000093B10000}"/>
    <cellStyle name="Normal 12 6 7 4 2 3" xfId="33533" xr:uid="{00000000-0005-0000-0000-000094B10000}"/>
    <cellStyle name="Normal 12 6 7 4 3" xfId="15233" xr:uid="{00000000-0005-0000-0000-000095B10000}"/>
    <cellStyle name="Normal 12 6 7 4 3 2" xfId="40853" xr:uid="{00000000-0005-0000-0000-000096B10000}"/>
    <cellStyle name="Normal 12 6 7 4 4" xfId="28043" xr:uid="{00000000-0005-0000-0000-000097B10000}"/>
    <cellStyle name="Normal 12 6 7 5" xfId="4252" xr:uid="{00000000-0005-0000-0000-000098B10000}"/>
    <cellStyle name="Normal 12 6 7 5 2" xfId="9742" xr:uid="{00000000-0005-0000-0000-000099B10000}"/>
    <cellStyle name="Normal 12 6 7 5 2 2" xfId="22553" xr:uid="{00000000-0005-0000-0000-00009AB10000}"/>
    <cellStyle name="Normal 12 6 7 5 2 2 2" xfId="48173" xr:uid="{00000000-0005-0000-0000-00009BB10000}"/>
    <cellStyle name="Normal 12 6 7 5 2 3" xfId="35363" xr:uid="{00000000-0005-0000-0000-00009CB10000}"/>
    <cellStyle name="Normal 12 6 7 5 3" xfId="17063" xr:uid="{00000000-0005-0000-0000-00009DB10000}"/>
    <cellStyle name="Normal 12 6 7 5 3 2" xfId="42683" xr:uid="{00000000-0005-0000-0000-00009EB10000}"/>
    <cellStyle name="Normal 12 6 7 5 4" xfId="29873" xr:uid="{00000000-0005-0000-0000-00009FB10000}"/>
    <cellStyle name="Normal 12 6 7 6" xfId="11572" xr:uid="{00000000-0005-0000-0000-0000A0B10000}"/>
    <cellStyle name="Normal 12 6 7 6 2" xfId="24383" xr:uid="{00000000-0005-0000-0000-0000A1B10000}"/>
    <cellStyle name="Normal 12 6 7 6 2 2" xfId="50003" xr:uid="{00000000-0005-0000-0000-0000A2B10000}"/>
    <cellStyle name="Normal 12 6 7 6 3" xfId="37193" xr:uid="{00000000-0005-0000-0000-0000A3B10000}"/>
    <cellStyle name="Normal 12 6 7 7" xfId="6082" xr:uid="{00000000-0005-0000-0000-0000A4B10000}"/>
    <cellStyle name="Normal 12 6 7 7 2" xfId="18893" xr:uid="{00000000-0005-0000-0000-0000A5B10000}"/>
    <cellStyle name="Normal 12 6 7 7 2 2" xfId="44513" xr:uid="{00000000-0005-0000-0000-0000A6B10000}"/>
    <cellStyle name="Normal 12 6 7 7 3" xfId="31703" xr:uid="{00000000-0005-0000-0000-0000A7B10000}"/>
    <cellStyle name="Normal 12 6 7 8" xfId="13403" xr:uid="{00000000-0005-0000-0000-0000A8B10000}"/>
    <cellStyle name="Normal 12 6 7 8 2" xfId="39023" xr:uid="{00000000-0005-0000-0000-0000A9B10000}"/>
    <cellStyle name="Normal 12 6 7 9" xfId="26213" xr:uid="{00000000-0005-0000-0000-0000AAB10000}"/>
    <cellStyle name="Normal 12 6 8" xfId="725" xr:uid="{00000000-0005-0000-0000-0000ABB10000}"/>
    <cellStyle name="Normal 12 6 8 2" xfId="1620" xr:uid="{00000000-0005-0000-0000-0000ACB10000}"/>
    <cellStyle name="Normal 12 6 8 2 2" xfId="3450" xr:uid="{00000000-0005-0000-0000-0000ADB10000}"/>
    <cellStyle name="Normal 12 6 8 2 2 2" xfId="8940" xr:uid="{00000000-0005-0000-0000-0000AEB10000}"/>
    <cellStyle name="Normal 12 6 8 2 2 2 2" xfId="21751" xr:uid="{00000000-0005-0000-0000-0000AFB10000}"/>
    <cellStyle name="Normal 12 6 8 2 2 2 2 2" xfId="47371" xr:uid="{00000000-0005-0000-0000-0000B0B10000}"/>
    <cellStyle name="Normal 12 6 8 2 2 2 3" xfId="34561" xr:uid="{00000000-0005-0000-0000-0000B1B10000}"/>
    <cellStyle name="Normal 12 6 8 2 2 3" xfId="16261" xr:uid="{00000000-0005-0000-0000-0000B2B10000}"/>
    <cellStyle name="Normal 12 6 8 2 2 3 2" xfId="41881" xr:uid="{00000000-0005-0000-0000-0000B3B10000}"/>
    <cellStyle name="Normal 12 6 8 2 2 4" xfId="29071" xr:uid="{00000000-0005-0000-0000-0000B4B10000}"/>
    <cellStyle name="Normal 12 6 8 2 3" xfId="5280" xr:uid="{00000000-0005-0000-0000-0000B5B10000}"/>
    <cellStyle name="Normal 12 6 8 2 3 2" xfId="10770" xr:uid="{00000000-0005-0000-0000-0000B6B10000}"/>
    <cellStyle name="Normal 12 6 8 2 3 2 2" xfId="23581" xr:uid="{00000000-0005-0000-0000-0000B7B10000}"/>
    <cellStyle name="Normal 12 6 8 2 3 2 2 2" xfId="49201" xr:uid="{00000000-0005-0000-0000-0000B8B10000}"/>
    <cellStyle name="Normal 12 6 8 2 3 2 3" xfId="36391" xr:uid="{00000000-0005-0000-0000-0000B9B10000}"/>
    <cellStyle name="Normal 12 6 8 2 3 3" xfId="18091" xr:uid="{00000000-0005-0000-0000-0000BAB10000}"/>
    <cellStyle name="Normal 12 6 8 2 3 3 2" xfId="43711" xr:uid="{00000000-0005-0000-0000-0000BBB10000}"/>
    <cellStyle name="Normal 12 6 8 2 3 4" xfId="30901" xr:uid="{00000000-0005-0000-0000-0000BCB10000}"/>
    <cellStyle name="Normal 12 6 8 2 4" xfId="12600" xr:uid="{00000000-0005-0000-0000-0000BDB10000}"/>
    <cellStyle name="Normal 12 6 8 2 4 2" xfId="25411" xr:uid="{00000000-0005-0000-0000-0000BEB10000}"/>
    <cellStyle name="Normal 12 6 8 2 4 2 2" xfId="51031" xr:uid="{00000000-0005-0000-0000-0000BFB10000}"/>
    <cellStyle name="Normal 12 6 8 2 4 3" xfId="38221" xr:uid="{00000000-0005-0000-0000-0000C0B10000}"/>
    <cellStyle name="Normal 12 6 8 2 5" xfId="7110" xr:uid="{00000000-0005-0000-0000-0000C1B10000}"/>
    <cellStyle name="Normal 12 6 8 2 5 2" xfId="19921" xr:uid="{00000000-0005-0000-0000-0000C2B10000}"/>
    <cellStyle name="Normal 12 6 8 2 5 2 2" xfId="45541" xr:uid="{00000000-0005-0000-0000-0000C3B10000}"/>
    <cellStyle name="Normal 12 6 8 2 5 3" xfId="32731" xr:uid="{00000000-0005-0000-0000-0000C4B10000}"/>
    <cellStyle name="Normal 12 6 8 2 6" xfId="14431" xr:uid="{00000000-0005-0000-0000-0000C5B10000}"/>
    <cellStyle name="Normal 12 6 8 2 6 2" xfId="40051" xr:uid="{00000000-0005-0000-0000-0000C6B10000}"/>
    <cellStyle name="Normal 12 6 8 2 7" xfId="27241" xr:uid="{00000000-0005-0000-0000-0000C7B10000}"/>
    <cellStyle name="Normal 12 6 8 3" xfId="2556" xr:uid="{00000000-0005-0000-0000-0000C8B10000}"/>
    <cellStyle name="Normal 12 6 8 3 2" xfId="8046" xr:uid="{00000000-0005-0000-0000-0000C9B10000}"/>
    <cellStyle name="Normal 12 6 8 3 2 2" xfId="20857" xr:uid="{00000000-0005-0000-0000-0000CAB10000}"/>
    <cellStyle name="Normal 12 6 8 3 2 2 2" xfId="46477" xr:uid="{00000000-0005-0000-0000-0000CBB10000}"/>
    <cellStyle name="Normal 12 6 8 3 2 3" xfId="33667" xr:uid="{00000000-0005-0000-0000-0000CCB10000}"/>
    <cellStyle name="Normal 12 6 8 3 3" xfId="15367" xr:uid="{00000000-0005-0000-0000-0000CDB10000}"/>
    <cellStyle name="Normal 12 6 8 3 3 2" xfId="40987" xr:uid="{00000000-0005-0000-0000-0000CEB10000}"/>
    <cellStyle name="Normal 12 6 8 3 4" xfId="28177" xr:uid="{00000000-0005-0000-0000-0000CFB10000}"/>
    <cellStyle name="Normal 12 6 8 4" xfId="4386" xr:uid="{00000000-0005-0000-0000-0000D0B10000}"/>
    <cellStyle name="Normal 12 6 8 4 2" xfId="9876" xr:uid="{00000000-0005-0000-0000-0000D1B10000}"/>
    <cellStyle name="Normal 12 6 8 4 2 2" xfId="22687" xr:uid="{00000000-0005-0000-0000-0000D2B10000}"/>
    <cellStyle name="Normal 12 6 8 4 2 2 2" xfId="48307" xr:uid="{00000000-0005-0000-0000-0000D3B10000}"/>
    <cellStyle name="Normal 12 6 8 4 2 3" xfId="35497" xr:uid="{00000000-0005-0000-0000-0000D4B10000}"/>
    <cellStyle name="Normal 12 6 8 4 3" xfId="17197" xr:uid="{00000000-0005-0000-0000-0000D5B10000}"/>
    <cellStyle name="Normal 12 6 8 4 3 2" xfId="42817" xr:uid="{00000000-0005-0000-0000-0000D6B10000}"/>
    <cellStyle name="Normal 12 6 8 4 4" xfId="30007" xr:uid="{00000000-0005-0000-0000-0000D7B10000}"/>
    <cellStyle name="Normal 12 6 8 5" xfId="11706" xr:uid="{00000000-0005-0000-0000-0000D8B10000}"/>
    <cellStyle name="Normal 12 6 8 5 2" xfId="24517" xr:uid="{00000000-0005-0000-0000-0000D9B10000}"/>
    <cellStyle name="Normal 12 6 8 5 2 2" xfId="50137" xr:uid="{00000000-0005-0000-0000-0000DAB10000}"/>
    <cellStyle name="Normal 12 6 8 5 3" xfId="37327" xr:uid="{00000000-0005-0000-0000-0000DBB10000}"/>
    <cellStyle name="Normal 12 6 8 6" xfId="6216" xr:uid="{00000000-0005-0000-0000-0000DCB10000}"/>
    <cellStyle name="Normal 12 6 8 6 2" xfId="19027" xr:uid="{00000000-0005-0000-0000-0000DDB10000}"/>
    <cellStyle name="Normal 12 6 8 6 2 2" xfId="44647" xr:uid="{00000000-0005-0000-0000-0000DEB10000}"/>
    <cellStyle name="Normal 12 6 8 6 3" xfId="31837" xr:uid="{00000000-0005-0000-0000-0000DFB10000}"/>
    <cellStyle name="Normal 12 6 8 7" xfId="13537" xr:uid="{00000000-0005-0000-0000-0000E0B10000}"/>
    <cellStyle name="Normal 12 6 8 7 2" xfId="39157" xr:uid="{00000000-0005-0000-0000-0000E1B10000}"/>
    <cellStyle name="Normal 12 6 8 8" xfId="26347" xr:uid="{00000000-0005-0000-0000-0000E2B10000}"/>
    <cellStyle name="Normal 12 6 9" xfId="1126" xr:uid="{00000000-0005-0000-0000-0000E3B10000}"/>
    <cellStyle name="Normal 12 6 9 2" xfId="2956" xr:uid="{00000000-0005-0000-0000-0000E4B10000}"/>
    <cellStyle name="Normal 12 6 9 2 2" xfId="8446" xr:uid="{00000000-0005-0000-0000-0000E5B10000}"/>
    <cellStyle name="Normal 12 6 9 2 2 2" xfId="21257" xr:uid="{00000000-0005-0000-0000-0000E6B10000}"/>
    <cellStyle name="Normal 12 6 9 2 2 2 2" xfId="46877" xr:uid="{00000000-0005-0000-0000-0000E7B10000}"/>
    <cellStyle name="Normal 12 6 9 2 2 3" xfId="34067" xr:uid="{00000000-0005-0000-0000-0000E8B10000}"/>
    <cellStyle name="Normal 12 6 9 2 3" xfId="15767" xr:uid="{00000000-0005-0000-0000-0000E9B10000}"/>
    <cellStyle name="Normal 12 6 9 2 3 2" xfId="41387" xr:uid="{00000000-0005-0000-0000-0000EAB10000}"/>
    <cellStyle name="Normal 12 6 9 2 4" xfId="28577" xr:uid="{00000000-0005-0000-0000-0000EBB10000}"/>
    <cellStyle name="Normal 12 6 9 3" xfId="4786" xr:uid="{00000000-0005-0000-0000-0000ECB10000}"/>
    <cellStyle name="Normal 12 6 9 3 2" xfId="10276" xr:uid="{00000000-0005-0000-0000-0000EDB10000}"/>
    <cellStyle name="Normal 12 6 9 3 2 2" xfId="23087" xr:uid="{00000000-0005-0000-0000-0000EEB10000}"/>
    <cellStyle name="Normal 12 6 9 3 2 2 2" xfId="48707" xr:uid="{00000000-0005-0000-0000-0000EFB10000}"/>
    <cellStyle name="Normal 12 6 9 3 2 3" xfId="35897" xr:uid="{00000000-0005-0000-0000-0000F0B10000}"/>
    <cellStyle name="Normal 12 6 9 3 3" xfId="17597" xr:uid="{00000000-0005-0000-0000-0000F1B10000}"/>
    <cellStyle name="Normal 12 6 9 3 3 2" xfId="43217" xr:uid="{00000000-0005-0000-0000-0000F2B10000}"/>
    <cellStyle name="Normal 12 6 9 3 4" xfId="30407" xr:uid="{00000000-0005-0000-0000-0000F3B10000}"/>
    <cellStyle name="Normal 12 6 9 4" xfId="12106" xr:uid="{00000000-0005-0000-0000-0000F4B10000}"/>
    <cellStyle name="Normal 12 6 9 4 2" xfId="24917" xr:uid="{00000000-0005-0000-0000-0000F5B10000}"/>
    <cellStyle name="Normal 12 6 9 4 2 2" xfId="50537" xr:uid="{00000000-0005-0000-0000-0000F6B10000}"/>
    <cellStyle name="Normal 12 6 9 4 3" xfId="37727" xr:uid="{00000000-0005-0000-0000-0000F7B10000}"/>
    <cellStyle name="Normal 12 6 9 5" xfId="6616" xr:uid="{00000000-0005-0000-0000-0000F8B10000}"/>
    <cellStyle name="Normal 12 6 9 5 2" xfId="19427" xr:uid="{00000000-0005-0000-0000-0000F9B10000}"/>
    <cellStyle name="Normal 12 6 9 5 2 2" xfId="45047" xr:uid="{00000000-0005-0000-0000-0000FAB10000}"/>
    <cellStyle name="Normal 12 6 9 5 3" xfId="32237" xr:uid="{00000000-0005-0000-0000-0000FBB10000}"/>
    <cellStyle name="Normal 12 6 9 6" xfId="13937" xr:uid="{00000000-0005-0000-0000-0000FCB10000}"/>
    <cellStyle name="Normal 12 6 9 6 2" xfId="39557" xr:uid="{00000000-0005-0000-0000-0000FDB10000}"/>
    <cellStyle name="Normal 12 6 9 7" xfId="26747" xr:uid="{00000000-0005-0000-0000-0000FEB10000}"/>
    <cellStyle name="Normal 12 7" xfId="189" xr:uid="{00000000-0005-0000-0000-0000FFB10000}"/>
    <cellStyle name="Normal 12 7 10" xfId="2067" xr:uid="{00000000-0005-0000-0000-000000B20000}"/>
    <cellStyle name="Normal 12 7 10 2" xfId="7557" xr:uid="{00000000-0005-0000-0000-000001B20000}"/>
    <cellStyle name="Normal 12 7 10 2 2" xfId="20368" xr:uid="{00000000-0005-0000-0000-000002B20000}"/>
    <cellStyle name="Normal 12 7 10 2 2 2" xfId="45988" xr:uid="{00000000-0005-0000-0000-000003B20000}"/>
    <cellStyle name="Normal 12 7 10 2 3" xfId="33178" xr:uid="{00000000-0005-0000-0000-000004B20000}"/>
    <cellStyle name="Normal 12 7 10 3" xfId="14878" xr:uid="{00000000-0005-0000-0000-000005B20000}"/>
    <cellStyle name="Normal 12 7 10 3 2" xfId="40498" xr:uid="{00000000-0005-0000-0000-000006B20000}"/>
    <cellStyle name="Normal 12 7 10 4" xfId="27688" xr:uid="{00000000-0005-0000-0000-000007B20000}"/>
    <cellStyle name="Normal 12 7 11" xfId="3897" xr:uid="{00000000-0005-0000-0000-000008B20000}"/>
    <cellStyle name="Normal 12 7 11 2" xfId="9387" xr:uid="{00000000-0005-0000-0000-000009B20000}"/>
    <cellStyle name="Normal 12 7 11 2 2" xfId="22198" xr:uid="{00000000-0005-0000-0000-00000AB20000}"/>
    <cellStyle name="Normal 12 7 11 2 2 2" xfId="47818" xr:uid="{00000000-0005-0000-0000-00000BB20000}"/>
    <cellStyle name="Normal 12 7 11 2 3" xfId="35008" xr:uid="{00000000-0005-0000-0000-00000CB20000}"/>
    <cellStyle name="Normal 12 7 11 3" xfId="16708" xr:uid="{00000000-0005-0000-0000-00000DB20000}"/>
    <cellStyle name="Normal 12 7 11 3 2" xfId="42328" xr:uid="{00000000-0005-0000-0000-00000EB20000}"/>
    <cellStyle name="Normal 12 7 11 4" xfId="29518" xr:uid="{00000000-0005-0000-0000-00000FB20000}"/>
    <cellStyle name="Normal 12 7 12" xfId="11217" xr:uid="{00000000-0005-0000-0000-000010B20000}"/>
    <cellStyle name="Normal 12 7 12 2" xfId="24028" xr:uid="{00000000-0005-0000-0000-000011B20000}"/>
    <cellStyle name="Normal 12 7 12 2 2" xfId="49648" xr:uid="{00000000-0005-0000-0000-000012B20000}"/>
    <cellStyle name="Normal 12 7 12 3" xfId="36838" xr:uid="{00000000-0005-0000-0000-000013B20000}"/>
    <cellStyle name="Normal 12 7 13" xfId="5727" xr:uid="{00000000-0005-0000-0000-000014B20000}"/>
    <cellStyle name="Normal 12 7 13 2" xfId="18538" xr:uid="{00000000-0005-0000-0000-000015B20000}"/>
    <cellStyle name="Normal 12 7 13 2 2" xfId="44158" xr:uid="{00000000-0005-0000-0000-000016B20000}"/>
    <cellStyle name="Normal 12 7 13 3" xfId="31348" xr:uid="{00000000-0005-0000-0000-000017B20000}"/>
    <cellStyle name="Normal 12 7 14" xfId="13048" xr:uid="{00000000-0005-0000-0000-000018B20000}"/>
    <cellStyle name="Normal 12 7 14 2" xfId="38668" xr:uid="{00000000-0005-0000-0000-000019B20000}"/>
    <cellStyle name="Normal 12 7 15" xfId="25858" xr:uid="{00000000-0005-0000-0000-00001AB20000}"/>
    <cellStyle name="Normal 12 7 2" xfId="209" xr:uid="{00000000-0005-0000-0000-00001BB20000}"/>
    <cellStyle name="Normal 12 7 2 10" xfId="3917" xr:uid="{00000000-0005-0000-0000-00001CB20000}"/>
    <cellStyle name="Normal 12 7 2 10 2" xfId="9407" xr:uid="{00000000-0005-0000-0000-00001DB20000}"/>
    <cellStyle name="Normal 12 7 2 10 2 2" xfId="22218" xr:uid="{00000000-0005-0000-0000-00001EB20000}"/>
    <cellStyle name="Normal 12 7 2 10 2 2 2" xfId="47838" xr:uid="{00000000-0005-0000-0000-00001FB20000}"/>
    <cellStyle name="Normal 12 7 2 10 2 3" xfId="35028" xr:uid="{00000000-0005-0000-0000-000020B20000}"/>
    <cellStyle name="Normal 12 7 2 10 3" xfId="16728" xr:uid="{00000000-0005-0000-0000-000021B20000}"/>
    <cellStyle name="Normal 12 7 2 10 3 2" xfId="42348" xr:uid="{00000000-0005-0000-0000-000022B20000}"/>
    <cellStyle name="Normal 12 7 2 10 4" xfId="29538" xr:uid="{00000000-0005-0000-0000-000023B20000}"/>
    <cellStyle name="Normal 12 7 2 11" xfId="11237" xr:uid="{00000000-0005-0000-0000-000024B20000}"/>
    <cellStyle name="Normal 12 7 2 11 2" xfId="24048" xr:uid="{00000000-0005-0000-0000-000025B20000}"/>
    <cellStyle name="Normal 12 7 2 11 2 2" xfId="49668" xr:uid="{00000000-0005-0000-0000-000026B20000}"/>
    <cellStyle name="Normal 12 7 2 11 3" xfId="36858" xr:uid="{00000000-0005-0000-0000-000027B20000}"/>
    <cellStyle name="Normal 12 7 2 12" xfId="5747" xr:uid="{00000000-0005-0000-0000-000028B20000}"/>
    <cellStyle name="Normal 12 7 2 12 2" xfId="18558" xr:uid="{00000000-0005-0000-0000-000029B20000}"/>
    <cellStyle name="Normal 12 7 2 12 2 2" xfId="44178" xr:uid="{00000000-0005-0000-0000-00002AB20000}"/>
    <cellStyle name="Normal 12 7 2 12 3" xfId="31368" xr:uid="{00000000-0005-0000-0000-00002BB20000}"/>
    <cellStyle name="Normal 12 7 2 13" xfId="13068" xr:uid="{00000000-0005-0000-0000-00002CB20000}"/>
    <cellStyle name="Normal 12 7 2 13 2" xfId="38688" xr:uid="{00000000-0005-0000-0000-00002DB20000}"/>
    <cellStyle name="Normal 12 7 2 14" xfId="25878" xr:uid="{00000000-0005-0000-0000-00002EB20000}"/>
    <cellStyle name="Normal 12 7 2 2" xfId="296" xr:uid="{00000000-0005-0000-0000-00002FB20000}"/>
    <cellStyle name="Normal 12 7 2 2 10" xfId="5788" xr:uid="{00000000-0005-0000-0000-000030B20000}"/>
    <cellStyle name="Normal 12 7 2 2 10 2" xfId="18599" xr:uid="{00000000-0005-0000-0000-000031B20000}"/>
    <cellStyle name="Normal 12 7 2 2 10 2 2" xfId="44219" xr:uid="{00000000-0005-0000-0000-000032B20000}"/>
    <cellStyle name="Normal 12 7 2 2 10 3" xfId="31409" xr:uid="{00000000-0005-0000-0000-000033B20000}"/>
    <cellStyle name="Normal 12 7 2 2 11" xfId="13109" xr:uid="{00000000-0005-0000-0000-000034B20000}"/>
    <cellStyle name="Normal 12 7 2 2 11 2" xfId="38729" xr:uid="{00000000-0005-0000-0000-000035B20000}"/>
    <cellStyle name="Normal 12 7 2 2 12" xfId="25919" xr:uid="{00000000-0005-0000-0000-000036B20000}"/>
    <cellStyle name="Normal 12 7 2 2 2" xfId="525" xr:uid="{00000000-0005-0000-0000-000037B20000}"/>
    <cellStyle name="Normal 12 7 2 2 2 2" xfId="924" xr:uid="{00000000-0005-0000-0000-000038B20000}"/>
    <cellStyle name="Normal 12 7 2 2 2 2 2" xfId="1819" xr:uid="{00000000-0005-0000-0000-000039B20000}"/>
    <cellStyle name="Normal 12 7 2 2 2 2 2 2" xfId="3649" xr:uid="{00000000-0005-0000-0000-00003AB20000}"/>
    <cellStyle name="Normal 12 7 2 2 2 2 2 2 2" xfId="9139" xr:uid="{00000000-0005-0000-0000-00003BB20000}"/>
    <cellStyle name="Normal 12 7 2 2 2 2 2 2 2 2" xfId="21950" xr:uid="{00000000-0005-0000-0000-00003CB20000}"/>
    <cellStyle name="Normal 12 7 2 2 2 2 2 2 2 2 2" xfId="47570" xr:uid="{00000000-0005-0000-0000-00003DB20000}"/>
    <cellStyle name="Normal 12 7 2 2 2 2 2 2 2 3" xfId="34760" xr:uid="{00000000-0005-0000-0000-00003EB20000}"/>
    <cellStyle name="Normal 12 7 2 2 2 2 2 2 3" xfId="16460" xr:uid="{00000000-0005-0000-0000-00003FB20000}"/>
    <cellStyle name="Normal 12 7 2 2 2 2 2 2 3 2" xfId="42080" xr:uid="{00000000-0005-0000-0000-000040B20000}"/>
    <cellStyle name="Normal 12 7 2 2 2 2 2 2 4" xfId="29270" xr:uid="{00000000-0005-0000-0000-000041B20000}"/>
    <cellStyle name="Normal 12 7 2 2 2 2 2 3" xfId="5479" xr:uid="{00000000-0005-0000-0000-000042B20000}"/>
    <cellStyle name="Normal 12 7 2 2 2 2 2 3 2" xfId="10969" xr:uid="{00000000-0005-0000-0000-000043B20000}"/>
    <cellStyle name="Normal 12 7 2 2 2 2 2 3 2 2" xfId="23780" xr:uid="{00000000-0005-0000-0000-000044B20000}"/>
    <cellStyle name="Normal 12 7 2 2 2 2 2 3 2 2 2" xfId="49400" xr:uid="{00000000-0005-0000-0000-000045B20000}"/>
    <cellStyle name="Normal 12 7 2 2 2 2 2 3 2 3" xfId="36590" xr:uid="{00000000-0005-0000-0000-000046B20000}"/>
    <cellStyle name="Normal 12 7 2 2 2 2 2 3 3" xfId="18290" xr:uid="{00000000-0005-0000-0000-000047B20000}"/>
    <cellStyle name="Normal 12 7 2 2 2 2 2 3 3 2" xfId="43910" xr:uid="{00000000-0005-0000-0000-000048B20000}"/>
    <cellStyle name="Normal 12 7 2 2 2 2 2 3 4" xfId="31100" xr:uid="{00000000-0005-0000-0000-000049B20000}"/>
    <cellStyle name="Normal 12 7 2 2 2 2 2 4" xfId="12799" xr:uid="{00000000-0005-0000-0000-00004AB20000}"/>
    <cellStyle name="Normal 12 7 2 2 2 2 2 4 2" xfId="25610" xr:uid="{00000000-0005-0000-0000-00004BB20000}"/>
    <cellStyle name="Normal 12 7 2 2 2 2 2 4 2 2" xfId="51230" xr:uid="{00000000-0005-0000-0000-00004CB20000}"/>
    <cellStyle name="Normal 12 7 2 2 2 2 2 4 3" xfId="38420" xr:uid="{00000000-0005-0000-0000-00004DB20000}"/>
    <cellStyle name="Normal 12 7 2 2 2 2 2 5" xfId="7309" xr:uid="{00000000-0005-0000-0000-00004EB20000}"/>
    <cellStyle name="Normal 12 7 2 2 2 2 2 5 2" xfId="20120" xr:uid="{00000000-0005-0000-0000-00004FB20000}"/>
    <cellStyle name="Normal 12 7 2 2 2 2 2 5 2 2" xfId="45740" xr:uid="{00000000-0005-0000-0000-000050B20000}"/>
    <cellStyle name="Normal 12 7 2 2 2 2 2 5 3" xfId="32930" xr:uid="{00000000-0005-0000-0000-000051B20000}"/>
    <cellStyle name="Normal 12 7 2 2 2 2 2 6" xfId="14630" xr:uid="{00000000-0005-0000-0000-000052B20000}"/>
    <cellStyle name="Normal 12 7 2 2 2 2 2 6 2" xfId="40250" xr:uid="{00000000-0005-0000-0000-000053B20000}"/>
    <cellStyle name="Normal 12 7 2 2 2 2 2 7" xfId="27440" xr:uid="{00000000-0005-0000-0000-000054B20000}"/>
    <cellStyle name="Normal 12 7 2 2 2 2 3" xfId="2755" xr:uid="{00000000-0005-0000-0000-000055B20000}"/>
    <cellStyle name="Normal 12 7 2 2 2 2 3 2" xfId="8245" xr:uid="{00000000-0005-0000-0000-000056B20000}"/>
    <cellStyle name="Normal 12 7 2 2 2 2 3 2 2" xfId="21056" xr:uid="{00000000-0005-0000-0000-000057B20000}"/>
    <cellStyle name="Normal 12 7 2 2 2 2 3 2 2 2" xfId="46676" xr:uid="{00000000-0005-0000-0000-000058B20000}"/>
    <cellStyle name="Normal 12 7 2 2 2 2 3 2 3" xfId="33866" xr:uid="{00000000-0005-0000-0000-000059B20000}"/>
    <cellStyle name="Normal 12 7 2 2 2 2 3 3" xfId="15566" xr:uid="{00000000-0005-0000-0000-00005AB20000}"/>
    <cellStyle name="Normal 12 7 2 2 2 2 3 3 2" xfId="41186" xr:uid="{00000000-0005-0000-0000-00005BB20000}"/>
    <cellStyle name="Normal 12 7 2 2 2 2 3 4" xfId="28376" xr:uid="{00000000-0005-0000-0000-00005CB20000}"/>
    <cellStyle name="Normal 12 7 2 2 2 2 4" xfId="4585" xr:uid="{00000000-0005-0000-0000-00005DB20000}"/>
    <cellStyle name="Normal 12 7 2 2 2 2 4 2" xfId="10075" xr:uid="{00000000-0005-0000-0000-00005EB20000}"/>
    <cellStyle name="Normal 12 7 2 2 2 2 4 2 2" xfId="22886" xr:uid="{00000000-0005-0000-0000-00005FB20000}"/>
    <cellStyle name="Normal 12 7 2 2 2 2 4 2 2 2" xfId="48506" xr:uid="{00000000-0005-0000-0000-000060B20000}"/>
    <cellStyle name="Normal 12 7 2 2 2 2 4 2 3" xfId="35696" xr:uid="{00000000-0005-0000-0000-000061B20000}"/>
    <cellStyle name="Normal 12 7 2 2 2 2 4 3" xfId="17396" xr:uid="{00000000-0005-0000-0000-000062B20000}"/>
    <cellStyle name="Normal 12 7 2 2 2 2 4 3 2" xfId="43016" xr:uid="{00000000-0005-0000-0000-000063B20000}"/>
    <cellStyle name="Normal 12 7 2 2 2 2 4 4" xfId="30206" xr:uid="{00000000-0005-0000-0000-000064B20000}"/>
    <cellStyle name="Normal 12 7 2 2 2 2 5" xfId="11905" xr:uid="{00000000-0005-0000-0000-000065B20000}"/>
    <cellStyle name="Normal 12 7 2 2 2 2 5 2" xfId="24716" xr:uid="{00000000-0005-0000-0000-000066B20000}"/>
    <cellStyle name="Normal 12 7 2 2 2 2 5 2 2" xfId="50336" xr:uid="{00000000-0005-0000-0000-000067B20000}"/>
    <cellStyle name="Normal 12 7 2 2 2 2 5 3" xfId="37526" xr:uid="{00000000-0005-0000-0000-000068B20000}"/>
    <cellStyle name="Normal 12 7 2 2 2 2 6" xfId="6415" xr:uid="{00000000-0005-0000-0000-000069B20000}"/>
    <cellStyle name="Normal 12 7 2 2 2 2 6 2" xfId="19226" xr:uid="{00000000-0005-0000-0000-00006AB20000}"/>
    <cellStyle name="Normal 12 7 2 2 2 2 6 2 2" xfId="44846" xr:uid="{00000000-0005-0000-0000-00006BB20000}"/>
    <cellStyle name="Normal 12 7 2 2 2 2 6 3" xfId="32036" xr:uid="{00000000-0005-0000-0000-00006CB20000}"/>
    <cellStyle name="Normal 12 7 2 2 2 2 7" xfId="13736" xr:uid="{00000000-0005-0000-0000-00006DB20000}"/>
    <cellStyle name="Normal 12 7 2 2 2 2 7 2" xfId="39356" xr:uid="{00000000-0005-0000-0000-00006EB20000}"/>
    <cellStyle name="Normal 12 7 2 2 2 2 8" xfId="26546" xr:uid="{00000000-0005-0000-0000-00006FB20000}"/>
    <cellStyle name="Normal 12 7 2 2 2 3" xfId="1420" xr:uid="{00000000-0005-0000-0000-000070B20000}"/>
    <cellStyle name="Normal 12 7 2 2 2 3 2" xfId="3250" xr:uid="{00000000-0005-0000-0000-000071B20000}"/>
    <cellStyle name="Normal 12 7 2 2 2 3 2 2" xfId="8740" xr:uid="{00000000-0005-0000-0000-000072B20000}"/>
    <cellStyle name="Normal 12 7 2 2 2 3 2 2 2" xfId="21551" xr:uid="{00000000-0005-0000-0000-000073B20000}"/>
    <cellStyle name="Normal 12 7 2 2 2 3 2 2 2 2" xfId="47171" xr:uid="{00000000-0005-0000-0000-000074B20000}"/>
    <cellStyle name="Normal 12 7 2 2 2 3 2 2 3" xfId="34361" xr:uid="{00000000-0005-0000-0000-000075B20000}"/>
    <cellStyle name="Normal 12 7 2 2 2 3 2 3" xfId="16061" xr:uid="{00000000-0005-0000-0000-000076B20000}"/>
    <cellStyle name="Normal 12 7 2 2 2 3 2 3 2" xfId="41681" xr:uid="{00000000-0005-0000-0000-000077B20000}"/>
    <cellStyle name="Normal 12 7 2 2 2 3 2 4" xfId="28871" xr:uid="{00000000-0005-0000-0000-000078B20000}"/>
    <cellStyle name="Normal 12 7 2 2 2 3 3" xfId="5080" xr:uid="{00000000-0005-0000-0000-000079B20000}"/>
    <cellStyle name="Normal 12 7 2 2 2 3 3 2" xfId="10570" xr:uid="{00000000-0005-0000-0000-00007AB20000}"/>
    <cellStyle name="Normal 12 7 2 2 2 3 3 2 2" xfId="23381" xr:uid="{00000000-0005-0000-0000-00007BB20000}"/>
    <cellStyle name="Normal 12 7 2 2 2 3 3 2 2 2" xfId="49001" xr:uid="{00000000-0005-0000-0000-00007CB20000}"/>
    <cellStyle name="Normal 12 7 2 2 2 3 3 2 3" xfId="36191" xr:uid="{00000000-0005-0000-0000-00007DB20000}"/>
    <cellStyle name="Normal 12 7 2 2 2 3 3 3" xfId="17891" xr:uid="{00000000-0005-0000-0000-00007EB20000}"/>
    <cellStyle name="Normal 12 7 2 2 2 3 3 3 2" xfId="43511" xr:uid="{00000000-0005-0000-0000-00007FB20000}"/>
    <cellStyle name="Normal 12 7 2 2 2 3 3 4" xfId="30701" xr:uid="{00000000-0005-0000-0000-000080B20000}"/>
    <cellStyle name="Normal 12 7 2 2 2 3 4" xfId="12400" xr:uid="{00000000-0005-0000-0000-000081B20000}"/>
    <cellStyle name="Normal 12 7 2 2 2 3 4 2" xfId="25211" xr:uid="{00000000-0005-0000-0000-000082B20000}"/>
    <cellStyle name="Normal 12 7 2 2 2 3 4 2 2" xfId="50831" xr:uid="{00000000-0005-0000-0000-000083B20000}"/>
    <cellStyle name="Normal 12 7 2 2 2 3 4 3" xfId="38021" xr:uid="{00000000-0005-0000-0000-000084B20000}"/>
    <cellStyle name="Normal 12 7 2 2 2 3 5" xfId="6910" xr:uid="{00000000-0005-0000-0000-000085B20000}"/>
    <cellStyle name="Normal 12 7 2 2 2 3 5 2" xfId="19721" xr:uid="{00000000-0005-0000-0000-000086B20000}"/>
    <cellStyle name="Normal 12 7 2 2 2 3 5 2 2" xfId="45341" xr:uid="{00000000-0005-0000-0000-000087B20000}"/>
    <cellStyle name="Normal 12 7 2 2 2 3 5 3" xfId="32531" xr:uid="{00000000-0005-0000-0000-000088B20000}"/>
    <cellStyle name="Normal 12 7 2 2 2 3 6" xfId="14231" xr:uid="{00000000-0005-0000-0000-000089B20000}"/>
    <cellStyle name="Normal 12 7 2 2 2 3 6 2" xfId="39851" xr:uid="{00000000-0005-0000-0000-00008AB20000}"/>
    <cellStyle name="Normal 12 7 2 2 2 3 7" xfId="27041" xr:uid="{00000000-0005-0000-0000-00008BB20000}"/>
    <cellStyle name="Normal 12 7 2 2 2 4" xfId="2356" xr:uid="{00000000-0005-0000-0000-00008CB20000}"/>
    <cellStyle name="Normal 12 7 2 2 2 4 2" xfId="7846" xr:uid="{00000000-0005-0000-0000-00008DB20000}"/>
    <cellStyle name="Normal 12 7 2 2 2 4 2 2" xfId="20657" xr:uid="{00000000-0005-0000-0000-00008EB20000}"/>
    <cellStyle name="Normal 12 7 2 2 2 4 2 2 2" xfId="46277" xr:uid="{00000000-0005-0000-0000-00008FB20000}"/>
    <cellStyle name="Normal 12 7 2 2 2 4 2 3" xfId="33467" xr:uid="{00000000-0005-0000-0000-000090B20000}"/>
    <cellStyle name="Normal 12 7 2 2 2 4 3" xfId="15167" xr:uid="{00000000-0005-0000-0000-000091B20000}"/>
    <cellStyle name="Normal 12 7 2 2 2 4 3 2" xfId="40787" xr:uid="{00000000-0005-0000-0000-000092B20000}"/>
    <cellStyle name="Normal 12 7 2 2 2 4 4" xfId="27977" xr:uid="{00000000-0005-0000-0000-000093B20000}"/>
    <cellStyle name="Normal 12 7 2 2 2 5" xfId="4186" xr:uid="{00000000-0005-0000-0000-000094B20000}"/>
    <cellStyle name="Normal 12 7 2 2 2 5 2" xfId="9676" xr:uid="{00000000-0005-0000-0000-000095B20000}"/>
    <cellStyle name="Normal 12 7 2 2 2 5 2 2" xfId="22487" xr:uid="{00000000-0005-0000-0000-000096B20000}"/>
    <cellStyle name="Normal 12 7 2 2 2 5 2 2 2" xfId="48107" xr:uid="{00000000-0005-0000-0000-000097B20000}"/>
    <cellStyle name="Normal 12 7 2 2 2 5 2 3" xfId="35297" xr:uid="{00000000-0005-0000-0000-000098B20000}"/>
    <cellStyle name="Normal 12 7 2 2 2 5 3" xfId="16997" xr:uid="{00000000-0005-0000-0000-000099B20000}"/>
    <cellStyle name="Normal 12 7 2 2 2 5 3 2" xfId="42617" xr:uid="{00000000-0005-0000-0000-00009AB20000}"/>
    <cellStyle name="Normal 12 7 2 2 2 5 4" xfId="29807" xr:uid="{00000000-0005-0000-0000-00009BB20000}"/>
    <cellStyle name="Normal 12 7 2 2 2 6" xfId="11506" xr:uid="{00000000-0005-0000-0000-00009CB20000}"/>
    <cellStyle name="Normal 12 7 2 2 2 6 2" xfId="24317" xr:uid="{00000000-0005-0000-0000-00009DB20000}"/>
    <cellStyle name="Normal 12 7 2 2 2 6 2 2" xfId="49937" xr:uid="{00000000-0005-0000-0000-00009EB20000}"/>
    <cellStyle name="Normal 12 7 2 2 2 6 3" xfId="37127" xr:uid="{00000000-0005-0000-0000-00009FB20000}"/>
    <cellStyle name="Normal 12 7 2 2 2 7" xfId="6016" xr:uid="{00000000-0005-0000-0000-0000A0B20000}"/>
    <cellStyle name="Normal 12 7 2 2 2 7 2" xfId="18827" xr:uid="{00000000-0005-0000-0000-0000A1B20000}"/>
    <cellStyle name="Normal 12 7 2 2 2 7 2 2" xfId="44447" xr:uid="{00000000-0005-0000-0000-0000A2B20000}"/>
    <cellStyle name="Normal 12 7 2 2 2 7 3" xfId="31637" xr:uid="{00000000-0005-0000-0000-0000A3B20000}"/>
    <cellStyle name="Normal 12 7 2 2 2 8" xfId="13337" xr:uid="{00000000-0005-0000-0000-0000A4B20000}"/>
    <cellStyle name="Normal 12 7 2 2 2 8 2" xfId="38957" xr:uid="{00000000-0005-0000-0000-0000A5B20000}"/>
    <cellStyle name="Normal 12 7 2 2 2 9" xfId="26147" xr:uid="{00000000-0005-0000-0000-0000A6B20000}"/>
    <cellStyle name="Normal 12 7 2 2 3" xfId="657" xr:uid="{00000000-0005-0000-0000-0000A7B20000}"/>
    <cellStyle name="Normal 12 7 2 2 3 2" xfId="1057" xr:uid="{00000000-0005-0000-0000-0000A8B20000}"/>
    <cellStyle name="Normal 12 7 2 2 3 2 2" xfId="1952" xr:uid="{00000000-0005-0000-0000-0000A9B20000}"/>
    <cellStyle name="Normal 12 7 2 2 3 2 2 2" xfId="3782" xr:uid="{00000000-0005-0000-0000-0000AAB20000}"/>
    <cellStyle name="Normal 12 7 2 2 3 2 2 2 2" xfId="9272" xr:uid="{00000000-0005-0000-0000-0000ABB20000}"/>
    <cellStyle name="Normal 12 7 2 2 3 2 2 2 2 2" xfId="22083" xr:uid="{00000000-0005-0000-0000-0000ACB20000}"/>
    <cellStyle name="Normal 12 7 2 2 3 2 2 2 2 2 2" xfId="47703" xr:uid="{00000000-0005-0000-0000-0000ADB20000}"/>
    <cellStyle name="Normal 12 7 2 2 3 2 2 2 2 3" xfId="34893" xr:uid="{00000000-0005-0000-0000-0000AEB20000}"/>
    <cellStyle name="Normal 12 7 2 2 3 2 2 2 3" xfId="16593" xr:uid="{00000000-0005-0000-0000-0000AFB20000}"/>
    <cellStyle name="Normal 12 7 2 2 3 2 2 2 3 2" xfId="42213" xr:uid="{00000000-0005-0000-0000-0000B0B20000}"/>
    <cellStyle name="Normal 12 7 2 2 3 2 2 2 4" xfId="29403" xr:uid="{00000000-0005-0000-0000-0000B1B20000}"/>
    <cellStyle name="Normal 12 7 2 2 3 2 2 3" xfId="5612" xr:uid="{00000000-0005-0000-0000-0000B2B20000}"/>
    <cellStyle name="Normal 12 7 2 2 3 2 2 3 2" xfId="11102" xr:uid="{00000000-0005-0000-0000-0000B3B20000}"/>
    <cellStyle name="Normal 12 7 2 2 3 2 2 3 2 2" xfId="23913" xr:uid="{00000000-0005-0000-0000-0000B4B20000}"/>
    <cellStyle name="Normal 12 7 2 2 3 2 2 3 2 2 2" xfId="49533" xr:uid="{00000000-0005-0000-0000-0000B5B20000}"/>
    <cellStyle name="Normal 12 7 2 2 3 2 2 3 2 3" xfId="36723" xr:uid="{00000000-0005-0000-0000-0000B6B20000}"/>
    <cellStyle name="Normal 12 7 2 2 3 2 2 3 3" xfId="18423" xr:uid="{00000000-0005-0000-0000-0000B7B20000}"/>
    <cellStyle name="Normal 12 7 2 2 3 2 2 3 3 2" xfId="44043" xr:uid="{00000000-0005-0000-0000-0000B8B20000}"/>
    <cellStyle name="Normal 12 7 2 2 3 2 2 3 4" xfId="31233" xr:uid="{00000000-0005-0000-0000-0000B9B20000}"/>
    <cellStyle name="Normal 12 7 2 2 3 2 2 4" xfId="12932" xr:uid="{00000000-0005-0000-0000-0000BAB20000}"/>
    <cellStyle name="Normal 12 7 2 2 3 2 2 4 2" xfId="25743" xr:uid="{00000000-0005-0000-0000-0000BBB20000}"/>
    <cellStyle name="Normal 12 7 2 2 3 2 2 4 2 2" xfId="51363" xr:uid="{00000000-0005-0000-0000-0000BCB20000}"/>
    <cellStyle name="Normal 12 7 2 2 3 2 2 4 3" xfId="38553" xr:uid="{00000000-0005-0000-0000-0000BDB20000}"/>
    <cellStyle name="Normal 12 7 2 2 3 2 2 5" xfId="7442" xr:uid="{00000000-0005-0000-0000-0000BEB20000}"/>
    <cellStyle name="Normal 12 7 2 2 3 2 2 5 2" xfId="20253" xr:uid="{00000000-0005-0000-0000-0000BFB20000}"/>
    <cellStyle name="Normal 12 7 2 2 3 2 2 5 2 2" xfId="45873" xr:uid="{00000000-0005-0000-0000-0000C0B20000}"/>
    <cellStyle name="Normal 12 7 2 2 3 2 2 5 3" xfId="33063" xr:uid="{00000000-0005-0000-0000-0000C1B20000}"/>
    <cellStyle name="Normal 12 7 2 2 3 2 2 6" xfId="14763" xr:uid="{00000000-0005-0000-0000-0000C2B20000}"/>
    <cellStyle name="Normal 12 7 2 2 3 2 2 6 2" xfId="40383" xr:uid="{00000000-0005-0000-0000-0000C3B20000}"/>
    <cellStyle name="Normal 12 7 2 2 3 2 2 7" xfId="27573" xr:uid="{00000000-0005-0000-0000-0000C4B20000}"/>
    <cellStyle name="Normal 12 7 2 2 3 2 3" xfId="2888" xr:uid="{00000000-0005-0000-0000-0000C5B20000}"/>
    <cellStyle name="Normal 12 7 2 2 3 2 3 2" xfId="8378" xr:uid="{00000000-0005-0000-0000-0000C6B20000}"/>
    <cellStyle name="Normal 12 7 2 2 3 2 3 2 2" xfId="21189" xr:uid="{00000000-0005-0000-0000-0000C7B20000}"/>
    <cellStyle name="Normal 12 7 2 2 3 2 3 2 2 2" xfId="46809" xr:uid="{00000000-0005-0000-0000-0000C8B20000}"/>
    <cellStyle name="Normal 12 7 2 2 3 2 3 2 3" xfId="33999" xr:uid="{00000000-0005-0000-0000-0000C9B20000}"/>
    <cellStyle name="Normal 12 7 2 2 3 2 3 3" xfId="15699" xr:uid="{00000000-0005-0000-0000-0000CAB20000}"/>
    <cellStyle name="Normal 12 7 2 2 3 2 3 3 2" xfId="41319" xr:uid="{00000000-0005-0000-0000-0000CBB20000}"/>
    <cellStyle name="Normal 12 7 2 2 3 2 3 4" xfId="28509" xr:uid="{00000000-0005-0000-0000-0000CCB20000}"/>
    <cellStyle name="Normal 12 7 2 2 3 2 4" xfId="4718" xr:uid="{00000000-0005-0000-0000-0000CDB20000}"/>
    <cellStyle name="Normal 12 7 2 2 3 2 4 2" xfId="10208" xr:uid="{00000000-0005-0000-0000-0000CEB20000}"/>
    <cellStyle name="Normal 12 7 2 2 3 2 4 2 2" xfId="23019" xr:uid="{00000000-0005-0000-0000-0000CFB20000}"/>
    <cellStyle name="Normal 12 7 2 2 3 2 4 2 2 2" xfId="48639" xr:uid="{00000000-0005-0000-0000-0000D0B20000}"/>
    <cellStyle name="Normal 12 7 2 2 3 2 4 2 3" xfId="35829" xr:uid="{00000000-0005-0000-0000-0000D1B20000}"/>
    <cellStyle name="Normal 12 7 2 2 3 2 4 3" xfId="17529" xr:uid="{00000000-0005-0000-0000-0000D2B20000}"/>
    <cellStyle name="Normal 12 7 2 2 3 2 4 3 2" xfId="43149" xr:uid="{00000000-0005-0000-0000-0000D3B20000}"/>
    <cellStyle name="Normal 12 7 2 2 3 2 4 4" xfId="30339" xr:uid="{00000000-0005-0000-0000-0000D4B20000}"/>
    <cellStyle name="Normal 12 7 2 2 3 2 5" xfId="12038" xr:uid="{00000000-0005-0000-0000-0000D5B20000}"/>
    <cellStyle name="Normal 12 7 2 2 3 2 5 2" xfId="24849" xr:uid="{00000000-0005-0000-0000-0000D6B20000}"/>
    <cellStyle name="Normal 12 7 2 2 3 2 5 2 2" xfId="50469" xr:uid="{00000000-0005-0000-0000-0000D7B20000}"/>
    <cellStyle name="Normal 12 7 2 2 3 2 5 3" xfId="37659" xr:uid="{00000000-0005-0000-0000-0000D8B20000}"/>
    <cellStyle name="Normal 12 7 2 2 3 2 6" xfId="6548" xr:uid="{00000000-0005-0000-0000-0000D9B20000}"/>
    <cellStyle name="Normal 12 7 2 2 3 2 6 2" xfId="19359" xr:uid="{00000000-0005-0000-0000-0000DAB20000}"/>
    <cellStyle name="Normal 12 7 2 2 3 2 6 2 2" xfId="44979" xr:uid="{00000000-0005-0000-0000-0000DBB20000}"/>
    <cellStyle name="Normal 12 7 2 2 3 2 6 3" xfId="32169" xr:uid="{00000000-0005-0000-0000-0000DCB20000}"/>
    <cellStyle name="Normal 12 7 2 2 3 2 7" xfId="13869" xr:uid="{00000000-0005-0000-0000-0000DDB20000}"/>
    <cellStyle name="Normal 12 7 2 2 3 2 7 2" xfId="39489" xr:uid="{00000000-0005-0000-0000-0000DEB20000}"/>
    <cellStyle name="Normal 12 7 2 2 3 2 8" xfId="26679" xr:uid="{00000000-0005-0000-0000-0000DFB20000}"/>
    <cellStyle name="Normal 12 7 2 2 3 3" xfId="1552" xr:uid="{00000000-0005-0000-0000-0000E0B20000}"/>
    <cellStyle name="Normal 12 7 2 2 3 3 2" xfId="3382" xr:uid="{00000000-0005-0000-0000-0000E1B20000}"/>
    <cellStyle name="Normal 12 7 2 2 3 3 2 2" xfId="8872" xr:uid="{00000000-0005-0000-0000-0000E2B20000}"/>
    <cellStyle name="Normal 12 7 2 2 3 3 2 2 2" xfId="21683" xr:uid="{00000000-0005-0000-0000-0000E3B20000}"/>
    <cellStyle name="Normal 12 7 2 2 3 3 2 2 2 2" xfId="47303" xr:uid="{00000000-0005-0000-0000-0000E4B20000}"/>
    <cellStyle name="Normal 12 7 2 2 3 3 2 2 3" xfId="34493" xr:uid="{00000000-0005-0000-0000-0000E5B20000}"/>
    <cellStyle name="Normal 12 7 2 2 3 3 2 3" xfId="16193" xr:uid="{00000000-0005-0000-0000-0000E6B20000}"/>
    <cellStyle name="Normal 12 7 2 2 3 3 2 3 2" xfId="41813" xr:uid="{00000000-0005-0000-0000-0000E7B20000}"/>
    <cellStyle name="Normal 12 7 2 2 3 3 2 4" xfId="29003" xr:uid="{00000000-0005-0000-0000-0000E8B20000}"/>
    <cellStyle name="Normal 12 7 2 2 3 3 3" xfId="5212" xr:uid="{00000000-0005-0000-0000-0000E9B20000}"/>
    <cellStyle name="Normal 12 7 2 2 3 3 3 2" xfId="10702" xr:uid="{00000000-0005-0000-0000-0000EAB20000}"/>
    <cellStyle name="Normal 12 7 2 2 3 3 3 2 2" xfId="23513" xr:uid="{00000000-0005-0000-0000-0000EBB20000}"/>
    <cellStyle name="Normal 12 7 2 2 3 3 3 2 2 2" xfId="49133" xr:uid="{00000000-0005-0000-0000-0000ECB20000}"/>
    <cellStyle name="Normal 12 7 2 2 3 3 3 2 3" xfId="36323" xr:uid="{00000000-0005-0000-0000-0000EDB20000}"/>
    <cellStyle name="Normal 12 7 2 2 3 3 3 3" xfId="18023" xr:uid="{00000000-0005-0000-0000-0000EEB20000}"/>
    <cellStyle name="Normal 12 7 2 2 3 3 3 3 2" xfId="43643" xr:uid="{00000000-0005-0000-0000-0000EFB20000}"/>
    <cellStyle name="Normal 12 7 2 2 3 3 3 4" xfId="30833" xr:uid="{00000000-0005-0000-0000-0000F0B20000}"/>
    <cellStyle name="Normal 12 7 2 2 3 3 4" xfId="12532" xr:uid="{00000000-0005-0000-0000-0000F1B20000}"/>
    <cellStyle name="Normal 12 7 2 2 3 3 4 2" xfId="25343" xr:uid="{00000000-0005-0000-0000-0000F2B20000}"/>
    <cellStyle name="Normal 12 7 2 2 3 3 4 2 2" xfId="50963" xr:uid="{00000000-0005-0000-0000-0000F3B20000}"/>
    <cellStyle name="Normal 12 7 2 2 3 3 4 3" xfId="38153" xr:uid="{00000000-0005-0000-0000-0000F4B20000}"/>
    <cellStyle name="Normal 12 7 2 2 3 3 5" xfId="7042" xr:uid="{00000000-0005-0000-0000-0000F5B20000}"/>
    <cellStyle name="Normal 12 7 2 2 3 3 5 2" xfId="19853" xr:uid="{00000000-0005-0000-0000-0000F6B20000}"/>
    <cellStyle name="Normal 12 7 2 2 3 3 5 2 2" xfId="45473" xr:uid="{00000000-0005-0000-0000-0000F7B20000}"/>
    <cellStyle name="Normal 12 7 2 2 3 3 5 3" xfId="32663" xr:uid="{00000000-0005-0000-0000-0000F8B20000}"/>
    <cellStyle name="Normal 12 7 2 2 3 3 6" xfId="14363" xr:uid="{00000000-0005-0000-0000-0000F9B20000}"/>
    <cellStyle name="Normal 12 7 2 2 3 3 6 2" xfId="39983" xr:uid="{00000000-0005-0000-0000-0000FAB20000}"/>
    <cellStyle name="Normal 12 7 2 2 3 3 7" xfId="27173" xr:uid="{00000000-0005-0000-0000-0000FBB20000}"/>
    <cellStyle name="Normal 12 7 2 2 3 4" xfId="2488" xr:uid="{00000000-0005-0000-0000-0000FCB20000}"/>
    <cellStyle name="Normal 12 7 2 2 3 4 2" xfId="7978" xr:uid="{00000000-0005-0000-0000-0000FDB20000}"/>
    <cellStyle name="Normal 12 7 2 2 3 4 2 2" xfId="20789" xr:uid="{00000000-0005-0000-0000-0000FEB20000}"/>
    <cellStyle name="Normal 12 7 2 2 3 4 2 2 2" xfId="46409" xr:uid="{00000000-0005-0000-0000-0000FFB20000}"/>
    <cellStyle name="Normal 12 7 2 2 3 4 2 3" xfId="33599" xr:uid="{00000000-0005-0000-0000-000000B30000}"/>
    <cellStyle name="Normal 12 7 2 2 3 4 3" xfId="15299" xr:uid="{00000000-0005-0000-0000-000001B30000}"/>
    <cellStyle name="Normal 12 7 2 2 3 4 3 2" xfId="40919" xr:uid="{00000000-0005-0000-0000-000002B30000}"/>
    <cellStyle name="Normal 12 7 2 2 3 4 4" xfId="28109" xr:uid="{00000000-0005-0000-0000-000003B30000}"/>
    <cellStyle name="Normal 12 7 2 2 3 5" xfId="4318" xr:uid="{00000000-0005-0000-0000-000004B30000}"/>
    <cellStyle name="Normal 12 7 2 2 3 5 2" xfId="9808" xr:uid="{00000000-0005-0000-0000-000005B30000}"/>
    <cellStyle name="Normal 12 7 2 2 3 5 2 2" xfId="22619" xr:uid="{00000000-0005-0000-0000-000006B30000}"/>
    <cellStyle name="Normal 12 7 2 2 3 5 2 2 2" xfId="48239" xr:uid="{00000000-0005-0000-0000-000007B30000}"/>
    <cellStyle name="Normal 12 7 2 2 3 5 2 3" xfId="35429" xr:uid="{00000000-0005-0000-0000-000008B30000}"/>
    <cellStyle name="Normal 12 7 2 2 3 5 3" xfId="17129" xr:uid="{00000000-0005-0000-0000-000009B30000}"/>
    <cellStyle name="Normal 12 7 2 2 3 5 3 2" xfId="42749" xr:uid="{00000000-0005-0000-0000-00000AB30000}"/>
    <cellStyle name="Normal 12 7 2 2 3 5 4" xfId="29939" xr:uid="{00000000-0005-0000-0000-00000BB30000}"/>
    <cellStyle name="Normal 12 7 2 2 3 6" xfId="11638" xr:uid="{00000000-0005-0000-0000-00000CB30000}"/>
    <cellStyle name="Normal 12 7 2 2 3 6 2" xfId="24449" xr:uid="{00000000-0005-0000-0000-00000DB30000}"/>
    <cellStyle name="Normal 12 7 2 2 3 6 2 2" xfId="50069" xr:uid="{00000000-0005-0000-0000-00000EB30000}"/>
    <cellStyle name="Normal 12 7 2 2 3 6 3" xfId="37259" xr:uid="{00000000-0005-0000-0000-00000FB30000}"/>
    <cellStyle name="Normal 12 7 2 2 3 7" xfId="6148" xr:uid="{00000000-0005-0000-0000-000010B30000}"/>
    <cellStyle name="Normal 12 7 2 2 3 7 2" xfId="18959" xr:uid="{00000000-0005-0000-0000-000011B30000}"/>
    <cellStyle name="Normal 12 7 2 2 3 7 2 2" xfId="44579" xr:uid="{00000000-0005-0000-0000-000012B30000}"/>
    <cellStyle name="Normal 12 7 2 2 3 7 3" xfId="31769" xr:uid="{00000000-0005-0000-0000-000013B30000}"/>
    <cellStyle name="Normal 12 7 2 2 3 8" xfId="13469" xr:uid="{00000000-0005-0000-0000-000014B30000}"/>
    <cellStyle name="Normal 12 7 2 2 3 8 2" xfId="39089" xr:uid="{00000000-0005-0000-0000-000015B30000}"/>
    <cellStyle name="Normal 12 7 2 2 3 9" xfId="26279" xr:uid="{00000000-0005-0000-0000-000016B30000}"/>
    <cellStyle name="Normal 12 7 2 2 4" xfId="432" xr:uid="{00000000-0005-0000-0000-000017B30000}"/>
    <cellStyle name="Normal 12 7 2 2 4 2" xfId="1327" xr:uid="{00000000-0005-0000-0000-000018B30000}"/>
    <cellStyle name="Normal 12 7 2 2 4 2 2" xfId="3157" xr:uid="{00000000-0005-0000-0000-000019B30000}"/>
    <cellStyle name="Normal 12 7 2 2 4 2 2 2" xfId="8647" xr:uid="{00000000-0005-0000-0000-00001AB30000}"/>
    <cellStyle name="Normal 12 7 2 2 4 2 2 2 2" xfId="21458" xr:uid="{00000000-0005-0000-0000-00001BB30000}"/>
    <cellStyle name="Normal 12 7 2 2 4 2 2 2 2 2" xfId="47078" xr:uid="{00000000-0005-0000-0000-00001CB30000}"/>
    <cellStyle name="Normal 12 7 2 2 4 2 2 2 3" xfId="34268" xr:uid="{00000000-0005-0000-0000-00001DB30000}"/>
    <cellStyle name="Normal 12 7 2 2 4 2 2 3" xfId="15968" xr:uid="{00000000-0005-0000-0000-00001EB30000}"/>
    <cellStyle name="Normal 12 7 2 2 4 2 2 3 2" xfId="41588" xr:uid="{00000000-0005-0000-0000-00001FB30000}"/>
    <cellStyle name="Normal 12 7 2 2 4 2 2 4" xfId="28778" xr:uid="{00000000-0005-0000-0000-000020B30000}"/>
    <cellStyle name="Normal 12 7 2 2 4 2 3" xfId="4987" xr:uid="{00000000-0005-0000-0000-000021B30000}"/>
    <cellStyle name="Normal 12 7 2 2 4 2 3 2" xfId="10477" xr:uid="{00000000-0005-0000-0000-000022B30000}"/>
    <cellStyle name="Normal 12 7 2 2 4 2 3 2 2" xfId="23288" xr:uid="{00000000-0005-0000-0000-000023B30000}"/>
    <cellStyle name="Normal 12 7 2 2 4 2 3 2 2 2" xfId="48908" xr:uid="{00000000-0005-0000-0000-000024B30000}"/>
    <cellStyle name="Normal 12 7 2 2 4 2 3 2 3" xfId="36098" xr:uid="{00000000-0005-0000-0000-000025B30000}"/>
    <cellStyle name="Normal 12 7 2 2 4 2 3 3" xfId="17798" xr:uid="{00000000-0005-0000-0000-000026B30000}"/>
    <cellStyle name="Normal 12 7 2 2 4 2 3 3 2" xfId="43418" xr:uid="{00000000-0005-0000-0000-000027B30000}"/>
    <cellStyle name="Normal 12 7 2 2 4 2 3 4" xfId="30608" xr:uid="{00000000-0005-0000-0000-000028B30000}"/>
    <cellStyle name="Normal 12 7 2 2 4 2 4" xfId="12307" xr:uid="{00000000-0005-0000-0000-000029B30000}"/>
    <cellStyle name="Normal 12 7 2 2 4 2 4 2" xfId="25118" xr:uid="{00000000-0005-0000-0000-00002AB30000}"/>
    <cellStyle name="Normal 12 7 2 2 4 2 4 2 2" xfId="50738" xr:uid="{00000000-0005-0000-0000-00002BB30000}"/>
    <cellStyle name="Normal 12 7 2 2 4 2 4 3" xfId="37928" xr:uid="{00000000-0005-0000-0000-00002CB30000}"/>
    <cellStyle name="Normal 12 7 2 2 4 2 5" xfId="6817" xr:uid="{00000000-0005-0000-0000-00002DB30000}"/>
    <cellStyle name="Normal 12 7 2 2 4 2 5 2" xfId="19628" xr:uid="{00000000-0005-0000-0000-00002EB30000}"/>
    <cellStyle name="Normal 12 7 2 2 4 2 5 2 2" xfId="45248" xr:uid="{00000000-0005-0000-0000-00002FB30000}"/>
    <cellStyle name="Normal 12 7 2 2 4 2 5 3" xfId="32438" xr:uid="{00000000-0005-0000-0000-000030B30000}"/>
    <cellStyle name="Normal 12 7 2 2 4 2 6" xfId="14138" xr:uid="{00000000-0005-0000-0000-000031B30000}"/>
    <cellStyle name="Normal 12 7 2 2 4 2 6 2" xfId="39758" xr:uid="{00000000-0005-0000-0000-000032B30000}"/>
    <cellStyle name="Normal 12 7 2 2 4 2 7" xfId="26948" xr:uid="{00000000-0005-0000-0000-000033B30000}"/>
    <cellStyle name="Normal 12 7 2 2 4 3" xfId="2263" xr:uid="{00000000-0005-0000-0000-000034B30000}"/>
    <cellStyle name="Normal 12 7 2 2 4 3 2" xfId="7753" xr:uid="{00000000-0005-0000-0000-000035B30000}"/>
    <cellStyle name="Normal 12 7 2 2 4 3 2 2" xfId="20564" xr:uid="{00000000-0005-0000-0000-000036B30000}"/>
    <cellStyle name="Normal 12 7 2 2 4 3 2 2 2" xfId="46184" xr:uid="{00000000-0005-0000-0000-000037B30000}"/>
    <cellStyle name="Normal 12 7 2 2 4 3 2 3" xfId="33374" xr:uid="{00000000-0005-0000-0000-000038B30000}"/>
    <cellStyle name="Normal 12 7 2 2 4 3 3" xfId="15074" xr:uid="{00000000-0005-0000-0000-000039B30000}"/>
    <cellStyle name="Normal 12 7 2 2 4 3 3 2" xfId="40694" xr:uid="{00000000-0005-0000-0000-00003AB30000}"/>
    <cellStyle name="Normal 12 7 2 2 4 3 4" xfId="27884" xr:uid="{00000000-0005-0000-0000-00003BB30000}"/>
    <cellStyle name="Normal 12 7 2 2 4 4" xfId="4093" xr:uid="{00000000-0005-0000-0000-00003CB30000}"/>
    <cellStyle name="Normal 12 7 2 2 4 4 2" xfId="9583" xr:uid="{00000000-0005-0000-0000-00003DB30000}"/>
    <cellStyle name="Normal 12 7 2 2 4 4 2 2" xfId="22394" xr:uid="{00000000-0005-0000-0000-00003EB30000}"/>
    <cellStyle name="Normal 12 7 2 2 4 4 2 2 2" xfId="48014" xr:uid="{00000000-0005-0000-0000-00003FB30000}"/>
    <cellStyle name="Normal 12 7 2 2 4 4 2 3" xfId="35204" xr:uid="{00000000-0005-0000-0000-000040B30000}"/>
    <cellStyle name="Normal 12 7 2 2 4 4 3" xfId="16904" xr:uid="{00000000-0005-0000-0000-000041B30000}"/>
    <cellStyle name="Normal 12 7 2 2 4 4 3 2" xfId="42524" xr:uid="{00000000-0005-0000-0000-000042B30000}"/>
    <cellStyle name="Normal 12 7 2 2 4 4 4" xfId="29714" xr:uid="{00000000-0005-0000-0000-000043B30000}"/>
    <cellStyle name="Normal 12 7 2 2 4 5" xfId="11413" xr:uid="{00000000-0005-0000-0000-000044B30000}"/>
    <cellStyle name="Normal 12 7 2 2 4 5 2" xfId="24224" xr:uid="{00000000-0005-0000-0000-000045B30000}"/>
    <cellStyle name="Normal 12 7 2 2 4 5 2 2" xfId="49844" xr:uid="{00000000-0005-0000-0000-000046B30000}"/>
    <cellStyle name="Normal 12 7 2 2 4 5 3" xfId="37034" xr:uid="{00000000-0005-0000-0000-000047B30000}"/>
    <cellStyle name="Normal 12 7 2 2 4 6" xfId="5923" xr:uid="{00000000-0005-0000-0000-000048B30000}"/>
    <cellStyle name="Normal 12 7 2 2 4 6 2" xfId="18734" xr:uid="{00000000-0005-0000-0000-000049B30000}"/>
    <cellStyle name="Normal 12 7 2 2 4 6 2 2" xfId="44354" xr:uid="{00000000-0005-0000-0000-00004AB30000}"/>
    <cellStyle name="Normal 12 7 2 2 4 6 3" xfId="31544" xr:uid="{00000000-0005-0000-0000-00004BB30000}"/>
    <cellStyle name="Normal 12 7 2 2 4 7" xfId="13244" xr:uid="{00000000-0005-0000-0000-00004CB30000}"/>
    <cellStyle name="Normal 12 7 2 2 4 7 2" xfId="38864" xr:uid="{00000000-0005-0000-0000-00004DB30000}"/>
    <cellStyle name="Normal 12 7 2 2 4 8" xfId="26054" xr:uid="{00000000-0005-0000-0000-00004EB30000}"/>
    <cellStyle name="Normal 12 7 2 2 5" xfId="791" xr:uid="{00000000-0005-0000-0000-00004FB30000}"/>
    <cellStyle name="Normal 12 7 2 2 5 2" xfId="1686" xr:uid="{00000000-0005-0000-0000-000050B30000}"/>
    <cellStyle name="Normal 12 7 2 2 5 2 2" xfId="3516" xr:uid="{00000000-0005-0000-0000-000051B30000}"/>
    <cellStyle name="Normal 12 7 2 2 5 2 2 2" xfId="9006" xr:uid="{00000000-0005-0000-0000-000052B30000}"/>
    <cellStyle name="Normal 12 7 2 2 5 2 2 2 2" xfId="21817" xr:uid="{00000000-0005-0000-0000-000053B30000}"/>
    <cellStyle name="Normal 12 7 2 2 5 2 2 2 2 2" xfId="47437" xr:uid="{00000000-0005-0000-0000-000054B30000}"/>
    <cellStyle name="Normal 12 7 2 2 5 2 2 2 3" xfId="34627" xr:uid="{00000000-0005-0000-0000-000055B30000}"/>
    <cellStyle name="Normal 12 7 2 2 5 2 2 3" xfId="16327" xr:uid="{00000000-0005-0000-0000-000056B30000}"/>
    <cellStyle name="Normal 12 7 2 2 5 2 2 3 2" xfId="41947" xr:uid="{00000000-0005-0000-0000-000057B30000}"/>
    <cellStyle name="Normal 12 7 2 2 5 2 2 4" xfId="29137" xr:uid="{00000000-0005-0000-0000-000058B30000}"/>
    <cellStyle name="Normal 12 7 2 2 5 2 3" xfId="5346" xr:uid="{00000000-0005-0000-0000-000059B30000}"/>
    <cellStyle name="Normal 12 7 2 2 5 2 3 2" xfId="10836" xr:uid="{00000000-0005-0000-0000-00005AB30000}"/>
    <cellStyle name="Normal 12 7 2 2 5 2 3 2 2" xfId="23647" xr:uid="{00000000-0005-0000-0000-00005BB30000}"/>
    <cellStyle name="Normal 12 7 2 2 5 2 3 2 2 2" xfId="49267" xr:uid="{00000000-0005-0000-0000-00005CB30000}"/>
    <cellStyle name="Normal 12 7 2 2 5 2 3 2 3" xfId="36457" xr:uid="{00000000-0005-0000-0000-00005DB30000}"/>
    <cellStyle name="Normal 12 7 2 2 5 2 3 3" xfId="18157" xr:uid="{00000000-0005-0000-0000-00005EB30000}"/>
    <cellStyle name="Normal 12 7 2 2 5 2 3 3 2" xfId="43777" xr:uid="{00000000-0005-0000-0000-00005FB30000}"/>
    <cellStyle name="Normal 12 7 2 2 5 2 3 4" xfId="30967" xr:uid="{00000000-0005-0000-0000-000060B30000}"/>
    <cellStyle name="Normal 12 7 2 2 5 2 4" xfId="12666" xr:uid="{00000000-0005-0000-0000-000061B30000}"/>
    <cellStyle name="Normal 12 7 2 2 5 2 4 2" xfId="25477" xr:uid="{00000000-0005-0000-0000-000062B30000}"/>
    <cellStyle name="Normal 12 7 2 2 5 2 4 2 2" xfId="51097" xr:uid="{00000000-0005-0000-0000-000063B30000}"/>
    <cellStyle name="Normal 12 7 2 2 5 2 4 3" xfId="38287" xr:uid="{00000000-0005-0000-0000-000064B30000}"/>
    <cellStyle name="Normal 12 7 2 2 5 2 5" xfId="7176" xr:uid="{00000000-0005-0000-0000-000065B30000}"/>
    <cellStyle name="Normal 12 7 2 2 5 2 5 2" xfId="19987" xr:uid="{00000000-0005-0000-0000-000066B30000}"/>
    <cellStyle name="Normal 12 7 2 2 5 2 5 2 2" xfId="45607" xr:uid="{00000000-0005-0000-0000-000067B30000}"/>
    <cellStyle name="Normal 12 7 2 2 5 2 5 3" xfId="32797" xr:uid="{00000000-0005-0000-0000-000068B30000}"/>
    <cellStyle name="Normal 12 7 2 2 5 2 6" xfId="14497" xr:uid="{00000000-0005-0000-0000-000069B30000}"/>
    <cellStyle name="Normal 12 7 2 2 5 2 6 2" xfId="40117" xr:uid="{00000000-0005-0000-0000-00006AB30000}"/>
    <cellStyle name="Normal 12 7 2 2 5 2 7" xfId="27307" xr:uid="{00000000-0005-0000-0000-00006BB30000}"/>
    <cellStyle name="Normal 12 7 2 2 5 3" xfId="2622" xr:uid="{00000000-0005-0000-0000-00006CB30000}"/>
    <cellStyle name="Normal 12 7 2 2 5 3 2" xfId="8112" xr:uid="{00000000-0005-0000-0000-00006DB30000}"/>
    <cellStyle name="Normal 12 7 2 2 5 3 2 2" xfId="20923" xr:uid="{00000000-0005-0000-0000-00006EB30000}"/>
    <cellStyle name="Normal 12 7 2 2 5 3 2 2 2" xfId="46543" xr:uid="{00000000-0005-0000-0000-00006FB30000}"/>
    <cellStyle name="Normal 12 7 2 2 5 3 2 3" xfId="33733" xr:uid="{00000000-0005-0000-0000-000070B30000}"/>
    <cellStyle name="Normal 12 7 2 2 5 3 3" xfId="15433" xr:uid="{00000000-0005-0000-0000-000071B30000}"/>
    <cellStyle name="Normal 12 7 2 2 5 3 3 2" xfId="41053" xr:uid="{00000000-0005-0000-0000-000072B30000}"/>
    <cellStyle name="Normal 12 7 2 2 5 3 4" xfId="28243" xr:uid="{00000000-0005-0000-0000-000073B30000}"/>
    <cellStyle name="Normal 12 7 2 2 5 4" xfId="4452" xr:uid="{00000000-0005-0000-0000-000074B30000}"/>
    <cellStyle name="Normal 12 7 2 2 5 4 2" xfId="9942" xr:uid="{00000000-0005-0000-0000-000075B30000}"/>
    <cellStyle name="Normal 12 7 2 2 5 4 2 2" xfId="22753" xr:uid="{00000000-0005-0000-0000-000076B30000}"/>
    <cellStyle name="Normal 12 7 2 2 5 4 2 2 2" xfId="48373" xr:uid="{00000000-0005-0000-0000-000077B30000}"/>
    <cellStyle name="Normal 12 7 2 2 5 4 2 3" xfId="35563" xr:uid="{00000000-0005-0000-0000-000078B30000}"/>
    <cellStyle name="Normal 12 7 2 2 5 4 3" xfId="17263" xr:uid="{00000000-0005-0000-0000-000079B30000}"/>
    <cellStyle name="Normal 12 7 2 2 5 4 3 2" xfId="42883" xr:uid="{00000000-0005-0000-0000-00007AB30000}"/>
    <cellStyle name="Normal 12 7 2 2 5 4 4" xfId="30073" xr:uid="{00000000-0005-0000-0000-00007BB30000}"/>
    <cellStyle name="Normal 12 7 2 2 5 5" xfId="11772" xr:uid="{00000000-0005-0000-0000-00007CB30000}"/>
    <cellStyle name="Normal 12 7 2 2 5 5 2" xfId="24583" xr:uid="{00000000-0005-0000-0000-00007DB30000}"/>
    <cellStyle name="Normal 12 7 2 2 5 5 2 2" xfId="50203" xr:uid="{00000000-0005-0000-0000-00007EB30000}"/>
    <cellStyle name="Normal 12 7 2 2 5 5 3" xfId="37393" xr:uid="{00000000-0005-0000-0000-00007FB30000}"/>
    <cellStyle name="Normal 12 7 2 2 5 6" xfId="6282" xr:uid="{00000000-0005-0000-0000-000080B30000}"/>
    <cellStyle name="Normal 12 7 2 2 5 6 2" xfId="19093" xr:uid="{00000000-0005-0000-0000-000081B30000}"/>
    <cellStyle name="Normal 12 7 2 2 5 6 2 2" xfId="44713" xr:uid="{00000000-0005-0000-0000-000082B30000}"/>
    <cellStyle name="Normal 12 7 2 2 5 6 3" xfId="31903" xr:uid="{00000000-0005-0000-0000-000083B30000}"/>
    <cellStyle name="Normal 12 7 2 2 5 7" xfId="13603" xr:uid="{00000000-0005-0000-0000-000084B30000}"/>
    <cellStyle name="Normal 12 7 2 2 5 7 2" xfId="39223" xr:uid="{00000000-0005-0000-0000-000085B30000}"/>
    <cellStyle name="Normal 12 7 2 2 5 8" xfId="26413" xr:uid="{00000000-0005-0000-0000-000086B30000}"/>
    <cellStyle name="Normal 12 7 2 2 6" xfId="1192" xr:uid="{00000000-0005-0000-0000-000087B30000}"/>
    <cellStyle name="Normal 12 7 2 2 6 2" xfId="3022" xr:uid="{00000000-0005-0000-0000-000088B30000}"/>
    <cellStyle name="Normal 12 7 2 2 6 2 2" xfId="8512" xr:uid="{00000000-0005-0000-0000-000089B30000}"/>
    <cellStyle name="Normal 12 7 2 2 6 2 2 2" xfId="21323" xr:uid="{00000000-0005-0000-0000-00008AB30000}"/>
    <cellStyle name="Normal 12 7 2 2 6 2 2 2 2" xfId="46943" xr:uid="{00000000-0005-0000-0000-00008BB30000}"/>
    <cellStyle name="Normal 12 7 2 2 6 2 2 3" xfId="34133" xr:uid="{00000000-0005-0000-0000-00008CB30000}"/>
    <cellStyle name="Normal 12 7 2 2 6 2 3" xfId="15833" xr:uid="{00000000-0005-0000-0000-00008DB30000}"/>
    <cellStyle name="Normal 12 7 2 2 6 2 3 2" xfId="41453" xr:uid="{00000000-0005-0000-0000-00008EB30000}"/>
    <cellStyle name="Normal 12 7 2 2 6 2 4" xfId="28643" xr:uid="{00000000-0005-0000-0000-00008FB30000}"/>
    <cellStyle name="Normal 12 7 2 2 6 3" xfId="4852" xr:uid="{00000000-0005-0000-0000-000090B30000}"/>
    <cellStyle name="Normal 12 7 2 2 6 3 2" xfId="10342" xr:uid="{00000000-0005-0000-0000-000091B30000}"/>
    <cellStyle name="Normal 12 7 2 2 6 3 2 2" xfId="23153" xr:uid="{00000000-0005-0000-0000-000092B30000}"/>
    <cellStyle name="Normal 12 7 2 2 6 3 2 2 2" xfId="48773" xr:uid="{00000000-0005-0000-0000-000093B30000}"/>
    <cellStyle name="Normal 12 7 2 2 6 3 2 3" xfId="35963" xr:uid="{00000000-0005-0000-0000-000094B30000}"/>
    <cellStyle name="Normal 12 7 2 2 6 3 3" xfId="17663" xr:uid="{00000000-0005-0000-0000-000095B30000}"/>
    <cellStyle name="Normal 12 7 2 2 6 3 3 2" xfId="43283" xr:uid="{00000000-0005-0000-0000-000096B30000}"/>
    <cellStyle name="Normal 12 7 2 2 6 3 4" xfId="30473" xr:uid="{00000000-0005-0000-0000-000097B30000}"/>
    <cellStyle name="Normal 12 7 2 2 6 4" xfId="12172" xr:uid="{00000000-0005-0000-0000-000098B30000}"/>
    <cellStyle name="Normal 12 7 2 2 6 4 2" xfId="24983" xr:uid="{00000000-0005-0000-0000-000099B30000}"/>
    <cellStyle name="Normal 12 7 2 2 6 4 2 2" xfId="50603" xr:uid="{00000000-0005-0000-0000-00009AB30000}"/>
    <cellStyle name="Normal 12 7 2 2 6 4 3" xfId="37793" xr:uid="{00000000-0005-0000-0000-00009BB30000}"/>
    <cellStyle name="Normal 12 7 2 2 6 5" xfId="6682" xr:uid="{00000000-0005-0000-0000-00009CB30000}"/>
    <cellStyle name="Normal 12 7 2 2 6 5 2" xfId="19493" xr:uid="{00000000-0005-0000-0000-00009DB30000}"/>
    <cellStyle name="Normal 12 7 2 2 6 5 2 2" xfId="45113" xr:uid="{00000000-0005-0000-0000-00009EB30000}"/>
    <cellStyle name="Normal 12 7 2 2 6 5 3" xfId="32303" xr:uid="{00000000-0005-0000-0000-00009FB30000}"/>
    <cellStyle name="Normal 12 7 2 2 6 6" xfId="14003" xr:uid="{00000000-0005-0000-0000-0000A0B30000}"/>
    <cellStyle name="Normal 12 7 2 2 6 6 2" xfId="39623" xr:uid="{00000000-0005-0000-0000-0000A1B30000}"/>
    <cellStyle name="Normal 12 7 2 2 6 7" xfId="26813" xr:uid="{00000000-0005-0000-0000-0000A2B30000}"/>
    <cellStyle name="Normal 12 7 2 2 7" xfId="2128" xr:uid="{00000000-0005-0000-0000-0000A3B30000}"/>
    <cellStyle name="Normal 12 7 2 2 7 2" xfId="7618" xr:uid="{00000000-0005-0000-0000-0000A4B30000}"/>
    <cellStyle name="Normal 12 7 2 2 7 2 2" xfId="20429" xr:uid="{00000000-0005-0000-0000-0000A5B30000}"/>
    <cellStyle name="Normal 12 7 2 2 7 2 2 2" xfId="46049" xr:uid="{00000000-0005-0000-0000-0000A6B30000}"/>
    <cellStyle name="Normal 12 7 2 2 7 2 3" xfId="33239" xr:uid="{00000000-0005-0000-0000-0000A7B30000}"/>
    <cellStyle name="Normal 12 7 2 2 7 3" xfId="14939" xr:uid="{00000000-0005-0000-0000-0000A8B30000}"/>
    <cellStyle name="Normal 12 7 2 2 7 3 2" xfId="40559" xr:uid="{00000000-0005-0000-0000-0000A9B30000}"/>
    <cellStyle name="Normal 12 7 2 2 7 4" xfId="27749" xr:uid="{00000000-0005-0000-0000-0000AAB30000}"/>
    <cellStyle name="Normal 12 7 2 2 8" xfId="3958" xr:uid="{00000000-0005-0000-0000-0000ABB30000}"/>
    <cellStyle name="Normal 12 7 2 2 8 2" xfId="9448" xr:uid="{00000000-0005-0000-0000-0000ACB30000}"/>
    <cellStyle name="Normal 12 7 2 2 8 2 2" xfId="22259" xr:uid="{00000000-0005-0000-0000-0000ADB30000}"/>
    <cellStyle name="Normal 12 7 2 2 8 2 2 2" xfId="47879" xr:uid="{00000000-0005-0000-0000-0000AEB30000}"/>
    <cellStyle name="Normal 12 7 2 2 8 2 3" xfId="35069" xr:uid="{00000000-0005-0000-0000-0000AFB30000}"/>
    <cellStyle name="Normal 12 7 2 2 8 3" xfId="16769" xr:uid="{00000000-0005-0000-0000-0000B0B30000}"/>
    <cellStyle name="Normal 12 7 2 2 8 3 2" xfId="42389" xr:uid="{00000000-0005-0000-0000-0000B1B30000}"/>
    <cellStyle name="Normal 12 7 2 2 8 4" xfId="29579" xr:uid="{00000000-0005-0000-0000-0000B2B30000}"/>
    <cellStyle name="Normal 12 7 2 2 9" xfId="11278" xr:uid="{00000000-0005-0000-0000-0000B3B30000}"/>
    <cellStyle name="Normal 12 7 2 2 9 2" xfId="24089" xr:uid="{00000000-0005-0000-0000-0000B4B30000}"/>
    <cellStyle name="Normal 12 7 2 2 9 2 2" xfId="49709" xr:uid="{00000000-0005-0000-0000-0000B5B30000}"/>
    <cellStyle name="Normal 12 7 2 2 9 3" xfId="36899" xr:uid="{00000000-0005-0000-0000-0000B6B30000}"/>
    <cellStyle name="Normal 12 7 2 3" xfId="347" xr:uid="{00000000-0005-0000-0000-0000B7B30000}"/>
    <cellStyle name="Normal 12 7 2 3 10" xfId="5839" xr:uid="{00000000-0005-0000-0000-0000B8B30000}"/>
    <cellStyle name="Normal 12 7 2 3 10 2" xfId="18650" xr:uid="{00000000-0005-0000-0000-0000B9B30000}"/>
    <cellStyle name="Normal 12 7 2 3 10 2 2" xfId="44270" xr:uid="{00000000-0005-0000-0000-0000BAB30000}"/>
    <cellStyle name="Normal 12 7 2 3 10 3" xfId="31460" xr:uid="{00000000-0005-0000-0000-0000BBB30000}"/>
    <cellStyle name="Normal 12 7 2 3 11" xfId="13160" xr:uid="{00000000-0005-0000-0000-0000BCB30000}"/>
    <cellStyle name="Normal 12 7 2 3 11 2" xfId="38780" xr:uid="{00000000-0005-0000-0000-0000BDB30000}"/>
    <cellStyle name="Normal 12 7 2 3 12" xfId="25970" xr:uid="{00000000-0005-0000-0000-0000BEB30000}"/>
    <cellStyle name="Normal 12 7 2 3 2" xfId="576" xr:uid="{00000000-0005-0000-0000-0000BFB30000}"/>
    <cellStyle name="Normal 12 7 2 3 2 2" xfId="975" xr:uid="{00000000-0005-0000-0000-0000C0B30000}"/>
    <cellStyle name="Normal 12 7 2 3 2 2 2" xfId="1870" xr:uid="{00000000-0005-0000-0000-0000C1B30000}"/>
    <cellStyle name="Normal 12 7 2 3 2 2 2 2" xfId="3700" xr:uid="{00000000-0005-0000-0000-0000C2B30000}"/>
    <cellStyle name="Normal 12 7 2 3 2 2 2 2 2" xfId="9190" xr:uid="{00000000-0005-0000-0000-0000C3B30000}"/>
    <cellStyle name="Normal 12 7 2 3 2 2 2 2 2 2" xfId="22001" xr:uid="{00000000-0005-0000-0000-0000C4B30000}"/>
    <cellStyle name="Normal 12 7 2 3 2 2 2 2 2 2 2" xfId="47621" xr:uid="{00000000-0005-0000-0000-0000C5B30000}"/>
    <cellStyle name="Normal 12 7 2 3 2 2 2 2 2 3" xfId="34811" xr:uid="{00000000-0005-0000-0000-0000C6B30000}"/>
    <cellStyle name="Normal 12 7 2 3 2 2 2 2 3" xfId="16511" xr:uid="{00000000-0005-0000-0000-0000C7B30000}"/>
    <cellStyle name="Normal 12 7 2 3 2 2 2 2 3 2" xfId="42131" xr:uid="{00000000-0005-0000-0000-0000C8B30000}"/>
    <cellStyle name="Normal 12 7 2 3 2 2 2 2 4" xfId="29321" xr:uid="{00000000-0005-0000-0000-0000C9B30000}"/>
    <cellStyle name="Normal 12 7 2 3 2 2 2 3" xfId="5530" xr:uid="{00000000-0005-0000-0000-0000CAB30000}"/>
    <cellStyle name="Normal 12 7 2 3 2 2 2 3 2" xfId="11020" xr:uid="{00000000-0005-0000-0000-0000CBB30000}"/>
    <cellStyle name="Normal 12 7 2 3 2 2 2 3 2 2" xfId="23831" xr:uid="{00000000-0005-0000-0000-0000CCB30000}"/>
    <cellStyle name="Normal 12 7 2 3 2 2 2 3 2 2 2" xfId="49451" xr:uid="{00000000-0005-0000-0000-0000CDB30000}"/>
    <cellStyle name="Normal 12 7 2 3 2 2 2 3 2 3" xfId="36641" xr:uid="{00000000-0005-0000-0000-0000CEB30000}"/>
    <cellStyle name="Normal 12 7 2 3 2 2 2 3 3" xfId="18341" xr:uid="{00000000-0005-0000-0000-0000CFB30000}"/>
    <cellStyle name="Normal 12 7 2 3 2 2 2 3 3 2" xfId="43961" xr:uid="{00000000-0005-0000-0000-0000D0B30000}"/>
    <cellStyle name="Normal 12 7 2 3 2 2 2 3 4" xfId="31151" xr:uid="{00000000-0005-0000-0000-0000D1B30000}"/>
    <cellStyle name="Normal 12 7 2 3 2 2 2 4" xfId="12850" xr:uid="{00000000-0005-0000-0000-0000D2B30000}"/>
    <cellStyle name="Normal 12 7 2 3 2 2 2 4 2" xfId="25661" xr:uid="{00000000-0005-0000-0000-0000D3B30000}"/>
    <cellStyle name="Normal 12 7 2 3 2 2 2 4 2 2" xfId="51281" xr:uid="{00000000-0005-0000-0000-0000D4B30000}"/>
    <cellStyle name="Normal 12 7 2 3 2 2 2 4 3" xfId="38471" xr:uid="{00000000-0005-0000-0000-0000D5B30000}"/>
    <cellStyle name="Normal 12 7 2 3 2 2 2 5" xfId="7360" xr:uid="{00000000-0005-0000-0000-0000D6B30000}"/>
    <cellStyle name="Normal 12 7 2 3 2 2 2 5 2" xfId="20171" xr:uid="{00000000-0005-0000-0000-0000D7B30000}"/>
    <cellStyle name="Normal 12 7 2 3 2 2 2 5 2 2" xfId="45791" xr:uid="{00000000-0005-0000-0000-0000D8B30000}"/>
    <cellStyle name="Normal 12 7 2 3 2 2 2 5 3" xfId="32981" xr:uid="{00000000-0005-0000-0000-0000D9B30000}"/>
    <cellStyle name="Normal 12 7 2 3 2 2 2 6" xfId="14681" xr:uid="{00000000-0005-0000-0000-0000DAB30000}"/>
    <cellStyle name="Normal 12 7 2 3 2 2 2 6 2" xfId="40301" xr:uid="{00000000-0005-0000-0000-0000DBB30000}"/>
    <cellStyle name="Normal 12 7 2 3 2 2 2 7" xfId="27491" xr:uid="{00000000-0005-0000-0000-0000DCB30000}"/>
    <cellStyle name="Normal 12 7 2 3 2 2 3" xfId="2806" xr:uid="{00000000-0005-0000-0000-0000DDB30000}"/>
    <cellStyle name="Normal 12 7 2 3 2 2 3 2" xfId="8296" xr:uid="{00000000-0005-0000-0000-0000DEB30000}"/>
    <cellStyle name="Normal 12 7 2 3 2 2 3 2 2" xfId="21107" xr:uid="{00000000-0005-0000-0000-0000DFB30000}"/>
    <cellStyle name="Normal 12 7 2 3 2 2 3 2 2 2" xfId="46727" xr:uid="{00000000-0005-0000-0000-0000E0B30000}"/>
    <cellStyle name="Normal 12 7 2 3 2 2 3 2 3" xfId="33917" xr:uid="{00000000-0005-0000-0000-0000E1B30000}"/>
    <cellStyle name="Normal 12 7 2 3 2 2 3 3" xfId="15617" xr:uid="{00000000-0005-0000-0000-0000E2B30000}"/>
    <cellStyle name="Normal 12 7 2 3 2 2 3 3 2" xfId="41237" xr:uid="{00000000-0005-0000-0000-0000E3B30000}"/>
    <cellStyle name="Normal 12 7 2 3 2 2 3 4" xfId="28427" xr:uid="{00000000-0005-0000-0000-0000E4B30000}"/>
    <cellStyle name="Normal 12 7 2 3 2 2 4" xfId="4636" xr:uid="{00000000-0005-0000-0000-0000E5B30000}"/>
    <cellStyle name="Normal 12 7 2 3 2 2 4 2" xfId="10126" xr:uid="{00000000-0005-0000-0000-0000E6B30000}"/>
    <cellStyle name="Normal 12 7 2 3 2 2 4 2 2" xfId="22937" xr:uid="{00000000-0005-0000-0000-0000E7B30000}"/>
    <cellStyle name="Normal 12 7 2 3 2 2 4 2 2 2" xfId="48557" xr:uid="{00000000-0005-0000-0000-0000E8B30000}"/>
    <cellStyle name="Normal 12 7 2 3 2 2 4 2 3" xfId="35747" xr:uid="{00000000-0005-0000-0000-0000E9B30000}"/>
    <cellStyle name="Normal 12 7 2 3 2 2 4 3" xfId="17447" xr:uid="{00000000-0005-0000-0000-0000EAB30000}"/>
    <cellStyle name="Normal 12 7 2 3 2 2 4 3 2" xfId="43067" xr:uid="{00000000-0005-0000-0000-0000EBB30000}"/>
    <cellStyle name="Normal 12 7 2 3 2 2 4 4" xfId="30257" xr:uid="{00000000-0005-0000-0000-0000ECB30000}"/>
    <cellStyle name="Normal 12 7 2 3 2 2 5" xfId="11956" xr:uid="{00000000-0005-0000-0000-0000EDB30000}"/>
    <cellStyle name="Normal 12 7 2 3 2 2 5 2" xfId="24767" xr:uid="{00000000-0005-0000-0000-0000EEB30000}"/>
    <cellStyle name="Normal 12 7 2 3 2 2 5 2 2" xfId="50387" xr:uid="{00000000-0005-0000-0000-0000EFB30000}"/>
    <cellStyle name="Normal 12 7 2 3 2 2 5 3" xfId="37577" xr:uid="{00000000-0005-0000-0000-0000F0B30000}"/>
    <cellStyle name="Normal 12 7 2 3 2 2 6" xfId="6466" xr:uid="{00000000-0005-0000-0000-0000F1B30000}"/>
    <cellStyle name="Normal 12 7 2 3 2 2 6 2" xfId="19277" xr:uid="{00000000-0005-0000-0000-0000F2B30000}"/>
    <cellStyle name="Normal 12 7 2 3 2 2 6 2 2" xfId="44897" xr:uid="{00000000-0005-0000-0000-0000F3B30000}"/>
    <cellStyle name="Normal 12 7 2 3 2 2 6 3" xfId="32087" xr:uid="{00000000-0005-0000-0000-0000F4B30000}"/>
    <cellStyle name="Normal 12 7 2 3 2 2 7" xfId="13787" xr:uid="{00000000-0005-0000-0000-0000F5B30000}"/>
    <cellStyle name="Normal 12 7 2 3 2 2 7 2" xfId="39407" xr:uid="{00000000-0005-0000-0000-0000F6B30000}"/>
    <cellStyle name="Normal 12 7 2 3 2 2 8" xfId="26597" xr:uid="{00000000-0005-0000-0000-0000F7B30000}"/>
    <cellStyle name="Normal 12 7 2 3 2 3" xfId="1471" xr:uid="{00000000-0005-0000-0000-0000F8B30000}"/>
    <cellStyle name="Normal 12 7 2 3 2 3 2" xfId="3301" xr:uid="{00000000-0005-0000-0000-0000F9B30000}"/>
    <cellStyle name="Normal 12 7 2 3 2 3 2 2" xfId="8791" xr:uid="{00000000-0005-0000-0000-0000FAB30000}"/>
    <cellStyle name="Normal 12 7 2 3 2 3 2 2 2" xfId="21602" xr:uid="{00000000-0005-0000-0000-0000FBB30000}"/>
    <cellStyle name="Normal 12 7 2 3 2 3 2 2 2 2" xfId="47222" xr:uid="{00000000-0005-0000-0000-0000FCB30000}"/>
    <cellStyle name="Normal 12 7 2 3 2 3 2 2 3" xfId="34412" xr:uid="{00000000-0005-0000-0000-0000FDB30000}"/>
    <cellStyle name="Normal 12 7 2 3 2 3 2 3" xfId="16112" xr:uid="{00000000-0005-0000-0000-0000FEB30000}"/>
    <cellStyle name="Normal 12 7 2 3 2 3 2 3 2" xfId="41732" xr:uid="{00000000-0005-0000-0000-0000FFB30000}"/>
    <cellStyle name="Normal 12 7 2 3 2 3 2 4" xfId="28922" xr:uid="{00000000-0005-0000-0000-000000B40000}"/>
    <cellStyle name="Normal 12 7 2 3 2 3 3" xfId="5131" xr:uid="{00000000-0005-0000-0000-000001B40000}"/>
    <cellStyle name="Normal 12 7 2 3 2 3 3 2" xfId="10621" xr:uid="{00000000-0005-0000-0000-000002B40000}"/>
    <cellStyle name="Normal 12 7 2 3 2 3 3 2 2" xfId="23432" xr:uid="{00000000-0005-0000-0000-000003B40000}"/>
    <cellStyle name="Normal 12 7 2 3 2 3 3 2 2 2" xfId="49052" xr:uid="{00000000-0005-0000-0000-000004B40000}"/>
    <cellStyle name="Normal 12 7 2 3 2 3 3 2 3" xfId="36242" xr:uid="{00000000-0005-0000-0000-000005B40000}"/>
    <cellStyle name="Normal 12 7 2 3 2 3 3 3" xfId="17942" xr:uid="{00000000-0005-0000-0000-000006B40000}"/>
    <cellStyle name="Normal 12 7 2 3 2 3 3 3 2" xfId="43562" xr:uid="{00000000-0005-0000-0000-000007B40000}"/>
    <cellStyle name="Normal 12 7 2 3 2 3 3 4" xfId="30752" xr:uid="{00000000-0005-0000-0000-000008B40000}"/>
    <cellStyle name="Normal 12 7 2 3 2 3 4" xfId="12451" xr:uid="{00000000-0005-0000-0000-000009B40000}"/>
    <cellStyle name="Normal 12 7 2 3 2 3 4 2" xfId="25262" xr:uid="{00000000-0005-0000-0000-00000AB40000}"/>
    <cellStyle name="Normal 12 7 2 3 2 3 4 2 2" xfId="50882" xr:uid="{00000000-0005-0000-0000-00000BB40000}"/>
    <cellStyle name="Normal 12 7 2 3 2 3 4 3" xfId="38072" xr:uid="{00000000-0005-0000-0000-00000CB40000}"/>
    <cellStyle name="Normal 12 7 2 3 2 3 5" xfId="6961" xr:uid="{00000000-0005-0000-0000-00000DB40000}"/>
    <cellStyle name="Normal 12 7 2 3 2 3 5 2" xfId="19772" xr:uid="{00000000-0005-0000-0000-00000EB40000}"/>
    <cellStyle name="Normal 12 7 2 3 2 3 5 2 2" xfId="45392" xr:uid="{00000000-0005-0000-0000-00000FB40000}"/>
    <cellStyle name="Normal 12 7 2 3 2 3 5 3" xfId="32582" xr:uid="{00000000-0005-0000-0000-000010B40000}"/>
    <cellStyle name="Normal 12 7 2 3 2 3 6" xfId="14282" xr:uid="{00000000-0005-0000-0000-000011B40000}"/>
    <cellStyle name="Normal 12 7 2 3 2 3 6 2" xfId="39902" xr:uid="{00000000-0005-0000-0000-000012B40000}"/>
    <cellStyle name="Normal 12 7 2 3 2 3 7" xfId="27092" xr:uid="{00000000-0005-0000-0000-000013B40000}"/>
    <cellStyle name="Normal 12 7 2 3 2 4" xfId="2407" xr:uid="{00000000-0005-0000-0000-000014B40000}"/>
    <cellStyle name="Normal 12 7 2 3 2 4 2" xfId="7897" xr:uid="{00000000-0005-0000-0000-000015B40000}"/>
    <cellStyle name="Normal 12 7 2 3 2 4 2 2" xfId="20708" xr:uid="{00000000-0005-0000-0000-000016B40000}"/>
    <cellStyle name="Normal 12 7 2 3 2 4 2 2 2" xfId="46328" xr:uid="{00000000-0005-0000-0000-000017B40000}"/>
    <cellStyle name="Normal 12 7 2 3 2 4 2 3" xfId="33518" xr:uid="{00000000-0005-0000-0000-000018B40000}"/>
    <cellStyle name="Normal 12 7 2 3 2 4 3" xfId="15218" xr:uid="{00000000-0005-0000-0000-000019B40000}"/>
    <cellStyle name="Normal 12 7 2 3 2 4 3 2" xfId="40838" xr:uid="{00000000-0005-0000-0000-00001AB40000}"/>
    <cellStyle name="Normal 12 7 2 3 2 4 4" xfId="28028" xr:uid="{00000000-0005-0000-0000-00001BB40000}"/>
    <cellStyle name="Normal 12 7 2 3 2 5" xfId="4237" xr:uid="{00000000-0005-0000-0000-00001CB40000}"/>
    <cellStyle name="Normal 12 7 2 3 2 5 2" xfId="9727" xr:uid="{00000000-0005-0000-0000-00001DB40000}"/>
    <cellStyle name="Normal 12 7 2 3 2 5 2 2" xfId="22538" xr:uid="{00000000-0005-0000-0000-00001EB40000}"/>
    <cellStyle name="Normal 12 7 2 3 2 5 2 2 2" xfId="48158" xr:uid="{00000000-0005-0000-0000-00001FB40000}"/>
    <cellStyle name="Normal 12 7 2 3 2 5 2 3" xfId="35348" xr:uid="{00000000-0005-0000-0000-000020B40000}"/>
    <cellStyle name="Normal 12 7 2 3 2 5 3" xfId="17048" xr:uid="{00000000-0005-0000-0000-000021B40000}"/>
    <cellStyle name="Normal 12 7 2 3 2 5 3 2" xfId="42668" xr:uid="{00000000-0005-0000-0000-000022B40000}"/>
    <cellStyle name="Normal 12 7 2 3 2 5 4" xfId="29858" xr:uid="{00000000-0005-0000-0000-000023B40000}"/>
    <cellStyle name="Normal 12 7 2 3 2 6" xfId="11557" xr:uid="{00000000-0005-0000-0000-000024B40000}"/>
    <cellStyle name="Normal 12 7 2 3 2 6 2" xfId="24368" xr:uid="{00000000-0005-0000-0000-000025B40000}"/>
    <cellStyle name="Normal 12 7 2 3 2 6 2 2" xfId="49988" xr:uid="{00000000-0005-0000-0000-000026B40000}"/>
    <cellStyle name="Normal 12 7 2 3 2 6 3" xfId="37178" xr:uid="{00000000-0005-0000-0000-000027B40000}"/>
    <cellStyle name="Normal 12 7 2 3 2 7" xfId="6067" xr:uid="{00000000-0005-0000-0000-000028B40000}"/>
    <cellStyle name="Normal 12 7 2 3 2 7 2" xfId="18878" xr:uid="{00000000-0005-0000-0000-000029B40000}"/>
    <cellStyle name="Normal 12 7 2 3 2 7 2 2" xfId="44498" xr:uid="{00000000-0005-0000-0000-00002AB40000}"/>
    <cellStyle name="Normal 12 7 2 3 2 7 3" xfId="31688" xr:uid="{00000000-0005-0000-0000-00002BB40000}"/>
    <cellStyle name="Normal 12 7 2 3 2 8" xfId="13388" xr:uid="{00000000-0005-0000-0000-00002CB40000}"/>
    <cellStyle name="Normal 12 7 2 3 2 8 2" xfId="39008" xr:uid="{00000000-0005-0000-0000-00002DB40000}"/>
    <cellStyle name="Normal 12 7 2 3 2 9" xfId="26198" xr:uid="{00000000-0005-0000-0000-00002EB40000}"/>
    <cellStyle name="Normal 12 7 2 3 3" xfId="708" xr:uid="{00000000-0005-0000-0000-00002FB40000}"/>
    <cellStyle name="Normal 12 7 2 3 3 2" xfId="1108" xr:uid="{00000000-0005-0000-0000-000030B40000}"/>
    <cellStyle name="Normal 12 7 2 3 3 2 2" xfId="2003" xr:uid="{00000000-0005-0000-0000-000031B40000}"/>
    <cellStyle name="Normal 12 7 2 3 3 2 2 2" xfId="3833" xr:uid="{00000000-0005-0000-0000-000032B40000}"/>
    <cellStyle name="Normal 12 7 2 3 3 2 2 2 2" xfId="9323" xr:uid="{00000000-0005-0000-0000-000033B40000}"/>
    <cellStyle name="Normal 12 7 2 3 3 2 2 2 2 2" xfId="22134" xr:uid="{00000000-0005-0000-0000-000034B40000}"/>
    <cellStyle name="Normal 12 7 2 3 3 2 2 2 2 2 2" xfId="47754" xr:uid="{00000000-0005-0000-0000-000035B40000}"/>
    <cellStyle name="Normal 12 7 2 3 3 2 2 2 2 3" xfId="34944" xr:uid="{00000000-0005-0000-0000-000036B40000}"/>
    <cellStyle name="Normal 12 7 2 3 3 2 2 2 3" xfId="16644" xr:uid="{00000000-0005-0000-0000-000037B40000}"/>
    <cellStyle name="Normal 12 7 2 3 3 2 2 2 3 2" xfId="42264" xr:uid="{00000000-0005-0000-0000-000038B40000}"/>
    <cellStyle name="Normal 12 7 2 3 3 2 2 2 4" xfId="29454" xr:uid="{00000000-0005-0000-0000-000039B40000}"/>
    <cellStyle name="Normal 12 7 2 3 3 2 2 3" xfId="5663" xr:uid="{00000000-0005-0000-0000-00003AB40000}"/>
    <cellStyle name="Normal 12 7 2 3 3 2 2 3 2" xfId="11153" xr:uid="{00000000-0005-0000-0000-00003BB40000}"/>
    <cellStyle name="Normal 12 7 2 3 3 2 2 3 2 2" xfId="23964" xr:uid="{00000000-0005-0000-0000-00003CB40000}"/>
    <cellStyle name="Normal 12 7 2 3 3 2 2 3 2 2 2" xfId="49584" xr:uid="{00000000-0005-0000-0000-00003DB40000}"/>
    <cellStyle name="Normal 12 7 2 3 3 2 2 3 2 3" xfId="36774" xr:uid="{00000000-0005-0000-0000-00003EB40000}"/>
    <cellStyle name="Normal 12 7 2 3 3 2 2 3 3" xfId="18474" xr:uid="{00000000-0005-0000-0000-00003FB40000}"/>
    <cellStyle name="Normal 12 7 2 3 3 2 2 3 3 2" xfId="44094" xr:uid="{00000000-0005-0000-0000-000040B40000}"/>
    <cellStyle name="Normal 12 7 2 3 3 2 2 3 4" xfId="31284" xr:uid="{00000000-0005-0000-0000-000041B40000}"/>
    <cellStyle name="Normal 12 7 2 3 3 2 2 4" xfId="12983" xr:uid="{00000000-0005-0000-0000-000042B40000}"/>
    <cellStyle name="Normal 12 7 2 3 3 2 2 4 2" xfId="25794" xr:uid="{00000000-0005-0000-0000-000043B40000}"/>
    <cellStyle name="Normal 12 7 2 3 3 2 2 4 2 2" xfId="51414" xr:uid="{00000000-0005-0000-0000-000044B40000}"/>
    <cellStyle name="Normal 12 7 2 3 3 2 2 4 3" xfId="38604" xr:uid="{00000000-0005-0000-0000-000045B40000}"/>
    <cellStyle name="Normal 12 7 2 3 3 2 2 5" xfId="7493" xr:uid="{00000000-0005-0000-0000-000046B40000}"/>
    <cellStyle name="Normal 12 7 2 3 3 2 2 5 2" xfId="20304" xr:uid="{00000000-0005-0000-0000-000047B40000}"/>
    <cellStyle name="Normal 12 7 2 3 3 2 2 5 2 2" xfId="45924" xr:uid="{00000000-0005-0000-0000-000048B40000}"/>
    <cellStyle name="Normal 12 7 2 3 3 2 2 5 3" xfId="33114" xr:uid="{00000000-0005-0000-0000-000049B40000}"/>
    <cellStyle name="Normal 12 7 2 3 3 2 2 6" xfId="14814" xr:uid="{00000000-0005-0000-0000-00004AB40000}"/>
    <cellStyle name="Normal 12 7 2 3 3 2 2 6 2" xfId="40434" xr:uid="{00000000-0005-0000-0000-00004BB40000}"/>
    <cellStyle name="Normal 12 7 2 3 3 2 2 7" xfId="27624" xr:uid="{00000000-0005-0000-0000-00004CB40000}"/>
    <cellStyle name="Normal 12 7 2 3 3 2 3" xfId="2939" xr:uid="{00000000-0005-0000-0000-00004DB40000}"/>
    <cellStyle name="Normal 12 7 2 3 3 2 3 2" xfId="8429" xr:uid="{00000000-0005-0000-0000-00004EB40000}"/>
    <cellStyle name="Normal 12 7 2 3 3 2 3 2 2" xfId="21240" xr:uid="{00000000-0005-0000-0000-00004FB40000}"/>
    <cellStyle name="Normal 12 7 2 3 3 2 3 2 2 2" xfId="46860" xr:uid="{00000000-0005-0000-0000-000050B40000}"/>
    <cellStyle name="Normal 12 7 2 3 3 2 3 2 3" xfId="34050" xr:uid="{00000000-0005-0000-0000-000051B40000}"/>
    <cellStyle name="Normal 12 7 2 3 3 2 3 3" xfId="15750" xr:uid="{00000000-0005-0000-0000-000052B40000}"/>
    <cellStyle name="Normal 12 7 2 3 3 2 3 3 2" xfId="41370" xr:uid="{00000000-0005-0000-0000-000053B40000}"/>
    <cellStyle name="Normal 12 7 2 3 3 2 3 4" xfId="28560" xr:uid="{00000000-0005-0000-0000-000054B40000}"/>
    <cellStyle name="Normal 12 7 2 3 3 2 4" xfId="4769" xr:uid="{00000000-0005-0000-0000-000055B40000}"/>
    <cellStyle name="Normal 12 7 2 3 3 2 4 2" xfId="10259" xr:uid="{00000000-0005-0000-0000-000056B40000}"/>
    <cellStyle name="Normal 12 7 2 3 3 2 4 2 2" xfId="23070" xr:uid="{00000000-0005-0000-0000-000057B40000}"/>
    <cellStyle name="Normal 12 7 2 3 3 2 4 2 2 2" xfId="48690" xr:uid="{00000000-0005-0000-0000-000058B40000}"/>
    <cellStyle name="Normal 12 7 2 3 3 2 4 2 3" xfId="35880" xr:uid="{00000000-0005-0000-0000-000059B40000}"/>
    <cellStyle name="Normal 12 7 2 3 3 2 4 3" xfId="17580" xr:uid="{00000000-0005-0000-0000-00005AB40000}"/>
    <cellStyle name="Normal 12 7 2 3 3 2 4 3 2" xfId="43200" xr:uid="{00000000-0005-0000-0000-00005BB40000}"/>
    <cellStyle name="Normal 12 7 2 3 3 2 4 4" xfId="30390" xr:uid="{00000000-0005-0000-0000-00005CB40000}"/>
    <cellStyle name="Normal 12 7 2 3 3 2 5" xfId="12089" xr:uid="{00000000-0005-0000-0000-00005DB40000}"/>
    <cellStyle name="Normal 12 7 2 3 3 2 5 2" xfId="24900" xr:uid="{00000000-0005-0000-0000-00005EB40000}"/>
    <cellStyle name="Normal 12 7 2 3 3 2 5 2 2" xfId="50520" xr:uid="{00000000-0005-0000-0000-00005FB40000}"/>
    <cellStyle name="Normal 12 7 2 3 3 2 5 3" xfId="37710" xr:uid="{00000000-0005-0000-0000-000060B40000}"/>
    <cellStyle name="Normal 12 7 2 3 3 2 6" xfId="6599" xr:uid="{00000000-0005-0000-0000-000061B40000}"/>
    <cellStyle name="Normal 12 7 2 3 3 2 6 2" xfId="19410" xr:uid="{00000000-0005-0000-0000-000062B40000}"/>
    <cellStyle name="Normal 12 7 2 3 3 2 6 2 2" xfId="45030" xr:uid="{00000000-0005-0000-0000-000063B40000}"/>
    <cellStyle name="Normal 12 7 2 3 3 2 6 3" xfId="32220" xr:uid="{00000000-0005-0000-0000-000064B40000}"/>
    <cellStyle name="Normal 12 7 2 3 3 2 7" xfId="13920" xr:uid="{00000000-0005-0000-0000-000065B40000}"/>
    <cellStyle name="Normal 12 7 2 3 3 2 7 2" xfId="39540" xr:uid="{00000000-0005-0000-0000-000066B40000}"/>
    <cellStyle name="Normal 12 7 2 3 3 2 8" xfId="26730" xr:uid="{00000000-0005-0000-0000-000067B40000}"/>
    <cellStyle name="Normal 12 7 2 3 3 3" xfId="1603" xr:uid="{00000000-0005-0000-0000-000068B40000}"/>
    <cellStyle name="Normal 12 7 2 3 3 3 2" xfId="3433" xr:uid="{00000000-0005-0000-0000-000069B40000}"/>
    <cellStyle name="Normal 12 7 2 3 3 3 2 2" xfId="8923" xr:uid="{00000000-0005-0000-0000-00006AB40000}"/>
    <cellStyle name="Normal 12 7 2 3 3 3 2 2 2" xfId="21734" xr:uid="{00000000-0005-0000-0000-00006BB40000}"/>
    <cellStyle name="Normal 12 7 2 3 3 3 2 2 2 2" xfId="47354" xr:uid="{00000000-0005-0000-0000-00006CB40000}"/>
    <cellStyle name="Normal 12 7 2 3 3 3 2 2 3" xfId="34544" xr:uid="{00000000-0005-0000-0000-00006DB40000}"/>
    <cellStyle name="Normal 12 7 2 3 3 3 2 3" xfId="16244" xr:uid="{00000000-0005-0000-0000-00006EB40000}"/>
    <cellStyle name="Normal 12 7 2 3 3 3 2 3 2" xfId="41864" xr:uid="{00000000-0005-0000-0000-00006FB40000}"/>
    <cellStyle name="Normal 12 7 2 3 3 3 2 4" xfId="29054" xr:uid="{00000000-0005-0000-0000-000070B40000}"/>
    <cellStyle name="Normal 12 7 2 3 3 3 3" xfId="5263" xr:uid="{00000000-0005-0000-0000-000071B40000}"/>
    <cellStyle name="Normal 12 7 2 3 3 3 3 2" xfId="10753" xr:uid="{00000000-0005-0000-0000-000072B40000}"/>
    <cellStyle name="Normal 12 7 2 3 3 3 3 2 2" xfId="23564" xr:uid="{00000000-0005-0000-0000-000073B40000}"/>
    <cellStyle name="Normal 12 7 2 3 3 3 3 2 2 2" xfId="49184" xr:uid="{00000000-0005-0000-0000-000074B40000}"/>
    <cellStyle name="Normal 12 7 2 3 3 3 3 2 3" xfId="36374" xr:uid="{00000000-0005-0000-0000-000075B40000}"/>
    <cellStyle name="Normal 12 7 2 3 3 3 3 3" xfId="18074" xr:uid="{00000000-0005-0000-0000-000076B40000}"/>
    <cellStyle name="Normal 12 7 2 3 3 3 3 3 2" xfId="43694" xr:uid="{00000000-0005-0000-0000-000077B40000}"/>
    <cellStyle name="Normal 12 7 2 3 3 3 3 4" xfId="30884" xr:uid="{00000000-0005-0000-0000-000078B40000}"/>
    <cellStyle name="Normal 12 7 2 3 3 3 4" xfId="12583" xr:uid="{00000000-0005-0000-0000-000079B40000}"/>
    <cellStyle name="Normal 12 7 2 3 3 3 4 2" xfId="25394" xr:uid="{00000000-0005-0000-0000-00007AB40000}"/>
    <cellStyle name="Normal 12 7 2 3 3 3 4 2 2" xfId="51014" xr:uid="{00000000-0005-0000-0000-00007BB40000}"/>
    <cellStyle name="Normal 12 7 2 3 3 3 4 3" xfId="38204" xr:uid="{00000000-0005-0000-0000-00007CB40000}"/>
    <cellStyle name="Normal 12 7 2 3 3 3 5" xfId="7093" xr:uid="{00000000-0005-0000-0000-00007DB40000}"/>
    <cellStyle name="Normal 12 7 2 3 3 3 5 2" xfId="19904" xr:uid="{00000000-0005-0000-0000-00007EB40000}"/>
    <cellStyle name="Normal 12 7 2 3 3 3 5 2 2" xfId="45524" xr:uid="{00000000-0005-0000-0000-00007FB40000}"/>
    <cellStyle name="Normal 12 7 2 3 3 3 5 3" xfId="32714" xr:uid="{00000000-0005-0000-0000-000080B40000}"/>
    <cellStyle name="Normal 12 7 2 3 3 3 6" xfId="14414" xr:uid="{00000000-0005-0000-0000-000081B40000}"/>
    <cellStyle name="Normal 12 7 2 3 3 3 6 2" xfId="40034" xr:uid="{00000000-0005-0000-0000-000082B40000}"/>
    <cellStyle name="Normal 12 7 2 3 3 3 7" xfId="27224" xr:uid="{00000000-0005-0000-0000-000083B40000}"/>
    <cellStyle name="Normal 12 7 2 3 3 4" xfId="2539" xr:uid="{00000000-0005-0000-0000-000084B40000}"/>
    <cellStyle name="Normal 12 7 2 3 3 4 2" xfId="8029" xr:uid="{00000000-0005-0000-0000-000085B40000}"/>
    <cellStyle name="Normal 12 7 2 3 3 4 2 2" xfId="20840" xr:uid="{00000000-0005-0000-0000-000086B40000}"/>
    <cellStyle name="Normal 12 7 2 3 3 4 2 2 2" xfId="46460" xr:uid="{00000000-0005-0000-0000-000087B40000}"/>
    <cellStyle name="Normal 12 7 2 3 3 4 2 3" xfId="33650" xr:uid="{00000000-0005-0000-0000-000088B40000}"/>
    <cellStyle name="Normal 12 7 2 3 3 4 3" xfId="15350" xr:uid="{00000000-0005-0000-0000-000089B40000}"/>
    <cellStyle name="Normal 12 7 2 3 3 4 3 2" xfId="40970" xr:uid="{00000000-0005-0000-0000-00008AB40000}"/>
    <cellStyle name="Normal 12 7 2 3 3 4 4" xfId="28160" xr:uid="{00000000-0005-0000-0000-00008BB40000}"/>
    <cellStyle name="Normal 12 7 2 3 3 5" xfId="4369" xr:uid="{00000000-0005-0000-0000-00008CB40000}"/>
    <cellStyle name="Normal 12 7 2 3 3 5 2" xfId="9859" xr:uid="{00000000-0005-0000-0000-00008DB40000}"/>
    <cellStyle name="Normal 12 7 2 3 3 5 2 2" xfId="22670" xr:uid="{00000000-0005-0000-0000-00008EB40000}"/>
    <cellStyle name="Normal 12 7 2 3 3 5 2 2 2" xfId="48290" xr:uid="{00000000-0005-0000-0000-00008FB40000}"/>
    <cellStyle name="Normal 12 7 2 3 3 5 2 3" xfId="35480" xr:uid="{00000000-0005-0000-0000-000090B40000}"/>
    <cellStyle name="Normal 12 7 2 3 3 5 3" xfId="17180" xr:uid="{00000000-0005-0000-0000-000091B40000}"/>
    <cellStyle name="Normal 12 7 2 3 3 5 3 2" xfId="42800" xr:uid="{00000000-0005-0000-0000-000092B40000}"/>
    <cellStyle name="Normal 12 7 2 3 3 5 4" xfId="29990" xr:uid="{00000000-0005-0000-0000-000093B40000}"/>
    <cellStyle name="Normal 12 7 2 3 3 6" xfId="11689" xr:uid="{00000000-0005-0000-0000-000094B40000}"/>
    <cellStyle name="Normal 12 7 2 3 3 6 2" xfId="24500" xr:uid="{00000000-0005-0000-0000-000095B40000}"/>
    <cellStyle name="Normal 12 7 2 3 3 6 2 2" xfId="50120" xr:uid="{00000000-0005-0000-0000-000096B40000}"/>
    <cellStyle name="Normal 12 7 2 3 3 6 3" xfId="37310" xr:uid="{00000000-0005-0000-0000-000097B40000}"/>
    <cellStyle name="Normal 12 7 2 3 3 7" xfId="6199" xr:uid="{00000000-0005-0000-0000-000098B40000}"/>
    <cellStyle name="Normal 12 7 2 3 3 7 2" xfId="19010" xr:uid="{00000000-0005-0000-0000-000099B40000}"/>
    <cellStyle name="Normal 12 7 2 3 3 7 2 2" xfId="44630" xr:uid="{00000000-0005-0000-0000-00009AB40000}"/>
    <cellStyle name="Normal 12 7 2 3 3 7 3" xfId="31820" xr:uid="{00000000-0005-0000-0000-00009BB40000}"/>
    <cellStyle name="Normal 12 7 2 3 3 8" xfId="13520" xr:uid="{00000000-0005-0000-0000-00009CB40000}"/>
    <cellStyle name="Normal 12 7 2 3 3 8 2" xfId="39140" xr:uid="{00000000-0005-0000-0000-00009DB40000}"/>
    <cellStyle name="Normal 12 7 2 3 3 9" xfId="26330" xr:uid="{00000000-0005-0000-0000-00009EB40000}"/>
    <cellStyle name="Normal 12 7 2 3 4" xfId="483" xr:uid="{00000000-0005-0000-0000-00009FB40000}"/>
    <cellStyle name="Normal 12 7 2 3 4 2" xfId="1378" xr:uid="{00000000-0005-0000-0000-0000A0B40000}"/>
    <cellStyle name="Normal 12 7 2 3 4 2 2" xfId="3208" xr:uid="{00000000-0005-0000-0000-0000A1B40000}"/>
    <cellStyle name="Normal 12 7 2 3 4 2 2 2" xfId="8698" xr:uid="{00000000-0005-0000-0000-0000A2B40000}"/>
    <cellStyle name="Normal 12 7 2 3 4 2 2 2 2" xfId="21509" xr:uid="{00000000-0005-0000-0000-0000A3B40000}"/>
    <cellStyle name="Normal 12 7 2 3 4 2 2 2 2 2" xfId="47129" xr:uid="{00000000-0005-0000-0000-0000A4B40000}"/>
    <cellStyle name="Normal 12 7 2 3 4 2 2 2 3" xfId="34319" xr:uid="{00000000-0005-0000-0000-0000A5B40000}"/>
    <cellStyle name="Normal 12 7 2 3 4 2 2 3" xfId="16019" xr:uid="{00000000-0005-0000-0000-0000A6B40000}"/>
    <cellStyle name="Normal 12 7 2 3 4 2 2 3 2" xfId="41639" xr:uid="{00000000-0005-0000-0000-0000A7B40000}"/>
    <cellStyle name="Normal 12 7 2 3 4 2 2 4" xfId="28829" xr:uid="{00000000-0005-0000-0000-0000A8B40000}"/>
    <cellStyle name="Normal 12 7 2 3 4 2 3" xfId="5038" xr:uid="{00000000-0005-0000-0000-0000A9B40000}"/>
    <cellStyle name="Normal 12 7 2 3 4 2 3 2" xfId="10528" xr:uid="{00000000-0005-0000-0000-0000AAB40000}"/>
    <cellStyle name="Normal 12 7 2 3 4 2 3 2 2" xfId="23339" xr:uid="{00000000-0005-0000-0000-0000ABB40000}"/>
    <cellStyle name="Normal 12 7 2 3 4 2 3 2 2 2" xfId="48959" xr:uid="{00000000-0005-0000-0000-0000ACB40000}"/>
    <cellStyle name="Normal 12 7 2 3 4 2 3 2 3" xfId="36149" xr:uid="{00000000-0005-0000-0000-0000ADB40000}"/>
    <cellStyle name="Normal 12 7 2 3 4 2 3 3" xfId="17849" xr:uid="{00000000-0005-0000-0000-0000AEB40000}"/>
    <cellStyle name="Normal 12 7 2 3 4 2 3 3 2" xfId="43469" xr:uid="{00000000-0005-0000-0000-0000AFB40000}"/>
    <cellStyle name="Normal 12 7 2 3 4 2 3 4" xfId="30659" xr:uid="{00000000-0005-0000-0000-0000B0B40000}"/>
    <cellStyle name="Normal 12 7 2 3 4 2 4" xfId="12358" xr:uid="{00000000-0005-0000-0000-0000B1B40000}"/>
    <cellStyle name="Normal 12 7 2 3 4 2 4 2" xfId="25169" xr:uid="{00000000-0005-0000-0000-0000B2B40000}"/>
    <cellStyle name="Normal 12 7 2 3 4 2 4 2 2" xfId="50789" xr:uid="{00000000-0005-0000-0000-0000B3B40000}"/>
    <cellStyle name="Normal 12 7 2 3 4 2 4 3" xfId="37979" xr:uid="{00000000-0005-0000-0000-0000B4B40000}"/>
    <cellStyle name="Normal 12 7 2 3 4 2 5" xfId="6868" xr:uid="{00000000-0005-0000-0000-0000B5B40000}"/>
    <cellStyle name="Normal 12 7 2 3 4 2 5 2" xfId="19679" xr:uid="{00000000-0005-0000-0000-0000B6B40000}"/>
    <cellStyle name="Normal 12 7 2 3 4 2 5 2 2" xfId="45299" xr:uid="{00000000-0005-0000-0000-0000B7B40000}"/>
    <cellStyle name="Normal 12 7 2 3 4 2 5 3" xfId="32489" xr:uid="{00000000-0005-0000-0000-0000B8B40000}"/>
    <cellStyle name="Normal 12 7 2 3 4 2 6" xfId="14189" xr:uid="{00000000-0005-0000-0000-0000B9B40000}"/>
    <cellStyle name="Normal 12 7 2 3 4 2 6 2" xfId="39809" xr:uid="{00000000-0005-0000-0000-0000BAB40000}"/>
    <cellStyle name="Normal 12 7 2 3 4 2 7" xfId="26999" xr:uid="{00000000-0005-0000-0000-0000BBB40000}"/>
    <cellStyle name="Normal 12 7 2 3 4 3" xfId="2314" xr:uid="{00000000-0005-0000-0000-0000BCB40000}"/>
    <cellStyle name="Normal 12 7 2 3 4 3 2" xfId="7804" xr:uid="{00000000-0005-0000-0000-0000BDB40000}"/>
    <cellStyle name="Normal 12 7 2 3 4 3 2 2" xfId="20615" xr:uid="{00000000-0005-0000-0000-0000BEB40000}"/>
    <cellStyle name="Normal 12 7 2 3 4 3 2 2 2" xfId="46235" xr:uid="{00000000-0005-0000-0000-0000BFB40000}"/>
    <cellStyle name="Normal 12 7 2 3 4 3 2 3" xfId="33425" xr:uid="{00000000-0005-0000-0000-0000C0B40000}"/>
    <cellStyle name="Normal 12 7 2 3 4 3 3" xfId="15125" xr:uid="{00000000-0005-0000-0000-0000C1B40000}"/>
    <cellStyle name="Normal 12 7 2 3 4 3 3 2" xfId="40745" xr:uid="{00000000-0005-0000-0000-0000C2B40000}"/>
    <cellStyle name="Normal 12 7 2 3 4 3 4" xfId="27935" xr:uid="{00000000-0005-0000-0000-0000C3B40000}"/>
    <cellStyle name="Normal 12 7 2 3 4 4" xfId="4144" xr:uid="{00000000-0005-0000-0000-0000C4B40000}"/>
    <cellStyle name="Normal 12 7 2 3 4 4 2" xfId="9634" xr:uid="{00000000-0005-0000-0000-0000C5B40000}"/>
    <cellStyle name="Normal 12 7 2 3 4 4 2 2" xfId="22445" xr:uid="{00000000-0005-0000-0000-0000C6B40000}"/>
    <cellStyle name="Normal 12 7 2 3 4 4 2 2 2" xfId="48065" xr:uid="{00000000-0005-0000-0000-0000C7B40000}"/>
    <cellStyle name="Normal 12 7 2 3 4 4 2 3" xfId="35255" xr:uid="{00000000-0005-0000-0000-0000C8B40000}"/>
    <cellStyle name="Normal 12 7 2 3 4 4 3" xfId="16955" xr:uid="{00000000-0005-0000-0000-0000C9B40000}"/>
    <cellStyle name="Normal 12 7 2 3 4 4 3 2" xfId="42575" xr:uid="{00000000-0005-0000-0000-0000CAB40000}"/>
    <cellStyle name="Normal 12 7 2 3 4 4 4" xfId="29765" xr:uid="{00000000-0005-0000-0000-0000CBB40000}"/>
    <cellStyle name="Normal 12 7 2 3 4 5" xfId="11464" xr:uid="{00000000-0005-0000-0000-0000CCB40000}"/>
    <cellStyle name="Normal 12 7 2 3 4 5 2" xfId="24275" xr:uid="{00000000-0005-0000-0000-0000CDB40000}"/>
    <cellStyle name="Normal 12 7 2 3 4 5 2 2" xfId="49895" xr:uid="{00000000-0005-0000-0000-0000CEB40000}"/>
    <cellStyle name="Normal 12 7 2 3 4 5 3" xfId="37085" xr:uid="{00000000-0005-0000-0000-0000CFB40000}"/>
    <cellStyle name="Normal 12 7 2 3 4 6" xfId="5974" xr:uid="{00000000-0005-0000-0000-0000D0B40000}"/>
    <cellStyle name="Normal 12 7 2 3 4 6 2" xfId="18785" xr:uid="{00000000-0005-0000-0000-0000D1B40000}"/>
    <cellStyle name="Normal 12 7 2 3 4 6 2 2" xfId="44405" xr:uid="{00000000-0005-0000-0000-0000D2B40000}"/>
    <cellStyle name="Normal 12 7 2 3 4 6 3" xfId="31595" xr:uid="{00000000-0005-0000-0000-0000D3B40000}"/>
    <cellStyle name="Normal 12 7 2 3 4 7" xfId="13295" xr:uid="{00000000-0005-0000-0000-0000D4B40000}"/>
    <cellStyle name="Normal 12 7 2 3 4 7 2" xfId="38915" xr:uid="{00000000-0005-0000-0000-0000D5B40000}"/>
    <cellStyle name="Normal 12 7 2 3 4 8" xfId="26105" xr:uid="{00000000-0005-0000-0000-0000D6B40000}"/>
    <cellStyle name="Normal 12 7 2 3 5" xfId="842" xr:uid="{00000000-0005-0000-0000-0000D7B40000}"/>
    <cellStyle name="Normal 12 7 2 3 5 2" xfId="1737" xr:uid="{00000000-0005-0000-0000-0000D8B40000}"/>
    <cellStyle name="Normal 12 7 2 3 5 2 2" xfId="3567" xr:uid="{00000000-0005-0000-0000-0000D9B40000}"/>
    <cellStyle name="Normal 12 7 2 3 5 2 2 2" xfId="9057" xr:uid="{00000000-0005-0000-0000-0000DAB40000}"/>
    <cellStyle name="Normal 12 7 2 3 5 2 2 2 2" xfId="21868" xr:uid="{00000000-0005-0000-0000-0000DBB40000}"/>
    <cellStyle name="Normal 12 7 2 3 5 2 2 2 2 2" xfId="47488" xr:uid="{00000000-0005-0000-0000-0000DCB40000}"/>
    <cellStyle name="Normal 12 7 2 3 5 2 2 2 3" xfId="34678" xr:uid="{00000000-0005-0000-0000-0000DDB40000}"/>
    <cellStyle name="Normal 12 7 2 3 5 2 2 3" xfId="16378" xr:uid="{00000000-0005-0000-0000-0000DEB40000}"/>
    <cellStyle name="Normal 12 7 2 3 5 2 2 3 2" xfId="41998" xr:uid="{00000000-0005-0000-0000-0000DFB40000}"/>
    <cellStyle name="Normal 12 7 2 3 5 2 2 4" xfId="29188" xr:uid="{00000000-0005-0000-0000-0000E0B40000}"/>
    <cellStyle name="Normal 12 7 2 3 5 2 3" xfId="5397" xr:uid="{00000000-0005-0000-0000-0000E1B40000}"/>
    <cellStyle name="Normal 12 7 2 3 5 2 3 2" xfId="10887" xr:uid="{00000000-0005-0000-0000-0000E2B40000}"/>
    <cellStyle name="Normal 12 7 2 3 5 2 3 2 2" xfId="23698" xr:uid="{00000000-0005-0000-0000-0000E3B40000}"/>
    <cellStyle name="Normal 12 7 2 3 5 2 3 2 2 2" xfId="49318" xr:uid="{00000000-0005-0000-0000-0000E4B40000}"/>
    <cellStyle name="Normal 12 7 2 3 5 2 3 2 3" xfId="36508" xr:uid="{00000000-0005-0000-0000-0000E5B40000}"/>
    <cellStyle name="Normal 12 7 2 3 5 2 3 3" xfId="18208" xr:uid="{00000000-0005-0000-0000-0000E6B40000}"/>
    <cellStyle name="Normal 12 7 2 3 5 2 3 3 2" xfId="43828" xr:uid="{00000000-0005-0000-0000-0000E7B40000}"/>
    <cellStyle name="Normal 12 7 2 3 5 2 3 4" xfId="31018" xr:uid="{00000000-0005-0000-0000-0000E8B40000}"/>
    <cellStyle name="Normal 12 7 2 3 5 2 4" xfId="12717" xr:uid="{00000000-0005-0000-0000-0000E9B40000}"/>
    <cellStyle name="Normal 12 7 2 3 5 2 4 2" xfId="25528" xr:uid="{00000000-0005-0000-0000-0000EAB40000}"/>
    <cellStyle name="Normal 12 7 2 3 5 2 4 2 2" xfId="51148" xr:uid="{00000000-0005-0000-0000-0000EBB40000}"/>
    <cellStyle name="Normal 12 7 2 3 5 2 4 3" xfId="38338" xr:uid="{00000000-0005-0000-0000-0000ECB40000}"/>
    <cellStyle name="Normal 12 7 2 3 5 2 5" xfId="7227" xr:uid="{00000000-0005-0000-0000-0000EDB40000}"/>
    <cellStyle name="Normal 12 7 2 3 5 2 5 2" xfId="20038" xr:uid="{00000000-0005-0000-0000-0000EEB40000}"/>
    <cellStyle name="Normal 12 7 2 3 5 2 5 2 2" xfId="45658" xr:uid="{00000000-0005-0000-0000-0000EFB40000}"/>
    <cellStyle name="Normal 12 7 2 3 5 2 5 3" xfId="32848" xr:uid="{00000000-0005-0000-0000-0000F0B40000}"/>
    <cellStyle name="Normal 12 7 2 3 5 2 6" xfId="14548" xr:uid="{00000000-0005-0000-0000-0000F1B40000}"/>
    <cellStyle name="Normal 12 7 2 3 5 2 6 2" xfId="40168" xr:uid="{00000000-0005-0000-0000-0000F2B40000}"/>
    <cellStyle name="Normal 12 7 2 3 5 2 7" xfId="27358" xr:uid="{00000000-0005-0000-0000-0000F3B40000}"/>
    <cellStyle name="Normal 12 7 2 3 5 3" xfId="2673" xr:uid="{00000000-0005-0000-0000-0000F4B40000}"/>
    <cellStyle name="Normal 12 7 2 3 5 3 2" xfId="8163" xr:uid="{00000000-0005-0000-0000-0000F5B40000}"/>
    <cellStyle name="Normal 12 7 2 3 5 3 2 2" xfId="20974" xr:uid="{00000000-0005-0000-0000-0000F6B40000}"/>
    <cellStyle name="Normal 12 7 2 3 5 3 2 2 2" xfId="46594" xr:uid="{00000000-0005-0000-0000-0000F7B40000}"/>
    <cellStyle name="Normal 12 7 2 3 5 3 2 3" xfId="33784" xr:uid="{00000000-0005-0000-0000-0000F8B40000}"/>
    <cellStyle name="Normal 12 7 2 3 5 3 3" xfId="15484" xr:uid="{00000000-0005-0000-0000-0000F9B40000}"/>
    <cellStyle name="Normal 12 7 2 3 5 3 3 2" xfId="41104" xr:uid="{00000000-0005-0000-0000-0000FAB40000}"/>
    <cellStyle name="Normal 12 7 2 3 5 3 4" xfId="28294" xr:uid="{00000000-0005-0000-0000-0000FBB40000}"/>
    <cellStyle name="Normal 12 7 2 3 5 4" xfId="4503" xr:uid="{00000000-0005-0000-0000-0000FCB40000}"/>
    <cellStyle name="Normal 12 7 2 3 5 4 2" xfId="9993" xr:uid="{00000000-0005-0000-0000-0000FDB40000}"/>
    <cellStyle name="Normal 12 7 2 3 5 4 2 2" xfId="22804" xr:uid="{00000000-0005-0000-0000-0000FEB40000}"/>
    <cellStyle name="Normal 12 7 2 3 5 4 2 2 2" xfId="48424" xr:uid="{00000000-0005-0000-0000-0000FFB40000}"/>
    <cellStyle name="Normal 12 7 2 3 5 4 2 3" xfId="35614" xr:uid="{00000000-0005-0000-0000-000000B50000}"/>
    <cellStyle name="Normal 12 7 2 3 5 4 3" xfId="17314" xr:uid="{00000000-0005-0000-0000-000001B50000}"/>
    <cellStyle name="Normal 12 7 2 3 5 4 3 2" xfId="42934" xr:uid="{00000000-0005-0000-0000-000002B50000}"/>
    <cellStyle name="Normal 12 7 2 3 5 4 4" xfId="30124" xr:uid="{00000000-0005-0000-0000-000003B50000}"/>
    <cellStyle name="Normal 12 7 2 3 5 5" xfId="11823" xr:uid="{00000000-0005-0000-0000-000004B50000}"/>
    <cellStyle name="Normal 12 7 2 3 5 5 2" xfId="24634" xr:uid="{00000000-0005-0000-0000-000005B50000}"/>
    <cellStyle name="Normal 12 7 2 3 5 5 2 2" xfId="50254" xr:uid="{00000000-0005-0000-0000-000006B50000}"/>
    <cellStyle name="Normal 12 7 2 3 5 5 3" xfId="37444" xr:uid="{00000000-0005-0000-0000-000007B50000}"/>
    <cellStyle name="Normal 12 7 2 3 5 6" xfId="6333" xr:uid="{00000000-0005-0000-0000-000008B50000}"/>
    <cellStyle name="Normal 12 7 2 3 5 6 2" xfId="19144" xr:uid="{00000000-0005-0000-0000-000009B50000}"/>
    <cellStyle name="Normal 12 7 2 3 5 6 2 2" xfId="44764" xr:uid="{00000000-0005-0000-0000-00000AB50000}"/>
    <cellStyle name="Normal 12 7 2 3 5 6 3" xfId="31954" xr:uid="{00000000-0005-0000-0000-00000BB50000}"/>
    <cellStyle name="Normal 12 7 2 3 5 7" xfId="13654" xr:uid="{00000000-0005-0000-0000-00000CB50000}"/>
    <cellStyle name="Normal 12 7 2 3 5 7 2" xfId="39274" xr:uid="{00000000-0005-0000-0000-00000DB50000}"/>
    <cellStyle name="Normal 12 7 2 3 5 8" xfId="26464" xr:uid="{00000000-0005-0000-0000-00000EB50000}"/>
    <cellStyle name="Normal 12 7 2 3 6" xfId="1243" xr:uid="{00000000-0005-0000-0000-00000FB50000}"/>
    <cellStyle name="Normal 12 7 2 3 6 2" xfId="3073" xr:uid="{00000000-0005-0000-0000-000010B50000}"/>
    <cellStyle name="Normal 12 7 2 3 6 2 2" xfId="8563" xr:uid="{00000000-0005-0000-0000-000011B50000}"/>
    <cellStyle name="Normal 12 7 2 3 6 2 2 2" xfId="21374" xr:uid="{00000000-0005-0000-0000-000012B50000}"/>
    <cellStyle name="Normal 12 7 2 3 6 2 2 2 2" xfId="46994" xr:uid="{00000000-0005-0000-0000-000013B50000}"/>
    <cellStyle name="Normal 12 7 2 3 6 2 2 3" xfId="34184" xr:uid="{00000000-0005-0000-0000-000014B50000}"/>
    <cellStyle name="Normal 12 7 2 3 6 2 3" xfId="15884" xr:uid="{00000000-0005-0000-0000-000015B50000}"/>
    <cellStyle name="Normal 12 7 2 3 6 2 3 2" xfId="41504" xr:uid="{00000000-0005-0000-0000-000016B50000}"/>
    <cellStyle name="Normal 12 7 2 3 6 2 4" xfId="28694" xr:uid="{00000000-0005-0000-0000-000017B50000}"/>
    <cellStyle name="Normal 12 7 2 3 6 3" xfId="4903" xr:uid="{00000000-0005-0000-0000-000018B50000}"/>
    <cellStyle name="Normal 12 7 2 3 6 3 2" xfId="10393" xr:uid="{00000000-0005-0000-0000-000019B50000}"/>
    <cellStyle name="Normal 12 7 2 3 6 3 2 2" xfId="23204" xr:uid="{00000000-0005-0000-0000-00001AB50000}"/>
    <cellStyle name="Normal 12 7 2 3 6 3 2 2 2" xfId="48824" xr:uid="{00000000-0005-0000-0000-00001BB50000}"/>
    <cellStyle name="Normal 12 7 2 3 6 3 2 3" xfId="36014" xr:uid="{00000000-0005-0000-0000-00001CB50000}"/>
    <cellStyle name="Normal 12 7 2 3 6 3 3" xfId="17714" xr:uid="{00000000-0005-0000-0000-00001DB50000}"/>
    <cellStyle name="Normal 12 7 2 3 6 3 3 2" xfId="43334" xr:uid="{00000000-0005-0000-0000-00001EB50000}"/>
    <cellStyle name="Normal 12 7 2 3 6 3 4" xfId="30524" xr:uid="{00000000-0005-0000-0000-00001FB50000}"/>
    <cellStyle name="Normal 12 7 2 3 6 4" xfId="12223" xr:uid="{00000000-0005-0000-0000-000020B50000}"/>
    <cellStyle name="Normal 12 7 2 3 6 4 2" xfId="25034" xr:uid="{00000000-0005-0000-0000-000021B50000}"/>
    <cellStyle name="Normal 12 7 2 3 6 4 2 2" xfId="50654" xr:uid="{00000000-0005-0000-0000-000022B50000}"/>
    <cellStyle name="Normal 12 7 2 3 6 4 3" xfId="37844" xr:uid="{00000000-0005-0000-0000-000023B50000}"/>
    <cellStyle name="Normal 12 7 2 3 6 5" xfId="6733" xr:uid="{00000000-0005-0000-0000-000024B50000}"/>
    <cellStyle name="Normal 12 7 2 3 6 5 2" xfId="19544" xr:uid="{00000000-0005-0000-0000-000025B50000}"/>
    <cellStyle name="Normal 12 7 2 3 6 5 2 2" xfId="45164" xr:uid="{00000000-0005-0000-0000-000026B50000}"/>
    <cellStyle name="Normal 12 7 2 3 6 5 3" xfId="32354" xr:uid="{00000000-0005-0000-0000-000027B50000}"/>
    <cellStyle name="Normal 12 7 2 3 6 6" xfId="14054" xr:uid="{00000000-0005-0000-0000-000028B50000}"/>
    <cellStyle name="Normal 12 7 2 3 6 6 2" xfId="39674" xr:uid="{00000000-0005-0000-0000-000029B50000}"/>
    <cellStyle name="Normal 12 7 2 3 6 7" xfId="26864" xr:uid="{00000000-0005-0000-0000-00002AB50000}"/>
    <cellStyle name="Normal 12 7 2 3 7" xfId="2179" xr:uid="{00000000-0005-0000-0000-00002BB50000}"/>
    <cellStyle name="Normal 12 7 2 3 7 2" xfId="7669" xr:uid="{00000000-0005-0000-0000-00002CB50000}"/>
    <cellStyle name="Normal 12 7 2 3 7 2 2" xfId="20480" xr:uid="{00000000-0005-0000-0000-00002DB50000}"/>
    <cellStyle name="Normal 12 7 2 3 7 2 2 2" xfId="46100" xr:uid="{00000000-0005-0000-0000-00002EB50000}"/>
    <cellStyle name="Normal 12 7 2 3 7 2 3" xfId="33290" xr:uid="{00000000-0005-0000-0000-00002FB50000}"/>
    <cellStyle name="Normal 12 7 2 3 7 3" xfId="14990" xr:uid="{00000000-0005-0000-0000-000030B50000}"/>
    <cellStyle name="Normal 12 7 2 3 7 3 2" xfId="40610" xr:uid="{00000000-0005-0000-0000-000031B50000}"/>
    <cellStyle name="Normal 12 7 2 3 7 4" xfId="27800" xr:uid="{00000000-0005-0000-0000-000032B50000}"/>
    <cellStyle name="Normal 12 7 2 3 8" xfId="4009" xr:uid="{00000000-0005-0000-0000-000033B50000}"/>
    <cellStyle name="Normal 12 7 2 3 8 2" xfId="9499" xr:uid="{00000000-0005-0000-0000-000034B50000}"/>
    <cellStyle name="Normal 12 7 2 3 8 2 2" xfId="22310" xr:uid="{00000000-0005-0000-0000-000035B50000}"/>
    <cellStyle name="Normal 12 7 2 3 8 2 2 2" xfId="47930" xr:uid="{00000000-0005-0000-0000-000036B50000}"/>
    <cellStyle name="Normal 12 7 2 3 8 2 3" xfId="35120" xr:uid="{00000000-0005-0000-0000-000037B50000}"/>
    <cellStyle name="Normal 12 7 2 3 8 3" xfId="16820" xr:uid="{00000000-0005-0000-0000-000038B50000}"/>
    <cellStyle name="Normal 12 7 2 3 8 3 2" xfId="42440" xr:uid="{00000000-0005-0000-0000-000039B50000}"/>
    <cellStyle name="Normal 12 7 2 3 8 4" xfId="29630" xr:uid="{00000000-0005-0000-0000-00003AB50000}"/>
    <cellStyle name="Normal 12 7 2 3 9" xfId="11329" xr:uid="{00000000-0005-0000-0000-00003BB50000}"/>
    <cellStyle name="Normal 12 7 2 3 9 2" xfId="24140" xr:uid="{00000000-0005-0000-0000-00003CB50000}"/>
    <cellStyle name="Normal 12 7 2 3 9 2 2" xfId="49760" xr:uid="{00000000-0005-0000-0000-00003DB50000}"/>
    <cellStyle name="Normal 12 7 2 3 9 3" xfId="36950" xr:uid="{00000000-0005-0000-0000-00003EB50000}"/>
    <cellStyle name="Normal 12 7 2 4" xfId="398" xr:uid="{00000000-0005-0000-0000-00003FB50000}"/>
    <cellStyle name="Normal 12 7 2 4 2" xfId="883" xr:uid="{00000000-0005-0000-0000-000040B50000}"/>
    <cellStyle name="Normal 12 7 2 4 2 2" xfId="1778" xr:uid="{00000000-0005-0000-0000-000041B50000}"/>
    <cellStyle name="Normal 12 7 2 4 2 2 2" xfId="3608" xr:uid="{00000000-0005-0000-0000-000042B50000}"/>
    <cellStyle name="Normal 12 7 2 4 2 2 2 2" xfId="9098" xr:uid="{00000000-0005-0000-0000-000043B50000}"/>
    <cellStyle name="Normal 12 7 2 4 2 2 2 2 2" xfId="21909" xr:uid="{00000000-0005-0000-0000-000044B50000}"/>
    <cellStyle name="Normal 12 7 2 4 2 2 2 2 2 2" xfId="47529" xr:uid="{00000000-0005-0000-0000-000045B50000}"/>
    <cellStyle name="Normal 12 7 2 4 2 2 2 2 3" xfId="34719" xr:uid="{00000000-0005-0000-0000-000046B50000}"/>
    <cellStyle name="Normal 12 7 2 4 2 2 2 3" xfId="16419" xr:uid="{00000000-0005-0000-0000-000047B50000}"/>
    <cellStyle name="Normal 12 7 2 4 2 2 2 3 2" xfId="42039" xr:uid="{00000000-0005-0000-0000-000048B50000}"/>
    <cellStyle name="Normal 12 7 2 4 2 2 2 4" xfId="29229" xr:uid="{00000000-0005-0000-0000-000049B50000}"/>
    <cellStyle name="Normal 12 7 2 4 2 2 3" xfId="5438" xr:uid="{00000000-0005-0000-0000-00004AB50000}"/>
    <cellStyle name="Normal 12 7 2 4 2 2 3 2" xfId="10928" xr:uid="{00000000-0005-0000-0000-00004BB50000}"/>
    <cellStyle name="Normal 12 7 2 4 2 2 3 2 2" xfId="23739" xr:uid="{00000000-0005-0000-0000-00004CB50000}"/>
    <cellStyle name="Normal 12 7 2 4 2 2 3 2 2 2" xfId="49359" xr:uid="{00000000-0005-0000-0000-00004DB50000}"/>
    <cellStyle name="Normal 12 7 2 4 2 2 3 2 3" xfId="36549" xr:uid="{00000000-0005-0000-0000-00004EB50000}"/>
    <cellStyle name="Normal 12 7 2 4 2 2 3 3" xfId="18249" xr:uid="{00000000-0005-0000-0000-00004FB50000}"/>
    <cellStyle name="Normal 12 7 2 4 2 2 3 3 2" xfId="43869" xr:uid="{00000000-0005-0000-0000-000050B50000}"/>
    <cellStyle name="Normal 12 7 2 4 2 2 3 4" xfId="31059" xr:uid="{00000000-0005-0000-0000-000051B50000}"/>
    <cellStyle name="Normal 12 7 2 4 2 2 4" xfId="12758" xr:uid="{00000000-0005-0000-0000-000052B50000}"/>
    <cellStyle name="Normal 12 7 2 4 2 2 4 2" xfId="25569" xr:uid="{00000000-0005-0000-0000-000053B50000}"/>
    <cellStyle name="Normal 12 7 2 4 2 2 4 2 2" xfId="51189" xr:uid="{00000000-0005-0000-0000-000054B50000}"/>
    <cellStyle name="Normal 12 7 2 4 2 2 4 3" xfId="38379" xr:uid="{00000000-0005-0000-0000-000055B50000}"/>
    <cellStyle name="Normal 12 7 2 4 2 2 5" xfId="7268" xr:uid="{00000000-0005-0000-0000-000056B50000}"/>
    <cellStyle name="Normal 12 7 2 4 2 2 5 2" xfId="20079" xr:uid="{00000000-0005-0000-0000-000057B50000}"/>
    <cellStyle name="Normal 12 7 2 4 2 2 5 2 2" xfId="45699" xr:uid="{00000000-0005-0000-0000-000058B50000}"/>
    <cellStyle name="Normal 12 7 2 4 2 2 5 3" xfId="32889" xr:uid="{00000000-0005-0000-0000-000059B50000}"/>
    <cellStyle name="Normal 12 7 2 4 2 2 6" xfId="14589" xr:uid="{00000000-0005-0000-0000-00005AB50000}"/>
    <cellStyle name="Normal 12 7 2 4 2 2 6 2" xfId="40209" xr:uid="{00000000-0005-0000-0000-00005BB50000}"/>
    <cellStyle name="Normal 12 7 2 4 2 2 7" xfId="27399" xr:uid="{00000000-0005-0000-0000-00005CB50000}"/>
    <cellStyle name="Normal 12 7 2 4 2 3" xfId="2714" xr:uid="{00000000-0005-0000-0000-00005DB50000}"/>
    <cellStyle name="Normal 12 7 2 4 2 3 2" xfId="8204" xr:uid="{00000000-0005-0000-0000-00005EB50000}"/>
    <cellStyle name="Normal 12 7 2 4 2 3 2 2" xfId="21015" xr:uid="{00000000-0005-0000-0000-00005FB50000}"/>
    <cellStyle name="Normal 12 7 2 4 2 3 2 2 2" xfId="46635" xr:uid="{00000000-0005-0000-0000-000060B50000}"/>
    <cellStyle name="Normal 12 7 2 4 2 3 2 3" xfId="33825" xr:uid="{00000000-0005-0000-0000-000061B50000}"/>
    <cellStyle name="Normal 12 7 2 4 2 3 3" xfId="15525" xr:uid="{00000000-0005-0000-0000-000062B50000}"/>
    <cellStyle name="Normal 12 7 2 4 2 3 3 2" xfId="41145" xr:uid="{00000000-0005-0000-0000-000063B50000}"/>
    <cellStyle name="Normal 12 7 2 4 2 3 4" xfId="28335" xr:uid="{00000000-0005-0000-0000-000064B50000}"/>
    <cellStyle name="Normal 12 7 2 4 2 4" xfId="4544" xr:uid="{00000000-0005-0000-0000-000065B50000}"/>
    <cellStyle name="Normal 12 7 2 4 2 4 2" xfId="10034" xr:uid="{00000000-0005-0000-0000-000066B50000}"/>
    <cellStyle name="Normal 12 7 2 4 2 4 2 2" xfId="22845" xr:uid="{00000000-0005-0000-0000-000067B50000}"/>
    <cellStyle name="Normal 12 7 2 4 2 4 2 2 2" xfId="48465" xr:uid="{00000000-0005-0000-0000-000068B50000}"/>
    <cellStyle name="Normal 12 7 2 4 2 4 2 3" xfId="35655" xr:uid="{00000000-0005-0000-0000-000069B50000}"/>
    <cellStyle name="Normal 12 7 2 4 2 4 3" xfId="17355" xr:uid="{00000000-0005-0000-0000-00006AB50000}"/>
    <cellStyle name="Normal 12 7 2 4 2 4 3 2" xfId="42975" xr:uid="{00000000-0005-0000-0000-00006BB50000}"/>
    <cellStyle name="Normal 12 7 2 4 2 4 4" xfId="30165" xr:uid="{00000000-0005-0000-0000-00006CB50000}"/>
    <cellStyle name="Normal 12 7 2 4 2 5" xfId="11864" xr:uid="{00000000-0005-0000-0000-00006DB50000}"/>
    <cellStyle name="Normal 12 7 2 4 2 5 2" xfId="24675" xr:uid="{00000000-0005-0000-0000-00006EB50000}"/>
    <cellStyle name="Normal 12 7 2 4 2 5 2 2" xfId="50295" xr:uid="{00000000-0005-0000-0000-00006FB50000}"/>
    <cellStyle name="Normal 12 7 2 4 2 5 3" xfId="37485" xr:uid="{00000000-0005-0000-0000-000070B50000}"/>
    <cellStyle name="Normal 12 7 2 4 2 6" xfId="6374" xr:uid="{00000000-0005-0000-0000-000071B50000}"/>
    <cellStyle name="Normal 12 7 2 4 2 6 2" xfId="19185" xr:uid="{00000000-0005-0000-0000-000072B50000}"/>
    <cellStyle name="Normal 12 7 2 4 2 6 2 2" xfId="44805" xr:uid="{00000000-0005-0000-0000-000073B50000}"/>
    <cellStyle name="Normal 12 7 2 4 2 6 3" xfId="31995" xr:uid="{00000000-0005-0000-0000-000074B50000}"/>
    <cellStyle name="Normal 12 7 2 4 2 7" xfId="13695" xr:uid="{00000000-0005-0000-0000-000075B50000}"/>
    <cellStyle name="Normal 12 7 2 4 2 7 2" xfId="39315" xr:uid="{00000000-0005-0000-0000-000076B50000}"/>
    <cellStyle name="Normal 12 7 2 4 2 8" xfId="26505" xr:uid="{00000000-0005-0000-0000-000077B50000}"/>
    <cellStyle name="Normal 12 7 2 4 3" xfId="1293" xr:uid="{00000000-0005-0000-0000-000078B50000}"/>
    <cellStyle name="Normal 12 7 2 4 3 2" xfId="3123" xr:uid="{00000000-0005-0000-0000-000079B50000}"/>
    <cellStyle name="Normal 12 7 2 4 3 2 2" xfId="8613" xr:uid="{00000000-0005-0000-0000-00007AB50000}"/>
    <cellStyle name="Normal 12 7 2 4 3 2 2 2" xfId="21424" xr:uid="{00000000-0005-0000-0000-00007BB50000}"/>
    <cellStyle name="Normal 12 7 2 4 3 2 2 2 2" xfId="47044" xr:uid="{00000000-0005-0000-0000-00007CB50000}"/>
    <cellStyle name="Normal 12 7 2 4 3 2 2 3" xfId="34234" xr:uid="{00000000-0005-0000-0000-00007DB50000}"/>
    <cellStyle name="Normal 12 7 2 4 3 2 3" xfId="15934" xr:uid="{00000000-0005-0000-0000-00007EB50000}"/>
    <cellStyle name="Normal 12 7 2 4 3 2 3 2" xfId="41554" xr:uid="{00000000-0005-0000-0000-00007FB50000}"/>
    <cellStyle name="Normal 12 7 2 4 3 2 4" xfId="28744" xr:uid="{00000000-0005-0000-0000-000080B50000}"/>
    <cellStyle name="Normal 12 7 2 4 3 3" xfId="4953" xr:uid="{00000000-0005-0000-0000-000081B50000}"/>
    <cellStyle name="Normal 12 7 2 4 3 3 2" xfId="10443" xr:uid="{00000000-0005-0000-0000-000082B50000}"/>
    <cellStyle name="Normal 12 7 2 4 3 3 2 2" xfId="23254" xr:uid="{00000000-0005-0000-0000-000083B50000}"/>
    <cellStyle name="Normal 12 7 2 4 3 3 2 2 2" xfId="48874" xr:uid="{00000000-0005-0000-0000-000084B50000}"/>
    <cellStyle name="Normal 12 7 2 4 3 3 2 3" xfId="36064" xr:uid="{00000000-0005-0000-0000-000085B50000}"/>
    <cellStyle name="Normal 12 7 2 4 3 3 3" xfId="17764" xr:uid="{00000000-0005-0000-0000-000086B50000}"/>
    <cellStyle name="Normal 12 7 2 4 3 3 3 2" xfId="43384" xr:uid="{00000000-0005-0000-0000-000087B50000}"/>
    <cellStyle name="Normal 12 7 2 4 3 3 4" xfId="30574" xr:uid="{00000000-0005-0000-0000-000088B50000}"/>
    <cellStyle name="Normal 12 7 2 4 3 4" xfId="12273" xr:uid="{00000000-0005-0000-0000-000089B50000}"/>
    <cellStyle name="Normal 12 7 2 4 3 4 2" xfId="25084" xr:uid="{00000000-0005-0000-0000-00008AB50000}"/>
    <cellStyle name="Normal 12 7 2 4 3 4 2 2" xfId="50704" xr:uid="{00000000-0005-0000-0000-00008BB50000}"/>
    <cellStyle name="Normal 12 7 2 4 3 4 3" xfId="37894" xr:uid="{00000000-0005-0000-0000-00008CB50000}"/>
    <cellStyle name="Normal 12 7 2 4 3 5" xfId="6783" xr:uid="{00000000-0005-0000-0000-00008DB50000}"/>
    <cellStyle name="Normal 12 7 2 4 3 5 2" xfId="19594" xr:uid="{00000000-0005-0000-0000-00008EB50000}"/>
    <cellStyle name="Normal 12 7 2 4 3 5 2 2" xfId="45214" xr:uid="{00000000-0005-0000-0000-00008FB50000}"/>
    <cellStyle name="Normal 12 7 2 4 3 5 3" xfId="32404" xr:uid="{00000000-0005-0000-0000-000090B50000}"/>
    <cellStyle name="Normal 12 7 2 4 3 6" xfId="14104" xr:uid="{00000000-0005-0000-0000-000091B50000}"/>
    <cellStyle name="Normal 12 7 2 4 3 6 2" xfId="39724" xr:uid="{00000000-0005-0000-0000-000092B50000}"/>
    <cellStyle name="Normal 12 7 2 4 3 7" xfId="26914" xr:uid="{00000000-0005-0000-0000-000093B50000}"/>
    <cellStyle name="Normal 12 7 2 4 4" xfId="2229" xr:uid="{00000000-0005-0000-0000-000094B50000}"/>
    <cellStyle name="Normal 12 7 2 4 4 2" xfId="7719" xr:uid="{00000000-0005-0000-0000-000095B50000}"/>
    <cellStyle name="Normal 12 7 2 4 4 2 2" xfId="20530" xr:uid="{00000000-0005-0000-0000-000096B50000}"/>
    <cellStyle name="Normal 12 7 2 4 4 2 2 2" xfId="46150" xr:uid="{00000000-0005-0000-0000-000097B50000}"/>
    <cellStyle name="Normal 12 7 2 4 4 2 3" xfId="33340" xr:uid="{00000000-0005-0000-0000-000098B50000}"/>
    <cellStyle name="Normal 12 7 2 4 4 3" xfId="15040" xr:uid="{00000000-0005-0000-0000-000099B50000}"/>
    <cellStyle name="Normal 12 7 2 4 4 3 2" xfId="40660" xr:uid="{00000000-0005-0000-0000-00009AB50000}"/>
    <cellStyle name="Normal 12 7 2 4 4 4" xfId="27850" xr:uid="{00000000-0005-0000-0000-00009BB50000}"/>
    <cellStyle name="Normal 12 7 2 4 5" xfId="4059" xr:uid="{00000000-0005-0000-0000-00009CB50000}"/>
    <cellStyle name="Normal 12 7 2 4 5 2" xfId="9549" xr:uid="{00000000-0005-0000-0000-00009DB50000}"/>
    <cellStyle name="Normal 12 7 2 4 5 2 2" xfId="22360" xr:uid="{00000000-0005-0000-0000-00009EB50000}"/>
    <cellStyle name="Normal 12 7 2 4 5 2 2 2" xfId="47980" xr:uid="{00000000-0005-0000-0000-00009FB50000}"/>
    <cellStyle name="Normal 12 7 2 4 5 2 3" xfId="35170" xr:uid="{00000000-0005-0000-0000-0000A0B50000}"/>
    <cellStyle name="Normal 12 7 2 4 5 3" xfId="16870" xr:uid="{00000000-0005-0000-0000-0000A1B50000}"/>
    <cellStyle name="Normal 12 7 2 4 5 3 2" xfId="42490" xr:uid="{00000000-0005-0000-0000-0000A2B50000}"/>
    <cellStyle name="Normal 12 7 2 4 5 4" xfId="29680" xr:uid="{00000000-0005-0000-0000-0000A3B50000}"/>
    <cellStyle name="Normal 12 7 2 4 6" xfId="11379" xr:uid="{00000000-0005-0000-0000-0000A4B50000}"/>
    <cellStyle name="Normal 12 7 2 4 6 2" xfId="24190" xr:uid="{00000000-0005-0000-0000-0000A5B50000}"/>
    <cellStyle name="Normal 12 7 2 4 6 2 2" xfId="49810" xr:uid="{00000000-0005-0000-0000-0000A6B50000}"/>
    <cellStyle name="Normal 12 7 2 4 6 3" xfId="37000" xr:uid="{00000000-0005-0000-0000-0000A7B50000}"/>
    <cellStyle name="Normal 12 7 2 4 7" xfId="5889" xr:uid="{00000000-0005-0000-0000-0000A8B50000}"/>
    <cellStyle name="Normal 12 7 2 4 7 2" xfId="18700" xr:uid="{00000000-0005-0000-0000-0000A9B50000}"/>
    <cellStyle name="Normal 12 7 2 4 7 2 2" xfId="44320" xr:uid="{00000000-0005-0000-0000-0000AAB50000}"/>
    <cellStyle name="Normal 12 7 2 4 7 3" xfId="31510" xr:uid="{00000000-0005-0000-0000-0000ABB50000}"/>
    <cellStyle name="Normal 12 7 2 4 8" xfId="13210" xr:uid="{00000000-0005-0000-0000-0000ACB50000}"/>
    <cellStyle name="Normal 12 7 2 4 8 2" xfId="38830" xr:uid="{00000000-0005-0000-0000-0000ADB50000}"/>
    <cellStyle name="Normal 12 7 2 4 9" xfId="26020" xr:uid="{00000000-0005-0000-0000-0000AEB50000}"/>
    <cellStyle name="Normal 12 7 2 5" xfId="616" xr:uid="{00000000-0005-0000-0000-0000AFB50000}"/>
    <cellStyle name="Normal 12 7 2 5 2" xfId="1016" xr:uid="{00000000-0005-0000-0000-0000B0B50000}"/>
    <cellStyle name="Normal 12 7 2 5 2 2" xfId="1911" xr:uid="{00000000-0005-0000-0000-0000B1B50000}"/>
    <cellStyle name="Normal 12 7 2 5 2 2 2" xfId="3741" xr:uid="{00000000-0005-0000-0000-0000B2B50000}"/>
    <cellStyle name="Normal 12 7 2 5 2 2 2 2" xfId="9231" xr:uid="{00000000-0005-0000-0000-0000B3B50000}"/>
    <cellStyle name="Normal 12 7 2 5 2 2 2 2 2" xfId="22042" xr:uid="{00000000-0005-0000-0000-0000B4B50000}"/>
    <cellStyle name="Normal 12 7 2 5 2 2 2 2 2 2" xfId="47662" xr:uid="{00000000-0005-0000-0000-0000B5B50000}"/>
    <cellStyle name="Normal 12 7 2 5 2 2 2 2 3" xfId="34852" xr:uid="{00000000-0005-0000-0000-0000B6B50000}"/>
    <cellStyle name="Normal 12 7 2 5 2 2 2 3" xfId="16552" xr:uid="{00000000-0005-0000-0000-0000B7B50000}"/>
    <cellStyle name="Normal 12 7 2 5 2 2 2 3 2" xfId="42172" xr:uid="{00000000-0005-0000-0000-0000B8B50000}"/>
    <cellStyle name="Normal 12 7 2 5 2 2 2 4" xfId="29362" xr:uid="{00000000-0005-0000-0000-0000B9B50000}"/>
    <cellStyle name="Normal 12 7 2 5 2 2 3" xfId="5571" xr:uid="{00000000-0005-0000-0000-0000BAB50000}"/>
    <cellStyle name="Normal 12 7 2 5 2 2 3 2" xfId="11061" xr:uid="{00000000-0005-0000-0000-0000BBB50000}"/>
    <cellStyle name="Normal 12 7 2 5 2 2 3 2 2" xfId="23872" xr:uid="{00000000-0005-0000-0000-0000BCB50000}"/>
    <cellStyle name="Normal 12 7 2 5 2 2 3 2 2 2" xfId="49492" xr:uid="{00000000-0005-0000-0000-0000BDB50000}"/>
    <cellStyle name="Normal 12 7 2 5 2 2 3 2 3" xfId="36682" xr:uid="{00000000-0005-0000-0000-0000BEB50000}"/>
    <cellStyle name="Normal 12 7 2 5 2 2 3 3" xfId="18382" xr:uid="{00000000-0005-0000-0000-0000BFB50000}"/>
    <cellStyle name="Normal 12 7 2 5 2 2 3 3 2" xfId="44002" xr:uid="{00000000-0005-0000-0000-0000C0B50000}"/>
    <cellStyle name="Normal 12 7 2 5 2 2 3 4" xfId="31192" xr:uid="{00000000-0005-0000-0000-0000C1B50000}"/>
    <cellStyle name="Normal 12 7 2 5 2 2 4" xfId="12891" xr:uid="{00000000-0005-0000-0000-0000C2B50000}"/>
    <cellStyle name="Normal 12 7 2 5 2 2 4 2" xfId="25702" xr:uid="{00000000-0005-0000-0000-0000C3B50000}"/>
    <cellStyle name="Normal 12 7 2 5 2 2 4 2 2" xfId="51322" xr:uid="{00000000-0005-0000-0000-0000C4B50000}"/>
    <cellStyle name="Normal 12 7 2 5 2 2 4 3" xfId="38512" xr:uid="{00000000-0005-0000-0000-0000C5B50000}"/>
    <cellStyle name="Normal 12 7 2 5 2 2 5" xfId="7401" xr:uid="{00000000-0005-0000-0000-0000C6B50000}"/>
    <cellStyle name="Normal 12 7 2 5 2 2 5 2" xfId="20212" xr:uid="{00000000-0005-0000-0000-0000C7B50000}"/>
    <cellStyle name="Normal 12 7 2 5 2 2 5 2 2" xfId="45832" xr:uid="{00000000-0005-0000-0000-0000C8B50000}"/>
    <cellStyle name="Normal 12 7 2 5 2 2 5 3" xfId="33022" xr:uid="{00000000-0005-0000-0000-0000C9B50000}"/>
    <cellStyle name="Normal 12 7 2 5 2 2 6" xfId="14722" xr:uid="{00000000-0005-0000-0000-0000CAB50000}"/>
    <cellStyle name="Normal 12 7 2 5 2 2 6 2" xfId="40342" xr:uid="{00000000-0005-0000-0000-0000CBB50000}"/>
    <cellStyle name="Normal 12 7 2 5 2 2 7" xfId="27532" xr:uid="{00000000-0005-0000-0000-0000CCB50000}"/>
    <cellStyle name="Normal 12 7 2 5 2 3" xfId="2847" xr:uid="{00000000-0005-0000-0000-0000CDB50000}"/>
    <cellStyle name="Normal 12 7 2 5 2 3 2" xfId="8337" xr:uid="{00000000-0005-0000-0000-0000CEB50000}"/>
    <cellStyle name="Normal 12 7 2 5 2 3 2 2" xfId="21148" xr:uid="{00000000-0005-0000-0000-0000CFB50000}"/>
    <cellStyle name="Normal 12 7 2 5 2 3 2 2 2" xfId="46768" xr:uid="{00000000-0005-0000-0000-0000D0B50000}"/>
    <cellStyle name="Normal 12 7 2 5 2 3 2 3" xfId="33958" xr:uid="{00000000-0005-0000-0000-0000D1B50000}"/>
    <cellStyle name="Normal 12 7 2 5 2 3 3" xfId="15658" xr:uid="{00000000-0005-0000-0000-0000D2B50000}"/>
    <cellStyle name="Normal 12 7 2 5 2 3 3 2" xfId="41278" xr:uid="{00000000-0005-0000-0000-0000D3B50000}"/>
    <cellStyle name="Normal 12 7 2 5 2 3 4" xfId="28468" xr:uid="{00000000-0005-0000-0000-0000D4B50000}"/>
    <cellStyle name="Normal 12 7 2 5 2 4" xfId="4677" xr:uid="{00000000-0005-0000-0000-0000D5B50000}"/>
    <cellStyle name="Normal 12 7 2 5 2 4 2" xfId="10167" xr:uid="{00000000-0005-0000-0000-0000D6B50000}"/>
    <cellStyle name="Normal 12 7 2 5 2 4 2 2" xfId="22978" xr:uid="{00000000-0005-0000-0000-0000D7B50000}"/>
    <cellStyle name="Normal 12 7 2 5 2 4 2 2 2" xfId="48598" xr:uid="{00000000-0005-0000-0000-0000D8B50000}"/>
    <cellStyle name="Normal 12 7 2 5 2 4 2 3" xfId="35788" xr:uid="{00000000-0005-0000-0000-0000D9B50000}"/>
    <cellStyle name="Normal 12 7 2 5 2 4 3" xfId="17488" xr:uid="{00000000-0005-0000-0000-0000DAB50000}"/>
    <cellStyle name="Normal 12 7 2 5 2 4 3 2" xfId="43108" xr:uid="{00000000-0005-0000-0000-0000DBB50000}"/>
    <cellStyle name="Normal 12 7 2 5 2 4 4" xfId="30298" xr:uid="{00000000-0005-0000-0000-0000DCB50000}"/>
    <cellStyle name="Normal 12 7 2 5 2 5" xfId="11997" xr:uid="{00000000-0005-0000-0000-0000DDB50000}"/>
    <cellStyle name="Normal 12 7 2 5 2 5 2" xfId="24808" xr:uid="{00000000-0005-0000-0000-0000DEB50000}"/>
    <cellStyle name="Normal 12 7 2 5 2 5 2 2" xfId="50428" xr:uid="{00000000-0005-0000-0000-0000DFB50000}"/>
    <cellStyle name="Normal 12 7 2 5 2 5 3" xfId="37618" xr:uid="{00000000-0005-0000-0000-0000E0B50000}"/>
    <cellStyle name="Normal 12 7 2 5 2 6" xfId="6507" xr:uid="{00000000-0005-0000-0000-0000E1B50000}"/>
    <cellStyle name="Normal 12 7 2 5 2 6 2" xfId="19318" xr:uid="{00000000-0005-0000-0000-0000E2B50000}"/>
    <cellStyle name="Normal 12 7 2 5 2 6 2 2" xfId="44938" xr:uid="{00000000-0005-0000-0000-0000E3B50000}"/>
    <cellStyle name="Normal 12 7 2 5 2 6 3" xfId="32128" xr:uid="{00000000-0005-0000-0000-0000E4B50000}"/>
    <cellStyle name="Normal 12 7 2 5 2 7" xfId="13828" xr:uid="{00000000-0005-0000-0000-0000E5B50000}"/>
    <cellStyle name="Normal 12 7 2 5 2 7 2" xfId="39448" xr:uid="{00000000-0005-0000-0000-0000E6B50000}"/>
    <cellStyle name="Normal 12 7 2 5 2 8" xfId="26638" xr:uid="{00000000-0005-0000-0000-0000E7B50000}"/>
    <cellStyle name="Normal 12 7 2 5 3" xfId="1511" xr:uid="{00000000-0005-0000-0000-0000E8B50000}"/>
    <cellStyle name="Normal 12 7 2 5 3 2" xfId="3341" xr:uid="{00000000-0005-0000-0000-0000E9B50000}"/>
    <cellStyle name="Normal 12 7 2 5 3 2 2" xfId="8831" xr:uid="{00000000-0005-0000-0000-0000EAB50000}"/>
    <cellStyle name="Normal 12 7 2 5 3 2 2 2" xfId="21642" xr:uid="{00000000-0005-0000-0000-0000EBB50000}"/>
    <cellStyle name="Normal 12 7 2 5 3 2 2 2 2" xfId="47262" xr:uid="{00000000-0005-0000-0000-0000ECB50000}"/>
    <cellStyle name="Normal 12 7 2 5 3 2 2 3" xfId="34452" xr:uid="{00000000-0005-0000-0000-0000EDB50000}"/>
    <cellStyle name="Normal 12 7 2 5 3 2 3" xfId="16152" xr:uid="{00000000-0005-0000-0000-0000EEB50000}"/>
    <cellStyle name="Normal 12 7 2 5 3 2 3 2" xfId="41772" xr:uid="{00000000-0005-0000-0000-0000EFB50000}"/>
    <cellStyle name="Normal 12 7 2 5 3 2 4" xfId="28962" xr:uid="{00000000-0005-0000-0000-0000F0B50000}"/>
    <cellStyle name="Normal 12 7 2 5 3 3" xfId="5171" xr:uid="{00000000-0005-0000-0000-0000F1B50000}"/>
    <cellStyle name="Normal 12 7 2 5 3 3 2" xfId="10661" xr:uid="{00000000-0005-0000-0000-0000F2B50000}"/>
    <cellStyle name="Normal 12 7 2 5 3 3 2 2" xfId="23472" xr:uid="{00000000-0005-0000-0000-0000F3B50000}"/>
    <cellStyle name="Normal 12 7 2 5 3 3 2 2 2" xfId="49092" xr:uid="{00000000-0005-0000-0000-0000F4B50000}"/>
    <cellStyle name="Normal 12 7 2 5 3 3 2 3" xfId="36282" xr:uid="{00000000-0005-0000-0000-0000F5B50000}"/>
    <cellStyle name="Normal 12 7 2 5 3 3 3" xfId="17982" xr:uid="{00000000-0005-0000-0000-0000F6B50000}"/>
    <cellStyle name="Normal 12 7 2 5 3 3 3 2" xfId="43602" xr:uid="{00000000-0005-0000-0000-0000F7B50000}"/>
    <cellStyle name="Normal 12 7 2 5 3 3 4" xfId="30792" xr:uid="{00000000-0005-0000-0000-0000F8B50000}"/>
    <cellStyle name="Normal 12 7 2 5 3 4" xfId="12491" xr:uid="{00000000-0005-0000-0000-0000F9B50000}"/>
    <cellStyle name="Normal 12 7 2 5 3 4 2" xfId="25302" xr:uid="{00000000-0005-0000-0000-0000FAB50000}"/>
    <cellStyle name="Normal 12 7 2 5 3 4 2 2" xfId="50922" xr:uid="{00000000-0005-0000-0000-0000FBB50000}"/>
    <cellStyle name="Normal 12 7 2 5 3 4 3" xfId="38112" xr:uid="{00000000-0005-0000-0000-0000FCB50000}"/>
    <cellStyle name="Normal 12 7 2 5 3 5" xfId="7001" xr:uid="{00000000-0005-0000-0000-0000FDB50000}"/>
    <cellStyle name="Normal 12 7 2 5 3 5 2" xfId="19812" xr:uid="{00000000-0005-0000-0000-0000FEB50000}"/>
    <cellStyle name="Normal 12 7 2 5 3 5 2 2" xfId="45432" xr:uid="{00000000-0005-0000-0000-0000FFB50000}"/>
    <cellStyle name="Normal 12 7 2 5 3 5 3" xfId="32622" xr:uid="{00000000-0005-0000-0000-000000B60000}"/>
    <cellStyle name="Normal 12 7 2 5 3 6" xfId="14322" xr:uid="{00000000-0005-0000-0000-000001B60000}"/>
    <cellStyle name="Normal 12 7 2 5 3 6 2" xfId="39942" xr:uid="{00000000-0005-0000-0000-000002B60000}"/>
    <cellStyle name="Normal 12 7 2 5 3 7" xfId="27132" xr:uid="{00000000-0005-0000-0000-000003B60000}"/>
    <cellStyle name="Normal 12 7 2 5 4" xfId="2447" xr:uid="{00000000-0005-0000-0000-000004B60000}"/>
    <cellStyle name="Normal 12 7 2 5 4 2" xfId="7937" xr:uid="{00000000-0005-0000-0000-000005B60000}"/>
    <cellStyle name="Normal 12 7 2 5 4 2 2" xfId="20748" xr:uid="{00000000-0005-0000-0000-000006B60000}"/>
    <cellStyle name="Normal 12 7 2 5 4 2 2 2" xfId="46368" xr:uid="{00000000-0005-0000-0000-000007B60000}"/>
    <cellStyle name="Normal 12 7 2 5 4 2 3" xfId="33558" xr:uid="{00000000-0005-0000-0000-000008B60000}"/>
    <cellStyle name="Normal 12 7 2 5 4 3" xfId="15258" xr:uid="{00000000-0005-0000-0000-000009B60000}"/>
    <cellStyle name="Normal 12 7 2 5 4 3 2" xfId="40878" xr:uid="{00000000-0005-0000-0000-00000AB60000}"/>
    <cellStyle name="Normal 12 7 2 5 4 4" xfId="28068" xr:uid="{00000000-0005-0000-0000-00000BB60000}"/>
    <cellStyle name="Normal 12 7 2 5 5" xfId="4277" xr:uid="{00000000-0005-0000-0000-00000CB60000}"/>
    <cellStyle name="Normal 12 7 2 5 5 2" xfId="9767" xr:uid="{00000000-0005-0000-0000-00000DB60000}"/>
    <cellStyle name="Normal 12 7 2 5 5 2 2" xfId="22578" xr:uid="{00000000-0005-0000-0000-00000EB60000}"/>
    <cellStyle name="Normal 12 7 2 5 5 2 2 2" xfId="48198" xr:uid="{00000000-0005-0000-0000-00000FB60000}"/>
    <cellStyle name="Normal 12 7 2 5 5 2 3" xfId="35388" xr:uid="{00000000-0005-0000-0000-000010B60000}"/>
    <cellStyle name="Normal 12 7 2 5 5 3" xfId="17088" xr:uid="{00000000-0005-0000-0000-000011B60000}"/>
    <cellStyle name="Normal 12 7 2 5 5 3 2" xfId="42708" xr:uid="{00000000-0005-0000-0000-000012B60000}"/>
    <cellStyle name="Normal 12 7 2 5 5 4" xfId="29898" xr:uid="{00000000-0005-0000-0000-000013B60000}"/>
    <cellStyle name="Normal 12 7 2 5 6" xfId="11597" xr:uid="{00000000-0005-0000-0000-000014B60000}"/>
    <cellStyle name="Normal 12 7 2 5 6 2" xfId="24408" xr:uid="{00000000-0005-0000-0000-000015B60000}"/>
    <cellStyle name="Normal 12 7 2 5 6 2 2" xfId="50028" xr:uid="{00000000-0005-0000-0000-000016B60000}"/>
    <cellStyle name="Normal 12 7 2 5 6 3" xfId="37218" xr:uid="{00000000-0005-0000-0000-000017B60000}"/>
    <cellStyle name="Normal 12 7 2 5 7" xfId="6107" xr:uid="{00000000-0005-0000-0000-000018B60000}"/>
    <cellStyle name="Normal 12 7 2 5 7 2" xfId="18918" xr:uid="{00000000-0005-0000-0000-000019B60000}"/>
    <cellStyle name="Normal 12 7 2 5 7 2 2" xfId="44538" xr:uid="{00000000-0005-0000-0000-00001AB60000}"/>
    <cellStyle name="Normal 12 7 2 5 7 3" xfId="31728" xr:uid="{00000000-0005-0000-0000-00001BB60000}"/>
    <cellStyle name="Normal 12 7 2 5 8" xfId="13428" xr:uid="{00000000-0005-0000-0000-00001CB60000}"/>
    <cellStyle name="Normal 12 7 2 5 8 2" xfId="39048" xr:uid="{00000000-0005-0000-0000-00001DB60000}"/>
    <cellStyle name="Normal 12 7 2 5 9" xfId="26238" xr:uid="{00000000-0005-0000-0000-00001EB60000}"/>
    <cellStyle name="Normal 12 7 2 6" xfId="750" xr:uid="{00000000-0005-0000-0000-00001FB60000}"/>
    <cellStyle name="Normal 12 7 2 6 2" xfId="1645" xr:uid="{00000000-0005-0000-0000-000020B60000}"/>
    <cellStyle name="Normal 12 7 2 6 2 2" xfId="3475" xr:uid="{00000000-0005-0000-0000-000021B60000}"/>
    <cellStyle name="Normal 12 7 2 6 2 2 2" xfId="8965" xr:uid="{00000000-0005-0000-0000-000022B60000}"/>
    <cellStyle name="Normal 12 7 2 6 2 2 2 2" xfId="21776" xr:uid="{00000000-0005-0000-0000-000023B60000}"/>
    <cellStyle name="Normal 12 7 2 6 2 2 2 2 2" xfId="47396" xr:uid="{00000000-0005-0000-0000-000024B60000}"/>
    <cellStyle name="Normal 12 7 2 6 2 2 2 3" xfId="34586" xr:uid="{00000000-0005-0000-0000-000025B60000}"/>
    <cellStyle name="Normal 12 7 2 6 2 2 3" xfId="16286" xr:uid="{00000000-0005-0000-0000-000026B60000}"/>
    <cellStyle name="Normal 12 7 2 6 2 2 3 2" xfId="41906" xr:uid="{00000000-0005-0000-0000-000027B60000}"/>
    <cellStyle name="Normal 12 7 2 6 2 2 4" xfId="29096" xr:uid="{00000000-0005-0000-0000-000028B60000}"/>
    <cellStyle name="Normal 12 7 2 6 2 3" xfId="5305" xr:uid="{00000000-0005-0000-0000-000029B60000}"/>
    <cellStyle name="Normal 12 7 2 6 2 3 2" xfId="10795" xr:uid="{00000000-0005-0000-0000-00002AB60000}"/>
    <cellStyle name="Normal 12 7 2 6 2 3 2 2" xfId="23606" xr:uid="{00000000-0005-0000-0000-00002BB60000}"/>
    <cellStyle name="Normal 12 7 2 6 2 3 2 2 2" xfId="49226" xr:uid="{00000000-0005-0000-0000-00002CB60000}"/>
    <cellStyle name="Normal 12 7 2 6 2 3 2 3" xfId="36416" xr:uid="{00000000-0005-0000-0000-00002DB60000}"/>
    <cellStyle name="Normal 12 7 2 6 2 3 3" xfId="18116" xr:uid="{00000000-0005-0000-0000-00002EB60000}"/>
    <cellStyle name="Normal 12 7 2 6 2 3 3 2" xfId="43736" xr:uid="{00000000-0005-0000-0000-00002FB60000}"/>
    <cellStyle name="Normal 12 7 2 6 2 3 4" xfId="30926" xr:uid="{00000000-0005-0000-0000-000030B60000}"/>
    <cellStyle name="Normal 12 7 2 6 2 4" xfId="12625" xr:uid="{00000000-0005-0000-0000-000031B60000}"/>
    <cellStyle name="Normal 12 7 2 6 2 4 2" xfId="25436" xr:uid="{00000000-0005-0000-0000-000032B60000}"/>
    <cellStyle name="Normal 12 7 2 6 2 4 2 2" xfId="51056" xr:uid="{00000000-0005-0000-0000-000033B60000}"/>
    <cellStyle name="Normal 12 7 2 6 2 4 3" xfId="38246" xr:uid="{00000000-0005-0000-0000-000034B60000}"/>
    <cellStyle name="Normal 12 7 2 6 2 5" xfId="7135" xr:uid="{00000000-0005-0000-0000-000035B60000}"/>
    <cellStyle name="Normal 12 7 2 6 2 5 2" xfId="19946" xr:uid="{00000000-0005-0000-0000-000036B60000}"/>
    <cellStyle name="Normal 12 7 2 6 2 5 2 2" xfId="45566" xr:uid="{00000000-0005-0000-0000-000037B60000}"/>
    <cellStyle name="Normal 12 7 2 6 2 5 3" xfId="32756" xr:uid="{00000000-0005-0000-0000-000038B60000}"/>
    <cellStyle name="Normal 12 7 2 6 2 6" xfId="14456" xr:uid="{00000000-0005-0000-0000-000039B60000}"/>
    <cellStyle name="Normal 12 7 2 6 2 6 2" xfId="40076" xr:uid="{00000000-0005-0000-0000-00003AB60000}"/>
    <cellStyle name="Normal 12 7 2 6 2 7" xfId="27266" xr:uid="{00000000-0005-0000-0000-00003BB60000}"/>
    <cellStyle name="Normal 12 7 2 6 3" xfId="2581" xr:uid="{00000000-0005-0000-0000-00003CB60000}"/>
    <cellStyle name="Normal 12 7 2 6 3 2" xfId="8071" xr:uid="{00000000-0005-0000-0000-00003DB60000}"/>
    <cellStyle name="Normal 12 7 2 6 3 2 2" xfId="20882" xr:uid="{00000000-0005-0000-0000-00003EB60000}"/>
    <cellStyle name="Normal 12 7 2 6 3 2 2 2" xfId="46502" xr:uid="{00000000-0005-0000-0000-00003FB60000}"/>
    <cellStyle name="Normal 12 7 2 6 3 2 3" xfId="33692" xr:uid="{00000000-0005-0000-0000-000040B60000}"/>
    <cellStyle name="Normal 12 7 2 6 3 3" xfId="15392" xr:uid="{00000000-0005-0000-0000-000041B60000}"/>
    <cellStyle name="Normal 12 7 2 6 3 3 2" xfId="41012" xr:uid="{00000000-0005-0000-0000-000042B60000}"/>
    <cellStyle name="Normal 12 7 2 6 3 4" xfId="28202" xr:uid="{00000000-0005-0000-0000-000043B60000}"/>
    <cellStyle name="Normal 12 7 2 6 4" xfId="4411" xr:uid="{00000000-0005-0000-0000-000044B60000}"/>
    <cellStyle name="Normal 12 7 2 6 4 2" xfId="9901" xr:uid="{00000000-0005-0000-0000-000045B60000}"/>
    <cellStyle name="Normal 12 7 2 6 4 2 2" xfId="22712" xr:uid="{00000000-0005-0000-0000-000046B60000}"/>
    <cellStyle name="Normal 12 7 2 6 4 2 2 2" xfId="48332" xr:uid="{00000000-0005-0000-0000-000047B60000}"/>
    <cellStyle name="Normal 12 7 2 6 4 2 3" xfId="35522" xr:uid="{00000000-0005-0000-0000-000048B60000}"/>
    <cellStyle name="Normal 12 7 2 6 4 3" xfId="17222" xr:uid="{00000000-0005-0000-0000-000049B60000}"/>
    <cellStyle name="Normal 12 7 2 6 4 3 2" xfId="42842" xr:uid="{00000000-0005-0000-0000-00004AB60000}"/>
    <cellStyle name="Normal 12 7 2 6 4 4" xfId="30032" xr:uid="{00000000-0005-0000-0000-00004BB60000}"/>
    <cellStyle name="Normal 12 7 2 6 5" xfId="11731" xr:uid="{00000000-0005-0000-0000-00004CB60000}"/>
    <cellStyle name="Normal 12 7 2 6 5 2" xfId="24542" xr:uid="{00000000-0005-0000-0000-00004DB60000}"/>
    <cellStyle name="Normal 12 7 2 6 5 2 2" xfId="50162" xr:uid="{00000000-0005-0000-0000-00004EB60000}"/>
    <cellStyle name="Normal 12 7 2 6 5 3" xfId="37352" xr:uid="{00000000-0005-0000-0000-00004FB60000}"/>
    <cellStyle name="Normal 12 7 2 6 6" xfId="6241" xr:uid="{00000000-0005-0000-0000-000050B60000}"/>
    <cellStyle name="Normal 12 7 2 6 6 2" xfId="19052" xr:uid="{00000000-0005-0000-0000-000051B60000}"/>
    <cellStyle name="Normal 12 7 2 6 6 2 2" xfId="44672" xr:uid="{00000000-0005-0000-0000-000052B60000}"/>
    <cellStyle name="Normal 12 7 2 6 6 3" xfId="31862" xr:uid="{00000000-0005-0000-0000-000053B60000}"/>
    <cellStyle name="Normal 12 7 2 6 7" xfId="13562" xr:uid="{00000000-0005-0000-0000-000054B60000}"/>
    <cellStyle name="Normal 12 7 2 6 7 2" xfId="39182" xr:uid="{00000000-0005-0000-0000-000055B60000}"/>
    <cellStyle name="Normal 12 7 2 6 8" xfId="26372" xr:uid="{00000000-0005-0000-0000-000056B60000}"/>
    <cellStyle name="Normal 12 7 2 7" xfId="1151" xr:uid="{00000000-0005-0000-0000-000057B60000}"/>
    <cellStyle name="Normal 12 7 2 7 2" xfId="2981" xr:uid="{00000000-0005-0000-0000-000058B60000}"/>
    <cellStyle name="Normal 12 7 2 7 2 2" xfId="8471" xr:uid="{00000000-0005-0000-0000-000059B60000}"/>
    <cellStyle name="Normal 12 7 2 7 2 2 2" xfId="21282" xr:uid="{00000000-0005-0000-0000-00005AB60000}"/>
    <cellStyle name="Normal 12 7 2 7 2 2 2 2" xfId="46902" xr:uid="{00000000-0005-0000-0000-00005BB60000}"/>
    <cellStyle name="Normal 12 7 2 7 2 2 3" xfId="34092" xr:uid="{00000000-0005-0000-0000-00005CB60000}"/>
    <cellStyle name="Normal 12 7 2 7 2 3" xfId="15792" xr:uid="{00000000-0005-0000-0000-00005DB60000}"/>
    <cellStyle name="Normal 12 7 2 7 2 3 2" xfId="41412" xr:uid="{00000000-0005-0000-0000-00005EB60000}"/>
    <cellStyle name="Normal 12 7 2 7 2 4" xfId="28602" xr:uid="{00000000-0005-0000-0000-00005FB60000}"/>
    <cellStyle name="Normal 12 7 2 7 3" xfId="4811" xr:uid="{00000000-0005-0000-0000-000060B60000}"/>
    <cellStyle name="Normal 12 7 2 7 3 2" xfId="10301" xr:uid="{00000000-0005-0000-0000-000061B60000}"/>
    <cellStyle name="Normal 12 7 2 7 3 2 2" xfId="23112" xr:uid="{00000000-0005-0000-0000-000062B60000}"/>
    <cellStyle name="Normal 12 7 2 7 3 2 2 2" xfId="48732" xr:uid="{00000000-0005-0000-0000-000063B60000}"/>
    <cellStyle name="Normal 12 7 2 7 3 2 3" xfId="35922" xr:uid="{00000000-0005-0000-0000-000064B60000}"/>
    <cellStyle name="Normal 12 7 2 7 3 3" xfId="17622" xr:uid="{00000000-0005-0000-0000-000065B60000}"/>
    <cellStyle name="Normal 12 7 2 7 3 3 2" xfId="43242" xr:uid="{00000000-0005-0000-0000-000066B60000}"/>
    <cellStyle name="Normal 12 7 2 7 3 4" xfId="30432" xr:uid="{00000000-0005-0000-0000-000067B60000}"/>
    <cellStyle name="Normal 12 7 2 7 4" xfId="12131" xr:uid="{00000000-0005-0000-0000-000068B60000}"/>
    <cellStyle name="Normal 12 7 2 7 4 2" xfId="24942" xr:uid="{00000000-0005-0000-0000-000069B60000}"/>
    <cellStyle name="Normal 12 7 2 7 4 2 2" xfId="50562" xr:uid="{00000000-0005-0000-0000-00006AB60000}"/>
    <cellStyle name="Normal 12 7 2 7 4 3" xfId="37752" xr:uid="{00000000-0005-0000-0000-00006BB60000}"/>
    <cellStyle name="Normal 12 7 2 7 5" xfId="6641" xr:uid="{00000000-0005-0000-0000-00006CB60000}"/>
    <cellStyle name="Normal 12 7 2 7 5 2" xfId="19452" xr:uid="{00000000-0005-0000-0000-00006DB60000}"/>
    <cellStyle name="Normal 12 7 2 7 5 2 2" xfId="45072" xr:uid="{00000000-0005-0000-0000-00006EB60000}"/>
    <cellStyle name="Normal 12 7 2 7 5 3" xfId="32262" xr:uid="{00000000-0005-0000-0000-00006FB60000}"/>
    <cellStyle name="Normal 12 7 2 7 6" xfId="13962" xr:uid="{00000000-0005-0000-0000-000070B60000}"/>
    <cellStyle name="Normal 12 7 2 7 6 2" xfId="39582" xr:uid="{00000000-0005-0000-0000-000071B60000}"/>
    <cellStyle name="Normal 12 7 2 7 7" xfId="26772" xr:uid="{00000000-0005-0000-0000-000072B60000}"/>
    <cellStyle name="Normal 12 7 2 8" xfId="2046" xr:uid="{00000000-0005-0000-0000-000073B60000}"/>
    <cellStyle name="Normal 12 7 2 8 2" xfId="3876" xr:uid="{00000000-0005-0000-0000-000074B60000}"/>
    <cellStyle name="Normal 12 7 2 8 2 2" xfId="9366" xr:uid="{00000000-0005-0000-0000-000075B60000}"/>
    <cellStyle name="Normal 12 7 2 8 2 2 2" xfId="22177" xr:uid="{00000000-0005-0000-0000-000076B60000}"/>
    <cellStyle name="Normal 12 7 2 8 2 2 2 2" xfId="47797" xr:uid="{00000000-0005-0000-0000-000077B60000}"/>
    <cellStyle name="Normal 12 7 2 8 2 2 3" xfId="34987" xr:uid="{00000000-0005-0000-0000-000078B60000}"/>
    <cellStyle name="Normal 12 7 2 8 2 3" xfId="16687" xr:uid="{00000000-0005-0000-0000-000079B60000}"/>
    <cellStyle name="Normal 12 7 2 8 2 3 2" xfId="42307" xr:uid="{00000000-0005-0000-0000-00007AB60000}"/>
    <cellStyle name="Normal 12 7 2 8 2 4" xfId="29497" xr:uid="{00000000-0005-0000-0000-00007BB60000}"/>
    <cellStyle name="Normal 12 7 2 8 3" xfId="5706" xr:uid="{00000000-0005-0000-0000-00007CB60000}"/>
    <cellStyle name="Normal 12 7 2 8 3 2" xfId="11196" xr:uid="{00000000-0005-0000-0000-00007DB60000}"/>
    <cellStyle name="Normal 12 7 2 8 3 2 2" xfId="24007" xr:uid="{00000000-0005-0000-0000-00007EB60000}"/>
    <cellStyle name="Normal 12 7 2 8 3 2 2 2" xfId="49627" xr:uid="{00000000-0005-0000-0000-00007FB60000}"/>
    <cellStyle name="Normal 12 7 2 8 3 2 3" xfId="36817" xr:uid="{00000000-0005-0000-0000-000080B60000}"/>
    <cellStyle name="Normal 12 7 2 8 3 3" xfId="18517" xr:uid="{00000000-0005-0000-0000-000081B60000}"/>
    <cellStyle name="Normal 12 7 2 8 3 3 2" xfId="44137" xr:uid="{00000000-0005-0000-0000-000082B60000}"/>
    <cellStyle name="Normal 12 7 2 8 3 4" xfId="31327" xr:uid="{00000000-0005-0000-0000-000083B60000}"/>
    <cellStyle name="Normal 12 7 2 8 4" xfId="13026" xr:uid="{00000000-0005-0000-0000-000084B60000}"/>
    <cellStyle name="Normal 12 7 2 8 4 2" xfId="25837" xr:uid="{00000000-0005-0000-0000-000085B60000}"/>
    <cellStyle name="Normal 12 7 2 8 4 2 2" xfId="51457" xr:uid="{00000000-0005-0000-0000-000086B60000}"/>
    <cellStyle name="Normal 12 7 2 8 4 3" xfId="38647" xr:uid="{00000000-0005-0000-0000-000087B60000}"/>
    <cellStyle name="Normal 12 7 2 8 5" xfId="7536" xr:uid="{00000000-0005-0000-0000-000088B60000}"/>
    <cellStyle name="Normal 12 7 2 8 5 2" xfId="20347" xr:uid="{00000000-0005-0000-0000-000089B60000}"/>
    <cellStyle name="Normal 12 7 2 8 5 2 2" xfId="45967" xr:uid="{00000000-0005-0000-0000-00008AB60000}"/>
    <cellStyle name="Normal 12 7 2 8 5 3" xfId="33157" xr:uid="{00000000-0005-0000-0000-00008BB60000}"/>
    <cellStyle name="Normal 12 7 2 8 6" xfId="14857" xr:uid="{00000000-0005-0000-0000-00008CB60000}"/>
    <cellStyle name="Normal 12 7 2 8 6 2" xfId="40477" xr:uid="{00000000-0005-0000-0000-00008DB60000}"/>
    <cellStyle name="Normal 12 7 2 8 7" xfId="27667" xr:uid="{00000000-0005-0000-0000-00008EB60000}"/>
    <cellStyle name="Normal 12 7 2 9" xfId="2087" xr:uid="{00000000-0005-0000-0000-00008FB60000}"/>
    <cellStyle name="Normal 12 7 2 9 2" xfId="7577" xr:uid="{00000000-0005-0000-0000-000090B60000}"/>
    <cellStyle name="Normal 12 7 2 9 2 2" xfId="20388" xr:uid="{00000000-0005-0000-0000-000091B60000}"/>
    <cellStyle name="Normal 12 7 2 9 2 2 2" xfId="46008" xr:uid="{00000000-0005-0000-0000-000092B60000}"/>
    <cellStyle name="Normal 12 7 2 9 2 3" xfId="33198" xr:uid="{00000000-0005-0000-0000-000093B60000}"/>
    <cellStyle name="Normal 12 7 2 9 3" xfId="14898" xr:uid="{00000000-0005-0000-0000-000094B60000}"/>
    <cellStyle name="Normal 12 7 2 9 3 2" xfId="40518" xr:uid="{00000000-0005-0000-0000-000095B60000}"/>
    <cellStyle name="Normal 12 7 2 9 4" xfId="27708" xr:uid="{00000000-0005-0000-0000-000096B60000}"/>
    <cellStyle name="Normal 12 7 3" xfId="276" xr:uid="{00000000-0005-0000-0000-000097B60000}"/>
    <cellStyle name="Normal 12 7 3 10" xfId="5768" xr:uid="{00000000-0005-0000-0000-000098B60000}"/>
    <cellStyle name="Normal 12 7 3 10 2" xfId="18579" xr:uid="{00000000-0005-0000-0000-000099B60000}"/>
    <cellStyle name="Normal 12 7 3 10 2 2" xfId="44199" xr:uid="{00000000-0005-0000-0000-00009AB60000}"/>
    <cellStyle name="Normal 12 7 3 10 3" xfId="31389" xr:uid="{00000000-0005-0000-0000-00009BB60000}"/>
    <cellStyle name="Normal 12 7 3 11" xfId="13089" xr:uid="{00000000-0005-0000-0000-00009CB60000}"/>
    <cellStyle name="Normal 12 7 3 11 2" xfId="38709" xr:uid="{00000000-0005-0000-0000-00009DB60000}"/>
    <cellStyle name="Normal 12 7 3 12" xfId="25899" xr:uid="{00000000-0005-0000-0000-00009EB60000}"/>
    <cellStyle name="Normal 12 7 3 2" xfId="505" xr:uid="{00000000-0005-0000-0000-00009FB60000}"/>
    <cellStyle name="Normal 12 7 3 2 2" xfId="904" xr:uid="{00000000-0005-0000-0000-0000A0B60000}"/>
    <cellStyle name="Normal 12 7 3 2 2 2" xfId="1799" xr:uid="{00000000-0005-0000-0000-0000A1B60000}"/>
    <cellStyle name="Normal 12 7 3 2 2 2 2" xfId="3629" xr:uid="{00000000-0005-0000-0000-0000A2B60000}"/>
    <cellStyle name="Normal 12 7 3 2 2 2 2 2" xfId="9119" xr:uid="{00000000-0005-0000-0000-0000A3B60000}"/>
    <cellStyle name="Normal 12 7 3 2 2 2 2 2 2" xfId="21930" xr:uid="{00000000-0005-0000-0000-0000A4B60000}"/>
    <cellStyle name="Normal 12 7 3 2 2 2 2 2 2 2" xfId="47550" xr:uid="{00000000-0005-0000-0000-0000A5B60000}"/>
    <cellStyle name="Normal 12 7 3 2 2 2 2 2 3" xfId="34740" xr:uid="{00000000-0005-0000-0000-0000A6B60000}"/>
    <cellStyle name="Normal 12 7 3 2 2 2 2 3" xfId="16440" xr:uid="{00000000-0005-0000-0000-0000A7B60000}"/>
    <cellStyle name="Normal 12 7 3 2 2 2 2 3 2" xfId="42060" xr:uid="{00000000-0005-0000-0000-0000A8B60000}"/>
    <cellStyle name="Normal 12 7 3 2 2 2 2 4" xfId="29250" xr:uid="{00000000-0005-0000-0000-0000A9B60000}"/>
    <cellStyle name="Normal 12 7 3 2 2 2 3" xfId="5459" xr:uid="{00000000-0005-0000-0000-0000AAB60000}"/>
    <cellStyle name="Normal 12 7 3 2 2 2 3 2" xfId="10949" xr:uid="{00000000-0005-0000-0000-0000ABB60000}"/>
    <cellStyle name="Normal 12 7 3 2 2 2 3 2 2" xfId="23760" xr:uid="{00000000-0005-0000-0000-0000ACB60000}"/>
    <cellStyle name="Normal 12 7 3 2 2 2 3 2 2 2" xfId="49380" xr:uid="{00000000-0005-0000-0000-0000ADB60000}"/>
    <cellStyle name="Normal 12 7 3 2 2 2 3 2 3" xfId="36570" xr:uid="{00000000-0005-0000-0000-0000AEB60000}"/>
    <cellStyle name="Normal 12 7 3 2 2 2 3 3" xfId="18270" xr:uid="{00000000-0005-0000-0000-0000AFB60000}"/>
    <cellStyle name="Normal 12 7 3 2 2 2 3 3 2" xfId="43890" xr:uid="{00000000-0005-0000-0000-0000B0B60000}"/>
    <cellStyle name="Normal 12 7 3 2 2 2 3 4" xfId="31080" xr:uid="{00000000-0005-0000-0000-0000B1B60000}"/>
    <cellStyle name="Normal 12 7 3 2 2 2 4" xfId="12779" xr:uid="{00000000-0005-0000-0000-0000B2B60000}"/>
    <cellStyle name="Normal 12 7 3 2 2 2 4 2" xfId="25590" xr:uid="{00000000-0005-0000-0000-0000B3B60000}"/>
    <cellStyle name="Normal 12 7 3 2 2 2 4 2 2" xfId="51210" xr:uid="{00000000-0005-0000-0000-0000B4B60000}"/>
    <cellStyle name="Normal 12 7 3 2 2 2 4 3" xfId="38400" xr:uid="{00000000-0005-0000-0000-0000B5B60000}"/>
    <cellStyle name="Normal 12 7 3 2 2 2 5" xfId="7289" xr:uid="{00000000-0005-0000-0000-0000B6B60000}"/>
    <cellStyle name="Normal 12 7 3 2 2 2 5 2" xfId="20100" xr:uid="{00000000-0005-0000-0000-0000B7B60000}"/>
    <cellStyle name="Normal 12 7 3 2 2 2 5 2 2" xfId="45720" xr:uid="{00000000-0005-0000-0000-0000B8B60000}"/>
    <cellStyle name="Normal 12 7 3 2 2 2 5 3" xfId="32910" xr:uid="{00000000-0005-0000-0000-0000B9B60000}"/>
    <cellStyle name="Normal 12 7 3 2 2 2 6" xfId="14610" xr:uid="{00000000-0005-0000-0000-0000BAB60000}"/>
    <cellStyle name="Normal 12 7 3 2 2 2 6 2" xfId="40230" xr:uid="{00000000-0005-0000-0000-0000BBB60000}"/>
    <cellStyle name="Normal 12 7 3 2 2 2 7" xfId="27420" xr:uid="{00000000-0005-0000-0000-0000BCB60000}"/>
    <cellStyle name="Normal 12 7 3 2 2 3" xfId="2735" xr:uid="{00000000-0005-0000-0000-0000BDB60000}"/>
    <cellStyle name="Normal 12 7 3 2 2 3 2" xfId="8225" xr:uid="{00000000-0005-0000-0000-0000BEB60000}"/>
    <cellStyle name="Normal 12 7 3 2 2 3 2 2" xfId="21036" xr:uid="{00000000-0005-0000-0000-0000BFB60000}"/>
    <cellStyle name="Normal 12 7 3 2 2 3 2 2 2" xfId="46656" xr:uid="{00000000-0005-0000-0000-0000C0B60000}"/>
    <cellStyle name="Normal 12 7 3 2 2 3 2 3" xfId="33846" xr:uid="{00000000-0005-0000-0000-0000C1B60000}"/>
    <cellStyle name="Normal 12 7 3 2 2 3 3" xfId="15546" xr:uid="{00000000-0005-0000-0000-0000C2B60000}"/>
    <cellStyle name="Normal 12 7 3 2 2 3 3 2" xfId="41166" xr:uid="{00000000-0005-0000-0000-0000C3B60000}"/>
    <cellStyle name="Normal 12 7 3 2 2 3 4" xfId="28356" xr:uid="{00000000-0005-0000-0000-0000C4B60000}"/>
    <cellStyle name="Normal 12 7 3 2 2 4" xfId="4565" xr:uid="{00000000-0005-0000-0000-0000C5B60000}"/>
    <cellStyle name="Normal 12 7 3 2 2 4 2" xfId="10055" xr:uid="{00000000-0005-0000-0000-0000C6B60000}"/>
    <cellStyle name="Normal 12 7 3 2 2 4 2 2" xfId="22866" xr:uid="{00000000-0005-0000-0000-0000C7B60000}"/>
    <cellStyle name="Normal 12 7 3 2 2 4 2 2 2" xfId="48486" xr:uid="{00000000-0005-0000-0000-0000C8B60000}"/>
    <cellStyle name="Normal 12 7 3 2 2 4 2 3" xfId="35676" xr:uid="{00000000-0005-0000-0000-0000C9B60000}"/>
    <cellStyle name="Normal 12 7 3 2 2 4 3" xfId="17376" xr:uid="{00000000-0005-0000-0000-0000CAB60000}"/>
    <cellStyle name="Normal 12 7 3 2 2 4 3 2" xfId="42996" xr:uid="{00000000-0005-0000-0000-0000CBB60000}"/>
    <cellStyle name="Normal 12 7 3 2 2 4 4" xfId="30186" xr:uid="{00000000-0005-0000-0000-0000CCB60000}"/>
    <cellStyle name="Normal 12 7 3 2 2 5" xfId="11885" xr:uid="{00000000-0005-0000-0000-0000CDB60000}"/>
    <cellStyle name="Normal 12 7 3 2 2 5 2" xfId="24696" xr:uid="{00000000-0005-0000-0000-0000CEB60000}"/>
    <cellStyle name="Normal 12 7 3 2 2 5 2 2" xfId="50316" xr:uid="{00000000-0005-0000-0000-0000CFB60000}"/>
    <cellStyle name="Normal 12 7 3 2 2 5 3" xfId="37506" xr:uid="{00000000-0005-0000-0000-0000D0B60000}"/>
    <cellStyle name="Normal 12 7 3 2 2 6" xfId="6395" xr:uid="{00000000-0005-0000-0000-0000D1B60000}"/>
    <cellStyle name="Normal 12 7 3 2 2 6 2" xfId="19206" xr:uid="{00000000-0005-0000-0000-0000D2B60000}"/>
    <cellStyle name="Normal 12 7 3 2 2 6 2 2" xfId="44826" xr:uid="{00000000-0005-0000-0000-0000D3B60000}"/>
    <cellStyle name="Normal 12 7 3 2 2 6 3" xfId="32016" xr:uid="{00000000-0005-0000-0000-0000D4B60000}"/>
    <cellStyle name="Normal 12 7 3 2 2 7" xfId="13716" xr:uid="{00000000-0005-0000-0000-0000D5B60000}"/>
    <cellStyle name="Normal 12 7 3 2 2 7 2" xfId="39336" xr:uid="{00000000-0005-0000-0000-0000D6B60000}"/>
    <cellStyle name="Normal 12 7 3 2 2 8" xfId="26526" xr:uid="{00000000-0005-0000-0000-0000D7B60000}"/>
    <cellStyle name="Normal 12 7 3 2 3" xfId="1400" xr:uid="{00000000-0005-0000-0000-0000D8B60000}"/>
    <cellStyle name="Normal 12 7 3 2 3 2" xfId="3230" xr:uid="{00000000-0005-0000-0000-0000D9B60000}"/>
    <cellStyle name="Normal 12 7 3 2 3 2 2" xfId="8720" xr:uid="{00000000-0005-0000-0000-0000DAB60000}"/>
    <cellStyle name="Normal 12 7 3 2 3 2 2 2" xfId="21531" xr:uid="{00000000-0005-0000-0000-0000DBB60000}"/>
    <cellStyle name="Normal 12 7 3 2 3 2 2 2 2" xfId="47151" xr:uid="{00000000-0005-0000-0000-0000DCB60000}"/>
    <cellStyle name="Normal 12 7 3 2 3 2 2 3" xfId="34341" xr:uid="{00000000-0005-0000-0000-0000DDB60000}"/>
    <cellStyle name="Normal 12 7 3 2 3 2 3" xfId="16041" xr:uid="{00000000-0005-0000-0000-0000DEB60000}"/>
    <cellStyle name="Normal 12 7 3 2 3 2 3 2" xfId="41661" xr:uid="{00000000-0005-0000-0000-0000DFB60000}"/>
    <cellStyle name="Normal 12 7 3 2 3 2 4" xfId="28851" xr:uid="{00000000-0005-0000-0000-0000E0B60000}"/>
    <cellStyle name="Normal 12 7 3 2 3 3" xfId="5060" xr:uid="{00000000-0005-0000-0000-0000E1B60000}"/>
    <cellStyle name="Normal 12 7 3 2 3 3 2" xfId="10550" xr:uid="{00000000-0005-0000-0000-0000E2B60000}"/>
    <cellStyle name="Normal 12 7 3 2 3 3 2 2" xfId="23361" xr:uid="{00000000-0005-0000-0000-0000E3B60000}"/>
    <cellStyle name="Normal 12 7 3 2 3 3 2 2 2" xfId="48981" xr:uid="{00000000-0005-0000-0000-0000E4B60000}"/>
    <cellStyle name="Normal 12 7 3 2 3 3 2 3" xfId="36171" xr:uid="{00000000-0005-0000-0000-0000E5B60000}"/>
    <cellStyle name="Normal 12 7 3 2 3 3 3" xfId="17871" xr:uid="{00000000-0005-0000-0000-0000E6B60000}"/>
    <cellStyle name="Normal 12 7 3 2 3 3 3 2" xfId="43491" xr:uid="{00000000-0005-0000-0000-0000E7B60000}"/>
    <cellStyle name="Normal 12 7 3 2 3 3 4" xfId="30681" xr:uid="{00000000-0005-0000-0000-0000E8B60000}"/>
    <cellStyle name="Normal 12 7 3 2 3 4" xfId="12380" xr:uid="{00000000-0005-0000-0000-0000E9B60000}"/>
    <cellStyle name="Normal 12 7 3 2 3 4 2" xfId="25191" xr:uid="{00000000-0005-0000-0000-0000EAB60000}"/>
    <cellStyle name="Normal 12 7 3 2 3 4 2 2" xfId="50811" xr:uid="{00000000-0005-0000-0000-0000EBB60000}"/>
    <cellStyle name="Normal 12 7 3 2 3 4 3" xfId="38001" xr:uid="{00000000-0005-0000-0000-0000ECB60000}"/>
    <cellStyle name="Normal 12 7 3 2 3 5" xfId="6890" xr:uid="{00000000-0005-0000-0000-0000EDB60000}"/>
    <cellStyle name="Normal 12 7 3 2 3 5 2" xfId="19701" xr:uid="{00000000-0005-0000-0000-0000EEB60000}"/>
    <cellStyle name="Normal 12 7 3 2 3 5 2 2" xfId="45321" xr:uid="{00000000-0005-0000-0000-0000EFB60000}"/>
    <cellStyle name="Normal 12 7 3 2 3 5 3" xfId="32511" xr:uid="{00000000-0005-0000-0000-0000F0B60000}"/>
    <cellStyle name="Normal 12 7 3 2 3 6" xfId="14211" xr:uid="{00000000-0005-0000-0000-0000F1B60000}"/>
    <cellStyle name="Normal 12 7 3 2 3 6 2" xfId="39831" xr:uid="{00000000-0005-0000-0000-0000F2B60000}"/>
    <cellStyle name="Normal 12 7 3 2 3 7" xfId="27021" xr:uid="{00000000-0005-0000-0000-0000F3B60000}"/>
    <cellStyle name="Normal 12 7 3 2 4" xfId="2336" xr:uid="{00000000-0005-0000-0000-0000F4B60000}"/>
    <cellStyle name="Normal 12 7 3 2 4 2" xfId="7826" xr:uid="{00000000-0005-0000-0000-0000F5B60000}"/>
    <cellStyle name="Normal 12 7 3 2 4 2 2" xfId="20637" xr:uid="{00000000-0005-0000-0000-0000F6B60000}"/>
    <cellStyle name="Normal 12 7 3 2 4 2 2 2" xfId="46257" xr:uid="{00000000-0005-0000-0000-0000F7B60000}"/>
    <cellStyle name="Normal 12 7 3 2 4 2 3" xfId="33447" xr:uid="{00000000-0005-0000-0000-0000F8B60000}"/>
    <cellStyle name="Normal 12 7 3 2 4 3" xfId="15147" xr:uid="{00000000-0005-0000-0000-0000F9B60000}"/>
    <cellStyle name="Normal 12 7 3 2 4 3 2" xfId="40767" xr:uid="{00000000-0005-0000-0000-0000FAB60000}"/>
    <cellStyle name="Normal 12 7 3 2 4 4" xfId="27957" xr:uid="{00000000-0005-0000-0000-0000FBB60000}"/>
    <cellStyle name="Normal 12 7 3 2 5" xfId="4166" xr:uid="{00000000-0005-0000-0000-0000FCB60000}"/>
    <cellStyle name="Normal 12 7 3 2 5 2" xfId="9656" xr:uid="{00000000-0005-0000-0000-0000FDB60000}"/>
    <cellStyle name="Normal 12 7 3 2 5 2 2" xfId="22467" xr:uid="{00000000-0005-0000-0000-0000FEB60000}"/>
    <cellStyle name="Normal 12 7 3 2 5 2 2 2" xfId="48087" xr:uid="{00000000-0005-0000-0000-0000FFB60000}"/>
    <cellStyle name="Normal 12 7 3 2 5 2 3" xfId="35277" xr:uid="{00000000-0005-0000-0000-000000B70000}"/>
    <cellStyle name="Normal 12 7 3 2 5 3" xfId="16977" xr:uid="{00000000-0005-0000-0000-000001B70000}"/>
    <cellStyle name="Normal 12 7 3 2 5 3 2" xfId="42597" xr:uid="{00000000-0005-0000-0000-000002B70000}"/>
    <cellStyle name="Normal 12 7 3 2 5 4" xfId="29787" xr:uid="{00000000-0005-0000-0000-000003B70000}"/>
    <cellStyle name="Normal 12 7 3 2 6" xfId="11486" xr:uid="{00000000-0005-0000-0000-000004B70000}"/>
    <cellStyle name="Normal 12 7 3 2 6 2" xfId="24297" xr:uid="{00000000-0005-0000-0000-000005B70000}"/>
    <cellStyle name="Normal 12 7 3 2 6 2 2" xfId="49917" xr:uid="{00000000-0005-0000-0000-000006B70000}"/>
    <cellStyle name="Normal 12 7 3 2 6 3" xfId="37107" xr:uid="{00000000-0005-0000-0000-000007B70000}"/>
    <cellStyle name="Normal 12 7 3 2 7" xfId="5996" xr:uid="{00000000-0005-0000-0000-000008B70000}"/>
    <cellStyle name="Normal 12 7 3 2 7 2" xfId="18807" xr:uid="{00000000-0005-0000-0000-000009B70000}"/>
    <cellStyle name="Normal 12 7 3 2 7 2 2" xfId="44427" xr:uid="{00000000-0005-0000-0000-00000AB70000}"/>
    <cellStyle name="Normal 12 7 3 2 7 3" xfId="31617" xr:uid="{00000000-0005-0000-0000-00000BB70000}"/>
    <cellStyle name="Normal 12 7 3 2 8" xfId="13317" xr:uid="{00000000-0005-0000-0000-00000CB70000}"/>
    <cellStyle name="Normal 12 7 3 2 8 2" xfId="38937" xr:uid="{00000000-0005-0000-0000-00000DB70000}"/>
    <cellStyle name="Normal 12 7 3 2 9" xfId="26127" xr:uid="{00000000-0005-0000-0000-00000EB70000}"/>
    <cellStyle name="Normal 12 7 3 3" xfId="637" xr:uid="{00000000-0005-0000-0000-00000FB70000}"/>
    <cellStyle name="Normal 12 7 3 3 2" xfId="1037" xr:uid="{00000000-0005-0000-0000-000010B70000}"/>
    <cellStyle name="Normal 12 7 3 3 2 2" xfId="1932" xr:uid="{00000000-0005-0000-0000-000011B70000}"/>
    <cellStyle name="Normal 12 7 3 3 2 2 2" xfId="3762" xr:uid="{00000000-0005-0000-0000-000012B70000}"/>
    <cellStyle name="Normal 12 7 3 3 2 2 2 2" xfId="9252" xr:uid="{00000000-0005-0000-0000-000013B70000}"/>
    <cellStyle name="Normal 12 7 3 3 2 2 2 2 2" xfId="22063" xr:uid="{00000000-0005-0000-0000-000014B70000}"/>
    <cellStyle name="Normal 12 7 3 3 2 2 2 2 2 2" xfId="47683" xr:uid="{00000000-0005-0000-0000-000015B70000}"/>
    <cellStyle name="Normal 12 7 3 3 2 2 2 2 3" xfId="34873" xr:uid="{00000000-0005-0000-0000-000016B70000}"/>
    <cellStyle name="Normal 12 7 3 3 2 2 2 3" xfId="16573" xr:uid="{00000000-0005-0000-0000-000017B70000}"/>
    <cellStyle name="Normal 12 7 3 3 2 2 2 3 2" xfId="42193" xr:uid="{00000000-0005-0000-0000-000018B70000}"/>
    <cellStyle name="Normal 12 7 3 3 2 2 2 4" xfId="29383" xr:uid="{00000000-0005-0000-0000-000019B70000}"/>
    <cellStyle name="Normal 12 7 3 3 2 2 3" xfId="5592" xr:uid="{00000000-0005-0000-0000-00001AB70000}"/>
    <cellStyle name="Normal 12 7 3 3 2 2 3 2" xfId="11082" xr:uid="{00000000-0005-0000-0000-00001BB70000}"/>
    <cellStyle name="Normal 12 7 3 3 2 2 3 2 2" xfId="23893" xr:uid="{00000000-0005-0000-0000-00001CB70000}"/>
    <cellStyle name="Normal 12 7 3 3 2 2 3 2 2 2" xfId="49513" xr:uid="{00000000-0005-0000-0000-00001DB70000}"/>
    <cellStyle name="Normal 12 7 3 3 2 2 3 2 3" xfId="36703" xr:uid="{00000000-0005-0000-0000-00001EB70000}"/>
    <cellStyle name="Normal 12 7 3 3 2 2 3 3" xfId="18403" xr:uid="{00000000-0005-0000-0000-00001FB70000}"/>
    <cellStyle name="Normal 12 7 3 3 2 2 3 3 2" xfId="44023" xr:uid="{00000000-0005-0000-0000-000020B70000}"/>
    <cellStyle name="Normal 12 7 3 3 2 2 3 4" xfId="31213" xr:uid="{00000000-0005-0000-0000-000021B70000}"/>
    <cellStyle name="Normal 12 7 3 3 2 2 4" xfId="12912" xr:uid="{00000000-0005-0000-0000-000022B70000}"/>
    <cellStyle name="Normal 12 7 3 3 2 2 4 2" xfId="25723" xr:uid="{00000000-0005-0000-0000-000023B70000}"/>
    <cellStyle name="Normal 12 7 3 3 2 2 4 2 2" xfId="51343" xr:uid="{00000000-0005-0000-0000-000024B70000}"/>
    <cellStyle name="Normal 12 7 3 3 2 2 4 3" xfId="38533" xr:uid="{00000000-0005-0000-0000-000025B70000}"/>
    <cellStyle name="Normal 12 7 3 3 2 2 5" xfId="7422" xr:uid="{00000000-0005-0000-0000-000026B70000}"/>
    <cellStyle name="Normal 12 7 3 3 2 2 5 2" xfId="20233" xr:uid="{00000000-0005-0000-0000-000027B70000}"/>
    <cellStyle name="Normal 12 7 3 3 2 2 5 2 2" xfId="45853" xr:uid="{00000000-0005-0000-0000-000028B70000}"/>
    <cellStyle name="Normal 12 7 3 3 2 2 5 3" xfId="33043" xr:uid="{00000000-0005-0000-0000-000029B70000}"/>
    <cellStyle name="Normal 12 7 3 3 2 2 6" xfId="14743" xr:uid="{00000000-0005-0000-0000-00002AB70000}"/>
    <cellStyle name="Normal 12 7 3 3 2 2 6 2" xfId="40363" xr:uid="{00000000-0005-0000-0000-00002BB70000}"/>
    <cellStyle name="Normal 12 7 3 3 2 2 7" xfId="27553" xr:uid="{00000000-0005-0000-0000-00002CB70000}"/>
    <cellStyle name="Normal 12 7 3 3 2 3" xfId="2868" xr:uid="{00000000-0005-0000-0000-00002DB70000}"/>
    <cellStyle name="Normal 12 7 3 3 2 3 2" xfId="8358" xr:uid="{00000000-0005-0000-0000-00002EB70000}"/>
    <cellStyle name="Normal 12 7 3 3 2 3 2 2" xfId="21169" xr:uid="{00000000-0005-0000-0000-00002FB70000}"/>
    <cellStyle name="Normal 12 7 3 3 2 3 2 2 2" xfId="46789" xr:uid="{00000000-0005-0000-0000-000030B70000}"/>
    <cellStyle name="Normal 12 7 3 3 2 3 2 3" xfId="33979" xr:uid="{00000000-0005-0000-0000-000031B70000}"/>
    <cellStyle name="Normal 12 7 3 3 2 3 3" xfId="15679" xr:uid="{00000000-0005-0000-0000-000032B70000}"/>
    <cellStyle name="Normal 12 7 3 3 2 3 3 2" xfId="41299" xr:uid="{00000000-0005-0000-0000-000033B70000}"/>
    <cellStyle name="Normal 12 7 3 3 2 3 4" xfId="28489" xr:uid="{00000000-0005-0000-0000-000034B70000}"/>
    <cellStyle name="Normal 12 7 3 3 2 4" xfId="4698" xr:uid="{00000000-0005-0000-0000-000035B70000}"/>
    <cellStyle name="Normal 12 7 3 3 2 4 2" xfId="10188" xr:uid="{00000000-0005-0000-0000-000036B70000}"/>
    <cellStyle name="Normal 12 7 3 3 2 4 2 2" xfId="22999" xr:uid="{00000000-0005-0000-0000-000037B70000}"/>
    <cellStyle name="Normal 12 7 3 3 2 4 2 2 2" xfId="48619" xr:uid="{00000000-0005-0000-0000-000038B70000}"/>
    <cellStyle name="Normal 12 7 3 3 2 4 2 3" xfId="35809" xr:uid="{00000000-0005-0000-0000-000039B70000}"/>
    <cellStyle name="Normal 12 7 3 3 2 4 3" xfId="17509" xr:uid="{00000000-0005-0000-0000-00003AB70000}"/>
    <cellStyle name="Normal 12 7 3 3 2 4 3 2" xfId="43129" xr:uid="{00000000-0005-0000-0000-00003BB70000}"/>
    <cellStyle name="Normal 12 7 3 3 2 4 4" xfId="30319" xr:uid="{00000000-0005-0000-0000-00003CB70000}"/>
    <cellStyle name="Normal 12 7 3 3 2 5" xfId="12018" xr:uid="{00000000-0005-0000-0000-00003DB70000}"/>
    <cellStyle name="Normal 12 7 3 3 2 5 2" xfId="24829" xr:uid="{00000000-0005-0000-0000-00003EB70000}"/>
    <cellStyle name="Normal 12 7 3 3 2 5 2 2" xfId="50449" xr:uid="{00000000-0005-0000-0000-00003FB70000}"/>
    <cellStyle name="Normal 12 7 3 3 2 5 3" xfId="37639" xr:uid="{00000000-0005-0000-0000-000040B70000}"/>
    <cellStyle name="Normal 12 7 3 3 2 6" xfId="6528" xr:uid="{00000000-0005-0000-0000-000041B70000}"/>
    <cellStyle name="Normal 12 7 3 3 2 6 2" xfId="19339" xr:uid="{00000000-0005-0000-0000-000042B70000}"/>
    <cellStyle name="Normal 12 7 3 3 2 6 2 2" xfId="44959" xr:uid="{00000000-0005-0000-0000-000043B70000}"/>
    <cellStyle name="Normal 12 7 3 3 2 6 3" xfId="32149" xr:uid="{00000000-0005-0000-0000-000044B70000}"/>
    <cellStyle name="Normal 12 7 3 3 2 7" xfId="13849" xr:uid="{00000000-0005-0000-0000-000045B70000}"/>
    <cellStyle name="Normal 12 7 3 3 2 7 2" xfId="39469" xr:uid="{00000000-0005-0000-0000-000046B70000}"/>
    <cellStyle name="Normal 12 7 3 3 2 8" xfId="26659" xr:uid="{00000000-0005-0000-0000-000047B70000}"/>
    <cellStyle name="Normal 12 7 3 3 3" xfId="1532" xr:uid="{00000000-0005-0000-0000-000048B70000}"/>
    <cellStyle name="Normal 12 7 3 3 3 2" xfId="3362" xr:uid="{00000000-0005-0000-0000-000049B70000}"/>
    <cellStyle name="Normal 12 7 3 3 3 2 2" xfId="8852" xr:uid="{00000000-0005-0000-0000-00004AB70000}"/>
    <cellStyle name="Normal 12 7 3 3 3 2 2 2" xfId="21663" xr:uid="{00000000-0005-0000-0000-00004BB70000}"/>
    <cellStyle name="Normal 12 7 3 3 3 2 2 2 2" xfId="47283" xr:uid="{00000000-0005-0000-0000-00004CB70000}"/>
    <cellStyle name="Normal 12 7 3 3 3 2 2 3" xfId="34473" xr:uid="{00000000-0005-0000-0000-00004DB70000}"/>
    <cellStyle name="Normal 12 7 3 3 3 2 3" xfId="16173" xr:uid="{00000000-0005-0000-0000-00004EB70000}"/>
    <cellStyle name="Normal 12 7 3 3 3 2 3 2" xfId="41793" xr:uid="{00000000-0005-0000-0000-00004FB70000}"/>
    <cellStyle name="Normal 12 7 3 3 3 2 4" xfId="28983" xr:uid="{00000000-0005-0000-0000-000050B70000}"/>
    <cellStyle name="Normal 12 7 3 3 3 3" xfId="5192" xr:uid="{00000000-0005-0000-0000-000051B70000}"/>
    <cellStyle name="Normal 12 7 3 3 3 3 2" xfId="10682" xr:uid="{00000000-0005-0000-0000-000052B70000}"/>
    <cellStyle name="Normal 12 7 3 3 3 3 2 2" xfId="23493" xr:uid="{00000000-0005-0000-0000-000053B70000}"/>
    <cellStyle name="Normal 12 7 3 3 3 3 2 2 2" xfId="49113" xr:uid="{00000000-0005-0000-0000-000054B70000}"/>
    <cellStyle name="Normal 12 7 3 3 3 3 2 3" xfId="36303" xr:uid="{00000000-0005-0000-0000-000055B70000}"/>
    <cellStyle name="Normal 12 7 3 3 3 3 3" xfId="18003" xr:uid="{00000000-0005-0000-0000-000056B70000}"/>
    <cellStyle name="Normal 12 7 3 3 3 3 3 2" xfId="43623" xr:uid="{00000000-0005-0000-0000-000057B70000}"/>
    <cellStyle name="Normal 12 7 3 3 3 3 4" xfId="30813" xr:uid="{00000000-0005-0000-0000-000058B70000}"/>
    <cellStyle name="Normal 12 7 3 3 3 4" xfId="12512" xr:uid="{00000000-0005-0000-0000-000059B70000}"/>
    <cellStyle name="Normal 12 7 3 3 3 4 2" xfId="25323" xr:uid="{00000000-0005-0000-0000-00005AB70000}"/>
    <cellStyle name="Normal 12 7 3 3 3 4 2 2" xfId="50943" xr:uid="{00000000-0005-0000-0000-00005BB70000}"/>
    <cellStyle name="Normal 12 7 3 3 3 4 3" xfId="38133" xr:uid="{00000000-0005-0000-0000-00005CB70000}"/>
    <cellStyle name="Normal 12 7 3 3 3 5" xfId="7022" xr:uid="{00000000-0005-0000-0000-00005DB70000}"/>
    <cellStyle name="Normal 12 7 3 3 3 5 2" xfId="19833" xr:uid="{00000000-0005-0000-0000-00005EB70000}"/>
    <cellStyle name="Normal 12 7 3 3 3 5 2 2" xfId="45453" xr:uid="{00000000-0005-0000-0000-00005FB70000}"/>
    <cellStyle name="Normal 12 7 3 3 3 5 3" xfId="32643" xr:uid="{00000000-0005-0000-0000-000060B70000}"/>
    <cellStyle name="Normal 12 7 3 3 3 6" xfId="14343" xr:uid="{00000000-0005-0000-0000-000061B70000}"/>
    <cellStyle name="Normal 12 7 3 3 3 6 2" xfId="39963" xr:uid="{00000000-0005-0000-0000-000062B70000}"/>
    <cellStyle name="Normal 12 7 3 3 3 7" xfId="27153" xr:uid="{00000000-0005-0000-0000-000063B70000}"/>
    <cellStyle name="Normal 12 7 3 3 4" xfId="2468" xr:uid="{00000000-0005-0000-0000-000064B70000}"/>
    <cellStyle name="Normal 12 7 3 3 4 2" xfId="7958" xr:uid="{00000000-0005-0000-0000-000065B70000}"/>
    <cellStyle name="Normal 12 7 3 3 4 2 2" xfId="20769" xr:uid="{00000000-0005-0000-0000-000066B70000}"/>
    <cellStyle name="Normal 12 7 3 3 4 2 2 2" xfId="46389" xr:uid="{00000000-0005-0000-0000-000067B70000}"/>
    <cellStyle name="Normal 12 7 3 3 4 2 3" xfId="33579" xr:uid="{00000000-0005-0000-0000-000068B70000}"/>
    <cellStyle name="Normal 12 7 3 3 4 3" xfId="15279" xr:uid="{00000000-0005-0000-0000-000069B70000}"/>
    <cellStyle name="Normal 12 7 3 3 4 3 2" xfId="40899" xr:uid="{00000000-0005-0000-0000-00006AB70000}"/>
    <cellStyle name="Normal 12 7 3 3 4 4" xfId="28089" xr:uid="{00000000-0005-0000-0000-00006BB70000}"/>
    <cellStyle name="Normal 12 7 3 3 5" xfId="4298" xr:uid="{00000000-0005-0000-0000-00006CB70000}"/>
    <cellStyle name="Normal 12 7 3 3 5 2" xfId="9788" xr:uid="{00000000-0005-0000-0000-00006DB70000}"/>
    <cellStyle name="Normal 12 7 3 3 5 2 2" xfId="22599" xr:uid="{00000000-0005-0000-0000-00006EB70000}"/>
    <cellStyle name="Normal 12 7 3 3 5 2 2 2" xfId="48219" xr:uid="{00000000-0005-0000-0000-00006FB70000}"/>
    <cellStyle name="Normal 12 7 3 3 5 2 3" xfId="35409" xr:uid="{00000000-0005-0000-0000-000070B70000}"/>
    <cellStyle name="Normal 12 7 3 3 5 3" xfId="17109" xr:uid="{00000000-0005-0000-0000-000071B70000}"/>
    <cellStyle name="Normal 12 7 3 3 5 3 2" xfId="42729" xr:uid="{00000000-0005-0000-0000-000072B70000}"/>
    <cellStyle name="Normal 12 7 3 3 5 4" xfId="29919" xr:uid="{00000000-0005-0000-0000-000073B70000}"/>
    <cellStyle name="Normal 12 7 3 3 6" xfId="11618" xr:uid="{00000000-0005-0000-0000-000074B70000}"/>
    <cellStyle name="Normal 12 7 3 3 6 2" xfId="24429" xr:uid="{00000000-0005-0000-0000-000075B70000}"/>
    <cellStyle name="Normal 12 7 3 3 6 2 2" xfId="50049" xr:uid="{00000000-0005-0000-0000-000076B70000}"/>
    <cellStyle name="Normal 12 7 3 3 6 3" xfId="37239" xr:uid="{00000000-0005-0000-0000-000077B70000}"/>
    <cellStyle name="Normal 12 7 3 3 7" xfId="6128" xr:uid="{00000000-0005-0000-0000-000078B70000}"/>
    <cellStyle name="Normal 12 7 3 3 7 2" xfId="18939" xr:uid="{00000000-0005-0000-0000-000079B70000}"/>
    <cellStyle name="Normal 12 7 3 3 7 2 2" xfId="44559" xr:uid="{00000000-0005-0000-0000-00007AB70000}"/>
    <cellStyle name="Normal 12 7 3 3 7 3" xfId="31749" xr:uid="{00000000-0005-0000-0000-00007BB70000}"/>
    <cellStyle name="Normal 12 7 3 3 8" xfId="13449" xr:uid="{00000000-0005-0000-0000-00007CB70000}"/>
    <cellStyle name="Normal 12 7 3 3 8 2" xfId="39069" xr:uid="{00000000-0005-0000-0000-00007DB70000}"/>
    <cellStyle name="Normal 12 7 3 3 9" xfId="26259" xr:uid="{00000000-0005-0000-0000-00007EB70000}"/>
    <cellStyle name="Normal 12 7 3 4" xfId="412" xr:uid="{00000000-0005-0000-0000-00007FB70000}"/>
    <cellStyle name="Normal 12 7 3 4 2" xfId="1307" xr:uid="{00000000-0005-0000-0000-000080B70000}"/>
    <cellStyle name="Normal 12 7 3 4 2 2" xfId="3137" xr:uid="{00000000-0005-0000-0000-000081B70000}"/>
    <cellStyle name="Normal 12 7 3 4 2 2 2" xfId="8627" xr:uid="{00000000-0005-0000-0000-000082B70000}"/>
    <cellStyle name="Normal 12 7 3 4 2 2 2 2" xfId="21438" xr:uid="{00000000-0005-0000-0000-000083B70000}"/>
    <cellStyle name="Normal 12 7 3 4 2 2 2 2 2" xfId="47058" xr:uid="{00000000-0005-0000-0000-000084B70000}"/>
    <cellStyle name="Normal 12 7 3 4 2 2 2 3" xfId="34248" xr:uid="{00000000-0005-0000-0000-000085B70000}"/>
    <cellStyle name="Normal 12 7 3 4 2 2 3" xfId="15948" xr:uid="{00000000-0005-0000-0000-000086B70000}"/>
    <cellStyle name="Normal 12 7 3 4 2 2 3 2" xfId="41568" xr:uid="{00000000-0005-0000-0000-000087B70000}"/>
    <cellStyle name="Normal 12 7 3 4 2 2 4" xfId="28758" xr:uid="{00000000-0005-0000-0000-000088B70000}"/>
    <cellStyle name="Normal 12 7 3 4 2 3" xfId="4967" xr:uid="{00000000-0005-0000-0000-000089B70000}"/>
    <cellStyle name="Normal 12 7 3 4 2 3 2" xfId="10457" xr:uid="{00000000-0005-0000-0000-00008AB70000}"/>
    <cellStyle name="Normal 12 7 3 4 2 3 2 2" xfId="23268" xr:uid="{00000000-0005-0000-0000-00008BB70000}"/>
    <cellStyle name="Normal 12 7 3 4 2 3 2 2 2" xfId="48888" xr:uid="{00000000-0005-0000-0000-00008CB70000}"/>
    <cellStyle name="Normal 12 7 3 4 2 3 2 3" xfId="36078" xr:uid="{00000000-0005-0000-0000-00008DB70000}"/>
    <cellStyle name="Normal 12 7 3 4 2 3 3" xfId="17778" xr:uid="{00000000-0005-0000-0000-00008EB70000}"/>
    <cellStyle name="Normal 12 7 3 4 2 3 3 2" xfId="43398" xr:uid="{00000000-0005-0000-0000-00008FB70000}"/>
    <cellStyle name="Normal 12 7 3 4 2 3 4" xfId="30588" xr:uid="{00000000-0005-0000-0000-000090B70000}"/>
    <cellStyle name="Normal 12 7 3 4 2 4" xfId="12287" xr:uid="{00000000-0005-0000-0000-000091B70000}"/>
    <cellStyle name="Normal 12 7 3 4 2 4 2" xfId="25098" xr:uid="{00000000-0005-0000-0000-000092B70000}"/>
    <cellStyle name="Normal 12 7 3 4 2 4 2 2" xfId="50718" xr:uid="{00000000-0005-0000-0000-000093B70000}"/>
    <cellStyle name="Normal 12 7 3 4 2 4 3" xfId="37908" xr:uid="{00000000-0005-0000-0000-000094B70000}"/>
    <cellStyle name="Normal 12 7 3 4 2 5" xfId="6797" xr:uid="{00000000-0005-0000-0000-000095B70000}"/>
    <cellStyle name="Normal 12 7 3 4 2 5 2" xfId="19608" xr:uid="{00000000-0005-0000-0000-000096B70000}"/>
    <cellStyle name="Normal 12 7 3 4 2 5 2 2" xfId="45228" xr:uid="{00000000-0005-0000-0000-000097B70000}"/>
    <cellStyle name="Normal 12 7 3 4 2 5 3" xfId="32418" xr:uid="{00000000-0005-0000-0000-000098B70000}"/>
    <cellStyle name="Normal 12 7 3 4 2 6" xfId="14118" xr:uid="{00000000-0005-0000-0000-000099B70000}"/>
    <cellStyle name="Normal 12 7 3 4 2 6 2" xfId="39738" xr:uid="{00000000-0005-0000-0000-00009AB70000}"/>
    <cellStyle name="Normal 12 7 3 4 2 7" xfId="26928" xr:uid="{00000000-0005-0000-0000-00009BB70000}"/>
    <cellStyle name="Normal 12 7 3 4 3" xfId="2243" xr:uid="{00000000-0005-0000-0000-00009CB70000}"/>
    <cellStyle name="Normal 12 7 3 4 3 2" xfId="7733" xr:uid="{00000000-0005-0000-0000-00009DB70000}"/>
    <cellStyle name="Normal 12 7 3 4 3 2 2" xfId="20544" xr:uid="{00000000-0005-0000-0000-00009EB70000}"/>
    <cellStyle name="Normal 12 7 3 4 3 2 2 2" xfId="46164" xr:uid="{00000000-0005-0000-0000-00009FB70000}"/>
    <cellStyle name="Normal 12 7 3 4 3 2 3" xfId="33354" xr:uid="{00000000-0005-0000-0000-0000A0B70000}"/>
    <cellStyle name="Normal 12 7 3 4 3 3" xfId="15054" xr:uid="{00000000-0005-0000-0000-0000A1B70000}"/>
    <cellStyle name="Normal 12 7 3 4 3 3 2" xfId="40674" xr:uid="{00000000-0005-0000-0000-0000A2B70000}"/>
    <cellStyle name="Normal 12 7 3 4 3 4" xfId="27864" xr:uid="{00000000-0005-0000-0000-0000A3B70000}"/>
    <cellStyle name="Normal 12 7 3 4 4" xfId="4073" xr:uid="{00000000-0005-0000-0000-0000A4B70000}"/>
    <cellStyle name="Normal 12 7 3 4 4 2" xfId="9563" xr:uid="{00000000-0005-0000-0000-0000A5B70000}"/>
    <cellStyle name="Normal 12 7 3 4 4 2 2" xfId="22374" xr:uid="{00000000-0005-0000-0000-0000A6B70000}"/>
    <cellStyle name="Normal 12 7 3 4 4 2 2 2" xfId="47994" xr:uid="{00000000-0005-0000-0000-0000A7B70000}"/>
    <cellStyle name="Normal 12 7 3 4 4 2 3" xfId="35184" xr:uid="{00000000-0005-0000-0000-0000A8B70000}"/>
    <cellStyle name="Normal 12 7 3 4 4 3" xfId="16884" xr:uid="{00000000-0005-0000-0000-0000A9B70000}"/>
    <cellStyle name="Normal 12 7 3 4 4 3 2" xfId="42504" xr:uid="{00000000-0005-0000-0000-0000AAB70000}"/>
    <cellStyle name="Normal 12 7 3 4 4 4" xfId="29694" xr:uid="{00000000-0005-0000-0000-0000ABB70000}"/>
    <cellStyle name="Normal 12 7 3 4 5" xfId="11393" xr:uid="{00000000-0005-0000-0000-0000ACB70000}"/>
    <cellStyle name="Normal 12 7 3 4 5 2" xfId="24204" xr:uid="{00000000-0005-0000-0000-0000ADB70000}"/>
    <cellStyle name="Normal 12 7 3 4 5 2 2" xfId="49824" xr:uid="{00000000-0005-0000-0000-0000AEB70000}"/>
    <cellStyle name="Normal 12 7 3 4 5 3" xfId="37014" xr:uid="{00000000-0005-0000-0000-0000AFB70000}"/>
    <cellStyle name="Normal 12 7 3 4 6" xfId="5903" xr:uid="{00000000-0005-0000-0000-0000B0B70000}"/>
    <cellStyle name="Normal 12 7 3 4 6 2" xfId="18714" xr:uid="{00000000-0005-0000-0000-0000B1B70000}"/>
    <cellStyle name="Normal 12 7 3 4 6 2 2" xfId="44334" xr:uid="{00000000-0005-0000-0000-0000B2B70000}"/>
    <cellStyle name="Normal 12 7 3 4 6 3" xfId="31524" xr:uid="{00000000-0005-0000-0000-0000B3B70000}"/>
    <cellStyle name="Normal 12 7 3 4 7" xfId="13224" xr:uid="{00000000-0005-0000-0000-0000B4B70000}"/>
    <cellStyle name="Normal 12 7 3 4 7 2" xfId="38844" xr:uid="{00000000-0005-0000-0000-0000B5B70000}"/>
    <cellStyle name="Normal 12 7 3 4 8" xfId="26034" xr:uid="{00000000-0005-0000-0000-0000B6B70000}"/>
    <cellStyle name="Normal 12 7 3 5" xfId="771" xr:uid="{00000000-0005-0000-0000-0000B7B70000}"/>
    <cellStyle name="Normal 12 7 3 5 2" xfId="1666" xr:uid="{00000000-0005-0000-0000-0000B8B70000}"/>
    <cellStyle name="Normal 12 7 3 5 2 2" xfId="3496" xr:uid="{00000000-0005-0000-0000-0000B9B70000}"/>
    <cellStyle name="Normal 12 7 3 5 2 2 2" xfId="8986" xr:uid="{00000000-0005-0000-0000-0000BAB70000}"/>
    <cellStyle name="Normal 12 7 3 5 2 2 2 2" xfId="21797" xr:uid="{00000000-0005-0000-0000-0000BBB70000}"/>
    <cellStyle name="Normal 12 7 3 5 2 2 2 2 2" xfId="47417" xr:uid="{00000000-0005-0000-0000-0000BCB70000}"/>
    <cellStyle name="Normal 12 7 3 5 2 2 2 3" xfId="34607" xr:uid="{00000000-0005-0000-0000-0000BDB70000}"/>
    <cellStyle name="Normal 12 7 3 5 2 2 3" xfId="16307" xr:uid="{00000000-0005-0000-0000-0000BEB70000}"/>
    <cellStyle name="Normal 12 7 3 5 2 2 3 2" xfId="41927" xr:uid="{00000000-0005-0000-0000-0000BFB70000}"/>
    <cellStyle name="Normal 12 7 3 5 2 2 4" xfId="29117" xr:uid="{00000000-0005-0000-0000-0000C0B70000}"/>
    <cellStyle name="Normal 12 7 3 5 2 3" xfId="5326" xr:uid="{00000000-0005-0000-0000-0000C1B70000}"/>
    <cellStyle name="Normal 12 7 3 5 2 3 2" xfId="10816" xr:uid="{00000000-0005-0000-0000-0000C2B70000}"/>
    <cellStyle name="Normal 12 7 3 5 2 3 2 2" xfId="23627" xr:uid="{00000000-0005-0000-0000-0000C3B70000}"/>
    <cellStyle name="Normal 12 7 3 5 2 3 2 2 2" xfId="49247" xr:uid="{00000000-0005-0000-0000-0000C4B70000}"/>
    <cellStyle name="Normal 12 7 3 5 2 3 2 3" xfId="36437" xr:uid="{00000000-0005-0000-0000-0000C5B70000}"/>
    <cellStyle name="Normal 12 7 3 5 2 3 3" xfId="18137" xr:uid="{00000000-0005-0000-0000-0000C6B70000}"/>
    <cellStyle name="Normal 12 7 3 5 2 3 3 2" xfId="43757" xr:uid="{00000000-0005-0000-0000-0000C7B70000}"/>
    <cellStyle name="Normal 12 7 3 5 2 3 4" xfId="30947" xr:uid="{00000000-0005-0000-0000-0000C8B70000}"/>
    <cellStyle name="Normal 12 7 3 5 2 4" xfId="12646" xr:uid="{00000000-0005-0000-0000-0000C9B70000}"/>
    <cellStyle name="Normal 12 7 3 5 2 4 2" xfId="25457" xr:uid="{00000000-0005-0000-0000-0000CAB70000}"/>
    <cellStyle name="Normal 12 7 3 5 2 4 2 2" xfId="51077" xr:uid="{00000000-0005-0000-0000-0000CBB70000}"/>
    <cellStyle name="Normal 12 7 3 5 2 4 3" xfId="38267" xr:uid="{00000000-0005-0000-0000-0000CCB70000}"/>
    <cellStyle name="Normal 12 7 3 5 2 5" xfId="7156" xr:uid="{00000000-0005-0000-0000-0000CDB70000}"/>
    <cellStyle name="Normal 12 7 3 5 2 5 2" xfId="19967" xr:uid="{00000000-0005-0000-0000-0000CEB70000}"/>
    <cellStyle name="Normal 12 7 3 5 2 5 2 2" xfId="45587" xr:uid="{00000000-0005-0000-0000-0000CFB70000}"/>
    <cellStyle name="Normal 12 7 3 5 2 5 3" xfId="32777" xr:uid="{00000000-0005-0000-0000-0000D0B70000}"/>
    <cellStyle name="Normal 12 7 3 5 2 6" xfId="14477" xr:uid="{00000000-0005-0000-0000-0000D1B70000}"/>
    <cellStyle name="Normal 12 7 3 5 2 6 2" xfId="40097" xr:uid="{00000000-0005-0000-0000-0000D2B70000}"/>
    <cellStyle name="Normal 12 7 3 5 2 7" xfId="27287" xr:uid="{00000000-0005-0000-0000-0000D3B70000}"/>
    <cellStyle name="Normal 12 7 3 5 3" xfId="2602" xr:uid="{00000000-0005-0000-0000-0000D4B70000}"/>
    <cellStyle name="Normal 12 7 3 5 3 2" xfId="8092" xr:uid="{00000000-0005-0000-0000-0000D5B70000}"/>
    <cellStyle name="Normal 12 7 3 5 3 2 2" xfId="20903" xr:uid="{00000000-0005-0000-0000-0000D6B70000}"/>
    <cellStyle name="Normal 12 7 3 5 3 2 2 2" xfId="46523" xr:uid="{00000000-0005-0000-0000-0000D7B70000}"/>
    <cellStyle name="Normal 12 7 3 5 3 2 3" xfId="33713" xr:uid="{00000000-0005-0000-0000-0000D8B70000}"/>
    <cellStyle name="Normal 12 7 3 5 3 3" xfId="15413" xr:uid="{00000000-0005-0000-0000-0000D9B70000}"/>
    <cellStyle name="Normal 12 7 3 5 3 3 2" xfId="41033" xr:uid="{00000000-0005-0000-0000-0000DAB70000}"/>
    <cellStyle name="Normal 12 7 3 5 3 4" xfId="28223" xr:uid="{00000000-0005-0000-0000-0000DBB70000}"/>
    <cellStyle name="Normal 12 7 3 5 4" xfId="4432" xr:uid="{00000000-0005-0000-0000-0000DCB70000}"/>
    <cellStyle name="Normal 12 7 3 5 4 2" xfId="9922" xr:uid="{00000000-0005-0000-0000-0000DDB70000}"/>
    <cellStyle name="Normal 12 7 3 5 4 2 2" xfId="22733" xr:uid="{00000000-0005-0000-0000-0000DEB70000}"/>
    <cellStyle name="Normal 12 7 3 5 4 2 2 2" xfId="48353" xr:uid="{00000000-0005-0000-0000-0000DFB70000}"/>
    <cellStyle name="Normal 12 7 3 5 4 2 3" xfId="35543" xr:uid="{00000000-0005-0000-0000-0000E0B70000}"/>
    <cellStyle name="Normal 12 7 3 5 4 3" xfId="17243" xr:uid="{00000000-0005-0000-0000-0000E1B70000}"/>
    <cellStyle name="Normal 12 7 3 5 4 3 2" xfId="42863" xr:uid="{00000000-0005-0000-0000-0000E2B70000}"/>
    <cellStyle name="Normal 12 7 3 5 4 4" xfId="30053" xr:uid="{00000000-0005-0000-0000-0000E3B70000}"/>
    <cellStyle name="Normal 12 7 3 5 5" xfId="11752" xr:uid="{00000000-0005-0000-0000-0000E4B70000}"/>
    <cellStyle name="Normal 12 7 3 5 5 2" xfId="24563" xr:uid="{00000000-0005-0000-0000-0000E5B70000}"/>
    <cellStyle name="Normal 12 7 3 5 5 2 2" xfId="50183" xr:uid="{00000000-0005-0000-0000-0000E6B70000}"/>
    <cellStyle name="Normal 12 7 3 5 5 3" xfId="37373" xr:uid="{00000000-0005-0000-0000-0000E7B70000}"/>
    <cellStyle name="Normal 12 7 3 5 6" xfId="6262" xr:uid="{00000000-0005-0000-0000-0000E8B70000}"/>
    <cellStyle name="Normal 12 7 3 5 6 2" xfId="19073" xr:uid="{00000000-0005-0000-0000-0000E9B70000}"/>
    <cellStyle name="Normal 12 7 3 5 6 2 2" xfId="44693" xr:uid="{00000000-0005-0000-0000-0000EAB70000}"/>
    <cellStyle name="Normal 12 7 3 5 6 3" xfId="31883" xr:uid="{00000000-0005-0000-0000-0000EBB70000}"/>
    <cellStyle name="Normal 12 7 3 5 7" xfId="13583" xr:uid="{00000000-0005-0000-0000-0000ECB70000}"/>
    <cellStyle name="Normal 12 7 3 5 7 2" xfId="39203" xr:uid="{00000000-0005-0000-0000-0000EDB70000}"/>
    <cellStyle name="Normal 12 7 3 5 8" xfId="26393" xr:uid="{00000000-0005-0000-0000-0000EEB70000}"/>
    <cellStyle name="Normal 12 7 3 6" xfId="1172" xr:uid="{00000000-0005-0000-0000-0000EFB70000}"/>
    <cellStyle name="Normal 12 7 3 6 2" xfId="3002" xr:uid="{00000000-0005-0000-0000-0000F0B70000}"/>
    <cellStyle name="Normal 12 7 3 6 2 2" xfId="8492" xr:uid="{00000000-0005-0000-0000-0000F1B70000}"/>
    <cellStyle name="Normal 12 7 3 6 2 2 2" xfId="21303" xr:uid="{00000000-0005-0000-0000-0000F2B70000}"/>
    <cellStyle name="Normal 12 7 3 6 2 2 2 2" xfId="46923" xr:uid="{00000000-0005-0000-0000-0000F3B70000}"/>
    <cellStyle name="Normal 12 7 3 6 2 2 3" xfId="34113" xr:uid="{00000000-0005-0000-0000-0000F4B70000}"/>
    <cellStyle name="Normal 12 7 3 6 2 3" xfId="15813" xr:uid="{00000000-0005-0000-0000-0000F5B70000}"/>
    <cellStyle name="Normal 12 7 3 6 2 3 2" xfId="41433" xr:uid="{00000000-0005-0000-0000-0000F6B70000}"/>
    <cellStyle name="Normal 12 7 3 6 2 4" xfId="28623" xr:uid="{00000000-0005-0000-0000-0000F7B70000}"/>
    <cellStyle name="Normal 12 7 3 6 3" xfId="4832" xr:uid="{00000000-0005-0000-0000-0000F8B70000}"/>
    <cellStyle name="Normal 12 7 3 6 3 2" xfId="10322" xr:uid="{00000000-0005-0000-0000-0000F9B70000}"/>
    <cellStyle name="Normal 12 7 3 6 3 2 2" xfId="23133" xr:uid="{00000000-0005-0000-0000-0000FAB70000}"/>
    <cellStyle name="Normal 12 7 3 6 3 2 2 2" xfId="48753" xr:uid="{00000000-0005-0000-0000-0000FBB70000}"/>
    <cellStyle name="Normal 12 7 3 6 3 2 3" xfId="35943" xr:uid="{00000000-0005-0000-0000-0000FCB70000}"/>
    <cellStyle name="Normal 12 7 3 6 3 3" xfId="17643" xr:uid="{00000000-0005-0000-0000-0000FDB70000}"/>
    <cellStyle name="Normal 12 7 3 6 3 3 2" xfId="43263" xr:uid="{00000000-0005-0000-0000-0000FEB70000}"/>
    <cellStyle name="Normal 12 7 3 6 3 4" xfId="30453" xr:uid="{00000000-0005-0000-0000-0000FFB70000}"/>
    <cellStyle name="Normal 12 7 3 6 4" xfId="12152" xr:uid="{00000000-0005-0000-0000-000000B80000}"/>
    <cellStyle name="Normal 12 7 3 6 4 2" xfId="24963" xr:uid="{00000000-0005-0000-0000-000001B80000}"/>
    <cellStyle name="Normal 12 7 3 6 4 2 2" xfId="50583" xr:uid="{00000000-0005-0000-0000-000002B80000}"/>
    <cellStyle name="Normal 12 7 3 6 4 3" xfId="37773" xr:uid="{00000000-0005-0000-0000-000003B80000}"/>
    <cellStyle name="Normal 12 7 3 6 5" xfId="6662" xr:uid="{00000000-0005-0000-0000-000004B80000}"/>
    <cellStyle name="Normal 12 7 3 6 5 2" xfId="19473" xr:uid="{00000000-0005-0000-0000-000005B80000}"/>
    <cellStyle name="Normal 12 7 3 6 5 2 2" xfId="45093" xr:uid="{00000000-0005-0000-0000-000006B80000}"/>
    <cellStyle name="Normal 12 7 3 6 5 3" xfId="32283" xr:uid="{00000000-0005-0000-0000-000007B80000}"/>
    <cellStyle name="Normal 12 7 3 6 6" xfId="13983" xr:uid="{00000000-0005-0000-0000-000008B80000}"/>
    <cellStyle name="Normal 12 7 3 6 6 2" xfId="39603" xr:uid="{00000000-0005-0000-0000-000009B80000}"/>
    <cellStyle name="Normal 12 7 3 6 7" xfId="26793" xr:uid="{00000000-0005-0000-0000-00000AB80000}"/>
    <cellStyle name="Normal 12 7 3 7" xfId="2108" xr:uid="{00000000-0005-0000-0000-00000BB80000}"/>
    <cellStyle name="Normal 12 7 3 7 2" xfId="7598" xr:uid="{00000000-0005-0000-0000-00000CB80000}"/>
    <cellStyle name="Normal 12 7 3 7 2 2" xfId="20409" xr:uid="{00000000-0005-0000-0000-00000DB80000}"/>
    <cellStyle name="Normal 12 7 3 7 2 2 2" xfId="46029" xr:uid="{00000000-0005-0000-0000-00000EB80000}"/>
    <cellStyle name="Normal 12 7 3 7 2 3" xfId="33219" xr:uid="{00000000-0005-0000-0000-00000FB80000}"/>
    <cellStyle name="Normal 12 7 3 7 3" xfId="14919" xr:uid="{00000000-0005-0000-0000-000010B80000}"/>
    <cellStyle name="Normal 12 7 3 7 3 2" xfId="40539" xr:uid="{00000000-0005-0000-0000-000011B80000}"/>
    <cellStyle name="Normal 12 7 3 7 4" xfId="27729" xr:uid="{00000000-0005-0000-0000-000012B80000}"/>
    <cellStyle name="Normal 12 7 3 8" xfId="3938" xr:uid="{00000000-0005-0000-0000-000013B80000}"/>
    <cellStyle name="Normal 12 7 3 8 2" xfId="9428" xr:uid="{00000000-0005-0000-0000-000014B80000}"/>
    <cellStyle name="Normal 12 7 3 8 2 2" xfId="22239" xr:uid="{00000000-0005-0000-0000-000015B80000}"/>
    <cellStyle name="Normal 12 7 3 8 2 2 2" xfId="47859" xr:uid="{00000000-0005-0000-0000-000016B80000}"/>
    <cellStyle name="Normal 12 7 3 8 2 3" xfId="35049" xr:uid="{00000000-0005-0000-0000-000017B80000}"/>
    <cellStyle name="Normal 12 7 3 8 3" xfId="16749" xr:uid="{00000000-0005-0000-0000-000018B80000}"/>
    <cellStyle name="Normal 12 7 3 8 3 2" xfId="42369" xr:uid="{00000000-0005-0000-0000-000019B80000}"/>
    <cellStyle name="Normal 12 7 3 8 4" xfId="29559" xr:uid="{00000000-0005-0000-0000-00001AB80000}"/>
    <cellStyle name="Normal 12 7 3 9" xfId="11258" xr:uid="{00000000-0005-0000-0000-00001BB80000}"/>
    <cellStyle name="Normal 12 7 3 9 2" xfId="24069" xr:uid="{00000000-0005-0000-0000-00001CB80000}"/>
    <cellStyle name="Normal 12 7 3 9 2 2" xfId="49689" xr:uid="{00000000-0005-0000-0000-00001DB80000}"/>
    <cellStyle name="Normal 12 7 3 9 3" xfId="36879" xr:uid="{00000000-0005-0000-0000-00001EB80000}"/>
    <cellStyle name="Normal 12 7 4" xfId="327" xr:uid="{00000000-0005-0000-0000-00001FB80000}"/>
    <cellStyle name="Normal 12 7 4 10" xfId="5819" xr:uid="{00000000-0005-0000-0000-000020B80000}"/>
    <cellStyle name="Normal 12 7 4 10 2" xfId="18630" xr:uid="{00000000-0005-0000-0000-000021B80000}"/>
    <cellStyle name="Normal 12 7 4 10 2 2" xfId="44250" xr:uid="{00000000-0005-0000-0000-000022B80000}"/>
    <cellStyle name="Normal 12 7 4 10 3" xfId="31440" xr:uid="{00000000-0005-0000-0000-000023B80000}"/>
    <cellStyle name="Normal 12 7 4 11" xfId="13140" xr:uid="{00000000-0005-0000-0000-000024B80000}"/>
    <cellStyle name="Normal 12 7 4 11 2" xfId="38760" xr:uid="{00000000-0005-0000-0000-000025B80000}"/>
    <cellStyle name="Normal 12 7 4 12" xfId="25950" xr:uid="{00000000-0005-0000-0000-000026B80000}"/>
    <cellStyle name="Normal 12 7 4 2" xfId="556" xr:uid="{00000000-0005-0000-0000-000027B80000}"/>
    <cellStyle name="Normal 12 7 4 2 2" xfId="955" xr:uid="{00000000-0005-0000-0000-000028B80000}"/>
    <cellStyle name="Normal 12 7 4 2 2 2" xfId="1850" xr:uid="{00000000-0005-0000-0000-000029B80000}"/>
    <cellStyle name="Normal 12 7 4 2 2 2 2" xfId="3680" xr:uid="{00000000-0005-0000-0000-00002AB80000}"/>
    <cellStyle name="Normal 12 7 4 2 2 2 2 2" xfId="9170" xr:uid="{00000000-0005-0000-0000-00002BB80000}"/>
    <cellStyle name="Normal 12 7 4 2 2 2 2 2 2" xfId="21981" xr:uid="{00000000-0005-0000-0000-00002CB80000}"/>
    <cellStyle name="Normal 12 7 4 2 2 2 2 2 2 2" xfId="47601" xr:uid="{00000000-0005-0000-0000-00002DB80000}"/>
    <cellStyle name="Normal 12 7 4 2 2 2 2 2 3" xfId="34791" xr:uid="{00000000-0005-0000-0000-00002EB80000}"/>
    <cellStyle name="Normal 12 7 4 2 2 2 2 3" xfId="16491" xr:uid="{00000000-0005-0000-0000-00002FB80000}"/>
    <cellStyle name="Normal 12 7 4 2 2 2 2 3 2" xfId="42111" xr:uid="{00000000-0005-0000-0000-000030B80000}"/>
    <cellStyle name="Normal 12 7 4 2 2 2 2 4" xfId="29301" xr:uid="{00000000-0005-0000-0000-000031B80000}"/>
    <cellStyle name="Normal 12 7 4 2 2 2 3" xfId="5510" xr:uid="{00000000-0005-0000-0000-000032B80000}"/>
    <cellStyle name="Normal 12 7 4 2 2 2 3 2" xfId="11000" xr:uid="{00000000-0005-0000-0000-000033B80000}"/>
    <cellStyle name="Normal 12 7 4 2 2 2 3 2 2" xfId="23811" xr:uid="{00000000-0005-0000-0000-000034B80000}"/>
    <cellStyle name="Normal 12 7 4 2 2 2 3 2 2 2" xfId="49431" xr:uid="{00000000-0005-0000-0000-000035B80000}"/>
    <cellStyle name="Normal 12 7 4 2 2 2 3 2 3" xfId="36621" xr:uid="{00000000-0005-0000-0000-000036B80000}"/>
    <cellStyle name="Normal 12 7 4 2 2 2 3 3" xfId="18321" xr:uid="{00000000-0005-0000-0000-000037B80000}"/>
    <cellStyle name="Normal 12 7 4 2 2 2 3 3 2" xfId="43941" xr:uid="{00000000-0005-0000-0000-000038B80000}"/>
    <cellStyle name="Normal 12 7 4 2 2 2 3 4" xfId="31131" xr:uid="{00000000-0005-0000-0000-000039B80000}"/>
    <cellStyle name="Normal 12 7 4 2 2 2 4" xfId="12830" xr:uid="{00000000-0005-0000-0000-00003AB80000}"/>
    <cellStyle name="Normal 12 7 4 2 2 2 4 2" xfId="25641" xr:uid="{00000000-0005-0000-0000-00003BB80000}"/>
    <cellStyle name="Normal 12 7 4 2 2 2 4 2 2" xfId="51261" xr:uid="{00000000-0005-0000-0000-00003CB80000}"/>
    <cellStyle name="Normal 12 7 4 2 2 2 4 3" xfId="38451" xr:uid="{00000000-0005-0000-0000-00003DB80000}"/>
    <cellStyle name="Normal 12 7 4 2 2 2 5" xfId="7340" xr:uid="{00000000-0005-0000-0000-00003EB80000}"/>
    <cellStyle name="Normal 12 7 4 2 2 2 5 2" xfId="20151" xr:uid="{00000000-0005-0000-0000-00003FB80000}"/>
    <cellStyle name="Normal 12 7 4 2 2 2 5 2 2" xfId="45771" xr:uid="{00000000-0005-0000-0000-000040B80000}"/>
    <cellStyle name="Normal 12 7 4 2 2 2 5 3" xfId="32961" xr:uid="{00000000-0005-0000-0000-000041B80000}"/>
    <cellStyle name="Normal 12 7 4 2 2 2 6" xfId="14661" xr:uid="{00000000-0005-0000-0000-000042B80000}"/>
    <cellStyle name="Normal 12 7 4 2 2 2 6 2" xfId="40281" xr:uid="{00000000-0005-0000-0000-000043B80000}"/>
    <cellStyle name="Normal 12 7 4 2 2 2 7" xfId="27471" xr:uid="{00000000-0005-0000-0000-000044B80000}"/>
    <cellStyle name="Normal 12 7 4 2 2 3" xfId="2786" xr:uid="{00000000-0005-0000-0000-000045B80000}"/>
    <cellStyle name="Normal 12 7 4 2 2 3 2" xfId="8276" xr:uid="{00000000-0005-0000-0000-000046B80000}"/>
    <cellStyle name="Normal 12 7 4 2 2 3 2 2" xfId="21087" xr:uid="{00000000-0005-0000-0000-000047B80000}"/>
    <cellStyle name="Normal 12 7 4 2 2 3 2 2 2" xfId="46707" xr:uid="{00000000-0005-0000-0000-000048B80000}"/>
    <cellStyle name="Normal 12 7 4 2 2 3 2 3" xfId="33897" xr:uid="{00000000-0005-0000-0000-000049B80000}"/>
    <cellStyle name="Normal 12 7 4 2 2 3 3" xfId="15597" xr:uid="{00000000-0005-0000-0000-00004AB80000}"/>
    <cellStyle name="Normal 12 7 4 2 2 3 3 2" xfId="41217" xr:uid="{00000000-0005-0000-0000-00004BB80000}"/>
    <cellStyle name="Normal 12 7 4 2 2 3 4" xfId="28407" xr:uid="{00000000-0005-0000-0000-00004CB80000}"/>
    <cellStyle name="Normal 12 7 4 2 2 4" xfId="4616" xr:uid="{00000000-0005-0000-0000-00004DB80000}"/>
    <cellStyle name="Normal 12 7 4 2 2 4 2" xfId="10106" xr:uid="{00000000-0005-0000-0000-00004EB80000}"/>
    <cellStyle name="Normal 12 7 4 2 2 4 2 2" xfId="22917" xr:uid="{00000000-0005-0000-0000-00004FB80000}"/>
    <cellStyle name="Normal 12 7 4 2 2 4 2 2 2" xfId="48537" xr:uid="{00000000-0005-0000-0000-000050B80000}"/>
    <cellStyle name="Normal 12 7 4 2 2 4 2 3" xfId="35727" xr:uid="{00000000-0005-0000-0000-000051B80000}"/>
    <cellStyle name="Normal 12 7 4 2 2 4 3" xfId="17427" xr:uid="{00000000-0005-0000-0000-000052B80000}"/>
    <cellStyle name="Normal 12 7 4 2 2 4 3 2" xfId="43047" xr:uid="{00000000-0005-0000-0000-000053B80000}"/>
    <cellStyle name="Normal 12 7 4 2 2 4 4" xfId="30237" xr:uid="{00000000-0005-0000-0000-000054B80000}"/>
    <cellStyle name="Normal 12 7 4 2 2 5" xfId="11936" xr:uid="{00000000-0005-0000-0000-000055B80000}"/>
    <cellStyle name="Normal 12 7 4 2 2 5 2" xfId="24747" xr:uid="{00000000-0005-0000-0000-000056B80000}"/>
    <cellStyle name="Normal 12 7 4 2 2 5 2 2" xfId="50367" xr:uid="{00000000-0005-0000-0000-000057B80000}"/>
    <cellStyle name="Normal 12 7 4 2 2 5 3" xfId="37557" xr:uid="{00000000-0005-0000-0000-000058B80000}"/>
    <cellStyle name="Normal 12 7 4 2 2 6" xfId="6446" xr:uid="{00000000-0005-0000-0000-000059B80000}"/>
    <cellStyle name="Normal 12 7 4 2 2 6 2" xfId="19257" xr:uid="{00000000-0005-0000-0000-00005AB80000}"/>
    <cellStyle name="Normal 12 7 4 2 2 6 2 2" xfId="44877" xr:uid="{00000000-0005-0000-0000-00005BB80000}"/>
    <cellStyle name="Normal 12 7 4 2 2 6 3" xfId="32067" xr:uid="{00000000-0005-0000-0000-00005CB80000}"/>
    <cellStyle name="Normal 12 7 4 2 2 7" xfId="13767" xr:uid="{00000000-0005-0000-0000-00005DB80000}"/>
    <cellStyle name="Normal 12 7 4 2 2 7 2" xfId="39387" xr:uid="{00000000-0005-0000-0000-00005EB80000}"/>
    <cellStyle name="Normal 12 7 4 2 2 8" xfId="26577" xr:uid="{00000000-0005-0000-0000-00005FB80000}"/>
    <cellStyle name="Normal 12 7 4 2 3" xfId="1451" xr:uid="{00000000-0005-0000-0000-000060B80000}"/>
    <cellStyle name="Normal 12 7 4 2 3 2" xfId="3281" xr:uid="{00000000-0005-0000-0000-000061B80000}"/>
    <cellStyle name="Normal 12 7 4 2 3 2 2" xfId="8771" xr:uid="{00000000-0005-0000-0000-000062B80000}"/>
    <cellStyle name="Normal 12 7 4 2 3 2 2 2" xfId="21582" xr:uid="{00000000-0005-0000-0000-000063B80000}"/>
    <cellStyle name="Normal 12 7 4 2 3 2 2 2 2" xfId="47202" xr:uid="{00000000-0005-0000-0000-000064B80000}"/>
    <cellStyle name="Normal 12 7 4 2 3 2 2 3" xfId="34392" xr:uid="{00000000-0005-0000-0000-000065B80000}"/>
    <cellStyle name="Normal 12 7 4 2 3 2 3" xfId="16092" xr:uid="{00000000-0005-0000-0000-000066B80000}"/>
    <cellStyle name="Normal 12 7 4 2 3 2 3 2" xfId="41712" xr:uid="{00000000-0005-0000-0000-000067B80000}"/>
    <cellStyle name="Normal 12 7 4 2 3 2 4" xfId="28902" xr:uid="{00000000-0005-0000-0000-000068B80000}"/>
    <cellStyle name="Normal 12 7 4 2 3 3" xfId="5111" xr:uid="{00000000-0005-0000-0000-000069B80000}"/>
    <cellStyle name="Normal 12 7 4 2 3 3 2" xfId="10601" xr:uid="{00000000-0005-0000-0000-00006AB80000}"/>
    <cellStyle name="Normal 12 7 4 2 3 3 2 2" xfId="23412" xr:uid="{00000000-0005-0000-0000-00006BB80000}"/>
    <cellStyle name="Normal 12 7 4 2 3 3 2 2 2" xfId="49032" xr:uid="{00000000-0005-0000-0000-00006CB80000}"/>
    <cellStyle name="Normal 12 7 4 2 3 3 2 3" xfId="36222" xr:uid="{00000000-0005-0000-0000-00006DB80000}"/>
    <cellStyle name="Normal 12 7 4 2 3 3 3" xfId="17922" xr:uid="{00000000-0005-0000-0000-00006EB80000}"/>
    <cellStyle name="Normal 12 7 4 2 3 3 3 2" xfId="43542" xr:uid="{00000000-0005-0000-0000-00006FB80000}"/>
    <cellStyle name="Normal 12 7 4 2 3 3 4" xfId="30732" xr:uid="{00000000-0005-0000-0000-000070B80000}"/>
    <cellStyle name="Normal 12 7 4 2 3 4" xfId="12431" xr:uid="{00000000-0005-0000-0000-000071B80000}"/>
    <cellStyle name="Normal 12 7 4 2 3 4 2" xfId="25242" xr:uid="{00000000-0005-0000-0000-000072B80000}"/>
    <cellStyle name="Normal 12 7 4 2 3 4 2 2" xfId="50862" xr:uid="{00000000-0005-0000-0000-000073B80000}"/>
    <cellStyle name="Normal 12 7 4 2 3 4 3" xfId="38052" xr:uid="{00000000-0005-0000-0000-000074B80000}"/>
    <cellStyle name="Normal 12 7 4 2 3 5" xfId="6941" xr:uid="{00000000-0005-0000-0000-000075B80000}"/>
    <cellStyle name="Normal 12 7 4 2 3 5 2" xfId="19752" xr:uid="{00000000-0005-0000-0000-000076B80000}"/>
    <cellStyle name="Normal 12 7 4 2 3 5 2 2" xfId="45372" xr:uid="{00000000-0005-0000-0000-000077B80000}"/>
    <cellStyle name="Normal 12 7 4 2 3 5 3" xfId="32562" xr:uid="{00000000-0005-0000-0000-000078B80000}"/>
    <cellStyle name="Normal 12 7 4 2 3 6" xfId="14262" xr:uid="{00000000-0005-0000-0000-000079B80000}"/>
    <cellStyle name="Normal 12 7 4 2 3 6 2" xfId="39882" xr:uid="{00000000-0005-0000-0000-00007AB80000}"/>
    <cellStyle name="Normal 12 7 4 2 3 7" xfId="27072" xr:uid="{00000000-0005-0000-0000-00007BB80000}"/>
    <cellStyle name="Normal 12 7 4 2 4" xfId="2387" xr:uid="{00000000-0005-0000-0000-00007CB80000}"/>
    <cellStyle name="Normal 12 7 4 2 4 2" xfId="7877" xr:uid="{00000000-0005-0000-0000-00007DB80000}"/>
    <cellStyle name="Normal 12 7 4 2 4 2 2" xfId="20688" xr:uid="{00000000-0005-0000-0000-00007EB80000}"/>
    <cellStyle name="Normal 12 7 4 2 4 2 2 2" xfId="46308" xr:uid="{00000000-0005-0000-0000-00007FB80000}"/>
    <cellStyle name="Normal 12 7 4 2 4 2 3" xfId="33498" xr:uid="{00000000-0005-0000-0000-000080B80000}"/>
    <cellStyle name="Normal 12 7 4 2 4 3" xfId="15198" xr:uid="{00000000-0005-0000-0000-000081B80000}"/>
    <cellStyle name="Normal 12 7 4 2 4 3 2" xfId="40818" xr:uid="{00000000-0005-0000-0000-000082B80000}"/>
    <cellStyle name="Normal 12 7 4 2 4 4" xfId="28008" xr:uid="{00000000-0005-0000-0000-000083B80000}"/>
    <cellStyle name="Normal 12 7 4 2 5" xfId="4217" xr:uid="{00000000-0005-0000-0000-000084B80000}"/>
    <cellStyle name="Normal 12 7 4 2 5 2" xfId="9707" xr:uid="{00000000-0005-0000-0000-000085B80000}"/>
    <cellStyle name="Normal 12 7 4 2 5 2 2" xfId="22518" xr:uid="{00000000-0005-0000-0000-000086B80000}"/>
    <cellStyle name="Normal 12 7 4 2 5 2 2 2" xfId="48138" xr:uid="{00000000-0005-0000-0000-000087B80000}"/>
    <cellStyle name="Normal 12 7 4 2 5 2 3" xfId="35328" xr:uid="{00000000-0005-0000-0000-000088B80000}"/>
    <cellStyle name="Normal 12 7 4 2 5 3" xfId="17028" xr:uid="{00000000-0005-0000-0000-000089B80000}"/>
    <cellStyle name="Normal 12 7 4 2 5 3 2" xfId="42648" xr:uid="{00000000-0005-0000-0000-00008AB80000}"/>
    <cellStyle name="Normal 12 7 4 2 5 4" xfId="29838" xr:uid="{00000000-0005-0000-0000-00008BB80000}"/>
    <cellStyle name="Normal 12 7 4 2 6" xfId="11537" xr:uid="{00000000-0005-0000-0000-00008CB80000}"/>
    <cellStyle name="Normal 12 7 4 2 6 2" xfId="24348" xr:uid="{00000000-0005-0000-0000-00008DB80000}"/>
    <cellStyle name="Normal 12 7 4 2 6 2 2" xfId="49968" xr:uid="{00000000-0005-0000-0000-00008EB80000}"/>
    <cellStyle name="Normal 12 7 4 2 6 3" xfId="37158" xr:uid="{00000000-0005-0000-0000-00008FB80000}"/>
    <cellStyle name="Normal 12 7 4 2 7" xfId="6047" xr:uid="{00000000-0005-0000-0000-000090B80000}"/>
    <cellStyle name="Normal 12 7 4 2 7 2" xfId="18858" xr:uid="{00000000-0005-0000-0000-000091B80000}"/>
    <cellStyle name="Normal 12 7 4 2 7 2 2" xfId="44478" xr:uid="{00000000-0005-0000-0000-000092B80000}"/>
    <cellStyle name="Normal 12 7 4 2 7 3" xfId="31668" xr:uid="{00000000-0005-0000-0000-000093B80000}"/>
    <cellStyle name="Normal 12 7 4 2 8" xfId="13368" xr:uid="{00000000-0005-0000-0000-000094B80000}"/>
    <cellStyle name="Normal 12 7 4 2 8 2" xfId="38988" xr:uid="{00000000-0005-0000-0000-000095B80000}"/>
    <cellStyle name="Normal 12 7 4 2 9" xfId="26178" xr:uid="{00000000-0005-0000-0000-000096B80000}"/>
    <cellStyle name="Normal 12 7 4 3" xfId="688" xr:uid="{00000000-0005-0000-0000-000097B80000}"/>
    <cellStyle name="Normal 12 7 4 3 2" xfId="1088" xr:uid="{00000000-0005-0000-0000-000098B80000}"/>
    <cellStyle name="Normal 12 7 4 3 2 2" xfId="1983" xr:uid="{00000000-0005-0000-0000-000099B80000}"/>
    <cellStyle name="Normal 12 7 4 3 2 2 2" xfId="3813" xr:uid="{00000000-0005-0000-0000-00009AB80000}"/>
    <cellStyle name="Normal 12 7 4 3 2 2 2 2" xfId="9303" xr:uid="{00000000-0005-0000-0000-00009BB80000}"/>
    <cellStyle name="Normal 12 7 4 3 2 2 2 2 2" xfId="22114" xr:uid="{00000000-0005-0000-0000-00009CB80000}"/>
    <cellStyle name="Normal 12 7 4 3 2 2 2 2 2 2" xfId="47734" xr:uid="{00000000-0005-0000-0000-00009DB80000}"/>
    <cellStyle name="Normal 12 7 4 3 2 2 2 2 3" xfId="34924" xr:uid="{00000000-0005-0000-0000-00009EB80000}"/>
    <cellStyle name="Normal 12 7 4 3 2 2 2 3" xfId="16624" xr:uid="{00000000-0005-0000-0000-00009FB80000}"/>
    <cellStyle name="Normal 12 7 4 3 2 2 2 3 2" xfId="42244" xr:uid="{00000000-0005-0000-0000-0000A0B80000}"/>
    <cellStyle name="Normal 12 7 4 3 2 2 2 4" xfId="29434" xr:uid="{00000000-0005-0000-0000-0000A1B80000}"/>
    <cellStyle name="Normal 12 7 4 3 2 2 3" xfId="5643" xr:uid="{00000000-0005-0000-0000-0000A2B80000}"/>
    <cellStyle name="Normal 12 7 4 3 2 2 3 2" xfId="11133" xr:uid="{00000000-0005-0000-0000-0000A3B80000}"/>
    <cellStyle name="Normal 12 7 4 3 2 2 3 2 2" xfId="23944" xr:uid="{00000000-0005-0000-0000-0000A4B80000}"/>
    <cellStyle name="Normal 12 7 4 3 2 2 3 2 2 2" xfId="49564" xr:uid="{00000000-0005-0000-0000-0000A5B80000}"/>
    <cellStyle name="Normal 12 7 4 3 2 2 3 2 3" xfId="36754" xr:uid="{00000000-0005-0000-0000-0000A6B80000}"/>
    <cellStyle name="Normal 12 7 4 3 2 2 3 3" xfId="18454" xr:uid="{00000000-0005-0000-0000-0000A7B80000}"/>
    <cellStyle name="Normal 12 7 4 3 2 2 3 3 2" xfId="44074" xr:uid="{00000000-0005-0000-0000-0000A8B80000}"/>
    <cellStyle name="Normal 12 7 4 3 2 2 3 4" xfId="31264" xr:uid="{00000000-0005-0000-0000-0000A9B80000}"/>
    <cellStyle name="Normal 12 7 4 3 2 2 4" xfId="12963" xr:uid="{00000000-0005-0000-0000-0000AAB80000}"/>
    <cellStyle name="Normal 12 7 4 3 2 2 4 2" xfId="25774" xr:uid="{00000000-0005-0000-0000-0000ABB80000}"/>
    <cellStyle name="Normal 12 7 4 3 2 2 4 2 2" xfId="51394" xr:uid="{00000000-0005-0000-0000-0000ACB80000}"/>
    <cellStyle name="Normal 12 7 4 3 2 2 4 3" xfId="38584" xr:uid="{00000000-0005-0000-0000-0000ADB80000}"/>
    <cellStyle name="Normal 12 7 4 3 2 2 5" xfId="7473" xr:uid="{00000000-0005-0000-0000-0000AEB80000}"/>
    <cellStyle name="Normal 12 7 4 3 2 2 5 2" xfId="20284" xr:uid="{00000000-0005-0000-0000-0000AFB80000}"/>
    <cellStyle name="Normal 12 7 4 3 2 2 5 2 2" xfId="45904" xr:uid="{00000000-0005-0000-0000-0000B0B80000}"/>
    <cellStyle name="Normal 12 7 4 3 2 2 5 3" xfId="33094" xr:uid="{00000000-0005-0000-0000-0000B1B80000}"/>
    <cellStyle name="Normal 12 7 4 3 2 2 6" xfId="14794" xr:uid="{00000000-0005-0000-0000-0000B2B80000}"/>
    <cellStyle name="Normal 12 7 4 3 2 2 6 2" xfId="40414" xr:uid="{00000000-0005-0000-0000-0000B3B80000}"/>
    <cellStyle name="Normal 12 7 4 3 2 2 7" xfId="27604" xr:uid="{00000000-0005-0000-0000-0000B4B80000}"/>
    <cellStyle name="Normal 12 7 4 3 2 3" xfId="2919" xr:uid="{00000000-0005-0000-0000-0000B5B80000}"/>
    <cellStyle name="Normal 12 7 4 3 2 3 2" xfId="8409" xr:uid="{00000000-0005-0000-0000-0000B6B80000}"/>
    <cellStyle name="Normal 12 7 4 3 2 3 2 2" xfId="21220" xr:uid="{00000000-0005-0000-0000-0000B7B80000}"/>
    <cellStyle name="Normal 12 7 4 3 2 3 2 2 2" xfId="46840" xr:uid="{00000000-0005-0000-0000-0000B8B80000}"/>
    <cellStyle name="Normal 12 7 4 3 2 3 2 3" xfId="34030" xr:uid="{00000000-0005-0000-0000-0000B9B80000}"/>
    <cellStyle name="Normal 12 7 4 3 2 3 3" xfId="15730" xr:uid="{00000000-0005-0000-0000-0000BAB80000}"/>
    <cellStyle name="Normal 12 7 4 3 2 3 3 2" xfId="41350" xr:uid="{00000000-0005-0000-0000-0000BBB80000}"/>
    <cellStyle name="Normal 12 7 4 3 2 3 4" xfId="28540" xr:uid="{00000000-0005-0000-0000-0000BCB80000}"/>
    <cellStyle name="Normal 12 7 4 3 2 4" xfId="4749" xr:uid="{00000000-0005-0000-0000-0000BDB80000}"/>
    <cellStyle name="Normal 12 7 4 3 2 4 2" xfId="10239" xr:uid="{00000000-0005-0000-0000-0000BEB80000}"/>
    <cellStyle name="Normal 12 7 4 3 2 4 2 2" xfId="23050" xr:uid="{00000000-0005-0000-0000-0000BFB80000}"/>
    <cellStyle name="Normal 12 7 4 3 2 4 2 2 2" xfId="48670" xr:uid="{00000000-0005-0000-0000-0000C0B80000}"/>
    <cellStyle name="Normal 12 7 4 3 2 4 2 3" xfId="35860" xr:uid="{00000000-0005-0000-0000-0000C1B80000}"/>
    <cellStyle name="Normal 12 7 4 3 2 4 3" xfId="17560" xr:uid="{00000000-0005-0000-0000-0000C2B80000}"/>
    <cellStyle name="Normal 12 7 4 3 2 4 3 2" xfId="43180" xr:uid="{00000000-0005-0000-0000-0000C3B80000}"/>
    <cellStyle name="Normal 12 7 4 3 2 4 4" xfId="30370" xr:uid="{00000000-0005-0000-0000-0000C4B80000}"/>
    <cellStyle name="Normal 12 7 4 3 2 5" xfId="12069" xr:uid="{00000000-0005-0000-0000-0000C5B80000}"/>
    <cellStyle name="Normal 12 7 4 3 2 5 2" xfId="24880" xr:uid="{00000000-0005-0000-0000-0000C6B80000}"/>
    <cellStyle name="Normal 12 7 4 3 2 5 2 2" xfId="50500" xr:uid="{00000000-0005-0000-0000-0000C7B80000}"/>
    <cellStyle name="Normal 12 7 4 3 2 5 3" xfId="37690" xr:uid="{00000000-0005-0000-0000-0000C8B80000}"/>
    <cellStyle name="Normal 12 7 4 3 2 6" xfId="6579" xr:uid="{00000000-0005-0000-0000-0000C9B80000}"/>
    <cellStyle name="Normal 12 7 4 3 2 6 2" xfId="19390" xr:uid="{00000000-0005-0000-0000-0000CAB80000}"/>
    <cellStyle name="Normal 12 7 4 3 2 6 2 2" xfId="45010" xr:uid="{00000000-0005-0000-0000-0000CBB80000}"/>
    <cellStyle name="Normal 12 7 4 3 2 6 3" xfId="32200" xr:uid="{00000000-0005-0000-0000-0000CCB80000}"/>
    <cellStyle name="Normal 12 7 4 3 2 7" xfId="13900" xr:uid="{00000000-0005-0000-0000-0000CDB80000}"/>
    <cellStyle name="Normal 12 7 4 3 2 7 2" xfId="39520" xr:uid="{00000000-0005-0000-0000-0000CEB80000}"/>
    <cellStyle name="Normal 12 7 4 3 2 8" xfId="26710" xr:uid="{00000000-0005-0000-0000-0000CFB80000}"/>
    <cellStyle name="Normal 12 7 4 3 3" xfId="1583" xr:uid="{00000000-0005-0000-0000-0000D0B80000}"/>
    <cellStyle name="Normal 12 7 4 3 3 2" xfId="3413" xr:uid="{00000000-0005-0000-0000-0000D1B80000}"/>
    <cellStyle name="Normal 12 7 4 3 3 2 2" xfId="8903" xr:uid="{00000000-0005-0000-0000-0000D2B80000}"/>
    <cellStyle name="Normal 12 7 4 3 3 2 2 2" xfId="21714" xr:uid="{00000000-0005-0000-0000-0000D3B80000}"/>
    <cellStyle name="Normal 12 7 4 3 3 2 2 2 2" xfId="47334" xr:uid="{00000000-0005-0000-0000-0000D4B80000}"/>
    <cellStyle name="Normal 12 7 4 3 3 2 2 3" xfId="34524" xr:uid="{00000000-0005-0000-0000-0000D5B80000}"/>
    <cellStyle name="Normal 12 7 4 3 3 2 3" xfId="16224" xr:uid="{00000000-0005-0000-0000-0000D6B80000}"/>
    <cellStyle name="Normal 12 7 4 3 3 2 3 2" xfId="41844" xr:uid="{00000000-0005-0000-0000-0000D7B80000}"/>
    <cellStyle name="Normal 12 7 4 3 3 2 4" xfId="29034" xr:uid="{00000000-0005-0000-0000-0000D8B80000}"/>
    <cellStyle name="Normal 12 7 4 3 3 3" xfId="5243" xr:uid="{00000000-0005-0000-0000-0000D9B80000}"/>
    <cellStyle name="Normal 12 7 4 3 3 3 2" xfId="10733" xr:uid="{00000000-0005-0000-0000-0000DAB80000}"/>
    <cellStyle name="Normal 12 7 4 3 3 3 2 2" xfId="23544" xr:uid="{00000000-0005-0000-0000-0000DBB80000}"/>
    <cellStyle name="Normal 12 7 4 3 3 3 2 2 2" xfId="49164" xr:uid="{00000000-0005-0000-0000-0000DCB80000}"/>
    <cellStyle name="Normal 12 7 4 3 3 3 2 3" xfId="36354" xr:uid="{00000000-0005-0000-0000-0000DDB80000}"/>
    <cellStyle name="Normal 12 7 4 3 3 3 3" xfId="18054" xr:uid="{00000000-0005-0000-0000-0000DEB80000}"/>
    <cellStyle name="Normal 12 7 4 3 3 3 3 2" xfId="43674" xr:uid="{00000000-0005-0000-0000-0000DFB80000}"/>
    <cellStyle name="Normal 12 7 4 3 3 3 4" xfId="30864" xr:uid="{00000000-0005-0000-0000-0000E0B80000}"/>
    <cellStyle name="Normal 12 7 4 3 3 4" xfId="12563" xr:uid="{00000000-0005-0000-0000-0000E1B80000}"/>
    <cellStyle name="Normal 12 7 4 3 3 4 2" xfId="25374" xr:uid="{00000000-0005-0000-0000-0000E2B80000}"/>
    <cellStyle name="Normal 12 7 4 3 3 4 2 2" xfId="50994" xr:uid="{00000000-0005-0000-0000-0000E3B80000}"/>
    <cellStyle name="Normal 12 7 4 3 3 4 3" xfId="38184" xr:uid="{00000000-0005-0000-0000-0000E4B80000}"/>
    <cellStyle name="Normal 12 7 4 3 3 5" xfId="7073" xr:uid="{00000000-0005-0000-0000-0000E5B80000}"/>
    <cellStyle name="Normal 12 7 4 3 3 5 2" xfId="19884" xr:uid="{00000000-0005-0000-0000-0000E6B80000}"/>
    <cellStyle name="Normal 12 7 4 3 3 5 2 2" xfId="45504" xr:uid="{00000000-0005-0000-0000-0000E7B80000}"/>
    <cellStyle name="Normal 12 7 4 3 3 5 3" xfId="32694" xr:uid="{00000000-0005-0000-0000-0000E8B80000}"/>
    <cellStyle name="Normal 12 7 4 3 3 6" xfId="14394" xr:uid="{00000000-0005-0000-0000-0000E9B80000}"/>
    <cellStyle name="Normal 12 7 4 3 3 6 2" xfId="40014" xr:uid="{00000000-0005-0000-0000-0000EAB80000}"/>
    <cellStyle name="Normal 12 7 4 3 3 7" xfId="27204" xr:uid="{00000000-0005-0000-0000-0000EBB80000}"/>
    <cellStyle name="Normal 12 7 4 3 4" xfId="2519" xr:uid="{00000000-0005-0000-0000-0000ECB80000}"/>
    <cellStyle name="Normal 12 7 4 3 4 2" xfId="8009" xr:uid="{00000000-0005-0000-0000-0000EDB80000}"/>
    <cellStyle name="Normal 12 7 4 3 4 2 2" xfId="20820" xr:uid="{00000000-0005-0000-0000-0000EEB80000}"/>
    <cellStyle name="Normal 12 7 4 3 4 2 2 2" xfId="46440" xr:uid="{00000000-0005-0000-0000-0000EFB80000}"/>
    <cellStyle name="Normal 12 7 4 3 4 2 3" xfId="33630" xr:uid="{00000000-0005-0000-0000-0000F0B80000}"/>
    <cellStyle name="Normal 12 7 4 3 4 3" xfId="15330" xr:uid="{00000000-0005-0000-0000-0000F1B80000}"/>
    <cellStyle name="Normal 12 7 4 3 4 3 2" xfId="40950" xr:uid="{00000000-0005-0000-0000-0000F2B80000}"/>
    <cellStyle name="Normal 12 7 4 3 4 4" xfId="28140" xr:uid="{00000000-0005-0000-0000-0000F3B80000}"/>
    <cellStyle name="Normal 12 7 4 3 5" xfId="4349" xr:uid="{00000000-0005-0000-0000-0000F4B80000}"/>
    <cellStyle name="Normal 12 7 4 3 5 2" xfId="9839" xr:uid="{00000000-0005-0000-0000-0000F5B80000}"/>
    <cellStyle name="Normal 12 7 4 3 5 2 2" xfId="22650" xr:uid="{00000000-0005-0000-0000-0000F6B80000}"/>
    <cellStyle name="Normal 12 7 4 3 5 2 2 2" xfId="48270" xr:uid="{00000000-0005-0000-0000-0000F7B80000}"/>
    <cellStyle name="Normal 12 7 4 3 5 2 3" xfId="35460" xr:uid="{00000000-0005-0000-0000-0000F8B80000}"/>
    <cellStyle name="Normal 12 7 4 3 5 3" xfId="17160" xr:uid="{00000000-0005-0000-0000-0000F9B80000}"/>
    <cellStyle name="Normal 12 7 4 3 5 3 2" xfId="42780" xr:uid="{00000000-0005-0000-0000-0000FAB80000}"/>
    <cellStyle name="Normal 12 7 4 3 5 4" xfId="29970" xr:uid="{00000000-0005-0000-0000-0000FBB80000}"/>
    <cellStyle name="Normal 12 7 4 3 6" xfId="11669" xr:uid="{00000000-0005-0000-0000-0000FCB80000}"/>
    <cellStyle name="Normal 12 7 4 3 6 2" xfId="24480" xr:uid="{00000000-0005-0000-0000-0000FDB80000}"/>
    <cellStyle name="Normal 12 7 4 3 6 2 2" xfId="50100" xr:uid="{00000000-0005-0000-0000-0000FEB80000}"/>
    <cellStyle name="Normal 12 7 4 3 6 3" xfId="37290" xr:uid="{00000000-0005-0000-0000-0000FFB80000}"/>
    <cellStyle name="Normal 12 7 4 3 7" xfId="6179" xr:uid="{00000000-0005-0000-0000-000000B90000}"/>
    <cellStyle name="Normal 12 7 4 3 7 2" xfId="18990" xr:uid="{00000000-0005-0000-0000-000001B90000}"/>
    <cellStyle name="Normal 12 7 4 3 7 2 2" xfId="44610" xr:uid="{00000000-0005-0000-0000-000002B90000}"/>
    <cellStyle name="Normal 12 7 4 3 7 3" xfId="31800" xr:uid="{00000000-0005-0000-0000-000003B90000}"/>
    <cellStyle name="Normal 12 7 4 3 8" xfId="13500" xr:uid="{00000000-0005-0000-0000-000004B90000}"/>
    <cellStyle name="Normal 12 7 4 3 8 2" xfId="39120" xr:uid="{00000000-0005-0000-0000-000005B90000}"/>
    <cellStyle name="Normal 12 7 4 3 9" xfId="26310" xr:uid="{00000000-0005-0000-0000-000006B90000}"/>
    <cellStyle name="Normal 12 7 4 4" xfId="463" xr:uid="{00000000-0005-0000-0000-000007B90000}"/>
    <cellStyle name="Normal 12 7 4 4 2" xfId="1358" xr:uid="{00000000-0005-0000-0000-000008B90000}"/>
    <cellStyle name="Normal 12 7 4 4 2 2" xfId="3188" xr:uid="{00000000-0005-0000-0000-000009B90000}"/>
    <cellStyle name="Normal 12 7 4 4 2 2 2" xfId="8678" xr:uid="{00000000-0005-0000-0000-00000AB90000}"/>
    <cellStyle name="Normal 12 7 4 4 2 2 2 2" xfId="21489" xr:uid="{00000000-0005-0000-0000-00000BB90000}"/>
    <cellStyle name="Normal 12 7 4 4 2 2 2 2 2" xfId="47109" xr:uid="{00000000-0005-0000-0000-00000CB90000}"/>
    <cellStyle name="Normal 12 7 4 4 2 2 2 3" xfId="34299" xr:uid="{00000000-0005-0000-0000-00000DB90000}"/>
    <cellStyle name="Normal 12 7 4 4 2 2 3" xfId="15999" xr:uid="{00000000-0005-0000-0000-00000EB90000}"/>
    <cellStyle name="Normal 12 7 4 4 2 2 3 2" xfId="41619" xr:uid="{00000000-0005-0000-0000-00000FB90000}"/>
    <cellStyle name="Normal 12 7 4 4 2 2 4" xfId="28809" xr:uid="{00000000-0005-0000-0000-000010B90000}"/>
    <cellStyle name="Normal 12 7 4 4 2 3" xfId="5018" xr:uid="{00000000-0005-0000-0000-000011B90000}"/>
    <cellStyle name="Normal 12 7 4 4 2 3 2" xfId="10508" xr:uid="{00000000-0005-0000-0000-000012B90000}"/>
    <cellStyle name="Normal 12 7 4 4 2 3 2 2" xfId="23319" xr:uid="{00000000-0005-0000-0000-000013B90000}"/>
    <cellStyle name="Normal 12 7 4 4 2 3 2 2 2" xfId="48939" xr:uid="{00000000-0005-0000-0000-000014B90000}"/>
    <cellStyle name="Normal 12 7 4 4 2 3 2 3" xfId="36129" xr:uid="{00000000-0005-0000-0000-000015B90000}"/>
    <cellStyle name="Normal 12 7 4 4 2 3 3" xfId="17829" xr:uid="{00000000-0005-0000-0000-000016B90000}"/>
    <cellStyle name="Normal 12 7 4 4 2 3 3 2" xfId="43449" xr:uid="{00000000-0005-0000-0000-000017B90000}"/>
    <cellStyle name="Normal 12 7 4 4 2 3 4" xfId="30639" xr:uid="{00000000-0005-0000-0000-000018B90000}"/>
    <cellStyle name="Normal 12 7 4 4 2 4" xfId="12338" xr:uid="{00000000-0005-0000-0000-000019B90000}"/>
    <cellStyle name="Normal 12 7 4 4 2 4 2" xfId="25149" xr:uid="{00000000-0005-0000-0000-00001AB90000}"/>
    <cellStyle name="Normal 12 7 4 4 2 4 2 2" xfId="50769" xr:uid="{00000000-0005-0000-0000-00001BB90000}"/>
    <cellStyle name="Normal 12 7 4 4 2 4 3" xfId="37959" xr:uid="{00000000-0005-0000-0000-00001CB90000}"/>
    <cellStyle name="Normal 12 7 4 4 2 5" xfId="6848" xr:uid="{00000000-0005-0000-0000-00001DB90000}"/>
    <cellStyle name="Normal 12 7 4 4 2 5 2" xfId="19659" xr:uid="{00000000-0005-0000-0000-00001EB90000}"/>
    <cellStyle name="Normal 12 7 4 4 2 5 2 2" xfId="45279" xr:uid="{00000000-0005-0000-0000-00001FB90000}"/>
    <cellStyle name="Normal 12 7 4 4 2 5 3" xfId="32469" xr:uid="{00000000-0005-0000-0000-000020B90000}"/>
    <cellStyle name="Normal 12 7 4 4 2 6" xfId="14169" xr:uid="{00000000-0005-0000-0000-000021B90000}"/>
    <cellStyle name="Normal 12 7 4 4 2 6 2" xfId="39789" xr:uid="{00000000-0005-0000-0000-000022B90000}"/>
    <cellStyle name="Normal 12 7 4 4 2 7" xfId="26979" xr:uid="{00000000-0005-0000-0000-000023B90000}"/>
    <cellStyle name="Normal 12 7 4 4 3" xfId="2294" xr:uid="{00000000-0005-0000-0000-000024B90000}"/>
    <cellStyle name="Normal 12 7 4 4 3 2" xfId="7784" xr:uid="{00000000-0005-0000-0000-000025B90000}"/>
    <cellStyle name="Normal 12 7 4 4 3 2 2" xfId="20595" xr:uid="{00000000-0005-0000-0000-000026B90000}"/>
    <cellStyle name="Normal 12 7 4 4 3 2 2 2" xfId="46215" xr:uid="{00000000-0005-0000-0000-000027B90000}"/>
    <cellStyle name="Normal 12 7 4 4 3 2 3" xfId="33405" xr:uid="{00000000-0005-0000-0000-000028B90000}"/>
    <cellStyle name="Normal 12 7 4 4 3 3" xfId="15105" xr:uid="{00000000-0005-0000-0000-000029B90000}"/>
    <cellStyle name="Normal 12 7 4 4 3 3 2" xfId="40725" xr:uid="{00000000-0005-0000-0000-00002AB90000}"/>
    <cellStyle name="Normal 12 7 4 4 3 4" xfId="27915" xr:uid="{00000000-0005-0000-0000-00002BB90000}"/>
    <cellStyle name="Normal 12 7 4 4 4" xfId="4124" xr:uid="{00000000-0005-0000-0000-00002CB90000}"/>
    <cellStyle name="Normal 12 7 4 4 4 2" xfId="9614" xr:uid="{00000000-0005-0000-0000-00002DB90000}"/>
    <cellStyle name="Normal 12 7 4 4 4 2 2" xfId="22425" xr:uid="{00000000-0005-0000-0000-00002EB90000}"/>
    <cellStyle name="Normal 12 7 4 4 4 2 2 2" xfId="48045" xr:uid="{00000000-0005-0000-0000-00002FB90000}"/>
    <cellStyle name="Normal 12 7 4 4 4 2 3" xfId="35235" xr:uid="{00000000-0005-0000-0000-000030B90000}"/>
    <cellStyle name="Normal 12 7 4 4 4 3" xfId="16935" xr:uid="{00000000-0005-0000-0000-000031B90000}"/>
    <cellStyle name="Normal 12 7 4 4 4 3 2" xfId="42555" xr:uid="{00000000-0005-0000-0000-000032B90000}"/>
    <cellStyle name="Normal 12 7 4 4 4 4" xfId="29745" xr:uid="{00000000-0005-0000-0000-000033B90000}"/>
    <cellStyle name="Normal 12 7 4 4 5" xfId="11444" xr:uid="{00000000-0005-0000-0000-000034B90000}"/>
    <cellStyle name="Normal 12 7 4 4 5 2" xfId="24255" xr:uid="{00000000-0005-0000-0000-000035B90000}"/>
    <cellStyle name="Normal 12 7 4 4 5 2 2" xfId="49875" xr:uid="{00000000-0005-0000-0000-000036B90000}"/>
    <cellStyle name="Normal 12 7 4 4 5 3" xfId="37065" xr:uid="{00000000-0005-0000-0000-000037B90000}"/>
    <cellStyle name="Normal 12 7 4 4 6" xfId="5954" xr:uid="{00000000-0005-0000-0000-000038B90000}"/>
    <cellStyle name="Normal 12 7 4 4 6 2" xfId="18765" xr:uid="{00000000-0005-0000-0000-000039B90000}"/>
    <cellStyle name="Normal 12 7 4 4 6 2 2" xfId="44385" xr:uid="{00000000-0005-0000-0000-00003AB90000}"/>
    <cellStyle name="Normal 12 7 4 4 6 3" xfId="31575" xr:uid="{00000000-0005-0000-0000-00003BB90000}"/>
    <cellStyle name="Normal 12 7 4 4 7" xfId="13275" xr:uid="{00000000-0005-0000-0000-00003CB90000}"/>
    <cellStyle name="Normal 12 7 4 4 7 2" xfId="38895" xr:uid="{00000000-0005-0000-0000-00003DB90000}"/>
    <cellStyle name="Normal 12 7 4 4 8" xfId="26085" xr:uid="{00000000-0005-0000-0000-00003EB90000}"/>
    <cellStyle name="Normal 12 7 4 5" xfId="822" xr:uid="{00000000-0005-0000-0000-00003FB90000}"/>
    <cellStyle name="Normal 12 7 4 5 2" xfId="1717" xr:uid="{00000000-0005-0000-0000-000040B90000}"/>
    <cellStyle name="Normal 12 7 4 5 2 2" xfId="3547" xr:uid="{00000000-0005-0000-0000-000041B90000}"/>
    <cellStyle name="Normal 12 7 4 5 2 2 2" xfId="9037" xr:uid="{00000000-0005-0000-0000-000042B90000}"/>
    <cellStyle name="Normal 12 7 4 5 2 2 2 2" xfId="21848" xr:uid="{00000000-0005-0000-0000-000043B90000}"/>
    <cellStyle name="Normal 12 7 4 5 2 2 2 2 2" xfId="47468" xr:uid="{00000000-0005-0000-0000-000044B90000}"/>
    <cellStyle name="Normal 12 7 4 5 2 2 2 3" xfId="34658" xr:uid="{00000000-0005-0000-0000-000045B90000}"/>
    <cellStyle name="Normal 12 7 4 5 2 2 3" xfId="16358" xr:uid="{00000000-0005-0000-0000-000046B90000}"/>
    <cellStyle name="Normal 12 7 4 5 2 2 3 2" xfId="41978" xr:uid="{00000000-0005-0000-0000-000047B90000}"/>
    <cellStyle name="Normal 12 7 4 5 2 2 4" xfId="29168" xr:uid="{00000000-0005-0000-0000-000048B90000}"/>
    <cellStyle name="Normal 12 7 4 5 2 3" xfId="5377" xr:uid="{00000000-0005-0000-0000-000049B90000}"/>
    <cellStyle name="Normal 12 7 4 5 2 3 2" xfId="10867" xr:uid="{00000000-0005-0000-0000-00004AB90000}"/>
    <cellStyle name="Normal 12 7 4 5 2 3 2 2" xfId="23678" xr:uid="{00000000-0005-0000-0000-00004BB90000}"/>
    <cellStyle name="Normal 12 7 4 5 2 3 2 2 2" xfId="49298" xr:uid="{00000000-0005-0000-0000-00004CB90000}"/>
    <cellStyle name="Normal 12 7 4 5 2 3 2 3" xfId="36488" xr:uid="{00000000-0005-0000-0000-00004DB90000}"/>
    <cellStyle name="Normal 12 7 4 5 2 3 3" xfId="18188" xr:uid="{00000000-0005-0000-0000-00004EB90000}"/>
    <cellStyle name="Normal 12 7 4 5 2 3 3 2" xfId="43808" xr:uid="{00000000-0005-0000-0000-00004FB90000}"/>
    <cellStyle name="Normal 12 7 4 5 2 3 4" xfId="30998" xr:uid="{00000000-0005-0000-0000-000050B90000}"/>
    <cellStyle name="Normal 12 7 4 5 2 4" xfId="12697" xr:uid="{00000000-0005-0000-0000-000051B90000}"/>
    <cellStyle name="Normal 12 7 4 5 2 4 2" xfId="25508" xr:uid="{00000000-0005-0000-0000-000052B90000}"/>
    <cellStyle name="Normal 12 7 4 5 2 4 2 2" xfId="51128" xr:uid="{00000000-0005-0000-0000-000053B90000}"/>
    <cellStyle name="Normal 12 7 4 5 2 4 3" xfId="38318" xr:uid="{00000000-0005-0000-0000-000054B90000}"/>
    <cellStyle name="Normal 12 7 4 5 2 5" xfId="7207" xr:uid="{00000000-0005-0000-0000-000055B90000}"/>
    <cellStyle name="Normal 12 7 4 5 2 5 2" xfId="20018" xr:uid="{00000000-0005-0000-0000-000056B90000}"/>
    <cellStyle name="Normal 12 7 4 5 2 5 2 2" xfId="45638" xr:uid="{00000000-0005-0000-0000-000057B90000}"/>
    <cellStyle name="Normal 12 7 4 5 2 5 3" xfId="32828" xr:uid="{00000000-0005-0000-0000-000058B90000}"/>
    <cellStyle name="Normal 12 7 4 5 2 6" xfId="14528" xr:uid="{00000000-0005-0000-0000-000059B90000}"/>
    <cellStyle name="Normal 12 7 4 5 2 6 2" xfId="40148" xr:uid="{00000000-0005-0000-0000-00005AB90000}"/>
    <cellStyle name="Normal 12 7 4 5 2 7" xfId="27338" xr:uid="{00000000-0005-0000-0000-00005BB90000}"/>
    <cellStyle name="Normal 12 7 4 5 3" xfId="2653" xr:uid="{00000000-0005-0000-0000-00005CB90000}"/>
    <cellStyle name="Normal 12 7 4 5 3 2" xfId="8143" xr:uid="{00000000-0005-0000-0000-00005DB90000}"/>
    <cellStyle name="Normal 12 7 4 5 3 2 2" xfId="20954" xr:uid="{00000000-0005-0000-0000-00005EB90000}"/>
    <cellStyle name="Normal 12 7 4 5 3 2 2 2" xfId="46574" xr:uid="{00000000-0005-0000-0000-00005FB90000}"/>
    <cellStyle name="Normal 12 7 4 5 3 2 3" xfId="33764" xr:uid="{00000000-0005-0000-0000-000060B90000}"/>
    <cellStyle name="Normal 12 7 4 5 3 3" xfId="15464" xr:uid="{00000000-0005-0000-0000-000061B90000}"/>
    <cellStyle name="Normal 12 7 4 5 3 3 2" xfId="41084" xr:uid="{00000000-0005-0000-0000-000062B90000}"/>
    <cellStyle name="Normal 12 7 4 5 3 4" xfId="28274" xr:uid="{00000000-0005-0000-0000-000063B90000}"/>
    <cellStyle name="Normal 12 7 4 5 4" xfId="4483" xr:uid="{00000000-0005-0000-0000-000064B90000}"/>
    <cellStyle name="Normal 12 7 4 5 4 2" xfId="9973" xr:uid="{00000000-0005-0000-0000-000065B90000}"/>
    <cellStyle name="Normal 12 7 4 5 4 2 2" xfId="22784" xr:uid="{00000000-0005-0000-0000-000066B90000}"/>
    <cellStyle name="Normal 12 7 4 5 4 2 2 2" xfId="48404" xr:uid="{00000000-0005-0000-0000-000067B90000}"/>
    <cellStyle name="Normal 12 7 4 5 4 2 3" xfId="35594" xr:uid="{00000000-0005-0000-0000-000068B90000}"/>
    <cellStyle name="Normal 12 7 4 5 4 3" xfId="17294" xr:uid="{00000000-0005-0000-0000-000069B90000}"/>
    <cellStyle name="Normal 12 7 4 5 4 3 2" xfId="42914" xr:uid="{00000000-0005-0000-0000-00006AB90000}"/>
    <cellStyle name="Normal 12 7 4 5 4 4" xfId="30104" xr:uid="{00000000-0005-0000-0000-00006BB90000}"/>
    <cellStyle name="Normal 12 7 4 5 5" xfId="11803" xr:uid="{00000000-0005-0000-0000-00006CB90000}"/>
    <cellStyle name="Normal 12 7 4 5 5 2" xfId="24614" xr:uid="{00000000-0005-0000-0000-00006DB90000}"/>
    <cellStyle name="Normal 12 7 4 5 5 2 2" xfId="50234" xr:uid="{00000000-0005-0000-0000-00006EB90000}"/>
    <cellStyle name="Normal 12 7 4 5 5 3" xfId="37424" xr:uid="{00000000-0005-0000-0000-00006FB90000}"/>
    <cellStyle name="Normal 12 7 4 5 6" xfId="6313" xr:uid="{00000000-0005-0000-0000-000070B90000}"/>
    <cellStyle name="Normal 12 7 4 5 6 2" xfId="19124" xr:uid="{00000000-0005-0000-0000-000071B90000}"/>
    <cellStyle name="Normal 12 7 4 5 6 2 2" xfId="44744" xr:uid="{00000000-0005-0000-0000-000072B90000}"/>
    <cellStyle name="Normal 12 7 4 5 6 3" xfId="31934" xr:uid="{00000000-0005-0000-0000-000073B90000}"/>
    <cellStyle name="Normal 12 7 4 5 7" xfId="13634" xr:uid="{00000000-0005-0000-0000-000074B90000}"/>
    <cellStyle name="Normal 12 7 4 5 7 2" xfId="39254" xr:uid="{00000000-0005-0000-0000-000075B90000}"/>
    <cellStyle name="Normal 12 7 4 5 8" xfId="26444" xr:uid="{00000000-0005-0000-0000-000076B90000}"/>
    <cellStyle name="Normal 12 7 4 6" xfId="1223" xr:uid="{00000000-0005-0000-0000-000077B90000}"/>
    <cellStyle name="Normal 12 7 4 6 2" xfId="3053" xr:uid="{00000000-0005-0000-0000-000078B90000}"/>
    <cellStyle name="Normal 12 7 4 6 2 2" xfId="8543" xr:uid="{00000000-0005-0000-0000-000079B90000}"/>
    <cellStyle name="Normal 12 7 4 6 2 2 2" xfId="21354" xr:uid="{00000000-0005-0000-0000-00007AB90000}"/>
    <cellStyle name="Normal 12 7 4 6 2 2 2 2" xfId="46974" xr:uid="{00000000-0005-0000-0000-00007BB90000}"/>
    <cellStyle name="Normal 12 7 4 6 2 2 3" xfId="34164" xr:uid="{00000000-0005-0000-0000-00007CB90000}"/>
    <cellStyle name="Normal 12 7 4 6 2 3" xfId="15864" xr:uid="{00000000-0005-0000-0000-00007DB90000}"/>
    <cellStyle name="Normal 12 7 4 6 2 3 2" xfId="41484" xr:uid="{00000000-0005-0000-0000-00007EB90000}"/>
    <cellStyle name="Normal 12 7 4 6 2 4" xfId="28674" xr:uid="{00000000-0005-0000-0000-00007FB90000}"/>
    <cellStyle name="Normal 12 7 4 6 3" xfId="4883" xr:uid="{00000000-0005-0000-0000-000080B90000}"/>
    <cellStyle name="Normal 12 7 4 6 3 2" xfId="10373" xr:uid="{00000000-0005-0000-0000-000081B90000}"/>
    <cellStyle name="Normal 12 7 4 6 3 2 2" xfId="23184" xr:uid="{00000000-0005-0000-0000-000082B90000}"/>
    <cellStyle name="Normal 12 7 4 6 3 2 2 2" xfId="48804" xr:uid="{00000000-0005-0000-0000-000083B90000}"/>
    <cellStyle name="Normal 12 7 4 6 3 2 3" xfId="35994" xr:uid="{00000000-0005-0000-0000-000084B90000}"/>
    <cellStyle name="Normal 12 7 4 6 3 3" xfId="17694" xr:uid="{00000000-0005-0000-0000-000085B90000}"/>
    <cellStyle name="Normal 12 7 4 6 3 3 2" xfId="43314" xr:uid="{00000000-0005-0000-0000-000086B90000}"/>
    <cellStyle name="Normal 12 7 4 6 3 4" xfId="30504" xr:uid="{00000000-0005-0000-0000-000087B90000}"/>
    <cellStyle name="Normal 12 7 4 6 4" xfId="12203" xr:uid="{00000000-0005-0000-0000-000088B90000}"/>
    <cellStyle name="Normal 12 7 4 6 4 2" xfId="25014" xr:uid="{00000000-0005-0000-0000-000089B90000}"/>
    <cellStyle name="Normal 12 7 4 6 4 2 2" xfId="50634" xr:uid="{00000000-0005-0000-0000-00008AB90000}"/>
    <cellStyle name="Normal 12 7 4 6 4 3" xfId="37824" xr:uid="{00000000-0005-0000-0000-00008BB90000}"/>
    <cellStyle name="Normal 12 7 4 6 5" xfId="6713" xr:uid="{00000000-0005-0000-0000-00008CB90000}"/>
    <cellStyle name="Normal 12 7 4 6 5 2" xfId="19524" xr:uid="{00000000-0005-0000-0000-00008DB90000}"/>
    <cellStyle name="Normal 12 7 4 6 5 2 2" xfId="45144" xr:uid="{00000000-0005-0000-0000-00008EB90000}"/>
    <cellStyle name="Normal 12 7 4 6 5 3" xfId="32334" xr:uid="{00000000-0005-0000-0000-00008FB90000}"/>
    <cellStyle name="Normal 12 7 4 6 6" xfId="14034" xr:uid="{00000000-0005-0000-0000-000090B90000}"/>
    <cellStyle name="Normal 12 7 4 6 6 2" xfId="39654" xr:uid="{00000000-0005-0000-0000-000091B90000}"/>
    <cellStyle name="Normal 12 7 4 6 7" xfId="26844" xr:uid="{00000000-0005-0000-0000-000092B90000}"/>
    <cellStyle name="Normal 12 7 4 7" xfId="2159" xr:uid="{00000000-0005-0000-0000-000093B90000}"/>
    <cellStyle name="Normal 12 7 4 7 2" xfId="7649" xr:uid="{00000000-0005-0000-0000-000094B90000}"/>
    <cellStyle name="Normal 12 7 4 7 2 2" xfId="20460" xr:uid="{00000000-0005-0000-0000-000095B90000}"/>
    <cellStyle name="Normal 12 7 4 7 2 2 2" xfId="46080" xr:uid="{00000000-0005-0000-0000-000096B90000}"/>
    <cellStyle name="Normal 12 7 4 7 2 3" xfId="33270" xr:uid="{00000000-0005-0000-0000-000097B90000}"/>
    <cellStyle name="Normal 12 7 4 7 3" xfId="14970" xr:uid="{00000000-0005-0000-0000-000098B90000}"/>
    <cellStyle name="Normal 12 7 4 7 3 2" xfId="40590" xr:uid="{00000000-0005-0000-0000-000099B90000}"/>
    <cellStyle name="Normal 12 7 4 7 4" xfId="27780" xr:uid="{00000000-0005-0000-0000-00009AB90000}"/>
    <cellStyle name="Normal 12 7 4 8" xfId="3989" xr:uid="{00000000-0005-0000-0000-00009BB90000}"/>
    <cellStyle name="Normal 12 7 4 8 2" xfId="9479" xr:uid="{00000000-0005-0000-0000-00009CB90000}"/>
    <cellStyle name="Normal 12 7 4 8 2 2" xfId="22290" xr:uid="{00000000-0005-0000-0000-00009DB90000}"/>
    <cellStyle name="Normal 12 7 4 8 2 2 2" xfId="47910" xr:uid="{00000000-0005-0000-0000-00009EB90000}"/>
    <cellStyle name="Normal 12 7 4 8 2 3" xfId="35100" xr:uid="{00000000-0005-0000-0000-00009FB90000}"/>
    <cellStyle name="Normal 12 7 4 8 3" xfId="16800" xr:uid="{00000000-0005-0000-0000-0000A0B90000}"/>
    <cellStyle name="Normal 12 7 4 8 3 2" xfId="42420" xr:uid="{00000000-0005-0000-0000-0000A1B90000}"/>
    <cellStyle name="Normal 12 7 4 8 4" xfId="29610" xr:uid="{00000000-0005-0000-0000-0000A2B90000}"/>
    <cellStyle name="Normal 12 7 4 9" xfId="11309" xr:uid="{00000000-0005-0000-0000-0000A3B90000}"/>
    <cellStyle name="Normal 12 7 4 9 2" xfId="24120" xr:uid="{00000000-0005-0000-0000-0000A4B90000}"/>
    <cellStyle name="Normal 12 7 4 9 2 2" xfId="49740" xr:uid="{00000000-0005-0000-0000-0000A5B90000}"/>
    <cellStyle name="Normal 12 7 4 9 3" xfId="36930" xr:uid="{00000000-0005-0000-0000-0000A6B90000}"/>
    <cellStyle name="Normal 12 7 5" xfId="397" xr:uid="{00000000-0005-0000-0000-0000A7B90000}"/>
    <cellStyle name="Normal 12 7 5 2" xfId="863" xr:uid="{00000000-0005-0000-0000-0000A8B90000}"/>
    <cellStyle name="Normal 12 7 5 2 2" xfId="1758" xr:uid="{00000000-0005-0000-0000-0000A9B90000}"/>
    <cellStyle name="Normal 12 7 5 2 2 2" xfId="3588" xr:uid="{00000000-0005-0000-0000-0000AAB90000}"/>
    <cellStyle name="Normal 12 7 5 2 2 2 2" xfId="9078" xr:uid="{00000000-0005-0000-0000-0000ABB90000}"/>
    <cellStyle name="Normal 12 7 5 2 2 2 2 2" xfId="21889" xr:uid="{00000000-0005-0000-0000-0000ACB90000}"/>
    <cellStyle name="Normal 12 7 5 2 2 2 2 2 2" xfId="47509" xr:uid="{00000000-0005-0000-0000-0000ADB90000}"/>
    <cellStyle name="Normal 12 7 5 2 2 2 2 3" xfId="34699" xr:uid="{00000000-0005-0000-0000-0000AEB90000}"/>
    <cellStyle name="Normal 12 7 5 2 2 2 3" xfId="16399" xr:uid="{00000000-0005-0000-0000-0000AFB90000}"/>
    <cellStyle name="Normal 12 7 5 2 2 2 3 2" xfId="42019" xr:uid="{00000000-0005-0000-0000-0000B0B90000}"/>
    <cellStyle name="Normal 12 7 5 2 2 2 4" xfId="29209" xr:uid="{00000000-0005-0000-0000-0000B1B90000}"/>
    <cellStyle name="Normal 12 7 5 2 2 3" xfId="5418" xr:uid="{00000000-0005-0000-0000-0000B2B90000}"/>
    <cellStyle name="Normal 12 7 5 2 2 3 2" xfId="10908" xr:uid="{00000000-0005-0000-0000-0000B3B90000}"/>
    <cellStyle name="Normal 12 7 5 2 2 3 2 2" xfId="23719" xr:uid="{00000000-0005-0000-0000-0000B4B90000}"/>
    <cellStyle name="Normal 12 7 5 2 2 3 2 2 2" xfId="49339" xr:uid="{00000000-0005-0000-0000-0000B5B90000}"/>
    <cellStyle name="Normal 12 7 5 2 2 3 2 3" xfId="36529" xr:uid="{00000000-0005-0000-0000-0000B6B90000}"/>
    <cellStyle name="Normal 12 7 5 2 2 3 3" xfId="18229" xr:uid="{00000000-0005-0000-0000-0000B7B90000}"/>
    <cellStyle name="Normal 12 7 5 2 2 3 3 2" xfId="43849" xr:uid="{00000000-0005-0000-0000-0000B8B90000}"/>
    <cellStyle name="Normal 12 7 5 2 2 3 4" xfId="31039" xr:uid="{00000000-0005-0000-0000-0000B9B90000}"/>
    <cellStyle name="Normal 12 7 5 2 2 4" xfId="12738" xr:uid="{00000000-0005-0000-0000-0000BAB90000}"/>
    <cellStyle name="Normal 12 7 5 2 2 4 2" xfId="25549" xr:uid="{00000000-0005-0000-0000-0000BBB90000}"/>
    <cellStyle name="Normal 12 7 5 2 2 4 2 2" xfId="51169" xr:uid="{00000000-0005-0000-0000-0000BCB90000}"/>
    <cellStyle name="Normal 12 7 5 2 2 4 3" xfId="38359" xr:uid="{00000000-0005-0000-0000-0000BDB90000}"/>
    <cellStyle name="Normal 12 7 5 2 2 5" xfId="7248" xr:uid="{00000000-0005-0000-0000-0000BEB90000}"/>
    <cellStyle name="Normal 12 7 5 2 2 5 2" xfId="20059" xr:uid="{00000000-0005-0000-0000-0000BFB90000}"/>
    <cellStyle name="Normal 12 7 5 2 2 5 2 2" xfId="45679" xr:uid="{00000000-0005-0000-0000-0000C0B90000}"/>
    <cellStyle name="Normal 12 7 5 2 2 5 3" xfId="32869" xr:uid="{00000000-0005-0000-0000-0000C1B90000}"/>
    <cellStyle name="Normal 12 7 5 2 2 6" xfId="14569" xr:uid="{00000000-0005-0000-0000-0000C2B90000}"/>
    <cellStyle name="Normal 12 7 5 2 2 6 2" xfId="40189" xr:uid="{00000000-0005-0000-0000-0000C3B90000}"/>
    <cellStyle name="Normal 12 7 5 2 2 7" xfId="27379" xr:uid="{00000000-0005-0000-0000-0000C4B90000}"/>
    <cellStyle name="Normal 12 7 5 2 3" xfId="2694" xr:uid="{00000000-0005-0000-0000-0000C5B90000}"/>
    <cellStyle name="Normal 12 7 5 2 3 2" xfId="8184" xr:uid="{00000000-0005-0000-0000-0000C6B90000}"/>
    <cellStyle name="Normal 12 7 5 2 3 2 2" xfId="20995" xr:uid="{00000000-0005-0000-0000-0000C7B90000}"/>
    <cellStyle name="Normal 12 7 5 2 3 2 2 2" xfId="46615" xr:uid="{00000000-0005-0000-0000-0000C8B90000}"/>
    <cellStyle name="Normal 12 7 5 2 3 2 3" xfId="33805" xr:uid="{00000000-0005-0000-0000-0000C9B90000}"/>
    <cellStyle name="Normal 12 7 5 2 3 3" xfId="15505" xr:uid="{00000000-0005-0000-0000-0000CAB90000}"/>
    <cellStyle name="Normal 12 7 5 2 3 3 2" xfId="41125" xr:uid="{00000000-0005-0000-0000-0000CBB90000}"/>
    <cellStyle name="Normal 12 7 5 2 3 4" xfId="28315" xr:uid="{00000000-0005-0000-0000-0000CCB90000}"/>
    <cellStyle name="Normal 12 7 5 2 4" xfId="4524" xr:uid="{00000000-0005-0000-0000-0000CDB90000}"/>
    <cellStyle name="Normal 12 7 5 2 4 2" xfId="10014" xr:uid="{00000000-0005-0000-0000-0000CEB90000}"/>
    <cellStyle name="Normal 12 7 5 2 4 2 2" xfId="22825" xr:uid="{00000000-0005-0000-0000-0000CFB90000}"/>
    <cellStyle name="Normal 12 7 5 2 4 2 2 2" xfId="48445" xr:uid="{00000000-0005-0000-0000-0000D0B90000}"/>
    <cellStyle name="Normal 12 7 5 2 4 2 3" xfId="35635" xr:uid="{00000000-0005-0000-0000-0000D1B90000}"/>
    <cellStyle name="Normal 12 7 5 2 4 3" xfId="17335" xr:uid="{00000000-0005-0000-0000-0000D2B90000}"/>
    <cellStyle name="Normal 12 7 5 2 4 3 2" xfId="42955" xr:uid="{00000000-0005-0000-0000-0000D3B90000}"/>
    <cellStyle name="Normal 12 7 5 2 4 4" xfId="30145" xr:uid="{00000000-0005-0000-0000-0000D4B90000}"/>
    <cellStyle name="Normal 12 7 5 2 5" xfId="11844" xr:uid="{00000000-0005-0000-0000-0000D5B90000}"/>
    <cellStyle name="Normal 12 7 5 2 5 2" xfId="24655" xr:uid="{00000000-0005-0000-0000-0000D6B90000}"/>
    <cellStyle name="Normal 12 7 5 2 5 2 2" xfId="50275" xr:uid="{00000000-0005-0000-0000-0000D7B90000}"/>
    <cellStyle name="Normal 12 7 5 2 5 3" xfId="37465" xr:uid="{00000000-0005-0000-0000-0000D8B90000}"/>
    <cellStyle name="Normal 12 7 5 2 6" xfId="6354" xr:uid="{00000000-0005-0000-0000-0000D9B90000}"/>
    <cellStyle name="Normal 12 7 5 2 6 2" xfId="19165" xr:uid="{00000000-0005-0000-0000-0000DAB90000}"/>
    <cellStyle name="Normal 12 7 5 2 6 2 2" xfId="44785" xr:uid="{00000000-0005-0000-0000-0000DBB90000}"/>
    <cellStyle name="Normal 12 7 5 2 6 3" xfId="31975" xr:uid="{00000000-0005-0000-0000-0000DCB90000}"/>
    <cellStyle name="Normal 12 7 5 2 7" xfId="13675" xr:uid="{00000000-0005-0000-0000-0000DDB90000}"/>
    <cellStyle name="Normal 12 7 5 2 7 2" xfId="39295" xr:uid="{00000000-0005-0000-0000-0000DEB90000}"/>
    <cellStyle name="Normal 12 7 5 2 8" xfId="26485" xr:uid="{00000000-0005-0000-0000-0000DFB90000}"/>
    <cellStyle name="Normal 12 7 5 3" xfId="1292" xr:uid="{00000000-0005-0000-0000-0000E0B90000}"/>
    <cellStyle name="Normal 12 7 5 3 2" xfId="3122" xr:uid="{00000000-0005-0000-0000-0000E1B90000}"/>
    <cellStyle name="Normal 12 7 5 3 2 2" xfId="8612" xr:uid="{00000000-0005-0000-0000-0000E2B90000}"/>
    <cellStyle name="Normal 12 7 5 3 2 2 2" xfId="21423" xr:uid="{00000000-0005-0000-0000-0000E3B90000}"/>
    <cellStyle name="Normal 12 7 5 3 2 2 2 2" xfId="47043" xr:uid="{00000000-0005-0000-0000-0000E4B90000}"/>
    <cellStyle name="Normal 12 7 5 3 2 2 3" xfId="34233" xr:uid="{00000000-0005-0000-0000-0000E5B90000}"/>
    <cellStyle name="Normal 12 7 5 3 2 3" xfId="15933" xr:uid="{00000000-0005-0000-0000-0000E6B90000}"/>
    <cellStyle name="Normal 12 7 5 3 2 3 2" xfId="41553" xr:uid="{00000000-0005-0000-0000-0000E7B90000}"/>
    <cellStyle name="Normal 12 7 5 3 2 4" xfId="28743" xr:uid="{00000000-0005-0000-0000-0000E8B90000}"/>
    <cellStyle name="Normal 12 7 5 3 3" xfId="4952" xr:uid="{00000000-0005-0000-0000-0000E9B90000}"/>
    <cellStyle name="Normal 12 7 5 3 3 2" xfId="10442" xr:uid="{00000000-0005-0000-0000-0000EAB90000}"/>
    <cellStyle name="Normal 12 7 5 3 3 2 2" xfId="23253" xr:uid="{00000000-0005-0000-0000-0000EBB90000}"/>
    <cellStyle name="Normal 12 7 5 3 3 2 2 2" xfId="48873" xr:uid="{00000000-0005-0000-0000-0000ECB90000}"/>
    <cellStyle name="Normal 12 7 5 3 3 2 3" xfId="36063" xr:uid="{00000000-0005-0000-0000-0000EDB90000}"/>
    <cellStyle name="Normal 12 7 5 3 3 3" xfId="17763" xr:uid="{00000000-0005-0000-0000-0000EEB90000}"/>
    <cellStyle name="Normal 12 7 5 3 3 3 2" xfId="43383" xr:uid="{00000000-0005-0000-0000-0000EFB90000}"/>
    <cellStyle name="Normal 12 7 5 3 3 4" xfId="30573" xr:uid="{00000000-0005-0000-0000-0000F0B90000}"/>
    <cellStyle name="Normal 12 7 5 3 4" xfId="12272" xr:uid="{00000000-0005-0000-0000-0000F1B90000}"/>
    <cellStyle name="Normal 12 7 5 3 4 2" xfId="25083" xr:uid="{00000000-0005-0000-0000-0000F2B90000}"/>
    <cellStyle name="Normal 12 7 5 3 4 2 2" xfId="50703" xr:uid="{00000000-0005-0000-0000-0000F3B90000}"/>
    <cellStyle name="Normal 12 7 5 3 4 3" xfId="37893" xr:uid="{00000000-0005-0000-0000-0000F4B90000}"/>
    <cellStyle name="Normal 12 7 5 3 5" xfId="6782" xr:uid="{00000000-0005-0000-0000-0000F5B90000}"/>
    <cellStyle name="Normal 12 7 5 3 5 2" xfId="19593" xr:uid="{00000000-0005-0000-0000-0000F6B90000}"/>
    <cellStyle name="Normal 12 7 5 3 5 2 2" xfId="45213" xr:uid="{00000000-0005-0000-0000-0000F7B90000}"/>
    <cellStyle name="Normal 12 7 5 3 5 3" xfId="32403" xr:uid="{00000000-0005-0000-0000-0000F8B90000}"/>
    <cellStyle name="Normal 12 7 5 3 6" xfId="14103" xr:uid="{00000000-0005-0000-0000-0000F9B90000}"/>
    <cellStyle name="Normal 12 7 5 3 6 2" xfId="39723" xr:uid="{00000000-0005-0000-0000-0000FAB90000}"/>
    <cellStyle name="Normal 12 7 5 3 7" xfId="26913" xr:uid="{00000000-0005-0000-0000-0000FBB90000}"/>
    <cellStyle name="Normal 12 7 5 4" xfId="2228" xr:uid="{00000000-0005-0000-0000-0000FCB90000}"/>
    <cellStyle name="Normal 12 7 5 4 2" xfId="7718" xr:uid="{00000000-0005-0000-0000-0000FDB90000}"/>
    <cellStyle name="Normal 12 7 5 4 2 2" xfId="20529" xr:uid="{00000000-0005-0000-0000-0000FEB90000}"/>
    <cellStyle name="Normal 12 7 5 4 2 2 2" xfId="46149" xr:uid="{00000000-0005-0000-0000-0000FFB90000}"/>
    <cellStyle name="Normal 12 7 5 4 2 3" xfId="33339" xr:uid="{00000000-0005-0000-0000-000000BA0000}"/>
    <cellStyle name="Normal 12 7 5 4 3" xfId="15039" xr:uid="{00000000-0005-0000-0000-000001BA0000}"/>
    <cellStyle name="Normal 12 7 5 4 3 2" xfId="40659" xr:uid="{00000000-0005-0000-0000-000002BA0000}"/>
    <cellStyle name="Normal 12 7 5 4 4" xfId="27849" xr:uid="{00000000-0005-0000-0000-000003BA0000}"/>
    <cellStyle name="Normal 12 7 5 5" xfId="4058" xr:uid="{00000000-0005-0000-0000-000004BA0000}"/>
    <cellStyle name="Normal 12 7 5 5 2" xfId="9548" xr:uid="{00000000-0005-0000-0000-000005BA0000}"/>
    <cellStyle name="Normal 12 7 5 5 2 2" xfId="22359" xr:uid="{00000000-0005-0000-0000-000006BA0000}"/>
    <cellStyle name="Normal 12 7 5 5 2 2 2" xfId="47979" xr:uid="{00000000-0005-0000-0000-000007BA0000}"/>
    <cellStyle name="Normal 12 7 5 5 2 3" xfId="35169" xr:uid="{00000000-0005-0000-0000-000008BA0000}"/>
    <cellStyle name="Normal 12 7 5 5 3" xfId="16869" xr:uid="{00000000-0005-0000-0000-000009BA0000}"/>
    <cellStyle name="Normal 12 7 5 5 3 2" xfId="42489" xr:uid="{00000000-0005-0000-0000-00000ABA0000}"/>
    <cellStyle name="Normal 12 7 5 5 4" xfId="29679" xr:uid="{00000000-0005-0000-0000-00000BBA0000}"/>
    <cellStyle name="Normal 12 7 5 6" xfId="11378" xr:uid="{00000000-0005-0000-0000-00000CBA0000}"/>
    <cellStyle name="Normal 12 7 5 6 2" xfId="24189" xr:uid="{00000000-0005-0000-0000-00000DBA0000}"/>
    <cellStyle name="Normal 12 7 5 6 2 2" xfId="49809" xr:uid="{00000000-0005-0000-0000-00000EBA0000}"/>
    <cellStyle name="Normal 12 7 5 6 3" xfId="36999" xr:uid="{00000000-0005-0000-0000-00000FBA0000}"/>
    <cellStyle name="Normal 12 7 5 7" xfId="5888" xr:uid="{00000000-0005-0000-0000-000010BA0000}"/>
    <cellStyle name="Normal 12 7 5 7 2" xfId="18699" xr:uid="{00000000-0005-0000-0000-000011BA0000}"/>
    <cellStyle name="Normal 12 7 5 7 2 2" xfId="44319" xr:uid="{00000000-0005-0000-0000-000012BA0000}"/>
    <cellStyle name="Normal 12 7 5 7 3" xfId="31509" xr:uid="{00000000-0005-0000-0000-000013BA0000}"/>
    <cellStyle name="Normal 12 7 5 8" xfId="13209" xr:uid="{00000000-0005-0000-0000-000014BA0000}"/>
    <cellStyle name="Normal 12 7 5 8 2" xfId="38829" xr:uid="{00000000-0005-0000-0000-000015BA0000}"/>
    <cellStyle name="Normal 12 7 5 9" xfId="26019" xr:uid="{00000000-0005-0000-0000-000016BA0000}"/>
    <cellStyle name="Normal 12 7 6" xfId="596" xr:uid="{00000000-0005-0000-0000-000017BA0000}"/>
    <cellStyle name="Normal 12 7 6 2" xfId="996" xr:uid="{00000000-0005-0000-0000-000018BA0000}"/>
    <cellStyle name="Normal 12 7 6 2 2" xfId="1891" xr:uid="{00000000-0005-0000-0000-000019BA0000}"/>
    <cellStyle name="Normal 12 7 6 2 2 2" xfId="3721" xr:uid="{00000000-0005-0000-0000-00001ABA0000}"/>
    <cellStyle name="Normal 12 7 6 2 2 2 2" xfId="9211" xr:uid="{00000000-0005-0000-0000-00001BBA0000}"/>
    <cellStyle name="Normal 12 7 6 2 2 2 2 2" xfId="22022" xr:uid="{00000000-0005-0000-0000-00001CBA0000}"/>
    <cellStyle name="Normal 12 7 6 2 2 2 2 2 2" xfId="47642" xr:uid="{00000000-0005-0000-0000-00001DBA0000}"/>
    <cellStyle name="Normal 12 7 6 2 2 2 2 3" xfId="34832" xr:uid="{00000000-0005-0000-0000-00001EBA0000}"/>
    <cellStyle name="Normal 12 7 6 2 2 2 3" xfId="16532" xr:uid="{00000000-0005-0000-0000-00001FBA0000}"/>
    <cellStyle name="Normal 12 7 6 2 2 2 3 2" xfId="42152" xr:uid="{00000000-0005-0000-0000-000020BA0000}"/>
    <cellStyle name="Normal 12 7 6 2 2 2 4" xfId="29342" xr:uid="{00000000-0005-0000-0000-000021BA0000}"/>
    <cellStyle name="Normal 12 7 6 2 2 3" xfId="5551" xr:uid="{00000000-0005-0000-0000-000022BA0000}"/>
    <cellStyle name="Normal 12 7 6 2 2 3 2" xfId="11041" xr:uid="{00000000-0005-0000-0000-000023BA0000}"/>
    <cellStyle name="Normal 12 7 6 2 2 3 2 2" xfId="23852" xr:uid="{00000000-0005-0000-0000-000024BA0000}"/>
    <cellStyle name="Normal 12 7 6 2 2 3 2 2 2" xfId="49472" xr:uid="{00000000-0005-0000-0000-000025BA0000}"/>
    <cellStyle name="Normal 12 7 6 2 2 3 2 3" xfId="36662" xr:uid="{00000000-0005-0000-0000-000026BA0000}"/>
    <cellStyle name="Normal 12 7 6 2 2 3 3" xfId="18362" xr:uid="{00000000-0005-0000-0000-000027BA0000}"/>
    <cellStyle name="Normal 12 7 6 2 2 3 3 2" xfId="43982" xr:uid="{00000000-0005-0000-0000-000028BA0000}"/>
    <cellStyle name="Normal 12 7 6 2 2 3 4" xfId="31172" xr:uid="{00000000-0005-0000-0000-000029BA0000}"/>
    <cellStyle name="Normal 12 7 6 2 2 4" xfId="12871" xr:uid="{00000000-0005-0000-0000-00002ABA0000}"/>
    <cellStyle name="Normal 12 7 6 2 2 4 2" xfId="25682" xr:uid="{00000000-0005-0000-0000-00002BBA0000}"/>
    <cellStyle name="Normal 12 7 6 2 2 4 2 2" xfId="51302" xr:uid="{00000000-0005-0000-0000-00002CBA0000}"/>
    <cellStyle name="Normal 12 7 6 2 2 4 3" xfId="38492" xr:uid="{00000000-0005-0000-0000-00002DBA0000}"/>
    <cellStyle name="Normal 12 7 6 2 2 5" xfId="7381" xr:uid="{00000000-0005-0000-0000-00002EBA0000}"/>
    <cellStyle name="Normal 12 7 6 2 2 5 2" xfId="20192" xr:uid="{00000000-0005-0000-0000-00002FBA0000}"/>
    <cellStyle name="Normal 12 7 6 2 2 5 2 2" xfId="45812" xr:uid="{00000000-0005-0000-0000-000030BA0000}"/>
    <cellStyle name="Normal 12 7 6 2 2 5 3" xfId="33002" xr:uid="{00000000-0005-0000-0000-000031BA0000}"/>
    <cellStyle name="Normal 12 7 6 2 2 6" xfId="14702" xr:uid="{00000000-0005-0000-0000-000032BA0000}"/>
    <cellStyle name="Normal 12 7 6 2 2 6 2" xfId="40322" xr:uid="{00000000-0005-0000-0000-000033BA0000}"/>
    <cellStyle name="Normal 12 7 6 2 2 7" xfId="27512" xr:uid="{00000000-0005-0000-0000-000034BA0000}"/>
    <cellStyle name="Normal 12 7 6 2 3" xfId="2827" xr:uid="{00000000-0005-0000-0000-000035BA0000}"/>
    <cellStyle name="Normal 12 7 6 2 3 2" xfId="8317" xr:uid="{00000000-0005-0000-0000-000036BA0000}"/>
    <cellStyle name="Normal 12 7 6 2 3 2 2" xfId="21128" xr:uid="{00000000-0005-0000-0000-000037BA0000}"/>
    <cellStyle name="Normal 12 7 6 2 3 2 2 2" xfId="46748" xr:uid="{00000000-0005-0000-0000-000038BA0000}"/>
    <cellStyle name="Normal 12 7 6 2 3 2 3" xfId="33938" xr:uid="{00000000-0005-0000-0000-000039BA0000}"/>
    <cellStyle name="Normal 12 7 6 2 3 3" xfId="15638" xr:uid="{00000000-0005-0000-0000-00003ABA0000}"/>
    <cellStyle name="Normal 12 7 6 2 3 3 2" xfId="41258" xr:uid="{00000000-0005-0000-0000-00003BBA0000}"/>
    <cellStyle name="Normal 12 7 6 2 3 4" xfId="28448" xr:uid="{00000000-0005-0000-0000-00003CBA0000}"/>
    <cellStyle name="Normal 12 7 6 2 4" xfId="4657" xr:uid="{00000000-0005-0000-0000-00003DBA0000}"/>
    <cellStyle name="Normal 12 7 6 2 4 2" xfId="10147" xr:uid="{00000000-0005-0000-0000-00003EBA0000}"/>
    <cellStyle name="Normal 12 7 6 2 4 2 2" xfId="22958" xr:uid="{00000000-0005-0000-0000-00003FBA0000}"/>
    <cellStyle name="Normal 12 7 6 2 4 2 2 2" xfId="48578" xr:uid="{00000000-0005-0000-0000-000040BA0000}"/>
    <cellStyle name="Normal 12 7 6 2 4 2 3" xfId="35768" xr:uid="{00000000-0005-0000-0000-000041BA0000}"/>
    <cellStyle name="Normal 12 7 6 2 4 3" xfId="17468" xr:uid="{00000000-0005-0000-0000-000042BA0000}"/>
    <cellStyle name="Normal 12 7 6 2 4 3 2" xfId="43088" xr:uid="{00000000-0005-0000-0000-000043BA0000}"/>
    <cellStyle name="Normal 12 7 6 2 4 4" xfId="30278" xr:uid="{00000000-0005-0000-0000-000044BA0000}"/>
    <cellStyle name="Normal 12 7 6 2 5" xfId="11977" xr:uid="{00000000-0005-0000-0000-000045BA0000}"/>
    <cellStyle name="Normal 12 7 6 2 5 2" xfId="24788" xr:uid="{00000000-0005-0000-0000-000046BA0000}"/>
    <cellStyle name="Normal 12 7 6 2 5 2 2" xfId="50408" xr:uid="{00000000-0005-0000-0000-000047BA0000}"/>
    <cellStyle name="Normal 12 7 6 2 5 3" xfId="37598" xr:uid="{00000000-0005-0000-0000-000048BA0000}"/>
    <cellStyle name="Normal 12 7 6 2 6" xfId="6487" xr:uid="{00000000-0005-0000-0000-000049BA0000}"/>
    <cellStyle name="Normal 12 7 6 2 6 2" xfId="19298" xr:uid="{00000000-0005-0000-0000-00004ABA0000}"/>
    <cellStyle name="Normal 12 7 6 2 6 2 2" xfId="44918" xr:uid="{00000000-0005-0000-0000-00004BBA0000}"/>
    <cellStyle name="Normal 12 7 6 2 6 3" xfId="32108" xr:uid="{00000000-0005-0000-0000-00004CBA0000}"/>
    <cellStyle name="Normal 12 7 6 2 7" xfId="13808" xr:uid="{00000000-0005-0000-0000-00004DBA0000}"/>
    <cellStyle name="Normal 12 7 6 2 7 2" xfId="39428" xr:uid="{00000000-0005-0000-0000-00004EBA0000}"/>
    <cellStyle name="Normal 12 7 6 2 8" xfId="26618" xr:uid="{00000000-0005-0000-0000-00004FBA0000}"/>
    <cellStyle name="Normal 12 7 6 3" xfId="1491" xr:uid="{00000000-0005-0000-0000-000050BA0000}"/>
    <cellStyle name="Normal 12 7 6 3 2" xfId="3321" xr:uid="{00000000-0005-0000-0000-000051BA0000}"/>
    <cellStyle name="Normal 12 7 6 3 2 2" xfId="8811" xr:uid="{00000000-0005-0000-0000-000052BA0000}"/>
    <cellStyle name="Normal 12 7 6 3 2 2 2" xfId="21622" xr:uid="{00000000-0005-0000-0000-000053BA0000}"/>
    <cellStyle name="Normal 12 7 6 3 2 2 2 2" xfId="47242" xr:uid="{00000000-0005-0000-0000-000054BA0000}"/>
    <cellStyle name="Normal 12 7 6 3 2 2 3" xfId="34432" xr:uid="{00000000-0005-0000-0000-000055BA0000}"/>
    <cellStyle name="Normal 12 7 6 3 2 3" xfId="16132" xr:uid="{00000000-0005-0000-0000-000056BA0000}"/>
    <cellStyle name="Normal 12 7 6 3 2 3 2" xfId="41752" xr:uid="{00000000-0005-0000-0000-000057BA0000}"/>
    <cellStyle name="Normal 12 7 6 3 2 4" xfId="28942" xr:uid="{00000000-0005-0000-0000-000058BA0000}"/>
    <cellStyle name="Normal 12 7 6 3 3" xfId="5151" xr:uid="{00000000-0005-0000-0000-000059BA0000}"/>
    <cellStyle name="Normal 12 7 6 3 3 2" xfId="10641" xr:uid="{00000000-0005-0000-0000-00005ABA0000}"/>
    <cellStyle name="Normal 12 7 6 3 3 2 2" xfId="23452" xr:uid="{00000000-0005-0000-0000-00005BBA0000}"/>
    <cellStyle name="Normal 12 7 6 3 3 2 2 2" xfId="49072" xr:uid="{00000000-0005-0000-0000-00005CBA0000}"/>
    <cellStyle name="Normal 12 7 6 3 3 2 3" xfId="36262" xr:uid="{00000000-0005-0000-0000-00005DBA0000}"/>
    <cellStyle name="Normal 12 7 6 3 3 3" xfId="17962" xr:uid="{00000000-0005-0000-0000-00005EBA0000}"/>
    <cellStyle name="Normal 12 7 6 3 3 3 2" xfId="43582" xr:uid="{00000000-0005-0000-0000-00005FBA0000}"/>
    <cellStyle name="Normal 12 7 6 3 3 4" xfId="30772" xr:uid="{00000000-0005-0000-0000-000060BA0000}"/>
    <cellStyle name="Normal 12 7 6 3 4" xfId="12471" xr:uid="{00000000-0005-0000-0000-000061BA0000}"/>
    <cellStyle name="Normal 12 7 6 3 4 2" xfId="25282" xr:uid="{00000000-0005-0000-0000-000062BA0000}"/>
    <cellStyle name="Normal 12 7 6 3 4 2 2" xfId="50902" xr:uid="{00000000-0005-0000-0000-000063BA0000}"/>
    <cellStyle name="Normal 12 7 6 3 4 3" xfId="38092" xr:uid="{00000000-0005-0000-0000-000064BA0000}"/>
    <cellStyle name="Normal 12 7 6 3 5" xfId="6981" xr:uid="{00000000-0005-0000-0000-000065BA0000}"/>
    <cellStyle name="Normal 12 7 6 3 5 2" xfId="19792" xr:uid="{00000000-0005-0000-0000-000066BA0000}"/>
    <cellStyle name="Normal 12 7 6 3 5 2 2" xfId="45412" xr:uid="{00000000-0005-0000-0000-000067BA0000}"/>
    <cellStyle name="Normal 12 7 6 3 5 3" xfId="32602" xr:uid="{00000000-0005-0000-0000-000068BA0000}"/>
    <cellStyle name="Normal 12 7 6 3 6" xfId="14302" xr:uid="{00000000-0005-0000-0000-000069BA0000}"/>
    <cellStyle name="Normal 12 7 6 3 6 2" xfId="39922" xr:uid="{00000000-0005-0000-0000-00006ABA0000}"/>
    <cellStyle name="Normal 12 7 6 3 7" xfId="27112" xr:uid="{00000000-0005-0000-0000-00006BBA0000}"/>
    <cellStyle name="Normal 12 7 6 4" xfId="2427" xr:uid="{00000000-0005-0000-0000-00006CBA0000}"/>
    <cellStyle name="Normal 12 7 6 4 2" xfId="7917" xr:uid="{00000000-0005-0000-0000-00006DBA0000}"/>
    <cellStyle name="Normal 12 7 6 4 2 2" xfId="20728" xr:uid="{00000000-0005-0000-0000-00006EBA0000}"/>
    <cellStyle name="Normal 12 7 6 4 2 2 2" xfId="46348" xr:uid="{00000000-0005-0000-0000-00006FBA0000}"/>
    <cellStyle name="Normal 12 7 6 4 2 3" xfId="33538" xr:uid="{00000000-0005-0000-0000-000070BA0000}"/>
    <cellStyle name="Normal 12 7 6 4 3" xfId="15238" xr:uid="{00000000-0005-0000-0000-000071BA0000}"/>
    <cellStyle name="Normal 12 7 6 4 3 2" xfId="40858" xr:uid="{00000000-0005-0000-0000-000072BA0000}"/>
    <cellStyle name="Normal 12 7 6 4 4" xfId="28048" xr:uid="{00000000-0005-0000-0000-000073BA0000}"/>
    <cellStyle name="Normal 12 7 6 5" xfId="4257" xr:uid="{00000000-0005-0000-0000-000074BA0000}"/>
    <cellStyle name="Normal 12 7 6 5 2" xfId="9747" xr:uid="{00000000-0005-0000-0000-000075BA0000}"/>
    <cellStyle name="Normal 12 7 6 5 2 2" xfId="22558" xr:uid="{00000000-0005-0000-0000-000076BA0000}"/>
    <cellStyle name="Normal 12 7 6 5 2 2 2" xfId="48178" xr:uid="{00000000-0005-0000-0000-000077BA0000}"/>
    <cellStyle name="Normal 12 7 6 5 2 3" xfId="35368" xr:uid="{00000000-0005-0000-0000-000078BA0000}"/>
    <cellStyle name="Normal 12 7 6 5 3" xfId="17068" xr:uid="{00000000-0005-0000-0000-000079BA0000}"/>
    <cellStyle name="Normal 12 7 6 5 3 2" xfId="42688" xr:uid="{00000000-0005-0000-0000-00007ABA0000}"/>
    <cellStyle name="Normal 12 7 6 5 4" xfId="29878" xr:uid="{00000000-0005-0000-0000-00007BBA0000}"/>
    <cellStyle name="Normal 12 7 6 6" xfId="11577" xr:uid="{00000000-0005-0000-0000-00007CBA0000}"/>
    <cellStyle name="Normal 12 7 6 6 2" xfId="24388" xr:uid="{00000000-0005-0000-0000-00007DBA0000}"/>
    <cellStyle name="Normal 12 7 6 6 2 2" xfId="50008" xr:uid="{00000000-0005-0000-0000-00007EBA0000}"/>
    <cellStyle name="Normal 12 7 6 6 3" xfId="37198" xr:uid="{00000000-0005-0000-0000-00007FBA0000}"/>
    <cellStyle name="Normal 12 7 6 7" xfId="6087" xr:uid="{00000000-0005-0000-0000-000080BA0000}"/>
    <cellStyle name="Normal 12 7 6 7 2" xfId="18898" xr:uid="{00000000-0005-0000-0000-000081BA0000}"/>
    <cellStyle name="Normal 12 7 6 7 2 2" xfId="44518" xr:uid="{00000000-0005-0000-0000-000082BA0000}"/>
    <cellStyle name="Normal 12 7 6 7 3" xfId="31708" xr:uid="{00000000-0005-0000-0000-000083BA0000}"/>
    <cellStyle name="Normal 12 7 6 8" xfId="13408" xr:uid="{00000000-0005-0000-0000-000084BA0000}"/>
    <cellStyle name="Normal 12 7 6 8 2" xfId="39028" xr:uid="{00000000-0005-0000-0000-000085BA0000}"/>
    <cellStyle name="Normal 12 7 6 9" xfId="26218" xr:uid="{00000000-0005-0000-0000-000086BA0000}"/>
    <cellStyle name="Normal 12 7 7" xfId="730" xr:uid="{00000000-0005-0000-0000-000087BA0000}"/>
    <cellStyle name="Normal 12 7 7 2" xfId="1625" xr:uid="{00000000-0005-0000-0000-000088BA0000}"/>
    <cellStyle name="Normal 12 7 7 2 2" xfId="3455" xr:uid="{00000000-0005-0000-0000-000089BA0000}"/>
    <cellStyle name="Normal 12 7 7 2 2 2" xfId="8945" xr:uid="{00000000-0005-0000-0000-00008ABA0000}"/>
    <cellStyle name="Normal 12 7 7 2 2 2 2" xfId="21756" xr:uid="{00000000-0005-0000-0000-00008BBA0000}"/>
    <cellStyle name="Normal 12 7 7 2 2 2 2 2" xfId="47376" xr:uid="{00000000-0005-0000-0000-00008CBA0000}"/>
    <cellStyle name="Normal 12 7 7 2 2 2 3" xfId="34566" xr:uid="{00000000-0005-0000-0000-00008DBA0000}"/>
    <cellStyle name="Normal 12 7 7 2 2 3" xfId="16266" xr:uid="{00000000-0005-0000-0000-00008EBA0000}"/>
    <cellStyle name="Normal 12 7 7 2 2 3 2" xfId="41886" xr:uid="{00000000-0005-0000-0000-00008FBA0000}"/>
    <cellStyle name="Normal 12 7 7 2 2 4" xfId="29076" xr:uid="{00000000-0005-0000-0000-000090BA0000}"/>
    <cellStyle name="Normal 12 7 7 2 3" xfId="5285" xr:uid="{00000000-0005-0000-0000-000091BA0000}"/>
    <cellStyle name="Normal 12 7 7 2 3 2" xfId="10775" xr:uid="{00000000-0005-0000-0000-000092BA0000}"/>
    <cellStyle name="Normal 12 7 7 2 3 2 2" xfId="23586" xr:uid="{00000000-0005-0000-0000-000093BA0000}"/>
    <cellStyle name="Normal 12 7 7 2 3 2 2 2" xfId="49206" xr:uid="{00000000-0005-0000-0000-000094BA0000}"/>
    <cellStyle name="Normal 12 7 7 2 3 2 3" xfId="36396" xr:uid="{00000000-0005-0000-0000-000095BA0000}"/>
    <cellStyle name="Normal 12 7 7 2 3 3" xfId="18096" xr:uid="{00000000-0005-0000-0000-000096BA0000}"/>
    <cellStyle name="Normal 12 7 7 2 3 3 2" xfId="43716" xr:uid="{00000000-0005-0000-0000-000097BA0000}"/>
    <cellStyle name="Normal 12 7 7 2 3 4" xfId="30906" xr:uid="{00000000-0005-0000-0000-000098BA0000}"/>
    <cellStyle name="Normal 12 7 7 2 4" xfId="12605" xr:uid="{00000000-0005-0000-0000-000099BA0000}"/>
    <cellStyle name="Normal 12 7 7 2 4 2" xfId="25416" xr:uid="{00000000-0005-0000-0000-00009ABA0000}"/>
    <cellStyle name="Normal 12 7 7 2 4 2 2" xfId="51036" xr:uid="{00000000-0005-0000-0000-00009BBA0000}"/>
    <cellStyle name="Normal 12 7 7 2 4 3" xfId="38226" xr:uid="{00000000-0005-0000-0000-00009CBA0000}"/>
    <cellStyle name="Normal 12 7 7 2 5" xfId="7115" xr:uid="{00000000-0005-0000-0000-00009DBA0000}"/>
    <cellStyle name="Normal 12 7 7 2 5 2" xfId="19926" xr:uid="{00000000-0005-0000-0000-00009EBA0000}"/>
    <cellStyle name="Normal 12 7 7 2 5 2 2" xfId="45546" xr:uid="{00000000-0005-0000-0000-00009FBA0000}"/>
    <cellStyle name="Normal 12 7 7 2 5 3" xfId="32736" xr:uid="{00000000-0005-0000-0000-0000A0BA0000}"/>
    <cellStyle name="Normal 12 7 7 2 6" xfId="14436" xr:uid="{00000000-0005-0000-0000-0000A1BA0000}"/>
    <cellStyle name="Normal 12 7 7 2 6 2" xfId="40056" xr:uid="{00000000-0005-0000-0000-0000A2BA0000}"/>
    <cellStyle name="Normal 12 7 7 2 7" xfId="27246" xr:uid="{00000000-0005-0000-0000-0000A3BA0000}"/>
    <cellStyle name="Normal 12 7 7 3" xfId="2561" xr:uid="{00000000-0005-0000-0000-0000A4BA0000}"/>
    <cellStyle name="Normal 12 7 7 3 2" xfId="8051" xr:uid="{00000000-0005-0000-0000-0000A5BA0000}"/>
    <cellStyle name="Normal 12 7 7 3 2 2" xfId="20862" xr:uid="{00000000-0005-0000-0000-0000A6BA0000}"/>
    <cellStyle name="Normal 12 7 7 3 2 2 2" xfId="46482" xr:uid="{00000000-0005-0000-0000-0000A7BA0000}"/>
    <cellStyle name="Normal 12 7 7 3 2 3" xfId="33672" xr:uid="{00000000-0005-0000-0000-0000A8BA0000}"/>
    <cellStyle name="Normal 12 7 7 3 3" xfId="15372" xr:uid="{00000000-0005-0000-0000-0000A9BA0000}"/>
    <cellStyle name="Normal 12 7 7 3 3 2" xfId="40992" xr:uid="{00000000-0005-0000-0000-0000AABA0000}"/>
    <cellStyle name="Normal 12 7 7 3 4" xfId="28182" xr:uid="{00000000-0005-0000-0000-0000ABBA0000}"/>
    <cellStyle name="Normal 12 7 7 4" xfId="4391" xr:uid="{00000000-0005-0000-0000-0000ACBA0000}"/>
    <cellStyle name="Normal 12 7 7 4 2" xfId="9881" xr:uid="{00000000-0005-0000-0000-0000ADBA0000}"/>
    <cellStyle name="Normal 12 7 7 4 2 2" xfId="22692" xr:uid="{00000000-0005-0000-0000-0000AEBA0000}"/>
    <cellStyle name="Normal 12 7 7 4 2 2 2" xfId="48312" xr:uid="{00000000-0005-0000-0000-0000AFBA0000}"/>
    <cellStyle name="Normal 12 7 7 4 2 3" xfId="35502" xr:uid="{00000000-0005-0000-0000-0000B0BA0000}"/>
    <cellStyle name="Normal 12 7 7 4 3" xfId="17202" xr:uid="{00000000-0005-0000-0000-0000B1BA0000}"/>
    <cellStyle name="Normal 12 7 7 4 3 2" xfId="42822" xr:uid="{00000000-0005-0000-0000-0000B2BA0000}"/>
    <cellStyle name="Normal 12 7 7 4 4" xfId="30012" xr:uid="{00000000-0005-0000-0000-0000B3BA0000}"/>
    <cellStyle name="Normal 12 7 7 5" xfId="11711" xr:uid="{00000000-0005-0000-0000-0000B4BA0000}"/>
    <cellStyle name="Normal 12 7 7 5 2" xfId="24522" xr:uid="{00000000-0005-0000-0000-0000B5BA0000}"/>
    <cellStyle name="Normal 12 7 7 5 2 2" xfId="50142" xr:uid="{00000000-0005-0000-0000-0000B6BA0000}"/>
    <cellStyle name="Normal 12 7 7 5 3" xfId="37332" xr:uid="{00000000-0005-0000-0000-0000B7BA0000}"/>
    <cellStyle name="Normal 12 7 7 6" xfId="6221" xr:uid="{00000000-0005-0000-0000-0000B8BA0000}"/>
    <cellStyle name="Normal 12 7 7 6 2" xfId="19032" xr:uid="{00000000-0005-0000-0000-0000B9BA0000}"/>
    <cellStyle name="Normal 12 7 7 6 2 2" xfId="44652" xr:uid="{00000000-0005-0000-0000-0000BABA0000}"/>
    <cellStyle name="Normal 12 7 7 6 3" xfId="31842" xr:uid="{00000000-0005-0000-0000-0000BBBA0000}"/>
    <cellStyle name="Normal 12 7 7 7" xfId="13542" xr:uid="{00000000-0005-0000-0000-0000BCBA0000}"/>
    <cellStyle name="Normal 12 7 7 7 2" xfId="39162" xr:uid="{00000000-0005-0000-0000-0000BDBA0000}"/>
    <cellStyle name="Normal 12 7 7 8" xfId="26352" xr:uid="{00000000-0005-0000-0000-0000BEBA0000}"/>
    <cellStyle name="Normal 12 7 8" xfId="1131" xr:uid="{00000000-0005-0000-0000-0000BFBA0000}"/>
    <cellStyle name="Normal 12 7 8 2" xfId="2961" xr:uid="{00000000-0005-0000-0000-0000C0BA0000}"/>
    <cellStyle name="Normal 12 7 8 2 2" xfId="8451" xr:uid="{00000000-0005-0000-0000-0000C1BA0000}"/>
    <cellStyle name="Normal 12 7 8 2 2 2" xfId="21262" xr:uid="{00000000-0005-0000-0000-0000C2BA0000}"/>
    <cellStyle name="Normal 12 7 8 2 2 2 2" xfId="46882" xr:uid="{00000000-0005-0000-0000-0000C3BA0000}"/>
    <cellStyle name="Normal 12 7 8 2 2 3" xfId="34072" xr:uid="{00000000-0005-0000-0000-0000C4BA0000}"/>
    <cellStyle name="Normal 12 7 8 2 3" xfId="15772" xr:uid="{00000000-0005-0000-0000-0000C5BA0000}"/>
    <cellStyle name="Normal 12 7 8 2 3 2" xfId="41392" xr:uid="{00000000-0005-0000-0000-0000C6BA0000}"/>
    <cellStyle name="Normal 12 7 8 2 4" xfId="28582" xr:uid="{00000000-0005-0000-0000-0000C7BA0000}"/>
    <cellStyle name="Normal 12 7 8 3" xfId="4791" xr:uid="{00000000-0005-0000-0000-0000C8BA0000}"/>
    <cellStyle name="Normal 12 7 8 3 2" xfId="10281" xr:uid="{00000000-0005-0000-0000-0000C9BA0000}"/>
    <cellStyle name="Normal 12 7 8 3 2 2" xfId="23092" xr:uid="{00000000-0005-0000-0000-0000CABA0000}"/>
    <cellStyle name="Normal 12 7 8 3 2 2 2" xfId="48712" xr:uid="{00000000-0005-0000-0000-0000CBBA0000}"/>
    <cellStyle name="Normal 12 7 8 3 2 3" xfId="35902" xr:uid="{00000000-0005-0000-0000-0000CCBA0000}"/>
    <cellStyle name="Normal 12 7 8 3 3" xfId="17602" xr:uid="{00000000-0005-0000-0000-0000CDBA0000}"/>
    <cellStyle name="Normal 12 7 8 3 3 2" xfId="43222" xr:uid="{00000000-0005-0000-0000-0000CEBA0000}"/>
    <cellStyle name="Normal 12 7 8 3 4" xfId="30412" xr:uid="{00000000-0005-0000-0000-0000CFBA0000}"/>
    <cellStyle name="Normal 12 7 8 4" xfId="12111" xr:uid="{00000000-0005-0000-0000-0000D0BA0000}"/>
    <cellStyle name="Normal 12 7 8 4 2" xfId="24922" xr:uid="{00000000-0005-0000-0000-0000D1BA0000}"/>
    <cellStyle name="Normal 12 7 8 4 2 2" xfId="50542" xr:uid="{00000000-0005-0000-0000-0000D2BA0000}"/>
    <cellStyle name="Normal 12 7 8 4 3" xfId="37732" xr:uid="{00000000-0005-0000-0000-0000D3BA0000}"/>
    <cellStyle name="Normal 12 7 8 5" xfId="6621" xr:uid="{00000000-0005-0000-0000-0000D4BA0000}"/>
    <cellStyle name="Normal 12 7 8 5 2" xfId="19432" xr:uid="{00000000-0005-0000-0000-0000D5BA0000}"/>
    <cellStyle name="Normal 12 7 8 5 2 2" xfId="45052" xr:uid="{00000000-0005-0000-0000-0000D6BA0000}"/>
    <cellStyle name="Normal 12 7 8 5 3" xfId="32242" xr:uid="{00000000-0005-0000-0000-0000D7BA0000}"/>
    <cellStyle name="Normal 12 7 8 6" xfId="13942" xr:uid="{00000000-0005-0000-0000-0000D8BA0000}"/>
    <cellStyle name="Normal 12 7 8 6 2" xfId="39562" xr:uid="{00000000-0005-0000-0000-0000D9BA0000}"/>
    <cellStyle name="Normal 12 7 8 7" xfId="26752" xr:uid="{00000000-0005-0000-0000-0000DABA0000}"/>
    <cellStyle name="Normal 12 7 9" xfId="2026" xr:uid="{00000000-0005-0000-0000-0000DBBA0000}"/>
    <cellStyle name="Normal 12 7 9 2" xfId="3856" xr:uid="{00000000-0005-0000-0000-0000DCBA0000}"/>
    <cellStyle name="Normal 12 7 9 2 2" xfId="9346" xr:uid="{00000000-0005-0000-0000-0000DDBA0000}"/>
    <cellStyle name="Normal 12 7 9 2 2 2" xfId="22157" xr:uid="{00000000-0005-0000-0000-0000DEBA0000}"/>
    <cellStyle name="Normal 12 7 9 2 2 2 2" xfId="47777" xr:uid="{00000000-0005-0000-0000-0000DFBA0000}"/>
    <cellStyle name="Normal 12 7 9 2 2 3" xfId="34967" xr:uid="{00000000-0005-0000-0000-0000E0BA0000}"/>
    <cellStyle name="Normal 12 7 9 2 3" xfId="16667" xr:uid="{00000000-0005-0000-0000-0000E1BA0000}"/>
    <cellStyle name="Normal 12 7 9 2 3 2" xfId="42287" xr:uid="{00000000-0005-0000-0000-0000E2BA0000}"/>
    <cellStyle name="Normal 12 7 9 2 4" xfId="29477" xr:uid="{00000000-0005-0000-0000-0000E3BA0000}"/>
    <cellStyle name="Normal 12 7 9 3" xfId="5686" xr:uid="{00000000-0005-0000-0000-0000E4BA0000}"/>
    <cellStyle name="Normal 12 7 9 3 2" xfId="11176" xr:uid="{00000000-0005-0000-0000-0000E5BA0000}"/>
    <cellStyle name="Normal 12 7 9 3 2 2" xfId="23987" xr:uid="{00000000-0005-0000-0000-0000E6BA0000}"/>
    <cellStyle name="Normal 12 7 9 3 2 2 2" xfId="49607" xr:uid="{00000000-0005-0000-0000-0000E7BA0000}"/>
    <cellStyle name="Normal 12 7 9 3 2 3" xfId="36797" xr:uid="{00000000-0005-0000-0000-0000E8BA0000}"/>
    <cellStyle name="Normal 12 7 9 3 3" xfId="18497" xr:uid="{00000000-0005-0000-0000-0000E9BA0000}"/>
    <cellStyle name="Normal 12 7 9 3 3 2" xfId="44117" xr:uid="{00000000-0005-0000-0000-0000EABA0000}"/>
    <cellStyle name="Normal 12 7 9 3 4" xfId="31307" xr:uid="{00000000-0005-0000-0000-0000EBBA0000}"/>
    <cellStyle name="Normal 12 7 9 4" xfId="13006" xr:uid="{00000000-0005-0000-0000-0000ECBA0000}"/>
    <cellStyle name="Normal 12 7 9 4 2" xfId="25817" xr:uid="{00000000-0005-0000-0000-0000EDBA0000}"/>
    <cellStyle name="Normal 12 7 9 4 2 2" xfId="51437" xr:uid="{00000000-0005-0000-0000-0000EEBA0000}"/>
    <cellStyle name="Normal 12 7 9 4 3" xfId="38627" xr:uid="{00000000-0005-0000-0000-0000EFBA0000}"/>
    <cellStyle name="Normal 12 7 9 5" xfId="7516" xr:uid="{00000000-0005-0000-0000-0000F0BA0000}"/>
    <cellStyle name="Normal 12 7 9 5 2" xfId="20327" xr:uid="{00000000-0005-0000-0000-0000F1BA0000}"/>
    <cellStyle name="Normal 12 7 9 5 2 2" xfId="45947" xr:uid="{00000000-0005-0000-0000-0000F2BA0000}"/>
    <cellStyle name="Normal 12 7 9 5 3" xfId="33137" xr:uid="{00000000-0005-0000-0000-0000F3BA0000}"/>
    <cellStyle name="Normal 12 7 9 6" xfId="14837" xr:uid="{00000000-0005-0000-0000-0000F4BA0000}"/>
    <cellStyle name="Normal 12 7 9 6 2" xfId="40457" xr:uid="{00000000-0005-0000-0000-0000F5BA0000}"/>
    <cellStyle name="Normal 12 7 9 7" xfId="27647" xr:uid="{00000000-0005-0000-0000-0000F6BA0000}"/>
    <cellStyle name="Normal 12 8" xfId="194" xr:uid="{00000000-0005-0000-0000-0000F7BA0000}"/>
    <cellStyle name="Normal 12 8 10" xfId="2072" xr:uid="{00000000-0005-0000-0000-0000F8BA0000}"/>
    <cellStyle name="Normal 12 8 10 2" xfId="7562" xr:uid="{00000000-0005-0000-0000-0000F9BA0000}"/>
    <cellStyle name="Normal 12 8 10 2 2" xfId="20373" xr:uid="{00000000-0005-0000-0000-0000FABA0000}"/>
    <cellStyle name="Normal 12 8 10 2 2 2" xfId="45993" xr:uid="{00000000-0005-0000-0000-0000FBBA0000}"/>
    <cellStyle name="Normal 12 8 10 2 3" xfId="33183" xr:uid="{00000000-0005-0000-0000-0000FCBA0000}"/>
    <cellStyle name="Normal 12 8 10 3" xfId="14883" xr:uid="{00000000-0005-0000-0000-0000FDBA0000}"/>
    <cellStyle name="Normal 12 8 10 3 2" xfId="40503" xr:uid="{00000000-0005-0000-0000-0000FEBA0000}"/>
    <cellStyle name="Normal 12 8 10 4" xfId="27693" xr:uid="{00000000-0005-0000-0000-0000FFBA0000}"/>
    <cellStyle name="Normal 12 8 11" xfId="3902" xr:uid="{00000000-0005-0000-0000-000000BB0000}"/>
    <cellStyle name="Normal 12 8 11 2" xfId="9392" xr:uid="{00000000-0005-0000-0000-000001BB0000}"/>
    <cellStyle name="Normal 12 8 11 2 2" xfId="22203" xr:uid="{00000000-0005-0000-0000-000002BB0000}"/>
    <cellStyle name="Normal 12 8 11 2 2 2" xfId="47823" xr:uid="{00000000-0005-0000-0000-000003BB0000}"/>
    <cellStyle name="Normal 12 8 11 2 3" xfId="35013" xr:uid="{00000000-0005-0000-0000-000004BB0000}"/>
    <cellStyle name="Normal 12 8 11 3" xfId="16713" xr:uid="{00000000-0005-0000-0000-000005BB0000}"/>
    <cellStyle name="Normal 12 8 11 3 2" xfId="42333" xr:uid="{00000000-0005-0000-0000-000006BB0000}"/>
    <cellStyle name="Normal 12 8 11 4" xfId="29523" xr:uid="{00000000-0005-0000-0000-000007BB0000}"/>
    <cellStyle name="Normal 12 8 12" xfId="11222" xr:uid="{00000000-0005-0000-0000-000008BB0000}"/>
    <cellStyle name="Normal 12 8 12 2" xfId="24033" xr:uid="{00000000-0005-0000-0000-000009BB0000}"/>
    <cellStyle name="Normal 12 8 12 2 2" xfId="49653" xr:uid="{00000000-0005-0000-0000-00000ABB0000}"/>
    <cellStyle name="Normal 12 8 12 3" xfId="36843" xr:uid="{00000000-0005-0000-0000-00000BBB0000}"/>
    <cellStyle name="Normal 12 8 13" xfId="5732" xr:uid="{00000000-0005-0000-0000-00000CBB0000}"/>
    <cellStyle name="Normal 12 8 13 2" xfId="18543" xr:uid="{00000000-0005-0000-0000-00000DBB0000}"/>
    <cellStyle name="Normal 12 8 13 2 2" xfId="44163" xr:uid="{00000000-0005-0000-0000-00000EBB0000}"/>
    <cellStyle name="Normal 12 8 13 3" xfId="31353" xr:uid="{00000000-0005-0000-0000-00000FBB0000}"/>
    <cellStyle name="Normal 12 8 14" xfId="13053" xr:uid="{00000000-0005-0000-0000-000010BB0000}"/>
    <cellStyle name="Normal 12 8 14 2" xfId="38673" xr:uid="{00000000-0005-0000-0000-000011BB0000}"/>
    <cellStyle name="Normal 12 8 15" xfId="25863" xr:uid="{00000000-0005-0000-0000-000012BB0000}"/>
    <cellStyle name="Normal 12 8 2" xfId="214" xr:uid="{00000000-0005-0000-0000-000013BB0000}"/>
    <cellStyle name="Normal 12 8 2 10" xfId="3922" xr:uid="{00000000-0005-0000-0000-000014BB0000}"/>
    <cellStyle name="Normal 12 8 2 10 2" xfId="9412" xr:uid="{00000000-0005-0000-0000-000015BB0000}"/>
    <cellStyle name="Normal 12 8 2 10 2 2" xfId="22223" xr:uid="{00000000-0005-0000-0000-000016BB0000}"/>
    <cellStyle name="Normal 12 8 2 10 2 2 2" xfId="47843" xr:uid="{00000000-0005-0000-0000-000017BB0000}"/>
    <cellStyle name="Normal 12 8 2 10 2 3" xfId="35033" xr:uid="{00000000-0005-0000-0000-000018BB0000}"/>
    <cellStyle name="Normal 12 8 2 10 3" xfId="16733" xr:uid="{00000000-0005-0000-0000-000019BB0000}"/>
    <cellStyle name="Normal 12 8 2 10 3 2" xfId="42353" xr:uid="{00000000-0005-0000-0000-00001ABB0000}"/>
    <cellStyle name="Normal 12 8 2 10 4" xfId="29543" xr:uid="{00000000-0005-0000-0000-00001BBB0000}"/>
    <cellStyle name="Normal 12 8 2 11" xfId="11242" xr:uid="{00000000-0005-0000-0000-00001CBB0000}"/>
    <cellStyle name="Normal 12 8 2 11 2" xfId="24053" xr:uid="{00000000-0005-0000-0000-00001DBB0000}"/>
    <cellStyle name="Normal 12 8 2 11 2 2" xfId="49673" xr:uid="{00000000-0005-0000-0000-00001EBB0000}"/>
    <cellStyle name="Normal 12 8 2 11 3" xfId="36863" xr:uid="{00000000-0005-0000-0000-00001FBB0000}"/>
    <cellStyle name="Normal 12 8 2 12" xfId="5752" xr:uid="{00000000-0005-0000-0000-000020BB0000}"/>
    <cellStyle name="Normal 12 8 2 12 2" xfId="18563" xr:uid="{00000000-0005-0000-0000-000021BB0000}"/>
    <cellStyle name="Normal 12 8 2 12 2 2" xfId="44183" xr:uid="{00000000-0005-0000-0000-000022BB0000}"/>
    <cellStyle name="Normal 12 8 2 12 3" xfId="31373" xr:uid="{00000000-0005-0000-0000-000023BB0000}"/>
    <cellStyle name="Normal 12 8 2 13" xfId="13073" xr:uid="{00000000-0005-0000-0000-000024BB0000}"/>
    <cellStyle name="Normal 12 8 2 13 2" xfId="38693" xr:uid="{00000000-0005-0000-0000-000025BB0000}"/>
    <cellStyle name="Normal 12 8 2 14" xfId="25883" xr:uid="{00000000-0005-0000-0000-000026BB0000}"/>
    <cellStyle name="Normal 12 8 2 2" xfId="301" xr:uid="{00000000-0005-0000-0000-000027BB0000}"/>
    <cellStyle name="Normal 12 8 2 2 10" xfId="5793" xr:uid="{00000000-0005-0000-0000-000028BB0000}"/>
    <cellStyle name="Normal 12 8 2 2 10 2" xfId="18604" xr:uid="{00000000-0005-0000-0000-000029BB0000}"/>
    <cellStyle name="Normal 12 8 2 2 10 2 2" xfId="44224" xr:uid="{00000000-0005-0000-0000-00002ABB0000}"/>
    <cellStyle name="Normal 12 8 2 2 10 3" xfId="31414" xr:uid="{00000000-0005-0000-0000-00002BBB0000}"/>
    <cellStyle name="Normal 12 8 2 2 11" xfId="13114" xr:uid="{00000000-0005-0000-0000-00002CBB0000}"/>
    <cellStyle name="Normal 12 8 2 2 11 2" xfId="38734" xr:uid="{00000000-0005-0000-0000-00002DBB0000}"/>
    <cellStyle name="Normal 12 8 2 2 12" xfId="25924" xr:uid="{00000000-0005-0000-0000-00002EBB0000}"/>
    <cellStyle name="Normal 12 8 2 2 2" xfId="530" xr:uid="{00000000-0005-0000-0000-00002FBB0000}"/>
    <cellStyle name="Normal 12 8 2 2 2 2" xfId="929" xr:uid="{00000000-0005-0000-0000-000030BB0000}"/>
    <cellStyle name="Normal 12 8 2 2 2 2 2" xfId="1824" xr:uid="{00000000-0005-0000-0000-000031BB0000}"/>
    <cellStyle name="Normal 12 8 2 2 2 2 2 2" xfId="3654" xr:uid="{00000000-0005-0000-0000-000032BB0000}"/>
    <cellStyle name="Normal 12 8 2 2 2 2 2 2 2" xfId="9144" xr:uid="{00000000-0005-0000-0000-000033BB0000}"/>
    <cellStyle name="Normal 12 8 2 2 2 2 2 2 2 2" xfId="21955" xr:uid="{00000000-0005-0000-0000-000034BB0000}"/>
    <cellStyle name="Normal 12 8 2 2 2 2 2 2 2 2 2" xfId="47575" xr:uid="{00000000-0005-0000-0000-000035BB0000}"/>
    <cellStyle name="Normal 12 8 2 2 2 2 2 2 2 3" xfId="34765" xr:uid="{00000000-0005-0000-0000-000036BB0000}"/>
    <cellStyle name="Normal 12 8 2 2 2 2 2 2 3" xfId="16465" xr:uid="{00000000-0005-0000-0000-000037BB0000}"/>
    <cellStyle name="Normal 12 8 2 2 2 2 2 2 3 2" xfId="42085" xr:uid="{00000000-0005-0000-0000-000038BB0000}"/>
    <cellStyle name="Normal 12 8 2 2 2 2 2 2 4" xfId="29275" xr:uid="{00000000-0005-0000-0000-000039BB0000}"/>
    <cellStyle name="Normal 12 8 2 2 2 2 2 3" xfId="5484" xr:uid="{00000000-0005-0000-0000-00003ABB0000}"/>
    <cellStyle name="Normal 12 8 2 2 2 2 2 3 2" xfId="10974" xr:uid="{00000000-0005-0000-0000-00003BBB0000}"/>
    <cellStyle name="Normal 12 8 2 2 2 2 2 3 2 2" xfId="23785" xr:uid="{00000000-0005-0000-0000-00003CBB0000}"/>
    <cellStyle name="Normal 12 8 2 2 2 2 2 3 2 2 2" xfId="49405" xr:uid="{00000000-0005-0000-0000-00003DBB0000}"/>
    <cellStyle name="Normal 12 8 2 2 2 2 2 3 2 3" xfId="36595" xr:uid="{00000000-0005-0000-0000-00003EBB0000}"/>
    <cellStyle name="Normal 12 8 2 2 2 2 2 3 3" xfId="18295" xr:uid="{00000000-0005-0000-0000-00003FBB0000}"/>
    <cellStyle name="Normal 12 8 2 2 2 2 2 3 3 2" xfId="43915" xr:uid="{00000000-0005-0000-0000-000040BB0000}"/>
    <cellStyle name="Normal 12 8 2 2 2 2 2 3 4" xfId="31105" xr:uid="{00000000-0005-0000-0000-000041BB0000}"/>
    <cellStyle name="Normal 12 8 2 2 2 2 2 4" xfId="12804" xr:uid="{00000000-0005-0000-0000-000042BB0000}"/>
    <cellStyle name="Normal 12 8 2 2 2 2 2 4 2" xfId="25615" xr:uid="{00000000-0005-0000-0000-000043BB0000}"/>
    <cellStyle name="Normal 12 8 2 2 2 2 2 4 2 2" xfId="51235" xr:uid="{00000000-0005-0000-0000-000044BB0000}"/>
    <cellStyle name="Normal 12 8 2 2 2 2 2 4 3" xfId="38425" xr:uid="{00000000-0005-0000-0000-000045BB0000}"/>
    <cellStyle name="Normal 12 8 2 2 2 2 2 5" xfId="7314" xr:uid="{00000000-0005-0000-0000-000046BB0000}"/>
    <cellStyle name="Normal 12 8 2 2 2 2 2 5 2" xfId="20125" xr:uid="{00000000-0005-0000-0000-000047BB0000}"/>
    <cellStyle name="Normal 12 8 2 2 2 2 2 5 2 2" xfId="45745" xr:uid="{00000000-0005-0000-0000-000048BB0000}"/>
    <cellStyle name="Normal 12 8 2 2 2 2 2 5 3" xfId="32935" xr:uid="{00000000-0005-0000-0000-000049BB0000}"/>
    <cellStyle name="Normal 12 8 2 2 2 2 2 6" xfId="14635" xr:uid="{00000000-0005-0000-0000-00004ABB0000}"/>
    <cellStyle name="Normal 12 8 2 2 2 2 2 6 2" xfId="40255" xr:uid="{00000000-0005-0000-0000-00004BBB0000}"/>
    <cellStyle name="Normal 12 8 2 2 2 2 2 7" xfId="27445" xr:uid="{00000000-0005-0000-0000-00004CBB0000}"/>
    <cellStyle name="Normal 12 8 2 2 2 2 3" xfId="2760" xr:uid="{00000000-0005-0000-0000-00004DBB0000}"/>
    <cellStyle name="Normal 12 8 2 2 2 2 3 2" xfId="8250" xr:uid="{00000000-0005-0000-0000-00004EBB0000}"/>
    <cellStyle name="Normal 12 8 2 2 2 2 3 2 2" xfId="21061" xr:uid="{00000000-0005-0000-0000-00004FBB0000}"/>
    <cellStyle name="Normal 12 8 2 2 2 2 3 2 2 2" xfId="46681" xr:uid="{00000000-0005-0000-0000-000050BB0000}"/>
    <cellStyle name="Normal 12 8 2 2 2 2 3 2 3" xfId="33871" xr:uid="{00000000-0005-0000-0000-000051BB0000}"/>
    <cellStyle name="Normal 12 8 2 2 2 2 3 3" xfId="15571" xr:uid="{00000000-0005-0000-0000-000052BB0000}"/>
    <cellStyle name="Normal 12 8 2 2 2 2 3 3 2" xfId="41191" xr:uid="{00000000-0005-0000-0000-000053BB0000}"/>
    <cellStyle name="Normal 12 8 2 2 2 2 3 4" xfId="28381" xr:uid="{00000000-0005-0000-0000-000054BB0000}"/>
    <cellStyle name="Normal 12 8 2 2 2 2 4" xfId="4590" xr:uid="{00000000-0005-0000-0000-000055BB0000}"/>
    <cellStyle name="Normal 12 8 2 2 2 2 4 2" xfId="10080" xr:uid="{00000000-0005-0000-0000-000056BB0000}"/>
    <cellStyle name="Normal 12 8 2 2 2 2 4 2 2" xfId="22891" xr:uid="{00000000-0005-0000-0000-000057BB0000}"/>
    <cellStyle name="Normal 12 8 2 2 2 2 4 2 2 2" xfId="48511" xr:uid="{00000000-0005-0000-0000-000058BB0000}"/>
    <cellStyle name="Normal 12 8 2 2 2 2 4 2 3" xfId="35701" xr:uid="{00000000-0005-0000-0000-000059BB0000}"/>
    <cellStyle name="Normal 12 8 2 2 2 2 4 3" xfId="17401" xr:uid="{00000000-0005-0000-0000-00005ABB0000}"/>
    <cellStyle name="Normal 12 8 2 2 2 2 4 3 2" xfId="43021" xr:uid="{00000000-0005-0000-0000-00005BBB0000}"/>
    <cellStyle name="Normal 12 8 2 2 2 2 4 4" xfId="30211" xr:uid="{00000000-0005-0000-0000-00005CBB0000}"/>
    <cellStyle name="Normal 12 8 2 2 2 2 5" xfId="11910" xr:uid="{00000000-0005-0000-0000-00005DBB0000}"/>
    <cellStyle name="Normal 12 8 2 2 2 2 5 2" xfId="24721" xr:uid="{00000000-0005-0000-0000-00005EBB0000}"/>
    <cellStyle name="Normal 12 8 2 2 2 2 5 2 2" xfId="50341" xr:uid="{00000000-0005-0000-0000-00005FBB0000}"/>
    <cellStyle name="Normal 12 8 2 2 2 2 5 3" xfId="37531" xr:uid="{00000000-0005-0000-0000-000060BB0000}"/>
    <cellStyle name="Normal 12 8 2 2 2 2 6" xfId="6420" xr:uid="{00000000-0005-0000-0000-000061BB0000}"/>
    <cellStyle name="Normal 12 8 2 2 2 2 6 2" xfId="19231" xr:uid="{00000000-0005-0000-0000-000062BB0000}"/>
    <cellStyle name="Normal 12 8 2 2 2 2 6 2 2" xfId="44851" xr:uid="{00000000-0005-0000-0000-000063BB0000}"/>
    <cellStyle name="Normal 12 8 2 2 2 2 6 3" xfId="32041" xr:uid="{00000000-0005-0000-0000-000064BB0000}"/>
    <cellStyle name="Normal 12 8 2 2 2 2 7" xfId="13741" xr:uid="{00000000-0005-0000-0000-000065BB0000}"/>
    <cellStyle name="Normal 12 8 2 2 2 2 7 2" xfId="39361" xr:uid="{00000000-0005-0000-0000-000066BB0000}"/>
    <cellStyle name="Normal 12 8 2 2 2 2 8" xfId="26551" xr:uid="{00000000-0005-0000-0000-000067BB0000}"/>
    <cellStyle name="Normal 12 8 2 2 2 3" xfId="1425" xr:uid="{00000000-0005-0000-0000-000068BB0000}"/>
    <cellStyle name="Normal 12 8 2 2 2 3 2" xfId="3255" xr:uid="{00000000-0005-0000-0000-000069BB0000}"/>
    <cellStyle name="Normal 12 8 2 2 2 3 2 2" xfId="8745" xr:uid="{00000000-0005-0000-0000-00006ABB0000}"/>
    <cellStyle name="Normal 12 8 2 2 2 3 2 2 2" xfId="21556" xr:uid="{00000000-0005-0000-0000-00006BBB0000}"/>
    <cellStyle name="Normal 12 8 2 2 2 3 2 2 2 2" xfId="47176" xr:uid="{00000000-0005-0000-0000-00006CBB0000}"/>
    <cellStyle name="Normal 12 8 2 2 2 3 2 2 3" xfId="34366" xr:uid="{00000000-0005-0000-0000-00006DBB0000}"/>
    <cellStyle name="Normal 12 8 2 2 2 3 2 3" xfId="16066" xr:uid="{00000000-0005-0000-0000-00006EBB0000}"/>
    <cellStyle name="Normal 12 8 2 2 2 3 2 3 2" xfId="41686" xr:uid="{00000000-0005-0000-0000-00006FBB0000}"/>
    <cellStyle name="Normal 12 8 2 2 2 3 2 4" xfId="28876" xr:uid="{00000000-0005-0000-0000-000070BB0000}"/>
    <cellStyle name="Normal 12 8 2 2 2 3 3" xfId="5085" xr:uid="{00000000-0005-0000-0000-000071BB0000}"/>
    <cellStyle name="Normal 12 8 2 2 2 3 3 2" xfId="10575" xr:uid="{00000000-0005-0000-0000-000072BB0000}"/>
    <cellStyle name="Normal 12 8 2 2 2 3 3 2 2" xfId="23386" xr:uid="{00000000-0005-0000-0000-000073BB0000}"/>
    <cellStyle name="Normal 12 8 2 2 2 3 3 2 2 2" xfId="49006" xr:uid="{00000000-0005-0000-0000-000074BB0000}"/>
    <cellStyle name="Normal 12 8 2 2 2 3 3 2 3" xfId="36196" xr:uid="{00000000-0005-0000-0000-000075BB0000}"/>
    <cellStyle name="Normal 12 8 2 2 2 3 3 3" xfId="17896" xr:uid="{00000000-0005-0000-0000-000076BB0000}"/>
    <cellStyle name="Normal 12 8 2 2 2 3 3 3 2" xfId="43516" xr:uid="{00000000-0005-0000-0000-000077BB0000}"/>
    <cellStyle name="Normal 12 8 2 2 2 3 3 4" xfId="30706" xr:uid="{00000000-0005-0000-0000-000078BB0000}"/>
    <cellStyle name="Normal 12 8 2 2 2 3 4" xfId="12405" xr:uid="{00000000-0005-0000-0000-000079BB0000}"/>
    <cellStyle name="Normal 12 8 2 2 2 3 4 2" xfId="25216" xr:uid="{00000000-0005-0000-0000-00007ABB0000}"/>
    <cellStyle name="Normal 12 8 2 2 2 3 4 2 2" xfId="50836" xr:uid="{00000000-0005-0000-0000-00007BBB0000}"/>
    <cellStyle name="Normal 12 8 2 2 2 3 4 3" xfId="38026" xr:uid="{00000000-0005-0000-0000-00007CBB0000}"/>
    <cellStyle name="Normal 12 8 2 2 2 3 5" xfId="6915" xr:uid="{00000000-0005-0000-0000-00007DBB0000}"/>
    <cellStyle name="Normal 12 8 2 2 2 3 5 2" xfId="19726" xr:uid="{00000000-0005-0000-0000-00007EBB0000}"/>
    <cellStyle name="Normal 12 8 2 2 2 3 5 2 2" xfId="45346" xr:uid="{00000000-0005-0000-0000-00007FBB0000}"/>
    <cellStyle name="Normal 12 8 2 2 2 3 5 3" xfId="32536" xr:uid="{00000000-0005-0000-0000-000080BB0000}"/>
    <cellStyle name="Normal 12 8 2 2 2 3 6" xfId="14236" xr:uid="{00000000-0005-0000-0000-000081BB0000}"/>
    <cellStyle name="Normal 12 8 2 2 2 3 6 2" xfId="39856" xr:uid="{00000000-0005-0000-0000-000082BB0000}"/>
    <cellStyle name="Normal 12 8 2 2 2 3 7" xfId="27046" xr:uid="{00000000-0005-0000-0000-000083BB0000}"/>
    <cellStyle name="Normal 12 8 2 2 2 4" xfId="2361" xr:uid="{00000000-0005-0000-0000-000084BB0000}"/>
    <cellStyle name="Normal 12 8 2 2 2 4 2" xfId="7851" xr:uid="{00000000-0005-0000-0000-000085BB0000}"/>
    <cellStyle name="Normal 12 8 2 2 2 4 2 2" xfId="20662" xr:uid="{00000000-0005-0000-0000-000086BB0000}"/>
    <cellStyle name="Normal 12 8 2 2 2 4 2 2 2" xfId="46282" xr:uid="{00000000-0005-0000-0000-000087BB0000}"/>
    <cellStyle name="Normal 12 8 2 2 2 4 2 3" xfId="33472" xr:uid="{00000000-0005-0000-0000-000088BB0000}"/>
    <cellStyle name="Normal 12 8 2 2 2 4 3" xfId="15172" xr:uid="{00000000-0005-0000-0000-000089BB0000}"/>
    <cellStyle name="Normal 12 8 2 2 2 4 3 2" xfId="40792" xr:uid="{00000000-0005-0000-0000-00008ABB0000}"/>
    <cellStyle name="Normal 12 8 2 2 2 4 4" xfId="27982" xr:uid="{00000000-0005-0000-0000-00008BBB0000}"/>
    <cellStyle name="Normal 12 8 2 2 2 5" xfId="4191" xr:uid="{00000000-0005-0000-0000-00008CBB0000}"/>
    <cellStyle name="Normal 12 8 2 2 2 5 2" xfId="9681" xr:uid="{00000000-0005-0000-0000-00008DBB0000}"/>
    <cellStyle name="Normal 12 8 2 2 2 5 2 2" xfId="22492" xr:uid="{00000000-0005-0000-0000-00008EBB0000}"/>
    <cellStyle name="Normal 12 8 2 2 2 5 2 2 2" xfId="48112" xr:uid="{00000000-0005-0000-0000-00008FBB0000}"/>
    <cellStyle name="Normal 12 8 2 2 2 5 2 3" xfId="35302" xr:uid="{00000000-0005-0000-0000-000090BB0000}"/>
    <cellStyle name="Normal 12 8 2 2 2 5 3" xfId="17002" xr:uid="{00000000-0005-0000-0000-000091BB0000}"/>
    <cellStyle name="Normal 12 8 2 2 2 5 3 2" xfId="42622" xr:uid="{00000000-0005-0000-0000-000092BB0000}"/>
    <cellStyle name="Normal 12 8 2 2 2 5 4" xfId="29812" xr:uid="{00000000-0005-0000-0000-000093BB0000}"/>
    <cellStyle name="Normal 12 8 2 2 2 6" xfId="11511" xr:uid="{00000000-0005-0000-0000-000094BB0000}"/>
    <cellStyle name="Normal 12 8 2 2 2 6 2" xfId="24322" xr:uid="{00000000-0005-0000-0000-000095BB0000}"/>
    <cellStyle name="Normal 12 8 2 2 2 6 2 2" xfId="49942" xr:uid="{00000000-0005-0000-0000-000096BB0000}"/>
    <cellStyle name="Normal 12 8 2 2 2 6 3" xfId="37132" xr:uid="{00000000-0005-0000-0000-000097BB0000}"/>
    <cellStyle name="Normal 12 8 2 2 2 7" xfId="6021" xr:uid="{00000000-0005-0000-0000-000098BB0000}"/>
    <cellStyle name="Normal 12 8 2 2 2 7 2" xfId="18832" xr:uid="{00000000-0005-0000-0000-000099BB0000}"/>
    <cellStyle name="Normal 12 8 2 2 2 7 2 2" xfId="44452" xr:uid="{00000000-0005-0000-0000-00009ABB0000}"/>
    <cellStyle name="Normal 12 8 2 2 2 7 3" xfId="31642" xr:uid="{00000000-0005-0000-0000-00009BBB0000}"/>
    <cellStyle name="Normal 12 8 2 2 2 8" xfId="13342" xr:uid="{00000000-0005-0000-0000-00009CBB0000}"/>
    <cellStyle name="Normal 12 8 2 2 2 8 2" xfId="38962" xr:uid="{00000000-0005-0000-0000-00009DBB0000}"/>
    <cellStyle name="Normal 12 8 2 2 2 9" xfId="26152" xr:uid="{00000000-0005-0000-0000-00009EBB0000}"/>
    <cellStyle name="Normal 12 8 2 2 3" xfId="662" xr:uid="{00000000-0005-0000-0000-00009FBB0000}"/>
    <cellStyle name="Normal 12 8 2 2 3 2" xfId="1062" xr:uid="{00000000-0005-0000-0000-0000A0BB0000}"/>
    <cellStyle name="Normal 12 8 2 2 3 2 2" xfId="1957" xr:uid="{00000000-0005-0000-0000-0000A1BB0000}"/>
    <cellStyle name="Normal 12 8 2 2 3 2 2 2" xfId="3787" xr:uid="{00000000-0005-0000-0000-0000A2BB0000}"/>
    <cellStyle name="Normal 12 8 2 2 3 2 2 2 2" xfId="9277" xr:uid="{00000000-0005-0000-0000-0000A3BB0000}"/>
    <cellStyle name="Normal 12 8 2 2 3 2 2 2 2 2" xfId="22088" xr:uid="{00000000-0005-0000-0000-0000A4BB0000}"/>
    <cellStyle name="Normal 12 8 2 2 3 2 2 2 2 2 2" xfId="47708" xr:uid="{00000000-0005-0000-0000-0000A5BB0000}"/>
    <cellStyle name="Normal 12 8 2 2 3 2 2 2 2 3" xfId="34898" xr:uid="{00000000-0005-0000-0000-0000A6BB0000}"/>
    <cellStyle name="Normal 12 8 2 2 3 2 2 2 3" xfId="16598" xr:uid="{00000000-0005-0000-0000-0000A7BB0000}"/>
    <cellStyle name="Normal 12 8 2 2 3 2 2 2 3 2" xfId="42218" xr:uid="{00000000-0005-0000-0000-0000A8BB0000}"/>
    <cellStyle name="Normal 12 8 2 2 3 2 2 2 4" xfId="29408" xr:uid="{00000000-0005-0000-0000-0000A9BB0000}"/>
    <cellStyle name="Normal 12 8 2 2 3 2 2 3" xfId="5617" xr:uid="{00000000-0005-0000-0000-0000AABB0000}"/>
    <cellStyle name="Normal 12 8 2 2 3 2 2 3 2" xfId="11107" xr:uid="{00000000-0005-0000-0000-0000ABBB0000}"/>
    <cellStyle name="Normal 12 8 2 2 3 2 2 3 2 2" xfId="23918" xr:uid="{00000000-0005-0000-0000-0000ACBB0000}"/>
    <cellStyle name="Normal 12 8 2 2 3 2 2 3 2 2 2" xfId="49538" xr:uid="{00000000-0005-0000-0000-0000ADBB0000}"/>
    <cellStyle name="Normal 12 8 2 2 3 2 2 3 2 3" xfId="36728" xr:uid="{00000000-0005-0000-0000-0000AEBB0000}"/>
    <cellStyle name="Normal 12 8 2 2 3 2 2 3 3" xfId="18428" xr:uid="{00000000-0005-0000-0000-0000AFBB0000}"/>
    <cellStyle name="Normal 12 8 2 2 3 2 2 3 3 2" xfId="44048" xr:uid="{00000000-0005-0000-0000-0000B0BB0000}"/>
    <cellStyle name="Normal 12 8 2 2 3 2 2 3 4" xfId="31238" xr:uid="{00000000-0005-0000-0000-0000B1BB0000}"/>
    <cellStyle name="Normal 12 8 2 2 3 2 2 4" xfId="12937" xr:uid="{00000000-0005-0000-0000-0000B2BB0000}"/>
    <cellStyle name="Normal 12 8 2 2 3 2 2 4 2" xfId="25748" xr:uid="{00000000-0005-0000-0000-0000B3BB0000}"/>
    <cellStyle name="Normal 12 8 2 2 3 2 2 4 2 2" xfId="51368" xr:uid="{00000000-0005-0000-0000-0000B4BB0000}"/>
    <cellStyle name="Normal 12 8 2 2 3 2 2 4 3" xfId="38558" xr:uid="{00000000-0005-0000-0000-0000B5BB0000}"/>
    <cellStyle name="Normal 12 8 2 2 3 2 2 5" xfId="7447" xr:uid="{00000000-0005-0000-0000-0000B6BB0000}"/>
    <cellStyle name="Normal 12 8 2 2 3 2 2 5 2" xfId="20258" xr:uid="{00000000-0005-0000-0000-0000B7BB0000}"/>
    <cellStyle name="Normal 12 8 2 2 3 2 2 5 2 2" xfId="45878" xr:uid="{00000000-0005-0000-0000-0000B8BB0000}"/>
    <cellStyle name="Normal 12 8 2 2 3 2 2 5 3" xfId="33068" xr:uid="{00000000-0005-0000-0000-0000B9BB0000}"/>
    <cellStyle name="Normal 12 8 2 2 3 2 2 6" xfId="14768" xr:uid="{00000000-0005-0000-0000-0000BABB0000}"/>
    <cellStyle name="Normal 12 8 2 2 3 2 2 6 2" xfId="40388" xr:uid="{00000000-0005-0000-0000-0000BBBB0000}"/>
    <cellStyle name="Normal 12 8 2 2 3 2 2 7" xfId="27578" xr:uid="{00000000-0005-0000-0000-0000BCBB0000}"/>
    <cellStyle name="Normal 12 8 2 2 3 2 3" xfId="2893" xr:uid="{00000000-0005-0000-0000-0000BDBB0000}"/>
    <cellStyle name="Normal 12 8 2 2 3 2 3 2" xfId="8383" xr:uid="{00000000-0005-0000-0000-0000BEBB0000}"/>
    <cellStyle name="Normal 12 8 2 2 3 2 3 2 2" xfId="21194" xr:uid="{00000000-0005-0000-0000-0000BFBB0000}"/>
    <cellStyle name="Normal 12 8 2 2 3 2 3 2 2 2" xfId="46814" xr:uid="{00000000-0005-0000-0000-0000C0BB0000}"/>
    <cellStyle name="Normal 12 8 2 2 3 2 3 2 3" xfId="34004" xr:uid="{00000000-0005-0000-0000-0000C1BB0000}"/>
    <cellStyle name="Normal 12 8 2 2 3 2 3 3" xfId="15704" xr:uid="{00000000-0005-0000-0000-0000C2BB0000}"/>
    <cellStyle name="Normal 12 8 2 2 3 2 3 3 2" xfId="41324" xr:uid="{00000000-0005-0000-0000-0000C3BB0000}"/>
    <cellStyle name="Normal 12 8 2 2 3 2 3 4" xfId="28514" xr:uid="{00000000-0005-0000-0000-0000C4BB0000}"/>
    <cellStyle name="Normal 12 8 2 2 3 2 4" xfId="4723" xr:uid="{00000000-0005-0000-0000-0000C5BB0000}"/>
    <cellStyle name="Normal 12 8 2 2 3 2 4 2" xfId="10213" xr:uid="{00000000-0005-0000-0000-0000C6BB0000}"/>
    <cellStyle name="Normal 12 8 2 2 3 2 4 2 2" xfId="23024" xr:uid="{00000000-0005-0000-0000-0000C7BB0000}"/>
    <cellStyle name="Normal 12 8 2 2 3 2 4 2 2 2" xfId="48644" xr:uid="{00000000-0005-0000-0000-0000C8BB0000}"/>
    <cellStyle name="Normal 12 8 2 2 3 2 4 2 3" xfId="35834" xr:uid="{00000000-0005-0000-0000-0000C9BB0000}"/>
    <cellStyle name="Normal 12 8 2 2 3 2 4 3" xfId="17534" xr:uid="{00000000-0005-0000-0000-0000CABB0000}"/>
    <cellStyle name="Normal 12 8 2 2 3 2 4 3 2" xfId="43154" xr:uid="{00000000-0005-0000-0000-0000CBBB0000}"/>
    <cellStyle name="Normal 12 8 2 2 3 2 4 4" xfId="30344" xr:uid="{00000000-0005-0000-0000-0000CCBB0000}"/>
    <cellStyle name="Normal 12 8 2 2 3 2 5" xfId="12043" xr:uid="{00000000-0005-0000-0000-0000CDBB0000}"/>
    <cellStyle name="Normal 12 8 2 2 3 2 5 2" xfId="24854" xr:uid="{00000000-0005-0000-0000-0000CEBB0000}"/>
    <cellStyle name="Normal 12 8 2 2 3 2 5 2 2" xfId="50474" xr:uid="{00000000-0005-0000-0000-0000CFBB0000}"/>
    <cellStyle name="Normal 12 8 2 2 3 2 5 3" xfId="37664" xr:uid="{00000000-0005-0000-0000-0000D0BB0000}"/>
    <cellStyle name="Normal 12 8 2 2 3 2 6" xfId="6553" xr:uid="{00000000-0005-0000-0000-0000D1BB0000}"/>
    <cellStyle name="Normal 12 8 2 2 3 2 6 2" xfId="19364" xr:uid="{00000000-0005-0000-0000-0000D2BB0000}"/>
    <cellStyle name="Normal 12 8 2 2 3 2 6 2 2" xfId="44984" xr:uid="{00000000-0005-0000-0000-0000D3BB0000}"/>
    <cellStyle name="Normal 12 8 2 2 3 2 6 3" xfId="32174" xr:uid="{00000000-0005-0000-0000-0000D4BB0000}"/>
    <cellStyle name="Normal 12 8 2 2 3 2 7" xfId="13874" xr:uid="{00000000-0005-0000-0000-0000D5BB0000}"/>
    <cellStyle name="Normal 12 8 2 2 3 2 7 2" xfId="39494" xr:uid="{00000000-0005-0000-0000-0000D6BB0000}"/>
    <cellStyle name="Normal 12 8 2 2 3 2 8" xfId="26684" xr:uid="{00000000-0005-0000-0000-0000D7BB0000}"/>
    <cellStyle name="Normal 12 8 2 2 3 3" xfId="1557" xr:uid="{00000000-0005-0000-0000-0000D8BB0000}"/>
    <cellStyle name="Normal 12 8 2 2 3 3 2" xfId="3387" xr:uid="{00000000-0005-0000-0000-0000D9BB0000}"/>
    <cellStyle name="Normal 12 8 2 2 3 3 2 2" xfId="8877" xr:uid="{00000000-0005-0000-0000-0000DABB0000}"/>
    <cellStyle name="Normal 12 8 2 2 3 3 2 2 2" xfId="21688" xr:uid="{00000000-0005-0000-0000-0000DBBB0000}"/>
    <cellStyle name="Normal 12 8 2 2 3 3 2 2 2 2" xfId="47308" xr:uid="{00000000-0005-0000-0000-0000DCBB0000}"/>
    <cellStyle name="Normal 12 8 2 2 3 3 2 2 3" xfId="34498" xr:uid="{00000000-0005-0000-0000-0000DDBB0000}"/>
    <cellStyle name="Normal 12 8 2 2 3 3 2 3" xfId="16198" xr:uid="{00000000-0005-0000-0000-0000DEBB0000}"/>
    <cellStyle name="Normal 12 8 2 2 3 3 2 3 2" xfId="41818" xr:uid="{00000000-0005-0000-0000-0000DFBB0000}"/>
    <cellStyle name="Normal 12 8 2 2 3 3 2 4" xfId="29008" xr:uid="{00000000-0005-0000-0000-0000E0BB0000}"/>
    <cellStyle name="Normal 12 8 2 2 3 3 3" xfId="5217" xr:uid="{00000000-0005-0000-0000-0000E1BB0000}"/>
    <cellStyle name="Normal 12 8 2 2 3 3 3 2" xfId="10707" xr:uid="{00000000-0005-0000-0000-0000E2BB0000}"/>
    <cellStyle name="Normal 12 8 2 2 3 3 3 2 2" xfId="23518" xr:uid="{00000000-0005-0000-0000-0000E3BB0000}"/>
    <cellStyle name="Normal 12 8 2 2 3 3 3 2 2 2" xfId="49138" xr:uid="{00000000-0005-0000-0000-0000E4BB0000}"/>
    <cellStyle name="Normal 12 8 2 2 3 3 3 2 3" xfId="36328" xr:uid="{00000000-0005-0000-0000-0000E5BB0000}"/>
    <cellStyle name="Normal 12 8 2 2 3 3 3 3" xfId="18028" xr:uid="{00000000-0005-0000-0000-0000E6BB0000}"/>
    <cellStyle name="Normal 12 8 2 2 3 3 3 3 2" xfId="43648" xr:uid="{00000000-0005-0000-0000-0000E7BB0000}"/>
    <cellStyle name="Normal 12 8 2 2 3 3 3 4" xfId="30838" xr:uid="{00000000-0005-0000-0000-0000E8BB0000}"/>
    <cellStyle name="Normal 12 8 2 2 3 3 4" xfId="12537" xr:uid="{00000000-0005-0000-0000-0000E9BB0000}"/>
    <cellStyle name="Normal 12 8 2 2 3 3 4 2" xfId="25348" xr:uid="{00000000-0005-0000-0000-0000EABB0000}"/>
    <cellStyle name="Normal 12 8 2 2 3 3 4 2 2" xfId="50968" xr:uid="{00000000-0005-0000-0000-0000EBBB0000}"/>
    <cellStyle name="Normal 12 8 2 2 3 3 4 3" xfId="38158" xr:uid="{00000000-0005-0000-0000-0000ECBB0000}"/>
    <cellStyle name="Normal 12 8 2 2 3 3 5" xfId="7047" xr:uid="{00000000-0005-0000-0000-0000EDBB0000}"/>
    <cellStyle name="Normal 12 8 2 2 3 3 5 2" xfId="19858" xr:uid="{00000000-0005-0000-0000-0000EEBB0000}"/>
    <cellStyle name="Normal 12 8 2 2 3 3 5 2 2" xfId="45478" xr:uid="{00000000-0005-0000-0000-0000EFBB0000}"/>
    <cellStyle name="Normal 12 8 2 2 3 3 5 3" xfId="32668" xr:uid="{00000000-0005-0000-0000-0000F0BB0000}"/>
    <cellStyle name="Normal 12 8 2 2 3 3 6" xfId="14368" xr:uid="{00000000-0005-0000-0000-0000F1BB0000}"/>
    <cellStyle name="Normal 12 8 2 2 3 3 6 2" xfId="39988" xr:uid="{00000000-0005-0000-0000-0000F2BB0000}"/>
    <cellStyle name="Normal 12 8 2 2 3 3 7" xfId="27178" xr:uid="{00000000-0005-0000-0000-0000F3BB0000}"/>
    <cellStyle name="Normal 12 8 2 2 3 4" xfId="2493" xr:uid="{00000000-0005-0000-0000-0000F4BB0000}"/>
    <cellStyle name="Normal 12 8 2 2 3 4 2" xfId="7983" xr:uid="{00000000-0005-0000-0000-0000F5BB0000}"/>
    <cellStyle name="Normal 12 8 2 2 3 4 2 2" xfId="20794" xr:uid="{00000000-0005-0000-0000-0000F6BB0000}"/>
    <cellStyle name="Normal 12 8 2 2 3 4 2 2 2" xfId="46414" xr:uid="{00000000-0005-0000-0000-0000F7BB0000}"/>
    <cellStyle name="Normal 12 8 2 2 3 4 2 3" xfId="33604" xr:uid="{00000000-0005-0000-0000-0000F8BB0000}"/>
    <cellStyle name="Normal 12 8 2 2 3 4 3" xfId="15304" xr:uid="{00000000-0005-0000-0000-0000F9BB0000}"/>
    <cellStyle name="Normal 12 8 2 2 3 4 3 2" xfId="40924" xr:uid="{00000000-0005-0000-0000-0000FABB0000}"/>
    <cellStyle name="Normal 12 8 2 2 3 4 4" xfId="28114" xr:uid="{00000000-0005-0000-0000-0000FBBB0000}"/>
    <cellStyle name="Normal 12 8 2 2 3 5" xfId="4323" xr:uid="{00000000-0005-0000-0000-0000FCBB0000}"/>
    <cellStyle name="Normal 12 8 2 2 3 5 2" xfId="9813" xr:uid="{00000000-0005-0000-0000-0000FDBB0000}"/>
    <cellStyle name="Normal 12 8 2 2 3 5 2 2" xfId="22624" xr:uid="{00000000-0005-0000-0000-0000FEBB0000}"/>
    <cellStyle name="Normal 12 8 2 2 3 5 2 2 2" xfId="48244" xr:uid="{00000000-0005-0000-0000-0000FFBB0000}"/>
    <cellStyle name="Normal 12 8 2 2 3 5 2 3" xfId="35434" xr:uid="{00000000-0005-0000-0000-000000BC0000}"/>
    <cellStyle name="Normal 12 8 2 2 3 5 3" xfId="17134" xr:uid="{00000000-0005-0000-0000-000001BC0000}"/>
    <cellStyle name="Normal 12 8 2 2 3 5 3 2" xfId="42754" xr:uid="{00000000-0005-0000-0000-000002BC0000}"/>
    <cellStyle name="Normal 12 8 2 2 3 5 4" xfId="29944" xr:uid="{00000000-0005-0000-0000-000003BC0000}"/>
    <cellStyle name="Normal 12 8 2 2 3 6" xfId="11643" xr:uid="{00000000-0005-0000-0000-000004BC0000}"/>
    <cellStyle name="Normal 12 8 2 2 3 6 2" xfId="24454" xr:uid="{00000000-0005-0000-0000-000005BC0000}"/>
    <cellStyle name="Normal 12 8 2 2 3 6 2 2" xfId="50074" xr:uid="{00000000-0005-0000-0000-000006BC0000}"/>
    <cellStyle name="Normal 12 8 2 2 3 6 3" xfId="37264" xr:uid="{00000000-0005-0000-0000-000007BC0000}"/>
    <cellStyle name="Normal 12 8 2 2 3 7" xfId="6153" xr:uid="{00000000-0005-0000-0000-000008BC0000}"/>
    <cellStyle name="Normal 12 8 2 2 3 7 2" xfId="18964" xr:uid="{00000000-0005-0000-0000-000009BC0000}"/>
    <cellStyle name="Normal 12 8 2 2 3 7 2 2" xfId="44584" xr:uid="{00000000-0005-0000-0000-00000ABC0000}"/>
    <cellStyle name="Normal 12 8 2 2 3 7 3" xfId="31774" xr:uid="{00000000-0005-0000-0000-00000BBC0000}"/>
    <cellStyle name="Normal 12 8 2 2 3 8" xfId="13474" xr:uid="{00000000-0005-0000-0000-00000CBC0000}"/>
    <cellStyle name="Normal 12 8 2 2 3 8 2" xfId="39094" xr:uid="{00000000-0005-0000-0000-00000DBC0000}"/>
    <cellStyle name="Normal 12 8 2 2 3 9" xfId="26284" xr:uid="{00000000-0005-0000-0000-00000EBC0000}"/>
    <cellStyle name="Normal 12 8 2 2 4" xfId="437" xr:uid="{00000000-0005-0000-0000-00000FBC0000}"/>
    <cellStyle name="Normal 12 8 2 2 4 2" xfId="1332" xr:uid="{00000000-0005-0000-0000-000010BC0000}"/>
    <cellStyle name="Normal 12 8 2 2 4 2 2" xfId="3162" xr:uid="{00000000-0005-0000-0000-000011BC0000}"/>
    <cellStyle name="Normal 12 8 2 2 4 2 2 2" xfId="8652" xr:uid="{00000000-0005-0000-0000-000012BC0000}"/>
    <cellStyle name="Normal 12 8 2 2 4 2 2 2 2" xfId="21463" xr:uid="{00000000-0005-0000-0000-000013BC0000}"/>
    <cellStyle name="Normal 12 8 2 2 4 2 2 2 2 2" xfId="47083" xr:uid="{00000000-0005-0000-0000-000014BC0000}"/>
    <cellStyle name="Normal 12 8 2 2 4 2 2 2 3" xfId="34273" xr:uid="{00000000-0005-0000-0000-000015BC0000}"/>
    <cellStyle name="Normal 12 8 2 2 4 2 2 3" xfId="15973" xr:uid="{00000000-0005-0000-0000-000016BC0000}"/>
    <cellStyle name="Normal 12 8 2 2 4 2 2 3 2" xfId="41593" xr:uid="{00000000-0005-0000-0000-000017BC0000}"/>
    <cellStyle name="Normal 12 8 2 2 4 2 2 4" xfId="28783" xr:uid="{00000000-0005-0000-0000-000018BC0000}"/>
    <cellStyle name="Normal 12 8 2 2 4 2 3" xfId="4992" xr:uid="{00000000-0005-0000-0000-000019BC0000}"/>
    <cellStyle name="Normal 12 8 2 2 4 2 3 2" xfId="10482" xr:uid="{00000000-0005-0000-0000-00001ABC0000}"/>
    <cellStyle name="Normal 12 8 2 2 4 2 3 2 2" xfId="23293" xr:uid="{00000000-0005-0000-0000-00001BBC0000}"/>
    <cellStyle name="Normal 12 8 2 2 4 2 3 2 2 2" xfId="48913" xr:uid="{00000000-0005-0000-0000-00001CBC0000}"/>
    <cellStyle name="Normal 12 8 2 2 4 2 3 2 3" xfId="36103" xr:uid="{00000000-0005-0000-0000-00001DBC0000}"/>
    <cellStyle name="Normal 12 8 2 2 4 2 3 3" xfId="17803" xr:uid="{00000000-0005-0000-0000-00001EBC0000}"/>
    <cellStyle name="Normal 12 8 2 2 4 2 3 3 2" xfId="43423" xr:uid="{00000000-0005-0000-0000-00001FBC0000}"/>
    <cellStyle name="Normal 12 8 2 2 4 2 3 4" xfId="30613" xr:uid="{00000000-0005-0000-0000-000020BC0000}"/>
    <cellStyle name="Normal 12 8 2 2 4 2 4" xfId="12312" xr:uid="{00000000-0005-0000-0000-000021BC0000}"/>
    <cellStyle name="Normal 12 8 2 2 4 2 4 2" xfId="25123" xr:uid="{00000000-0005-0000-0000-000022BC0000}"/>
    <cellStyle name="Normal 12 8 2 2 4 2 4 2 2" xfId="50743" xr:uid="{00000000-0005-0000-0000-000023BC0000}"/>
    <cellStyle name="Normal 12 8 2 2 4 2 4 3" xfId="37933" xr:uid="{00000000-0005-0000-0000-000024BC0000}"/>
    <cellStyle name="Normal 12 8 2 2 4 2 5" xfId="6822" xr:uid="{00000000-0005-0000-0000-000025BC0000}"/>
    <cellStyle name="Normal 12 8 2 2 4 2 5 2" xfId="19633" xr:uid="{00000000-0005-0000-0000-000026BC0000}"/>
    <cellStyle name="Normal 12 8 2 2 4 2 5 2 2" xfId="45253" xr:uid="{00000000-0005-0000-0000-000027BC0000}"/>
    <cellStyle name="Normal 12 8 2 2 4 2 5 3" xfId="32443" xr:uid="{00000000-0005-0000-0000-000028BC0000}"/>
    <cellStyle name="Normal 12 8 2 2 4 2 6" xfId="14143" xr:uid="{00000000-0005-0000-0000-000029BC0000}"/>
    <cellStyle name="Normal 12 8 2 2 4 2 6 2" xfId="39763" xr:uid="{00000000-0005-0000-0000-00002ABC0000}"/>
    <cellStyle name="Normal 12 8 2 2 4 2 7" xfId="26953" xr:uid="{00000000-0005-0000-0000-00002BBC0000}"/>
    <cellStyle name="Normal 12 8 2 2 4 3" xfId="2268" xr:uid="{00000000-0005-0000-0000-00002CBC0000}"/>
    <cellStyle name="Normal 12 8 2 2 4 3 2" xfId="7758" xr:uid="{00000000-0005-0000-0000-00002DBC0000}"/>
    <cellStyle name="Normal 12 8 2 2 4 3 2 2" xfId="20569" xr:uid="{00000000-0005-0000-0000-00002EBC0000}"/>
    <cellStyle name="Normal 12 8 2 2 4 3 2 2 2" xfId="46189" xr:uid="{00000000-0005-0000-0000-00002FBC0000}"/>
    <cellStyle name="Normal 12 8 2 2 4 3 2 3" xfId="33379" xr:uid="{00000000-0005-0000-0000-000030BC0000}"/>
    <cellStyle name="Normal 12 8 2 2 4 3 3" xfId="15079" xr:uid="{00000000-0005-0000-0000-000031BC0000}"/>
    <cellStyle name="Normal 12 8 2 2 4 3 3 2" xfId="40699" xr:uid="{00000000-0005-0000-0000-000032BC0000}"/>
    <cellStyle name="Normal 12 8 2 2 4 3 4" xfId="27889" xr:uid="{00000000-0005-0000-0000-000033BC0000}"/>
    <cellStyle name="Normal 12 8 2 2 4 4" xfId="4098" xr:uid="{00000000-0005-0000-0000-000034BC0000}"/>
    <cellStyle name="Normal 12 8 2 2 4 4 2" xfId="9588" xr:uid="{00000000-0005-0000-0000-000035BC0000}"/>
    <cellStyle name="Normal 12 8 2 2 4 4 2 2" xfId="22399" xr:uid="{00000000-0005-0000-0000-000036BC0000}"/>
    <cellStyle name="Normal 12 8 2 2 4 4 2 2 2" xfId="48019" xr:uid="{00000000-0005-0000-0000-000037BC0000}"/>
    <cellStyle name="Normal 12 8 2 2 4 4 2 3" xfId="35209" xr:uid="{00000000-0005-0000-0000-000038BC0000}"/>
    <cellStyle name="Normal 12 8 2 2 4 4 3" xfId="16909" xr:uid="{00000000-0005-0000-0000-000039BC0000}"/>
    <cellStyle name="Normal 12 8 2 2 4 4 3 2" xfId="42529" xr:uid="{00000000-0005-0000-0000-00003ABC0000}"/>
    <cellStyle name="Normal 12 8 2 2 4 4 4" xfId="29719" xr:uid="{00000000-0005-0000-0000-00003BBC0000}"/>
    <cellStyle name="Normal 12 8 2 2 4 5" xfId="11418" xr:uid="{00000000-0005-0000-0000-00003CBC0000}"/>
    <cellStyle name="Normal 12 8 2 2 4 5 2" xfId="24229" xr:uid="{00000000-0005-0000-0000-00003DBC0000}"/>
    <cellStyle name="Normal 12 8 2 2 4 5 2 2" xfId="49849" xr:uid="{00000000-0005-0000-0000-00003EBC0000}"/>
    <cellStyle name="Normal 12 8 2 2 4 5 3" xfId="37039" xr:uid="{00000000-0005-0000-0000-00003FBC0000}"/>
    <cellStyle name="Normal 12 8 2 2 4 6" xfId="5928" xr:uid="{00000000-0005-0000-0000-000040BC0000}"/>
    <cellStyle name="Normal 12 8 2 2 4 6 2" xfId="18739" xr:uid="{00000000-0005-0000-0000-000041BC0000}"/>
    <cellStyle name="Normal 12 8 2 2 4 6 2 2" xfId="44359" xr:uid="{00000000-0005-0000-0000-000042BC0000}"/>
    <cellStyle name="Normal 12 8 2 2 4 6 3" xfId="31549" xr:uid="{00000000-0005-0000-0000-000043BC0000}"/>
    <cellStyle name="Normal 12 8 2 2 4 7" xfId="13249" xr:uid="{00000000-0005-0000-0000-000044BC0000}"/>
    <cellStyle name="Normal 12 8 2 2 4 7 2" xfId="38869" xr:uid="{00000000-0005-0000-0000-000045BC0000}"/>
    <cellStyle name="Normal 12 8 2 2 4 8" xfId="26059" xr:uid="{00000000-0005-0000-0000-000046BC0000}"/>
    <cellStyle name="Normal 12 8 2 2 5" xfId="796" xr:uid="{00000000-0005-0000-0000-000047BC0000}"/>
    <cellStyle name="Normal 12 8 2 2 5 2" xfId="1691" xr:uid="{00000000-0005-0000-0000-000048BC0000}"/>
    <cellStyle name="Normal 12 8 2 2 5 2 2" xfId="3521" xr:uid="{00000000-0005-0000-0000-000049BC0000}"/>
    <cellStyle name="Normal 12 8 2 2 5 2 2 2" xfId="9011" xr:uid="{00000000-0005-0000-0000-00004ABC0000}"/>
    <cellStyle name="Normal 12 8 2 2 5 2 2 2 2" xfId="21822" xr:uid="{00000000-0005-0000-0000-00004BBC0000}"/>
    <cellStyle name="Normal 12 8 2 2 5 2 2 2 2 2" xfId="47442" xr:uid="{00000000-0005-0000-0000-00004CBC0000}"/>
    <cellStyle name="Normal 12 8 2 2 5 2 2 2 3" xfId="34632" xr:uid="{00000000-0005-0000-0000-00004DBC0000}"/>
    <cellStyle name="Normal 12 8 2 2 5 2 2 3" xfId="16332" xr:uid="{00000000-0005-0000-0000-00004EBC0000}"/>
    <cellStyle name="Normal 12 8 2 2 5 2 2 3 2" xfId="41952" xr:uid="{00000000-0005-0000-0000-00004FBC0000}"/>
    <cellStyle name="Normal 12 8 2 2 5 2 2 4" xfId="29142" xr:uid="{00000000-0005-0000-0000-000050BC0000}"/>
    <cellStyle name="Normal 12 8 2 2 5 2 3" xfId="5351" xr:uid="{00000000-0005-0000-0000-000051BC0000}"/>
    <cellStyle name="Normal 12 8 2 2 5 2 3 2" xfId="10841" xr:uid="{00000000-0005-0000-0000-000052BC0000}"/>
    <cellStyle name="Normal 12 8 2 2 5 2 3 2 2" xfId="23652" xr:uid="{00000000-0005-0000-0000-000053BC0000}"/>
    <cellStyle name="Normal 12 8 2 2 5 2 3 2 2 2" xfId="49272" xr:uid="{00000000-0005-0000-0000-000054BC0000}"/>
    <cellStyle name="Normal 12 8 2 2 5 2 3 2 3" xfId="36462" xr:uid="{00000000-0005-0000-0000-000055BC0000}"/>
    <cellStyle name="Normal 12 8 2 2 5 2 3 3" xfId="18162" xr:uid="{00000000-0005-0000-0000-000056BC0000}"/>
    <cellStyle name="Normal 12 8 2 2 5 2 3 3 2" xfId="43782" xr:uid="{00000000-0005-0000-0000-000057BC0000}"/>
    <cellStyle name="Normal 12 8 2 2 5 2 3 4" xfId="30972" xr:uid="{00000000-0005-0000-0000-000058BC0000}"/>
    <cellStyle name="Normal 12 8 2 2 5 2 4" xfId="12671" xr:uid="{00000000-0005-0000-0000-000059BC0000}"/>
    <cellStyle name="Normal 12 8 2 2 5 2 4 2" xfId="25482" xr:uid="{00000000-0005-0000-0000-00005ABC0000}"/>
    <cellStyle name="Normal 12 8 2 2 5 2 4 2 2" xfId="51102" xr:uid="{00000000-0005-0000-0000-00005BBC0000}"/>
    <cellStyle name="Normal 12 8 2 2 5 2 4 3" xfId="38292" xr:uid="{00000000-0005-0000-0000-00005CBC0000}"/>
    <cellStyle name="Normal 12 8 2 2 5 2 5" xfId="7181" xr:uid="{00000000-0005-0000-0000-00005DBC0000}"/>
    <cellStyle name="Normal 12 8 2 2 5 2 5 2" xfId="19992" xr:uid="{00000000-0005-0000-0000-00005EBC0000}"/>
    <cellStyle name="Normal 12 8 2 2 5 2 5 2 2" xfId="45612" xr:uid="{00000000-0005-0000-0000-00005FBC0000}"/>
    <cellStyle name="Normal 12 8 2 2 5 2 5 3" xfId="32802" xr:uid="{00000000-0005-0000-0000-000060BC0000}"/>
    <cellStyle name="Normal 12 8 2 2 5 2 6" xfId="14502" xr:uid="{00000000-0005-0000-0000-000061BC0000}"/>
    <cellStyle name="Normal 12 8 2 2 5 2 6 2" xfId="40122" xr:uid="{00000000-0005-0000-0000-000062BC0000}"/>
    <cellStyle name="Normal 12 8 2 2 5 2 7" xfId="27312" xr:uid="{00000000-0005-0000-0000-000063BC0000}"/>
    <cellStyle name="Normal 12 8 2 2 5 3" xfId="2627" xr:uid="{00000000-0005-0000-0000-000064BC0000}"/>
    <cellStyle name="Normal 12 8 2 2 5 3 2" xfId="8117" xr:uid="{00000000-0005-0000-0000-000065BC0000}"/>
    <cellStyle name="Normal 12 8 2 2 5 3 2 2" xfId="20928" xr:uid="{00000000-0005-0000-0000-000066BC0000}"/>
    <cellStyle name="Normal 12 8 2 2 5 3 2 2 2" xfId="46548" xr:uid="{00000000-0005-0000-0000-000067BC0000}"/>
    <cellStyle name="Normal 12 8 2 2 5 3 2 3" xfId="33738" xr:uid="{00000000-0005-0000-0000-000068BC0000}"/>
    <cellStyle name="Normal 12 8 2 2 5 3 3" xfId="15438" xr:uid="{00000000-0005-0000-0000-000069BC0000}"/>
    <cellStyle name="Normal 12 8 2 2 5 3 3 2" xfId="41058" xr:uid="{00000000-0005-0000-0000-00006ABC0000}"/>
    <cellStyle name="Normal 12 8 2 2 5 3 4" xfId="28248" xr:uid="{00000000-0005-0000-0000-00006BBC0000}"/>
    <cellStyle name="Normal 12 8 2 2 5 4" xfId="4457" xr:uid="{00000000-0005-0000-0000-00006CBC0000}"/>
    <cellStyle name="Normal 12 8 2 2 5 4 2" xfId="9947" xr:uid="{00000000-0005-0000-0000-00006DBC0000}"/>
    <cellStyle name="Normal 12 8 2 2 5 4 2 2" xfId="22758" xr:uid="{00000000-0005-0000-0000-00006EBC0000}"/>
    <cellStyle name="Normal 12 8 2 2 5 4 2 2 2" xfId="48378" xr:uid="{00000000-0005-0000-0000-00006FBC0000}"/>
    <cellStyle name="Normal 12 8 2 2 5 4 2 3" xfId="35568" xr:uid="{00000000-0005-0000-0000-000070BC0000}"/>
    <cellStyle name="Normal 12 8 2 2 5 4 3" xfId="17268" xr:uid="{00000000-0005-0000-0000-000071BC0000}"/>
    <cellStyle name="Normal 12 8 2 2 5 4 3 2" xfId="42888" xr:uid="{00000000-0005-0000-0000-000072BC0000}"/>
    <cellStyle name="Normal 12 8 2 2 5 4 4" xfId="30078" xr:uid="{00000000-0005-0000-0000-000073BC0000}"/>
    <cellStyle name="Normal 12 8 2 2 5 5" xfId="11777" xr:uid="{00000000-0005-0000-0000-000074BC0000}"/>
    <cellStyle name="Normal 12 8 2 2 5 5 2" xfId="24588" xr:uid="{00000000-0005-0000-0000-000075BC0000}"/>
    <cellStyle name="Normal 12 8 2 2 5 5 2 2" xfId="50208" xr:uid="{00000000-0005-0000-0000-000076BC0000}"/>
    <cellStyle name="Normal 12 8 2 2 5 5 3" xfId="37398" xr:uid="{00000000-0005-0000-0000-000077BC0000}"/>
    <cellStyle name="Normal 12 8 2 2 5 6" xfId="6287" xr:uid="{00000000-0005-0000-0000-000078BC0000}"/>
    <cellStyle name="Normal 12 8 2 2 5 6 2" xfId="19098" xr:uid="{00000000-0005-0000-0000-000079BC0000}"/>
    <cellStyle name="Normal 12 8 2 2 5 6 2 2" xfId="44718" xr:uid="{00000000-0005-0000-0000-00007ABC0000}"/>
    <cellStyle name="Normal 12 8 2 2 5 6 3" xfId="31908" xr:uid="{00000000-0005-0000-0000-00007BBC0000}"/>
    <cellStyle name="Normal 12 8 2 2 5 7" xfId="13608" xr:uid="{00000000-0005-0000-0000-00007CBC0000}"/>
    <cellStyle name="Normal 12 8 2 2 5 7 2" xfId="39228" xr:uid="{00000000-0005-0000-0000-00007DBC0000}"/>
    <cellStyle name="Normal 12 8 2 2 5 8" xfId="26418" xr:uid="{00000000-0005-0000-0000-00007EBC0000}"/>
    <cellStyle name="Normal 12 8 2 2 6" xfId="1197" xr:uid="{00000000-0005-0000-0000-00007FBC0000}"/>
    <cellStyle name="Normal 12 8 2 2 6 2" xfId="3027" xr:uid="{00000000-0005-0000-0000-000080BC0000}"/>
    <cellStyle name="Normal 12 8 2 2 6 2 2" xfId="8517" xr:uid="{00000000-0005-0000-0000-000081BC0000}"/>
    <cellStyle name="Normal 12 8 2 2 6 2 2 2" xfId="21328" xr:uid="{00000000-0005-0000-0000-000082BC0000}"/>
    <cellStyle name="Normal 12 8 2 2 6 2 2 2 2" xfId="46948" xr:uid="{00000000-0005-0000-0000-000083BC0000}"/>
    <cellStyle name="Normal 12 8 2 2 6 2 2 3" xfId="34138" xr:uid="{00000000-0005-0000-0000-000084BC0000}"/>
    <cellStyle name="Normal 12 8 2 2 6 2 3" xfId="15838" xr:uid="{00000000-0005-0000-0000-000085BC0000}"/>
    <cellStyle name="Normal 12 8 2 2 6 2 3 2" xfId="41458" xr:uid="{00000000-0005-0000-0000-000086BC0000}"/>
    <cellStyle name="Normal 12 8 2 2 6 2 4" xfId="28648" xr:uid="{00000000-0005-0000-0000-000087BC0000}"/>
    <cellStyle name="Normal 12 8 2 2 6 3" xfId="4857" xr:uid="{00000000-0005-0000-0000-000088BC0000}"/>
    <cellStyle name="Normal 12 8 2 2 6 3 2" xfId="10347" xr:uid="{00000000-0005-0000-0000-000089BC0000}"/>
    <cellStyle name="Normal 12 8 2 2 6 3 2 2" xfId="23158" xr:uid="{00000000-0005-0000-0000-00008ABC0000}"/>
    <cellStyle name="Normal 12 8 2 2 6 3 2 2 2" xfId="48778" xr:uid="{00000000-0005-0000-0000-00008BBC0000}"/>
    <cellStyle name="Normal 12 8 2 2 6 3 2 3" xfId="35968" xr:uid="{00000000-0005-0000-0000-00008CBC0000}"/>
    <cellStyle name="Normal 12 8 2 2 6 3 3" xfId="17668" xr:uid="{00000000-0005-0000-0000-00008DBC0000}"/>
    <cellStyle name="Normal 12 8 2 2 6 3 3 2" xfId="43288" xr:uid="{00000000-0005-0000-0000-00008EBC0000}"/>
    <cellStyle name="Normal 12 8 2 2 6 3 4" xfId="30478" xr:uid="{00000000-0005-0000-0000-00008FBC0000}"/>
    <cellStyle name="Normal 12 8 2 2 6 4" xfId="12177" xr:uid="{00000000-0005-0000-0000-000090BC0000}"/>
    <cellStyle name="Normal 12 8 2 2 6 4 2" xfId="24988" xr:uid="{00000000-0005-0000-0000-000091BC0000}"/>
    <cellStyle name="Normal 12 8 2 2 6 4 2 2" xfId="50608" xr:uid="{00000000-0005-0000-0000-000092BC0000}"/>
    <cellStyle name="Normal 12 8 2 2 6 4 3" xfId="37798" xr:uid="{00000000-0005-0000-0000-000093BC0000}"/>
    <cellStyle name="Normal 12 8 2 2 6 5" xfId="6687" xr:uid="{00000000-0005-0000-0000-000094BC0000}"/>
    <cellStyle name="Normal 12 8 2 2 6 5 2" xfId="19498" xr:uid="{00000000-0005-0000-0000-000095BC0000}"/>
    <cellStyle name="Normal 12 8 2 2 6 5 2 2" xfId="45118" xr:uid="{00000000-0005-0000-0000-000096BC0000}"/>
    <cellStyle name="Normal 12 8 2 2 6 5 3" xfId="32308" xr:uid="{00000000-0005-0000-0000-000097BC0000}"/>
    <cellStyle name="Normal 12 8 2 2 6 6" xfId="14008" xr:uid="{00000000-0005-0000-0000-000098BC0000}"/>
    <cellStyle name="Normal 12 8 2 2 6 6 2" xfId="39628" xr:uid="{00000000-0005-0000-0000-000099BC0000}"/>
    <cellStyle name="Normal 12 8 2 2 6 7" xfId="26818" xr:uid="{00000000-0005-0000-0000-00009ABC0000}"/>
    <cellStyle name="Normal 12 8 2 2 7" xfId="2133" xr:uid="{00000000-0005-0000-0000-00009BBC0000}"/>
    <cellStyle name="Normal 12 8 2 2 7 2" xfId="7623" xr:uid="{00000000-0005-0000-0000-00009CBC0000}"/>
    <cellStyle name="Normal 12 8 2 2 7 2 2" xfId="20434" xr:uid="{00000000-0005-0000-0000-00009DBC0000}"/>
    <cellStyle name="Normal 12 8 2 2 7 2 2 2" xfId="46054" xr:uid="{00000000-0005-0000-0000-00009EBC0000}"/>
    <cellStyle name="Normal 12 8 2 2 7 2 3" xfId="33244" xr:uid="{00000000-0005-0000-0000-00009FBC0000}"/>
    <cellStyle name="Normal 12 8 2 2 7 3" xfId="14944" xr:uid="{00000000-0005-0000-0000-0000A0BC0000}"/>
    <cellStyle name="Normal 12 8 2 2 7 3 2" xfId="40564" xr:uid="{00000000-0005-0000-0000-0000A1BC0000}"/>
    <cellStyle name="Normal 12 8 2 2 7 4" xfId="27754" xr:uid="{00000000-0005-0000-0000-0000A2BC0000}"/>
    <cellStyle name="Normal 12 8 2 2 8" xfId="3963" xr:uid="{00000000-0005-0000-0000-0000A3BC0000}"/>
    <cellStyle name="Normal 12 8 2 2 8 2" xfId="9453" xr:uid="{00000000-0005-0000-0000-0000A4BC0000}"/>
    <cellStyle name="Normal 12 8 2 2 8 2 2" xfId="22264" xr:uid="{00000000-0005-0000-0000-0000A5BC0000}"/>
    <cellStyle name="Normal 12 8 2 2 8 2 2 2" xfId="47884" xr:uid="{00000000-0005-0000-0000-0000A6BC0000}"/>
    <cellStyle name="Normal 12 8 2 2 8 2 3" xfId="35074" xr:uid="{00000000-0005-0000-0000-0000A7BC0000}"/>
    <cellStyle name="Normal 12 8 2 2 8 3" xfId="16774" xr:uid="{00000000-0005-0000-0000-0000A8BC0000}"/>
    <cellStyle name="Normal 12 8 2 2 8 3 2" xfId="42394" xr:uid="{00000000-0005-0000-0000-0000A9BC0000}"/>
    <cellStyle name="Normal 12 8 2 2 8 4" xfId="29584" xr:uid="{00000000-0005-0000-0000-0000AABC0000}"/>
    <cellStyle name="Normal 12 8 2 2 9" xfId="11283" xr:uid="{00000000-0005-0000-0000-0000ABBC0000}"/>
    <cellStyle name="Normal 12 8 2 2 9 2" xfId="24094" xr:uid="{00000000-0005-0000-0000-0000ACBC0000}"/>
    <cellStyle name="Normal 12 8 2 2 9 2 2" xfId="49714" xr:uid="{00000000-0005-0000-0000-0000ADBC0000}"/>
    <cellStyle name="Normal 12 8 2 2 9 3" xfId="36904" xr:uid="{00000000-0005-0000-0000-0000AEBC0000}"/>
    <cellStyle name="Normal 12 8 2 3" xfId="352" xr:uid="{00000000-0005-0000-0000-0000AFBC0000}"/>
    <cellStyle name="Normal 12 8 2 3 10" xfId="5844" xr:uid="{00000000-0005-0000-0000-0000B0BC0000}"/>
    <cellStyle name="Normal 12 8 2 3 10 2" xfId="18655" xr:uid="{00000000-0005-0000-0000-0000B1BC0000}"/>
    <cellStyle name="Normal 12 8 2 3 10 2 2" xfId="44275" xr:uid="{00000000-0005-0000-0000-0000B2BC0000}"/>
    <cellStyle name="Normal 12 8 2 3 10 3" xfId="31465" xr:uid="{00000000-0005-0000-0000-0000B3BC0000}"/>
    <cellStyle name="Normal 12 8 2 3 11" xfId="13165" xr:uid="{00000000-0005-0000-0000-0000B4BC0000}"/>
    <cellStyle name="Normal 12 8 2 3 11 2" xfId="38785" xr:uid="{00000000-0005-0000-0000-0000B5BC0000}"/>
    <cellStyle name="Normal 12 8 2 3 12" xfId="25975" xr:uid="{00000000-0005-0000-0000-0000B6BC0000}"/>
    <cellStyle name="Normal 12 8 2 3 2" xfId="581" xr:uid="{00000000-0005-0000-0000-0000B7BC0000}"/>
    <cellStyle name="Normal 12 8 2 3 2 2" xfId="980" xr:uid="{00000000-0005-0000-0000-0000B8BC0000}"/>
    <cellStyle name="Normal 12 8 2 3 2 2 2" xfId="1875" xr:uid="{00000000-0005-0000-0000-0000B9BC0000}"/>
    <cellStyle name="Normal 12 8 2 3 2 2 2 2" xfId="3705" xr:uid="{00000000-0005-0000-0000-0000BABC0000}"/>
    <cellStyle name="Normal 12 8 2 3 2 2 2 2 2" xfId="9195" xr:uid="{00000000-0005-0000-0000-0000BBBC0000}"/>
    <cellStyle name="Normal 12 8 2 3 2 2 2 2 2 2" xfId="22006" xr:uid="{00000000-0005-0000-0000-0000BCBC0000}"/>
    <cellStyle name="Normal 12 8 2 3 2 2 2 2 2 2 2" xfId="47626" xr:uid="{00000000-0005-0000-0000-0000BDBC0000}"/>
    <cellStyle name="Normal 12 8 2 3 2 2 2 2 2 3" xfId="34816" xr:uid="{00000000-0005-0000-0000-0000BEBC0000}"/>
    <cellStyle name="Normal 12 8 2 3 2 2 2 2 3" xfId="16516" xr:uid="{00000000-0005-0000-0000-0000BFBC0000}"/>
    <cellStyle name="Normal 12 8 2 3 2 2 2 2 3 2" xfId="42136" xr:uid="{00000000-0005-0000-0000-0000C0BC0000}"/>
    <cellStyle name="Normal 12 8 2 3 2 2 2 2 4" xfId="29326" xr:uid="{00000000-0005-0000-0000-0000C1BC0000}"/>
    <cellStyle name="Normal 12 8 2 3 2 2 2 3" xfId="5535" xr:uid="{00000000-0005-0000-0000-0000C2BC0000}"/>
    <cellStyle name="Normal 12 8 2 3 2 2 2 3 2" xfId="11025" xr:uid="{00000000-0005-0000-0000-0000C3BC0000}"/>
    <cellStyle name="Normal 12 8 2 3 2 2 2 3 2 2" xfId="23836" xr:uid="{00000000-0005-0000-0000-0000C4BC0000}"/>
    <cellStyle name="Normal 12 8 2 3 2 2 2 3 2 2 2" xfId="49456" xr:uid="{00000000-0005-0000-0000-0000C5BC0000}"/>
    <cellStyle name="Normal 12 8 2 3 2 2 2 3 2 3" xfId="36646" xr:uid="{00000000-0005-0000-0000-0000C6BC0000}"/>
    <cellStyle name="Normal 12 8 2 3 2 2 2 3 3" xfId="18346" xr:uid="{00000000-0005-0000-0000-0000C7BC0000}"/>
    <cellStyle name="Normal 12 8 2 3 2 2 2 3 3 2" xfId="43966" xr:uid="{00000000-0005-0000-0000-0000C8BC0000}"/>
    <cellStyle name="Normal 12 8 2 3 2 2 2 3 4" xfId="31156" xr:uid="{00000000-0005-0000-0000-0000C9BC0000}"/>
    <cellStyle name="Normal 12 8 2 3 2 2 2 4" xfId="12855" xr:uid="{00000000-0005-0000-0000-0000CABC0000}"/>
    <cellStyle name="Normal 12 8 2 3 2 2 2 4 2" xfId="25666" xr:uid="{00000000-0005-0000-0000-0000CBBC0000}"/>
    <cellStyle name="Normal 12 8 2 3 2 2 2 4 2 2" xfId="51286" xr:uid="{00000000-0005-0000-0000-0000CCBC0000}"/>
    <cellStyle name="Normal 12 8 2 3 2 2 2 4 3" xfId="38476" xr:uid="{00000000-0005-0000-0000-0000CDBC0000}"/>
    <cellStyle name="Normal 12 8 2 3 2 2 2 5" xfId="7365" xr:uid="{00000000-0005-0000-0000-0000CEBC0000}"/>
    <cellStyle name="Normal 12 8 2 3 2 2 2 5 2" xfId="20176" xr:uid="{00000000-0005-0000-0000-0000CFBC0000}"/>
    <cellStyle name="Normal 12 8 2 3 2 2 2 5 2 2" xfId="45796" xr:uid="{00000000-0005-0000-0000-0000D0BC0000}"/>
    <cellStyle name="Normal 12 8 2 3 2 2 2 5 3" xfId="32986" xr:uid="{00000000-0005-0000-0000-0000D1BC0000}"/>
    <cellStyle name="Normal 12 8 2 3 2 2 2 6" xfId="14686" xr:uid="{00000000-0005-0000-0000-0000D2BC0000}"/>
    <cellStyle name="Normal 12 8 2 3 2 2 2 6 2" xfId="40306" xr:uid="{00000000-0005-0000-0000-0000D3BC0000}"/>
    <cellStyle name="Normal 12 8 2 3 2 2 2 7" xfId="27496" xr:uid="{00000000-0005-0000-0000-0000D4BC0000}"/>
    <cellStyle name="Normal 12 8 2 3 2 2 3" xfId="2811" xr:uid="{00000000-0005-0000-0000-0000D5BC0000}"/>
    <cellStyle name="Normal 12 8 2 3 2 2 3 2" xfId="8301" xr:uid="{00000000-0005-0000-0000-0000D6BC0000}"/>
    <cellStyle name="Normal 12 8 2 3 2 2 3 2 2" xfId="21112" xr:uid="{00000000-0005-0000-0000-0000D7BC0000}"/>
    <cellStyle name="Normal 12 8 2 3 2 2 3 2 2 2" xfId="46732" xr:uid="{00000000-0005-0000-0000-0000D8BC0000}"/>
    <cellStyle name="Normal 12 8 2 3 2 2 3 2 3" xfId="33922" xr:uid="{00000000-0005-0000-0000-0000D9BC0000}"/>
    <cellStyle name="Normal 12 8 2 3 2 2 3 3" xfId="15622" xr:uid="{00000000-0005-0000-0000-0000DABC0000}"/>
    <cellStyle name="Normal 12 8 2 3 2 2 3 3 2" xfId="41242" xr:uid="{00000000-0005-0000-0000-0000DBBC0000}"/>
    <cellStyle name="Normal 12 8 2 3 2 2 3 4" xfId="28432" xr:uid="{00000000-0005-0000-0000-0000DCBC0000}"/>
    <cellStyle name="Normal 12 8 2 3 2 2 4" xfId="4641" xr:uid="{00000000-0005-0000-0000-0000DDBC0000}"/>
    <cellStyle name="Normal 12 8 2 3 2 2 4 2" xfId="10131" xr:uid="{00000000-0005-0000-0000-0000DEBC0000}"/>
    <cellStyle name="Normal 12 8 2 3 2 2 4 2 2" xfId="22942" xr:uid="{00000000-0005-0000-0000-0000DFBC0000}"/>
    <cellStyle name="Normal 12 8 2 3 2 2 4 2 2 2" xfId="48562" xr:uid="{00000000-0005-0000-0000-0000E0BC0000}"/>
    <cellStyle name="Normal 12 8 2 3 2 2 4 2 3" xfId="35752" xr:uid="{00000000-0005-0000-0000-0000E1BC0000}"/>
    <cellStyle name="Normal 12 8 2 3 2 2 4 3" xfId="17452" xr:uid="{00000000-0005-0000-0000-0000E2BC0000}"/>
    <cellStyle name="Normal 12 8 2 3 2 2 4 3 2" xfId="43072" xr:uid="{00000000-0005-0000-0000-0000E3BC0000}"/>
    <cellStyle name="Normal 12 8 2 3 2 2 4 4" xfId="30262" xr:uid="{00000000-0005-0000-0000-0000E4BC0000}"/>
    <cellStyle name="Normal 12 8 2 3 2 2 5" xfId="11961" xr:uid="{00000000-0005-0000-0000-0000E5BC0000}"/>
    <cellStyle name="Normal 12 8 2 3 2 2 5 2" xfId="24772" xr:uid="{00000000-0005-0000-0000-0000E6BC0000}"/>
    <cellStyle name="Normal 12 8 2 3 2 2 5 2 2" xfId="50392" xr:uid="{00000000-0005-0000-0000-0000E7BC0000}"/>
    <cellStyle name="Normal 12 8 2 3 2 2 5 3" xfId="37582" xr:uid="{00000000-0005-0000-0000-0000E8BC0000}"/>
    <cellStyle name="Normal 12 8 2 3 2 2 6" xfId="6471" xr:uid="{00000000-0005-0000-0000-0000E9BC0000}"/>
    <cellStyle name="Normal 12 8 2 3 2 2 6 2" xfId="19282" xr:uid="{00000000-0005-0000-0000-0000EABC0000}"/>
    <cellStyle name="Normal 12 8 2 3 2 2 6 2 2" xfId="44902" xr:uid="{00000000-0005-0000-0000-0000EBBC0000}"/>
    <cellStyle name="Normal 12 8 2 3 2 2 6 3" xfId="32092" xr:uid="{00000000-0005-0000-0000-0000ECBC0000}"/>
    <cellStyle name="Normal 12 8 2 3 2 2 7" xfId="13792" xr:uid="{00000000-0005-0000-0000-0000EDBC0000}"/>
    <cellStyle name="Normal 12 8 2 3 2 2 7 2" xfId="39412" xr:uid="{00000000-0005-0000-0000-0000EEBC0000}"/>
    <cellStyle name="Normal 12 8 2 3 2 2 8" xfId="26602" xr:uid="{00000000-0005-0000-0000-0000EFBC0000}"/>
    <cellStyle name="Normal 12 8 2 3 2 3" xfId="1476" xr:uid="{00000000-0005-0000-0000-0000F0BC0000}"/>
    <cellStyle name="Normal 12 8 2 3 2 3 2" xfId="3306" xr:uid="{00000000-0005-0000-0000-0000F1BC0000}"/>
    <cellStyle name="Normal 12 8 2 3 2 3 2 2" xfId="8796" xr:uid="{00000000-0005-0000-0000-0000F2BC0000}"/>
    <cellStyle name="Normal 12 8 2 3 2 3 2 2 2" xfId="21607" xr:uid="{00000000-0005-0000-0000-0000F3BC0000}"/>
    <cellStyle name="Normal 12 8 2 3 2 3 2 2 2 2" xfId="47227" xr:uid="{00000000-0005-0000-0000-0000F4BC0000}"/>
    <cellStyle name="Normal 12 8 2 3 2 3 2 2 3" xfId="34417" xr:uid="{00000000-0005-0000-0000-0000F5BC0000}"/>
    <cellStyle name="Normal 12 8 2 3 2 3 2 3" xfId="16117" xr:uid="{00000000-0005-0000-0000-0000F6BC0000}"/>
    <cellStyle name="Normal 12 8 2 3 2 3 2 3 2" xfId="41737" xr:uid="{00000000-0005-0000-0000-0000F7BC0000}"/>
    <cellStyle name="Normal 12 8 2 3 2 3 2 4" xfId="28927" xr:uid="{00000000-0005-0000-0000-0000F8BC0000}"/>
    <cellStyle name="Normal 12 8 2 3 2 3 3" xfId="5136" xr:uid="{00000000-0005-0000-0000-0000F9BC0000}"/>
    <cellStyle name="Normal 12 8 2 3 2 3 3 2" xfId="10626" xr:uid="{00000000-0005-0000-0000-0000FABC0000}"/>
    <cellStyle name="Normal 12 8 2 3 2 3 3 2 2" xfId="23437" xr:uid="{00000000-0005-0000-0000-0000FBBC0000}"/>
    <cellStyle name="Normal 12 8 2 3 2 3 3 2 2 2" xfId="49057" xr:uid="{00000000-0005-0000-0000-0000FCBC0000}"/>
    <cellStyle name="Normal 12 8 2 3 2 3 3 2 3" xfId="36247" xr:uid="{00000000-0005-0000-0000-0000FDBC0000}"/>
    <cellStyle name="Normal 12 8 2 3 2 3 3 3" xfId="17947" xr:uid="{00000000-0005-0000-0000-0000FEBC0000}"/>
    <cellStyle name="Normal 12 8 2 3 2 3 3 3 2" xfId="43567" xr:uid="{00000000-0005-0000-0000-0000FFBC0000}"/>
    <cellStyle name="Normal 12 8 2 3 2 3 3 4" xfId="30757" xr:uid="{00000000-0005-0000-0000-000000BD0000}"/>
    <cellStyle name="Normal 12 8 2 3 2 3 4" xfId="12456" xr:uid="{00000000-0005-0000-0000-000001BD0000}"/>
    <cellStyle name="Normal 12 8 2 3 2 3 4 2" xfId="25267" xr:uid="{00000000-0005-0000-0000-000002BD0000}"/>
    <cellStyle name="Normal 12 8 2 3 2 3 4 2 2" xfId="50887" xr:uid="{00000000-0005-0000-0000-000003BD0000}"/>
    <cellStyle name="Normal 12 8 2 3 2 3 4 3" xfId="38077" xr:uid="{00000000-0005-0000-0000-000004BD0000}"/>
    <cellStyle name="Normal 12 8 2 3 2 3 5" xfId="6966" xr:uid="{00000000-0005-0000-0000-000005BD0000}"/>
    <cellStyle name="Normal 12 8 2 3 2 3 5 2" xfId="19777" xr:uid="{00000000-0005-0000-0000-000006BD0000}"/>
    <cellStyle name="Normal 12 8 2 3 2 3 5 2 2" xfId="45397" xr:uid="{00000000-0005-0000-0000-000007BD0000}"/>
    <cellStyle name="Normal 12 8 2 3 2 3 5 3" xfId="32587" xr:uid="{00000000-0005-0000-0000-000008BD0000}"/>
    <cellStyle name="Normal 12 8 2 3 2 3 6" xfId="14287" xr:uid="{00000000-0005-0000-0000-000009BD0000}"/>
    <cellStyle name="Normal 12 8 2 3 2 3 6 2" xfId="39907" xr:uid="{00000000-0005-0000-0000-00000ABD0000}"/>
    <cellStyle name="Normal 12 8 2 3 2 3 7" xfId="27097" xr:uid="{00000000-0005-0000-0000-00000BBD0000}"/>
    <cellStyle name="Normal 12 8 2 3 2 4" xfId="2412" xr:uid="{00000000-0005-0000-0000-00000CBD0000}"/>
    <cellStyle name="Normal 12 8 2 3 2 4 2" xfId="7902" xr:uid="{00000000-0005-0000-0000-00000DBD0000}"/>
    <cellStyle name="Normal 12 8 2 3 2 4 2 2" xfId="20713" xr:uid="{00000000-0005-0000-0000-00000EBD0000}"/>
    <cellStyle name="Normal 12 8 2 3 2 4 2 2 2" xfId="46333" xr:uid="{00000000-0005-0000-0000-00000FBD0000}"/>
    <cellStyle name="Normal 12 8 2 3 2 4 2 3" xfId="33523" xr:uid="{00000000-0005-0000-0000-000010BD0000}"/>
    <cellStyle name="Normal 12 8 2 3 2 4 3" xfId="15223" xr:uid="{00000000-0005-0000-0000-000011BD0000}"/>
    <cellStyle name="Normal 12 8 2 3 2 4 3 2" xfId="40843" xr:uid="{00000000-0005-0000-0000-000012BD0000}"/>
    <cellStyle name="Normal 12 8 2 3 2 4 4" xfId="28033" xr:uid="{00000000-0005-0000-0000-000013BD0000}"/>
    <cellStyle name="Normal 12 8 2 3 2 5" xfId="4242" xr:uid="{00000000-0005-0000-0000-000014BD0000}"/>
    <cellStyle name="Normal 12 8 2 3 2 5 2" xfId="9732" xr:uid="{00000000-0005-0000-0000-000015BD0000}"/>
    <cellStyle name="Normal 12 8 2 3 2 5 2 2" xfId="22543" xr:uid="{00000000-0005-0000-0000-000016BD0000}"/>
    <cellStyle name="Normal 12 8 2 3 2 5 2 2 2" xfId="48163" xr:uid="{00000000-0005-0000-0000-000017BD0000}"/>
    <cellStyle name="Normal 12 8 2 3 2 5 2 3" xfId="35353" xr:uid="{00000000-0005-0000-0000-000018BD0000}"/>
    <cellStyle name="Normal 12 8 2 3 2 5 3" xfId="17053" xr:uid="{00000000-0005-0000-0000-000019BD0000}"/>
    <cellStyle name="Normal 12 8 2 3 2 5 3 2" xfId="42673" xr:uid="{00000000-0005-0000-0000-00001ABD0000}"/>
    <cellStyle name="Normal 12 8 2 3 2 5 4" xfId="29863" xr:uid="{00000000-0005-0000-0000-00001BBD0000}"/>
    <cellStyle name="Normal 12 8 2 3 2 6" xfId="11562" xr:uid="{00000000-0005-0000-0000-00001CBD0000}"/>
    <cellStyle name="Normal 12 8 2 3 2 6 2" xfId="24373" xr:uid="{00000000-0005-0000-0000-00001DBD0000}"/>
    <cellStyle name="Normal 12 8 2 3 2 6 2 2" xfId="49993" xr:uid="{00000000-0005-0000-0000-00001EBD0000}"/>
    <cellStyle name="Normal 12 8 2 3 2 6 3" xfId="37183" xr:uid="{00000000-0005-0000-0000-00001FBD0000}"/>
    <cellStyle name="Normal 12 8 2 3 2 7" xfId="6072" xr:uid="{00000000-0005-0000-0000-000020BD0000}"/>
    <cellStyle name="Normal 12 8 2 3 2 7 2" xfId="18883" xr:uid="{00000000-0005-0000-0000-000021BD0000}"/>
    <cellStyle name="Normal 12 8 2 3 2 7 2 2" xfId="44503" xr:uid="{00000000-0005-0000-0000-000022BD0000}"/>
    <cellStyle name="Normal 12 8 2 3 2 7 3" xfId="31693" xr:uid="{00000000-0005-0000-0000-000023BD0000}"/>
    <cellStyle name="Normal 12 8 2 3 2 8" xfId="13393" xr:uid="{00000000-0005-0000-0000-000024BD0000}"/>
    <cellStyle name="Normal 12 8 2 3 2 8 2" xfId="39013" xr:uid="{00000000-0005-0000-0000-000025BD0000}"/>
    <cellStyle name="Normal 12 8 2 3 2 9" xfId="26203" xr:uid="{00000000-0005-0000-0000-000026BD0000}"/>
    <cellStyle name="Normal 12 8 2 3 3" xfId="713" xr:uid="{00000000-0005-0000-0000-000027BD0000}"/>
    <cellStyle name="Normal 12 8 2 3 3 2" xfId="1113" xr:uid="{00000000-0005-0000-0000-000028BD0000}"/>
    <cellStyle name="Normal 12 8 2 3 3 2 2" xfId="2008" xr:uid="{00000000-0005-0000-0000-000029BD0000}"/>
    <cellStyle name="Normal 12 8 2 3 3 2 2 2" xfId="3838" xr:uid="{00000000-0005-0000-0000-00002ABD0000}"/>
    <cellStyle name="Normal 12 8 2 3 3 2 2 2 2" xfId="9328" xr:uid="{00000000-0005-0000-0000-00002BBD0000}"/>
    <cellStyle name="Normal 12 8 2 3 3 2 2 2 2 2" xfId="22139" xr:uid="{00000000-0005-0000-0000-00002CBD0000}"/>
    <cellStyle name="Normal 12 8 2 3 3 2 2 2 2 2 2" xfId="47759" xr:uid="{00000000-0005-0000-0000-00002DBD0000}"/>
    <cellStyle name="Normal 12 8 2 3 3 2 2 2 2 3" xfId="34949" xr:uid="{00000000-0005-0000-0000-00002EBD0000}"/>
    <cellStyle name="Normal 12 8 2 3 3 2 2 2 3" xfId="16649" xr:uid="{00000000-0005-0000-0000-00002FBD0000}"/>
    <cellStyle name="Normal 12 8 2 3 3 2 2 2 3 2" xfId="42269" xr:uid="{00000000-0005-0000-0000-000030BD0000}"/>
    <cellStyle name="Normal 12 8 2 3 3 2 2 2 4" xfId="29459" xr:uid="{00000000-0005-0000-0000-000031BD0000}"/>
    <cellStyle name="Normal 12 8 2 3 3 2 2 3" xfId="5668" xr:uid="{00000000-0005-0000-0000-000032BD0000}"/>
    <cellStyle name="Normal 12 8 2 3 3 2 2 3 2" xfId="11158" xr:uid="{00000000-0005-0000-0000-000033BD0000}"/>
    <cellStyle name="Normal 12 8 2 3 3 2 2 3 2 2" xfId="23969" xr:uid="{00000000-0005-0000-0000-000034BD0000}"/>
    <cellStyle name="Normal 12 8 2 3 3 2 2 3 2 2 2" xfId="49589" xr:uid="{00000000-0005-0000-0000-000035BD0000}"/>
    <cellStyle name="Normal 12 8 2 3 3 2 2 3 2 3" xfId="36779" xr:uid="{00000000-0005-0000-0000-000036BD0000}"/>
    <cellStyle name="Normal 12 8 2 3 3 2 2 3 3" xfId="18479" xr:uid="{00000000-0005-0000-0000-000037BD0000}"/>
    <cellStyle name="Normal 12 8 2 3 3 2 2 3 3 2" xfId="44099" xr:uid="{00000000-0005-0000-0000-000038BD0000}"/>
    <cellStyle name="Normal 12 8 2 3 3 2 2 3 4" xfId="31289" xr:uid="{00000000-0005-0000-0000-000039BD0000}"/>
    <cellStyle name="Normal 12 8 2 3 3 2 2 4" xfId="12988" xr:uid="{00000000-0005-0000-0000-00003ABD0000}"/>
    <cellStyle name="Normal 12 8 2 3 3 2 2 4 2" xfId="25799" xr:uid="{00000000-0005-0000-0000-00003BBD0000}"/>
    <cellStyle name="Normal 12 8 2 3 3 2 2 4 2 2" xfId="51419" xr:uid="{00000000-0005-0000-0000-00003CBD0000}"/>
    <cellStyle name="Normal 12 8 2 3 3 2 2 4 3" xfId="38609" xr:uid="{00000000-0005-0000-0000-00003DBD0000}"/>
    <cellStyle name="Normal 12 8 2 3 3 2 2 5" xfId="7498" xr:uid="{00000000-0005-0000-0000-00003EBD0000}"/>
    <cellStyle name="Normal 12 8 2 3 3 2 2 5 2" xfId="20309" xr:uid="{00000000-0005-0000-0000-00003FBD0000}"/>
    <cellStyle name="Normal 12 8 2 3 3 2 2 5 2 2" xfId="45929" xr:uid="{00000000-0005-0000-0000-000040BD0000}"/>
    <cellStyle name="Normal 12 8 2 3 3 2 2 5 3" xfId="33119" xr:uid="{00000000-0005-0000-0000-000041BD0000}"/>
    <cellStyle name="Normal 12 8 2 3 3 2 2 6" xfId="14819" xr:uid="{00000000-0005-0000-0000-000042BD0000}"/>
    <cellStyle name="Normal 12 8 2 3 3 2 2 6 2" xfId="40439" xr:uid="{00000000-0005-0000-0000-000043BD0000}"/>
    <cellStyle name="Normal 12 8 2 3 3 2 2 7" xfId="27629" xr:uid="{00000000-0005-0000-0000-000044BD0000}"/>
    <cellStyle name="Normal 12 8 2 3 3 2 3" xfId="2944" xr:uid="{00000000-0005-0000-0000-000045BD0000}"/>
    <cellStyle name="Normal 12 8 2 3 3 2 3 2" xfId="8434" xr:uid="{00000000-0005-0000-0000-000046BD0000}"/>
    <cellStyle name="Normal 12 8 2 3 3 2 3 2 2" xfId="21245" xr:uid="{00000000-0005-0000-0000-000047BD0000}"/>
    <cellStyle name="Normal 12 8 2 3 3 2 3 2 2 2" xfId="46865" xr:uid="{00000000-0005-0000-0000-000048BD0000}"/>
    <cellStyle name="Normal 12 8 2 3 3 2 3 2 3" xfId="34055" xr:uid="{00000000-0005-0000-0000-000049BD0000}"/>
    <cellStyle name="Normal 12 8 2 3 3 2 3 3" xfId="15755" xr:uid="{00000000-0005-0000-0000-00004ABD0000}"/>
    <cellStyle name="Normal 12 8 2 3 3 2 3 3 2" xfId="41375" xr:uid="{00000000-0005-0000-0000-00004BBD0000}"/>
    <cellStyle name="Normal 12 8 2 3 3 2 3 4" xfId="28565" xr:uid="{00000000-0005-0000-0000-00004CBD0000}"/>
    <cellStyle name="Normal 12 8 2 3 3 2 4" xfId="4774" xr:uid="{00000000-0005-0000-0000-00004DBD0000}"/>
    <cellStyle name="Normal 12 8 2 3 3 2 4 2" xfId="10264" xr:uid="{00000000-0005-0000-0000-00004EBD0000}"/>
    <cellStyle name="Normal 12 8 2 3 3 2 4 2 2" xfId="23075" xr:uid="{00000000-0005-0000-0000-00004FBD0000}"/>
    <cellStyle name="Normal 12 8 2 3 3 2 4 2 2 2" xfId="48695" xr:uid="{00000000-0005-0000-0000-000050BD0000}"/>
    <cellStyle name="Normal 12 8 2 3 3 2 4 2 3" xfId="35885" xr:uid="{00000000-0005-0000-0000-000051BD0000}"/>
    <cellStyle name="Normal 12 8 2 3 3 2 4 3" xfId="17585" xr:uid="{00000000-0005-0000-0000-000052BD0000}"/>
    <cellStyle name="Normal 12 8 2 3 3 2 4 3 2" xfId="43205" xr:uid="{00000000-0005-0000-0000-000053BD0000}"/>
    <cellStyle name="Normal 12 8 2 3 3 2 4 4" xfId="30395" xr:uid="{00000000-0005-0000-0000-000054BD0000}"/>
    <cellStyle name="Normal 12 8 2 3 3 2 5" xfId="12094" xr:uid="{00000000-0005-0000-0000-000055BD0000}"/>
    <cellStyle name="Normal 12 8 2 3 3 2 5 2" xfId="24905" xr:uid="{00000000-0005-0000-0000-000056BD0000}"/>
    <cellStyle name="Normal 12 8 2 3 3 2 5 2 2" xfId="50525" xr:uid="{00000000-0005-0000-0000-000057BD0000}"/>
    <cellStyle name="Normal 12 8 2 3 3 2 5 3" xfId="37715" xr:uid="{00000000-0005-0000-0000-000058BD0000}"/>
    <cellStyle name="Normal 12 8 2 3 3 2 6" xfId="6604" xr:uid="{00000000-0005-0000-0000-000059BD0000}"/>
    <cellStyle name="Normal 12 8 2 3 3 2 6 2" xfId="19415" xr:uid="{00000000-0005-0000-0000-00005ABD0000}"/>
    <cellStyle name="Normal 12 8 2 3 3 2 6 2 2" xfId="45035" xr:uid="{00000000-0005-0000-0000-00005BBD0000}"/>
    <cellStyle name="Normal 12 8 2 3 3 2 6 3" xfId="32225" xr:uid="{00000000-0005-0000-0000-00005CBD0000}"/>
    <cellStyle name="Normal 12 8 2 3 3 2 7" xfId="13925" xr:uid="{00000000-0005-0000-0000-00005DBD0000}"/>
    <cellStyle name="Normal 12 8 2 3 3 2 7 2" xfId="39545" xr:uid="{00000000-0005-0000-0000-00005EBD0000}"/>
    <cellStyle name="Normal 12 8 2 3 3 2 8" xfId="26735" xr:uid="{00000000-0005-0000-0000-00005FBD0000}"/>
    <cellStyle name="Normal 12 8 2 3 3 3" xfId="1608" xr:uid="{00000000-0005-0000-0000-000060BD0000}"/>
    <cellStyle name="Normal 12 8 2 3 3 3 2" xfId="3438" xr:uid="{00000000-0005-0000-0000-000061BD0000}"/>
    <cellStyle name="Normal 12 8 2 3 3 3 2 2" xfId="8928" xr:uid="{00000000-0005-0000-0000-000062BD0000}"/>
    <cellStyle name="Normal 12 8 2 3 3 3 2 2 2" xfId="21739" xr:uid="{00000000-0005-0000-0000-000063BD0000}"/>
    <cellStyle name="Normal 12 8 2 3 3 3 2 2 2 2" xfId="47359" xr:uid="{00000000-0005-0000-0000-000064BD0000}"/>
    <cellStyle name="Normal 12 8 2 3 3 3 2 2 3" xfId="34549" xr:uid="{00000000-0005-0000-0000-000065BD0000}"/>
    <cellStyle name="Normal 12 8 2 3 3 3 2 3" xfId="16249" xr:uid="{00000000-0005-0000-0000-000066BD0000}"/>
    <cellStyle name="Normal 12 8 2 3 3 3 2 3 2" xfId="41869" xr:uid="{00000000-0005-0000-0000-000067BD0000}"/>
    <cellStyle name="Normal 12 8 2 3 3 3 2 4" xfId="29059" xr:uid="{00000000-0005-0000-0000-000068BD0000}"/>
    <cellStyle name="Normal 12 8 2 3 3 3 3" xfId="5268" xr:uid="{00000000-0005-0000-0000-000069BD0000}"/>
    <cellStyle name="Normal 12 8 2 3 3 3 3 2" xfId="10758" xr:uid="{00000000-0005-0000-0000-00006ABD0000}"/>
    <cellStyle name="Normal 12 8 2 3 3 3 3 2 2" xfId="23569" xr:uid="{00000000-0005-0000-0000-00006BBD0000}"/>
    <cellStyle name="Normal 12 8 2 3 3 3 3 2 2 2" xfId="49189" xr:uid="{00000000-0005-0000-0000-00006CBD0000}"/>
    <cellStyle name="Normal 12 8 2 3 3 3 3 2 3" xfId="36379" xr:uid="{00000000-0005-0000-0000-00006DBD0000}"/>
    <cellStyle name="Normal 12 8 2 3 3 3 3 3" xfId="18079" xr:uid="{00000000-0005-0000-0000-00006EBD0000}"/>
    <cellStyle name="Normal 12 8 2 3 3 3 3 3 2" xfId="43699" xr:uid="{00000000-0005-0000-0000-00006FBD0000}"/>
    <cellStyle name="Normal 12 8 2 3 3 3 3 4" xfId="30889" xr:uid="{00000000-0005-0000-0000-000070BD0000}"/>
    <cellStyle name="Normal 12 8 2 3 3 3 4" xfId="12588" xr:uid="{00000000-0005-0000-0000-000071BD0000}"/>
    <cellStyle name="Normal 12 8 2 3 3 3 4 2" xfId="25399" xr:uid="{00000000-0005-0000-0000-000072BD0000}"/>
    <cellStyle name="Normal 12 8 2 3 3 3 4 2 2" xfId="51019" xr:uid="{00000000-0005-0000-0000-000073BD0000}"/>
    <cellStyle name="Normal 12 8 2 3 3 3 4 3" xfId="38209" xr:uid="{00000000-0005-0000-0000-000074BD0000}"/>
    <cellStyle name="Normal 12 8 2 3 3 3 5" xfId="7098" xr:uid="{00000000-0005-0000-0000-000075BD0000}"/>
    <cellStyle name="Normal 12 8 2 3 3 3 5 2" xfId="19909" xr:uid="{00000000-0005-0000-0000-000076BD0000}"/>
    <cellStyle name="Normal 12 8 2 3 3 3 5 2 2" xfId="45529" xr:uid="{00000000-0005-0000-0000-000077BD0000}"/>
    <cellStyle name="Normal 12 8 2 3 3 3 5 3" xfId="32719" xr:uid="{00000000-0005-0000-0000-000078BD0000}"/>
    <cellStyle name="Normal 12 8 2 3 3 3 6" xfId="14419" xr:uid="{00000000-0005-0000-0000-000079BD0000}"/>
    <cellStyle name="Normal 12 8 2 3 3 3 6 2" xfId="40039" xr:uid="{00000000-0005-0000-0000-00007ABD0000}"/>
    <cellStyle name="Normal 12 8 2 3 3 3 7" xfId="27229" xr:uid="{00000000-0005-0000-0000-00007BBD0000}"/>
    <cellStyle name="Normal 12 8 2 3 3 4" xfId="2544" xr:uid="{00000000-0005-0000-0000-00007CBD0000}"/>
    <cellStyle name="Normal 12 8 2 3 3 4 2" xfId="8034" xr:uid="{00000000-0005-0000-0000-00007DBD0000}"/>
    <cellStyle name="Normal 12 8 2 3 3 4 2 2" xfId="20845" xr:uid="{00000000-0005-0000-0000-00007EBD0000}"/>
    <cellStyle name="Normal 12 8 2 3 3 4 2 2 2" xfId="46465" xr:uid="{00000000-0005-0000-0000-00007FBD0000}"/>
    <cellStyle name="Normal 12 8 2 3 3 4 2 3" xfId="33655" xr:uid="{00000000-0005-0000-0000-000080BD0000}"/>
    <cellStyle name="Normal 12 8 2 3 3 4 3" xfId="15355" xr:uid="{00000000-0005-0000-0000-000081BD0000}"/>
    <cellStyle name="Normal 12 8 2 3 3 4 3 2" xfId="40975" xr:uid="{00000000-0005-0000-0000-000082BD0000}"/>
    <cellStyle name="Normal 12 8 2 3 3 4 4" xfId="28165" xr:uid="{00000000-0005-0000-0000-000083BD0000}"/>
    <cellStyle name="Normal 12 8 2 3 3 5" xfId="4374" xr:uid="{00000000-0005-0000-0000-000084BD0000}"/>
    <cellStyle name="Normal 12 8 2 3 3 5 2" xfId="9864" xr:uid="{00000000-0005-0000-0000-000085BD0000}"/>
    <cellStyle name="Normal 12 8 2 3 3 5 2 2" xfId="22675" xr:uid="{00000000-0005-0000-0000-000086BD0000}"/>
    <cellStyle name="Normal 12 8 2 3 3 5 2 2 2" xfId="48295" xr:uid="{00000000-0005-0000-0000-000087BD0000}"/>
    <cellStyle name="Normal 12 8 2 3 3 5 2 3" xfId="35485" xr:uid="{00000000-0005-0000-0000-000088BD0000}"/>
    <cellStyle name="Normal 12 8 2 3 3 5 3" xfId="17185" xr:uid="{00000000-0005-0000-0000-000089BD0000}"/>
    <cellStyle name="Normal 12 8 2 3 3 5 3 2" xfId="42805" xr:uid="{00000000-0005-0000-0000-00008ABD0000}"/>
    <cellStyle name="Normal 12 8 2 3 3 5 4" xfId="29995" xr:uid="{00000000-0005-0000-0000-00008BBD0000}"/>
    <cellStyle name="Normal 12 8 2 3 3 6" xfId="11694" xr:uid="{00000000-0005-0000-0000-00008CBD0000}"/>
    <cellStyle name="Normal 12 8 2 3 3 6 2" xfId="24505" xr:uid="{00000000-0005-0000-0000-00008DBD0000}"/>
    <cellStyle name="Normal 12 8 2 3 3 6 2 2" xfId="50125" xr:uid="{00000000-0005-0000-0000-00008EBD0000}"/>
    <cellStyle name="Normal 12 8 2 3 3 6 3" xfId="37315" xr:uid="{00000000-0005-0000-0000-00008FBD0000}"/>
    <cellStyle name="Normal 12 8 2 3 3 7" xfId="6204" xr:uid="{00000000-0005-0000-0000-000090BD0000}"/>
    <cellStyle name="Normal 12 8 2 3 3 7 2" xfId="19015" xr:uid="{00000000-0005-0000-0000-000091BD0000}"/>
    <cellStyle name="Normal 12 8 2 3 3 7 2 2" xfId="44635" xr:uid="{00000000-0005-0000-0000-000092BD0000}"/>
    <cellStyle name="Normal 12 8 2 3 3 7 3" xfId="31825" xr:uid="{00000000-0005-0000-0000-000093BD0000}"/>
    <cellStyle name="Normal 12 8 2 3 3 8" xfId="13525" xr:uid="{00000000-0005-0000-0000-000094BD0000}"/>
    <cellStyle name="Normal 12 8 2 3 3 8 2" xfId="39145" xr:uid="{00000000-0005-0000-0000-000095BD0000}"/>
    <cellStyle name="Normal 12 8 2 3 3 9" xfId="26335" xr:uid="{00000000-0005-0000-0000-000096BD0000}"/>
    <cellStyle name="Normal 12 8 2 3 4" xfId="488" xr:uid="{00000000-0005-0000-0000-000097BD0000}"/>
    <cellStyle name="Normal 12 8 2 3 4 2" xfId="1383" xr:uid="{00000000-0005-0000-0000-000098BD0000}"/>
    <cellStyle name="Normal 12 8 2 3 4 2 2" xfId="3213" xr:uid="{00000000-0005-0000-0000-000099BD0000}"/>
    <cellStyle name="Normal 12 8 2 3 4 2 2 2" xfId="8703" xr:uid="{00000000-0005-0000-0000-00009ABD0000}"/>
    <cellStyle name="Normal 12 8 2 3 4 2 2 2 2" xfId="21514" xr:uid="{00000000-0005-0000-0000-00009BBD0000}"/>
    <cellStyle name="Normal 12 8 2 3 4 2 2 2 2 2" xfId="47134" xr:uid="{00000000-0005-0000-0000-00009CBD0000}"/>
    <cellStyle name="Normal 12 8 2 3 4 2 2 2 3" xfId="34324" xr:uid="{00000000-0005-0000-0000-00009DBD0000}"/>
    <cellStyle name="Normal 12 8 2 3 4 2 2 3" xfId="16024" xr:uid="{00000000-0005-0000-0000-00009EBD0000}"/>
    <cellStyle name="Normal 12 8 2 3 4 2 2 3 2" xfId="41644" xr:uid="{00000000-0005-0000-0000-00009FBD0000}"/>
    <cellStyle name="Normal 12 8 2 3 4 2 2 4" xfId="28834" xr:uid="{00000000-0005-0000-0000-0000A0BD0000}"/>
    <cellStyle name="Normal 12 8 2 3 4 2 3" xfId="5043" xr:uid="{00000000-0005-0000-0000-0000A1BD0000}"/>
    <cellStyle name="Normal 12 8 2 3 4 2 3 2" xfId="10533" xr:uid="{00000000-0005-0000-0000-0000A2BD0000}"/>
    <cellStyle name="Normal 12 8 2 3 4 2 3 2 2" xfId="23344" xr:uid="{00000000-0005-0000-0000-0000A3BD0000}"/>
    <cellStyle name="Normal 12 8 2 3 4 2 3 2 2 2" xfId="48964" xr:uid="{00000000-0005-0000-0000-0000A4BD0000}"/>
    <cellStyle name="Normal 12 8 2 3 4 2 3 2 3" xfId="36154" xr:uid="{00000000-0005-0000-0000-0000A5BD0000}"/>
    <cellStyle name="Normal 12 8 2 3 4 2 3 3" xfId="17854" xr:uid="{00000000-0005-0000-0000-0000A6BD0000}"/>
    <cellStyle name="Normal 12 8 2 3 4 2 3 3 2" xfId="43474" xr:uid="{00000000-0005-0000-0000-0000A7BD0000}"/>
    <cellStyle name="Normal 12 8 2 3 4 2 3 4" xfId="30664" xr:uid="{00000000-0005-0000-0000-0000A8BD0000}"/>
    <cellStyle name="Normal 12 8 2 3 4 2 4" xfId="12363" xr:uid="{00000000-0005-0000-0000-0000A9BD0000}"/>
    <cellStyle name="Normal 12 8 2 3 4 2 4 2" xfId="25174" xr:uid="{00000000-0005-0000-0000-0000AABD0000}"/>
    <cellStyle name="Normal 12 8 2 3 4 2 4 2 2" xfId="50794" xr:uid="{00000000-0005-0000-0000-0000ABBD0000}"/>
    <cellStyle name="Normal 12 8 2 3 4 2 4 3" xfId="37984" xr:uid="{00000000-0005-0000-0000-0000ACBD0000}"/>
    <cellStyle name="Normal 12 8 2 3 4 2 5" xfId="6873" xr:uid="{00000000-0005-0000-0000-0000ADBD0000}"/>
    <cellStyle name="Normal 12 8 2 3 4 2 5 2" xfId="19684" xr:uid="{00000000-0005-0000-0000-0000AEBD0000}"/>
    <cellStyle name="Normal 12 8 2 3 4 2 5 2 2" xfId="45304" xr:uid="{00000000-0005-0000-0000-0000AFBD0000}"/>
    <cellStyle name="Normal 12 8 2 3 4 2 5 3" xfId="32494" xr:uid="{00000000-0005-0000-0000-0000B0BD0000}"/>
    <cellStyle name="Normal 12 8 2 3 4 2 6" xfId="14194" xr:uid="{00000000-0005-0000-0000-0000B1BD0000}"/>
    <cellStyle name="Normal 12 8 2 3 4 2 6 2" xfId="39814" xr:uid="{00000000-0005-0000-0000-0000B2BD0000}"/>
    <cellStyle name="Normal 12 8 2 3 4 2 7" xfId="27004" xr:uid="{00000000-0005-0000-0000-0000B3BD0000}"/>
    <cellStyle name="Normal 12 8 2 3 4 3" xfId="2319" xr:uid="{00000000-0005-0000-0000-0000B4BD0000}"/>
    <cellStyle name="Normal 12 8 2 3 4 3 2" xfId="7809" xr:uid="{00000000-0005-0000-0000-0000B5BD0000}"/>
    <cellStyle name="Normal 12 8 2 3 4 3 2 2" xfId="20620" xr:uid="{00000000-0005-0000-0000-0000B6BD0000}"/>
    <cellStyle name="Normal 12 8 2 3 4 3 2 2 2" xfId="46240" xr:uid="{00000000-0005-0000-0000-0000B7BD0000}"/>
    <cellStyle name="Normal 12 8 2 3 4 3 2 3" xfId="33430" xr:uid="{00000000-0005-0000-0000-0000B8BD0000}"/>
    <cellStyle name="Normal 12 8 2 3 4 3 3" xfId="15130" xr:uid="{00000000-0005-0000-0000-0000B9BD0000}"/>
    <cellStyle name="Normal 12 8 2 3 4 3 3 2" xfId="40750" xr:uid="{00000000-0005-0000-0000-0000BABD0000}"/>
    <cellStyle name="Normal 12 8 2 3 4 3 4" xfId="27940" xr:uid="{00000000-0005-0000-0000-0000BBBD0000}"/>
    <cellStyle name="Normal 12 8 2 3 4 4" xfId="4149" xr:uid="{00000000-0005-0000-0000-0000BCBD0000}"/>
    <cellStyle name="Normal 12 8 2 3 4 4 2" xfId="9639" xr:uid="{00000000-0005-0000-0000-0000BDBD0000}"/>
    <cellStyle name="Normal 12 8 2 3 4 4 2 2" xfId="22450" xr:uid="{00000000-0005-0000-0000-0000BEBD0000}"/>
    <cellStyle name="Normal 12 8 2 3 4 4 2 2 2" xfId="48070" xr:uid="{00000000-0005-0000-0000-0000BFBD0000}"/>
    <cellStyle name="Normal 12 8 2 3 4 4 2 3" xfId="35260" xr:uid="{00000000-0005-0000-0000-0000C0BD0000}"/>
    <cellStyle name="Normal 12 8 2 3 4 4 3" xfId="16960" xr:uid="{00000000-0005-0000-0000-0000C1BD0000}"/>
    <cellStyle name="Normal 12 8 2 3 4 4 3 2" xfId="42580" xr:uid="{00000000-0005-0000-0000-0000C2BD0000}"/>
    <cellStyle name="Normal 12 8 2 3 4 4 4" xfId="29770" xr:uid="{00000000-0005-0000-0000-0000C3BD0000}"/>
    <cellStyle name="Normal 12 8 2 3 4 5" xfId="11469" xr:uid="{00000000-0005-0000-0000-0000C4BD0000}"/>
    <cellStyle name="Normal 12 8 2 3 4 5 2" xfId="24280" xr:uid="{00000000-0005-0000-0000-0000C5BD0000}"/>
    <cellStyle name="Normal 12 8 2 3 4 5 2 2" xfId="49900" xr:uid="{00000000-0005-0000-0000-0000C6BD0000}"/>
    <cellStyle name="Normal 12 8 2 3 4 5 3" xfId="37090" xr:uid="{00000000-0005-0000-0000-0000C7BD0000}"/>
    <cellStyle name="Normal 12 8 2 3 4 6" xfId="5979" xr:uid="{00000000-0005-0000-0000-0000C8BD0000}"/>
    <cellStyle name="Normal 12 8 2 3 4 6 2" xfId="18790" xr:uid="{00000000-0005-0000-0000-0000C9BD0000}"/>
    <cellStyle name="Normal 12 8 2 3 4 6 2 2" xfId="44410" xr:uid="{00000000-0005-0000-0000-0000CABD0000}"/>
    <cellStyle name="Normal 12 8 2 3 4 6 3" xfId="31600" xr:uid="{00000000-0005-0000-0000-0000CBBD0000}"/>
    <cellStyle name="Normal 12 8 2 3 4 7" xfId="13300" xr:uid="{00000000-0005-0000-0000-0000CCBD0000}"/>
    <cellStyle name="Normal 12 8 2 3 4 7 2" xfId="38920" xr:uid="{00000000-0005-0000-0000-0000CDBD0000}"/>
    <cellStyle name="Normal 12 8 2 3 4 8" xfId="26110" xr:uid="{00000000-0005-0000-0000-0000CEBD0000}"/>
    <cellStyle name="Normal 12 8 2 3 5" xfId="847" xr:uid="{00000000-0005-0000-0000-0000CFBD0000}"/>
    <cellStyle name="Normal 12 8 2 3 5 2" xfId="1742" xr:uid="{00000000-0005-0000-0000-0000D0BD0000}"/>
    <cellStyle name="Normal 12 8 2 3 5 2 2" xfId="3572" xr:uid="{00000000-0005-0000-0000-0000D1BD0000}"/>
    <cellStyle name="Normal 12 8 2 3 5 2 2 2" xfId="9062" xr:uid="{00000000-0005-0000-0000-0000D2BD0000}"/>
    <cellStyle name="Normal 12 8 2 3 5 2 2 2 2" xfId="21873" xr:uid="{00000000-0005-0000-0000-0000D3BD0000}"/>
    <cellStyle name="Normal 12 8 2 3 5 2 2 2 2 2" xfId="47493" xr:uid="{00000000-0005-0000-0000-0000D4BD0000}"/>
    <cellStyle name="Normal 12 8 2 3 5 2 2 2 3" xfId="34683" xr:uid="{00000000-0005-0000-0000-0000D5BD0000}"/>
    <cellStyle name="Normal 12 8 2 3 5 2 2 3" xfId="16383" xr:uid="{00000000-0005-0000-0000-0000D6BD0000}"/>
    <cellStyle name="Normal 12 8 2 3 5 2 2 3 2" xfId="42003" xr:uid="{00000000-0005-0000-0000-0000D7BD0000}"/>
    <cellStyle name="Normal 12 8 2 3 5 2 2 4" xfId="29193" xr:uid="{00000000-0005-0000-0000-0000D8BD0000}"/>
    <cellStyle name="Normal 12 8 2 3 5 2 3" xfId="5402" xr:uid="{00000000-0005-0000-0000-0000D9BD0000}"/>
    <cellStyle name="Normal 12 8 2 3 5 2 3 2" xfId="10892" xr:uid="{00000000-0005-0000-0000-0000DABD0000}"/>
    <cellStyle name="Normal 12 8 2 3 5 2 3 2 2" xfId="23703" xr:uid="{00000000-0005-0000-0000-0000DBBD0000}"/>
    <cellStyle name="Normal 12 8 2 3 5 2 3 2 2 2" xfId="49323" xr:uid="{00000000-0005-0000-0000-0000DCBD0000}"/>
    <cellStyle name="Normal 12 8 2 3 5 2 3 2 3" xfId="36513" xr:uid="{00000000-0005-0000-0000-0000DDBD0000}"/>
    <cellStyle name="Normal 12 8 2 3 5 2 3 3" xfId="18213" xr:uid="{00000000-0005-0000-0000-0000DEBD0000}"/>
    <cellStyle name="Normal 12 8 2 3 5 2 3 3 2" xfId="43833" xr:uid="{00000000-0005-0000-0000-0000DFBD0000}"/>
    <cellStyle name="Normal 12 8 2 3 5 2 3 4" xfId="31023" xr:uid="{00000000-0005-0000-0000-0000E0BD0000}"/>
    <cellStyle name="Normal 12 8 2 3 5 2 4" xfId="12722" xr:uid="{00000000-0005-0000-0000-0000E1BD0000}"/>
    <cellStyle name="Normal 12 8 2 3 5 2 4 2" xfId="25533" xr:uid="{00000000-0005-0000-0000-0000E2BD0000}"/>
    <cellStyle name="Normal 12 8 2 3 5 2 4 2 2" xfId="51153" xr:uid="{00000000-0005-0000-0000-0000E3BD0000}"/>
    <cellStyle name="Normal 12 8 2 3 5 2 4 3" xfId="38343" xr:uid="{00000000-0005-0000-0000-0000E4BD0000}"/>
    <cellStyle name="Normal 12 8 2 3 5 2 5" xfId="7232" xr:uid="{00000000-0005-0000-0000-0000E5BD0000}"/>
    <cellStyle name="Normal 12 8 2 3 5 2 5 2" xfId="20043" xr:uid="{00000000-0005-0000-0000-0000E6BD0000}"/>
    <cellStyle name="Normal 12 8 2 3 5 2 5 2 2" xfId="45663" xr:uid="{00000000-0005-0000-0000-0000E7BD0000}"/>
    <cellStyle name="Normal 12 8 2 3 5 2 5 3" xfId="32853" xr:uid="{00000000-0005-0000-0000-0000E8BD0000}"/>
    <cellStyle name="Normal 12 8 2 3 5 2 6" xfId="14553" xr:uid="{00000000-0005-0000-0000-0000E9BD0000}"/>
    <cellStyle name="Normal 12 8 2 3 5 2 6 2" xfId="40173" xr:uid="{00000000-0005-0000-0000-0000EABD0000}"/>
    <cellStyle name="Normal 12 8 2 3 5 2 7" xfId="27363" xr:uid="{00000000-0005-0000-0000-0000EBBD0000}"/>
    <cellStyle name="Normal 12 8 2 3 5 3" xfId="2678" xr:uid="{00000000-0005-0000-0000-0000ECBD0000}"/>
    <cellStyle name="Normal 12 8 2 3 5 3 2" xfId="8168" xr:uid="{00000000-0005-0000-0000-0000EDBD0000}"/>
    <cellStyle name="Normal 12 8 2 3 5 3 2 2" xfId="20979" xr:uid="{00000000-0005-0000-0000-0000EEBD0000}"/>
    <cellStyle name="Normal 12 8 2 3 5 3 2 2 2" xfId="46599" xr:uid="{00000000-0005-0000-0000-0000EFBD0000}"/>
    <cellStyle name="Normal 12 8 2 3 5 3 2 3" xfId="33789" xr:uid="{00000000-0005-0000-0000-0000F0BD0000}"/>
    <cellStyle name="Normal 12 8 2 3 5 3 3" xfId="15489" xr:uid="{00000000-0005-0000-0000-0000F1BD0000}"/>
    <cellStyle name="Normal 12 8 2 3 5 3 3 2" xfId="41109" xr:uid="{00000000-0005-0000-0000-0000F2BD0000}"/>
    <cellStyle name="Normal 12 8 2 3 5 3 4" xfId="28299" xr:uid="{00000000-0005-0000-0000-0000F3BD0000}"/>
    <cellStyle name="Normal 12 8 2 3 5 4" xfId="4508" xr:uid="{00000000-0005-0000-0000-0000F4BD0000}"/>
    <cellStyle name="Normal 12 8 2 3 5 4 2" xfId="9998" xr:uid="{00000000-0005-0000-0000-0000F5BD0000}"/>
    <cellStyle name="Normal 12 8 2 3 5 4 2 2" xfId="22809" xr:uid="{00000000-0005-0000-0000-0000F6BD0000}"/>
    <cellStyle name="Normal 12 8 2 3 5 4 2 2 2" xfId="48429" xr:uid="{00000000-0005-0000-0000-0000F7BD0000}"/>
    <cellStyle name="Normal 12 8 2 3 5 4 2 3" xfId="35619" xr:uid="{00000000-0005-0000-0000-0000F8BD0000}"/>
    <cellStyle name="Normal 12 8 2 3 5 4 3" xfId="17319" xr:uid="{00000000-0005-0000-0000-0000F9BD0000}"/>
    <cellStyle name="Normal 12 8 2 3 5 4 3 2" xfId="42939" xr:uid="{00000000-0005-0000-0000-0000FABD0000}"/>
    <cellStyle name="Normal 12 8 2 3 5 4 4" xfId="30129" xr:uid="{00000000-0005-0000-0000-0000FBBD0000}"/>
    <cellStyle name="Normal 12 8 2 3 5 5" xfId="11828" xr:uid="{00000000-0005-0000-0000-0000FCBD0000}"/>
    <cellStyle name="Normal 12 8 2 3 5 5 2" xfId="24639" xr:uid="{00000000-0005-0000-0000-0000FDBD0000}"/>
    <cellStyle name="Normal 12 8 2 3 5 5 2 2" xfId="50259" xr:uid="{00000000-0005-0000-0000-0000FEBD0000}"/>
    <cellStyle name="Normal 12 8 2 3 5 5 3" xfId="37449" xr:uid="{00000000-0005-0000-0000-0000FFBD0000}"/>
    <cellStyle name="Normal 12 8 2 3 5 6" xfId="6338" xr:uid="{00000000-0005-0000-0000-000000BE0000}"/>
    <cellStyle name="Normal 12 8 2 3 5 6 2" xfId="19149" xr:uid="{00000000-0005-0000-0000-000001BE0000}"/>
    <cellStyle name="Normal 12 8 2 3 5 6 2 2" xfId="44769" xr:uid="{00000000-0005-0000-0000-000002BE0000}"/>
    <cellStyle name="Normal 12 8 2 3 5 6 3" xfId="31959" xr:uid="{00000000-0005-0000-0000-000003BE0000}"/>
    <cellStyle name="Normal 12 8 2 3 5 7" xfId="13659" xr:uid="{00000000-0005-0000-0000-000004BE0000}"/>
    <cellStyle name="Normal 12 8 2 3 5 7 2" xfId="39279" xr:uid="{00000000-0005-0000-0000-000005BE0000}"/>
    <cellStyle name="Normal 12 8 2 3 5 8" xfId="26469" xr:uid="{00000000-0005-0000-0000-000006BE0000}"/>
    <cellStyle name="Normal 12 8 2 3 6" xfId="1248" xr:uid="{00000000-0005-0000-0000-000007BE0000}"/>
    <cellStyle name="Normal 12 8 2 3 6 2" xfId="3078" xr:uid="{00000000-0005-0000-0000-000008BE0000}"/>
    <cellStyle name="Normal 12 8 2 3 6 2 2" xfId="8568" xr:uid="{00000000-0005-0000-0000-000009BE0000}"/>
    <cellStyle name="Normal 12 8 2 3 6 2 2 2" xfId="21379" xr:uid="{00000000-0005-0000-0000-00000ABE0000}"/>
    <cellStyle name="Normal 12 8 2 3 6 2 2 2 2" xfId="46999" xr:uid="{00000000-0005-0000-0000-00000BBE0000}"/>
    <cellStyle name="Normal 12 8 2 3 6 2 2 3" xfId="34189" xr:uid="{00000000-0005-0000-0000-00000CBE0000}"/>
    <cellStyle name="Normal 12 8 2 3 6 2 3" xfId="15889" xr:uid="{00000000-0005-0000-0000-00000DBE0000}"/>
    <cellStyle name="Normal 12 8 2 3 6 2 3 2" xfId="41509" xr:uid="{00000000-0005-0000-0000-00000EBE0000}"/>
    <cellStyle name="Normal 12 8 2 3 6 2 4" xfId="28699" xr:uid="{00000000-0005-0000-0000-00000FBE0000}"/>
    <cellStyle name="Normal 12 8 2 3 6 3" xfId="4908" xr:uid="{00000000-0005-0000-0000-000010BE0000}"/>
    <cellStyle name="Normal 12 8 2 3 6 3 2" xfId="10398" xr:uid="{00000000-0005-0000-0000-000011BE0000}"/>
    <cellStyle name="Normal 12 8 2 3 6 3 2 2" xfId="23209" xr:uid="{00000000-0005-0000-0000-000012BE0000}"/>
    <cellStyle name="Normal 12 8 2 3 6 3 2 2 2" xfId="48829" xr:uid="{00000000-0005-0000-0000-000013BE0000}"/>
    <cellStyle name="Normal 12 8 2 3 6 3 2 3" xfId="36019" xr:uid="{00000000-0005-0000-0000-000014BE0000}"/>
    <cellStyle name="Normal 12 8 2 3 6 3 3" xfId="17719" xr:uid="{00000000-0005-0000-0000-000015BE0000}"/>
    <cellStyle name="Normal 12 8 2 3 6 3 3 2" xfId="43339" xr:uid="{00000000-0005-0000-0000-000016BE0000}"/>
    <cellStyle name="Normal 12 8 2 3 6 3 4" xfId="30529" xr:uid="{00000000-0005-0000-0000-000017BE0000}"/>
    <cellStyle name="Normal 12 8 2 3 6 4" xfId="12228" xr:uid="{00000000-0005-0000-0000-000018BE0000}"/>
    <cellStyle name="Normal 12 8 2 3 6 4 2" xfId="25039" xr:uid="{00000000-0005-0000-0000-000019BE0000}"/>
    <cellStyle name="Normal 12 8 2 3 6 4 2 2" xfId="50659" xr:uid="{00000000-0005-0000-0000-00001ABE0000}"/>
    <cellStyle name="Normal 12 8 2 3 6 4 3" xfId="37849" xr:uid="{00000000-0005-0000-0000-00001BBE0000}"/>
    <cellStyle name="Normal 12 8 2 3 6 5" xfId="6738" xr:uid="{00000000-0005-0000-0000-00001CBE0000}"/>
    <cellStyle name="Normal 12 8 2 3 6 5 2" xfId="19549" xr:uid="{00000000-0005-0000-0000-00001DBE0000}"/>
    <cellStyle name="Normal 12 8 2 3 6 5 2 2" xfId="45169" xr:uid="{00000000-0005-0000-0000-00001EBE0000}"/>
    <cellStyle name="Normal 12 8 2 3 6 5 3" xfId="32359" xr:uid="{00000000-0005-0000-0000-00001FBE0000}"/>
    <cellStyle name="Normal 12 8 2 3 6 6" xfId="14059" xr:uid="{00000000-0005-0000-0000-000020BE0000}"/>
    <cellStyle name="Normal 12 8 2 3 6 6 2" xfId="39679" xr:uid="{00000000-0005-0000-0000-000021BE0000}"/>
    <cellStyle name="Normal 12 8 2 3 6 7" xfId="26869" xr:uid="{00000000-0005-0000-0000-000022BE0000}"/>
    <cellStyle name="Normal 12 8 2 3 7" xfId="2184" xr:uid="{00000000-0005-0000-0000-000023BE0000}"/>
    <cellStyle name="Normal 12 8 2 3 7 2" xfId="7674" xr:uid="{00000000-0005-0000-0000-000024BE0000}"/>
    <cellStyle name="Normal 12 8 2 3 7 2 2" xfId="20485" xr:uid="{00000000-0005-0000-0000-000025BE0000}"/>
    <cellStyle name="Normal 12 8 2 3 7 2 2 2" xfId="46105" xr:uid="{00000000-0005-0000-0000-000026BE0000}"/>
    <cellStyle name="Normal 12 8 2 3 7 2 3" xfId="33295" xr:uid="{00000000-0005-0000-0000-000027BE0000}"/>
    <cellStyle name="Normal 12 8 2 3 7 3" xfId="14995" xr:uid="{00000000-0005-0000-0000-000028BE0000}"/>
    <cellStyle name="Normal 12 8 2 3 7 3 2" xfId="40615" xr:uid="{00000000-0005-0000-0000-000029BE0000}"/>
    <cellStyle name="Normal 12 8 2 3 7 4" xfId="27805" xr:uid="{00000000-0005-0000-0000-00002ABE0000}"/>
    <cellStyle name="Normal 12 8 2 3 8" xfId="4014" xr:uid="{00000000-0005-0000-0000-00002BBE0000}"/>
    <cellStyle name="Normal 12 8 2 3 8 2" xfId="9504" xr:uid="{00000000-0005-0000-0000-00002CBE0000}"/>
    <cellStyle name="Normal 12 8 2 3 8 2 2" xfId="22315" xr:uid="{00000000-0005-0000-0000-00002DBE0000}"/>
    <cellStyle name="Normal 12 8 2 3 8 2 2 2" xfId="47935" xr:uid="{00000000-0005-0000-0000-00002EBE0000}"/>
    <cellStyle name="Normal 12 8 2 3 8 2 3" xfId="35125" xr:uid="{00000000-0005-0000-0000-00002FBE0000}"/>
    <cellStyle name="Normal 12 8 2 3 8 3" xfId="16825" xr:uid="{00000000-0005-0000-0000-000030BE0000}"/>
    <cellStyle name="Normal 12 8 2 3 8 3 2" xfId="42445" xr:uid="{00000000-0005-0000-0000-000031BE0000}"/>
    <cellStyle name="Normal 12 8 2 3 8 4" xfId="29635" xr:uid="{00000000-0005-0000-0000-000032BE0000}"/>
    <cellStyle name="Normal 12 8 2 3 9" xfId="11334" xr:uid="{00000000-0005-0000-0000-000033BE0000}"/>
    <cellStyle name="Normal 12 8 2 3 9 2" xfId="24145" xr:uid="{00000000-0005-0000-0000-000034BE0000}"/>
    <cellStyle name="Normal 12 8 2 3 9 2 2" xfId="49765" xr:uid="{00000000-0005-0000-0000-000035BE0000}"/>
    <cellStyle name="Normal 12 8 2 3 9 3" xfId="36955" xr:uid="{00000000-0005-0000-0000-000036BE0000}"/>
    <cellStyle name="Normal 12 8 2 4" xfId="400" xr:uid="{00000000-0005-0000-0000-000037BE0000}"/>
    <cellStyle name="Normal 12 8 2 4 2" xfId="888" xr:uid="{00000000-0005-0000-0000-000038BE0000}"/>
    <cellStyle name="Normal 12 8 2 4 2 2" xfId="1783" xr:uid="{00000000-0005-0000-0000-000039BE0000}"/>
    <cellStyle name="Normal 12 8 2 4 2 2 2" xfId="3613" xr:uid="{00000000-0005-0000-0000-00003ABE0000}"/>
    <cellStyle name="Normal 12 8 2 4 2 2 2 2" xfId="9103" xr:uid="{00000000-0005-0000-0000-00003BBE0000}"/>
    <cellStyle name="Normal 12 8 2 4 2 2 2 2 2" xfId="21914" xr:uid="{00000000-0005-0000-0000-00003CBE0000}"/>
    <cellStyle name="Normal 12 8 2 4 2 2 2 2 2 2" xfId="47534" xr:uid="{00000000-0005-0000-0000-00003DBE0000}"/>
    <cellStyle name="Normal 12 8 2 4 2 2 2 2 3" xfId="34724" xr:uid="{00000000-0005-0000-0000-00003EBE0000}"/>
    <cellStyle name="Normal 12 8 2 4 2 2 2 3" xfId="16424" xr:uid="{00000000-0005-0000-0000-00003FBE0000}"/>
    <cellStyle name="Normal 12 8 2 4 2 2 2 3 2" xfId="42044" xr:uid="{00000000-0005-0000-0000-000040BE0000}"/>
    <cellStyle name="Normal 12 8 2 4 2 2 2 4" xfId="29234" xr:uid="{00000000-0005-0000-0000-000041BE0000}"/>
    <cellStyle name="Normal 12 8 2 4 2 2 3" xfId="5443" xr:uid="{00000000-0005-0000-0000-000042BE0000}"/>
    <cellStyle name="Normal 12 8 2 4 2 2 3 2" xfId="10933" xr:uid="{00000000-0005-0000-0000-000043BE0000}"/>
    <cellStyle name="Normal 12 8 2 4 2 2 3 2 2" xfId="23744" xr:uid="{00000000-0005-0000-0000-000044BE0000}"/>
    <cellStyle name="Normal 12 8 2 4 2 2 3 2 2 2" xfId="49364" xr:uid="{00000000-0005-0000-0000-000045BE0000}"/>
    <cellStyle name="Normal 12 8 2 4 2 2 3 2 3" xfId="36554" xr:uid="{00000000-0005-0000-0000-000046BE0000}"/>
    <cellStyle name="Normal 12 8 2 4 2 2 3 3" xfId="18254" xr:uid="{00000000-0005-0000-0000-000047BE0000}"/>
    <cellStyle name="Normal 12 8 2 4 2 2 3 3 2" xfId="43874" xr:uid="{00000000-0005-0000-0000-000048BE0000}"/>
    <cellStyle name="Normal 12 8 2 4 2 2 3 4" xfId="31064" xr:uid="{00000000-0005-0000-0000-000049BE0000}"/>
    <cellStyle name="Normal 12 8 2 4 2 2 4" xfId="12763" xr:uid="{00000000-0005-0000-0000-00004ABE0000}"/>
    <cellStyle name="Normal 12 8 2 4 2 2 4 2" xfId="25574" xr:uid="{00000000-0005-0000-0000-00004BBE0000}"/>
    <cellStyle name="Normal 12 8 2 4 2 2 4 2 2" xfId="51194" xr:uid="{00000000-0005-0000-0000-00004CBE0000}"/>
    <cellStyle name="Normal 12 8 2 4 2 2 4 3" xfId="38384" xr:uid="{00000000-0005-0000-0000-00004DBE0000}"/>
    <cellStyle name="Normal 12 8 2 4 2 2 5" xfId="7273" xr:uid="{00000000-0005-0000-0000-00004EBE0000}"/>
    <cellStyle name="Normal 12 8 2 4 2 2 5 2" xfId="20084" xr:uid="{00000000-0005-0000-0000-00004FBE0000}"/>
    <cellStyle name="Normal 12 8 2 4 2 2 5 2 2" xfId="45704" xr:uid="{00000000-0005-0000-0000-000050BE0000}"/>
    <cellStyle name="Normal 12 8 2 4 2 2 5 3" xfId="32894" xr:uid="{00000000-0005-0000-0000-000051BE0000}"/>
    <cellStyle name="Normal 12 8 2 4 2 2 6" xfId="14594" xr:uid="{00000000-0005-0000-0000-000052BE0000}"/>
    <cellStyle name="Normal 12 8 2 4 2 2 6 2" xfId="40214" xr:uid="{00000000-0005-0000-0000-000053BE0000}"/>
    <cellStyle name="Normal 12 8 2 4 2 2 7" xfId="27404" xr:uid="{00000000-0005-0000-0000-000054BE0000}"/>
    <cellStyle name="Normal 12 8 2 4 2 3" xfId="2719" xr:uid="{00000000-0005-0000-0000-000055BE0000}"/>
    <cellStyle name="Normal 12 8 2 4 2 3 2" xfId="8209" xr:uid="{00000000-0005-0000-0000-000056BE0000}"/>
    <cellStyle name="Normal 12 8 2 4 2 3 2 2" xfId="21020" xr:uid="{00000000-0005-0000-0000-000057BE0000}"/>
    <cellStyle name="Normal 12 8 2 4 2 3 2 2 2" xfId="46640" xr:uid="{00000000-0005-0000-0000-000058BE0000}"/>
    <cellStyle name="Normal 12 8 2 4 2 3 2 3" xfId="33830" xr:uid="{00000000-0005-0000-0000-000059BE0000}"/>
    <cellStyle name="Normal 12 8 2 4 2 3 3" xfId="15530" xr:uid="{00000000-0005-0000-0000-00005ABE0000}"/>
    <cellStyle name="Normal 12 8 2 4 2 3 3 2" xfId="41150" xr:uid="{00000000-0005-0000-0000-00005BBE0000}"/>
    <cellStyle name="Normal 12 8 2 4 2 3 4" xfId="28340" xr:uid="{00000000-0005-0000-0000-00005CBE0000}"/>
    <cellStyle name="Normal 12 8 2 4 2 4" xfId="4549" xr:uid="{00000000-0005-0000-0000-00005DBE0000}"/>
    <cellStyle name="Normal 12 8 2 4 2 4 2" xfId="10039" xr:uid="{00000000-0005-0000-0000-00005EBE0000}"/>
    <cellStyle name="Normal 12 8 2 4 2 4 2 2" xfId="22850" xr:uid="{00000000-0005-0000-0000-00005FBE0000}"/>
    <cellStyle name="Normal 12 8 2 4 2 4 2 2 2" xfId="48470" xr:uid="{00000000-0005-0000-0000-000060BE0000}"/>
    <cellStyle name="Normal 12 8 2 4 2 4 2 3" xfId="35660" xr:uid="{00000000-0005-0000-0000-000061BE0000}"/>
    <cellStyle name="Normal 12 8 2 4 2 4 3" xfId="17360" xr:uid="{00000000-0005-0000-0000-000062BE0000}"/>
    <cellStyle name="Normal 12 8 2 4 2 4 3 2" xfId="42980" xr:uid="{00000000-0005-0000-0000-000063BE0000}"/>
    <cellStyle name="Normal 12 8 2 4 2 4 4" xfId="30170" xr:uid="{00000000-0005-0000-0000-000064BE0000}"/>
    <cellStyle name="Normal 12 8 2 4 2 5" xfId="11869" xr:uid="{00000000-0005-0000-0000-000065BE0000}"/>
    <cellStyle name="Normal 12 8 2 4 2 5 2" xfId="24680" xr:uid="{00000000-0005-0000-0000-000066BE0000}"/>
    <cellStyle name="Normal 12 8 2 4 2 5 2 2" xfId="50300" xr:uid="{00000000-0005-0000-0000-000067BE0000}"/>
    <cellStyle name="Normal 12 8 2 4 2 5 3" xfId="37490" xr:uid="{00000000-0005-0000-0000-000068BE0000}"/>
    <cellStyle name="Normal 12 8 2 4 2 6" xfId="6379" xr:uid="{00000000-0005-0000-0000-000069BE0000}"/>
    <cellStyle name="Normal 12 8 2 4 2 6 2" xfId="19190" xr:uid="{00000000-0005-0000-0000-00006ABE0000}"/>
    <cellStyle name="Normal 12 8 2 4 2 6 2 2" xfId="44810" xr:uid="{00000000-0005-0000-0000-00006BBE0000}"/>
    <cellStyle name="Normal 12 8 2 4 2 6 3" xfId="32000" xr:uid="{00000000-0005-0000-0000-00006CBE0000}"/>
    <cellStyle name="Normal 12 8 2 4 2 7" xfId="13700" xr:uid="{00000000-0005-0000-0000-00006DBE0000}"/>
    <cellStyle name="Normal 12 8 2 4 2 7 2" xfId="39320" xr:uid="{00000000-0005-0000-0000-00006EBE0000}"/>
    <cellStyle name="Normal 12 8 2 4 2 8" xfId="26510" xr:uid="{00000000-0005-0000-0000-00006FBE0000}"/>
    <cellStyle name="Normal 12 8 2 4 3" xfId="1295" xr:uid="{00000000-0005-0000-0000-000070BE0000}"/>
    <cellStyle name="Normal 12 8 2 4 3 2" xfId="3125" xr:uid="{00000000-0005-0000-0000-000071BE0000}"/>
    <cellStyle name="Normal 12 8 2 4 3 2 2" xfId="8615" xr:uid="{00000000-0005-0000-0000-000072BE0000}"/>
    <cellStyle name="Normal 12 8 2 4 3 2 2 2" xfId="21426" xr:uid="{00000000-0005-0000-0000-000073BE0000}"/>
    <cellStyle name="Normal 12 8 2 4 3 2 2 2 2" xfId="47046" xr:uid="{00000000-0005-0000-0000-000074BE0000}"/>
    <cellStyle name="Normal 12 8 2 4 3 2 2 3" xfId="34236" xr:uid="{00000000-0005-0000-0000-000075BE0000}"/>
    <cellStyle name="Normal 12 8 2 4 3 2 3" xfId="15936" xr:uid="{00000000-0005-0000-0000-000076BE0000}"/>
    <cellStyle name="Normal 12 8 2 4 3 2 3 2" xfId="41556" xr:uid="{00000000-0005-0000-0000-000077BE0000}"/>
    <cellStyle name="Normal 12 8 2 4 3 2 4" xfId="28746" xr:uid="{00000000-0005-0000-0000-000078BE0000}"/>
    <cellStyle name="Normal 12 8 2 4 3 3" xfId="4955" xr:uid="{00000000-0005-0000-0000-000079BE0000}"/>
    <cellStyle name="Normal 12 8 2 4 3 3 2" xfId="10445" xr:uid="{00000000-0005-0000-0000-00007ABE0000}"/>
    <cellStyle name="Normal 12 8 2 4 3 3 2 2" xfId="23256" xr:uid="{00000000-0005-0000-0000-00007BBE0000}"/>
    <cellStyle name="Normal 12 8 2 4 3 3 2 2 2" xfId="48876" xr:uid="{00000000-0005-0000-0000-00007CBE0000}"/>
    <cellStyle name="Normal 12 8 2 4 3 3 2 3" xfId="36066" xr:uid="{00000000-0005-0000-0000-00007DBE0000}"/>
    <cellStyle name="Normal 12 8 2 4 3 3 3" xfId="17766" xr:uid="{00000000-0005-0000-0000-00007EBE0000}"/>
    <cellStyle name="Normal 12 8 2 4 3 3 3 2" xfId="43386" xr:uid="{00000000-0005-0000-0000-00007FBE0000}"/>
    <cellStyle name="Normal 12 8 2 4 3 3 4" xfId="30576" xr:uid="{00000000-0005-0000-0000-000080BE0000}"/>
    <cellStyle name="Normal 12 8 2 4 3 4" xfId="12275" xr:uid="{00000000-0005-0000-0000-000081BE0000}"/>
    <cellStyle name="Normal 12 8 2 4 3 4 2" xfId="25086" xr:uid="{00000000-0005-0000-0000-000082BE0000}"/>
    <cellStyle name="Normal 12 8 2 4 3 4 2 2" xfId="50706" xr:uid="{00000000-0005-0000-0000-000083BE0000}"/>
    <cellStyle name="Normal 12 8 2 4 3 4 3" xfId="37896" xr:uid="{00000000-0005-0000-0000-000084BE0000}"/>
    <cellStyle name="Normal 12 8 2 4 3 5" xfId="6785" xr:uid="{00000000-0005-0000-0000-000085BE0000}"/>
    <cellStyle name="Normal 12 8 2 4 3 5 2" xfId="19596" xr:uid="{00000000-0005-0000-0000-000086BE0000}"/>
    <cellStyle name="Normal 12 8 2 4 3 5 2 2" xfId="45216" xr:uid="{00000000-0005-0000-0000-000087BE0000}"/>
    <cellStyle name="Normal 12 8 2 4 3 5 3" xfId="32406" xr:uid="{00000000-0005-0000-0000-000088BE0000}"/>
    <cellStyle name="Normal 12 8 2 4 3 6" xfId="14106" xr:uid="{00000000-0005-0000-0000-000089BE0000}"/>
    <cellStyle name="Normal 12 8 2 4 3 6 2" xfId="39726" xr:uid="{00000000-0005-0000-0000-00008ABE0000}"/>
    <cellStyle name="Normal 12 8 2 4 3 7" xfId="26916" xr:uid="{00000000-0005-0000-0000-00008BBE0000}"/>
    <cellStyle name="Normal 12 8 2 4 4" xfId="2231" xr:uid="{00000000-0005-0000-0000-00008CBE0000}"/>
    <cellStyle name="Normal 12 8 2 4 4 2" xfId="7721" xr:uid="{00000000-0005-0000-0000-00008DBE0000}"/>
    <cellStyle name="Normal 12 8 2 4 4 2 2" xfId="20532" xr:uid="{00000000-0005-0000-0000-00008EBE0000}"/>
    <cellStyle name="Normal 12 8 2 4 4 2 2 2" xfId="46152" xr:uid="{00000000-0005-0000-0000-00008FBE0000}"/>
    <cellStyle name="Normal 12 8 2 4 4 2 3" xfId="33342" xr:uid="{00000000-0005-0000-0000-000090BE0000}"/>
    <cellStyle name="Normal 12 8 2 4 4 3" xfId="15042" xr:uid="{00000000-0005-0000-0000-000091BE0000}"/>
    <cellStyle name="Normal 12 8 2 4 4 3 2" xfId="40662" xr:uid="{00000000-0005-0000-0000-000092BE0000}"/>
    <cellStyle name="Normal 12 8 2 4 4 4" xfId="27852" xr:uid="{00000000-0005-0000-0000-000093BE0000}"/>
    <cellStyle name="Normal 12 8 2 4 5" xfId="4061" xr:uid="{00000000-0005-0000-0000-000094BE0000}"/>
    <cellStyle name="Normal 12 8 2 4 5 2" xfId="9551" xr:uid="{00000000-0005-0000-0000-000095BE0000}"/>
    <cellStyle name="Normal 12 8 2 4 5 2 2" xfId="22362" xr:uid="{00000000-0005-0000-0000-000096BE0000}"/>
    <cellStyle name="Normal 12 8 2 4 5 2 2 2" xfId="47982" xr:uid="{00000000-0005-0000-0000-000097BE0000}"/>
    <cellStyle name="Normal 12 8 2 4 5 2 3" xfId="35172" xr:uid="{00000000-0005-0000-0000-000098BE0000}"/>
    <cellStyle name="Normal 12 8 2 4 5 3" xfId="16872" xr:uid="{00000000-0005-0000-0000-000099BE0000}"/>
    <cellStyle name="Normal 12 8 2 4 5 3 2" xfId="42492" xr:uid="{00000000-0005-0000-0000-00009ABE0000}"/>
    <cellStyle name="Normal 12 8 2 4 5 4" xfId="29682" xr:uid="{00000000-0005-0000-0000-00009BBE0000}"/>
    <cellStyle name="Normal 12 8 2 4 6" xfId="11381" xr:uid="{00000000-0005-0000-0000-00009CBE0000}"/>
    <cellStyle name="Normal 12 8 2 4 6 2" xfId="24192" xr:uid="{00000000-0005-0000-0000-00009DBE0000}"/>
    <cellStyle name="Normal 12 8 2 4 6 2 2" xfId="49812" xr:uid="{00000000-0005-0000-0000-00009EBE0000}"/>
    <cellStyle name="Normal 12 8 2 4 6 3" xfId="37002" xr:uid="{00000000-0005-0000-0000-00009FBE0000}"/>
    <cellStyle name="Normal 12 8 2 4 7" xfId="5891" xr:uid="{00000000-0005-0000-0000-0000A0BE0000}"/>
    <cellStyle name="Normal 12 8 2 4 7 2" xfId="18702" xr:uid="{00000000-0005-0000-0000-0000A1BE0000}"/>
    <cellStyle name="Normal 12 8 2 4 7 2 2" xfId="44322" xr:uid="{00000000-0005-0000-0000-0000A2BE0000}"/>
    <cellStyle name="Normal 12 8 2 4 7 3" xfId="31512" xr:uid="{00000000-0005-0000-0000-0000A3BE0000}"/>
    <cellStyle name="Normal 12 8 2 4 8" xfId="13212" xr:uid="{00000000-0005-0000-0000-0000A4BE0000}"/>
    <cellStyle name="Normal 12 8 2 4 8 2" xfId="38832" xr:uid="{00000000-0005-0000-0000-0000A5BE0000}"/>
    <cellStyle name="Normal 12 8 2 4 9" xfId="26022" xr:uid="{00000000-0005-0000-0000-0000A6BE0000}"/>
    <cellStyle name="Normal 12 8 2 5" xfId="621" xr:uid="{00000000-0005-0000-0000-0000A7BE0000}"/>
    <cellStyle name="Normal 12 8 2 5 2" xfId="1021" xr:uid="{00000000-0005-0000-0000-0000A8BE0000}"/>
    <cellStyle name="Normal 12 8 2 5 2 2" xfId="1916" xr:uid="{00000000-0005-0000-0000-0000A9BE0000}"/>
    <cellStyle name="Normal 12 8 2 5 2 2 2" xfId="3746" xr:uid="{00000000-0005-0000-0000-0000AABE0000}"/>
    <cellStyle name="Normal 12 8 2 5 2 2 2 2" xfId="9236" xr:uid="{00000000-0005-0000-0000-0000ABBE0000}"/>
    <cellStyle name="Normal 12 8 2 5 2 2 2 2 2" xfId="22047" xr:uid="{00000000-0005-0000-0000-0000ACBE0000}"/>
    <cellStyle name="Normal 12 8 2 5 2 2 2 2 2 2" xfId="47667" xr:uid="{00000000-0005-0000-0000-0000ADBE0000}"/>
    <cellStyle name="Normal 12 8 2 5 2 2 2 2 3" xfId="34857" xr:uid="{00000000-0005-0000-0000-0000AEBE0000}"/>
    <cellStyle name="Normal 12 8 2 5 2 2 2 3" xfId="16557" xr:uid="{00000000-0005-0000-0000-0000AFBE0000}"/>
    <cellStyle name="Normal 12 8 2 5 2 2 2 3 2" xfId="42177" xr:uid="{00000000-0005-0000-0000-0000B0BE0000}"/>
    <cellStyle name="Normal 12 8 2 5 2 2 2 4" xfId="29367" xr:uid="{00000000-0005-0000-0000-0000B1BE0000}"/>
    <cellStyle name="Normal 12 8 2 5 2 2 3" xfId="5576" xr:uid="{00000000-0005-0000-0000-0000B2BE0000}"/>
    <cellStyle name="Normal 12 8 2 5 2 2 3 2" xfId="11066" xr:uid="{00000000-0005-0000-0000-0000B3BE0000}"/>
    <cellStyle name="Normal 12 8 2 5 2 2 3 2 2" xfId="23877" xr:uid="{00000000-0005-0000-0000-0000B4BE0000}"/>
    <cellStyle name="Normal 12 8 2 5 2 2 3 2 2 2" xfId="49497" xr:uid="{00000000-0005-0000-0000-0000B5BE0000}"/>
    <cellStyle name="Normal 12 8 2 5 2 2 3 2 3" xfId="36687" xr:uid="{00000000-0005-0000-0000-0000B6BE0000}"/>
    <cellStyle name="Normal 12 8 2 5 2 2 3 3" xfId="18387" xr:uid="{00000000-0005-0000-0000-0000B7BE0000}"/>
    <cellStyle name="Normal 12 8 2 5 2 2 3 3 2" xfId="44007" xr:uid="{00000000-0005-0000-0000-0000B8BE0000}"/>
    <cellStyle name="Normal 12 8 2 5 2 2 3 4" xfId="31197" xr:uid="{00000000-0005-0000-0000-0000B9BE0000}"/>
    <cellStyle name="Normal 12 8 2 5 2 2 4" xfId="12896" xr:uid="{00000000-0005-0000-0000-0000BABE0000}"/>
    <cellStyle name="Normal 12 8 2 5 2 2 4 2" xfId="25707" xr:uid="{00000000-0005-0000-0000-0000BBBE0000}"/>
    <cellStyle name="Normal 12 8 2 5 2 2 4 2 2" xfId="51327" xr:uid="{00000000-0005-0000-0000-0000BCBE0000}"/>
    <cellStyle name="Normal 12 8 2 5 2 2 4 3" xfId="38517" xr:uid="{00000000-0005-0000-0000-0000BDBE0000}"/>
    <cellStyle name="Normal 12 8 2 5 2 2 5" xfId="7406" xr:uid="{00000000-0005-0000-0000-0000BEBE0000}"/>
    <cellStyle name="Normal 12 8 2 5 2 2 5 2" xfId="20217" xr:uid="{00000000-0005-0000-0000-0000BFBE0000}"/>
    <cellStyle name="Normal 12 8 2 5 2 2 5 2 2" xfId="45837" xr:uid="{00000000-0005-0000-0000-0000C0BE0000}"/>
    <cellStyle name="Normal 12 8 2 5 2 2 5 3" xfId="33027" xr:uid="{00000000-0005-0000-0000-0000C1BE0000}"/>
    <cellStyle name="Normal 12 8 2 5 2 2 6" xfId="14727" xr:uid="{00000000-0005-0000-0000-0000C2BE0000}"/>
    <cellStyle name="Normal 12 8 2 5 2 2 6 2" xfId="40347" xr:uid="{00000000-0005-0000-0000-0000C3BE0000}"/>
    <cellStyle name="Normal 12 8 2 5 2 2 7" xfId="27537" xr:uid="{00000000-0005-0000-0000-0000C4BE0000}"/>
    <cellStyle name="Normal 12 8 2 5 2 3" xfId="2852" xr:uid="{00000000-0005-0000-0000-0000C5BE0000}"/>
    <cellStyle name="Normal 12 8 2 5 2 3 2" xfId="8342" xr:uid="{00000000-0005-0000-0000-0000C6BE0000}"/>
    <cellStyle name="Normal 12 8 2 5 2 3 2 2" xfId="21153" xr:uid="{00000000-0005-0000-0000-0000C7BE0000}"/>
    <cellStyle name="Normal 12 8 2 5 2 3 2 2 2" xfId="46773" xr:uid="{00000000-0005-0000-0000-0000C8BE0000}"/>
    <cellStyle name="Normal 12 8 2 5 2 3 2 3" xfId="33963" xr:uid="{00000000-0005-0000-0000-0000C9BE0000}"/>
    <cellStyle name="Normal 12 8 2 5 2 3 3" xfId="15663" xr:uid="{00000000-0005-0000-0000-0000CABE0000}"/>
    <cellStyle name="Normal 12 8 2 5 2 3 3 2" xfId="41283" xr:uid="{00000000-0005-0000-0000-0000CBBE0000}"/>
    <cellStyle name="Normal 12 8 2 5 2 3 4" xfId="28473" xr:uid="{00000000-0005-0000-0000-0000CCBE0000}"/>
    <cellStyle name="Normal 12 8 2 5 2 4" xfId="4682" xr:uid="{00000000-0005-0000-0000-0000CDBE0000}"/>
    <cellStyle name="Normal 12 8 2 5 2 4 2" xfId="10172" xr:uid="{00000000-0005-0000-0000-0000CEBE0000}"/>
    <cellStyle name="Normal 12 8 2 5 2 4 2 2" xfId="22983" xr:uid="{00000000-0005-0000-0000-0000CFBE0000}"/>
    <cellStyle name="Normal 12 8 2 5 2 4 2 2 2" xfId="48603" xr:uid="{00000000-0005-0000-0000-0000D0BE0000}"/>
    <cellStyle name="Normal 12 8 2 5 2 4 2 3" xfId="35793" xr:uid="{00000000-0005-0000-0000-0000D1BE0000}"/>
    <cellStyle name="Normal 12 8 2 5 2 4 3" xfId="17493" xr:uid="{00000000-0005-0000-0000-0000D2BE0000}"/>
    <cellStyle name="Normal 12 8 2 5 2 4 3 2" xfId="43113" xr:uid="{00000000-0005-0000-0000-0000D3BE0000}"/>
    <cellStyle name="Normal 12 8 2 5 2 4 4" xfId="30303" xr:uid="{00000000-0005-0000-0000-0000D4BE0000}"/>
    <cellStyle name="Normal 12 8 2 5 2 5" xfId="12002" xr:uid="{00000000-0005-0000-0000-0000D5BE0000}"/>
    <cellStyle name="Normal 12 8 2 5 2 5 2" xfId="24813" xr:uid="{00000000-0005-0000-0000-0000D6BE0000}"/>
    <cellStyle name="Normal 12 8 2 5 2 5 2 2" xfId="50433" xr:uid="{00000000-0005-0000-0000-0000D7BE0000}"/>
    <cellStyle name="Normal 12 8 2 5 2 5 3" xfId="37623" xr:uid="{00000000-0005-0000-0000-0000D8BE0000}"/>
    <cellStyle name="Normal 12 8 2 5 2 6" xfId="6512" xr:uid="{00000000-0005-0000-0000-0000D9BE0000}"/>
    <cellStyle name="Normal 12 8 2 5 2 6 2" xfId="19323" xr:uid="{00000000-0005-0000-0000-0000DABE0000}"/>
    <cellStyle name="Normal 12 8 2 5 2 6 2 2" xfId="44943" xr:uid="{00000000-0005-0000-0000-0000DBBE0000}"/>
    <cellStyle name="Normal 12 8 2 5 2 6 3" xfId="32133" xr:uid="{00000000-0005-0000-0000-0000DCBE0000}"/>
    <cellStyle name="Normal 12 8 2 5 2 7" xfId="13833" xr:uid="{00000000-0005-0000-0000-0000DDBE0000}"/>
    <cellStyle name="Normal 12 8 2 5 2 7 2" xfId="39453" xr:uid="{00000000-0005-0000-0000-0000DEBE0000}"/>
    <cellStyle name="Normal 12 8 2 5 2 8" xfId="26643" xr:uid="{00000000-0005-0000-0000-0000DFBE0000}"/>
    <cellStyle name="Normal 12 8 2 5 3" xfId="1516" xr:uid="{00000000-0005-0000-0000-0000E0BE0000}"/>
    <cellStyle name="Normal 12 8 2 5 3 2" xfId="3346" xr:uid="{00000000-0005-0000-0000-0000E1BE0000}"/>
    <cellStyle name="Normal 12 8 2 5 3 2 2" xfId="8836" xr:uid="{00000000-0005-0000-0000-0000E2BE0000}"/>
    <cellStyle name="Normal 12 8 2 5 3 2 2 2" xfId="21647" xr:uid="{00000000-0005-0000-0000-0000E3BE0000}"/>
    <cellStyle name="Normal 12 8 2 5 3 2 2 2 2" xfId="47267" xr:uid="{00000000-0005-0000-0000-0000E4BE0000}"/>
    <cellStyle name="Normal 12 8 2 5 3 2 2 3" xfId="34457" xr:uid="{00000000-0005-0000-0000-0000E5BE0000}"/>
    <cellStyle name="Normal 12 8 2 5 3 2 3" xfId="16157" xr:uid="{00000000-0005-0000-0000-0000E6BE0000}"/>
    <cellStyle name="Normal 12 8 2 5 3 2 3 2" xfId="41777" xr:uid="{00000000-0005-0000-0000-0000E7BE0000}"/>
    <cellStyle name="Normal 12 8 2 5 3 2 4" xfId="28967" xr:uid="{00000000-0005-0000-0000-0000E8BE0000}"/>
    <cellStyle name="Normal 12 8 2 5 3 3" xfId="5176" xr:uid="{00000000-0005-0000-0000-0000E9BE0000}"/>
    <cellStyle name="Normal 12 8 2 5 3 3 2" xfId="10666" xr:uid="{00000000-0005-0000-0000-0000EABE0000}"/>
    <cellStyle name="Normal 12 8 2 5 3 3 2 2" xfId="23477" xr:uid="{00000000-0005-0000-0000-0000EBBE0000}"/>
    <cellStyle name="Normal 12 8 2 5 3 3 2 2 2" xfId="49097" xr:uid="{00000000-0005-0000-0000-0000ECBE0000}"/>
    <cellStyle name="Normal 12 8 2 5 3 3 2 3" xfId="36287" xr:uid="{00000000-0005-0000-0000-0000EDBE0000}"/>
    <cellStyle name="Normal 12 8 2 5 3 3 3" xfId="17987" xr:uid="{00000000-0005-0000-0000-0000EEBE0000}"/>
    <cellStyle name="Normal 12 8 2 5 3 3 3 2" xfId="43607" xr:uid="{00000000-0005-0000-0000-0000EFBE0000}"/>
    <cellStyle name="Normal 12 8 2 5 3 3 4" xfId="30797" xr:uid="{00000000-0005-0000-0000-0000F0BE0000}"/>
    <cellStyle name="Normal 12 8 2 5 3 4" xfId="12496" xr:uid="{00000000-0005-0000-0000-0000F1BE0000}"/>
    <cellStyle name="Normal 12 8 2 5 3 4 2" xfId="25307" xr:uid="{00000000-0005-0000-0000-0000F2BE0000}"/>
    <cellStyle name="Normal 12 8 2 5 3 4 2 2" xfId="50927" xr:uid="{00000000-0005-0000-0000-0000F3BE0000}"/>
    <cellStyle name="Normal 12 8 2 5 3 4 3" xfId="38117" xr:uid="{00000000-0005-0000-0000-0000F4BE0000}"/>
    <cellStyle name="Normal 12 8 2 5 3 5" xfId="7006" xr:uid="{00000000-0005-0000-0000-0000F5BE0000}"/>
    <cellStyle name="Normal 12 8 2 5 3 5 2" xfId="19817" xr:uid="{00000000-0005-0000-0000-0000F6BE0000}"/>
    <cellStyle name="Normal 12 8 2 5 3 5 2 2" xfId="45437" xr:uid="{00000000-0005-0000-0000-0000F7BE0000}"/>
    <cellStyle name="Normal 12 8 2 5 3 5 3" xfId="32627" xr:uid="{00000000-0005-0000-0000-0000F8BE0000}"/>
    <cellStyle name="Normal 12 8 2 5 3 6" xfId="14327" xr:uid="{00000000-0005-0000-0000-0000F9BE0000}"/>
    <cellStyle name="Normal 12 8 2 5 3 6 2" xfId="39947" xr:uid="{00000000-0005-0000-0000-0000FABE0000}"/>
    <cellStyle name="Normal 12 8 2 5 3 7" xfId="27137" xr:uid="{00000000-0005-0000-0000-0000FBBE0000}"/>
    <cellStyle name="Normal 12 8 2 5 4" xfId="2452" xr:uid="{00000000-0005-0000-0000-0000FCBE0000}"/>
    <cellStyle name="Normal 12 8 2 5 4 2" xfId="7942" xr:uid="{00000000-0005-0000-0000-0000FDBE0000}"/>
    <cellStyle name="Normal 12 8 2 5 4 2 2" xfId="20753" xr:uid="{00000000-0005-0000-0000-0000FEBE0000}"/>
    <cellStyle name="Normal 12 8 2 5 4 2 2 2" xfId="46373" xr:uid="{00000000-0005-0000-0000-0000FFBE0000}"/>
    <cellStyle name="Normal 12 8 2 5 4 2 3" xfId="33563" xr:uid="{00000000-0005-0000-0000-000000BF0000}"/>
    <cellStyle name="Normal 12 8 2 5 4 3" xfId="15263" xr:uid="{00000000-0005-0000-0000-000001BF0000}"/>
    <cellStyle name="Normal 12 8 2 5 4 3 2" xfId="40883" xr:uid="{00000000-0005-0000-0000-000002BF0000}"/>
    <cellStyle name="Normal 12 8 2 5 4 4" xfId="28073" xr:uid="{00000000-0005-0000-0000-000003BF0000}"/>
    <cellStyle name="Normal 12 8 2 5 5" xfId="4282" xr:uid="{00000000-0005-0000-0000-000004BF0000}"/>
    <cellStyle name="Normal 12 8 2 5 5 2" xfId="9772" xr:uid="{00000000-0005-0000-0000-000005BF0000}"/>
    <cellStyle name="Normal 12 8 2 5 5 2 2" xfId="22583" xr:uid="{00000000-0005-0000-0000-000006BF0000}"/>
    <cellStyle name="Normal 12 8 2 5 5 2 2 2" xfId="48203" xr:uid="{00000000-0005-0000-0000-000007BF0000}"/>
    <cellStyle name="Normal 12 8 2 5 5 2 3" xfId="35393" xr:uid="{00000000-0005-0000-0000-000008BF0000}"/>
    <cellStyle name="Normal 12 8 2 5 5 3" xfId="17093" xr:uid="{00000000-0005-0000-0000-000009BF0000}"/>
    <cellStyle name="Normal 12 8 2 5 5 3 2" xfId="42713" xr:uid="{00000000-0005-0000-0000-00000ABF0000}"/>
    <cellStyle name="Normal 12 8 2 5 5 4" xfId="29903" xr:uid="{00000000-0005-0000-0000-00000BBF0000}"/>
    <cellStyle name="Normal 12 8 2 5 6" xfId="11602" xr:uid="{00000000-0005-0000-0000-00000CBF0000}"/>
    <cellStyle name="Normal 12 8 2 5 6 2" xfId="24413" xr:uid="{00000000-0005-0000-0000-00000DBF0000}"/>
    <cellStyle name="Normal 12 8 2 5 6 2 2" xfId="50033" xr:uid="{00000000-0005-0000-0000-00000EBF0000}"/>
    <cellStyle name="Normal 12 8 2 5 6 3" xfId="37223" xr:uid="{00000000-0005-0000-0000-00000FBF0000}"/>
    <cellStyle name="Normal 12 8 2 5 7" xfId="6112" xr:uid="{00000000-0005-0000-0000-000010BF0000}"/>
    <cellStyle name="Normal 12 8 2 5 7 2" xfId="18923" xr:uid="{00000000-0005-0000-0000-000011BF0000}"/>
    <cellStyle name="Normal 12 8 2 5 7 2 2" xfId="44543" xr:uid="{00000000-0005-0000-0000-000012BF0000}"/>
    <cellStyle name="Normal 12 8 2 5 7 3" xfId="31733" xr:uid="{00000000-0005-0000-0000-000013BF0000}"/>
    <cellStyle name="Normal 12 8 2 5 8" xfId="13433" xr:uid="{00000000-0005-0000-0000-000014BF0000}"/>
    <cellStyle name="Normal 12 8 2 5 8 2" xfId="39053" xr:uid="{00000000-0005-0000-0000-000015BF0000}"/>
    <cellStyle name="Normal 12 8 2 5 9" xfId="26243" xr:uid="{00000000-0005-0000-0000-000016BF0000}"/>
    <cellStyle name="Normal 12 8 2 6" xfId="755" xr:uid="{00000000-0005-0000-0000-000017BF0000}"/>
    <cellStyle name="Normal 12 8 2 6 2" xfId="1650" xr:uid="{00000000-0005-0000-0000-000018BF0000}"/>
    <cellStyle name="Normal 12 8 2 6 2 2" xfId="3480" xr:uid="{00000000-0005-0000-0000-000019BF0000}"/>
    <cellStyle name="Normal 12 8 2 6 2 2 2" xfId="8970" xr:uid="{00000000-0005-0000-0000-00001ABF0000}"/>
    <cellStyle name="Normal 12 8 2 6 2 2 2 2" xfId="21781" xr:uid="{00000000-0005-0000-0000-00001BBF0000}"/>
    <cellStyle name="Normal 12 8 2 6 2 2 2 2 2" xfId="47401" xr:uid="{00000000-0005-0000-0000-00001CBF0000}"/>
    <cellStyle name="Normal 12 8 2 6 2 2 2 3" xfId="34591" xr:uid="{00000000-0005-0000-0000-00001DBF0000}"/>
    <cellStyle name="Normal 12 8 2 6 2 2 3" xfId="16291" xr:uid="{00000000-0005-0000-0000-00001EBF0000}"/>
    <cellStyle name="Normal 12 8 2 6 2 2 3 2" xfId="41911" xr:uid="{00000000-0005-0000-0000-00001FBF0000}"/>
    <cellStyle name="Normal 12 8 2 6 2 2 4" xfId="29101" xr:uid="{00000000-0005-0000-0000-000020BF0000}"/>
    <cellStyle name="Normal 12 8 2 6 2 3" xfId="5310" xr:uid="{00000000-0005-0000-0000-000021BF0000}"/>
    <cellStyle name="Normal 12 8 2 6 2 3 2" xfId="10800" xr:uid="{00000000-0005-0000-0000-000022BF0000}"/>
    <cellStyle name="Normal 12 8 2 6 2 3 2 2" xfId="23611" xr:uid="{00000000-0005-0000-0000-000023BF0000}"/>
    <cellStyle name="Normal 12 8 2 6 2 3 2 2 2" xfId="49231" xr:uid="{00000000-0005-0000-0000-000024BF0000}"/>
    <cellStyle name="Normal 12 8 2 6 2 3 2 3" xfId="36421" xr:uid="{00000000-0005-0000-0000-000025BF0000}"/>
    <cellStyle name="Normal 12 8 2 6 2 3 3" xfId="18121" xr:uid="{00000000-0005-0000-0000-000026BF0000}"/>
    <cellStyle name="Normal 12 8 2 6 2 3 3 2" xfId="43741" xr:uid="{00000000-0005-0000-0000-000027BF0000}"/>
    <cellStyle name="Normal 12 8 2 6 2 3 4" xfId="30931" xr:uid="{00000000-0005-0000-0000-000028BF0000}"/>
    <cellStyle name="Normal 12 8 2 6 2 4" xfId="12630" xr:uid="{00000000-0005-0000-0000-000029BF0000}"/>
    <cellStyle name="Normal 12 8 2 6 2 4 2" xfId="25441" xr:uid="{00000000-0005-0000-0000-00002ABF0000}"/>
    <cellStyle name="Normal 12 8 2 6 2 4 2 2" xfId="51061" xr:uid="{00000000-0005-0000-0000-00002BBF0000}"/>
    <cellStyle name="Normal 12 8 2 6 2 4 3" xfId="38251" xr:uid="{00000000-0005-0000-0000-00002CBF0000}"/>
    <cellStyle name="Normal 12 8 2 6 2 5" xfId="7140" xr:uid="{00000000-0005-0000-0000-00002DBF0000}"/>
    <cellStyle name="Normal 12 8 2 6 2 5 2" xfId="19951" xr:uid="{00000000-0005-0000-0000-00002EBF0000}"/>
    <cellStyle name="Normal 12 8 2 6 2 5 2 2" xfId="45571" xr:uid="{00000000-0005-0000-0000-00002FBF0000}"/>
    <cellStyle name="Normal 12 8 2 6 2 5 3" xfId="32761" xr:uid="{00000000-0005-0000-0000-000030BF0000}"/>
    <cellStyle name="Normal 12 8 2 6 2 6" xfId="14461" xr:uid="{00000000-0005-0000-0000-000031BF0000}"/>
    <cellStyle name="Normal 12 8 2 6 2 6 2" xfId="40081" xr:uid="{00000000-0005-0000-0000-000032BF0000}"/>
    <cellStyle name="Normal 12 8 2 6 2 7" xfId="27271" xr:uid="{00000000-0005-0000-0000-000033BF0000}"/>
    <cellStyle name="Normal 12 8 2 6 3" xfId="2586" xr:uid="{00000000-0005-0000-0000-000034BF0000}"/>
    <cellStyle name="Normal 12 8 2 6 3 2" xfId="8076" xr:uid="{00000000-0005-0000-0000-000035BF0000}"/>
    <cellStyle name="Normal 12 8 2 6 3 2 2" xfId="20887" xr:uid="{00000000-0005-0000-0000-000036BF0000}"/>
    <cellStyle name="Normal 12 8 2 6 3 2 2 2" xfId="46507" xr:uid="{00000000-0005-0000-0000-000037BF0000}"/>
    <cellStyle name="Normal 12 8 2 6 3 2 3" xfId="33697" xr:uid="{00000000-0005-0000-0000-000038BF0000}"/>
    <cellStyle name="Normal 12 8 2 6 3 3" xfId="15397" xr:uid="{00000000-0005-0000-0000-000039BF0000}"/>
    <cellStyle name="Normal 12 8 2 6 3 3 2" xfId="41017" xr:uid="{00000000-0005-0000-0000-00003ABF0000}"/>
    <cellStyle name="Normal 12 8 2 6 3 4" xfId="28207" xr:uid="{00000000-0005-0000-0000-00003BBF0000}"/>
    <cellStyle name="Normal 12 8 2 6 4" xfId="4416" xr:uid="{00000000-0005-0000-0000-00003CBF0000}"/>
    <cellStyle name="Normal 12 8 2 6 4 2" xfId="9906" xr:uid="{00000000-0005-0000-0000-00003DBF0000}"/>
    <cellStyle name="Normal 12 8 2 6 4 2 2" xfId="22717" xr:uid="{00000000-0005-0000-0000-00003EBF0000}"/>
    <cellStyle name="Normal 12 8 2 6 4 2 2 2" xfId="48337" xr:uid="{00000000-0005-0000-0000-00003FBF0000}"/>
    <cellStyle name="Normal 12 8 2 6 4 2 3" xfId="35527" xr:uid="{00000000-0005-0000-0000-000040BF0000}"/>
    <cellStyle name="Normal 12 8 2 6 4 3" xfId="17227" xr:uid="{00000000-0005-0000-0000-000041BF0000}"/>
    <cellStyle name="Normal 12 8 2 6 4 3 2" xfId="42847" xr:uid="{00000000-0005-0000-0000-000042BF0000}"/>
    <cellStyle name="Normal 12 8 2 6 4 4" xfId="30037" xr:uid="{00000000-0005-0000-0000-000043BF0000}"/>
    <cellStyle name="Normal 12 8 2 6 5" xfId="11736" xr:uid="{00000000-0005-0000-0000-000044BF0000}"/>
    <cellStyle name="Normal 12 8 2 6 5 2" xfId="24547" xr:uid="{00000000-0005-0000-0000-000045BF0000}"/>
    <cellStyle name="Normal 12 8 2 6 5 2 2" xfId="50167" xr:uid="{00000000-0005-0000-0000-000046BF0000}"/>
    <cellStyle name="Normal 12 8 2 6 5 3" xfId="37357" xr:uid="{00000000-0005-0000-0000-000047BF0000}"/>
    <cellStyle name="Normal 12 8 2 6 6" xfId="6246" xr:uid="{00000000-0005-0000-0000-000048BF0000}"/>
    <cellStyle name="Normal 12 8 2 6 6 2" xfId="19057" xr:uid="{00000000-0005-0000-0000-000049BF0000}"/>
    <cellStyle name="Normal 12 8 2 6 6 2 2" xfId="44677" xr:uid="{00000000-0005-0000-0000-00004ABF0000}"/>
    <cellStyle name="Normal 12 8 2 6 6 3" xfId="31867" xr:uid="{00000000-0005-0000-0000-00004BBF0000}"/>
    <cellStyle name="Normal 12 8 2 6 7" xfId="13567" xr:uid="{00000000-0005-0000-0000-00004CBF0000}"/>
    <cellStyle name="Normal 12 8 2 6 7 2" xfId="39187" xr:uid="{00000000-0005-0000-0000-00004DBF0000}"/>
    <cellStyle name="Normal 12 8 2 6 8" xfId="26377" xr:uid="{00000000-0005-0000-0000-00004EBF0000}"/>
    <cellStyle name="Normal 12 8 2 7" xfId="1156" xr:uid="{00000000-0005-0000-0000-00004FBF0000}"/>
    <cellStyle name="Normal 12 8 2 7 2" xfId="2986" xr:uid="{00000000-0005-0000-0000-000050BF0000}"/>
    <cellStyle name="Normal 12 8 2 7 2 2" xfId="8476" xr:uid="{00000000-0005-0000-0000-000051BF0000}"/>
    <cellStyle name="Normal 12 8 2 7 2 2 2" xfId="21287" xr:uid="{00000000-0005-0000-0000-000052BF0000}"/>
    <cellStyle name="Normal 12 8 2 7 2 2 2 2" xfId="46907" xr:uid="{00000000-0005-0000-0000-000053BF0000}"/>
    <cellStyle name="Normal 12 8 2 7 2 2 3" xfId="34097" xr:uid="{00000000-0005-0000-0000-000054BF0000}"/>
    <cellStyle name="Normal 12 8 2 7 2 3" xfId="15797" xr:uid="{00000000-0005-0000-0000-000055BF0000}"/>
    <cellStyle name="Normal 12 8 2 7 2 3 2" xfId="41417" xr:uid="{00000000-0005-0000-0000-000056BF0000}"/>
    <cellStyle name="Normal 12 8 2 7 2 4" xfId="28607" xr:uid="{00000000-0005-0000-0000-000057BF0000}"/>
    <cellStyle name="Normal 12 8 2 7 3" xfId="4816" xr:uid="{00000000-0005-0000-0000-000058BF0000}"/>
    <cellStyle name="Normal 12 8 2 7 3 2" xfId="10306" xr:uid="{00000000-0005-0000-0000-000059BF0000}"/>
    <cellStyle name="Normal 12 8 2 7 3 2 2" xfId="23117" xr:uid="{00000000-0005-0000-0000-00005ABF0000}"/>
    <cellStyle name="Normal 12 8 2 7 3 2 2 2" xfId="48737" xr:uid="{00000000-0005-0000-0000-00005BBF0000}"/>
    <cellStyle name="Normal 12 8 2 7 3 2 3" xfId="35927" xr:uid="{00000000-0005-0000-0000-00005CBF0000}"/>
    <cellStyle name="Normal 12 8 2 7 3 3" xfId="17627" xr:uid="{00000000-0005-0000-0000-00005DBF0000}"/>
    <cellStyle name="Normal 12 8 2 7 3 3 2" xfId="43247" xr:uid="{00000000-0005-0000-0000-00005EBF0000}"/>
    <cellStyle name="Normal 12 8 2 7 3 4" xfId="30437" xr:uid="{00000000-0005-0000-0000-00005FBF0000}"/>
    <cellStyle name="Normal 12 8 2 7 4" xfId="12136" xr:uid="{00000000-0005-0000-0000-000060BF0000}"/>
    <cellStyle name="Normal 12 8 2 7 4 2" xfId="24947" xr:uid="{00000000-0005-0000-0000-000061BF0000}"/>
    <cellStyle name="Normal 12 8 2 7 4 2 2" xfId="50567" xr:uid="{00000000-0005-0000-0000-000062BF0000}"/>
    <cellStyle name="Normal 12 8 2 7 4 3" xfId="37757" xr:uid="{00000000-0005-0000-0000-000063BF0000}"/>
    <cellStyle name="Normal 12 8 2 7 5" xfId="6646" xr:uid="{00000000-0005-0000-0000-000064BF0000}"/>
    <cellStyle name="Normal 12 8 2 7 5 2" xfId="19457" xr:uid="{00000000-0005-0000-0000-000065BF0000}"/>
    <cellStyle name="Normal 12 8 2 7 5 2 2" xfId="45077" xr:uid="{00000000-0005-0000-0000-000066BF0000}"/>
    <cellStyle name="Normal 12 8 2 7 5 3" xfId="32267" xr:uid="{00000000-0005-0000-0000-000067BF0000}"/>
    <cellStyle name="Normal 12 8 2 7 6" xfId="13967" xr:uid="{00000000-0005-0000-0000-000068BF0000}"/>
    <cellStyle name="Normal 12 8 2 7 6 2" xfId="39587" xr:uid="{00000000-0005-0000-0000-000069BF0000}"/>
    <cellStyle name="Normal 12 8 2 7 7" xfId="26777" xr:uid="{00000000-0005-0000-0000-00006ABF0000}"/>
    <cellStyle name="Normal 12 8 2 8" xfId="2051" xr:uid="{00000000-0005-0000-0000-00006BBF0000}"/>
    <cellStyle name="Normal 12 8 2 8 2" xfId="3881" xr:uid="{00000000-0005-0000-0000-00006CBF0000}"/>
    <cellStyle name="Normal 12 8 2 8 2 2" xfId="9371" xr:uid="{00000000-0005-0000-0000-00006DBF0000}"/>
    <cellStyle name="Normal 12 8 2 8 2 2 2" xfId="22182" xr:uid="{00000000-0005-0000-0000-00006EBF0000}"/>
    <cellStyle name="Normal 12 8 2 8 2 2 2 2" xfId="47802" xr:uid="{00000000-0005-0000-0000-00006FBF0000}"/>
    <cellStyle name="Normal 12 8 2 8 2 2 3" xfId="34992" xr:uid="{00000000-0005-0000-0000-000070BF0000}"/>
    <cellStyle name="Normal 12 8 2 8 2 3" xfId="16692" xr:uid="{00000000-0005-0000-0000-000071BF0000}"/>
    <cellStyle name="Normal 12 8 2 8 2 3 2" xfId="42312" xr:uid="{00000000-0005-0000-0000-000072BF0000}"/>
    <cellStyle name="Normal 12 8 2 8 2 4" xfId="29502" xr:uid="{00000000-0005-0000-0000-000073BF0000}"/>
    <cellStyle name="Normal 12 8 2 8 3" xfId="5711" xr:uid="{00000000-0005-0000-0000-000074BF0000}"/>
    <cellStyle name="Normal 12 8 2 8 3 2" xfId="11201" xr:uid="{00000000-0005-0000-0000-000075BF0000}"/>
    <cellStyle name="Normal 12 8 2 8 3 2 2" xfId="24012" xr:uid="{00000000-0005-0000-0000-000076BF0000}"/>
    <cellStyle name="Normal 12 8 2 8 3 2 2 2" xfId="49632" xr:uid="{00000000-0005-0000-0000-000077BF0000}"/>
    <cellStyle name="Normal 12 8 2 8 3 2 3" xfId="36822" xr:uid="{00000000-0005-0000-0000-000078BF0000}"/>
    <cellStyle name="Normal 12 8 2 8 3 3" xfId="18522" xr:uid="{00000000-0005-0000-0000-000079BF0000}"/>
    <cellStyle name="Normal 12 8 2 8 3 3 2" xfId="44142" xr:uid="{00000000-0005-0000-0000-00007ABF0000}"/>
    <cellStyle name="Normal 12 8 2 8 3 4" xfId="31332" xr:uid="{00000000-0005-0000-0000-00007BBF0000}"/>
    <cellStyle name="Normal 12 8 2 8 4" xfId="13031" xr:uid="{00000000-0005-0000-0000-00007CBF0000}"/>
    <cellStyle name="Normal 12 8 2 8 4 2" xfId="25842" xr:uid="{00000000-0005-0000-0000-00007DBF0000}"/>
    <cellStyle name="Normal 12 8 2 8 4 2 2" xfId="51462" xr:uid="{00000000-0005-0000-0000-00007EBF0000}"/>
    <cellStyle name="Normal 12 8 2 8 4 3" xfId="38652" xr:uid="{00000000-0005-0000-0000-00007FBF0000}"/>
    <cellStyle name="Normal 12 8 2 8 5" xfId="7541" xr:uid="{00000000-0005-0000-0000-000080BF0000}"/>
    <cellStyle name="Normal 12 8 2 8 5 2" xfId="20352" xr:uid="{00000000-0005-0000-0000-000081BF0000}"/>
    <cellStyle name="Normal 12 8 2 8 5 2 2" xfId="45972" xr:uid="{00000000-0005-0000-0000-000082BF0000}"/>
    <cellStyle name="Normal 12 8 2 8 5 3" xfId="33162" xr:uid="{00000000-0005-0000-0000-000083BF0000}"/>
    <cellStyle name="Normal 12 8 2 8 6" xfId="14862" xr:uid="{00000000-0005-0000-0000-000084BF0000}"/>
    <cellStyle name="Normal 12 8 2 8 6 2" xfId="40482" xr:uid="{00000000-0005-0000-0000-000085BF0000}"/>
    <cellStyle name="Normal 12 8 2 8 7" xfId="27672" xr:uid="{00000000-0005-0000-0000-000086BF0000}"/>
    <cellStyle name="Normal 12 8 2 9" xfId="2092" xr:uid="{00000000-0005-0000-0000-000087BF0000}"/>
    <cellStyle name="Normal 12 8 2 9 2" xfId="7582" xr:uid="{00000000-0005-0000-0000-000088BF0000}"/>
    <cellStyle name="Normal 12 8 2 9 2 2" xfId="20393" xr:uid="{00000000-0005-0000-0000-000089BF0000}"/>
    <cellStyle name="Normal 12 8 2 9 2 2 2" xfId="46013" xr:uid="{00000000-0005-0000-0000-00008ABF0000}"/>
    <cellStyle name="Normal 12 8 2 9 2 3" xfId="33203" xr:uid="{00000000-0005-0000-0000-00008BBF0000}"/>
    <cellStyle name="Normal 12 8 2 9 3" xfId="14903" xr:uid="{00000000-0005-0000-0000-00008CBF0000}"/>
    <cellStyle name="Normal 12 8 2 9 3 2" xfId="40523" xr:uid="{00000000-0005-0000-0000-00008DBF0000}"/>
    <cellStyle name="Normal 12 8 2 9 4" xfId="27713" xr:uid="{00000000-0005-0000-0000-00008EBF0000}"/>
    <cellStyle name="Normal 12 8 3" xfId="281" xr:uid="{00000000-0005-0000-0000-00008FBF0000}"/>
    <cellStyle name="Normal 12 8 3 10" xfId="5773" xr:uid="{00000000-0005-0000-0000-000090BF0000}"/>
    <cellStyle name="Normal 12 8 3 10 2" xfId="18584" xr:uid="{00000000-0005-0000-0000-000091BF0000}"/>
    <cellStyle name="Normal 12 8 3 10 2 2" xfId="44204" xr:uid="{00000000-0005-0000-0000-000092BF0000}"/>
    <cellStyle name="Normal 12 8 3 10 3" xfId="31394" xr:uid="{00000000-0005-0000-0000-000093BF0000}"/>
    <cellStyle name="Normal 12 8 3 11" xfId="13094" xr:uid="{00000000-0005-0000-0000-000094BF0000}"/>
    <cellStyle name="Normal 12 8 3 11 2" xfId="38714" xr:uid="{00000000-0005-0000-0000-000095BF0000}"/>
    <cellStyle name="Normal 12 8 3 12" xfId="25904" xr:uid="{00000000-0005-0000-0000-000096BF0000}"/>
    <cellStyle name="Normal 12 8 3 2" xfId="510" xr:uid="{00000000-0005-0000-0000-000097BF0000}"/>
    <cellStyle name="Normal 12 8 3 2 2" xfId="909" xr:uid="{00000000-0005-0000-0000-000098BF0000}"/>
    <cellStyle name="Normal 12 8 3 2 2 2" xfId="1804" xr:uid="{00000000-0005-0000-0000-000099BF0000}"/>
    <cellStyle name="Normal 12 8 3 2 2 2 2" xfId="3634" xr:uid="{00000000-0005-0000-0000-00009ABF0000}"/>
    <cellStyle name="Normal 12 8 3 2 2 2 2 2" xfId="9124" xr:uid="{00000000-0005-0000-0000-00009BBF0000}"/>
    <cellStyle name="Normal 12 8 3 2 2 2 2 2 2" xfId="21935" xr:uid="{00000000-0005-0000-0000-00009CBF0000}"/>
    <cellStyle name="Normal 12 8 3 2 2 2 2 2 2 2" xfId="47555" xr:uid="{00000000-0005-0000-0000-00009DBF0000}"/>
    <cellStyle name="Normal 12 8 3 2 2 2 2 2 3" xfId="34745" xr:uid="{00000000-0005-0000-0000-00009EBF0000}"/>
    <cellStyle name="Normal 12 8 3 2 2 2 2 3" xfId="16445" xr:uid="{00000000-0005-0000-0000-00009FBF0000}"/>
    <cellStyle name="Normal 12 8 3 2 2 2 2 3 2" xfId="42065" xr:uid="{00000000-0005-0000-0000-0000A0BF0000}"/>
    <cellStyle name="Normal 12 8 3 2 2 2 2 4" xfId="29255" xr:uid="{00000000-0005-0000-0000-0000A1BF0000}"/>
    <cellStyle name="Normal 12 8 3 2 2 2 3" xfId="5464" xr:uid="{00000000-0005-0000-0000-0000A2BF0000}"/>
    <cellStyle name="Normal 12 8 3 2 2 2 3 2" xfId="10954" xr:uid="{00000000-0005-0000-0000-0000A3BF0000}"/>
    <cellStyle name="Normal 12 8 3 2 2 2 3 2 2" xfId="23765" xr:uid="{00000000-0005-0000-0000-0000A4BF0000}"/>
    <cellStyle name="Normal 12 8 3 2 2 2 3 2 2 2" xfId="49385" xr:uid="{00000000-0005-0000-0000-0000A5BF0000}"/>
    <cellStyle name="Normal 12 8 3 2 2 2 3 2 3" xfId="36575" xr:uid="{00000000-0005-0000-0000-0000A6BF0000}"/>
    <cellStyle name="Normal 12 8 3 2 2 2 3 3" xfId="18275" xr:uid="{00000000-0005-0000-0000-0000A7BF0000}"/>
    <cellStyle name="Normal 12 8 3 2 2 2 3 3 2" xfId="43895" xr:uid="{00000000-0005-0000-0000-0000A8BF0000}"/>
    <cellStyle name="Normal 12 8 3 2 2 2 3 4" xfId="31085" xr:uid="{00000000-0005-0000-0000-0000A9BF0000}"/>
    <cellStyle name="Normal 12 8 3 2 2 2 4" xfId="12784" xr:uid="{00000000-0005-0000-0000-0000AABF0000}"/>
    <cellStyle name="Normal 12 8 3 2 2 2 4 2" xfId="25595" xr:uid="{00000000-0005-0000-0000-0000ABBF0000}"/>
    <cellStyle name="Normal 12 8 3 2 2 2 4 2 2" xfId="51215" xr:uid="{00000000-0005-0000-0000-0000ACBF0000}"/>
    <cellStyle name="Normal 12 8 3 2 2 2 4 3" xfId="38405" xr:uid="{00000000-0005-0000-0000-0000ADBF0000}"/>
    <cellStyle name="Normal 12 8 3 2 2 2 5" xfId="7294" xr:uid="{00000000-0005-0000-0000-0000AEBF0000}"/>
    <cellStyle name="Normal 12 8 3 2 2 2 5 2" xfId="20105" xr:uid="{00000000-0005-0000-0000-0000AFBF0000}"/>
    <cellStyle name="Normal 12 8 3 2 2 2 5 2 2" xfId="45725" xr:uid="{00000000-0005-0000-0000-0000B0BF0000}"/>
    <cellStyle name="Normal 12 8 3 2 2 2 5 3" xfId="32915" xr:uid="{00000000-0005-0000-0000-0000B1BF0000}"/>
    <cellStyle name="Normal 12 8 3 2 2 2 6" xfId="14615" xr:uid="{00000000-0005-0000-0000-0000B2BF0000}"/>
    <cellStyle name="Normal 12 8 3 2 2 2 6 2" xfId="40235" xr:uid="{00000000-0005-0000-0000-0000B3BF0000}"/>
    <cellStyle name="Normal 12 8 3 2 2 2 7" xfId="27425" xr:uid="{00000000-0005-0000-0000-0000B4BF0000}"/>
    <cellStyle name="Normal 12 8 3 2 2 3" xfId="2740" xr:uid="{00000000-0005-0000-0000-0000B5BF0000}"/>
    <cellStyle name="Normal 12 8 3 2 2 3 2" xfId="8230" xr:uid="{00000000-0005-0000-0000-0000B6BF0000}"/>
    <cellStyle name="Normal 12 8 3 2 2 3 2 2" xfId="21041" xr:uid="{00000000-0005-0000-0000-0000B7BF0000}"/>
    <cellStyle name="Normal 12 8 3 2 2 3 2 2 2" xfId="46661" xr:uid="{00000000-0005-0000-0000-0000B8BF0000}"/>
    <cellStyle name="Normal 12 8 3 2 2 3 2 3" xfId="33851" xr:uid="{00000000-0005-0000-0000-0000B9BF0000}"/>
    <cellStyle name="Normal 12 8 3 2 2 3 3" xfId="15551" xr:uid="{00000000-0005-0000-0000-0000BABF0000}"/>
    <cellStyle name="Normal 12 8 3 2 2 3 3 2" xfId="41171" xr:uid="{00000000-0005-0000-0000-0000BBBF0000}"/>
    <cellStyle name="Normal 12 8 3 2 2 3 4" xfId="28361" xr:uid="{00000000-0005-0000-0000-0000BCBF0000}"/>
    <cellStyle name="Normal 12 8 3 2 2 4" xfId="4570" xr:uid="{00000000-0005-0000-0000-0000BDBF0000}"/>
    <cellStyle name="Normal 12 8 3 2 2 4 2" xfId="10060" xr:uid="{00000000-0005-0000-0000-0000BEBF0000}"/>
    <cellStyle name="Normal 12 8 3 2 2 4 2 2" xfId="22871" xr:uid="{00000000-0005-0000-0000-0000BFBF0000}"/>
    <cellStyle name="Normal 12 8 3 2 2 4 2 2 2" xfId="48491" xr:uid="{00000000-0005-0000-0000-0000C0BF0000}"/>
    <cellStyle name="Normal 12 8 3 2 2 4 2 3" xfId="35681" xr:uid="{00000000-0005-0000-0000-0000C1BF0000}"/>
    <cellStyle name="Normal 12 8 3 2 2 4 3" xfId="17381" xr:uid="{00000000-0005-0000-0000-0000C2BF0000}"/>
    <cellStyle name="Normal 12 8 3 2 2 4 3 2" xfId="43001" xr:uid="{00000000-0005-0000-0000-0000C3BF0000}"/>
    <cellStyle name="Normal 12 8 3 2 2 4 4" xfId="30191" xr:uid="{00000000-0005-0000-0000-0000C4BF0000}"/>
    <cellStyle name="Normal 12 8 3 2 2 5" xfId="11890" xr:uid="{00000000-0005-0000-0000-0000C5BF0000}"/>
    <cellStyle name="Normal 12 8 3 2 2 5 2" xfId="24701" xr:uid="{00000000-0005-0000-0000-0000C6BF0000}"/>
    <cellStyle name="Normal 12 8 3 2 2 5 2 2" xfId="50321" xr:uid="{00000000-0005-0000-0000-0000C7BF0000}"/>
    <cellStyle name="Normal 12 8 3 2 2 5 3" xfId="37511" xr:uid="{00000000-0005-0000-0000-0000C8BF0000}"/>
    <cellStyle name="Normal 12 8 3 2 2 6" xfId="6400" xr:uid="{00000000-0005-0000-0000-0000C9BF0000}"/>
    <cellStyle name="Normal 12 8 3 2 2 6 2" xfId="19211" xr:uid="{00000000-0005-0000-0000-0000CABF0000}"/>
    <cellStyle name="Normal 12 8 3 2 2 6 2 2" xfId="44831" xr:uid="{00000000-0005-0000-0000-0000CBBF0000}"/>
    <cellStyle name="Normal 12 8 3 2 2 6 3" xfId="32021" xr:uid="{00000000-0005-0000-0000-0000CCBF0000}"/>
    <cellStyle name="Normal 12 8 3 2 2 7" xfId="13721" xr:uid="{00000000-0005-0000-0000-0000CDBF0000}"/>
    <cellStyle name="Normal 12 8 3 2 2 7 2" xfId="39341" xr:uid="{00000000-0005-0000-0000-0000CEBF0000}"/>
    <cellStyle name="Normal 12 8 3 2 2 8" xfId="26531" xr:uid="{00000000-0005-0000-0000-0000CFBF0000}"/>
    <cellStyle name="Normal 12 8 3 2 3" xfId="1405" xr:uid="{00000000-0005-0000-0000-0000D0BF0000}"/>
    <cellStyle name="Normal 12 8 3 2 3 2" xfId="3235" xr:uid="{00000000-0005-0000-0000-0000D1BF0000}"/>
    <cellStyle name="Normal 12 8 3 2 3 2 2" xfId="8725" xr:uid="{00000000-0005-0000-0000-0000D2BF0000}"/>
    <cellStyle name="Normal 12 8 3 2 3 2 2 2" xfId="21536" xr:uid="{00000000-0005-0000-0000-0000D3BF0000}"/>
    <cellStyle name="Normal 12 8 3 2 3 2 2 2 2" xfId="47156" xr:uid="{00000000-0005-0000-0000-0000D4BF0000}"/>
    <cellStyle name="Normal 12 8 3 2 3 2 2 3" xfId="34346" xr:uid="{00000000-0005-0000-0000-0000D5BF0000}"/>
    <cellStyle name="Normal 12 8 3 2 3 2 3" xfId="16046" xr:uid="{00000000-0005-0000-0000-0000D6BF0000}"/>
    <cellStyle name="Normal 12 8 3 2 3 2 3 2" xfId="41666" xr:uid="{00000000-0005-0000-0000-0000D7BF0000}"/>
    <cellStyle name="Normal 12 8 3 2 3 2 4" xfId="28856" xr:uid="{00000000-0005-0000-0000-0000D8BF0000}"/>
    <cellStyle name="Normal 12 8 3 2 3 3" xfId="5065" xr:uid="{00000000-0005-0000-0000-0000D9BF0000}"/>
    <cellStyle name="Normal 12 8 3 2 3 3 2" xfId="10555" xr:uid="{00000000-0005-0000-0000-0000DABF0000}"/>
    <cellStyle name="Normal 12 8 3 2 3 3 2 2" xfId="23366" xr:uid="{00000000-0005-0000-0000-0000DBBF0000}"/>
    <cellStyle name="Normal 12 8 3 2 3 3 2 2 2" xfId="48986" xr:uid="{00000000-0005-0000-0000-0000DCBF0000}"/>
    <cellStyle name="Normal 12 8 3 2 3 3 2 3" xfId="36176" xr:uid="{00000000-0005-0000-0000-0000DDBF0000}"/>
    <cellStyle name="Normal 12 8 3 2 3 3 3" xfId="17876" xr:uid="{00000000-0005-0000-0000-0000DEBF0000}"/>
    <cellStyle name="Normal 12 8 3 2 3 3 3 2" xfId="43496" xr:uid="{00000000-0005-0000-0000-0000DFBF0000}"/>
    <cellStyle name="Normal 12 8 3 2 3 3 4" xfId="30686" xr:uid="{00000000-0005-0000-0000-0000E0BF0000}"/>
    <cellStyle name="Normal 12 8 3 2 3 4" xfId="12385" xr:uid="{00000000-0005-0000-0000-0000E1BF0000}"/>
    <cellStyle name="Normal 12 8 3 2 3 4 2" xfId="25196" xr:uid="{00000000-0005-0000-0000-0000E2BF0000}"/>
    <cellStyle name="Normal 12 8 3 2 3 4 2 2" xfId="50816" xr:uid="{00000000-0005-0000-0000-0000E3BF0000}"/>
    <cellStyle name="Normal 12 8 3 2 3 4 3" xfId="38006" xr:uid="{00000000-0005-0000-0000-0000E4BF0000}"/>
    <cellStyle name="Normal 12 8 3 2 3 5" xfId="6895" xr:uid="{00000000-0005-0000-0000-0000E5BF0000}"/>
    <cellStyle name="Normal 12 8 3 2 3 5 2" xfId="19706" xr:uid="{00000000-0005-0000-0000-0000E6BF0000}"/>
    <cellStyle name="Normal 12 8 3 2 3 5 2 2" xfId="45326" xr:uid="{00000000-0005-0000-0000-0000E7BF0000}"/>
    <cellStyle name="Normal 12 8 3 2 3 5 3" xfId="32516" xr:uid="{00000000-0005-0000-0000-0000E8BF0000}"/>
    <cellStyle name="Normal 12 8 3 2 3 6" xfId="14216" xr:uid="{00000000-0005-0000-0000-0000E9BF0000}"/>
    <cellStyle name="Normal 12 8 3 2 3 6 2" xfId="39836" xr:uid="{00000000-0005-0000-0000-0000EABF0000}"/>
    <cellStyle name="Normal 12 8 3 2 3 7" xfId="27026" xr:uid="{00000000-0005-0000-0000-0000EBBF0000}"/>
    <cellStyle name="Normal 12 8 3 2 4" xfId="2341" xr:uid="{00000000-0005-0000-0000-0000ECBF0000}"/>
    <cellStyle name="Normal 12 8 3 2 4 2" xfId="7831" xr:uid="{00000000-0005-0000-0000-0000EDBF0000}"/>
    <cellStyle name="Normal 12 8 3 2 4 2 2" xfId="20642" xr:uid="{00000000-0005-0000-0000-0000EEBF0000}"/>
    <cellStyle name="Normal 12 8 3 2 4 2 2 2" xfId="46262" xr:uid="{00000000-0005-0000-0000-0000EFBF0000}"/>
    <cellStyle name="Normal 12 8 3 2 4 2 3" xfId="33452" xr:uid="{00000000-0005-0000-0000-0000F0BF0000}"/>
    <cellStyle name="Normal 12 8 3 2 4 3" xfId="15152" xr:uid="{00000000-0005-0000-0000-0000F1BF0000}"/>
    <cellStyle name="Normal 12 8 3 2 4 3 2" xfId="40772" xr:uid="{00000000-0005-0000-0000-0000F2BF0000}"/>
    <cellStyle name="Normal 12 8 3 2 4 4" xfId="27962" xr:uid="{00000000-0005-0000-0000-0000F3BF0000}"/>
    <cellStyle name="Normal 12 8 3 2 5" xfId="4171" xr:uid="{00000000-0005-0000-0000-0000F4BF0000}"/>
    <cellStyle name="Normal 12 8 3 2 5 2" xfId="9661" xr:uid="{00000000-0005-0000-0000-0000F5BF0000}"/>
    <cellStyle name="Normal 12 8 3 2 5 2 2" xfId="22472" xr:uid="{00000000-0005-0000-0000-0000F6BF0000}"/>
    <cellStyle name="Normal 12 8 3 2 5 2 2 2" xfId="48092" xr:uid="{00000000-0005-0000-0000-0000F7BF0000}"/>
    <cellStyle name="Normal 12 8 3 2 5 2 3" xfId="35282" xr:uid="{00000000-0005-0000-0000-0000F8BF0000}"/>
    <cellStyle name="Normal 12 8 3 2 5 3" xfId="16982" xr:uid="{00000000-0005-0000-0000-0000F9BF0000}"/>
    <cellStyle name="Normal 12 8 3 2 5 3 2" xfId="42602" xr:uid="{00000000-0005-0000-0000-0000FABF0000}"/>
    <cellStyle name="Normal 12 8 3 2 5 4" xfId="29792" xr:uid="{00000000-0005-0000-0000-0000FBBF0000}"/>
    <cellStyle name="Normal 12 8 3 2 6" xfId="11491" xr:uid="{00000000-0005-0000-0000-0000FCBF0000}"/>
    <cellStyle name="Normal 12 8 3 2 6 2" xfId="24302" xr:uid="{00000000-0005-0000-0000-0000FDBF0000}"/>
    <cellStyle name="Normal 12 8 3 2 6 2 2" xfId="49922" xr:uid="{00000000-0005-0000-0000-0000FEBF0000}"/>
    <cellStyle name="Normal 12 8 3 2 6 3" xfId="37112" xr:uid="{00000000-0005-0000-0000-0000FFBF0000}"/>
    <cellStyle name="Normal 12 8 3 2 7" xfId="6001" xr:uid="{00000000-0005-0000-0000-000000C00000}"/>
    <cellStyle name="Normal 12 8 3 2 7 2" xfId="18812" xr:uid="{00000000-0005-0000-0000-000001C00000}"/>
    <cellStyle name="Normal 12 8 3 2 7 2 2" xfId="44432" xr:uid="{00000000-0005-0000-0000-000002C00000}"/>
    <cellStyle name="Normal 12 8 3 2 7 3" xfId="31622" xr:uid="{00000000-0005-0000-0000-000003C00000}"/>
    <cellStyle name="Normal 12 8 3 2 8" xfId="13322" xr:uid="{00000000-0005-0000-0000-000004C00000}"/>
    <cellStyle name="Normal 12 8 3 2 8 2" xfId="38942" xr:uid="{00000000-0005-0000-0000-000005C00000}"/>
    <cellStyle name="Normal 12 8 3 2 9" xfId="26132" xr:uid="{00000000-0005-0000-0000-000006C00000}"/>
    <cellStyle name="Normal 12 8 3 3" xfId="642" xr:uid="{00000000-0005-0000-0000-000007C00000}"/>
    <cellStyle name="Normal 12 8 3 3 2" xfId="1042" xr:uid="{00000000-0005-0000-0000-000008C00000}"/>
    <cellStyle name="Normal 12 8 3 3 2 2" xfId="1937" xr:uid="{00000000-0005-0000-0000-000009C00000}"/>
    <cellStyle name="Normal 12 8 3 3 2 2 2" xfId="3767" xr:uid="{00000000-0005-0000-0000-00000AC00000}"/>
    <cellStyle name="Normal 12 8 3 3 2 2 2 2" xfId="9257" xr:uid="{00000000-0005-0000-0000-00000BC00000}"/>
    <cellStyle name="Normal 12 8 3 3 2 2 2 2 2" xfId="22068" xr:uid="{00000000-0005-0000-0000-00000CC00000}"/>
    <cellStyle name="Normal 12 8 3 3 2 2 2 2 2 2" xfId="47688" xr:uid="{00000000-0005-0000-0000-00000DC00000}"/>
    <cellStyle name="Normal 12 8 3 3 2 2 2 2 3" xfId="34878" xr:uid="{00000000-0005-0000-0000-00000EC00000}"/>
    <cellStyle name="Normal 12 8 3 3 2 2 2 3" xfId="16578" xr:uid="{00000000-0005-0000-0000-00000FC00000}"/>
    <cellStyle name="Normal 12 8 3 3 2 2 2 3 2" xfId="42198" xr:uid="{00000000-0005-0000-0000-000010C00000}"/>
    <cellStyle name="Normal 12 8 3 3 2 2 2 4" xfId="29388" xr:uid="{00000000-0005-0000-0000-000011C00000}"/>
    <cellStyle name="Normal 12 8 3 3 2 2 3" xfId="5597" xr:uid="{00000000-0005-0000-0000-000012C00000}"/>
    <cellStyle name="Normal 12 8 3 3 2 2 3 2" xfId="11087" xr:uid="{00000000-0005-0000-0000-000013C00000}"/>
    <cellStyle name="Normal 12 8 3 3 2 2 3 2 2" xfId="23898" xr:uid="{00000000-0005-0000-0000-000014C00000}"/>
    <cellStyle name="Normal 12 8 3 3 2 2 3 2 2 2" xfId="49518" xr:uid="{00000000-0005-0000-0000-000015C00000}"/>
    <cellStyle name="Normal 12 8 3 3 2 2 3 2 3" xfId="36708" xr:uid="{00000000-0005-0000-0000-000016C00000}"/>
    <cellStyle name="Normal 12 8 3 3 2 2 3 3" xfId="18408" xr:uid="{00000000-0005-0000-0000-000017C00000}"/>
    <cellStyle name="Normal 12 8 3 3 2 2 3 3 2" xfId="44028" xr:uid="{00000000-0005-0000-0000-000018C00000}"/>
    <cellStyle name="Normal 12 8 3 3 2 2 3 4" xfId="31218" xr:uid="{00000000-0005-0000-0000-000019C00000}"/>
    <cellStyle name="Normal 12 8 3 3 2 2 4" xfId="12917" xr:uid="{00000000-0005-0000-0000-00001AC00000}"/>
    <cellStyle name="Normal 12 8 3 3 2 2 4 2" xfId="25728" xr:uid="{00000000-0005-0000-0000-00001BC00000}"/>
    <cellStyle name="Normal 12 8 3 3 2 2 4 2 2" xfId="51348" xr:uid="{00000000-0005-0000-0000-00001CC00000}"/>
    <cellStyle name="Normal 12 8 3 3 2 2 4 3" xfId="38538" xr:uid="{00000000-0005-0000-0000-00001DC00000}"/>
    <cellStyle name="Normal 12 8 3 3 2 2 5" xfId="7427" xr:uid="{00000000-0005-0000-0000-00001EC00000}"/>
    <cellStyle name="Normal 12 8 3 3 2 2 5 2" xfId="20238" xr:uid="{00000000-0005-0000-0000-00001FC00000}"/>
    <cellStyle name="Normal 12 8 3 3 2 2 5 2 2" xfId="45858" xr:uid="{00000000-0005-0000-0000-000020C00000}"/>
    <cellStyle name="Normal 12 8 3 3 2 2 5 3" xfId="33048" xr:uid="{00000000-0005-0000-0000-000021C00000}"/>
    <cellStyle name="Normal 12 8 3 3 2 2 6" xfId="14748" xr:uid="{00000000-0005-0000-0000-000022C00000}"/>
    <cellStyle name="Normal 12 8 3 3 2 2 6 2" xfId="40368" xr:uid="{00000000-0005-0000-0000-000023C00000}"/>
    <cellStyle name="Normal 12 8 3 3 2 2 7" xfId="27558" xr:uid="{00000000-0005-0000-0000-000024C00000}"/>
    <cellStyle name="Normal 12 8 3 3 2 3" xfId="2873" xr:uid="{00000000-0005-0000-0000-000025C00000}"/>
    <cellStyle name="Normal 12 8 3 3 2 3 2" xfId="8363" xr:uid="{00000000-0005-0000-0000-000026C00000}"/>
    <cellStyle name="Normal 12 8 3 3 2 3 2 2" xfId="21174" xr:uid="{00000000-0005-0000-0000-000027C00000}"/>
    <cellStyle name="Normal 12 8 3 3 2 3 2 2 2" xfId="46794" xr:uid="{00000000-0005-0000-0000-000028C00000}"/>
    <cellStyle name="Normal 12 8 3 3 2 3 2 3" xfId="33984" xr:uid="{00000000-0005-0000-0000-000029C00000}"/>
    <cellStyle name="Normal 12 8 3 3 2 3 3" xfId="15684" xr:uid="{00000000-0005-0000-0000-00002AC00000}"/>
    <cellStyle name="Normal 12 8 3 3 2 3 3 2" xfId="41304" xr:uid="{00000000-0005-0000-0000-00002BC00000}"/>
    <cellStyle name="Normal 12 8 3 3 2 3 4" xfId="28494" xr:uid="{00000000-0005-0000-0000-00002CC00000}"/>
    <cellStyle name="Normal 12 8 3 3 2 4" xfId="4703" xr:uid="{00000000-0005-0000-0000-00002DC00000}"/>
    <cellStyle name="Normal 12 8 3 3 2 4 2" xfId="10193" xr:uid="{00000000-0005-0000-0000-00002EC00000}"/>
    <cellStyle name="Normal 12 8 3 3 2 4 2 2" xfId="23004" xr:uid="{00000000-0005-0000-0000-00002FC00000}"/>
    <cellStyle name="Normal 12 8 3 3 2 4 2 2 2" xfId="48624" xr:uid="{00000000-0005-0000-0000-000030C00000}"/>
    <cellStyle name="Normal 12 8 3 3 2 4 2 3" xfId="35814" xr:uid="{00000000-0005-0000-0000-000031C00000}"/>
    <cellStyle name="Normal 12 8 3 3 2 4 3" xfId="17514" xr:uid="{00000000-0005-0000-0000-000032C00000}"/>
    <cellStyle name="Normal 12 8 3 3 2 4 3 2" xfId="43134" xr:uid="{00000000-0005-0000-0000-000033C00000}"/>
    <cellStyle name="Normal 12 8 3 3 2 4 4" xfId="30324" xr:uid="{00000000-0005-0000-0000-000034C00000}"/>
    <cellStyle name="Normal 12 8 3 3 2 5" xfId="12023" xr:uid="{00000000-0005-0000-0000-000035C00000}"/>
    <cellStyle name="Normal 12 8 3 3 2 5 2" xfId="24834" xr:uid="{00000000-0005-0000-0000-000036C00000}"/>
    <cellStyle name="Normal 12 8 3 3 2 5 2 2" xfId="50454" xr:uid="{00000000-0005-0000-0000-000037C00000}"/>
    <cellStyle name="Normal 12 8 3 3 2 5 3" xfId="37644" xr:uid="{00000000-0005-0000-0000-000038C00000}"/>
    <cellStyle name="Normal 12 8 3 3 2 6" xfId="6533" xr:uid="{00000000-0005-0000-0000-000039C00000}"/>
    <cellStyle name="Normal 12 8 3 3 2 6 2" xfId="19344" xr:uid="{00000000-0005-0000-0000-00003AC00000}"/>
    <cellStyle name="Normal 12 8 3 3 2 6 2 2" xfId="44964" xr:uid="{00000000-0005-0000-0000-00003BC00000}"/>
    <cellStyle name="Normal 12 8 3 3 2 6 3" xfId="32154" xr:uid="{00000000-0005-0000-0000-00003CC00000}"/>
    <cellStyle name="Normal 12 8 3 3 2 7" xfId="13854" xr:uid="{00000000-0005-0000-0000-00003DC00000}"/>
    <cellStyle name="Normal 12 8 3 3 2 7 2" xfId="39474" xr:uid="{00000000-0005-0000-0000-00003EC00000}"/>
    <cellStyle name="Normal 12 8 3 3 2 8" xfId="26664" xr:uid="{00000000-0005-0000-0000-00003FC00000}"/>
    <cellStyle name="Normal 12 8 3 3 3" xfId="1537" xr:uid="{00000000-0005-0000-0000-000040C00000}"/>
    <cellStyle name="Normal 12 8 3 3 3 2" xfId="3367" xr:uid="{00000000-0005-0000-0000-000041C00000}"/>
    <cellStyle name="Normal 12 8 3 3 3 2 2" xfId="8857" xr:uid="{00000000-0005-0000-0000-000042C00000}"/>
    <cellStyle name="Normal 12 8 3 3 3 2 2 2" xfId="21668" xr:uid="{00000000-0005-0000-0000-000043C00000}"/>
    <cellStyle name="Normal 12 8 3 3 3 2 2 2 2" xfId="47288" xr:uid="{00000000-0005-0000-0000-000044C00000}"/>
    <cellStyle name="Normal 12 8 3 3 3 2 2 3" xfId="34478" xr:uid="{00000000-0005-0000-0000-000045C00000}"/>
    <cellStyle name="Normal 12 8 3 3 3 2 3" xfId="16178" xr:uid="{00000000-0005-0000-0000-000046C00000}"/>
    <cellStyle name="Normal 12 8 3 3 3 2 3 2" xfId="41798" xr:uid="{00000000-0005-0000-0000-000047C00000}"/>
    <cellStyle name="Normal 12 8 3 3 3 2 4" xfId="28988" xr:uid="{00000000-0005-0000-0000-000048C00000}"/>
    <cellStyle name="Normal 12 8 3 3 3 3" xfId="5197" xr:uid="{00000000-0005-0000-0000-000049C00000}"/>
    <cellStyle name="Normal 12 8 3 3 3 3 2" xfId="10687" xr:uid="{00000000-0005-0000-0000-00004AC00000}"/>
    <cellStyle name="Normal 12 8 3 3 3 3 2 2" xfId="23498" xr:uid="{00000000-0005-0000-0000-00004BC00000}"/>
    <cellStyle name="Normal 12 8 3 3 3 3 2 2 2" xfId="49118" xr:uid="{00000000-0005-0000-0000-00004CC00000}"/>
    <cellStyle name="Normal 12 8 3 3 3 3 2 3" xfId="36308" xr:uid="{00000000-0005-0000-0000-00004DC00000}"/>
    <cellStyle name="Normal 12 8 3 3 3 3 3" xfId="18008" xr:uid="{00000000-0005-0000-0000-00004EC00000}"/>
    <cellStyle name="Normal 12 8 3 3 3 3 3 2" xfId="43628" xr:uid="{00000000-0005-0000-0000-00004FC00000}"/>
    <cellStyle name="Normal 12 8 3 3 3 3 4" xfId="30818" xr:uid="{00000000-0005-0000-0000-000050C00000}"/>
    <cellStyle name="Normal 12 8 3 3 3 4" xfId="12517" xr:uid="{00000000-0005-0000-0000-000051C00000}"/>
    <cellStyle name="Normal 12 8 3 3 3 4 2" xfId="25328" xr:uid="{00000000-0005-0000-0000-000052C00000}"/>
    <cellStyle name="Normal 12 8 3 3 3 4 2 2" xfId="50948" xr:uid="{00000000-0005-0000-0000-000053C00000}"/>
    <cellStyle name="Normal 12 8 3 3 3 4 3" xfId="38138" xr:uid="{00000000-0005-0000-0000-000054C00000}"/>
    <cellStyle name="Normal 12 8 3 3 3 5" xfId="7027" xr:uid="{00000000-0005-0000-0000-000055C00000}"/>
    <cellStyle name="Normal 12 8 3 3 3 5 2" xfId="19838" xr:uid="{00000000-0005-0000-0000-000056C00000}"/>
    <cellStyle name="Normal 12 8 3 3 3 5 2 2" xfId="45458" xr:uid="{00000000-0005-0000-0000-000057C00000}"/>
    <cellStyle name="Normal 12 8 3 3 3 5 3" xfId="32648" xr:uid="{00000000-0005-0000-0000-000058C00000}"/>
    <cellStyle name="Normal 12 8 3 3 3 6" xfId="14348" xr:uid="{00000000-0005-0000-0000-000059C00000}"/>
    <cellStyle name="Normal 12 8 3 3 3 6 2" xfId="39968" xr:uid="{00000000-0005-0000-0000-00005AC00000}"/>
    <cellStyle name="Normal 12 8 3 3 3 7" xfId="27158" xr:uid="{00000000-0005-0000-0000-00005BC00000}"/>
    <cellStyle name="Normal 12 8 3 3 4" xfId="2473" xr:uid="{00000000-0005-0000-0000-00005CC00000}"/>
    <cellStyle name="Normal 12 8 3 3 4 2" xfId="7963" xr:uid="{00000000-0005-0000-0000-00005DC00000}"/>
    <cellStyle name="Normal 12 8 3 3 4 2 2" xfId="20774" xr:uid="{00000000-0005-0000-0000-00005EC00000}"/>
    <cellStyle name="Normal 12 8 3 3 4 2 2 2" xfId="46394" xr:uid="{00000000-0005-0000-0000-00005FC00000}"/>
    <cellStyle name="Normal 12 8 3 3 4 2 3" xfId="33584" xr:uid="{00000000-0005-0000-0000-000060C00000}"/>
    <cellStyle name="Normal 12 8 3 3 4 3" xfId="15284" xr:uid="{00000000-0005-0000-0000-000061C00000}"/>
    <cellStyle name="Normal 12 8 3 3 4 3 2" xfId="40904" xr:uid="{00000000-0005-0000-0000-000062C00000}"/>
    <cellStyle name="Normal 12 8 3 3 4 4" xfId="28094" xr:uid="{00000000-0005-0000-0000-000063C00000}"/>
    <cellStyle name="Normal 12 8 3 3 5" xfId="4303" xr:uid="{00000000-0005-0000-0000-000064C00000}"/>
    <cellStyle name="Normal 12 8 3 3 5 2" xfId="9793" xr:uid="{00000000-0005-0000-0000-000065C00000}"/>
    <cellStyle name="Normal 12 8 3 3 5 2 2" xfId="22604" xr:uid="{00000000-0005-0000-0000-000066C00000}"/>
    <cellStyle name="Normal 12 8 3 3 5 2 2 2" xfId="48224" xr:uid="{00000000-0005-0000-0000-000067C00000}"/>
    <cellStyle name="Normal 12 8 3 3 5 2 3" xfId="35414" xr:uid="{00000000-0005-0000-0000-000068C00000}"/>
    <cellStyle name="Normal 12 8 3 3 5 3" xfId="17114" xr:uid="{00000000-0005-0000-0000-000069C00000}"/>
    <cellStyle name="Normal 12 8 3 3 5 3 2" xfId="42734" xr:uid="{00000000-0005-0000-0000-00006AC00000}"/>
    <cellStyle name="Normal 12 8 3 3 5 4" xfId="29924" xr:uid="{00000000-0005-0000-0000-00006BC00000}"/>
    <cellStyle name="Normal 12 8 3 3 6" xfId="11623" xr:uid="{00000000-0005-0000-0000-00006CC00000}"/>
    <cellStyle name="Normal 12 8 3 3 6 2" xfId="24434" xr:uid="{00000000-0005-0000-0000-00006DC00000}"/>
    <cellStyle name="Normal 12 8 3 3 6 2 2" xfId="50054" xr:uid="{00000000-0005-0000-0000-00006EC00000}"/>
    <cellStyle name="Normal 12 8 3 3 6 3" xfId="37244" xr:uid="{00000000-0005-0000-0000-00006FC00000}"/>
    <cellStyle name="Normal 12 8 3 3 7" xfId="6133" xr:uid="{00000000-0005-0000-0000-000070C00000}"/>
    <cellStyle name="Normal 12 8 3 3 7 2" xfId="18944" xr:uid="{00000000-0005-0000-0000-000071C00000}"/>
    <cellStyle name="Normal 12 8 3 3 7 2 2" xfId="44564" xr:uid="{00000000-0005-0000-0000-000072C00000}"/>
    <cellStyle name="Normal 12 8 3 3 7 3" xfId="31754" xr:uid="{00000000-0005-0000-0000-000073C00000}"/>
    <cellStyle name="Normal 12 8 3 3 8" xfId="13454" xr:uid="{00000000-0005-0000-0000-000074C00000}"/>
    <cellStyle name="Normal 12 8 3 3 8 2" xfId="39074" xr:uid="{00000000-0005-0000-0000-000075C00000}"/>
    <cellStyle name="Normal 12 8 3 3 9" xfId="26264" xr:uid="{00000000-0005-0000-0000-000076C00000}"/>
    <cellStyle name="Normal 12 8 3 4" xfId="417" xr:uid="{00000000-0005-0000-0000-000077C00000}"/>
    <cellStyle name="Normal 12 8 3 4 2" xfId="1312" xr:uid="{00000000-0005-0000-0000-000078C00000}"/>
    <cellStyle name="Normal 12 8 3 4 2 2" xfId="3142" xr:uid="{00000000-0005-0000-0000-000079C00000}"/>
    <cellStyle name="Normal 12 8 3 4 2 2 2" xfId="8632" xr:uid="{00000000-0005-0000-0000-00007AC00000}"/>
    <cellStyle name="Normal 12 8 3 4 2 2 2 2" xfId="21443" xr:uid="{00000000-0005-0000-0000-00007BC00000}"/>
    <cellStyle name="Normal 12 8 3 4 2 2 2 2 2" xfId="47063" xr:uid="{00000000-0005-0000-0000-00007CC00000}"/>
    <cellStyle name="Normal 12 8 3 4 2 2 2 3" xfId="34253" xr:uid="{00000000-0005-0000-0000-00007DC00000}"/>
    <cellStyle name="Normal 12 8 3 4 2 2 3" xfId="15953" xr:uid="{00000000-0005-0000-0000-00007EC00000}"/>
    <cellStyle name="Normal 12 8 3 4 2 2 3 2" xfId="41573" xr:uid="{00000000-0005-0000-0000-00007FC00000}"/>
    <cellStyle name="Normal 12 8 3 4 2 2 4" xfId="28763" xr:uid="{00000000-0005-0000-0000-000080C00000}"/>
    <cellStyle name="Normal 12 8 3 4 2 3" xfId="4972" xr:uid="{00000000-0005-0000-0000-000081C00000}"/>
    <cellStyle name="Normal 12 8 3 4 2 3 2" xfId="10462" xr:uid="{00000000-0005-0000-0000-000082C00000}"/>
    <cellStyle name="Normal 12 8 3 4 2 3 2 2" xfId="23273" xr:uid="{00000000-0005-0000-0000-000083C00000}"/>
    <cellStyle name="Normal 12 8 3 4 2 3 2 2 2" xfId="48893" xr:uid="{00000000-0005-0000-0000-000084C00000}"/>
    <cellStyle name="Normal 12 8 3 4 2 3 2 3" xfId="36083" xr:uid="{00000000-0005-0000-0000-000085C00000}"/>
    <cellStyle name="Normal 12 8 3 4 2 3 3" xfId="17783" xr:uid="{00000000-0005-0000-0000-000086C00000}"/>
    <cellStyle name="Normal 12 8 3 4 2 3 3 2" xfId="43403" xr:uid="{00000000-0005-0000-0000-000087C00000}"/>
    <cellStyle name="Normal 12 8 3 4 2 3 4" xfId="30593" xr:uid="{00000000-0005-0000-0000-000088C00000}"/>
    <cellStyle name="Normal 12 8 3 4 2 4" xfId="12292" xr:uid="{00000000-0005-0000-0000-000089C00000}"/>
    <cellStyle name="Normal 12 8 3 4 2 4 2" xfId="25103" xr:uid="{00000000-0005-0000-0000-00008AC00000}"/>
    <cellStyle name="Normal 12 8 3 4 2 4 2 2" xfId="50723" xr:uid="{00000000-0005-0000-0000-00008BC00000}"/>
    <cellStyle name="Normal 12 8 3 4 2 4 3" xfId="37913" xr:uid="{00000000-0005-0000-0000-00008CC00000}"/>
    <cellStyle name="Normal 12 8 3 4 2 5" xfId="6802" xr:uid="{00000000-0005-0000-0000-00008DC00000}"/>
    <cellStyle name="Normal 12 8 3 4 2 5 2" xfId="19613" xr:uid="{00000000-0005-0000-0000-00008EC00000}"/>
    <cellStyle name="Normal 12 8 3 4 2 5 2 2" xfId="45233" xr:uid="{00000000-0005-0000-0000-00008FC00000}"/>
    <cellStyle name="Normal 12 8 3 4 2 5 3" xfId="32423" xr:uid="{00000000-0005-0000-0000-000090C00000}"/>
    <cellStyle name="Normal 12 8 3 4 2 6" xfId="14123" xr:uid="{00000000-0005-0000-0000-000091C00000}"/>
    <cellStyle name="Normal 12 8 3 4 2 6 2" xfId="39743" xr:uid="{00000000-0005-0000-0000-000092C00000}"/>
    <cellStyle name="Normal 12 8 3 4 2 7" xfId="26933" xr:uid="{00000000-0005-0000-0000-000093C00000}"/>
    <cellStyle name="Normal 12 8 3 4 3" xfId="2248" xr:uid="{00000000-0005-0000-0000-000094C00000}"/>
    <cellStyle name="Normal 12 8 3 4 3 2" xfId="7738" xr:uid="{00000000-0005-0000-0000-000095C00000}"/>
    <cellStyle name="Normal 12 8 3 4 3 2 2" xfId="20549" xr:uid="{00000000-0005-0000-0000-000096C00000}"/>
    <cellStyle name="Normal 12 8 3 4 3 2 2 2" xfId="46169" xr:uid="{00000000-0005-0000-0000-000097C00000}"/>
    <cellStyle name="Normal 12 8 3 4 3 2 3" xfId="33359" xr:uid="{00000000-0005-0000-0000-000098C00000}"/>
    <cellStyle name="Normal 12 8 3 4 3 3" xfId="15059" xr:uid="{00000000-0005-0000-0000-000099C00000}"/>
    <cellStyle name="Normal 12 8 3 4 3 3 2" xfId="40679" xr:uid="{00000000-0005-0000-0000-00009AC00000}"/>
    <cellStyle name="Normal 12 8 3 4 3 4" xfId="27869" xr:uid="{00000000-0005-0000-0000-00009BC00000}"/>
    <cellStyle name="Normal 12 8 3 4 4" xfId="4078" xr:uid="{00000000-0005-0000-0000-00009CC00000}"/>
    <cellStyle name="Normal 12 8 3 4 4 2" xfId="9568" xr:uid="{00000000-0005-0000-0000-00009DC00000}"/>
    <cellStyle name="Normal 12 8 3 4 4 2 2" xfId="22379" xr:uid="{00000000-0005-0000-0000-00009EC00000}"/>
    <cellStyle name="Normal 12 8 3 4 4 2 2 2" xfId="47999" xr:uid="{00000000-0005-0000-0000-00009FC00000}"/>
    <cellStyle name="Normal 12 8 3 4 4 2 3" xfId="35189" xr:uid="{00000000-0005-0000-0000-0000A0C00000}"/>
    <cellStyle name="Normal 12 8 3 4 4 3" xfId="16889" xr:uid="{00000000-0005-0000-0000-0000A1C00000}"/>
    <cellStyle name="Normal 12 8 3 4 4 3 2" xfId="42509" xr:uid="{00000000-0005-0000-0000-0000A2C00000}"/>
    <cellStyle name="Normal 12 8 3 4 4 4" xfId="29699" xr:uid="{00000000-0005-0000-0000-0000A3C00000}"/>
    <cellStyle name="Normal 12 8 3 4 5" xfId="11398" xr:uid="{00000000-0005-0000-0000-0000A4C00000}"/>
    <cellStyle name="Normal 12 8 3 4 5 2" xfId="24209" xr:uid="{00000000-0005-0000-0000-0000A5C00000}"/>
    <cellStyle name="Normal 12 8 3 4 5 2 2" xfId="49829" xr:uid="{00000000-0005-0000-0000-0000A6C00000}"/>
    <cellStyle name="Normal 12 8 3 4 5 3" xfId="37019" xr:uid="{00000000-0005-0000-0000-0000A7C00000}"/>
    <cellStyle name="Normal 12 8 3 4 6" xfId="5908" xr:uid="{00000000-0005-0000-0000-0000A8C00000}"/>
    <cellStyle name="Normal 12 8 3 4 6 2" xfId="18719" xr:uid="{00000000-0005-0000-0000-0000A9C00000}"/>
    <cellStyle name="Normal 12 8 3 4 6 2 2" xfId="44339" xr:uid="{00000000-0005-0000-0000-0000AAC00000}"/>
    <cellStyle name="Normal 12 8 3 4 6 3" xfId="31529" xr:uid="{00000000-0005-0000-0000-0000ABC00000}"/>
    <cellStyle name="Normal 12 8 3 4 7" xfId="13229" xr:uid="{00000000-0005-0000-0000-0000ACC00000}"/>
    <cellStyle name="Normal 12 8 3 4 7 2" xfId="38849" xr:uid="{00000000-0005-0000-0000-0000ADC00000}"/>
    <cellStyle name="Normal 12 8 3 4 8" xfId="26039" xr:uid="{00000000-0005-0000-0000-0000AEC00000}"/>
    <cellStyle name="Normal 12 8 3 5" xfId="776" xr:uid="{00000000-0005-0000-0000-0000AFC00000}"/>
    <cellStyle name="Normal 12 8 3 5 2" xfId="1671" xr:uid="{00000000-0005-0000-0000-0000B0C00000}"/>
    <cellStyle name="Normal 12 8 3 5 2 2" xfId="3501" xr:uid="{00000000-0005-0000-0000-0000B1C00000}"/>
    <cellStyle name="Normal 12 8 3 5 2 2 2" xfId="8991" xr:uid="{00000000-0005-0000-0000-0000B2C00000}"/>
    <cellStyle name="Normal 12 8 3 5 2 2 2 2" xfId="21802" xr:uid="{00000000-0005-0000-0000-0000B3C00000}"/>
    <cellStyle name="Normal 12 8 3 5 2 2 2 2 2" xfId="47422" xr:uid="{00000000-0005-0000-0000-0000B4C00000}"/>
    <cellStyle name="Normal 12 8 3 5 2 2 2 3" xfId="34612" xr:uid="{00000000-0005-0000-0000-0000B5C00000}"/>
    <cellStyle name="Normal 12 8 3 5 2 2 3" xfId="16312" xr:uid="{00000000-0005-0000-0000-0000B6C00000}"/>
    <cellStyle name="Normal 12 8 3 5 2 2 3 2" xfId="41932" xr:uid="{00000000-0005-0000-0000-0000B7C00000}"/>
    <cellStyle name="Normal 12 8 3 5 2 2 4" xfId="29122" xr:uid="{00000000-0005-0000-0000-0000B8C00000}"/>
    <cellStyle name="Normal 12 8 3 5 2 3" xfId="5331" xr:uid="{00000000-0005-0000-0000-0000B9C00000}"/>
    <cellStyle name="Normal 12 8 3 5 2 3 2" xfId="10821" xr:uid="{00000000-0005-0000-0000-0000BAC00000}"/>
    <cellStyle name="Normal 12 8 3 5 2 3 2 2" xfId="23632" xr:uid="{00000000-0005-0000-0000-0000BBC00000}"/>
    <cellStyle name="Normal 12 8 3 5 2 3 2 2 2" xfId="49252" xr:uid="{00000000-0005-0000-0000-0000BCC00000}"/>
    <cellStyle name="Normal 12 8 3 5 2 3 2 3" xfId="36442" xr:uid="{00000000-0005-0000-0000-0000BDC00000}"/>
    <cellStyle name="Normal 12 8 3 5 2 3 3" xfId="18142" xr:uid="{00000000-0005-0000-0000-0000BEC00000}"/>
    <cellStyle name="Normal 12 8 3 5 2 3 3 2" xfId="43762" xr:uid="{00000000-0005-0000-0000-0000BFC00000}"/>
    <cellStyle name="Normal 12 8 3 5 2 3 4" xfId="30952" xr:uid="{00000000-0005-0000-0000-0000C0C00000}"/>
    <cellStyle name="Normal 12 8 3 5 2 4" xfId="12651" xr:uid="{00000000-0005-0000-0000-0000C1C00000}"/>
    <cellStyle name="Normal 12 8 3 5 2 4 2" xfId="25462" xr:uid="{00000000-0005-0000-0000-0000C2C00000}"/>
    <cellStyle name="Normal 12 8 3 5 2 4 2 2" xfId="51082" xr:uid="{00000000-0005-0000-0000-0000C3C00000}"/>
    <cellStyle name="Normal 12 8 3 5 2 4 3" xfId="38272" xr:uid="{00000000-0005-0000-0000-0000C4C00000}"/>
    <cellStyle name="Normal 12 8 3 5 2 5" xfId="7161" xr:uid="{00000000-0005-0000-0000-0000C5C00000}"/>
    <cellStyle name="Normal 12 8 3 5 2 5 2" xfId="19972" xr:uid="{00000000-0005-0000-0000-0000C6C00000}"/>
    <cellStyle name="Normal 12 8 3 5 2 5 2 2" xfId="45592" xr:uid="{00000000-0005-0000-0000-0000C7C00000}"/>
    <cellStyle name="Normal 12 8 3 5 2 5 3" xfId="32782" xr:uid="{00000000-0005-0000-0000-0000C8C00000}"/>
    <cellStyle name="Normal 12 8 3 5 2 6" xfId="14482" xr:uid="{00000000-0005-0000-0000-0000C9C00000}"/>
    <cellStyle name="Normal 12 8 3 5 2 6 2" xfId="40102" xr:uid="{00000000-0005-0000-0000-0000CAC00000}"/>
    <cellStyle name="Normal 12 8 3 5 2 7" xfId="27292" xr:uid="{00000000-0005-0000-0000-0000CBC00000}"/>
    <cellStyle name="Normal 12 8 3 5 3" xfId="2607" xr:uid="{00000000-0005-0000-0000-0000CCC00000}"/>
    <cellStyle name="Normal 12 8 3 5 3 2" xfId="8097" xr:uid="{00000000-0005-0000-0000-0000CDC00000}"/>
    <cellStyle name="Normal 12 8 3 5 3 2 2" xfId="20908" xr:uid="{00000000-0005-0000-0000-0000CEC00000}"/>
    <cellStyle name="Normal 12 8 3 5 3 2 2 2" xfId="46528" xr:uid="{00000000-0005-0000-0000-0000CFC00000}"/>
    <cellStyle name="Normal 12 8 3 5 3 2 3" xfId="33718" xr:uid="{00000000-0005-0000-0000-0000D0C00000}"/>
    <cellStyle name="Normal 12 8 3 5 3 3" xfId="15418" xr:uid="{00000000-0005-0000-0000-0000D1C00000}"/>
    <cellStyle name="Normal 12 8 3 5 3 3 2" xfId="41038" xr:uid="{00000000-0005-0000-0000-0000D2C00000}"/>
    <cellStyle name="Normal 12 8 3 5 3 4" xfId="28228" xr:uid="{00000000-0005-0000-0000-0000D3C00000}"/>
    <cellStyle name="Normal 12 8 3 5 4" xfId="4437" xr:uid="{00000000-0005-0000-0000-0000D4C00000}"/>
    <cellStyle name="Normal 12 8 3 5 4 2" xfId="9927" xr:uid="{00000000-0005-0000-0000-0000D5C00000}"/>
    <cellStyle name="Normal 12 8 3 5 4 2 2" xfId="22738" xr:uid="{00000000-0005-0000-0000-0000D6C00000}"/>
    <cellStyle name="Normal 12 8 3 5 4 2 2 2" xfId="48358" xr:uid="{00000000-0005-0000-0000-0000D7C00000}"/>
    <cellStyle name="Normal 12 8 3 5 4 2 3" xfId="35548" xr:uid="{00000000-0005-0000-0000-0000D8C00000}"/>
    <cellStyle name="Normal 12 8 3 5 4 3" xfId="17248" xr:uid="{00000000-0005-0000-0000-0000D9C00000}"/>
    <cellStyle name="Normal 12 8 3 5 4 3 2" xfId="42868" xr:uid="{00000000-0005-0000-0000-0000DAC00000}"/>
    <cellStyle name="Normal 12 8 3 5 4 4" xfId="30058" xr:uid="{00000000-0005-0000-0000-0000DBC00000}"/>
    <cellStyle name="Normal 12 8 3 5 5" xfId="11757" xr:uid="{00000000-0005-0000-0000-0000DCC00000}"/>
    <cellStyle name="Normal 12 8 3 5 5 2" xfId="24568" xr:uid="{00000000-0005-0000-0000-0000DDC00000}"/>
    <cellStyle name="Normal 12 8 3 5 5 2 2" xfId="50188" xr:uid="{00000000-0005-0000-0000-0000DEC00000}"/>
    <cellStyle name="Normal 12 8 3 5 5 3" xfId="37378" xr:uid="{00000000-0005-0000-0000-0000DFC00000}"/>
    <cellStyle name="Normal 12 8 3 5 6" xfId="6267" xr:uid="{00000000-0005-0000-0000-0000E0C00000}"/>
    <cellStyle name="Normal 12 8 3 5 6 2" xfId="19078" xr:uid="{00000000-0005-0000-0000-0000E1C00000}"/>
    <cellStyle name="Normal 12 8 3 5 6 2 2" xfId="44698" xr:uid="{00000000-0005-0000-0000-0000E2C00000}"/>
    <cellStyle name="Normal 12 8 3 5 6 3" xfId="31888" xr:uid="{00000000-0005-0000-0000-0000E3C00000}"/>
    <cellStyle name="Normal 12 8 3 5 7" xfId="13588" xr:uid="{00000000-0005-0000-0000-0000E4C00000}"/>
    <cellStyle name="Normal 12 8 3 5 7 2" xfId="39208" xr:uid="{00000000-0005-0000-0000-0000E5C00000}"/>
    <cellStyle name="Normal 12 8 3 5 8" xfId="26398" xr:uid="{00000000-0005-0000-0000-0000E6C00000}"/>
    <cellStyle name="Normal 12 8 3 6" xfId="1177" xr:uid="{00000000-0005-0000-0000-0000E7C00000}"/>
    <cellStyle name="Normal 12 8 3 6 2" xfId="3007" xr:uid="{00000000-0005-0000-0000-0000E8C00000}"/>
    <cellStyle name="Normal 12 8 3 6 2 2" xfId="8497" xr:uid="{00000000-0005-0000-0000-0000E9C00000}"/>
    <cellStyle name="Normal 12 8 3 6 2 2 2" xfId="21308" xr:uid="{00000000-0005-0000-0000-0000EAC00000}"/>
    <cellStyle name="Normal 12 8 3 6 2 2 2 2" xfId="46928" xr:uid="{00000000-0005-0000-0000-0000EBC00000}"/>
    <cellStyle name="Normal 12 8 3 6 2 2 3" xfId="34118" xr:uid="{00000000-0005-0000-0000-0000ECC00000}"/>
    <cellStyle name="Normal 12 8 3 6 2 3" xfId="15818" xr:uid="{00000000-0005-0000-0000-0000EDC00000}"/>
    <cellStyle name="Normal 12 8 3 6 2 3 2" xfId="41438" xr:uid="{00000000-0005-0000-0000-0000EEC00000}"/>
    <cellStyle name="Normal 12 8 3 6 2 4" xfId="28628" xr:uid="{00000000-0005-0000-0000-0000EFC00000}"/>
    <cellStyle name="Normal 12 8 3 6 3" xfId="4837" xr:uid="{00000000-0005-0000-0000-0000F0C00000}"/>
    <cellStyle name="Normal 12 8 3 6 3 2" xfId="10327" xr:uid="{00000000-0005-0000-0000-0000F1C00000}"/>
    <cellStyle name="Normal 12 8 3 6 3 2 2" xfId="23138" xr:uid="{00000000-0005-0000-0000-0000F2C00000}"/>
    <cellStyle name="Normal 12 8 3 6 3 2 2 2" xfId="48758" xr:uid="{00000000-0005-0000-0000-0000F3C00000}"/>
    <cellStyle name="Normal 12 8 3 6 3 2 3" xfId="35948" xr:uid="{00000000-0005-0000-0000-0000F4C00000}"/>
    <cellStyle name="Normal 12 8 3 6 3 3" xfId="17648" xr:uid="{00000000-0005-0000-0000-0000F5C00000}"/>
    <cellStyle name="Normal 12 8 3 6 3 3 2" xfId="43268" xr:uid="{00000000-0005-0000-0000-0000F6C00000}"/>
    <cellStyle name="Normal 12 8 3 6 3 4" xfId="30458" xr:uid="{00000000-0005-0000-0000-0000F7C00000}"/>
    <cellStyle name="Normal 12 8 3 6 4" xfId="12157" xr:uid="{00000000-0005-0000-0000-0000F8C00000}"/>
    <cellStyle name="Normal 12 8 3 6 4 2" xfId="24968" xr:uid="{00000000-0005-0000-0000-0000F9C00000}"/>
    <cellStyle name="Normal 12 8 3 6 4 2 2" xfId="50588" xr:uid="{00000000-0005-0000-0000-0000FAC00000}"/>
    <cellStyle name="Normal 12 8 3 6 4 3" xfId="37778" xr:uid="{00000000-0005-0000-0000-0000FBC00000}"/>
    <cellStyle name="Normal 12 8 3 6 5" xfId="6667" xr:uid="{00000000-0005-0000-0000-0000FCC00000}"/>
    <cellStyle name="Normal 12 8 3 6 5 2" xfId="19478" xr:uid="{00000000-0005-0000-0000-0000FDC00000}"/>
    <cellStyle name="Normal 12 8 3 6 5 2 2" xfId="45098" xr:uid="{00000000-0005-0000-0000-0000FEC00000}"/>
    <cellStyle name="Normal 12 8 3 6 5 3" xfId="32288" xr:uid="{00000000-0005-0000-0000-0000FFC00000}"/>
    <cellStyle name="Normal 12 8 3 6 6" xfId="13988" xr:uid="{00000000-0005-0000-0000-000000C10000}"/>
    <cellStyle name="Normal 12 8 3 6 6 2" xfId="39608" xr:uid="{00000000-0005-0000-0000-000001C10000}"/>
    <cellStyle name="Normal 12 8 3 6 7" xfId="26798" xr:uid="{00000000-0005-0000-0000-000002C10000}"/>
    <cellStyle name="Normal 12 8 3 7" xfId="2113" xr:uid="{00000000-0005-0000-0000-000003C10000}"/>
    <cellStyle name="Normal 12 8 3 7 2" xfId="7603" xr:uid="{00000000-0005-0000-0000-000004C10000}"/>
    <cellStyle name="Normal 12 8 3 7 2 2" xfId="20414" xr:uid="{00000000-0005-0000-0000-000005C10000}"/>
    <cellStyle name="Normal 12 8 3 7 2 2 2" xfId="46034" xr:uid="{00000000-0005-0000-0000-000006C10000}"/>
    <cellStyle name="Normal 12 8 3 7 2 3" xfId="33224" xr:uid="{00000000-0005-0000-0000-000007C10000}"/>
    <cellStyle name="Normal 12 8 3 7 3" xfId="14924" xr:uid="{00000000-0005-0000-0000-000008C10000}"/>
    <cellStyle name="Normal 12 8 3 7 3 2" xfId="40544" xr:uid="{00000000-0005-0000-0000-000009C10000}"/>
    <cellStyle name="Normal 12 8 3 7 4" xfId="27734" xr:uid="{00000000-0005-0000-0000-00000AC10000}"/>
    <cellStyle name="Normal 12 8 3 8" xfId="3943" xr:uid="{00000000-0005-0000-0000-00000BC10000}"/>
    <cellStyle name="Normal 12 8 3 8 2" xfId="9433" xr:uid="{00000000-0005-0000-0000-00000CC10000}"/>
    <cellStyle name="Normal 12 8 3 8 2 2" xfId="22244" xr:uid="{00000000-0005-0000-0000-00000DC10000}"/>
    <cellStyle name="Normal 12 8 3 8 2 2 2" xfId="47864" xr:uid="{00000000-0005-0000-0000-00000EC10000}"/>
    <cellStyle name="Normal 12 8 3 8 2 3" xfId="35054" xr:uid="{00000000-0005-0000-0000-00000FC10000}"/>
    <cellStyle name="Normal 12 8 3 8 3" xfId="16754" xr:uid="{00000000-0005-0000-0000-000010C10000}"/>
    <cellStyle name="Normal 12 8 3 8 3 2" xfId="42374" xr:uid="{00000000-0005-0000-0000-000011C10000}"/>
    <cellStyle name="Normal 12 8 3 8 4" xfId="29564" xr:uid="{00000000-0005-0000-0000-000012C10000}"/>
    <cellStyle name="Normal 12 8 3 9" xfId="11263" xr:uid="{00000000-0005-0000-0000-000013C10000}"/>
    <cellStyle name="Normal 12 8 3 9 2" xfId="24074" xr:uid="{00000000-0005-0000-0000-000014C10000}"/>
    <cellStyle name="Normal 12 8 3 9 2 2" xfId="49694" xr:uid="{00000000-0005-0000-0000-000015C10000}"/>
    <cellStyle name="Normal 12 8 3 9 3" xfId="36884" xr:uid="{00000000-0005-0000-0000-000016C10000}"/>
    <cellStyle name="Normal 12 8 4" xfId="332" xr:uid="{00000000-0005-0000-0000-000017C10000}"/>
    <cellStyle name="Normal 12 8 4 10" xfId="5824" xr:uid="{00000000-0005-0000-0000-000018C10000}"/>
    <cellStyle name="Normal 12 8 4 10 2" xfId="18635" xr:uid="{00000000-0005-0000-0000-000019C10000}"/>
    <cellStyle name="Normal 12 8 4 10 2 2" xfId="44255" xr:uid="{00000000-0005-0000-0000-00001AC10000}"/>
    <cellStyle name="Normal 12 8 4 10 3" xfId="31445" xr:uid="{00000000-0005-0000-0000-00001BC10000}"/>
    <cellStyle name="Normal 12 8 4 11" xfId="13145" xr:uid="{00000000-0005-0000-0000-00001CC10000}"/>
    <cellStyle name="Normal 12 8 4 11 2" xfId="38765" xr:uid="{00000000-0005-0000-0000-00001DC10000}"/>
    <cellStyle name="Normal 12 8 4 12" xfId="25955" xr:uid="{00000000-0005-0000-0000-00001EC10000}"/>
    <cellStyle name="Normal 12 8 4 2" xfId="561" xr:uid="{00000000-0005-0000-0000-00001FC10000}"/>
    <cellStyle name="Normal 12 8 4 2 2" xfId="960" xr:uid="{00000000-0005-0000-0000-000020C10000}"/>
    <cellStyle name="Normal 12 8 4 2 2 2" xfId="1855" xr:uid="{00000000-0005-0000-0000-000021C10000}"/>
    <cellStyle name="Normal 12 8 4 2 2 2 2" xfId="3685" xr:uid="{00000000-0005-0000-0000-000022C10000}"/>
    <cellStyle name="Normal 12 8 4 2 2 2 2 2" xfId="9175" xr:uid="{00000000-0005-0000-0000-000023C10000}"/>
    <cellStyle name="Normal 12 8 4 2 2 2 2 2 2" xfId="21986" xr:uid="{00000000-0005-0000-0000-000024C10000}"/>
    <cellStyle name="Normal 12 8 4 2 2 2 2 2 2 2" xfId="47606" xr:uid="{00000000-0005-0000-0000-000025C10000}"/>
    <cellStyle name="Normal 12 8 4 2 2 2 2 2 3" xfId="34796" xr:uid="{00000000-0005-0000-0000-000026C10000}"/>
    <cellStyle name="Normal 12 8 4 2 2 2 2 3" xfId="16496" xr:uid="{00000000-0005-0000-0000-000027C10000}"/>
    <cellStyle name="Normal 12 8 4 2 2 2 2 3 2" xfId="42116" xr:uid="{00000000-0005-0000-0000-000028C10000}"/>
    <cellStyle name="Normal 12 8 4 2 2 2 2 4" xfId="29306" xr:uid="{00000000-0005-0000-0000-000029C10000}"/>
    <cellStyle name="Normal 12 8 4 2 2 2 3" xfId="5515" xr:uid="{00000000-0005-0000-0000-00002AC10000}"/>
    <cellStyle name="Normal 12 8 4 2 2 2 3 2" xfId="11005" xr:uid="{00000000-0005-0000-0000-00002BC10000}"/>
    <cellStyle name="Normal 12 8 4 2 2 2 3 2 2" xfId="23816" xr:uid="{00000000-0005-0000-0000-00002CC10000}"/>
    <cellStyle name="Normal 12 8 4 2 2 2 3 2 2 2" xfId="49436" xr:uid="{00000000-0005-0000-0000-00002DC10000}"/>
    <cellStyle name="Normal 12 8 4 2 2 2 3 2 3" xfId="36626" xr:uid="{00000000-0005-0000-0000-00002EC10000}"/>
    <cellStyle name="Normal 12 8 4 2 2 2 3 3" xfId="18326" xr:uid="{00000000-0005-0000-0000-00002FC10000}"/>
    <cellStyle name="Normal 12 8 4 2 2 2 3 3 2" xfId="43946" xr:uid="{00000000-0005-0000-0000-000030C10000}"/>
    <cellStyle name="Normal 12 8 4 2 2 2 3 4" xfId="31136" xr:uid="{00000000-0005-0000-0000-000031C10000}"/>
    <cellStyle name="Normal 12 8 4 2 2 2 4" xfId="12835" xr:uid="{00000000-0005-0000-0000-000032C10000}"/>
    <cellStyle name="Normal 12 8 4 2 2 2 4 2" xfId="25646" xr:uid="{00000000-0005-0000-0000-000033C10000}"/>
    <cellStyle name="Normal 12 8 4 2 2 2 4 2 2" xfId="51266" xr:uid="{00000000-0005-0000-0000-000034C10000}"/>
    <cellStyle name="Normal 12 8 4 2 2 2 4 3" xfId="38456" xr:uid="{00000000-0005-0000-0000-000035C10000}"/>
    <cellStyle name="Normal 12 8 4 2 2 2 5" xfId="7345" xr:uid="{00000000-0005-0000-0000-000036C10000}"/>
    <cellStyle name="Normal 12 8 4 2 2 2 5 2" xfId="20156" xr:uid="{00000000-0005-0000-0000-000037C10000}"/>
    <cellStyle name="Normal 12 8 4 2 2 2 5 2 2" xfId="45776" xr:uid="{00000000-0005-0000-0000-000038C10000}"/>
    <cellStyle name="Normal 12 8 4 2 2 2 5 3" xfId="32966" xr:uid="{00000000-0005-0000-0000-000039C10000}"/>
    <cellStyle name="Normal 12 8 4 2 2 2 6" xfId="14666" xr:uid="{00000000-0005-0000-0000-00003AC10000}"/>
    <cellStyle name="Normal 12 8 4 2 2 2 6 2" xfId="40286" xr:uid="{00000000-0005-0000-0000-00003BC10000}"/>
    <cellStyle name="Normal 12 8 4 2 2 2 7" xfId="27476" xr:uid="{00000000-0005-0000-0000-00003CC10000}"/>
    <cellStyle name="Normal 12 8 4 2 2 3" xfId="2791" xr:uid="{00000000-0005-0000-0000-00003DC10000}"/>
    <cellStyle name="Normal 12 8 4 2 2 3 2" xfId="8281" xr:uid="{00000000-0005-0000-0000-00003EC10000}"/>
    <cellStyle name="Normal 12 8 4 2 2 3 2 2" xfId="21092" xr:uid="{00000000-0005-0000-0000-00003FC10000}"/>
    <cellStyle name="Normal 12 8 4 2 2 3 2 2 2" xfId="46712" xr:uid="{00000000-0005-0000-0000-000040C10000}"/>
    <cellStyle name="Normal 12 8 4 2 2 3 2 3" xfId="33902" xr:uid="{00000000-0005-0000-0000-000041C10000}"/>
    <cellStyle name="Normal 12 8 4 2 2 3 3" xfId="15602" xr:uid="{00000000-0005-0000-0000-000042C10000}"/>
    <cellStyle name="Normal 12 8 4 2 2 3 3 2" xfId="41222" xr:uid="{00000000-0005-0000-0000-000043C10000}"/>
    <cellStyle name="Normal 12 8 4 2 2 3 4" xfId="28412" xr:uid="{00000000-0005-0000-0000-000044C10000}"/>
    <cellStyle name="Normal 12 8 4 2 2 4" xfId="4621" xr:uid="{00000000-0005-0000-0000-000045C10000}"/>
    <cellStyle name="Normal 12 8 4 2 2 4 2" xfId="10111" xr:uid="{00000000-0005-0000-0000-000046C10000}"/>
    <cellStyle name="Normal 12 8 4 2 2 4 2 2" xfId="22922" xr:uid="{00000000-0005-0000-0000-000047C10000}"/>
    <cellStyle name="Normal 12 8 4 2 2 4 2 2 2" xfId="48542" xr:uid="{00000000-0005-0000-0000-000048C10000}"/>
    <cellStyle name="Normal 12 8 4 2 2 4 2 3" xfId="35732" xr:uid="{00000000-0005-0000-0000-000049C10000}"/>
    <cellStyle name="Normal 12 8 4 2 2 4 3" xfId="17432" xr:uid="{00000000-0005-0000-0000-00004AC10000}"/>
    <cellStyle name="Normal 12 8 4 2 2 4 3 2" xfId="43052" xr:uid="{00000000-0005-0000-0000-00004BC10000}"/>
    <cellStyle name="Normal 12 8 4 2 2 4 4" xfId="30242" xr:uid="{00000000-0005-0000-0000-00004CC10000}"/>
    <cellStyle name="Normal 12 8 4 2 2 5" xfId="11941" xr:uid="{00000000-0005-0000-0000-00004DC10000}"/>
    <cellStyle name="Normal 12 8 4 2 2 5 2" xfId="24752" xr:uid="{00000000-0005-0000-0000-00004EC10000}"/>
    <cellStyle name="Normal 12 8 4 2 2 5 2 2" xfId="50372" xr:uid="{00000000-0005-0000-0000-00004FC10000}"/>
    <cellStyle name="Normal 12 8 4 2 2 5 3" xfId="37562" xr:uid="{00000000-0005-0000-0000-000050C10000}"/>
    <cellStyle name="Normal 12 8 4 2 2 6" xfId="6451" xr:uid="{00000000-0005-0000-0000-000051C10000}"/>
    <cellStyle name="Normal 12 8 4 2 2 6 2" xfId="19262" xr:uid="{00000000-0005-0000-0000-000052C10000}"/>
    <cellStyle name="Normal 12 8 4 2 2 6 2 2" xfId="44882" xr:uid="{00000000-0005-0000-0000-000053C10000}"/>
    <cellStyle name="Normal 12 8 4 2 2 6 3" xfId="32072" xr:uid="{00000000-0005-0000-0000-000054C10000}"/>
    <cellStyle name="Normal 12 8 4 2 2 7" xfId="13772" xr:uid="{00000000-0005-0000-0000-000055C10000}"/>
    <cellStyle name="Normal 12 8 4 2 2 7 2" xfId="39392" xr:uid="{00000000-0005-0000-0000-000056C10000}"/>
    <cellStyle name="Normal 12 8 4 2 2 8" xfId="26582" xr:uid="{00000000-0005-0000-0000-000057C10000}"/>
    <cellStyle name="Normal 12 8 4 2 3" xfId="1456" xr:uid="{00000000-0005-0000-0000-000058C10000}"/>
    <cellStyle name="Normal 12 8 4 2 3 2" xfId="3286" xr:uid="{00000000-0005-0000-0000-000059C10000}"/>
    <cellStyle name="Normal 12 8 4 2 3 2 2" xfId="8776" xr:uid="{00000000-0005-0000-0000-00005AC10000}"/>
    <cellStyle name="Normal 12 8 4 2 3 2 2 2" xfId="21587" xr:uid="{00000000-0005-0000-0000-00005BC10000}"/>
    <cellStyle name="Normal 12 8 4 2 3 2 2 2 2" xfId="47207" xr:uid="{00000000-0005-0000-0000-00005CC10000}"/>
    <cellStyle name="Normal 12 8 4 2 3 2 2 3" xfId="34397" xr:uid="{00000000-0005-0000-0000-00005DC10000}"/>
    <cellStyle name="Normal 12 8 4 2 3 2 3" xfId="16097" xr:uid="{00000000-0005-0000-0000-00005EC10000}"/>
    <cellStyle name="Normal 12 8 4 2 3 2 3 2" xfId="41717" xr:uid="{00000000-0005-0000-0000-00005FC10000}"/>
    <cellStyle name="Normal 12 8 4 2 3 2 4" xfId="28907" xr:uid="{00000000-0005-0000-0000-000060C10000}"/>
    <cellStyle name="Normal 12 8 4 2 3 3" xfId="5116" xr:uid="{00000000-0005-0000-0000-000061C10000}"/>
    <cellStyle name="Normal 12 8 4 2 3 3 2" xfId="10606" xr:uid="{00000000-0005-0000-0000-000062C10000}"/>
    <cellStyle name="Normal 12 8 4 2 3 3 2 2" xfId="23417" xr:uid="{00000000-0005-0000-0000-000063C10000}"/>
    <cellStyle name="Normal 12 8 4 2 3 3 2 2 2" xfId="49037" xr:uid="{00000000-0005-0000-0000-000064C10000}"/>
    <cellStyle name="Normal 12 8 4 2 3 3 2 3" xfId="36227" xr:uid="{00000000-0005-0000-0000-000065C10000}"/>
    <cellStyle name="Normal 12 8 4 2 3 3 3" xfId="17927" xr:uid="{00000000-0005-0000-0000-000066C10000}"/>
    <cellStyle name="Normal 12 8 4 2 3 3 3 2" xfId="43547" xr:uid="{00000000-0005-0000-0000-000067C10000}"/>
    <cellStyle name="Normal 12 8 4 2 3 3 4" xfId="30737" xr:uid="{00000000-0005-0000-0000-000068C10000}"/>
    <cellStyle name="Normal 12 8 4 2 3 4" xfId="12436" xr:uid="{00000000-0005-0000-0000-000069C10000}"/>
    <cellStyle name="Normal 12 8 4 2 3 4 2" xfId="25247" xr:uid="{00000000-0005-0000-0000-00006AC10000}"/>
    <cellStyle name="Normal 12 8 4 2 3 4 2 2" xfId="50867" xr:uid="{00000000-0005-0000-0000-00006BC10000}"/>
    <cellStyle name="Normal 12 8 4 2 3 4 3" xfId="38057" xr:uid="{00000000-0005-0000-0000-00006CC10000}"/>
    <cellStyle name="Normal 12 8 4 2 3 5" xfId="6946" xr:uid="{00000000-0005-0000-0000-00006DC10000}"/>
    <cellStyle name="Normal 12 8 4 2 3 5 2" xfId="19757" xr:uid="{00000000-0005-0000-0000-00006EC10000}"/>
    <cellStyle name="Normal 12 8 4 2 3 5 2 2" xfId="45377" xr:uid="{00000000-0005-0000-0000-00006FC10000}"/>
    <cellStyle name="Normal 12 8 4 2 3 5 3" xfId="32567" xr:uid="{00000000-0005-0000-0000-000070C10000}"/>
    <cellStyle name="Normal 12 8 4 2 3 6" xfId="14267" xr:uid="{00000000-0005-0000-0000-000071C10000}"/>
    <cellStyle name="Normal 12 8 4 2 3 6 2" xfId="39887" xr:uid="{00000000-0005-0000-0000-000072C10000}"/>
    <cellStyle name="Normal 12 8 4 2 3 7" xfId="27077" xr:uid="{00000000-0005-0000-0000-000073C10000}"/>
    <cellStyle name="Normal 12 8 4 2 4" xfId="2392" xr:uid="{00000000-0005-0000-0000-000074C10000}"/>
    <cellStyle name="Normal 12 8 4 2 4 2" xfId="7882" xr:uid="{00000000-0005-0000-0000-000075C10000}"/>
    <cellStyle name="Normal 12 8 4 2 4 2 2" xfId="20693" xr:uid="{00000000-0005-0000-0000-000076C10000}"/>
    <cellStyle name="Normal 12 8 4 2 4 2 2 2" xfId="46313" xr:uid="{00000000-0005-0000-0000-000077C10000}"/>
    <cellStyle name="Normal 12 8 4 2 4 2 3" xfId="33503" xr:uid="{00000000-0005-0000-0000-000078C10000}"/>
    <cellStyle name="Normal 12 8 4 2 4 3" xfId="15203" xr:uid="{00000000-0005-0000-0000-000079C10000}"/>
    <cellStyle name="Normal 12 8 4 2 4 3 2" xfId="40823" xr:uid="{00000000-0005-0000-0000-00007AC10000}"/>
    <cellStyle name="Normal 12 8 4 2 4 4" xfId="28013" xr:uid="{00000000-0005-0000-0000-00007BC10000}"/>
    <cellStyle name="Normal 12 8 4 2 5" xfId="4222" xr:uid="{00000000-0005-0000-0000-00007CC10000}"/>
    <cellStyle name="Normal 12 8 4 2 5 2" xfId="9712" xr:uid="{00000000-0005-0000-0000-00007DC10000}"/>
    <cellStyle name="Normal 12 8 4 2 5 2 2" xfId="22523" xr:uid="{00000000-0005-0000-0000-00007EC10000}"/>
    <cellStyle name="Normal 12 8 4 2 5 2 2 2" xfId="48143" xr:uid="{00000000-0005-0000-0000-00007FC10000}"/>
    <cellStyle name="Normal 12 8 4 2 5 2 3" xfId="35333" xr:uid="{00000000-0005-0000-0000-000080C10000}"/>
    <cellStyle name="Normal 12 8 4 2 5 3" xfId="17033" xr:uid="{00000000-0005-0000-0000-000081C10000}"/>
    <cellStyle name="Normal 12 8 4 2 5 3 2" xfId="42653" xr:uid="{00000000-0005-0000-0000-000082C10000}"/>
    <cellStyle name="Normal 12 8 4 2 5 4" xfId="29843" xr:uid="{00000000-0005-0000-0000-000083C10000}"/>
    <cellStyle name="Normal 12 8 4 2 6" xfId="11542" xr:uid="{00000000-0005-0000-0000-000084C10000}"/>
    <cellStyle name="Normal 12 8 4 2 6 2" xfId="24353" xr:uid="{00000000-0005-0000-0000-000085C10000}"/>
    <cellStyle name="Normal 12 8 4 2 6 2 2" xfId="49973" xr:uid="{00000000-0005-0000-0000-000086C10000}"/>
    <cellStyle name="Normal 12 8 4 2 6 3" xfId="37163" xr:uid="{00000000-0005-0000-0000-000087C10000}"/>
    <cellStyle name="Normal 12 8 4 2 7" xfId="6052" xr:uid="{00000000-0005-0000-0000-000088C10000}"/>
    <cellStyle name="Normal 12 8 4 2 7 2" xfId="18863" xr:uid="{00000000-0005-0000-0000-000089C10000}"/>
    <cellStyle name="Normal 12 8 4 2 7 2 2" xfId="44483" xr:uid="{00000000-0005-0000-0000-00008AC10000}"/>
    <cellStyle name="Normal 12 8 4 2 7 3" xfId="31673" xr:uid="{00000000-0005-0000-0000-00008BC10000}"/>
    <cellStyle name="Normal 12 8 4 2 8" xfId="13373" xr:uid="{00000000-0005-0000-0000-00008CC10000}"/>
    <cellStyle name="Normal 12 8 4 2 8 2" xfId="38993" xr:uid="{00000000-0005-0000-0000-00008DC10000}"/>
    <cellStyle name="Normal 12 8 4 2 9" xfId="26183" xr:uid="{00000000-0005-0000-0000-00008EC10000}"/>
    <cellStyle name="Normal 12 8 4 3" xfId="693" xr:uid="{00000000-0005-0000-0000-00008FC10000}"/>
    <cellStyle name="Normal 12 8 4 3 2" xfId="1093" xr:uid="{00000000-0005-0000-0000-000090C10000}"/>
    <cellStyle name="Normal 12 8 4 3 2 2" xfId="1988" xr:uid="{00000000-0005-0000-0000-000091C10000}"/>
    <cellStyle name="Normal 12 8 4 3 2 2 2" xfId="3818" xr:uid="{00000000-0005-0000-0000-000092C10000}"/>
    <cellStyle name="Normal 12 8 4 3 2 2 2 2" xfId="9308" xr:uid="{00000000-0005-0000-0000-000093C10000}"/>
    <cellStyle name="Normal 12 8 4 3 2 2 2 2 2" xfId="22119" xr:uid="{00000000-0005-0000-0000-000094C10000}"/>
    <cellStyle name="Normal 12 8 4 3 2 2 2 2 2 2" xfId="47739" xr:uid="{00000000-0005-0000-0000-000095C10000}"/>
    <cellStyle name="Normal 12 8 4 3 2 2 2 2 3" xfId="34929" xr:uid="{00000000-0005-0000-0000-000096C10000}"/>
    <cellStyle name="Normal 12 8 4 3 2 2 2 3" xfId="16629" xr:uid="{00000000-0005-0000-0000-000097C10000}"/>
    <cellStyle name="Normal 12 8 4 3 2 2 2 3 2" xfId="42249" xr:uid="{00000000-0005-0000-0000-000098C10000}"/>
    <cellStyle name="Normal 12 8 4 3 2 2 2 4" xfId="29439" xr:uid="{00000000-0005-0000-0000-000099C10000}"/>
    <cellStyle name="Normal 12 8 4 3 2 2 3" xfId="5648" xr:uid="{00000000-0005-0000-0000-00009AC10000}"/>
    <cellStyle name="Normal 12 8 4 3 2 2 3 2" xfId="11138" xr:uid="{00000000-0005-0000-0000-00009BC10000}"/>
    <cellStyle name="Normal 12 8 4 3 2 2 3 2 2" xfId="23949" xr:uid="{00000000-0005-0000-0000-00009CC10000}"/>
    <cellStyle name="Normal 12 8 4 3 2 2 3 2 2 2" xfId="49569" xr:uid="{00000000-0005-0000-0000-00009DC10000}"/>
    <cellStyle name="Normal 12 8 4 3 2 2 3 2 3" xfId="36759" xr:uid="{00000000-0005-0000-0000-00009EC10000}"/>
    <cellStyle name="Normal 12 8 4 3 2 2 3 3" xfId="18459" xr:uid="{00000000-0005-0000-0000-00009FC10000}"/>
    <cellStyle name="Normal 12 8 4 3 2 2 3 3 2" xfId="44079" xr:uid="{00000000-0005-0000-0000-0000A0C10000}"/>
    <cellStyle name="Normal 12 8 4 3 2 2 3 4" xfId="31269" xr:uid="{00000000-0005-0000-0000-0000A1C10000}"/>
    <cellStyle name="Normal 12 8 4 3 2 2 4" xfId="12968" xr:uid="{00000000-0005-0000-0000-0000A2C10000}"/>
    <cellStyle name="Normal 12 8 4 3 2 2 4 2" xfId="25779" xr:uid="{00000000-0005-0000-0000-0000A3C10000}"/>
    <cellStyle name="Normal 12 8 4 3 2 2 4 2 2" xfId="51399" xr:uid="{00000000-0005-0000-0000-0000A4C10000}"/>
    <cellStyle name="Normal 12 8 4 3 2 2 4 3" xfId="38589" xr:uid="{00000000-0005-0000-0000-0000A5C10000}"/>
    <cellStyle name="Normal 12 8 4 3 2 2 5" xfId="7478" xr:uid="{00000000-0005-0000-0000-0000A6C10000}"/>
    <cellStyle name="Normal 12 8 4 3 2 2 5 2" xfId="20289" xr:uid="{00000000-0005-0000-0000-0000A7C10000}"/>
    <cellStyle name="Normal 12 8 4 3 2 2 5 2 2" xfId="45909" xr:uid="{00000000-0005-0000-0000-0000A8C10000}"/>
    <cellStyle name="Normal 12 8 4 3 2 2 5 3" xfId="33099" xr:uid="{00000000-0005-0000-0000-0000A9C10000}"/>
    <cellStyle name="Normal 12 8 4 3 2 2 6" xfId="14799" xr:uid="{00000000-0005-0000-0000-0000AAC10000}"/>
    <cellStyle name="Normal 12 8 4 3 2 2 6 2" xfId="40419" xr:uid="{00000000-0005-0000-0000-0000ABC10000}"/>
    <cellStyle name="Normal 12 8 4 3 2 2 7" xfId="27609" xr:uid="{00000000-0005-0000-0000-0000ACC10000}"/>
    <cellStyle name="Normal 12 8 4 3 2 3" xfId="2924" xr:uid="{00000000-0005-0000-0000-0000ADC10000}"/>
    <cellStyle name="Normal 12 8 4 3 2 3 2" xfId="8414" xr:uid="{00000000-0005-0000-0000-0000AEC10000}"/>
    <cellStyle name="Normal 12 8 4 3 2 3 2 2" xfId="21225" xr:uid="{00000000-0005-0000-0000-0000AFC10000}"/>
    <cellStyle name="Normal 12 8 4 3 2 3 2 2 2" xfId="46845" xr:uid="{00000000-0005-0000-0000-0000B0C10000}"/>
    <cellStyle name="Normal 12 8 4 3 2 3 2 3" xfId="34035" xr:uid="{00000000-0005-0000-0000-0000B1C10000}"/>
    <cellStyle name="Normal 12 8 4 3 2 3 3" xfId="15735" xr:uid="{00000000-0005-0000-0000-0000B2C10000}"/>
    <cellStyle name="Normal 12 8 4 3 2 3 3 2" xfId="41355" xr:uid="{00000000-0005-0000-0000-0000B3C10000}"/>
    <cellStyle name="Normal 12 8 4 3 2 3 4" xfId="28545" xr:uid="{00000000-0005-0000-0000-0000B4C10000}"/>
    <cellStyle name="Normal 12 8 4 3 2 4" xfId="4754" xr:uid="{00000000-0005-0000-0000-0000B5C10000}"/>
    <cellStyle name="Normal 12 8 4 3 2 4 2" xfId="10244" xr:uid="{00000000-0005-0000-0000-0000B6C10000}"/>
    <cellStyle name="Normal 12 8 4 3 2 4 2 2" xfId="23055" xr:uid="{00000000-0005-0000-0000-0000B7C10000}"/>
    <cellStyle name="Normal 12 8 4 3 2 4 2 2 2" xfId="48675" xr:uid="{00000000-0005-0000-0000-0000B8C10000}"/>
    <cellStyle name="Normal 12 8 4 3 2 4 2 3" xfId="35865" xr:uid="{00000000-0005-0000-0000-0000B9C10000}"/>
    <cellStyle name="Normal 12 8 4 3 2 4 3" xfId="17565" xr:uid="{00000000-0005-0000-0000-0000BAC10000}"/>
    <cellStyle name="Normal 12 8 4 3 2 4 3 2" xfId="43185" xr:uid="{00000000-0005-0000-0000-0000BBC10000}"/>
    <cellStyle name="Normal 12 8 4 3 2 4 4" xfId="30375" xr:uid="{00000000-0005-0000-0000-0000BCC10000}"/>
    <cellStyle name="Normal 12 8 4 3 2 5" xfId="12074" xr:uid="{00000000-0005-0000-0000-0000BDC10000}"/>
    <cellStyle name="Normal 12 8 4 3 2 5 2" xfId="24885" xr:uid="{00000000-0005-0000-0000-0000BEC10000}"/>
    <cellStyle name="Normal 12 8 4 3 2 5 2 2" xfId="50505" xr:uid="{00000000-0005-0000-0000-0000BFC10000}"/>
    <cellStyle name="Normal 12 8 4 3 2 5 3" xfId="37695" xr:uid="{00000000-0005-0000-0000-0000C0C10000}"/>
    <cellStyle name="Normal 12 8 4 3 2 6" xfId="6584" xr:uid="{00000000-0005-0000-0000-0000C1C10000}"/>
    <cellStyle name="Normal 12 8 4 3 2 6 2" xfId="19395" xr:uid="{00000000-0005-0000-0000-0000C2C10000}"/>
    <cellStyle name="Normal 12 8 4 3 2 6 2 2" xfId="45015" xr:uid="{00000000-0005-0000-0000-0000C3C10000}"/>
    <cellStyle name="Normal 12 8 4 3 2 6 3" xfId="32205" xr:uid="{00000000-0005-0000-0000-0000C4C10000}"/>
    <cellStyle name="Normal 12 8 4 3 2 7" xfId="13905" xr:uid="{00000000-0005-0000-0000-0000C5C10000}"/>
    <cellStyle name="Normal 12 8 4 3 2 7 2" xfId="39525" xr:uid="{00000000-0005-0000-0000-0000C6C10000}"/>
    <cellStyle name="Normal 12 8 4 3 2 8" xfId="26715" xr:uid="{00000000-0005-0000-0000-0000C7C10000}"/>
    <cellStyle name="Normal 12 8 4 3 3" xfId="1588" xr:uid="{00000000-0005-0000-0000-0000C8C10000}"/>
    <cellStyle name="Normal 12 8 4 3 3 2" xfId="3418" xr:uid="{00000000-0005-0000-0000-0000C9C10000}"/>
    <cellStyle name="Normal 12 8 4 3 3 2 2" xfId="8908" xr:uid="{00000000-0005-0000-0000-0000CAC10000}"/>
    <cellStyle name="Normal 12 8 4 3 3 2 2 2" xfId="21719" xr:uid="{00000000-0005-0000-0000-0000CBC10000}"/>
    <cellStyle name="Normal 12 8 4 3 3 2 2 2 2" xfId="47339" xr:uid="{00000000-0005-0000-0000-0000CCC10000}"/>
    <cellStyle name="Normal 12 8 4 3 3 2 2 3" xfId="34529" xr:uid="{00000000-0005-0000-0000-0000CDC10000}"/>
    <cellStyle name="Normal 12 8 4 3 3 2 3" xfId="16229" xr:uid="{00000000-0005-0000-0000-0000CEC10000}"/>
    <cellStyle name="Normal 12 8 4 3 3 2 3 2" xfId="41849" xr:uid="{00000000-0005-0000-0000-0000CFC10000}"/>
    <cellStyle name="Normal 12 8 4 3 3 2 4" xfId="29039" xr:uid="{00000000-0005-0000-0000-0000D0C10000}"/>
    <cellStyle name="Normal 12 8 4 3 3 3" xfId="5248" xr:uid="{00000000-0005-0000-0000-0000D1C10000}"/>
    <cellStyle name="Normal 12 8 4 3 3 3 2" xfId="10738" xr:uid="{00000000-0005-0000-0000-0000D2C10000}"/>
    <cellStyle name="Normal 12 8 4 3 3 3 2 2" xfId="23549" xr:uid="{00000000-0005-0000-0000-0000D3C10000}"/>
    <cellStyle name="Normal 12 8 4 3 3 3 2 2 2" xfId="49169" xr:uid="{00000000-0005-0000-0000-0000D4C10000}"/>
    <cellStyle name="Normal 12 8 4 3 3 3 2 3" xfId="36359" xr:uid="{00000000-0005-0000-0000-0000D5C10000}"/>
    <cellStyle name="Normal 12 8 4 3 3 3 3" xfId="18059" xr:uid="{00000000-0005-0000-0000-0000D6C10000}"/>
    <cellStyle name="Normal 12 8 4 3 3 3 3 2" xfId="43679" xr:uid="{00000000-0005-0000-0000-0000D7C10000}"/>
    <cellStyle name="Normal 12 8 4 3 3 3 4" xfId="30869" xr:uid="{00000000-0005-0000-0000-0000D8C10000}"/>
    <cellStyle name="Normal 12 8 4 3 3 4" xfId="12568" xr:uid="{00000000-0005-0000-0000-0000D9C10000}"/>
    <cellStyle name="Normal 12 8 4 3 3 4 2" xfId="25379" xr:uid="{00000000-0005-0000-0000-0000DAC10000}"/>
    <cellStyle name="Normal 12 8 4 3 3 4 2 2" xfId="50999" xr:uid="{00000000-0005-0000-0000-0000DBC10000}"/>
    <cellStyle name="Normal 12 8 4 3 3 4 3" xfId="38189" xr:uid="{00000000-0005-0000-0000-0000DCC10000}"/>
    <cellStyle name="Normal 12 8 4 3 3 5" xfId="7078" xr:uid="{00000000-0005-0000-0000-0000DDC10000}"/>
    <cellStyle name="Normal 12 8 4 3 3 5 2" xfId="19889" xr:uid="{00000000-0005-0000-0000-0000DEC10000}"/>
    <cellStyle name="Normal 12 8 4 3 3 5 2 2" xfId="45509" xr:uid="{00000000-0005-0000-0000-0000DFC10000}"/>
    <cellStyle name="Normal 12 8 4 3 3 5 3" xfId="32699" xr:uid="{00000000-0005-0000-0000-0000E0C10000}"/>
    <cellStyle name="Normal 12 8 4 3 3 6" xfId="14399" xr:uid="{00000000-0005-0000-0000-0000E1C10000}"/>
    <cellStyle name="Normal 12 8 4 3 3 6 2" xfId="40019" xr:uid="{00000000-0005-0000-0000-0000E2C10000}"/>
    <cellStyle name="Normal 12 8 4 3 3 7" xfId="27209" xr:uid="{00000000-0005-0000-0000-0000E3C10000}"/>
    <cellStyle name="Normal 12 8 4 3 4" xfId="2524" xr:uid="{00000000-0005-0000-0000-0000E4C10000}"/>
    <cellStyle name="Normal 12 8 4 3 4 2" xfId="8014" xr:uid="{00000000-0005-0000-0000-0000E5C10000}"/>
    <cellStyle name="Normal 12 8 4 3 4 2 2" xfId="20825" xr:uid="{00000000-0005-0000-0000-0000E6C10000}"/>
    <cellStyle name="Normal 12 8 4 3 4 2 2 2" xfId="46445" xr:uid="{00000000-0005-0000-0000-0000E7C10000}"/>
    <cellStyle name="Normal 12 8 4 3 4 2 3" xfId="33635" xr:uid="{00000000-0005-0000-0000-0000E8C10000}"/>
    <cellStyle name="Normal 12 8 4 3 4 3" xfId="15335" xr:uid="{00000000-0005-0000-0000-0000E9C10000}"/>
    <cellStyle name="Normal 12 8 4 3 4 3 2" xfId="40955" xr:uid="{00000000-0005-0000-0000-0000EAC10000}"/>
    <cellStyle name="Normal 12 8 4 3 4 4" xfId="28145" xr:uid="{00000000-0005-0000-0000-0000EBC10000}"/>
    <cellStyle name="Normal 12 8 4 3 5" xfId="4354" xr:uid="{00000000-0005-0000-0000-0000ECC10000}"/>
    <cellStyle name="Normal 12 8 4 3 5 2" xfId="9844" xr:uid="{00000000-0005-0000-0000-0000EDC10000}"/>
    <cellStyle name="Normal 12 8 4 3 5 2 2" xfId="22655" xr:uid="{00000000-0005-0000-0000-0000EEC10000}"/>
    <cellStyle name="Normal 12 8 4 3 5 2 2 2" xfId="48275" xr:uid="{00000000-0005-0000-0000-0000EFC10000}"/>
    <cellStyle name="Normal 12 8 4 3 5 2 3" xfId="35465" xr:uid="{00000000-0005-0000-0000-0000F0C10000}"/>
    <cellStyle name="Normal 12 8 4 3 5 3" xfId="17165" xr:uid="{00000000-0005-0000-0000-0000F1C10000}"/>
    <cellStyle name="Normal 12 8 4 3 5 3 2" xfId="42785" xr:uid="{00000000-0005-0000-0000-0000F2C10000}"/>
    <cellStyle name="Normal 12 8 4 3 5 4" xfId="29975" xr:uid="{00000000-0005-0000-0000-0000F3C10000}"/>
    <cellStyle name="Normal 12 8 4 3 6" xfId="11674" xr:uid="{00000000-0005-0000-0000-0000F4C10000}"/>
    <cellStyle name="Normal 12 8 4 3 6 2" xfId="24485" xr:uid="{00000000-0005-0000-0000-0000F5C10000}"/>
    <cellStyle name="Normal 12 8 4 3 6 2 2" xfId="50105" xr:uid="{00000000-0005-0000-0000-0000F6C10000}"/>
    <cellStyle name="Normal 12 8 4 3 6 3" xfId="37295" xr:uid="{00000000-0005-0000-0000-0000F7C10000}"/>
    <cellStyle name="Normal 12 8 4 3 7" xfId="6184" xr:uid="{00000000-0005-0000-0000-0000F8C10000}"/>
    <cellStyle name="Normal 12 8 4 3 7 2" xfId="18995" xr:uid="{00000000-0005-0000-0000-0000F9C10000}"/>
    <cellStyle name="Normal 12 8 4 3 7 2 2" xfId="44615" xr:uid="{00000000-0005-0000-0000-0000FAC10000}"/>
    <cellStyle name="Normal 12 8 4 3 7 3" xfId="31805" xr:uid="{00000000-0005-0000-0000-0000FBC10000}"/>
    <cellStyle name="Normal 12 8 4 3 8" xfId="13505" xr:uid="{00000000-0005-0000-0000-0000FCC10000}"/>
    <cellStyle name="Normal 12 8 4 3 8 2" xfId="39125" xr:uid="{00000000-0005-0000-0000-0000FDC10000}"/>
    <cellStyle name="Normal 12 8 4 3 9" xfId="26315" xr:uid="{00000000-0005-0000-0000-0000FEC10000}"/>
    <cellStyle name="Normal 12 8 4 4" xfId="468" xr:uid="{00000000-0005-0000-0000-0000FFC10000}"/>
    <cellStyle name="Normal 12 8 4 4 2" xfId="1363" xr:uid="{00000000-0005-0000-0000-000000C20000}"/>
    <cellStyle name="Normal 12 8 4 4 2 2" xfId="3193" xr:uid="{00000000-0005-0000-0000-000001C20000}"/>
    <cellStyle name="Normal 12 8 4 4 2 2 2" xfId="8683" xr:uid="{00000000-0005-0000-0000-000002C20000}"/>
    <cellStyle name="Normal 12 8 4 4 2 2 2 2" xfId="21494" xr:uid="{00000000-0005-0000-0000-000003C20000}"/>
    <cellStyle name="Normal 12 8 4 4 2 2 2 2 2" xfId="47114" xr:uid="{00000000-0005-0000-0000-000004C20000}"/>
    <cellStyle name="Normal 12 8 4 4 2 2 2 3" xfId="34304" xr:uid="{00000000-0005-0000-0000-000005C20000}"/>
    <cellStyle name="Normal 12 8 4 4 2 2 3" xfId="16004" xr:uid="{00000000-0005-0000-0000-000006C20000}"/>
    <cellStyle name="Normal 12 8 4 4 2 2 3 2" xfId="41624" xr:uid="{00000000-0005-0000-0000-000007C20000}"/>
    <cellStyle name="Normal 12 8 4 4 2 2 4" xfId="28814" xr:uid="{00000000-0005-0000-0000-000008C20000}"/>
    <cellStyle name="Normal 12 8 4 4 2 3" xfId="5023" xr:uid="{00000000-0005-0000-0000-000009C20000}"/>
    <cellStyle name="Normal 12 8 4 4 2 3 2" xfId="10513" xr:uid="{00000000-0005-0000-0000-00000AC20000}"/>
    <cellStyle name="Normal 12 8 4 4 2 3 2 2" xfId="23324" xr:uid="{00000000-0005-0000-0000-00000BC20000}"/>
    <cellStyle name="Normal 12 8 4 4 2 3 2 2 2" xfId="48944" xr:uid="{00000000-0005-0000-0000-00000CC20000}"/>
    <cellStyle name="Normal 12 8 4 4 2 3 2 3" xfId="36134" xr:uid="{00000000-0005-0000-0000-00000DC20000}"/>
    <cellStyle name="Normal 12 8 4 4 2 3 3" xfId="17834" xr:uid="{00000000-0005-0000-0000-00000EC20000}"/>
    <cellStyle name="Normal 12 8 4 4 2 3 3 2" xfId="43454" xr:uid="{00000000-0005-0000-0000-00000FC20000}"/>
    <cellStyle name="Normal 12 8 4 4 2 3 4" xfId="30644" xr:uid="{00000000-0005-0000-0000-000010C20000}"/>
    <cellStyle name="Normal 12 8 4 4 2 4" xfId="12343" xr:uid="{00000000-0005-0000-0000-000011C20000}"/>
    <cellStyle name="Normal 12 8 4 4 2 4 2" xfId="25154" xr:uid="{00000000-0005-0000-0000-000012C20000}"/>
    <cellStyle name="Normal 12 8 4 4 2 4 2 2" xfId="50774" xr:uid="{00000000-0005-0000-0000-000013C20000}"/>
    <cellStyle name="Normal 12 8 4 4 2 4 3" xfId="37964" xr:uid="{00000000-0005-0000-0000-000014C20000}"/>
    <cellStyle name="Normal 12 8 4 4 2 5" xfId="6853" xr:uid="{00000000-0005-0000-0000-000015C20000}"/>
    <cellStyle name="Normal 12 8 4 4 2 5 2" xfId="19664" xr:uid="{00000000-0005-0000-0000-000016C20000}"/>
    <cellStyle name="Normal 12 8 4 4 2 5 2 2" xfId="45284" xr:uid="{00000000-0005-0000-0000-000017C20000}"/>
    <cellStyle name="Normal 12 8 4 4 2 5 3" xfId="32474" xr:uid="{00000000-0005-0000-0000-000018C20000}"/>
    <cellStyle name="Normal 12 8 4 4 2 6" xfId="14174" xr:uid="{00000000-0005-0000-0000-000019C20000}"/>
    <cellStyle name="Normal 12 8 4 4 2 6 2" xfId="39794" xr:uid="{00000000-0005-0000-0000-00001AC20000}"/>
    <cellStyle name="Normal 12 8 4 4 2 7" xfId="26984" xr:uid="{00000000-0005-0000-0000-00001BC20000}"/>
    <cellStyle name="Normal 12 8 4 4 3" xfId="2299" xr:uid="{00000000-0005-0000-0000-00001CC20000}"/>
    <cellStyle name="Normal 12 8 4 4 3 2" xfId="7789" xr:uid="{00000000-0005-0000-0000-00001DC20000}"/>
    <cellStyle name="Normal 12 8 4 4 3 2 2" xfId="20600" xr:uid="{00000000-0005-0000-0000-00001EC20000}"/>
    <cellStyle name="Normal 12 8 4 4 3 2 2 2" xfId="46220" xr:uid="{00000000-0005-0000-0000-00001FC20000}"/>
    <cellStyle name="Normal 12 8 4 4 3 2 3" xfId="33410" xr:uid="{00000000-0005-0000-0000-000020C20000}"/>
    <cellStyle name="Normal 12 8 4 4 3 3" xfId="15110" xr:uid="{00000000-0005-0000-0000-000021C20000}"/>
    <cellStyle name="Normal 12 8 4 4 3 3 2" xfId="40730" xr:uid="{00000000-0005-0000-0000-000022C20000}"/>
    <cellStyle name="Normal 12 8 4 4 3 4" xfId="27920" xr:uid="{00000000-0005-0000-0000-000023C20000}"/>
    <cellStyle name="Normal 12 8 4 4 4" xfId="4129" xr:uid="{00000000-0005-0000-0000-000024C20000}"/>
    <cellStyle name="Normal 12 8 4 4 4 2" xfId="9619" xr:uid="{00000000-0005-0000-0000-000025C20000}"/>
    <cellStyle name="Normal 12 8 4 4 4 2 2" xfId="22430" xr:uid="{00000000-0005-0000-0000-000026C20000}"/>
    <cellStyle name="Normal 12 8 4 4 4 2 2 2" xfId="48050" xr:uid="{00000000-0005-0000-0000-000027C20000}"/>
    <cellStyle name="Normal 12 8 4 4 4 2 3" xfId="35240" xr:uid="{00000000-0005-0000-0000-000028C20000}"/>
    <cellStyle name="Normal 12 8 4 4 4 3" xfId="16940" xr:uid="{00000000-0005-0000-0000-000029C20000}"/>
    <cellStyle name="Normal 12 8 4 4 4 3 2" xfId="42560" xr:uid="{00000000-0005-0000-0000-00002AC20000}"/>
    <cellStyle name="Normal 12 8 4 4 4 4" xfId="29750" xr:uid="{00000000-0005-0000-0000-00002BC20000}"/>
    <cellStyle name="Normal 12 8 4 4 5" xfId="11449" xr:uid="{00000000-0005-0000-0000-00002CC20000}"/>
    <cellStyle name="Normal 12 8 4 4 5 2" xfId="24260" xr:uid="{00000000-0005-0000-0000-00002DC20000}"/>
    <cellStyle name="Normal 12 8 4 4 5 2 2" xfId="49880" xr:uid="{00000000-0005-0000-0000-00002EC20000}"/>
    <cellStyle name="Normal 12 8 4 4 5 3" xfId="37070" xr:uid="{00000000-0005-0000-0000-00002FC20000}"/>
    <cellStyle name="Normal 12 8 4 4 6" xfId="5959" xr:uid="{00000000-0005-0000-0000-000030C20000}"/>
    <cellStyle name="Normal 12 8 4 4 6 2" xfId="18770" xr:uid="{00000000-0005-0000-0000-000031C20000}"/>
    <cellStyle name="Normal 12 8 4 4 6 2 2" xfId="44390" xr:uid="{00000000-0005-0000-0000-000032C20000}"/>
    <cellStyle name="Normal 12 8 4 4 6 3" xfId="31580" xr:uid="{00000000-0005-0000-0000-000033C20000}"/>
    <cellStyle name="Normal 12 8 4 4 7" xfId="13280" xr:uid="{00000000-0005-0000-0000-000034C20000}"/>
    <cellStyle name="Normal 12 8 4 4 7 2" xfId="38900" xr:uid="{00000000-0005-0000-0000-000035C20000}"/>
    <cellStyle name="Normal 12 8 4 4 8" xfId="26090" xr:uid="{00000000-0005-0000-0000-000036C20000}"/>
    <cellStyle name="Normal 12 8 4 5" xfId="827" xr:uid="{00000000-0005-0000-0000-000037C20000}"/>
    <cellStyle name="Normal 12 8 4 5 2" xfId="1722" xr:uid="{00000000-0005-0000-0000-000038C20000}"/>
    <cellStyle name="Normal 12 8 4 5 2 2" xfId="3552" xr:uid="{00000000-0005-0000-0000-000039C20000}"/>
    <cellStyle name="Normal 12 8 4 5 2 2 2" xfId="9042" xr:uid="{00000000-0005-0000-0000-00003AC20000}"/>
    <cellStyle name="Normal 12 8 4 5 2 2 2 2" xfId="21853" xr:uid="{00000000-0005-0000-0000-00003BC20000}"/>
    <cellStyle name="Normal 12 8 4 5 2 2 2 2 2" xfId="47473" xr:uid="{00000000-0005-0000-0000-00003CC20000}"/>
    <cellStyle name="Normal 12 8 4 5 2 2 2 3" xfId="34663" xr:uid="{00000000-0005-0000-0000-00003DC20000}"/>
    <cellStyle name="Normal 12 8 4 5 2 2 3" xfId="16363" xr:uid="{00000000-0005-0000-0000-00003EC20000}"/>
    <cellStyle name="Normal 12 8 4 5 2 2 3 2" xfId="41983" xr:uid="{00000000-0005-0000-0000-00003FC20000}"/>
    <cellStyle name="Normal 12 8 4 5 2 2 4" xfId="29173" xr:uid="{00000000-0005-0000-0000-000040C20000}"/>
    <cellStyle name="Normal 12 8 4 5 2 3" xfId="5382" xr:uid="{00000000-0005-0000-0000-000041C20000}"/>
    <cellStyle name="Normal 12 8 4 5 2 3 2" xfId="10872" xr:uid="{00000000-0005-0000-0000-000042C20000}"/>
    <cellStyle name="Normal 12 8 4 5 2 3 2 2" xfId="23683" xr:uid="{00000000-0005-0000-0000-000043C20000}"/>
    <cellStyle name="Normal 12 8 4 5 2 3 2 2 2" xfId="49303" xr:uid="{00000000-0005-0000-0000-000044C20000}"/>
    <cellStyle name="Normal 12 8 4 5 2 3 2 3" xfId="36493" xr:uid="{00000000-0005-0000-0000-000045C20000}"/>
    <cellStyle name="Normal 12 8 4 5 2 3 3" xfId="18193" xr:uid="{00000000-0005-0000-0000-000046C20000}"/>
    <cellStyle name="Normal 12 8 4 5 2 3 3 2" xfId="43813" xr:uid="{00000000-0005-0000-0000-000047C20000}"/>
    <cellStyle name="Normal 12 8 4 5 2 3 4" xfId="31003" xr:uid="{00000000-0005-0000-0000-000048C20000}"/>
    <cellStyle name="Normal 12 8 4 5 2 4" xfId="12702" xr:uid="{00000000-0005-0000-0000-000049C20000}"/>
    <cellStyle name="Normal 12 8 4 5 2 4 2" xfId="25513" xr:uid="{00000000-0005-0000-0000-00004AC20000}"/>
    <cellStyle name="Normal 12 8 4 5 2 4 2 2" xfId="51133" xr:uid="{00000000-0005-0000-0000-00004BC20000}"/>
    <cellStyle name="Normal 12 8 4 5 2 4 3" xfId="38323" xr:uid="{00000000-0005-0000-0000-00004CC20000}"/>
    <cellStyle name="Normal 12 8 4 5 2 5" xfId="7212" xr:uid="{00000000-0005-0000-0000-00004DC20000}"/>
    <cellStyle name="Normal 12 8 4 5 2 5 2" xfId="20023" xr:uid="{00000000-0005-0000-0000-00004EC20000}"/>
    <cellStyle name="Normal 12 8 4 5 2 5 2 2" xfId="45643" xr:uid="{00000000-0005-0000-0000-00004FC20000}"/>
    <cellStyle name="Normal 12 8 4 5 2 5 3" xfId="32833" xr:uid="{00000000-0005-0000-0000-000050C20000}"/>
    <cellStyle name="Normal 12 8 4 5 2 6" xfId="14533" xr:uid="{00000000-0005-0000-0000-000051C20000}"/>
    <cellStyle name="Normal 12 8 4 5 2 6 2" xfId="40153" xr:uid="{00000000-0005-0000-0000-000052C20000}"/>
    <cellStyle name="Normal 12 8 4 5 2 7" xfId="27343" xr:uid="{00000000-0005-0000-0000-000053C20000}"/>
    <cellStyle name="Normal 12 8 4 5 3" xfId="2658" xr:uid="{00000000-0005-0000-0000-000054C20000}"/>
    <cellStyle name="Normal 12 8 4 5 3 2" xfId="8148" xr:uid="{00000000-0005-0000-0000-000055C20000}"/>
    <cellStyle name="Normal 12 8 4 5 3 2 2" xfId="20959" xr:uid="{00000000-0005-0000-0000-000056C20000}"/>
    <cellStyle name="Normal 12 8 4 5 3 2 2 2" xfId="46579" xr:uid="{00000000-0005-0000-0000-000057C20000}"/>
    <cellStyle name="Normal 12 8 4 5 3 2 3" xfId="33769" xr:uid="{00000000-0005-0000-0000-000058C20000}"/>
    <cellStyle name="Normal 12 8 4 5 3 3" xfId="15469" xr:uid="{00000000-0005-0000-0000-000059C20000}"/>
    <cellStyle name="Normal 12 8 4 5 3 3 2" xfId="41089" xr:uid="{00000000-0005-0000-0000-00005AC20000}"/>
    <cellStyle name="Normal 12 8 4 5 3 4" xfId="28279" xr:uid="{00000000-0005-0000-0000-00005BC20000}"/>
    <cellStyle name="Normal 12 8 4 5 4" xfId="4488" xr:uid="{00000000-0005-0000-0000-00005CC20000}"/>
    <cellStyle name="Normal 12 8 4 5 4 2" xfId="9978" xr:uid="{00000000-0005-0000-0000-00005DC20000}"/>
    <cellStyle name="Normal 12 8 4 5 4 2 2" xfId="22789" xr:uid="{00000000-0005-0000-0000-00005EC20000}"/>
    <cellStyle name="Normal 12 8 4 5 4 2 2 2" xfId="48409" xr:uid="{00000000-0005-0000-0000-00005FC20000}"/>
    <cellStyle name="Normal 12 8 4 5 4 2 3" xfId="35599" xr:uid="{00000000-0005-0000-0000-000060C20000}"/>
    <cellStyle name="Normal 12 8 4 5 4 3" xfId="17299" xr:uid="{00000000-0005-0000-0000-000061C20000}"/>
    <cellStyle name="Normal 12 8 4 5 4 3 2" xfId="42919" xr:uid="{00000000-0005-0000-0000-000062C20000}"/>
    <cellStyle name="Normal 12 8 4 5 4 4" xfId="30109" xr:uid="{00000000-0005-0000-0000-000063C20000}"/>
    <cellStyle name="Normal 12 8 4 5 5" xfId="11808" xr:uid="{00000000-0005-0000-0000-000064C20000}"/>
    <cellStyle name="Normal 12 8 4 5 5 2" xfId="24619" xr:uid="{00000000-0005-0000-0000-000065C20000}"/>
    <cellStyle name="Normal 12 8 4 5 5 2 2" xfId="50239" xr:uid="{00000000-0005-0000-0000-000066C20000}"/>
    <cellStyle name="Normal 12 8 4 5 5 3" xfId="37429" xr:uid="{00000000-0005-0000-0000-000067C20000}"/>
    <cellStyle name="Normal 12 8 4 5 6" xfId="6318" xr:uid="{00000000-0005-0000-0000-000068C20000}"/>
    <cellStyle name="Normal 12 8 4 5 6 2" xfId="19129" xr:uid="{00000000-0005-0000-0000-000069C20000}"/>
    <cellStyle name="Normal 12 8 4 5 6 2 2" xfId="44749" xr:uid="{00000000-0005-0000-0000-00006AC20000}"/>
    <cellStyle name="Normal 12 8 4 5 6 3" xfId="31939" xr:uid="{00000000-0005-0000-0000-00006BC20000}"/>
    <cellStyle name="Normal 12 8 4 5 7" xfId="13639" xr:uid="{00000000-0005-0000-0000-00006CC20000}"/>
    <cellStyle name="Normal 12 8 4 5 7 2" xfId="39259" xr:uid="{00000000-0005-0000-0000-00006DC20000}"/>
    <cellStyle name="Normal 12 8 4 5 8" xfId="26449" xr:uid="{00000000-0005-0000-0000-00006EC20000}"/>
    <cellStyle name="Normal 12 8 4 6" xfId="1228" xr:uid="{00000000-0005-0000-0000-00006FC20000}"/>
    <cellStyle name="Normal 12 8 4 6 2" xfId="3058" xr:uid="{00000000-0005-0000-0000-000070C20000}"/>
    <cellStyle name="Normal 12 8 4 6 2 2" xfId="8548" xr:uid="{00000000-0005-0000-0000-000071C20000}"/>
    <cellStyle name="Normal 12 8 4 6 2 2 2" xfId="21359" xr:uid="{00000000-0005-0000-0000-000072C20000}"/>
    <cellStyle name="Normal 12 8 4 6 2 2 2 2" xfId="46979" xr:uid="{00000000-0005-0000-0000-000073C20000}"/>
    <cellStyle name="Normal 12 8 4 6 2 2 3" xfId="34169" xr:uid="{00000000-0005-0000-0000-000074C20000}"/>
    <cellStyle name="Normal 12 8 4 6 2 3" xfId="15869" xr:uid="{00000000-0005-0000-0000-000075C20000}"/>
    <cellStyle name="Normal 12 8 4 6 2 3 2" xfId="41489" xr:uid="{00000000-0005-0000-0000-000076C20000}"/>
    <cellStyle name="Normal 12 8 4 6 2 4" xfId="28679" xr:uid="{00000000-0005-0000-0000-000077C20000}"/>
    <cellStyle name="Normal 12 8 4 6 3" xfId="4888" xr:uid="{00000000-0005-0000-0000-000078C20000}"/>
    <cellStyle name="Normal 12 8 4 6 3 2" xfId="10378" xr:uid="{00000000-0005-0000-0000-000079C20000}"/>
    <cellStyle name="Normal 12 8 4 6 3 2 2" xfId="23189" xr:uid="{00000000-0005-0000-0000-00007AC20000}"/>
    <cellStyle name="Normal 12 8 4 6 3 2 2 2" xfId="48809" xr:uid="{00000000-0005-0000-0000-00007BC20000}"/>
    <cellStyle name="Normal 12 8 4 6 3 2 3" xfId="35999" xr:uid="{00000000-0005-0000-0000-00007CC20000}"/>
    <cellStyle name="Normal 12 8 4 6 3 3" xfId="17699" xr:uid="{00000000-0005-0000-0000-00007DC20000}"/>
    <cellStyle name="Normal 12 8 4 6 3 3 2" xfId="43319" xr:uid="{00000000-0005-0000-0000-00007EC20000}"/>
    <cellStyle name="Normal 12 8 4 6 3 4" xfId="30509" xr:uid="{00000000-0005-0000-0000-00007FC20000}"/>
    <cellStyle name="Normal 12 8 4 6 4" xfId="12208" xr:uid="{00000000-0005-0000-0000-000080C20000}"/>
    <cellStyle name="Normal 12 8 4 6 4 2" xfId="25019" xr:uid="{00000000-0005-0000-0000-000081C20000}"/>
    <cellStyle name="Normal 12 8 4 6 4 2 2" xfId="50639" xr:uid="{00000000-0005-0000-0000-000082C20000}"/>
    <cellStyle name="Normal 12 8 4 6 4 3" xfId="37829" xr:uid="{00000000-0005-0000-0000-000083C20000}"/>
    <cellStyle name="Normal 12 8 4 6 5" xfId="6718" xr:uid="{00000000-0005-0000-0000-000084C20000}"/>
    <cellStyle name="Normal 12 8 4 6 5 2" xfId="19529" xr:uid="{00000000-0005-0000-0000-000085C20000}"/>
    <cellStyle name="Normal 12 8 4 6 5 2 2" xfId="45149" xr:uid="{00000000-0005-0000-0000-000086C20000}"/>
    <cellStyle name="Normal 12 8 4 6 5 3" xfId="32339" xr:uid="{00000000-0005-0000-0000-000087C20000}"/>
    <cellStyle name="Normal 12 8 4 6 6" xfId="14039" xr:uid="{00000000-0005-0000-0000-000088C20000}"/>
    <cellStyle name="Normal 12 8 4 6 6 2" xfId="39659" xr:uid="{00000000-0005-0000-0000-000089C20000}"/>
    <cellStyle name="Normal 12 8 4 6 7" xfId="26849" xr:uid="{00000000-0005-0000-0000-00008AC20000}"/>
    <cellStyle name="Normal 12 8 4 7" xfId="2164" xr:uid="{00000000-0005-0000-0000-00008BC20000}"/>
    <cellStyle name="Normal 12 8 4 7 2" xfId="7654" xr:uid="{00000000-0005-0000-0000-00008CC20000}"/>
    <cellStyle name="Normal 12 8 4 7 2 2" xfId="20465" xr:uid="{00000000-0005-0000-0000-00008DC20000}"/>
    <cellStyle name="Normal 12 8 4 7 2 2 2" xfId="46085" xr:uid="{00000000-0005-0000-0000-00008EC20000}"/>
    <cellStyle name="Normal 12 8 4 7 2 3" xfId="33275" xr:uid="{00000000-0005-0000-0000-00008FC20000}"/>
    <cellStyle name="Normal 12 8 4 7 3" xfId="14975" xr:uid="{00000000-0005-0000-0000-000090C20000}"/>
    <cellStyle name="Normal 12 8 4 7 3 2" xfId="40595" xr:uid="{00000000-0005-0000-0000-000091C20000}"/>
    <cellStyle name="Normal 12 8 4 7 4" xfId="27785" xr:uid="{00000000-0005-0000-0000-000092C20000}"/>
    <cellStyle name="Normal 12 8 4 8" xfId="3994" xr:uid="{00000000-0005-0000-0000-000093C20000}"/>
    <cellStyle name="Normal 12 8 4 8 2" xfId="9484" xr:uid="{00000000-0005-0000-0000-000094C20000}"/>
    <cellStyle name="Normal 12 8 4 8 2 2" xfId="22295" xr:uid="{00000000-0005-0000-0000-000095C20000}"/>
    <cellStyle name="Normal 12 8 4 8 2 2 2" xfId="47915" xr:uid="{00000000-0005-0000-0000-000096C20000}"/>
    <cellStyle name="Normal 12 8 4 8 2 3" xfId="35105" xr:uid="{00000000-0005-0000-0000-000097C20000}"/>
    <cellStyle name="Normal 12 8 4 8 3" xfId="16805" xr:uid="{00000000-0005-0000-0000-000098C20000}"/>
    <cellStyle name="Normal 12 8 4 8 3 2" xfId="42425" xr:uid="{00000000-0005-0000-0000-000099C20000}"/>
    <cellStyle name="Normal 12 8 4 8 4" xfId="29615" xr:uid="{00000000-0005-0000-0000-00009AC20000}"/>
    <cellStyle name="Normal 12 8 4 9" xfId="11314" xr:uid="{00000000-0005-0000-0000-00009BC20000}"/>
    <cellStyle name="Normal 12 8 4 9 2" xfId="24125" xr:uid="{00000000-0005-0000-0000-00009CC20000}"/>
    <cellStyle name="Normal 12 8 4 9 2 2" xfId="49745" xr:uid="{00000000-0005-0000-0000-00009DC20000}"/>
    <cellStyle name="Normal 12 8 4 9 3" xfId="36935" xr:uid="{00000000-0005-0000-0000-00009EC20000}"/>
    <cellStyle name="Normal 12 8 5" xfId="399" xr:uid="{00000000-0005-0000-0000-00009FC20000}"/>
    <cellStyle name="Normal 12 8 5 2" xfId="868" xr:uid="{00000000-0005-0000-0000-0000A0C20000}"/>
    <cellStyle name="Normal 12 8 5 2 2" xfId="1763" xr:uid="{00000000-0005-0000-0000-0000A1C20000}"/>
    <cellStyle name="Normal 12 8 5 2 2 2" xfId="3593" xr:uid="{00000000-0005-0000-0000-0000A2C20000}"/>
    <cellStyle name="Normal 12 8 5 2 2 2 2" xfId="9083" xr:uid="{00000000-0005-0000-0000-0000A3C20000}"/>
    <cellStyle name="Normal 12 8 5 2 2 2 2 2" xfId="21894" xr:uid="{00000000-0005-0000-0000-0000A4C20000}"/>
    <cellStyle name="Normal 12 8 5 2 2 2 2 2 2" xfId="47514" xr:uid="{00000000-0005-0000-0000-0000A5C20000}"/>
    <cellStyle name="Normal 12 8 5 2 2 2 2 3" xfId="34704" xr:uid="{00000000-0005-0000-0000-0000A6C20000}"/>
    <cellStyle name="Normal 12 8 5 2 2 2 3" xfId="16404" xr:uid="{00000000-0005-0000-0000-0000A7C20000}"/>
    <cellStyle name="Normal 12 8 5 2 2 2 3 2" xfId="42024" xr:uid="{00000000-0005-0000-0000-0000A8C20000}"/>
    <cellStyle name="Normal 12 8 5 2 2 2 4" xfId="29214" xr:uid="{00000000-0005-0000-0000-0000A9C20000}"/>
    <cellStyle name="Normal 12 8 5 2 2 3" xfId="5423" xr:uid="{00000000-0005-0000-0000-0000AAC20000}"/>
    <cellStyle name="Normal 12 8 5 2 2 3 2" xfId="10913" xr:uid="{00000000-0005-0000-0000-0000ABC20000}"/>
    <cellStyle name="Normal 12 8 5 2 2 3 2 2" xfId="23724" xr:uid="{00000000-0005-0000-0000-0000ACC20000}"/>
    <cellStyle name="Normal 12 8 5 2 2 3 2 2 2" xfId="49344" xr:uid="{00000000-0005-0000-0000-0000ADC20000}"/>
    <cellStyle name="Normal 12 8 5 2 2 3 2 3" xfId="36534" xr:uid="{00000000-0005-0000-0000-0000AEC20000}"/>
    <cellStyle name="Normal 12 8 5 2 2 3 3" xfId="18234" xr:uid="{00000000-0005-0000-0000-0000AFC20000}"/>
    <cellStyle name="Normal 12 8 5 2 2 3 3 2" xfId="43854" xr:uid="{00000000-0005-0000-0000-0000B0C20000}"/>
    <cellStyle name="Normal 12 8 5 2 2 3 4" xfId="31044" xr:uid="{00000000-0005-0000-0000-0000B1C20000}"/>
    <cellStyle name="Normal 12 8 5 2 2 4" xfId="12743" xr:uid="{00000000-0005-0000-0000-0000B2C20000}"/>
    <cellStyle name="Normal 12 8 5 2 2 4 2" xfId="25554" xr:uid="{00000000-0005-0000-0000-0000B3C20000}"/>
    <cellStyle name="Normal 12 8 5 2 2 4 2 2" xfId="51174" xr:uid="{00000000-0005-0000-0000-0000B4C20000}"/>
    <cellStyle name="Normal 12 8 5 2 2 4 3" xfId="38364" xr:uid="{00000000-0005-0000-0000-0000B5C20000}"/>
    <cellStyle name="Normal 12 8 5 2 2 5" xfId="7253" xr:uid="{00000000-0005-0000-0000-0000B6C20000}"/>
    <cellStyle name="Normal 12 8 5 2 2 5 2" xfId="20064" xr:uid="{00000000-0005-0000-0000-0000B7C20000}"/>
    <cellStyle name="Normal 12 8 5 2 2 5 2 2" xfId="45684" xr:uid="{00000000-0005-0000-0000-0000B8C20000}"/>
    <cellStyle name="Normal 12 8 5 2 2 5 3" xfId="32874" xr:uid="{00000000-0005-0000-0000-0000B9C20000}"/>
    <cellStyle name="Normal 12 8 5 2 2 6" xfId="14574" xr:uid="{00000000-0005-0000-0000-0000BAC20000}"/>
    <cellStyle name="Normal 12 8 5 2 2 6 2" xfId="40194" xr:uid="{00000000-0005-0000-0000-0000BBC20000}"/>
    <cellStyle name="Normal 12 8 5 2 2 7" xfId="27384" xr:uid="{00000000-0005-0000-0000-0000BCC20000}"/>
    <cellStyle name="Normal 12 8 5 2 3" xfId="2699" xr:uid="{00000000-0005-0000-0000-0000BDC20000}"/>
    <cellStyle name="Normal 12 8 5 2 3 2" xfId="8189" xr:uid="{00000000-0005-0000-0000-0000BEC20000}"/>
    <cellStyle name="Normal 12 8 5 2 3 2 2" xfId="21000" xr:uid="{00000000-0005-0000-0000-0000BFC20000}"/>
    <cellStyle name="Normal 12 8 5 2 3 2 2 2" xfId="46620" xr:uid="{00000000-0005-0000-0000-0000C0C20000}"/>
    <cellStyle name="Normal 12 8 5 2 3 2 3" xfId="33810" xr:uid="{00000000-0005-0000-0000-0000C1C20000}"/>
    <cellStyle name="Normal 12 8 5 2 3 3" xfId="15510" xr:uid="{00000000-0005-0000-0000-0000C2C20000}"/>
    <cellStyle name="Normal 12 8 5 2 3 3 2" xfId="41130" xr:uid="{00000000-0005-0000-0000-0000C3C20000}"/>
    <cellStyle name="Normal 12 8 5 2 3 4" xfId="28320" xr:uid="{00000000-0005-0000-0000-0000C4C20000}"/>
    <cellStyle name="Normal 12 8 5 2 4" xfId="4529" xr:uid="{00000000-0005-0000-0000-0000C5C20000}"/>
    <cellStyle name="Normal 12 8 5 2 4 2" xfId="10019" xr:uid="{00000000-0005-0000-0000-0000C6C20000}"/>
    <cellStyle name="Normal 12 8 5 2 4 2 2" xfId="22830" xr:uid="{00000000-0005-0000-0000-0000C7C20000}"/>
    <cellStyle name="Normal 12 8 5 2 4 2 2 2" xfId="48450" xr:uid="{00000000-0005-0000-0000-0000C8C20000}"/>
    <cellStyle name="Normal 12 8 5 2 4 2 3" xfId="35640" xr:uid="{00000000-0005-0000-0000-0000C9C20000}"/>
    <cellStyle name="Normal 12 8 5 2 4 3" xfId="17340" xr:uid="{00000000-0005-0000-0000-0000CAC20000}"/>
    <cellStyle name="Normal 12 8 5 2 4 3 2" xfId="42960" xr:uid="{00000000-0005-0000-0000-0000CBC20000}"/>
    <cellStyle name="Normal 12 8 5 2 4 4" xfId="30150" xr:uid="{00000000-0005-0000-0000-0000CCC20000}"/>
    <cellStyle name="Normal 12 8 5 2 5" xfId="11849" xr:uid="{00000000-0005-0000-0000-0000CDC20000}"/>
    <cellStyle name="Normal 12 8 5 2 5 2" xfId="24660" xr:uid="{00000000-0005-0000-0000-0000CEC20000}"/>
    <cellStyle name="Normal 12 8 5 2 5 2 2" xfId="50280" xr:uid="{00000000-0005-0000-0000-0000CFC20000}"/>
    <cellStyle name="Normal 12 8 5 2 5 3" xfId="37470" xr:uid="{00000000-0005-0000-0000-0000D0C20000}"/>
    <cellStyle name="Normal 12 8 5 2 6" xfId="6359" xr:uid="{00000000-0005-0000-0000-0000D1C20000}"/>
    <cellStyle name="Normal 12 8 5 2 6 2" xfId="19170" xr:uid="{00000000-0005-0000-0000-0000D2C20000}"/>
    <cellStyle name="Normal 12 8 5 2 6 2 2" xfId="44790" xr:uid="{00000000-0005-0000-0000-0000D3C20000}"/>
    <cellStyle name="Normal 12 8 5 2 6 3" xfId="31980" xr:uid="{00000000-0005-0000-0000-0000D4C20000}"/>
    <cellStyle name="Normal 12 8 5 2 7" xfId="13680" xr:uid="{00000000-0005-0000-0000-0000D5C20000}"/>
    <cellStyle name="Normal 12 8 5 2 7 2" xfId="39300" xr:uid="{00000000-0005-0000-0000-0000D6C20000}"/>
    <cellStyle name="Normal 12 8 5 2 8" xfId="26490" xr:uid="{00000000-0005-0000-0000-0000D7C20000}"/>
    <cellStyle name="Normal 12 8 5 3" xfId="1294" xr:uid="{00000000-0005-0000-0000-0000D8C20000}"/>
    <cellStyle name="Normal 12 8 5 3 2" xfId="3124" xr:uid="{00000000-0005-0000-0000-0000D9C20000}"/>
    <cellStyle name="Normal 12 8 5 3 2 2" xfId="8614" xr:uid="{00000000-0005-0000-0000-0000DAC20000}"/>
    <cellStyle name="Normal 12 8 5 3 2 2 2" xfId="21425" xr:uid="{00000000-0005-0000-0000-0000DBC20000}"/>
    <cellStyle name="Normal 12 8 5 3 2 2 2 2" xfId="47045" xr:uid="{00000000-0005-0000-0000-0000DCC20000}"/>
    <cellStyle name="Normal 12 8 5 3 2 2 3" xfId="34235" xr:uid="{00000000-0005-0000-0000-0000DDC20000}"/>
    <cellStyle name="Normal 12 8 5 3 2 3" xfId="15935" xr:uid="{00000000-0005-0000-0000-0000DEC20000}"/>
    <cellStyle name="Normal 12 8 5 3 2 3 2" xfId="41555" xr:uid="{00000000-0005-0000-0000-0000DFC20000}"/>
    <cellStyle name="Normal 12 8 5 3 2 4" xfId="28745" xr:uid="{00000000-0005-0000-0000-0000E0C20000}"/>
    <cellStyle name="Normal 12 8 5 3 3" xfId="4954" xr:uid="{00000000-0005-0000-0000-0000E1C20000}"/>
    <cellStyle name="Normal 12 8 5 3 3 2" xfId="10444" xr:uid="{00000000-0005-0000-0000-0000E2C20000}"/>
    <cellStyle name="Normal 12 8 5 3 3 2 2" xfId="23255" xr:uid="{00000000-0005-0000-0000-0000E3C20000}"/>
    <cellStyle name="Normal 12 8 5 3 3 2 2 2" xfId="48875" xr:uid="{00000000-0005-0000-0000-0000E4C20000}"/>
    <cellStyle name="Normal 12 8 5 3 3 2 3" xfId="36065" xr:uid="{00000000-0005-0000-0000-0000E5C20000}"/>
    <cellStyle name="Normal 12 8 5 3 3 3" xfId="17765" xr:uid="{00000000-0005-0000-0000-0000E6C20000}"/>
    <cellStyle name="Normal 12 8 5 3 3 3 2" xfId="43385" xr:uid="{00000000-0005-0000-0000-0000E7C20000}"/>
    <cellStyle name="Normal 12 8 5 3 3 4" xfId="30575" xr:uid="{00000000-0005-0000-0000-0000E8C20000}"/>
    <cellStyle name="Normal 12 8 5 3 4" xfId="12274" xr:uid="{00000000-0005-0000-0000-0000E9C20000}"/>
    <cellStyle name="Normal 12 8 5 3 4 2" xfId="25085" xr:uid="{00000000-0005-0000-0000-0000EAC20000}"/>
    <cellStyle name="Normal 12 8 5 3 4 2 2" xfId="50705" xr:uid="{00000000-0005-0000-0000-0000EBC20000}"/>
    <cellStyle name="Normal 12 8 5 3 4 3" xfId="37895" xr:uid="{00000000-0005-0000-0000-0000ECC20000}"/>
    <cellStyle name="Normal 12 8 5 3 5" xfId="6784" xr:uid="{00000000-0005-0000-0000-0000EDC20000}"/>
    <cellStyle name="Normal 12 8 5 3 5 2" xfId="19595" xr:uid="{00000000-0005-0000-0000-0000EEC20000}"/>
    <cellStyle name="Normal 12 8 5 3 5 2 2" xfId="45215" xr:uid="{00000000-0005-0000-0000-0000EFC20000}"/>
    <cellStyle name="Normal 12 8 5 3 5 3" xfId="32405" xr:uid="{00000000-0005-0000-0000-0000F0C20000}"/>
    <cellStyle name="Normal 12 8 5 3 6" xfId="14105" xr:uid="{00000000-0005-0000-0000-0000F1C20000}"/>
    <cellStyle name="Normal 12 8 5 3 6 2" xfId="39725" xr:uid="{00000000-0005-0000-0000-0000F2C20000}"/>
    <cellStyle name="Normal 12 8 5 3 7" xfId="26915" xr:uid="{00000000-0005-0000-0000-0000F3C20000}"/>
    <cellStyle name="Normal 12 8 5 4" xfId="2230" xr:uid="{00000000-0005-0000-0000-0000F4C20000}"/>
    <cellStyle name="Normal 12 8 5 4 2" xfId="7720" xr:uid="{00000000-0005-0000-0000-0000F5C20000}"/>
    <cellStyle name="Normal 12 8 5 4 2 2" xfId="20531" xr:uid="{00000000-0005-0000-0000-0000F6C20000}"/>
    <cellStyle name="Normal 12 8 5 4 2 2 2" xfId="46151" xr:uid="{00000000-0005-0000-0000-0000F7C20000}"/>
    <cellStyle name="Normal 12 8 5 4 2 3" xfId="33341" xr:uid="{00000000-0005-0000-0000-0000F8C20000}"/>
    <cellStyle name="Normal 12 8 5 4 3" xfId="15041" xr:uid="{00000000-0005-0000-0000-0000F9C20000}"/>
    <cellStyle name="Normal 12 8 5 4 3 2" xfId="40661" xr:uid="{00000000-0005-0000-0000-0000FAC20000}"/>
    <cellStyle name="Normal 12 8 5 4 4" xfId="27851" xr:uid="{00000000-0005-0000-0000-0000FBC20000}"/>
    <cellStyle name="Normal 12 8 5 5" xfId="4060" xr:uid="{00000000-0005-0000-0000-0000FCC20000}"/>
    <cellStyle name="Normal 12 8 5 5 2" xfId="9550" xr:uid="{00000000-0005-0000-0000-0000FDC20000}"/>
    <cellStyle name="Normal 12 8 5 5 2 2" xfId="22361" xr:uid="{00000000-0005-0000-0000-0000FEC20000}"/>
    <cellStyle name="Normal 12 8 5 5 2 2 2" xfId="47981" xr:uid="{00000000-0005-0000-0000-0000FFC20000}"/>
    <cellStyle name="Normal 12 8 5 5 2 3" xfId="35171" xr:uid="{00000000-0005-0000-0000-000000C30000}"/>
    <cellStyle name="Normal 12 8 5 5 3" xfId="16871" xr:uid="{00000000-0005-0000-0000-000001C30000}"/>
    <cellStyle name="Normal 12 8 5 5 3 2" xfId="42491" xr:uid="{00000000-0005-0000-0000-000002C30000}"/>
    <cellStyle name="Normal 12 8 5 5 4" xfId="29681" xr:uid="{00000000-0005-0000-0000-000003C30000}"/>
    <cellStyle name="Normal 12 8 5 6" xfId="11380" xr:uid="{00000000-0005-0000-0000-000004C30000}"/>
    <cellStyle name="Normal 12 8 5 6 2" xfId="24191" xr:uid="{00000000-0005-0000-0000-000005C30000}"/>
    <cellStyle name="Normal 12 8 5 6 2 2" xfId="49811" xr:uid="{00000000-0005-0000-0000-000006C30000}"/>
    <cellStyle name="Normal 12 8 5 6 3" xfId="37001" xr:uid="{00000000-0005-0000-0000-000007C30000}"/>
    <cellStyle name="Normal 12 8 5 7" xfId="5890" xr:uid="{00000000-0005-0000-0000-000008C30000}"/>
    <cellStyle name="Normal 12 8 5 7 2" xfId="18701" xr:uid="{00000000-0005-0000-0000-000009C30000}"/>
    <cellStyle name="Normal 12 8 5 7 2 2" xfId="44321" xr:uid="{00000000-0005-0000-0000-00000AC30000}"/>
    <cellStyle name="Normal 12 8 5 7 3" xfId="31511" xr:uid="{00000000-0005-0000-0000-00000BC30000}"/>
    <cellStyle name="Normal 12 8 5 8" xfId="13211" xr:uid="{00000000-0005-0000-0000-00000CC30000}"/>
    <cellStyle name="Normal 12 8 5 8 2" xfId="38831" xr:uid="{00000000-0005-0000-0000-00000DC30000}"/>
    <cellStyle name="Normal 12 8 5 9" xfId="26021" xr:uid="{00000000-0005-0000-0000-00000EC30000}"/>
    <cellStyle name="Normal 12 8 6" xfId="601" xr:uid="{00000000-0005-0000-0000-00000FC30000}"/>
    <cellStyle name="Normal 12 8 6 2" xfId="1001" xr:uid="{00000000-0005-0000-0000-000010C30000}"/>
    <cellStyle name="Normal 12 8 6 2 2" xfId="1896" xr:uid="{00000000-0005-0000-0000-000011C30000}"/>
    <cellStyle name="Normal 12 8 6 2 2 2" xfId="3726" xr:uid="{00000000-0005-0000-0000-000012C30000}"/>
    <cellStyle name="Normal 12 8 6 2 2 2 2" xfId="9216" xr:uid="{00000000-0005-0000-0000-000013C30000}"/>
    <cellStyle name="Normal 12 8 6 2 2 2 2 2" xfId="22027" xr:uid="{00000000-0005-0000-0000-000014C30000}"/>
    <cellStyle name="Normal 12 8 6 2 2 2 2 2 2" xfId="47647" xr:uid="{00000000-0005-0000-0000-000015C30000}"/>
    <cellStyle name="Normal 12 8 6 2 2 2 2 3" xfId="34837" xr:uid="{00000000-0005-0000-0000-000016C30000}"/>
    <cellStyle name="Normal 12 8 6 2 2 2 3" xfId="16537" xr:uid="{00000000-0005-0000-0000-000017C30000}"/>
    <cellStyle name="Normal 12 8 6 2 2 2 3 2" xfId="42157" xr:uid="{00000000-0005-0000-0000-000018C30000}"/>
    <cellStyle name="Normal 12 8 6 2 2 2 4" xfId="29347" xr:uid="{00000000-0005-0000-0000-000019C30000}"/>
    <cellStyle name="Normal 12 8 6 2 2 3" xfId="5556" xr:uid="{00000000-0005-0000-0000-00001AC30000}"/>
    <cellStyle name="Normal 12 8 6 2 2 3 2" xfId="11046" xr:uid="{00000000-0005-0000-0000-00001BC30000}"/>
    <cellStyle name="Normal 12 8 6 2 2 3 2 2" xfId="23857" xr:uid="{00000000-0005-0000-0000-00001CC30000}"/>
    <cellStyle name="Normal 12 8 6 2 2 3 2 2 2" xfId="49477" xr:uid="{00000000-0005-0000-0000-00001DC30000}"/>
    <cellStyle name="Normal 12 8 6 2 2 3 2 3" xfId="36667" xr:uid="{00000000-0005-0000-0000-00001EC30000}"/>
    <cellStyle name="Normal 12 8 6 2 2 3 3" xfId="18367" xr:uid="{00000000-0005-0000-0000-00001FC30000}"/>
    <cellStyle name="Normal 12 8 6 2 2 3 3 2" xfId="43987" xr:uid="{00000000-0005-0000-0000-000020C30000}"/>
    <cellStyle name="Normal 12 8 6 2 2 3 4" xfId="31177" xr:uid="{00000000-0005-0000-0000-000021C30000}"/>
    <cellStyle name="Normal 12 8 6 2 2 4" xfId="12876" xr:uid="{00000000-0005-0000-0000-000022C30000}"/>
    <cellStyle name="Normal 12 8 6 2 2 4 2" xfId="25687" xr:uid="{00000000-0005-0000-0000-000023C30000}"/>
    <cellStyle name="Normal 12 8 6 2 2 4 2 2" xfId="51307" xr:uid="{00000000-0005-0000-0000-000024C30000}"/>
    <cellStyle name="Normal 12 8 6 2 2 4 3" xfId="38497" xr:uid="{00000000-0005-0000-0000-000025C30000}"/>
    <cellStyle name="Normal 12 8 6 2 2 5" xfId="7386" xr:uid="{00000000-0005-0000-0000-000026C30000}"/>
    <cellStyle name="Normal 12 8 6 2 2 5 2" xfId="20197" xr:uid="{00000000-0005-0000-0000-000027C30000}"/>
    <cellStyle name="Normal 12 8 6 2 2 5 2 2" xfId="45817" xr:uid="{00000000-0005-0000-0000-000028C30000}"/>
    <cellStyle name="Normal 12 8 6 2 2 5 3" xfId="33007" xr:uid="{00000000-0005-0000-0000-000029C30000}"/>
    <cellStyle name="Normal 12 8 6 2 2 6" xfId="14707" xr:uid="{00000000-0005-0000-0000-00002AC30000}"/>
    <cellStyle name="Normal 12 8 6 2 2 6 2" xfId="40327" xr:uid="{00000000-0005-0000-0000-00002BC30000}"/>
    <cellStyle name="Normal 12 8 6 2 2 7" xfId="27517" xr:uid="{00000000-0005-0000-0000-00002CC30000}"/>
    <cellStyle name="Normal 12 8 6 2 3" xfId="2832" xr:uid="{00000000-0005-0000-0000-00002DC30000}"/>
    <cellStyle name="Normal 12 8 6 2 3 2" xfId="8322" xr:uid="{00000000-0005-0000-0000-00002EC30000}"/>
    <cellStyle name="Normal 12 8 6 2 3 2 2" xfId="21133" xr:uid="{00000000-0005-0000-0000-00002FC30000}"/>
    <cellStyle name="Normal 12 8 6 2 3 2 2 2" xfId="46753" xr:uid="{00000000-0005-0000-0000-000030C30000}"/>
    <cellStyle name="Normal 12 8 6 2 3 2 3" xfId="33943" xr:uid="{00000000-0005-0000-0000-000031C30000}"/>
    <cellStyle name="Normal 12 8 6 2 3 3" xfId="15643" xr:uid="{00000000-0005-0000-0000-000032C30000}"/>
    <cellStyle name="Normal 12 8 6 2 3 3 2" xfId="41263" xr:uid="{00000000-0005-0000-0000-000033C30000}"/>
    <cellStyle name="Normal 12 8 6 2 3 4" xfId="28453" xr:uid="{00000000-0005-0000-0000-000034C30000}"/>
    <cellStyle name="Normal 12 8 6 2 4" xfId="4662" xr:uid="{00000000-0005-0000-0000-000035C30000}"/>
    <cellStyle name="Normal 12 8 6 2 4 2" xfId="10152" xr:uid="{00000000-0005-0000-0000-000036C30000}"/>
    <cellStyle name="Normal 12 8 6 2 4 2 2" xfId="22963" xr:uid="{00000000-0005-0000-0000-000037C30000}"/>
    <cellStyle name="Normal 12 8 6 2 4 2 2 2" xfId="48583" xr:uid="{00000000-0005-0000-0000-000038C30000}"/>
    <cellStyle name="Normal 12 8 6 2 4 2 3" xfId="35773" xr:uid="{00000000-0005-0000-0000-000039C30000}"/>
    <cellStyle name="Normal 12 8 6 2 4 3" xfId="17473" xr:uid="{00000000-0005-0000-0000-00003AC30000}"/>
    <cellStyle name="Normal 12 8 6 2 4 3 2" xfId="43093" xr:uid="{00000000-0005-0000-0000-00003BC30000}"/>
    <cellStyle name="Normal 12 8 6 2 4 4" xfId="30283" xr:uid="{00000000-0005-0000-0000-00003CC30000}"/>
    <cellStyle name="Normal 12 8 6 2 5" xfId="11982" xr:uid="{00000000-0005-0000-0000-00003DC30000}"/>
    <cellStyle name="Normal 12 8 6 2 5 2" xfId="24793" xr:uid="{00000000-0005-0000-0000-00003EC30000}"/>
    <cellStyle name="Normal 12 8 6 2 5 2 2" xfId="50413" xr:uid="{00000000-0005-0000-0000-00003FC30000}"/>
    <cellStyle name="Normal 12 8 6 2 5 3" xfId="37603" xr:uid="{00000000-0005-0000-0000-000040C30000}"/>
    <cellStyle name="Normal 12 8 6 2 6" xfId="6492" xr:uid="{00000000-0005-0000-0000-000041C30000}"/>
    <cellStyle name="Normal 12 8 6 2 6 2" xfId="19303" xr:uid="{00000000-0005-0000-0000-000042C30000}"/>
    <cellStyle name="Normal 12 8 6 2 6 2 2" xfId="44923" xr:uid="{00000000-0005-0000-0000-000043C30000}"/>
    <cellStyle name="Normal 12 8 6 2 6 3" xfId="32113" xr:uid="{00000000-0005-0000-0000-000044C30000}"/>
    <cellStyle name="Normal 12 8 6 2 7" xfId="13813" xr:uid="{00000000-0005-0000-0000-000045C30000}"/>
    <cellStyle name="Normal 12 8 6 2 7 2" xfId="39433" xr:uid="{00000000-0005-0000-0000-000046C30000}"/>
    <cellStyle name="Normal 12 8 6 2 8" xfId="26623" xr:uid="{00000000-0005-0000-0000-000047C30000}"/>
    <cellStyle name="Normal 12 8 6 3" xfId="1496" xr:uid="{00000000-0005-0000-0000-000048C30000}"/>
    <cellStyle name="Normal 12 8 6 3 2" xfId="3326" xr:uid="{00000000-0005-0000-0000-000049C30000}"/>
    <cellStyle name="Normal 12 8 6 3 2 2" xfId="8816" xr:uid="{00000000-0005-0000-0000-00004AC30000}"/>
    <cellStyle name="Normal 12 8 6 3 2 2 2" xfId="21627" xr:uid="{00000000-0005-0000-0000-00004BC30000}"/>
    <cellStyle name="Normal 12 8 6 3 2 2 2 2" xfId="47247" xr:uid="{00000000-0005-0000-0000-00004CC30000}"/>
    <cellStyle name="Normal 12 8 6 3 2 2 3" xfId="34437" xr:uid="{00000000-0005-0000-0000-00004DC30000}"/>
    <cellStyle name="Normal 12 8 6 3 2 3" xfId="16137" xr:uid="{00000000-0005-0000-0000-00004EC30000}"/>
    <cellStyle name="Normal 12 8 6 3 2 3 2" xfId="41757" xr:uid="{00000000-0005-0000-0000-00004FC30000}"/>
    <cellStyle name="Normal 12 8 6 3 2 4" xfId="28947" xr:uid="{00000000-0005-0000-0000-000050C30000}"/>
    <cellStyle name="Normal 12 8 6 3 3" xfId="5156" xr:uid="{00000000-0005-0000-0000-000051C30000}"/>
    <cellStyle name="Normal 12 8 6 3 3 2" xfId="10646" xr:uid="{00000000-0005-0000-0000-000052C30000}"/>
    <cellStyle name="Normal 12 8 6 3 3 2 2" xfId="23457" xr:uid="{00000000-0005-0000-0000-000053C30000}"/>
    <cellStyle name="Normal 12 8 6 3 3 2 2 2" xfId="49077" xr:uid="{00000000-0005-0000-0000-000054C30000}"/>
    <cellStyle name="Normal 12 8 6 3 3 2 3" xfId="36267" xr:uid="{00000000-0005-0000-0000-000055C30000}"/>
    <cellStyle name="Normal 12 8 6 3 3 3" xfId="17967" xr:uid="{00000000-0005-0000-0000-000056C30000}"/>
    <cellStyle name="Normal 12 8 6 3 3 3 2" xfId="43587" xr:uid="{00000000-0005-0000-0000-000057C30000}"/>
    <cellStyle name="Normal 12 8 6 3 3 4" xfId="30777" xr:uid="{00000000-0005-0000-0000-000058C30000}"/>
    <cellStyle name="Normal 12 8 6 3 4" xfId="12476" xr:uid="{00000000-0005-0000-0000-000059C30000}"/>
    <cellStyle name="Normal 12 8 6 3 4 2" xfId="25287" xr:uid="{00000000-0005-0000-0000-00005AC30000}"/>
    <cellStyle name="Normal 12 8 6 3 4 2 2" xfId="50907" xr:uid="{00000000-0005-0000-0000-00005BC30000}"/>
    <cellStyle name="Normal 12 8 6 3 4 3" xfId="38097" xr:uid="{00000000-0005-0000-0000-00005CC30000}"/>
    <cellStyle name="Normal 12 8 6 3 5" xfId="6986" xr:uid="{00000000-0005-0000-0000-00005DC30000}"/>
    <cellStyle name="Normal 12 8 6 3 5 2" xfId="19797" xr:uid="{00000000-0005-0000-0000-00005EC30000}"/>
    <cellStyle name="Normal 12 8 6 3 5 2 2" xfId="45417" xr:uid="{00000000-0005-0000-0000-00005FC30000}"/>
    <cellStyle name="Normal 12 8 6 3 5 3" xfId="32607" xr:uid="{00000000-0005-0000-0000-000060C30000}"/>
    <cellStyle name="Normal 12 8 6 3 6" xfId="14307" xr:uid="{00000000-0005-0000-0000-000061C30000}"/>
    <cellStyle name="Normal 12 8 6 3 6 2" xfId="39927" xr:uid="{00000000-0005-0000-0000-000062C30000}"/>
    <cellStyle name="Normal 12 8 6 3 7" xfId="27117" xr:uid="{00000000-0005-0000-0000-000063C30000}"/>
    <cellStyle name="Normal 12 8 6 4" xfId="2432" xr:uid="{00000000-0005-0000-0000-000064C30000}"/>
    <cellStyle name="Normal 12 8 6 4 2" xfId="7922" xr:uid="{00000000-0005-0000-0000-000065C30000}"/>
    <cellStyle name="Normal 12 8 6 4 2 2" xfId="20733" xr:uid="{00000000-0005-0000-0000-000066C30000}"/>
    <cellStyle name="Normal 12 8 6 4 2 2 2" xfId="46353" xr:uid="{00000000-0005-0000-0000-000067C30000}"/>
    <cellStyle name="Normal 12 8 6 4 2 3" xfId="33543" xr:uid="{00000000-0005-0000-0000-000068C30000}"/>
    <cellStyle name="Normal 12 8 6 4 3" xfId="15243" xr:uid="{00000000-0005-0000-0000-000069C30000}"/>
    <cellStyle name="Normal 12 8 6 4 3 2" xfId="40863" xr:uid="{00000000-0005-0000-0000-00006AC30000}"/>
    <cellStyle name="Normal 12 8 6 4 4" xfId="28053" xr:uid="{00000000-0005-0000-0000-00006BC30000}"/>
    <cellStyle name="Normal 12 8 6 5" xfId="4262" xr:uid="{00000000-0005-0000-0000-00006CC30000}"/>
    <cellStyle name="Normal 12 8 6 5 2" xfId="9752" xr:uid="{00000000-0005-0000-0000-00006DC30000}"/>
    <cellStyle name="Normal 12 8 6 5 2 2" xfId="22563" xr:uid="{00000000-0005-0000-0000-00006EC30000}"/>
    <cellStyle name="Normal 12 8 6 5 2 2 2" xfId="48183" xr:uid="{00000000-0005-0000-0000-00006FC30000}"/>
    <cellStyle name="Normal 12 8 6 5 2 3" xfId="35373" xr:uid="{00000000-0005-0000-0000-000070C30000}"/>
    <cellStyle name="Normal 12 8 6 5 3" xfId="17073" xr:uid="{00000000-0005-0000-0000-000071C30000}"/>
    <cellStyle name="Normal 12 8 6 5 3 2" xfId="42693" xr:uid="{00000000-0005-0000-0000-000072C30000}"/>
    <cellStyle name="Normal 12 8 6 5 4" xfId="29883" xr:uid="{00000000-0005-0000-0000-000073C30000}"/>
    <cellStyle name="Normal 12 8 6 6" xfId="11582" xr:uid="{00000000-0005-0000-0000-000074C30000}"/>
    <cellStyle name="Normal 12 8 6 6 2" xfId="24393" xr:uid="{00000000-0005-0000-0000-000075C30000}"/>
    <cellStyle name="Normal 12 8 6 6 2 2" xfId="50013" xr:uid="{00000000-0005-0000-0000-000076C30000}"/>
    <cellStyle name="Normal 12 8 6 6 3" xfId="37203" xr:uid="{00000000-0005-0000-0000-000077C30000}"/>
    <cellStyle name="Normal 12 8 6 7" xfId="6092" xr:uid="{00000000-0005-0000-0000-000078C30000}"/>
    <cellStyle name="Normal 12 8 6 7 2" xfId="18903" xr:uid="{00000000-0005-0000-0000-000079C30000}"/>
    <cellStyle name="Normal 12 8 6 7 2 2" xfId="44523" xr:uid="{00000000-0005-0000-0000-00007AC30000}"/>
    <cellStyle name="Normal 12 8 6 7 3" xfId="31713" xr:uid="{00000000-0005-0000-0000-00007BC30000}"/>
    <cellStyle name="Normal 12 8 6 8" xfId="13413" xr:uid="{00000000-0005-0000-0000-00007CC30000}"/>
    <cellStyle name="Normal 12 8 6 8 2" xfId="39033" xr:uid="{00000000-0005-0000-0000-00007DC30000}"/>
    <cellStyle name="Normal 12 8 6 9" xfId="26223" xr:uid="{00000000-0005-0000-0000-00007EC30000}"/>
    <cellStyle name="Normal 12 8 7" xfId="735" xr:uid="{00000000-0005-0000-0000-00007FC30000}"/>
    <cellStyle name="Normal 12 8 7 2" xfId="1630" xr:uid="{00000000-0005-0000-0000-000080C30000}"/>
    <cellStyle name="Normal 12 8 7 2 2" xfId="3460" xr:uid="{00000000-0005-0000-0000-000081C30000}"/>
    <cellStyle name="Normal 12 8 7 2 2 2" xfId="8950" xr:uid="{00000000-0005-0000-0000-000082C30000}"/>
    <cellStyle name="Normal 12 8 7 2 2 2 2" xfId="21761" xr:uid="{00000000-0005-0000-0000-000083C30000}"/>
    <cellStyle name="Normal 12 8 7 2 2 2 2 2" xfId="47381" xr:uid="{00000000-0005-0000-0000-000084C30000}"/>
    <cellStyle name="Normal 12 8 7 2 2 2 3" xfId="34571" xr:uid="{00000000-0005-0000-0000-000085C30000}"/>
    <cellStyle name="Normal 12 8 7 2 2 3" xfId="16271" xr:uid="{00000000-0005-0000-0000-000086C30000}"/>
    <cellStyle name="Normal 12 8 7 2 2 3 2" xfId="41891" xr:uid="{00000000-0005-0000-0000-000087C30000}"/>
    <cellStyle name="Normal 12 8 7 2 2 4" xfId="29081" xr:uid="{00000000-0005-0000-0000-000088C30000}"/>
    <cellStyle name="Normal 12 8 7 2 3" xfId="5290" xr:uid="{00000000-0005-0000-0000-000089C30000}"/>
    <cellStyle name="Normal 12 8 7 2 3 2" xfId="10780" xr:uid="{00000000-0005-0000-0000-00008AC30000}"/>
    <cellStyle name="Normal 12 8 7 2 3 2 2" xfId="23591" xr:uid="{00000000-0005-0000-0000-00008BC30000}"/>
    <cellStyle name="Normal 12 8 7 2 3 2 2 2" xfId="49211" xr:uid="{00000000-0005-0000-0000-00008CC30000}"/>
    <cellStyle name="Normal 12 8 7 2 3 2 3" xfId="36401" xr:uid="{00000000-0005-0000-0000-00008DC30000}"/>
    <cellStyle name="Normal 12 8 7 2 3 3" xfId="18101" xr:uid="{00000000-0005-0000-0000-00008EC30000}"/>
    <cellStyle name="Normal 12 8 7 2 3 3 2" xfId="43721" xr:uid="{00000000-0005-0000-0000-00008FC30000}"/>
    <cellStyle name="Normal 12 8 7 2 3 4" xfId="30911" xr:uid="{00000000-0005-0000-0000-000090C30000}"/>
    <cellStyle name="Normal 12 8 7 2 4" xfId="12610" xr:uid="{00000000-0005-0000-0000-000091C30000}"/>
    <cellStyle name="Normal 12 8 7 2 4 2" xfId="25421" xr:uid="{00000000-0005-0000-0000-000092C30000}"/>
    <cellStyle name="Normal 12 8 7 2 4 2 2" xfId="51041" xr:uid="{00000000-0005-0000-0000-000093C30000}"/>
    <cellStyle name="Normal 12 8 7 2 4 3" xfId="38231" xr:uid="{00000000-0005-0000-0000-000094C30000}"/>
    <cellStyle name="Normal 12 8 7 2 5" xfId="7120" xr:uid="{00000000-0005-0000-0000-000095C30000}"/>
    <cellStyle name="Normal 12 8 7 2 5 2" xfId="19931" xr:uid="{00000000-0005-0000-0000-000096C30000}"/>
    <cellStyle name="Normal 12 8 7 2 5 2 2" xfId="45551" xr:uid="{00000000-0005-0000-0000-000097C30000}"/>
    <cellStyle name="Normal 12 8 7 2 5 3" xfId="32741" xr:uid="{00000000-0005-0000-0000-000098C30000}"/>
    <cellStyle name="Normal 12 8 7 2 6" xfId="14441" xr:uid="{00000000-0005-0000-0000-000099C30000}"/>
    <cellStyle name="Normal 12 8 7 2 6 2" xfId="40061" xr:uid="{00000000-0005-0000-0000-00009AC30000}"/>
    <cellStyle name="Normal 12 8 7 2 7" xfId="27251" xr:uid="{00000000-0005-0000-0000-00009BC30000}"/>
    <cellStyle name="Normal 12 8 7 3" xfId="2566" xr:uid="{00000000-0005-0000-0000-00009CC30000}"/>
    <cellStyle name="Normal 12 8 7 3 2" xfId="8056" xr:uid="{00000000-0005-0000-0000-00009DC30000}"/>
    <cellStyle name="Normal 12 8 7 3 2 2" xfId="20867" xr:uid="{00000000-0005-0000-0000-00009EC30000}"/>
    <cellStyle name="Normal 12 8 7 3 2 2 2" xfId="46487" xr:uid="{00000000-0005-0000-0000-00009FC30000}"/>
    <cellStyle name="Normal 12 8 7 3 2 3" xfId="33677" xr:uid="{00000000-0005-0000-0000-0000A0C30000}"/>
    <cellStyle name="Normal 12 8 7 3 3" xfId="15377" xr:uid="{00000000-0005-0000-0000-0000A1C30000}"/>
    <cellStyle name="Normal 12 8 7 3 3 2" xfId="40997" xr:uid="{00000000-0005-0000-0000-0000A2C30000}"/>
    <cellStyle name="Normal 12 8 7 3 4" xfId="28187" xr:uid="{00000000-0005-0000-0000-0000A3C30000}"/>
    <cellStyle name="Normal 12 8 7 4" xfId="4396" xr:uid="{00000000-0005-0000-0000-0000A4C30000}"/>
    <cellStyle name="Normal 12 8 7 4 2" xfId="9886" xr:uid="{00000000-0005-0000-0000-0000A5C30000}"/>
    <cellStyle name="Normal 12 8 7 4 2 2" xfId="22697" xr:uid="{00000000-0005-0000-0000-0000A6C30000}"/>
    <cellStyle name="Normal 12 8 7 4 2 2 2" xfId="48317" xr:uid="{00000000-0005-0000-0000-0000A7C30000}"/>
    <cellStyle name="Normal 12 8 7 4 2 3" xfId="35507" xr:uid="{00000000-0005-0000-0000-0000A8C30000}"/>
    <cellStyle name="Normal 12 8 7 4 3" xfId="17207" xr:uid="{00000000-0005-0000-0000-0000A9C30000}"/>
    <cellStyle name="Normal 12 8 7 4 3 2" xfId="42827" xr:uid="{00000000-0005-0000-0000-0000AAC30000}"/>
    <cellStyle name="Normal 12 8 7 4 4" xfId="30017" xr:uid="{00000000-0005-0000-0000-0000ABC30000}"/>
    <cellStyle name="Normal 12 8 7 5" xfId="11716" xr:uid="{00000000-0005-0000-0000-0000ACC30000}"/>
    <cellStyle name="Normal 12 8 7 5 2" xfId="24527" xr:uid="{00000000-0005-0000-0000-0000ADC30000}"/>
    <cellStyle name="Normal 12 8 7 5 2 2" xfId="50147" xr:uid="{00000000-0005-0000-0000-0000AEC30000}"/>
    <cellStyle name="Normal 12 8 7 5 3" xfId="37337" xr:uid="{00000000-0005-0000-0000-0000AFC30000}"/>
    <cellStyle name="Normal 12 8 7 6" xfId="6226" xr:uid="{00000000-0005-0000-0000-0000B0C30000}"/>
    <cellStyle name="Normal 12 8 7 6 2" xfId="19037" xr:uid="{00000000-0005-0000-0000-0000B1C30000}"/>
    <cellStyle name="Normal 12 8 7 6 2 2" xfId="44657" xr:uid="{00000000-0005-0000-0000-0000B2C30000}"/>
    <cellStyle name="Normal 12 8 7 6 3" xfId="31847" xr:uid="{00000000-0005-0000-0000-0000B3C30000}"/>
    <cellStyle name="Normal 12 8 7 7" xfId="13547" xr:uid="{00000000-0005-0000-0000-0000B4C30000}"/>
    <cellStyle name="Normal 12 8 7 7 2" xfId="39167" xr:uid="{00000000-0005-0000-0000-0000B5C30000}"/>
    <cellStyle name="Normal 12 8 7 8" xfId="26357" xr:uid="{00000000-0005-0000-0000-0000B6C30000}"/>
    <cellStyle name="Normal 12 8 8" xfId="1136" xr:uid="{00000000-0005-0000-0000-0000B7C30000}"/>
    <cellStyle name="Normal 12 8 8 2" xfId="2966" xr:uid="{00000000-0005-0000-0000-0000B8C30000}"/>
    <cellStyle name="Normal 12 8 8 2 2" xfId="8456" xr:uid="{00000000-0005-0000-0000-0000B9C30000}"/>
    <cellStyle name="Normal 12 8 8 2 2 2" xfId="21267" xr:uid="{00000000-0005-0000-0000-0000BAC30000}"/>
    <cellStyle name="Normal 12 8 8 2 2 2 2" xfId="46887" xr:uid="{00000000-0005-0000-0000-0000BBC30000}"/>
    <cellStyle name="Normal 12 8 8 2 2 3" xfId="34077" xr:uid="{00000000-0005-0000-0000-0000BCC30000}"/>
    <cellStyle name="Normal 12 8 8 2 3" xfId="15777" xr:uid="{00000000-0005-0000-0000-0000BDC30000}"/>
    <cellStyle name="Normal 12 8 8 2 3 2" xfId="41397" xr:uid="{00000000-0005-0000-0000-0000BEC30000}"/>
    <cellStyle name="Normal 12 8 8 2 4" xfId="28587" xr:uid="{00000000-0005-0000-0000-0000BFC30000}"/>
    <cellStyle name="Normal 12 8 8 3" xfId="4796" xr:uid="{00000000-0005-0000-0000-0000C0C30000}"/>
    <cellStyle name="Normal 12 8 8 3 2" xfId="10286" xr:uid="{00000000-0005-0000-0000-0000C1C30000}"/>
    <cellStyle name="Normal 12 8 8 3 2 2" xfId="23097" xr:uid="{00000000-0005-0000-0000-0000C2C30000}"/>
    <cellStyle name="Normal 12 8 8 3 2 2 2" xfId="48717" xr:uid="{00000000-0005-0000-0000-0000C3C30000}"/>
    <cellStyle name="Normal 12 8 8 3 2 3" xfId="35907" xr:uid="{00000000-0005-0000-0000-0000C4C30000}"/>
    <cellStyle name="Normal 12 8 8 3 3" xfId="17607" xr:uid="{00000000-0005-0000-0000-0000C5C30000}"/>
    <cellStyle name="Normal 12 8 8 3 3 2" xfId="43227" xr:uid="{00000000-0005-0000-0000-0000C6C30000}"/>
    <cellStyle name="Normal 12 8 8 3 4" xfId="30417" xr:uid="{00000000-0005-0000-0000-0000C7C30000}"/>
    <cellStyle name="Normal 12 8 8 4" xfId="12116" xr:uid="{00000000-0005-0000-0000-0000C8C30000}"/>
    <cellStyle name="Normal 12 8 8 4 2" xfId="24927" xr:uid="{00000000-0005-0000-0000-0000C9C30000}"/>
    <cellStyle name="Normal 12 8 8 4 2 2" xfId="50547" xr:uid="{00000000-0005-0000-0000-0000CAC30000}"/>
    <cellStyle name="Normal 12 8 8 4 3" xfId="37737" xr:uid="{00000000-0005-0000-0000-0000CBC30000}"/>
    <cellStyle name="Normal 12 8 8 5" xfId="6626" xr:uid="{00000000-0005-0000-0000-0000CCC30000}"/>
    <cellStyle name="Normal 12 8 8 5 2" xfId="19437" xr:uid="{00000000-0005-0000-0000-0000CDC30000}"/>
    <cellStyle name="Normal 12 8 8 5 2 2" xfId="45057" xr:uid="{00000000-0005-0000-0000-0000CEC30000}"/>
    <cellStyle name="Normal 12 8 8 5 3" xfId="32247" xr:uid="{00000000-0005-0000-0000-0000CFC30000}"/>
    <cellStyle name="Normal 12 8 8 6" xfId="13947" xr:uid="{00000000-0005-0000-0000-0000D0C30000}"/>
    <cellStyle name="Normal 12 8 8 6 2" xfId="39567" xr:uid="{00000000-0005-0000-0000-0000D1C30000}"/>
    <cellStyle name="Normal 12 8 8 7" xfId="26757" xr:uid="{00000000-0005-0000-0000-0000D2C30000}"/>
    <cellStyle name="Normal 12 8 9" xfId="2031" xr:uid="{00000000-0005-0000-0000-0000D3C30000}"/>
    <cellStyle name="Normal 12 8 9 2" xfId="3861" xr:uid="{00000000-0005-0000-0000-0000D4C30000}"/>
    <cellStyle name="Normal 12 8 9 2 2" xfId="9351" xr:uid="{00000000-0005-0000-0000-0000D5C30000}"/>
    <cellStyle name="Normal 12 8 9 2 2 2" xfId="22162" xr:uid="{00000000-0005-0000-0000-0000D6C30000}"/>
    <cellStyle name="Normal 12 8 9 2 2 2 2" xfId="47782" xr:uid="{00000000-0005-0000-0000-0000D7C30000}"/>
    <cellStyle name="Normal 12 8 9 2 2 3" xfId="34972" xr:uid="{00000000-0005-0000-0000-0000D8C30000}"/>
    <cellStyle name="Normal 12 8 9 2 3" xfId="16672" xr:uid="{00000000-0005-0000-0000-0000D9C30000}"/>
    <cellStyle name="Normal 12 8 9 2 3 2" xfId="42292" xr:uid="{00000000-0005-0000-0000-0000DAC30000}"/>
    <cellStyle name="Normal 12 8 9 2 4" xfId="29482" xr:uid="{00000000-0005-0000-0000-0000DBC30000}"/>
    <cellStyle name="Normal 12 8 9 3" xfId="5691" xr:uid="{00000000-0005-0000-0000-0000DCC30000}"/>
    <cellStyle name="Normal 12 8 9 3 2" xfId="11181" xr:uid="{00000000-0005-0000-0000-0000DDC30000}"/>
    <cellStyle name="Normal 12 8 9 3 2 2" xfId="23992" xr:uid="{00000000-0005-0000-0000-0000DEC30000}"/>
    <cellStyle name="Normal 12 8 9 3 2 2 2" xfId="49612" xr:uid="{00000000-0005-0000-0000-0000DFC30000}"/>
    <cellStyle name="Normal 12 8 9 3 2 3" xfId="36802" xr:uid="{00000000-0005-0000-0000-0000E0C30000}"/>
    <cellStyle name="Normal 12 8 9 3 3" xfId="18502" xr:uid="{00000000-0005-0000-0000-0000E1C30000}"/>
    <cellStyle name="Normal 12 8 9 3 3 2" xfId="44122" xr:uid="{00000000-0005-0000-0000-0000E2C30000}"/>
    <cellStyle name="Normal 12 8 9 3 4" xfId="31312" xr:uid="{00000000-0005-0000-0000-0000E3C30000}"/>
    <cellStyle name="Normal 12 8 9 4" xfId="13011" xr:uid="{00000000-0005-0000-0000-0000E4C30000}"/>
    <cellStyle name="Normal 12 8 9 4 2" xfId="25822" xr:uid="{00000000-0005-0000-0000-0000E5C30000}"/>
    <cellStyle name="Normal 12 8 9 4 2 2" xfId="51442" xr:uid="{00000000-0005-0000-0000-0000E6C30000}"/>
    <cellStyle name="Normal 12 8 9 4 3" xfId="38632" xr:uid="{00000000-0005-0000-0000-0000E7C30000}"/>
    <cellStyle name="Normal 12 8 9 5" xfId="7521" xr:uid="{00000000-0005-0000-0000-0000E8C30000}"/>
    <cellStyle name="Normal 12 8 9 5 2" xfId="20332" xr:uid="{00000000-0005-0000-0000-0000E9C30000}"/>
    <cellStyle name="Normal 12 8 9 5 2 2" xfId="45952" xr:uid="{00000000-0005-0000-0000-0000EAC30000}"/>
    <cellStyle name="Normal 12 8 9 5 3" xfId="33142" xr:uid="{00000000-0005-0000-0000-0000EBC30000}"/>
    <cellStyle name="Normal 12 8 9 6" xfId="14842" xr:uid="{00000000-0005-0000-0000-0000ECC30000}"/>
    <cellStyle name="Normal 12 8 9 6 2" xfId="40462" xr:uid="{00000000-0005-0000-0000-0000EDC30000}"/>
    <cellStyle name="Normal 12 8 9 7" xfId="27652" xr:uid="{00000000-0005-0000-0000-0000EEC30000}"/>
    <cellStyle name="Normal 12 9" xfId="219" xr:uid="{00000000-0005-0000-0000-0000EFC30000}"/>
    <cellStyle name="Normal 12 9 10" xfId="3927" xr:uid="{00000000-0005-0000-0000-0000F0C30000}"/>
    <cellStyle name="Normal 12 9 10 2" xfId="9417" xr:uid="{00000000-0005-0000-0000-0000F1C30000}"/>
    <cellStyle name="Normal 12 9 10 2 2" xfId="22228" xr:uid="{00000000-0005-0000-0000-0000F2C30000}"/>
    <cellStyle name="Normal 12 9 10 2 2 2" xfId="47848" xr:uid="{00000000-0005-0000-0000-0000F3C30000}"/>
    <cellStyle name="Normal 12 9 10 2 3" xfId="35038" xr:uid="{00000000-0005-0000-0000-0000F4C30000}"/>
    <cellStyle name="Normal 12 9 10 3" xfId="16738" xr:uid="{00000000-0005-0000-0000-0000F5C30000}"/>
    <cellStyle name="Normal 12 9 10 3 2" xfId="42358" xr:uid="{00000000-0005-0000-0000-0000F6C30000}"/>
    <cellStyle name="Normal 12 9 10 4" xfId="29548" xr:uid="{00000000-0005-0000-0000-0000F7C30000}"/>
    <cellStyle name="Normal 12 9 11" xfId="11247" xr:uid="{00000000-0005-0000-0000-0000F8C30000}"/>
    <cellStyle name="Normal 12 9 11 2" xfId="24058" xr:uid="{00000000-0005-0000-0000-0000F9C30000}"/>
    <cellStyle name="Normal 12 9 11 2 2" xfId="49678" xr:uid="{00000000-0005-0000-0000-0000FAC30000}"/>
    <cellStyle name="Normal 12 9 11 3" xfId="36868" xr:uid="{00000000-0005-0000-0000-0000FBC30000}"/>
    <cellStyle name="Normal 12 9 12" xfId="5757" xr:uid="{00000000-0005-0000-0000-0000FCC30000}"/>
    <cellStyle name="Normal 12 9 12 2" xfId="18568" xr:uid="{00000000-0005-0000-0000-0000FDC30000}"/>
    <cellStyle name="Normal 12 9 12 2 2" xfId="44188" xr:uid="{00000000-0005-0000-0000-0000FEC30000}"/>
    <cellStyle name="Normal 12 9 12 3" xfId="31378" xr:uid="{00000000-0005-0000-0000-0000FFC30000}"/>
    <cellStyle name="Normal 12 9 13" xfId="13078" xr:uid="{00000000-0005-0000-0000-000000C40000}"/>
    <cellStyle name="Normal 12 9 13 2" xfId="38698" xr:uid="{00000000-0005-0000-0000-000001C40000}"/>
    <cellStyle name="Normal 12 9 14" xfId="25888" xr:uid="{00000000-0005-0000-0000-000002C40000}"/>
    <cellStyle name="Normal 12 9 2" xfId="306" xr:uid="{00000000-0005-0000-0000-000003C40000}"/>
    <cellStyle name="Normal 12 9 2 10" xfId="5798" xr:uid="{00000000-0005-0000-0000-000004C40000}"/>
    <cellStyle name="Normal 12 9 2 10 2" xfId="18609" xr:uid="{00000000-0005-0000-0000-000005C40000}"/>
    <cellStyle name="Normal 12 9 2 10 2 2" xfId="44229" xr:uid="{00000000-0005-0000-0000-000006C40000}"/>
    <cellStyle name="Normal 12 9 2 10 3" xfId="31419" xr:uid="{00000000-0005-0000-0000-000007C40000}"/>
    <cellStyle name="Normal 12 9 2 11" xfId="13119" xr:uid="{00000000-0005-0000-0000-000008C40000}"/>
    <cellStyle name="Normal 12 9 2 11 2" xfId="38739" xr:uid="{00000000-0005-0000-0000-000009C40000}"/>
    <cellStyle name="Normal 12 9 2 12" xfId="25929" xr:uid="{00000000-0005-0000-0000-00000AC40000}"/>
    <cellStyle name="Normal 12 9 2 2" xfId="535" xr:uid="{00000000-0005-0000-0000-00000BC40000}"/>
    <cellStyle name="Normal 12 9 2 2 2" xfId="934" xr:uid="{00000000-0005-0000-0000-00000CC40000}"/>
    <cellStyle name="Normal 12 9 2 2 2 2" xfId="1829" xr:uid="{00000000-0005-0000-0000-00000DC40000}"/>
    <cellStyle name="Normal 12 9 2 2 2 2 2" xfId="3659" xr:uid="{00000000-0005-0000-0000-00000EC40000}"/>
    <cellStyle name="Normal 12 9 2 2 2 2 2 2" xfId="9149" xr:uid="{00000000-0005-0000-0000-00000FC40000}"/>
    <cellStyle name="Normal 12 9 2 2 2 2 2 2 2" xfId="21960" xr:uid="{00000000-0005-0000-0000-000010C40000}"/>
    <cellStyle name="Normal 12 9 2 2 2 2 2 2 2 2" xfId="47580" xr:uid="{00000000-0005-0000-0000-000011C40000}"/>
    <cellStyle name="Normal 12 9 2 2 2 2 2 2 3" xfId="34770" xr:uid="{00000000-0005-0000-0000-000012C40000}"/>
    <cellStyle name="Normal 12 9 2 2 2 2 2 3" xfId="16470" xr:uid="{00000000-0005-0000-0000-000013C40000}"/>
    <cellStyle name="Normal 12 9 2 2 2 2 2 3 2" xfId="42090" xr:uid="{00000000-0005-0000-0000-000014C40000}"/>
    <cellStyle name="Normal 12 9 2 2 2 2 2 4" xfId="29280" xr:uid="{00000000-0005-0000-0000-000015C40000}"/>
    <cellStyle name="Normal 12 9 2 2 2 2 3" xfId="5489" xr:uid="{00000000-0005-0000-0000-000016C40000}"/>
    <cellStyle name="Normal 12 9 2 2 2 2 3 2" xfId="10979" xr:uid="{00000000-0005-0000-0000-000017C40000}"/>
    <cellStyle name="Normal 12 9 2 2 2 2 3 2 2" xfId="23790" xr:uid="{00000000-0005-0000-0000-000018C40000}"/>
    <cellStyle name="Normal 12 9 2 2 2 2 3 2 2 2" xfId="49410" xr:uid="{00000000-0005-0000-0000-000019C40000}"/>
    <cellStyle name="Normal 12 9 2 2 2 2 3 2 3" xfId="36600" xr:uid="{00000000-0005-0000-0000-00001AC40000}"/>
    <cellStyle name="Normal 12 9 2 2 2 2 3 3" xfId="18300" xr:uid="{00000000-0005-0000-0000-00001BC40000}"/>
    <cellStyle name="Normal 12 9 2 2 2 2 3 3 2" xfId="43920" xr:uid="{00000000-0005-0000-0000-00001CC40000}"/>
    <cellStyle name="Normal 12 9 2 2 2 2 3 4" xfId="31110" xr:uid="{00000000-0005-0000-0000-00001DC40000}"/>
    <cellStyle name="Normal 12 9 2 2 2 2 4" xfId="12809" xr:uid="{00000000-0005-0000-0000-00001EC40000}"/>
    <cellStyle name="Normal 12 9 2 2 2 2 4 2" xfId="25620" xr:uid="{00000000-0005-0000-0000-00001FC40000}"/>
    <cellStyle name="Normal 12 9 2 2 2 2 4 2 2" xfId="51240" xr:uid="{00000000-0005-0000-0000-000020C40000}"/>
    <cellStyle name="Normal 12 9 2 2 2 2 4 3" xfId="38430" xr:uid="{00000000-0005-0000-0000-000021C40000}"/>
    <cellStyle name="Normal 12 9 2 2 2 2 5" xfId="7319" xr:uid="{00000000-0005-0000-0000-000022C40000}"/>
    <cellStyle name="Normal 12 9 2 2 2 2 5 2" xfId="20130" xr:uid="{00000000-0005-0000-0000-000023C40000}"/>
    <cellStyle name="Normal 12 9 2 2 2 2 5 2 2" xfId="45750" xr:uid="{00000000-0005-0000-0000-000024C40000}"/>
    <cellStyle name="Normal 12 9 2 2 2 2 5 3" xfId="32940" xr:uid="{00000000-0005-0000-0000-000025C40000}"/>
    <cellStyle name="Normal 12 9 2 2 2 2 6" xfId="14640" xr:uid="{00000000-0005-0000-0000-000026C40000}"/>
    <cellStyle name="Normal 12 9 2 2 2 2 6 2" xfId="40260" xr:uid="{00000000-0005-0000-0000-000027C40000}"/>
    <cellStyle name="Normal 12 9 2 2 2 2 7" xfId="27450" xr:uid="{00000000-0005-0000-0000-000028C40000}"/>
    <cellStyle name="Normal 12 9 2 2 2 3" xfId="2765" xr:uid="{00000000-0005-0000-0000-000029C40000}"/>
    <cellStyle name="Normal 12 9 2 2 2 3 2" xfId="8255" xr:uid="{00000000-0005-0000-0000-00002AC40000}"/>
    <cellStyle name="Normal 12 9 2 2 2 3 2 2" xfId="21066" xr:uid="{00000000-0005-0000-0000-00002BC40000}"/>
    <cellStyle name="Normal 12 9 2 2 2 3 2 2 2" xfId="46686" xr:uid="{00000000-0005-0000-0000-00002CC40000}"/>
    <cellStyle name="Normal 12 9 2 2 2 3 2 3" xfId="33876" xr:uid="{00000000-0005-0000-0000-00002DC40000}"/>
    <cellStyle name="Normal 12 9 2 2 2 3 3" xfId="15576" xr:uid="{00000000-0005-0000-0000-00002EC40000}"/>
    <cellStyle name="Normal 12 9 2 2 2 3 3 2" xfId="41196" xr:uid="{00000000-0005-0000-0000-00002FC40000}"/>
    <cellStyle name="Normal 12 9 2 2 2 3 4" xfId="28386" xr:uid="{00000000-0005-0000-0000-000030C40000}"/>
    <cellStyle name="Normal 12 9 2 2 2 4" xfId="4595" xr:uid="{00000000-0005-0000-0000-000031C40000}"/>
    <cellStyle name="Normal 12 9 2 2 2 4 2" xfId="10085" xr:uid="{00000000-0005-0000-0000-000032C40000}"/>
    <cellStyle name="Normal 12 9 2 2 2 4 2 2" xfId="22896" xr:uid="{00000000-0005-0000-0000-000033C40000}"/>
    <cellStyle name="Normal 12 9 2 2 2 4 2 2 2" xfId="48516" xr:uid="{00000000-0005-0000-0000-000034C40000}"/>
    <cellStyle name="Normal 12 9 2 2 2 4 2 3" xfId="35706" xr:uid="{00000000-0005-0000-0000-000035C40000}"/>
    <cellStyle name="Normal 12 9 2 2 2 4 3" xfId="17406" xr:uid="{00000000-0005-0000-0000-000036C40000}"/>
    <cellStyle name="Normal 12 9 2 2 2 4 3 2" xfId="43026" xr:uid="{00000000-0005-0000-0000-000037C40000}"/>
    <cellStyle name="Normal 12 9 2 2 2 4 4" xfId="30216" xr:uid="{00000000-0005-0000-0000-000038C40000}"/>
    <cellStyle name="Normal 12 9 2 2 2 5" xfId="11915" xr:uid="{00000000-0005-0000-0000-000039C40000}"/>
    <cellStyle name="Normal 12 9 2 2 2 5 2" xfId="24726" xr:uid="{00000000-0005-0000-0000-00003AC40000}"/>
    <cellStyle name="Normal 12 9 2 2 2 5 2 2" xfId="50346" xr:uid="{00000000-0005-0000-0000-00003BC40000}"/>
    <cellStyle name="Normal 12 9 2 2 2 5 3" xfId="37536" xr:uid="{00000000-0005-0000-0000-00003CC40000}"/>
    <cellStyle name="Normal 12 9 2 2 2 6" xfId="6425" xr:uid="{00000000-0005-0000-0000-00003DC40000}"/>
    <cellStyle name="Normal 12 9 2 2 2 6 2" xfId="19236" xr:uid="{00000000-0005-0000-0000-00003EC40000}"/>
    <cellStyle name="Normal 12 9 2 2 2 6 2 2" xfId="44856" xr:uid="{00000000-0005-0000-0000-00003FC40000}"/>
    <cellStyle name="Normal 12 9 2 2 2 6 3" xfId="32046" xr:uid="{00000000-0005-0000-0000-000040C40000}"/>
    <cellStyle name="Normal 12 9 2 2 2 7" xfId="13746" xr:uid="{00000000-0005-0000-0000-000041C40000}"/>
    <cellStyle name="Normal 12 9 2 2 2 7 2" xfId="39366" xr:uid="{00000000-0005-0000-0000-000042C40000}"/>
    <cellStyle name="Normal 12 9 2 2 2 8" xfId="26556" xr:uid="{00000000-0005-0000-0000-000043C40000}"/>
    <cellStyle name="Normal 12 9 2 2 3" xfId="1430" xr:uid="{00000000-0005-0000-0000-000044C40000}"/>
    <cellStyle name="Normal 12 9 2 2 3 2" xfId="3260" xr:uid="{00000000-0005-0000-0000-000045C40000}"/>
    <cellStyle name="Normal 12 9 2 2 3 2 2" xfId="8750" xr:uid="{00000000-0005-0000-0000-000046C40000}"/>
    <cellStyle name="Normal 12 9 2 2 3 2 2 2" xfId="21561" xr:uid="{00000000-0005-0000-0000-000047C40000}"/>
    <cellStyle name="Normal 12 9 2 2 3 2 2 2 2" xfId="47181" xr:uid="{00000000-0005-0000-0000-000048C40000}"/>
    <cellStyle name="Normal 12 9 2 2 3 2 2 3" xfId="34371" xr:uid="{00000000-0005-0000-0000-000049C40000}"/>
    <cellStyle name="Normal 12 9 2 2 3 2 3" xfId="16071" xr:uid="{00000000-0005-0000-0000-00004AC40000}"/>
    <cellStyle name="Normal 12 9 2 2 3 2 3 2" xfId="41691" xr:uid="{00000000-0005-0000-0000-00004BC40000}"/>
    <cellStyle name="Normal 12 9 2 2 3 2 4" xfId="28881" xr:uid="{00000000-0005-0000-0000-00004CC40000}"/>
    <cellStyle name="Normal 12 9 2 2 3 3" xfId="5090" xr:uid="{00000000-0005-0000-0000-00004DC40000}"/>
    <cellStyle name="Normal 12 9 2 2 3 3 2" xfId="10580" xr:uid="{00000000-0005-0000-0000-00004EC40000}"/>
    <cellStyle name="Normal 12 9 2 2 3 3 2 2" xfId="23391" xr:uid="{00000000-0005-0000-0000-00004FC40000}"/>
    <cellStyle name="Normal 12 9 2 2 3 3 2 2 2" xfId="49011" xr:uid="{00000000-0005-0000-0000-000050C40000}"/>
    <cellStyle name="Normal 12 9 2 2 3 3 2 3" xfId="36201" xr:uid="{00000000-0005-0000-0000-000051C40000}"/>
    <cellStyle name="Normal 12 9 2 2 3 3 3" xfId="17901" xr:uid="{00000000-0005-0000-0000-000052C40000}"/>
    <cellStyle name="Normal 12 9 2 2 3 3 3 2" xfId="43521" xr:uid="{00000000-0005-0000-0000-000053C40000}"/>
    <cellStyle name="Normal 12 9 2 2 3 3 4" xfId="30711" xr:uid="{00000000-0005-0000-0000-000054C40000}"/>
    <cellStyle name="Normal 12 9 2 2 3 4" xfId="12410" xr:uid="{00000000-0005-0000-0000-000055C40000}"/>
    <cellStyle name="Normal 12 9 2 2 3 4 2" xfId="25221" xr:uid="{00000000-0005-0000-0000-000056C40000}"/>
    <cellStyle name="Normal 12 9 2 2 3 4 2 2" xfId="50841" xr:uid="{00000000-0005-0000-0000-000057C40000}"/>
    <cellStyle name="Normal 12 9 2 2 3 4 3" xfId="38031" xr:uid="{00000000-0005-0000-0000-000058C40000}"/>
    <cellStyle name="Normal 12 9 2 2 3 5" xfId="6920" xr:uid="{00000000-0005-0000-0000-000059C40000}"/>
    <cellStyle name="Normal 12 9 2 2 3 5 2" xfId="19731" xr:uid="{00000000-0005-0000-0000-00005AC40000}"/>
    <cellStyle name="Normal 12 9 2 2 3 5 2 2" xfId="45351" xr:uid="{00000000-0005-0000-0000-00005BC40000}"/>
    <cellStyle name="Normal 12 9 2 2 3 5 3" xfId="32541" xr:uid="{00000000-0005-0000-0000-00005CC40000}"/>
    <cellStyle name="Normal 12 9 2 2 3 6" xfId="14241" xr:uid="{00000000-0005-0000-0000-00005DC40000}"/>
    <cellStyle name="Normal 12 9 2 2 3 6 2" xfId="39861" xr:uid="{00000000-0005-0000-0000-00005EC40000}"/>
    <cellStyle name="Normal 12 9 2 2 3 7" xfId="27051" xr:uid="{00000000-0005-0000-0000-00005FC40000}"/>
    <cellStyle name="Normal 12 9 2 2 4" xfId="2366" xr:uid="{00000000-0005-0000-0000-000060C40000}"/>
    <cellStyle name="Normal 12 9 2 2 4 2" xfId="7856" xr:uid="{00000000-0005-0000-0000-000061C40000}"/>
    <cellStyle name="Normal 12 9 2 2 4 2 2" xfId="20667" xr:uid="{00000000-0005-0000-0000-000062C40000}"/>
    <cellStyle name="Normal 12 9 2 2 4 2 2 2" xfId="46287" xr:uid="{00000000-0005-0000-0000-000063C40000}"/>
    <cellStyle name="Normal 12 9 2 2 4 2 3" xfId="33477" xr:uid="{00000000-0005-0000-0000-000064C40000}"/>
    <cellStyle name="Normal 12 9 2 2 4 3" xfId="15177" xr:uid="{00000000-0005-0000-0000-000065C40000}"/>
    <cellStyle name="Normal 12 9 2 2 4 3 2" xfId="40797" xr:uid="{00000000-0005-0000-0000-000066C40000}"/>
    <cellStyle name="Normal 12 9 2 2 4 4" xfId="27987" xr:uid="{00000000-0005-0000-0000-000067C40000}"/>
    <cellStyle name="Normal 12 9 2 2 5" xfId="4196" xr:uid="{00000000-0005-0000-0000-000068C40000}"/>
    <cellStyle name="Normal 12 9 2 2 5 2" xfId="9686" xr:uid="{00000000-0005-0000-0000-000069C40000}"/>
    <cellStyle name="Normal 12 9 2 2 5 2 2" xfId="22497" xr:uid="{00000000-0005-0000-0000-00006AC40000}"/>
    <cellStyle name="Normal 12 9 2 2 5 2 2 2" xfId="48117" xr:uid="{00000000-0005-0000-0000-00006BC40000}"/>
    <cellStyle name="Normal 12 9 2 2 5 2 3" xfId="35307" xr:uid="{00000000-0005-0000-0000-00006CC40000}"/>
    <cellStyle name="Normal 12 9 2 2 5 3" xfId="17007" xr:uid="{00000000-0005-0000-0000-00006DC40000}"/>
    <cellStyle name="Normal 12 9 2 2 5 3 2" xfId="42627" xr:uid="{00000000-0005-0000-0000-00006EC40000}"/>
    <cellStyle name="Normal 12 9 2 2 5 4" xfId="29817" xr:uid="{00000000-0005-0000-0000-00006FC40000}"/>
    <cellStyle name="Normal 12 9 2 2 6" xfId="11516" xr:uid="{00000000-0005-0000-0000-000070C40000}"/>
    <cellStyle name="Normal 12 9 2 2 6 2" xfId="24327" xr:uid="{00000000-0005-0000-0000-000071C40000}"/>
    <cellStyle name="Normal 12 9 2 2 6 2 2" xfId="49947" xr:uid="{00000000-0005-0000-0000-000072C40000}"/>
    <cellStyle name="Normal 12 9 2 2 6 3" xfId="37137" xr:uid="{00000000-0005-0000-0000-000073C40000}"/>
    <cellStyle name="Normal 12 9 2 2 7" xfId="6026" xr:uid="{00000000-0005-0000-0000-000074C40000}"/>
    <cellStyle name="Normal 12 9 2 2 7 2" xfId="18837" xr:uid="{00000000-0005-0000-0000-000075C40000}"/>
    <cellStyle name="Normal 12 9 2 2 7 2 2" xfId="44457" xr:uid="{00000000-0005-0000-0000-000076C40000}"/>
    <cellStyle name="Normal 12 9 2 2 7 3" xfId="31647" xr:uid="{00000000-0005-0000-0000-000077C40000}"/>
    <cellStyle name="Normal 12 9 2 2 8" xfId="13347" xr:uid="{00000000-0005-0000-0000-000078C40000}"/>
    <cellStyle name="Normal 12 9 2 2 8 2" xfId="38967" xr:uid="{00000000-0005-0000-0000-000079C40000}"/>
    <cellStyle name="Normal 12 9 2 2 9" xfId="26157" xr:uid="{00000000-0005-0000-0000-00007AC40000}"/>
    <cellStyle name="Normal 12 9 2 3" xfId="667" xr:uid="{00000000-0005-0000-0000-00007BC40000}"/>
    <cellStyle name="Normal 12 9 2 3 2" xfId="1067" xr:uid="{00000000-0005-0000-0000-00007CC40000}"/>
    <cellStyle name="Normal 12 9 2 3 2 2" xfId="1962" xr:uid="{00000000-0005-0000-0000-00007DC40000}"/>
    <cellStyle name="Normal 12 9 2 3 2 2 2" xfId="3792" xr:uid="{00000000-0005-0000-0000-00007EC40000}"/>
    <cellStyle name="Normal 12 9 2 3 2 2 2 2" xfId="9282" xr:uid="{00000000-0005-0000-0000-00007FC40000}"/>
    <cellStyle name="Normal 12 9 2 3 2 2 2 2 2" xfId="22093" xr:uid="{00000000-0005-0000-0000-000080C40000}"/>
    <cellStyle name="Normal 12 9 2 3 2 2 2 2 2 2" xfId="47713" xr:uid="{00000000-0005-0000-0000-000081C40000}"/>
    <cellStyle name="Normal 12 9 2 3 2 2 2 2 3" xfId="34903" xr:uid="{00000000-0005-0000-0000-000082C40000}"/>
    <cellStyle name="Normal 12 9 2 3 2 2 2 3" xfId="16603" xr:uid="{00000000-0005-0000-0000-000083C40000}"/>
    <cellStyle name="Normal 12 9 2 3 2 2 2 3 2" xfId="42223" xr:uid="{00000000-0005-0000-0000-000084C40000}"/>
    <cellStyle name="Normal 12 9 2 3 2 2 2 4" xfId="29413" xr:uid="{00000000-0005-0000-0000-000085C40000}"/>
    <cellStyle name="Normal 12 9 2 3 2 2 3" xfId="5622" xr:uid="{00000000-0005-0000-0000-000086C40000}"/>
    <cellStyle name="Normal 12 9 2 3 2 2 3 2" xfId="11112" xr:uid="{00000000-0005-0000-0000-000087C40000}"/>
    <cellStyle name="Normal 12 9 2 3 2 2 3 2 2" xfId="23923" xr:uid="{00000000-0005-0000-0000-000088C40000}"/>
    <cellStyle name="Normal 12 9 2 3 2 2 3 2 2 2" xfId="49543" xr:uid="{00000000-0005-0000-0000-000089C40000}"/>
    <cellStyle name="Normal 12 9 2 3 2 2 3 2 3" xfId="36733" xr:uid="{00000000-0005-0000-0000-00008AC40000}"/>
    <cellStyle name="Normal 12 9 2 3 2 2 3 3" xfId="18433" xr:uid="{00000000-0005-0000-0000-00008BC40000}"/>
    <cellStyle name="Normal 12 9 2 3 2 2 3 3 2" xfId="44053" xr:uid="{00000000-0005-0000-0000-00008CC40000}"/>
    <cellStyle name="Normal 12 9 2 3 2 2 3 4" xfId="31243" xr:uid="{00000000-0005-0000-0000-00008DC40000}"/>
    <cellStyle name="Normal 12 9 2 3 2 2 4" xfId="12942" xr:uid="{00000000-0005-0000-0000-00008EC40000}"/>
    <cellStyle name="Normal 12 9 2 3 2 2 4 2" xfId="25753" xr:uid="{00000000-0005-0000-0000-00008FC40000}"/>
    <cellStyle name="Normal 12 9 2 3 2 2 4 2 2" xfId="51373" xr:uid="{00000000-0005-0000-0000-000090C40000}"/>
    <cellStyle name="Normal 12 9 2 3 2 2 4 3" xfId="38563" xr:uid="{00000000-0005-0000-0000-000091C40000}"/>
    <cellStyle name="Normal 12 9 2 3 2 2 5" xfId="7452" xr:uid="{00000000-0005-0000-0000-000092C40000}"/>
    <cellStyle name="Normal 12 9 2 3 2 2 5 2" xfId="20263" xr:uid="{00000000-0005-0000-0000-000093C40000}"/>
    <cellStyle name="Normal 12 9 2 3 2 2 5 2 2" xfId="45883" xr:uid="{00000000-0005-0000-0000-000094C40000}"/>
    <cellStyle name="Normal 12 9 2 3 2 2 5 3" xfId="33073" xr:uid="{00000000-0005-0000-0000-000095C40000}"/>
    <cellStyle name="Normal 12 9 2 3 2 2 6" xfId="14773" xr:uid="{00000000-0005-0000-0000-000096C40000}"/>
    <cellStyle name="Normal 12 9 2 3 2 2 6 2" xfId="40393" xr:uid="{00000000-0005-0000-0000-000097C40000}"/>
    <cellStyle name="Normal 12 9 2 3 2 2 7" xfId="27583" xr:uid="{00000000-0005-0000-0000-000098C40000}"/>
    <cellStyle name="Normal 12 9 2 3 2 3" xfId="2898" xr:uid="{00000000-0005-0000-0000-000099C40000}"/>
    <cellStyle name="Normal 12 9 2 3 2 3 2" xfId="8388" xr:uid="{00000000-0005-0000-0000-00009AC40000}"/>
    <cellStyle name="Normal 12 9 2 3 2 3 2 2" xfId="21199" xr:uid="{00000000-0005-0000-0000-00009BC40000}"/>
    <cellStyle name="Normal 12 9 2 3 2 3 2 2 2" xfId="46819" xr:uid="{00000000-0005-0000-0000-00009CC40000}"/>
    <cellStyle name="Normal 12 9 2 3 2 3 2 3" xfId="34009" xr:uid="{00000000-0005-0000-0000-00009DC40000}"/>
    <cellStyle name="Normal 12 9 2 3 2 3 3" xfId="15709" xr:uid="{00000000-0005-0000-0000-00009EC40000}"/>
    <cellStyle name="Normal 12 9 2 3 2 3 3 2" xfId="41329" xr:uid="{00000000-0005-0000-0000-00009FC40000}"/>
    <cellStyle name="Normal 12 9 2 3 2 3 4" xfId="28519" xr:uid="{00000000-0005-0000-0000-0000A0C40000}"/>
    <cellStyle name="Normal 12 9 2 3 2 4" xfId="4728" xr:uid="{00000000-0005-0000-0000-0000A1C40000}"/>
    <cellStyle name="Normal 12 9 2 3 2 4 2" xfId="10218" xr:uid="{00000000-0005-0000-0000-0000A2C40000}"/>
    <cellStyle name="Normal 12 9 2 3 2 4 2 2" xfId="23029" xr:uid="{00000000-0005-0000-0000-0000A3C40000}"/>
    <cellStyle name="Normal 12 9 2 3 2 4 2 2 2" xfId="48649" xr:uid="{00000000-0005-0000-0000-0000A4C40000}"/>
    <cellStyle name="Normal 12 9 2 3 2 4 2 3" xfId="35839" xr:uid="{00000000-0005-0000-0000-0000A5C40000}"/>
    <cellStyle name="Normal 12 9 2 3 2 4 3" xfId="17539" xr:uid="{00000000-0005-0000-0000-0000A6C40000}"/>
    <cellStyle name="Normal 12 9 2 3 2 4 3 2" xfId="43159" xr:uid="{00000000-0005-0000-0000-0000A7C40000}"/>
    <cellStyle name="Normal 12 9 2 3 2 4 4" xfId="30349" xr:uid="{00000000-0005-0000-0000-0000A8C40000}"/>
    <cellStyle name="Normal 12 9 2 3 2 5" xfId="12048" xr:uid="{00000000-0005-0000-0000-0000A9C40000}"/>
    <cellStyle name="Normal 12 9 2 3 2 5 2" xfId="24859" xr:uid="{00000000-0005-0000-0000-0000AAC40000}"/>
    <cellStyle name="Normal 12 9 2 3 2 5 2 2" xfId="50479" xr:uid="{00000000-0005-0000-0000-0000ABC40000}"/>
    <cellStyle name="Normal 12 9 2 3 2 5 3" xfId="37669" xr:uid="{00000000-0005-0000-0000-0000ACC40000}"/>
    <cellStyle name="Normal 12 9 2 3 2 6" xfId="6558" xr:uid="{00000000-0005-0000-0000-0000ADC40000}"/>
    <cellStyle name="Normal 12 9 2 3 2 6 2" xfId="19369" xr:uid="{00000000-0005-0000-0000-0000AEC40000}"/>
    <cellStyle name="Normal 12 9 2 3 2 6 2 2" xfId="44989" xr:uid="{00000000-0005-0000-0000-0000AFC40000}"/>
    <cellStyle name="Normal 12 9 2 3 2 6 3" xfId="32179" xr:uid="{00000000-0005-0000-0000-0000B0C40000}"/>
    <cellStyle name="Normal 12 9 2 3 2 7" xfId="13879" xr:uid="{00000000-0005-0000-0000-0000B1C40000}"/>
    <cellStyle name="Normal 12 9 2 3 2 7 2" xfId="39499" xr:uid="{00000000-0005-0000-0000-0000B2C40000}"/>
    <cellStyle name="Normal 12 9 2 3 2 8" xfId="26689" xr:uid="{00000000-0005-0000-0000-0000B3C40000}"/>
    <cellStyle name="Normal 12 9 2 3 3" xfId="1562" xr:uid="{00000000-0005-0000-0000-0000B4C40000}"/>
    <cellStyle name="Normal 12 9 2 3 3 2" xfId="3392" xr:uid="{00000000-0005-0000-0000-0000B5C40000}"/>
    <cellStyle name="Normal 12 9 2 3 3 2 2" xfId="8882" xr:uid="{00000000-0005-0000-0000-0000B6C40000}"/>
    <cellStyle name="Normal 12 9 2 3 3 2 2 2" xfId="21693" xr:uid="{00000000-0005-0000-0000-0000B7C40000}"/>
    <cellStyle name="Normal 12 9 2 3 3 2 2 2 2" xfId="47313" xr:uid="{00000000-0005-0000-0000-0000B8C40000}"/>
    <cellStyle name="Normal 12 9 2 3 3 2 2 3" xfId="34503" xr:uid="{00000000-0005-0000-0000-0000B9C40000}"/>
    <cellStyle name="Normal 12 9 2 3 3 2 3" xfId="16203" xr:uid="{00000000-0005-0000-0000-0000BAC40000}"/>
    <cellStyle name="Normal 12 9 2 3 3 2 3 2" xfId="41823" xr:uid="{00000000-0005-0000-0000-0000BBC40000}"/>
    <cellStyle name="Normal 12 9 2 3 3 2 4" xfId="29013" xr:uid="{00000000-0005-0000-0000-0000BCC40000}"/>
    <cellStyle name="Normal 12 9 2 3 3 3" xfId="5222" xr:uid="{00000000-0005-0000-0000-0000BDC40000}"/>
    <cellStyle name="Normal 12 9 2 3 3 3 2" xfId="10712" xr:uid="{00000000-0005-0000-0000-0000BEC40000}"/>
    <cellStyle name="Normal 12 9 2 3 3 3 2 2" xfId="23523" xr:uid="{00000000-0005-0000-0000-0000BFC40000}"/>
    <cellStyle name="Normal 12 9 2 3 3 3 2 2 2" xfId="49143" xr:uid="{00000000-0005-0000-0000-0000C0C40000}"/>
    <cellStyle name="Normal 12 9 2 3 3 3 2 3" xfId="36333" xr:uid="{00000000-0005-0000-0000-0000C1C40000}"/>
    <cellStyle name="Normal 12 9 2 3 3 3 3" xfId="18033" xr:uid="{00000000-0005-0000-0000-0000C2C40000}"/>
    <cellStyle name="Normal 12 9 2 3 3 3 3 2" xfId="43653" xr:uid="{00000000-0005-0000-0000-0000C3C40000}"/>
    <cellStyle name="Normal 12 9 2 3 3 3 4" xfId="30843" xr:uid="{00000000-0005-0000-0000-0000C4C40000}"/>
    <cellStyle name="Normal 12 9 2 3 3 4" xfId="12542" xr:uid="{00000000-0005-0000-0000-0000C5C40000}"/>
    <cellStyle name="Normal 12 9 2 3 3 4 2" xfId="25353" xr:uid="{00000000-0005-0000-0000-0000C6C40000}"/>
    <cellStyle name="Normal 12 9 2 3 3 4 2 2" xfId="50973" xr:uid="{00000000-0005-0000-0000-0000C7C40000}"/>
    <cellStyle name="Normal 12 9 2 3 3 4 3" xfId="38163" xr:uid="{00000000-0005-0000-0000-0000C8C40000}"/>
    <cellStyle name="Normal 12 9 2 3 3 5" xfId="7052" xr:uid="{00000000-0005-0000-0000-0000C9C40000}"/>
    <cellStyle name="Normal 12 9 2 3 3 5 2" xfId="19863" xr:uid="{00000000-0005-0000-0000-0000CAC40000}"/>
    <cellStyle name="Normal 12 9 2 3 3 5 2 2" xfId="45483" xr:uid="{00000000-0005-0000-0000-0000CBC40000}"/>
    <cellStyle name="Normal 12 9 2 3 3 5 3" xfId="32673" xr:uid="{00000000-0005-0000-0000-0000CCC40000}"/>
    <cellStyle name="Normal 12 9 2 3 3 6" xfId="14373" xr:uid="{00000000-0005-0000-0000-0000CDC40000}"/>
    <cellStyle name="Normal 12 9 2 3 3 6 2" xfId="39993" xr:uid="{00000000-0005-0000-0000-0000CEC40000}"/>
    <cellStyle name="Normal 12 9 2 3 3 7" xfId="27183" xr:uid="{00000000-0005-0000-0000-0000CFC40000}"/>
    <cellStyle name="Normal 12 9 2 3 4" xfId="2498" xr:uid="{00000000-0005-0000-0000-0000D0C40000}"/>
    <cellStyle name="Normal 12 9 2 3 4 2" xfId="7988" xr:uid="{00000000-0005-0000-0000-0000D1C40000}"/>
    <cellStyle name="Normal 12 9 2 3 4 2 2" xfId="20799" xr:uid="{00000000-0005-0000-0000-0000D2C40000}"/>
    <cellStyle name="Normal 12 9 2 3 4 2 2 2" xfId="46419" xr:uid="{00000000-0005-0000-0000-0000D3C40000}"/>
    <cellStyle name="Normal 12 9 2 3 4 2 3" xfId="33609" xr:uid="{00000000-0005-0000-0000-0000D4C40000}"/>
    <cellStyle name="Normal 12 9 2 3 4 3" xfId="15309" xr:uid="{00000000-0005-0000-0000-0000D5C40000}"/>
    <cellStyle name="Normal 12 9 2 3 4 3 2" xfId="40929" xr:uid="{00000000-0005-0000-0000-0000D6C40000}"/>
    <cellStyle name="Normal 12 9 2 3 4 4" xfId="28119" xr:uid="{00000000-0005-0000-0000-0000D7C40000}"/>
    <cellStyle name="Normal 12 9 2 3 5" xfId="4328" xr:uid="{00000000-0005-0000-0000-0000D8C40000}"/>
    <cellStyle name="Normal 12 9 2 3 5 2" xfId="9818" xr:uid="{00000000-0005-0000-0000-0000D9C40000}"/>
    <cellStyle name="Normal 12 9 2 3 5 2 2" xfId="22629" xr:uid="{00000000-0005-0000-0000-0000DAC40000}"/>
    <cellStyle name="Normal 12 9 2 3 5 2 2 2" xfId="48249" xr:uid="{00000000-0005-0000-0000-0000DBC40000}"/>
    <cellStyle name="Normal 12 9 2 3 5 2 3" xfId="35439" xr:uid="{00000000-0005-0000-0000-0000DCC40000}"/>
    <cellStyle name="Normal 12 9 2 3 5 3" xfId="17139" xr:uid="{00000000-0005-0000-0000-0000DDC40000}"/>
    <cellStyle name="Normal 12 9 2 3 5 3 2" xfId="42759" xr:uid="{00000000-0005-0000-0000-0000DEC40000}"/>
    <cellStyle name="Normal 12 9 2 3 5 4" xfId="29949" xr:uid="{00000000-0005-0000-0000-0000DFC40000}"/>
    <cellStyle name="Normal 12 9 2 3 6" xfId="11648" xr:uid="{00000000-0005-0000-0000-0000E0C40000}"/>
    <cellStyle name="Normal 12 9 2 3 6 2" xfId="24459" xr:uid="{00000000-0005-0000-0000-0000E1C40000}"/>
    <cellStyle name="Normal 12 9 2 3 6 2 2" xfId="50079" xr:uid="{00000000-0005-0000-0000-0000E2C40000}"/>
    <cellStyle name="Normal 12 9 2 3 6 3" xfId="37269" xr:uid="{00000000-0005-0000-0000-0000E3C40000}"/>
    <cellStyle name="Normal 12 9 2 3 7" xfId="6158" xr:uid="{00000000-0005-0000-0000-0000E4C40000}"/>
    <cellStyle name="Normal 12 9 2 3 7 2" xfId="18969" xr:uid="{00000000-0005-0000-0000-0000E5C40000}"/>
    <cellStyle name="Normal 12 9 2 3 7 2 2" xfId="44589" xr:uid="{00000000-0005-0000-0000-0000E6C40000}"/>
    <cellStyle name="Normal 12 9 2 3 7 3" xfId="31779" xr:uid="{00000000-0005-0000-0000-0000E7C40000}"/>
    <cellStyle name="Normal 12 9 2 3 8" xfId="13479" xr:uid="{00000000-0005-0000-0000-0000E8C40000}"/>
    <cellStyle name="Normal 12 9 2 3 8 2" xfId="39099" xr:uid="{00000000-0005-0000-0000-0000E9C40000}"/>
    <cellStyle name="Normal 12 9 2 3 9" xfId="26289" xr:uid="{00000000-0005-0000-0000-0000EAC40000}"/>
    <cellStyle name="Normal 12 9 2 4" xfId="442" xr:uid="{00000000-0005-0000-0000-0000EBC40000}"/>
    <cellStyle name="Normal 12 9 2 4 2" xfId="1337" xr:uid="{00000000-0005-0000-0000-0000ECC40000}"/>
    <cellStyle name="Normal 12 9 2 4 2 2" xfId="3167" xr:uid="{00000000-0005-0000-0000-0000EDC40000}"/>
    <cellStyle name="Normal 12 9 2 4 2 2 2" xfId="8657" xr:uid="{00000000-0005-0000-0000-0000EEC40000}"/>
    <cellStyle name="Normal 12 9 2 4 2 2 2 2" xfId="21468" xr:uid="{00000000-0005-0000-0000-0000EFC40000}"/>
    <cellStyle name="Normal 12 9 2 4 2 2 2 2 2" xfId="47088" xr:uid="{00000000-0005-0000-0000-0000F0C40000}"/>
    <cellStyle name="Normal 12 9 2 4 2 2 2 3" xfId="34278" xr:uid="{00000000-0005-0000-0000-0000F1C40000}"/>
    <cellStyle name="Normal 12 9 2 4 2 2 3" xfId="15978" xr:uid="{00000000-0005-0000-0000-0000F2C40000}"/>
    <cellStyle name="Normal 12 9 2 4 2 2 3 2" xfId="41598" xr:uid="{00000000-0005-0000-0000-0000F3C40000}"/>
    <cellStyle name="Normal 12 9 2 4 2 2 4" xfId="28788" xr:uid="{00000000-0005-0000-0000-0000F4C40000}"/>
    <cellStyle name="Normal 12 9 2 4 2 3" xfId="4997" xr:uid="{00000000-0005-0000-0000-0000F5C40000}"/>
    <cellStyle name="Normal 12 9 2 4 2 3 2" xfId="10487" xr:uid="{00000000-0005-0000-0000-0000F6C40000}"/>
    <cellStyle name="Normal 12 9 2 4 2 3 2 2" xfId="23298" xr:uid="{00000000-0005-0000-0000-0000F7C40000}"/>
    <cellStyle name="Normal 12 9 2 4 2 3 2 2 2" xfId="48918" xr:uid="{00000000-0005-0000-0000-0000F8C40000}"/>
    <cellStyle name="Normal 12 9 2 4 2 3 2 3" xfId="36108" xr:uid="{00000000-0005-0000-0000-0000F9C40000}"/>
    <cellStyle name="Normal 12 9 2 4 2 3 3" xfId="17808" xr:uid="{00000000-0005-0000-0000-0000FAC40000}"/>
    <cellStyle name="Normal 12 9 2 4 2 3 3 2" xfId="43428" xr:uid="{00000000-0005-0000-0000-0000FBC40000}"/>
    <cellStyle name="Normal 12 9 2 4 2 3 4" xfId="30618" xr:uid="{00000000-0005-0000-0000-0000FCC40000}"/>
    <cellStyle name="Normal 12 9 2 4 2 4" xfId="12317" xr:uid="{00000000-0005-0000-0000-0000FDC40000}"/>
    <cellStyle name="Normal 12 9 2 4 2 4 2" xfId="25128" xr:uid="{00000000-0005-0000-0000-0000FEC40000}"/>
    <cellStyle name="Normal 12 9 2 4 2 4 2 2" xfId="50748" xr:uid="{00000000-0005-0000-0000-0000FFC40000}"/>
    <cellStyle name="Normal 12 9 2 4 2 4 3" xfId="37938" xr:uid="{00000000-0005-0000-0000-000000C50000}"/>
    <cellStyle name="Normal 12 9 2 4 2 5" xfId="6827" xr:uid="{00000000-0005-0000-0000-000001C50000}"/>
    <cellStyle name="Normal 12 9 2 4 2 5 2" xfId="19638" xr:uid="{00000000-0005-0000-0000-000002C50000}"/>
    <cellStyle name="Normal 12 9 2 4 2 5 2 2" xfId="45258" xr:uid="{00000000-0005-0000-0000-000003C50000}"/>
    <cellStyle name="Normal 12 9 2 4 2 5 3" xfId="32448" xr:uid="{00000000-0005-0000-0000-000004C50000}"/>
    <cellStyle name="Normal 12 9 2 4 2 6" xfId="14148" xr:uid="{00000000-0005-0000-0000-000005C50000}"/>
    <cellStyle name="Normal 12 9 2 4 2 6 2" xfId="39768" xr:uid="{00000000-0005-0000-0000-000006C50000}"/>
    <cellStyle name="Normal 12 9 2 4 2 7" xfId="26958" xr:uid="{00000000-0005-0000-0000-000007C50000}"/>
    <cellStyle name="Normal 12 9 2 4 3" xfId="2273" xr:uid="{00000000-0005-0000-0000-000008C50000}"/>
    <cellStyle name="Normal 12 9 2 4 3 2" xfId="7763" xr:uid="{00000000-0005-0000-0000-000009C50000}"/>
    <cellStyle name="Normal 12 9 2 4 3 2 2" xfId="20574" xr:uid="{00000000-0005-0000-0000-00000AC50000}"/>
    <cellStyle name="Normal 12 9 2 4 3 2 2 2" xfId="46194" xr:uid="{00000000-0005-0000-0000-00000BC50000}"/>
    <cellStyle name="Normal 12 9 2 4 3 2 3" xfId="33384" xr:uid="{00000000-0005-0000-0000-00000CC50000}"/>
    <cellStyle name="Normal 12 9 2 4 3 3" xfId="15084" xr:uid="{00000000-0005-0000-0000-00000DC50000}"/>
    <cellStyle name="Normal 12 9 2 4 3 3 2" xfId="40704" xr:uid="{00000000-0005-0000-0000-00000EC50000}"/>
    <cellStyle name="Normal 12 9 2 4 3 4" xfId="27894" xr:uid="{00000000-0005-0000-0000-00000FC50000}"/>
    <cellStyle name="Normal 12 9 2 4 4" xfId="4103" xr:uid="{00000000-0005-0000-0000-000010C50000}"/>
    <cellStyle name="Normal 12 9 2 4 4 2" xfId="9593" xr:uid="{00000000-0005-0000-0000-000011C50000}"/>
    <cellStyle name="Normal 12 9 2 4 4 2 2" xfId="22404" xr:uid="{00000000-0005-0000-0000-000012C50000}"/>
    <cellStyle name="Normal 12 9 2 4 4 2 2 2" xfId="48024" xr:uid="{00000000-0005-0000-0000-000013C50000}"/>
    <cellStyle name="Normal 12 9 2 4 4 2 3" xfId="35214" xr:uid="{00000000-0005-0000-0000-000014C50000}"/>
    <cellStyle name="Normal 12 9 2 4 4 3" xfId="16914" xr:uid="{00000000-0005-0000-0000-000015C50000}"/>
    <cellStyle name="Normal 12 9 2 4 4 3 2" xfId="42534" xr:uid="{00000000-0005-0000-0000-000016C50000}"/>
    <cellStyle name="Normal 12 9 2 4 4 4" xfId="29724" xr:uid="{00000000-0005-0000-0000-000017C50000}"/>
    <cellStyle name="Normal 12 9 2 4 5" xfId="11423" xr:uid="{00000000-0005-0000-0000-000018C50000}"/>
    <cellStyle name="Normal 12 9 2 4 5 2" xfId="24234" xr:uid="{00000000-0005-0000-0000-000019C50000}"/>
    <cellStyle name="Normal 12 9 2 4 5 2 2" xfId="49854" xr:uid="{00000000-0005-0000-0000-00001AC50000}"/>
    <cellStyle name="Normal 12 9 2 4 5 3" xfId="37044" xr:uid="{00000000-0005-0000-0000-00001BC50000}"/>
    <cellStyle name="Normal 12 9 2 4 6" xfId="5933" xr:uid="{00000000-0005-0000-0000-00001CC50000}"/>
    <cellStyle name="Normal 12 9 2 4 6 2" xfId="18744" xr:uid="{00000000-0005-0000-0000-00001DC50000}"/>
    <cellStyle name="Normal 12 9 2 4 6 2 2" xfId="44364" xr:uid="{00000000-0005-0000-0000-00001EC50000}"/>
    <cellStyle name="Normal 12 9 2 4 6 3" xfId="31554" xr:uid="{00000000-0005-0000-0000-00001FC50000}"/>
    <cellStyle name="Normal 12 9 2 4 7" xfId="13254" xr:uid="{00000000-0005-0000-0000-000020C50000}"/>
    <cellStyle name="Normal 12 9 2 4 7 2" xfId="38874" xr:uid="{00000000-0005-0000-0000-000021C50000}"/>
    <cellStyle name="Normal 12 9 2 4 8" xfId="26064" xr:uid="{00000000-0005-0000-0000-000022C50000}"/>
    <cellStyle name="Normal 12 9 2 5" xfId="801" xr:uid="{00000000-0005-0000-0000-000023C50000}"/>
    <cellStyle name="Normal 12 9 2 5 2" xfId="1696" xr:uid="{00000000-0005-0000-0000-000024C50000}"/>
    <cellStyle name="Normal 12 9 2 5 2 2" xfId="3526" xr:uid="{00000000-0005-0000-0000-000025C50000}"/>
    <cellStyle name="Normal 12 9 2 5 2 2 2" xfId="9016" xr:uid="{00000000-0005-0000-0000-000026C50000}"/>
    <cellStyle name="Normal 12 9 2 5 2 2 2 2" xfId="21827" xr:uid="{00000000-0005-0000-0000-000027C50000}"/>
    <cellStyle name="Normal 12 9 2 5 2 2 2 2 2" xfId="47447" xr:uid="{00000000-0005-0000-0000-000028C50000}"/>
    <cellStyle name="Normal 12 9 2 5 2 2 2 3" xfId="34637" xr:uid="{00000000-0005-0000-0000-000029C50000}"/>
    <cellStyle name="Normal 12 9 2 5 2 2 3" xfId="16337" xr:uid="{00000000-0005-0000-0000-00002AC50000}"/>
    <cellStyle name="Normal 12 9 2 5 2 2 3 2" xfId="41957" xr:uid="{00000000-0005-0000-0000-00002BC50000}"/>
    <cellStyle name="Normal 12 9 2 5 2 2 4" xfId="29147" xr:uid="{00000000-0005-0000-0000-00002CC50000}"/>
    <cellStyle name="Normal 12 9 2 5 2 3" xfId="5356" xr:uid="{00000000-0005-0000-0000-00002DC50000}"/>
    <cellStyle name="Normal 12 9 2 5 2 3 2" xfId="10846" xr:uid="{00000000-0005-0000-0000-00002EC50000}"/>
    <cellStyle name="Normal 12 9 2 5 2 3 2 2" xfId="23657" xr:uid="{00000000-0005-0000-0000-00002FC50000}"/>
    <cellStyle name="Normal 12 9 2 5 2 3 2 2 2" xfId="49277" xr:uid="{00000000-0005-0000-0000-000030C50000}"/>
    <cellStyle name="Normal 12 9 2 5 2 3 2 3" xfId="36467" xr:uid="{00000000-0005-0000-0000-000031C50000}"/>
    <cellStyle name="Normal 12 9 2 5 2 3 3" xfId="18167" xr:uid="{00000000-0005-0000-0000-000032C50000}"/>
    <cellStyle name="Normal 12 9 2 5 2 3 3 2" xfId="43787" xr:uid="{00000000-0005-0000-0000-000033C50000}"/>
    <cellStyle name="Normal 12 9 2 5 2 3 4" xfId="30977" xr:uid="{00000000-0005-0000-0000-000034C50000}"/>
    <cellStyle name="Normal 12 9 2 5 2 4" xfId="12676" xr:uid="{00000000-0005-0000-0000-000035C50000}"/>
    <cellStyle name="Normal 12 9 2 5 2 4 2" xfId="25487" xr:uid="{00000000-0005-0000-0000-000036C50000}"/>
    <cellStyle name="Normal 12 9 2 5 2 4 2 2" xfId="51107" xr:uid="{00000000-0005-0000-0000-000037C50000}"/>
    <cellStyle name="Normal 12 9 2 5 2 4 3" xfId="38297" xr:uid="{00000000-0005-0000-0000-000038C50000}"/>
    <cellStyle name="Normal 12 9 2 5 2 5" xfId="7186" xr:uid="{00000000-0005-0000-0000-000039C50000}"/>
    <cellStyle name="Normal 12 9 2 5 2 5 2" xfId="19997" xr:uid="{00000000-0005-0000-0000-00003AC50000}"/>
    <cellStyle name="Normal 12 9 2 5 2 5 2 2" xfId="45617" xr:uid="{00000000-0005-0000-0000-00003BC50000}"/>
    <cellStyle name="Normal 12 9 2 5 2 5 3" xfId="32807" xr:uid="{00000000-0005-0000-0000-00003CC50000}"/>
    <cellStyle name="Normal 12 9 2 5 2 6" xfId="14507" xr:uid="{00000000-0005-0000-0000-00003DC50000}"/>
    <cellStyle name="Normal 12 9 2 5 2 6 2" xfId="40127" xr:uid="{00000000-0005-0000-0000-00003EC50000}"/>
    <cellStyle name="Normal 12 9 2 5 2 7" xfId="27317" xr:uid="{00000000-0005-0000-0000-00003FC50000}"/>
    <cellStyle name="Normal 12 9 2 5 3" xfId="2632" xr:uid="{00000000-0005-0000-0000-000040C50000}"/>
    <cellStyle name="Normal 12 9 2 5 3 2" xfId="8122" xr:uid="{00000000-0005-0000-0000-000041C50000}"/>
    <cellStyle name="Normal 12 9 2 5 3 2 2" xfId="20933" xr:uid="{00000000-0005-0000-0000-000042C50000}"/>
    <cellStyle name="Normal 12 9 2 5 3 2 2 2" xfId="46553" xr:uid="{00000000-0005-0000-0000-000043C50000}"/>
    <cellStyle name="Normal 12 9 2 5 3 2 3" xfId="33743" xr:uid="{00000000-0005-0000-0000-000044C50000}"/>
    <cellStyle name="Normal 12 9 2 5 3 3" xfId="15443" xr:uid="{00000000-0005-0000-0000-000045C50000}"/>
    <cellStyle name="Normal 12 9 2 5 3 3 2" xfId="41063" xr:uid="{00000000-0005-0000-0000-000046C50000}"/>
    <cellStyle name="Normal 12 9 2 5 3 4" xfId="28253" xr:uid="{00000000-0005-0000-0000-000047C50000}"/>
    <cellStyle name="Normal 12 9 2 5 4" xfId="4462" xr:uid="{00000000-0005-0000-0000-000048C50000}"/>
    <cellStyle name="Normal 12 9 2 5 4 2" xfId="9952" xr:uid="{00000000-0005-0000-0000-000049C50000}"/>
    <cellStyle name="Normal 12 9 2 5 4 2 2" xfId="22763" xr:uid="{00000000-0005-0000-0000-00004AC50000}"/>
    <cellStyle name="Normal 12 9 2 5 4 2 2 2" xfId="48383" xr:uid="{00000000-0005-0000-0000-00004BC50000}"/>
    <cellStyle name="Normal 12 9 2 5 4 2 3" xfId="35573" xr:uid="{00000000-0005-0000-0000-00004CC50000}"/>
    <cellStyle name="Normal 12 9 2 5 4 3" xfId="17273" xr:uid="{00000000-0005-0000-0000-00004DC50000}"/>
    <cellStyle name="Normal 12 9 2 5 4 3 2" xfId="42893" xr:uid="{00000000-0005-0000-0000-00004EC50000}"/>
    <cellStyle name="Normal 12 9 2 5 4 4" xfId="30083" xr:uid="{00000000-0005-0000-0000-00004FC50000}"/>
    <cellStyle name="Normal 12 9 2 5 5" xfId="11782" xr:uid="{00000000-0005-0000-0000-000050C50000}"/>
    <cellStyle name="Normal 12 9 2 5 5 2" xfId="24593" xr:uid="{00000000-0005-0000-0000-000051C50000}"/>
    <cellStyle name="Normal 12 9 2 5 5 2 2" xfId="50213" xr:uid="{00000000-0005-0000-0000-000052C50000}"/>
    <cellStyle name="Normal 12 9 2 5 5 3" xfId="37403" xr:uid="{00000000-0005-0000-0000-000053C50000}"/>
    <cellStyle name="Normal 12 9 2 5 6" xfId="6292" xr:uid="{00000000-0005-0000-0000-000054C50000}"/>
    <cellStyle name="Normal 12 9 2 5 6 2" xfId="19103" xr:uid="{00000000-0005-0000-0000-000055C50000}"/>
    <cellStyle name="Normal 12 9 2 5 6 2 2" xfId="44723" xr:uid="{00000000-0005-0000-0000-000056C50000}"/>
    <cellStyle name="Normal 12 9 2 5 6 3" xfId="31913" xr:uid="{00000000-0005-0000-0000-000057C50000}"/>
    <cellStyle name="Normal 12 9 2 5 7" xfId="13613" xr:uid="{00000000-0005-0000-0000-000058C50000}"/>
    <cellStyle name="Normal 12 9 2 5 7 2" xfId="39233" xr:uid="{00000000-0005-0000-0000-000059C50000}"/>
    <cellStyle name="Normal 12 9 2 5 8" xfId="26423" xr:uid="{00000000-0005-0000-0000-00005AC50000}"/>
    <cellStyle name="Normal 12 9 2 6" xfId="1202" xr:uid="{00000000-0005-0000-0000-00005BC50000}"/>
    <cellStyle name="Normal 12 9 2 6 2" xfId="3032" xr:uid="{00000000-0005-0000-0000-00005CC50000}"/>
    <cellStyle name="Normal 12 9 2 6 2 2" xfId="8522" xr:uid="{00000000-0005-0000-0000-00005DC50000}"/>
    <cellStyle name="Normal 12 9 2 6 2 2 2" xfId="21333" xr:uid="{00000000-0005-0000-0000-00005EC50000}"/>
    <cellStyle name="Normal 12 9 2 6 2 2 2 2" xfId="46953" xr:uid="{00000000-0005-0000-0000-00005FC50000}"/>
    <cellStyle name="Normal 12 9 2 6 2 2 3" xfId="34143" xr:uid="{00000000-0005-0000-0000-000060C50000}"/>
    <cellStyle name="Normal 12 9 2 6 2 3" xfId="15843" xr:uid="{00000000-0005-0000-0000-000061C50000}"/>
    <cellStyle name="Normal 12 9 2 6 2 3 2" xfId="41463" xr:uid="{00000000-0005-0000-0000-000062C50000}"/>
    <cellStyle name="Normal 12 9 2 6 2 4" xfId="28653" xr:uid="{00000000-0005-0000-0000-000063C50000}"/>
    <cellStyle name="Normal 12 9 2 6 3" xfId="4862" xr:uid="{00000000-0005-0000-0000-000064C50000}"/>
    <cellStyle name="Normal 12 9 2 6 3 2" xfId="10352" xr:uid="{00000000-0005-0000-0000-000065C50000}"/>
    <cellStyle name="Normal 12 9 2 6 3 2 2" xfId="23163" xr:uid="{00000000-0005-0000-0000-000066C50000}"/>
    <cellStyle name="Normal 12 9 2 6 3 2 2 2" xfId="48783" xr:uid="{00000000-0005-0000-0000-000067C50000}"/>
    <cellStyle name="Normal 12 9 2 6 3 2 3" xfId="35973" xr:uid="{00000000-0005-0000-0000-000068C50000}"/>
    <cellStyle name="Normal 12 9 2 6 3 3" xfId="17673" xr:uid="{00000000-0005-0000-0000-000069C50000}"/>
    <cellStyle name="Normal 12 9 2 6 3 3 2" xfId="43293" xr:uid="{00000000-0005-0000-0000-00006AC50000}"/>
    <cellStyle name="Normal 12 9 2 6 3 4" xfId="30483" xr:uid="{00000000-0005-0000-0000-00006BC50000}"/>
    <cellStyle name="Normal 12 9 2 6 4" xfId="12182" xr:uid="{00000000-0005-0000-0000-00006CC50000}"/>
    <cellStyle name="Normal 12 9 2 6 4 2" xfId="24993" xr:uid="{00000000-0005-0000-0000-00006DC50000}"/>
    <cellStyle name="Normal 12 9 2 6 4 2 2" xfId="50613" xr:uid="{00000000-0005-0000-0000-00006EC50000}"/>
    <cellStyle name="Normal 12 9 2 6 4 3" xfId="37803" xr:uid="{00000000-0005-0000-0000-00006FC50000}"/>
    <cellStyle name="Normal 12 9 2 6 5" xfId="6692" xr:uid="{00000000-0005-0000-0000-000070C50000}"/>
    <cellStyle name="Normal 12 9 2 6 5 2" xfId="19503" xr:uid="{00000000-0005-0000-0000-000071C50000}"/>
    <cellStyle name="Normal 12 9 2 6 5 2 2" xfId="45123" xr:uid="{00000000-0005-0000-0000-000072C50000}"/>
    <cellStyle name="Normal 12 9 2 6 5 3" xfId="32313" xr:uid="{00000000-0005-0000-0000-000073C50000}"/>
    <cellStyle name="Normal 12 9 2 6 6" xfId="14013" xr:uid="{00000000-0005-0000-0000-000074C50000}"/>
    <cellStyle name="Normal 12 9 2 6 6 2" xfId="39633" xr:uid="{00000000-0005-0000-0000-000075C50000}"/>
    <cellStyle name="Normal 12 9 2 6 7" xfId="26823" xr:uid="{00000000-0005-0000-0000-000076C50000}"/>
    <cellStyle name="Normal 12 9 2 7" xfId="2138" xr:uid="{00000000-0005-0000-0000-000077C50000}"/>
    <cellStyle name="Normal 12 9 2 7 2" xfId="7628" xr:uid="{00000000-0005-0000-0000-000078C50000}"/>
    <cellStyle name="Normal 12 9 2 7 2 2" xfId="20439" xr:uid="{00000000-0005-0000-0000-000079C50000}"/>
    <cellStyle name="Normal 12 9 2 7 2 2 2" xfId="46059" xr:uid="{00000000-0005-0000-0000-00007AC50000}"/>
    <cellStyle name="Normal 12 9 2 7 2 3" xfId="33249" xr:uid="{00000000-0005-0000-0000-00007BC50000}"/>
    <cellStyle name="Normal 12 9 2 7 3" xfId="14949" xr:uid="{00000000-0005-0000-0000-00007CC50000}"/>
    <cellStyle name="Normal 12 9 2 7 3 2" xfId="40569" xr:uid="{00000000-0005-0000-0000-00007DC50000}"/>
    <cellStyle name="Normal 12 9 2 7 4" xfId="27759" xr:uid="{00000000-0005-0000-0000-00007EC50000}"/>
    <cellStyle name="Normal 12 9 2 8" xfId="3968" xr:uid="{00000000-0005-0000-0000-00007FC50000}"/>
    <cellStyle name="Normal 12 9 2 8 2" xfId="9458" xr:uid="{00000000-0005-0000-0000-000080C50000}"/>
    <cellStyle name="Normal 12 9 2 8 2 2" xfId="22269" xr:uid="{00000000-0005-0000-0000-000081C50000}"/>
    <cellStyle name="Normal 12 9 2 8 2 2 2" xfId="47889" xr:uid="{00000000-0005-0000-0000-000082C50000}"/>
    <cellStyle name="Normal 12 9 2 8 2 3" xfId="35079" xr:uid="{00000000-0005-0000-0000-000083C50000}"/>
    <cellStyle name="Normal 12 9 2 8 3" xfId="16779" xr:uid="{00000000-0005-0000-0000-000084C50000}"/>
    <cellStyle name="Normal 12 9 2 8 3 2" xfId="42399" xr:uid="{00000000-0005-0000-0000-000085C50000}"/>
    <cellStyle name="Normal 12 9 2 8 4" xfId="29589" xr:uid="{00000000-0005-0000-0000-000086C50000}"/>
    <cellStyle name="Normal 12 9 2 9" xfId="11288" xr:uid="{00000000-0005-0000-0000-000087C50000}"/>
    <cellStyle name="Normal 12 9 2 9 2" xfId="24099" xr:uid="{00000000-0005-0000-0000-000088C50000}"/>
    <cellStyle name="Normal 12 9 2 9 2 2" xfId="49719" xr:uid="{00000000-0005-0000-0000-000089C50000}"/>
    <cellStyle name="Normal 12 9 2 9 3" xfId="36909" xr:uid="{00000000-0005-0000-0000-00008AC50000}"/>
    <cellStyle name="Normal 12 9 3" xfId="357" xr:uid="{00000000-0005-0000-0000-00008BC50000}"/>
    <cellStyle name="Normal 12 9 3 10" xfId="5849" xr:uid="{00000000-0005-0000-0000-00008CC50000}"/>
    <cellStyle name="Normal 12 9 3 10 2" xfId="18660" xr:uid="{00000000-0005-0000-0000-00008DC50000}"/>
    <cellStyle name="Normal 12 9 3 10 2 2" xfId="44280" xr:uid="{00000000-0005-0000-0000-00008EC50000}"/>
    <cellStyle name="Normal 12 9 3 10 3" xfId="31470" xr:uid="{00000000-0005-0000-0000-00008FC50000}"/>
    <cellStyle name="Normal 12 9 3 11" xfId="13170" xr:uid="{00000000-0005-0000-0000-000090C50000}"/>
    <cellStyle name="Normal 12 9 3 11 2" xfId="38790" xr:uid="{00000000-0005-0000-0000-000091C50000}"/>
    <cellStyle name="Normal 12 9 3 12" xfId="25980" xr:uid="{00000000-0005-0000-0000-000092C50000}"/>
    <cellStyle name="Normal 12 9 3 2" xfId="586" xr:uid="{00000000-0005-0000-0000-000093C50000}"/>
    <cellStyle name="Normal 12 9 3 2 2" xfId="985" xr:uid="{00000000-0005-0000-0000-000094C50000}"/>
    <cellStyle name="Normal 12 9 3 2 2 2" xfId="1880" xr:uid="{00000000-0005-0000-0000-000095C50000}"/>
    <cellStyle name="Normal 12 9 3 2 2 2 2" xfId="3710" xr:uid="{00000000-0005-0000-0000-000096C50000}"/>
    <cellStyle name="Normal 12 9 3 2 2 2 2 2" xfId="9200" xr:uid="{00000000-0005-0000-0000-000097C50000}"/>
    <cellStyle name="Normal 12 9 3 2 2 2 2 2 2" xfId="22011" xr:uid="{00000000-0005-0000-0000-000098C50000}"/>
    <cellStyle name="Normal 12 9 3 2 2 2 2 2 2 2" xfId="47631" xr:uid="{00000000-0005-0000-0000-000099C50000}"/>
    <cellStyle name="Normal 12 9 3 2 2 2 2 2 3" xfId="34821" xr:uid="{00000000-0005-0000-0000-00009AC50000}"/>
    <cellStyle name="Normal 12 9 3 2 2 2 2 3" xfId="16521" xr:uid="{00000000-0005-0000-0000-00009BC50000}"/>
    <cellStyle name="Normal 12 9 3 2 2 2 2 3 2" xfId="42141" xr:uid="{00000000-0005-0000-0000-00009CC50000}"/>
    <cellStyle name="Normal 12 9 3 2 2 2 2 4" xfId="29331" xr:uid="{00000000-0005-0000-0000-00009DC50000}"/>
    <cellStyle name="Normal 12 9 3 2 2 2 3" xfId="5540" xr:uid="{00000000-0005-0000-0000-00009EC50000}"/>
    <cellStyle name="Normal 12 9 3 2 2 2 3 2" xfId="11030" xr:uid="{00000000-0005-0000-0000-00009FC50000}"/>
    <cellStyle name="Normal 12 9 3 2 2 2 3 2 2" xfId="23841" xr:uid="{00000000-0005-0000-0000-0000A0C50000}"/>
    <cellStyle name="Normal 12 9 3 2 2 2 3 2 2 2" xfId="49461" xr:uid="{00000000-0005-0000-0000-0000A1C50000}"/>
    <cellStyle name="Normal 12 9 3 2 2 2 3 2 3" xfId="36651" xr:uid="{00000000-0005-0000-0000-0000A2C50000}"/>
    <cellStyle name="Normal 12 9 3 2 2 2 3 3" xfId="18351" xr:uid="{00000000-0005-0000-0000-0000A3C50000}"/>
    <cellStyle name="Normal 12 9 3 2 2 2 3 3 2" xfId="43971" xr:uid="{00000000-0005-0000-0000-0000A4C50000}"/>
    <cellStyle name="Normal 12 9 3 2 2 2 3 4" xfId="31161" xr:uid="{00000000-0005-0000-0000-0000A5C50000}"/>
    <cellStyle name="Normal 12 9 3 2 2 2 4" xfId="12860" xr:uid="{00000000-0005-0000-0000-0000A6C50000}"/>
    <cellStyle name="Normal 12 9 3 2 2 2 4 2" xfId="25671" xr:uid="{00000000-0005-0000-0000-0000A7C50000}"/>
    <cellStyle name="Normal 12 9 3 2 2 2 4 2 2" xfId="51291" xr:uid="{00000000-0005-0000-0000-0000A8C50000}"/>
    <cellStyle name="Normal 12 9 3 2 2 2 4 3" xfId="38481" xr:uid="{00000000-0005-0000-0000-0000A9C50000}"/>
    <cellStyle name="Normal 12 9 3 2 2 2 5" xfId="7370" xr:uid="{00000000-0005-0000-0000-0000AAC50000}"/>
    <cellStyle name="Normal 12 9 3 2 2 2 5 2" xfId="20181" xr:uid="{00000000-0005-0000-0000-0000ABC50000}"/>
    <cellStyle name="Normal 12 9 3 2 2 2 5 2 2" xfId="45801" xr:uid="{00000000-0005-0000-0000-0000ACC50000}"/>
    <cellStyle name="Normal 12 9 3 2 2 2 5 3" xfId="32991" xr:uid="{00000000-0005-0000-0000-0000ADC50000}"/>
    <cellStyle name="Normal 12 9 3 2 2 2 6" xfId="14691" xr:uid="{00000000-0005-0000-0000-0000AEC50000}"/>
    <cellStyle name="Normal 12 9 3 2 2 2 6 2" xfId="40311" xr:uid="{00000000-0005-0000-0000-0000AFC50000}"/>
    <cellStyle name="Normal 12 9 3 2 2 2 7" xfId="27501" xr:uid="{00000000-0005-0000-0000-0000B0C50000}"/>
    <cellStyle name="Normal 12 9 3 2 2 3" xfId="2816" xr:uid="{00000000-0005-0000-0000-0000B1C50000}"/>
    <cellStyle name="Normal 12 9 3 2 2 3 2" xfId="8306" xr:uid="{00000000-0005-0000-0000-0000B2C50000}"/>
    <cellStyle name="Normal 12 9 3 2 2 3 2 2" xfId="21117" xr:uid="{00000000-0005-0000-0000-0000B3C50000}"/>
    <cellStyle name="Normal 12 9 3 2 2 3 2 2 2" xfId="46737" xr:uid="{00000000-0005-0000-0000-0000B4C50000}"/>
    <cellStyle name="Normal 12 9 3 2 2 3 2 3" xfId="33927" xr:uid="{00000000-0005-0000-0000-0000B5C50000}"/>
    <cellStyle name="Normal 12 9 3 2 2 3 3" xfId="15627" xr:uid="{00000000-0005-0000-0000-0000B6C50000}"/>
    <cellStyle name="Normal 12 9 3 2 2 3 3 2" xfId="41247" xr:uid="{00000000-0005-0000-0000-0000B7C50000}"/>
    <cellStyle name="Normal 12 9 3 2 2 3 4" xfId="28437" xr:uid="{00000000-0005-0000-0000-0000B8C50000}"/>
    <cellStyle name="Normal 12 9 3 2 2 4" xfId="4646" xr:uid="{00000000-0005-0000-0000-0000B9C50000}"/>
    <cellStyle name="Normal 12 9 3 2 2 4 2" xfId="10136" xr:uid="{00000000-0005-0000-0000-0000BAC50000}"/>
    <cellStyle name="Normal 12 9 3 2 2 4 2 2" xfId="22947" xr:uid="{00000000-0005-0000-0000-0000BBC50000}"/>
    <cellStyle name="Normal 12 9 3 2 2 4 2 2 2" xfId="48567" xr:uid="{00000000-0005-0000-0000-0000BCC50000}"/>
    <cellStyle name="Normal 12 9 3 2 2 4 2 3" xfId="35757" xr:uid="{00000000-0005-0000-0000-0000BDC50000}"/>
    <cellStyle name="Normal 12 9 3 2 2 4 3" xfId="17457" xr:uid="{00000000-0005-0000-0000-0000BEC50000}"/>
    <cellStyle name="Normal 12 9 3 2 2 4 3 2" xfId="43077" xr:uid="{00000000-0005-0000-0000-0000BFC50000}"/>
    <cellStyle name="Normal 12 9 3 2 2 4 4" xfId="30267" xr:uid="{00000000-0005-0000-0000-0000C0C50000}"/>
    <cellStyle name="Normal 12 9 3 2 2 5" xfId="11966" xr:uid="{00000000-0005-0000-0000-0000C1C50000}"/>
    <cellStyle name="Normal 12 9 3 2 2 5 2" xfId="24777" xr:uid="{00000000-0005-0000-0000-0000C2C50000}"/>
    <cellStyle name="Normal 12 9 3 2 2 5 2 2" xfId="50397" xr:uid="{00000000-0005-0000-0000-0000C3C50000}"/>
    <cellStyle name="Normal 12 9 3 2 2 5 3" xfId="37587" xr:uid="{00000000-0005-0000-0000-0000C4C50000}"/>
    <cellStyle name="Normal 12 9 3 2 2 6" xfId="6476" xr:uid="{00000000-0005-0000-0000-0000C5C50000}"/>
    <cellStyle name="Normal 12 9 3 2 2 6 2" xfId="19287" xr:uid="{00000000-0005-0000-0000-0000C6C50000}"/>
    <cellStyle name="Normal 12 9 3 2 2 6 2 2" xfId="44907" xr:uid="{00000000-0005-0000-0000-0000C7C50000}"/>
    <cellStyle name="Normal 12 9 3 2 2 6 3" xfId="32097" xr:uid="{00000000-0005-0000-0000-0000C8C50000}"/>
    <cellStyle name="Normal 12 9 3 2 2 7" xfId="13797" xr:uid="{00000000-0005-0000-0000-0000C9C50000}"/>
    <cellStyle name="Normal 12 9 3 2 2 7 2" xfId="39417" xr:uid="{00000000-0005-0000-0000-0000CAC50000}"/>
    <cellStyle name="Normal 12 9 3 2 2 8" xfId="26607" xr:uid="{00000000-0005-0000-0000-0000CBC50000}"/>
    <cellStyle name="Normal 12 9 3 2 3" xfId="1481" xr:uid="{00000000-0005-0000-0000-0000CCC50000}"/>
    <cellStyle name="Normal 12 9 3 2 3 2" xfId="3311" xr:uid="{00000000-0005-0000-0000-0000CDC50000}"/>
    <cellStyle name="Normal 12 9 3 2 3 2 2" xfId="8801" xr:uid="{00000000-0005-0000-0000-0000CEC50000}"/>
    <cellStyle name="Normal 12 9 3 2 3 2 2 2" xfId="21612" xr:uid="{00000000-0005-0000-0000-0000CFC50000}"/>
    <cellStyle name="Normal 12 9 3 2 3 2 2 2 2" xfId="47232" xr:uid="{00000000-0005-0000-0000-0000D0C50000}"/>
    <cellStyle name="Normal 12 9 3 2 3 2 2 3" xfId="34422" xr:uid="{00000000-0005-0000-0000-0000D1C50000}"/>
    <cellStyle name="Normal 12 9 3 2 3 2 3" xfId="16122" xr:uid="{00000000-0005-0000-0000-0000D2C50000}"/>
    <cellStyle name="Normal 12 9 3 2 3 2 3 2" xfId="41742" xr:uid="{00000000-0005-0000-0000-0000D3C50000}"/>
    <cellStyle name="Normal 12 9 3 2 3 2 4" xfId="28932" xr:uid="{00000000-0005-0000-0000-0000D4C50000}"/>
    <cellStyle name="Normal 12 9 3 2 3 3" xfId="5141" xr:uid="{00000000-0005-0000-0000-0000D5C50000}"/>
    <cellStyle name="Normal 12 9 3 2 3 3 2" xfId="10631" xr:uid="{00000000-0005-0000-0000-0000D6C50000}"/>
    <cellStyle name="Normal 12 9 3 2 3 3 2 2" xfId="23442" xr:uid="{00000000-0005-0000-0000-0000D7C50000}"/>
    <cellStyle name="Normal 12 9 3 2 3 3 2 2 2" xfId="49062" xr:uid="{00000000-0005-0000-0000-0000D8C50000}"/>
    <cellStyle name="Normal 12 9 3 2 3 3 2 3" xfId="36252" xr:uid="{00000000-0005-0000-0000-0000D9C50000}"/>
    <cellStyle name="Normal 12 9 3 2 3 3 3" xfId="17952" xr:uid="{00000000-0005-0000-0000-0000DAC50000}"/>
    <cellStyle name="Normal 12 9 3 2 3 3 3 2" xfId="43572" xr:uid="{00000000-0005-0000-0000-0000DBC50000}"/>
    <cellStyle name="Normal 12 9 3 2 3 3 4" xfId="30762" xr:uid="{00000000-0005-0000-0000-0000DCC50000}"/>
    <cellStyle name="Normal 12 9 3 2 3 4" xfId="12461" xr:uid="{00000000-0005-0000-0000-0000DDC50000}"/>
    <cellStyle name="Normal 12 9 3 2 3 4 2" xfId="25272" xr:uid="{00000000-0005-0000-0000-0000DEC50000}"/>
    <cellStyle name="Normal 12 9 3 2 3 4 2 2" xfId="50892" xr:uid="{00000000-0005-0000-0000-0000DFC50000}"/>
    <cellStyle name="Normal 12 9 3 2 3 4 3" xfId="38082" xr:uid="{00000000-0005-0000-0000-0000E0C50000}"/>
    <cellStyle name="Normal 12 9 3 2 3 5" xfId="6971" xr:uid="{00000000-0005-0000-0000-0000E1C50000}"/>
    <cellStyle name="Normal 12 9 3 2 3 5 2" xfId="19782" xr:uid="{00000000-0005-0000-0000-0000E2C50000}"/>
    <cellStyle name="Normal 12 9 3 2 3 5 2 2" xfId="45402" xr:uid="{00000000-0005-0000-0000-0000E3C50000}"/>
    <cellStyle name="Normal 12 9 3 2 3 5 3" xfId="32592" xr:uid="{00000000-0005-0000-0000-0000E4C50000}"/>
    <cellStyle name="Normal 12 9 3 2 3 6" xfId="14292" xr:uid="{00000000-0005-0000-0000-0000E5C50000}"/>
    <cellStyle name="Normal 12 9 3 2 3 6 2" xfId="39912" xr:uid="{00000000-0005-0000-0000-0000E6C50000}"/>
    <cellStyle name="Normal 12 9 3 2 3 7" xfId="27102" xr:uid="{00000000-0005-0000-0000-0000E7C50000}"/>
    <cellStyle name="Normal 12 9 3 2 4" xfId="2417" xr:uid="{00000000-0005-0000-0000-0000E8C50000}"/>
    <cellStyle name="Normal 12 9 3 2 4 2" xfId="7907" xr:uid="{00000000-0005-0000-0000-0000E9C50000}"/>
    <cellStyle name="Normal 12 9 3 2 4 2 2" xfId="20718" xr:uid="{00000000-0005-0000-0000-0000EAC50000}"/>
    <cellStyle name="Normal 12 9 3 2 4 2 2 2" xfId="46338" xr:uid="{00000000-0005-0000-0000-0000EBC50000}"/>
    <cellStyle name="Normal 12 9 3 2 4 2 3" xfId="33528" xr:uid="{00000000-0005-0000-0000-0000ECC50000}"/>
    <cellStyle name="Normal 12 9 3 2 4 3" xfId="15228" xr:uid="{00000000-0005-0000-0000-0000EDC50000}"/>
    <cellStyle name="Normal 12 9 3 2 4 3 2" xfId="40848" xr:uid="{00000000-0005-0000-0000-0000EEC50000}"/>
    <cellStyle name="Normal 12 9 3 2 4 4" xfId="28038" xr:uid="{00000000-0005-0000-0000-0000EFC50000}"/>
    <cellStyle name="Normal 12 9 3 2 5" xfId="4247" xr:uid="{00000000-0005-0000-0000-0000F0C50000}"/>
    <cellStyle name="Normal 12 9 3 2 5 2" xfId="9737" xr:uid="{00000000-0005-0000-0000-0000F1C50000}"/>
    <cellStyle name="Normal 12 9 3 2 5 2 2" xfId="22548" xr:uid="{00000000-0005-0000-0000-0000F2C50000}"/>
    <cellStyle name="Normal 12 9 3 2 5 2 2 2" xfId="48168" xr:uid="{00000000-0005-0000-0000-0000F3C50000}"/>
    <cellStyle name="Normal 12 9 3 2 5 2 3" xfId="35358" xr:uid="{00000000-0005-0000-0000-0000F4C50000}"/>
    <cellStyle name="Normal 12 9 3 2 5 3" xfId="17058" xr:uid="{00000000-0005-0000-0000-0000F5C50000}"/>
    <cellStyle name="Normal 12 9 3 2 5 3 2" xfId="42678" xr:uid="{00000000-0005-0000-0000-0000F6C50000}"/>
    <cellStyle name="Normal 12 9 3 2 5 4" xfId="29868" xr:uid="{00000000-0005-0000-0000-0000F7C50000}"/>
    <cellStyle name="Normal 12 9 3 2 6" xfId="11567" xr:uid="{00000000-0005-0000-0000-0000F8C50000}"/>
    <cellStyle name="Normal 12 9 3 2 6 2" xfId="24378" xr:uid="{00000000-0005-0000-0000-0000F9C50000}"/>
    <cellStyle name="Normal 12 9 3 2 6 2 2" xfId="49998" xr:uid="{00000000-0005-0000-0000-0000FAC50000}"/>
    <cellStyle name="Normal 12 9 3 2 6 3" xfId="37188" xr:uid="{00000000-0005-0000-0000-0000FBC50000}"/>
    <cellStyle name="Normal 12 9 3 2 7" xfId="6077" xr:uid="{00000000-0005-0000-0000-0000FCC50000}"/>
    <cellStyle name="Normal 12 9 3 2 7 2" xfId="18888" xr:uid="{00000000-0005-0000-0000-0000FDC50000}"/>
    <cellStyle name="Normal 12 9 3 2 7 2 2" xfId="44508" xr:uid="{00000000-0005-0000-0000-0000FEC50000}"/>
    <cellStyle name="Normal 12 9 3 2 7 3" xfId="31698" xr:uid="{00000000-0005-0000-0000-0000FFC50000}"/>
    <cellStyle name="Normal 12 9 3 2 8" xfId="13398" xr:uid="{00000000-0005-0000-0000-000000C60000}"/>
    <cellStyle name="Normal 12 9 3 2 8 2" xfId="39018" xr:uid="{00000000-0005-0000-0000-000001C60000}"/>
    <cellStyle name="Normal 12 9 3 2 9" xfId="26208" xr:uid="{00000000-0005-0000-0000-000002C60000}"/>
    <cellStyle name="Normal 12 9 3 3" xfId="718" xr:uid="{00000000-0005-0000-0000-000003C60000}"/>
    <cellStyle name="Normal 12 9 3 3 2" xfId="1118" xr:uid="{00000000-0005-0000-0000-000004C60000}"/>
    <cellStyle name="Normal 12 9 3 3 2 2" xfId="2013" xr:uid="{00000000-0005-0000-0000-000005C60000}"/>
    <cellStyle name="Normal 12 9 3 3 2 2 2" xfId="3843" xr:uid="{00000000-0005-0000-0000-000006C60000}"/>
    <cellStyle name="Normal 12 9 3 3 2 2 2 2" xfId="9333" xr:uid="{00000000-0005-0000-0000-000007C60000}"/>
    <cellStyle name="Normal 12 9 3 3 2 2 2 2 2" xfId="22144" xr:uid="{00000000-0005-0000-0000-000008C60000}"/>
    <cellStyle name="Normal 12 9 3 3 2 2 2 2 2 2" xfId="47764" xr:uid="{00000000-0005-0000-0000-000009C60000}"/>
    <cellStyle name="Normal 12 9 3 3 2 2 2 2 3" xfId="34954" xr:uid="{00000000-0005-0000-0000-00000AC60000}"/>
    <cellStyle name="Normal 12 9 3 3 2 2 2 3" xfId="16654" xr:uid="{00000000-0005-0000-0000-00000BC60000}"/>
    <cellStyle name="Normal 12 9 3 3 2 2 2 3 2" xfId="42274" xr:uid="{00000000-0005-0000-0000-00000CC60000}"/>
    <cellStyle name="Normal 12 9 3 3 2 2 2 4" xfId="29464" xr:uid="{00000000-0005-0000-0000-00000DC60000}"/>
    <cellStyle name="Normal 12 9 3 3 2 2 3" xfId="5673" xr:uid="{00000000-0005-0000-0000-00000EC60000}"/>
    <cellStyle name="Normal 12 9 3 3 2 2 3 2" xfId="11163" xr:uid="{00000000-0005-0000-0000-00000FC60000}"/>
    <cellStyle name="Normal 12 9 3 3 2 2 3 2 2" xfId="23974" xr:uid="{00000000-0005-0000-0000-000010C60000}"/>
    <cellStyle name="Normal 12 9 3 3 2 2 3 2 2 2" xfId="49594" xr:uid="{00000000-0005-0000-0000-000011C60000}"/>
    <cellStyle name="Normal 12 9 3 3 2 2 3 2 3" xfId="36784" xr:uid="{00000000-0005-0000-0000-000012C60000}"/>
    <cellStyle name="Normal 12 9 3 3 2 2 3 3" xfId="18484" xr:uid="{00000000-0005-0000-0000-000013C60000}"/>
    <cellStyle name="Normal 12 9 3 3 2 2 3 3 2" xfId="44104" xr:uid="{00000000-0005-0000-0000-000014C60000}"/>
    <cellStyle name="Normal 12 9 3 3 2 2 3 4" xfId="31294" xr:uid="{00000000-0005-0000-0000-000015C60000}"/>
    <cellStyle name="Normal 12 9 3 3 2 2 4" xfId="12993" xr:uid="{00000000-0005-0000-0000-000016C60000}"/>
    <cellStyle name="Normal 12 9 3 3 2 2 4 2" xfId="25804" xr:uid="{00000000-0005-0000-0000-000017C60000}"/>
    <cellStyle name="Normal 12 9 3 3 2 2 4 2 2" xfId="51424" xr:uid="{00000000-0005-0000-0000-000018C60000}"/>
    <cellStyle name="Normal 12 9 3 3 2 2 4 3" xfId="38614" xr:uid="{00000000-0005-0000-0000-000019C60000}"/>
    <cellStyle name="Normal 12 9 3 3 2 2 5" xfId="7503" xr:uid="{00000000-0005-0000-0000-00001AC60000}"/>
    <cellStyle name="Normal 12 9 3 3 2 2 5 2" xfId="20314" xr:uid="{00000000-0005-0000-0000-00001BC60000}"/>
    <cellStyle name="Normal 12 9 3 3 2 2 5 2 2" xfId="45934" xr:uid="{00000000-0005-0000-0000-00001CC60000}"/>
    <cellStyle name="Normal 12 9 3 3 2 2 5 3" xfId="33124" xr:uid="{00000000-0005-0000-0000-00001DC60000}"/>
    <cellStyle name="Normal 12 9 3 3 2 2 6" xfId="14824" xr:uid="{00000000-0005-0000-0000-00001EC60000}"/>
    <cellStyle name="Normal 12 9 3 3 2 2 6 2" xfId="40444" xr:uid="{00000000-0005-0000-0000-00001FC60000}"/>
    <cellStyle name="Normal 12 9 3 3 2 2 7" xfId="27634" xr:uid="{00000000-0005-0000-0000-000020C60000}"/>
    <cellStyle name="Normal 12 9 3 3 2 3" xfId="2949" xr:uid="{00000000-0005-0000-0000-000021C60000}"/>
    <cellStyle name="Normal 12 9 3 3 2 3 2" xfId="8439" xr:uid="{00000000-0005-0000-0000-000022C60000}"/>
    <cellStyle name="Normal 12 9 3 3 2 3 2 2" xfId="21250" xr:uid="{00000000-0005-0000-0000-000023C60000}"/>
    <cellStyle name="Normal 12 9 3 3 2 3 2 2 2" xfId="46870" xr:uid="{00000000-0005-0000-0000-000024C60000}"/>
    <cellStyle name="Normal 12 9 3 3 2 3 2 3" xfId="34060" xr:uid="{00000000-0005-0000-0000-000025C60000}"/>
    <cellStyle name="Normal 12 9 3 3 2 3 3" xfId="15760" xr:uid="{00000000-0005-0000-0000-000026C60000}"/>
    <cellStyle name="Normal 12 9 3 3 2 3 3 2" xfId="41380" xr:uid="{00000000-0005-0000-0000-000027C60000}"/>
    <cellStyle name="Normal 12 9 3 3 2 3 4" xfId="28570" xr:uid="{00000000-0005-0000-0000-000028C60000}"/>
    <cellStyle name="Normal 12 9 3 3 2 4" xfId="4779" xr:uid="{00000000-0005-0000-0000-000029C60000}"/>
    <cellStyle name="Normal 12 9 3 3 2 4 2" xfId="10269" xr:uid="{00000000-0005-0000-0000-00002AC60000}"/>
    <cellStyle name="Normal 12 9 3 3 2 4 2 2" xfId="23080" xr:uid="{00000000-0005-0000-0000-00002BC60000}"/>
    <cellStyle name="Normal 12 9 3 3 2 4 2 2 2" xfId="48700" xr:uid="{00000000-0005-0000-0000-00002CC60000}"/>
    <cellStyle name="Normal 12 9 3 3 2 4 2 3" xfId="35890" xr:uid="{00000000-0005-0000-0000-00002DC60000}"/>
    <cellStyle name="Normal 12 9 3 3 2 4 3" xfId="17590" xr:uid="{00000000-0005-0000-0000-00002EC60000}"/>
    <cellStyle name="Normal 12 9 3 3 2 4 3 2" xfId="43210" xr:uid="{00000000-0005-0000-0000-00002FC60000}"/>
    <cellStyle name="Normal 12 9 3 3 2 4 4" xfId="30400" xr:uid="{00000000-0005-0000-0000-000030C60000}"/>
    <cellStyle name="Normal 12 9 3 3 2 5" xfId="12099" xr:uid="{00000000-0005-0000-0000-000031C60000}"/>
    <cellStyle name="Normal 12 9 3 3 2 5 2" xfId="24910" xr:uid="{00000000-0005-0000-0000-000032C60000}"/>
    <cellStyle name="Normal 12 9 3 3 2 5 2 2" xfId="50530" xr:uid="{00000000-0005-0000-0000-000033C60000}"/>
    <cellStyle name="Normal 12 9 3 3 2 5 3" xfId="37720" xr:uid="{00000000-0005-0000-0000-000034C60000}"/>
    <cellStyle name="Normal 12 9 3 3 2 6" xfId="6609" xr:uid="{00000000-0005-0000-0000-000035C60000}"/>
    <cellStyle name="Normal 12 9 3 3 2 6 2" xfId="19420" xr:uid="{00000000-0005-0000-0000-000036C60000}"/>
    <cellStyle name="Normal 12 9 3 3 2 6 2 2" xfId="45040" xr:uid="{00000000-0005-0000-0000-000037C60000}"/>
    <cellStyle name="Normal 12 9 3 3 2 6 3" xfId="32230" xr:uid="{00000000-0005-0000-0000-000038C60000}"/>
    <cellStyle name="Normal 12 9 3 3 2 7" xfId="13930" xr:uid="{00000000-0005-0000-0000-000039C60000}"/>
    <cellStyle name="Normal 12 9 3 3 2 7 2" xfId="39550" xr:uid="{00000000-0005-0000-0000-00003AC60000}"/>
    <cellStyle name="Normal 12 9 3 3 2 8" xfId="26740" xr:uid="{00000000-0005-0000-0000-00003BC60000}"/>
    <cellStyle name="Normal 12 9 3 3 3" xfId="1613" xr:uid="{00000000-0005-0000-0000-00003CC60000}"/>
    <cellStyle name="Normal 12 9 3 3 3 2" xfId="3443" xr:uid="{00000000-0005-0000-0000-00003DC60000}"/>
    <cellStyle name="Normal 12 9 3 3 3 2 2" xfId="8933" xr:uid="{00000000-0005-0000-0000-00003EC60000}"/>
    <cellStyle name="Normal 12 9 3 3 3 2 2 2" xfId="21744" xr:uid="{00000000-0005-0000-0000-00003FC60000}"/>
    <cellStyle name="Normal 12 9 3 3 3 2 2 2 2" xfId="47364" xr:uid="{00000000-0005-0000-0000-000040C60000}"/>
    <cellStyle name="Normal 12 9 3 3 3 2 2 3" xfId="34554" xr:uid="{00000000-0005-0000-0000-000041C60000}"/>
    <cellStyle name="Normal 12 9 3 3 3 2 3" xfId="16254" xr:uid="{00000000-0005-0000-0000-000042C60000}"/>
    <cellStyle name="Normal 12 9 3 3 3 2 3 2" xfId="41874" xr:uid="{00000000-0005-0000-0000-000043C60000}"/>
    <cellStyle name="Normal 12 9 3 3 3 2 4" xfId="29064" xr:uid="{00000000-0005-0000-0000-000044C60000}"/>
    <cellStyle name="Normal 12 9 3 3 3 3" xfId="5273" xr:uid="{00000000-0005-0000-0000-000045C60000}"/>
    <cellStyle name="Normal 12 9 3 3 3 3 2" xfId="10763" xr:uid="{00000000-0005-0000-0000-000046C60000}"/>
    <cellStyle name="Normal 12 9 3 3 3 3 2 2" xfId="23574" xr:uid="{00000000-0005-0000-0000-000047C60000}"/>
    <cellStyle name="Normal 12 9 3 3 3 3 2 2 2" xfId="49194" xr:uid="{00000000-0005-0000-0000-000048C60000}"/>
    <cellStyle name="Normal 12 9 3 3 3 3 2 3" xfId="36384" xr:uid="{00000000-0005-0000-0000-000049C60000}"/>
    <cellStyle name="Normal 12 9 3 3 3 3 3" xfId="18084" xr:uid="{00000000-0005-0000-0000-00004AC60000}"/>
    <cellStyle name="Normal 12 9 3 3 3 3 3 2" xfId="43704" xr:uid="{00000000-0005-0000-0000-00004BC60000}"/>
    <cellStyle name="Normal 12 9 3 3 3 3 4" xfId="30894" xr:uid="{00000000-0005-0000-0000-00004CC60000}"/>
    <cellStyle name="Normal 12 9 3 3 3 4" xfId="12593" xr:uid="{00000000-0005-0000-0000-00004DC60000}"/>
    <cellStyle name="Normal 12 9 3 3 3 4 2" xfId="25404" xr:uid="{00000000-0005-0000-0000-00004EC60000}"/>
    <cellStyle name="Normal 12 9 3 3 3 4 2 2" xfId="51024" xr:uid="{00000000-0005-0000-0000-00004FC60000}"/>
    <cellStyle name="Normal 12 9 3 3 3 4 3" xfId="38214" xr:uid="{00000000-0005-0000-0000-000050C60000}"/>
    <cellStyle name="Normal 12 9 3 3 3 5" xfId="7103" xr:uid="{00000000-0005-0000-0000-000051C60000}"/>
    <cellStyle name="Normal 12 9 3 3 3 5 2" xfId="19914" xr:uid="{00000000-0005-0000-0000-000052C60000}"/>
    <cellStyle name="Normal 12 9 3 3 3 5 2 2" xfId="45534" xr:uid="{00000000-0005-0000-0000-000053C60000}"/>
    <cellStyle name="Normal 12 9 3 3 3 5 3" xfId="32724" xr:uid="{00000000-0005-0000-0000-000054C60000}"/>
    <cellStyle name="Normal 12 9 3 3 3 6" xfId="14424" xr:uid="{00000000-0005-0000-0000-000055C60000}"/>
    <cellStyle name="Normal 12 9 3 3 3 6 2" xfId="40044" xr:uid="{00000000-0005-0000-0000-000056C60000}"/>
    <cellStyle name="Normal 12 9 3 3 3 7" xfId="27234" xr:uid="{00000000-0005-0000-0000-000057C60000}"/>
    <cellStyle name="Normal 12 9 3 3 4" xfId="2549" xr:uid="{00000000-0005-0000-0000-000058C60000}"/>
    <cellStyle name="Normal 12 9 3 3 4 2" xfId="8039" xr:uid="{00000000-0005-0000-0000-000059C60000}"/>
    <cellStyle name="Normal 12 9 3 3 4 2 2" xfId="20850" xr:uid="{00000000-0005-0000-0000-00005AC60000}"/>
    <cellStyle name="Normal 12 9 3 3 4 2 2 2" xfId="46470" xr:uid="{00000000-0005-0000-0000-00005BC60000}"/>
    <cellStyle name="Normal 12 9 3 3 4 2 3" xfId="33660" xr:uid="{00000000-0005-0000-0000-00005CC60000}"/>
    <cellStyle name="Normal 12 9 3 3 4 3" xfId="15360" xr:uid="{00000000-0005-0000-0000-00005DC60000}"/>
    <cellStyle name="Normal 12 9 3 3 4 3 2" xfId="40980" xr:uid="{00000000-0005-0000-0000-00005EC60000}"/>
    <cellStyle name="Normal 12 9 3 3 4 4" xfId="28170" xr:uid="{00000000-0005-0000-0000-00005FC60000}"/>
    <cellStyle name="Normal 12 9 3 3 5" xfId="4379" xr:uid="{00000000-0005-0000-0000-000060C60000}"/>
    <cellStyle name="Normal 12 9 3 3 5 2" xfId="9869" xr:uid="{00000000-0005-0000-0000-000061C60000}"/>
    <cellStyle name="Normal 12 9 3 3 5 2 2" xfId="22680" xr:uid="{00000000-0005-0000-0000-000062C60000}"/>
    <cellStyle name="Normal 12 9 3 3 5 2 2 2" xfId="48300" xr:uid="{00000000-0005-0000-0000-000063C60000}"/>
    <cellStyle name="Normal 12 9 3 3 5 2 3" xfId="35490" xr:uid="{00000000-0005-0000-0000-000064C60000}"/>
    <cellStyle name="Normal 12 9 3 3 5 3" xfId="17190" xr:uid="{00000000-0005-0000-0000-000065C60000}"/>
    <cellStyle name="Normal 12 9 3 3 5 3 2" xfId="42810" xr:uid="{00000000-0005-0000-0000-000066C60000}"/>
    <cellStyle name="Normal 12 9 3 3 5 4" xfId="30000" xr:uid="{00000000-0005-0000-0000-000067C60000}"/>
    <cellStyle name="Normal 12 9 3 3 6" xfId="11699" xr:uid="{00000000-0005-0000-0000-000068C60000}"/>
    <cellStyle name="Normal 12 9 3 3 6 2" xfId="24510" xr:uid="{00000000-0005-0000-0000-000069C60000}"/>
    <cellStyle name="Normal 12 9 3 3 6 2 2" xfId="50130" xr:uid="{00000000-0005-0000-0000-00006AC60000}"/>
    <cellStyle name="Normal 12 9 3 3 6 3" xfId="37320" xr:uid="{00000000-0005-0000-0000-00006BC60000}"/>
    <cellStyle name="Normal 12 9 3 3 7" xfId="6209" xr:uid="{00000000-0005-0000-0000-00006CC60000}"/>
    <cellStyle name="Normal 12 9 3 3 7 2" xfId="19020" xr:uid="{00000000-0005-0000-0000-00006DC60000}"/>
    <cellStyle name="Normal 12 9 3 3 7 2 2" xfId="44640" xr:uid="{00000000-0005-0000-0000-00006EC60000}"/>
    <cellStyle name="Normal 12 9 3 3 7 3" xfId="31830" xr:uid="{00000000-0005-0000-0000-00006FC60000}"/>
    <cellStyle name="Normal 12 9 3 3 8" xfId="13530" xr:uid="{00000000-0005-0000-0000-000070C60000}"/>
    <cellStyle name="Normal 12 9 3 3 8 2" xfId="39150" xr:uid="{00000000-0005-0000-0000-000071C60000}"/>
    <cellStyle name="Normal 12 9 3 3 9" xfId="26340" xr:uid="{00000000-0005-0000-0000-000072C60000}"/>
    <cellStyle name="Normal 12 9 3 4" xfId="493" xr:uid="{00000000-0005-0000-0000-000073C60000}"/>
    <cellStyle name="Normal 12 9 3 4 2" xfId="1388" xr:uid="{00000000-0005-0000-0000-000074C60000}"/>
    <cellStyle name="Normal 12 9 3 4 2 2" xfId="3218" xr:uid="{00000000-0005-0000-0000-000075C60000}"/>
    <cellStyle name="Normal 12 9 3 4 2 2 2" xfId="8708" xr:uid="{00000000-0005-0000-0000-000076C60000}"/>
    <cellStyle name="Normal 12 9 3 4 2 2 2 2" xfId="21519" xr:uid="{00000000-0005-0000-0000-000077C60000}"/>
    <cellStyle name="Normal 12 9 3 4 2 2 2 2 2" xfId="47139" xr:uid="{00000000-0005-0000-0000-000078C60000}"/>
    <cellStyle name="Normal 12 9 3 4 2 2 2 3" xfId="34329" xr:uid="{00000000-0005-0000-0000-000079C60000}"/>
    <cellStyle name="Normal 12 9 3 4 2 2 3" xfId="16029" xr:uid="{00000000-0005-0000-0000-00007AC60000}"/>
    <cellStyle name="Normal 12 9 3 4 2 2 3 2" xfId="41649" xr:uid="{00000000-0005-0000-0000-00007BC60000}"/>
    <cellStyle name="Normal 12 9 3 4 2 2 4" xfId="28839" xr:uid="{00000000-0005-0000-0000-00007CC60000}"/>
    <cellStyle name="Normal 12 9 3 4 2 3" xfId="5048" xr:uid="{00000000-0005-0000-0000-00007DC60000}"/>
    <cellStyle name="Normal 12 9 3 4 2 3 2" xfId="10538" xr:uid="{00000000-0005-0000-0000-00007EC60000}"/>
    <cellStyle name="Normal 12 9 3 4 2 3 2 2" xfId="23349" xr:uid="{00000000-0005-0000-0000-00007FC60000}"/>
    <cellStyle name="Normal 12 9 3 4 2 3 2 2 2" xfId="48969" xr:uid="{00000000-0005-0000-0000-000080C60000}"/>
    <cellStyle name="Normal 12 9 3 4 2 3 2 3" xfId="36159" xr:uid="{00000000-0005-0000-0000-000081C60000}"/>
    <cellStyle name="Normal 12 9 3 4 2 3 3" xfId="17859" xr:uid="{00000000-0005-0000-0000-000082C60000}"/>
    <cellStyle name="Normal 12 9 3 4 2 3 3 2" xfId="43479" xr:uid="{00000000-0005-0000-0000-000083C60000}"/>
    <cellStyle name="Normal 12 9 3 4 2 3 4" xfId="30669" xr:uid="{00000000-0005-0000-0000-000084C60000}"/>
    <cellStyle name="Normal 12 9 3 4 2 4" xfId="12368" xr:uid="{00000000-0005-0000-0000-000085C60000}"/>
    <cellStyle name="Normal 12 9 3 4 2 4 2" xfId="25179" xr:uid="{00000000-0005-0000-0000-000086C60000}"/>
    <cellStyle name="Normal 12 9 3 4 2 4 2 2" xfId="50799" xr:uid="{00000000-0005-0000-0000-000087C60000}"/>
    <cellStyle name="Normal 12 9 3 4 2 4 3" xfId="37989" xr:uid="{00000000-0005-0000-0000-000088C60000}"/>
    <cellStyle name="Normal 12 9 3 4 2 5" xfId="6878" xr:uid="{00000000-0005-0000-0000-000089C60000}"/>
    <cellStyle name="Normal 12 9 3 4 2 5 2" xfId="19689" xr:uid="{00000000-0005-0000-0000-00008AC60000}"/>
    <cellStyle name="Normal 12 9 3 4 2 5 2 2" xfId="45309" xr:uid="{00000000-0005-0000-0000-00008BC60000}"/>
    <cellStyle name="Normal 12 9 3 4 2 5 3" xfId="32499" xr:uid="{00000000-0005-0000-0000-00008CC60000}"/>
    <cellStyle name="Normal 12 9 3 4 2 6" xfId="14199" xr:uid="{00000000-0005-0000-0000-00008DC60000}"/>
    <cellStyle name="Normal 12 9 3 4 2 6 2" xfId="39819" xr:uid="{00000000-0005-0000-0000-00008EC60000}"/>
    <cellStyle name="Normal 12 9 3 4 2 7" xfId="27009" xr:uid="{00000000-0005-0000-0000-00008FC60000}"/>
    <cellStyle name="Normal 12 9 3 4 3" xfId="2324" xr:uid="{00000000-0005-0000-0000-000090C60000}"/>
    <cellStyle name="Normal 12 9 3 4 3 2" xfId="7814" xr:uid="{00000000-0005-0000-0000-000091C60000}"/>
    <cellStyle name="Normal 12 9 3 4 3 2 2" xfId="20625" xr:uid="{00000000-0005-0000-0000-000092C60000}"/>
    <cellStyle name="Normal 12 9 3 4 3 2 2 2" xfId="46245" xr:uid="{00000000-0005-0000-0000-000093C60000}"/>
    <cellStyle name="Normal 12 9 3 4 3 2 3" xfId="33435" xr:uid="{00000000-0005-0000-0000-000094C60000}"/>
    <cellStyle name="Normal 12 9 3 4 3 3" xfId="15135" xr:uid="{00000000-0005-0000-0000-000095C60000}"/>
    <cellStyle name="Normal 12 9 3 4 3 3 2" xfId="40755" xr:uid="{00000000-0005-0000-0000-000096C60000}"/>
    <cellStyle name="Normal 12 9 3 4 3 4" xfId="27945" xr:uid="{00000000-0005-0000-0000-000097C60000}"/>
    <cellStyle name="Normal 12 9 3 4 4" xfId="4154" xr:uid="{00000000-0005-0000-0000-000098C60000}"/>
    <cellStyle name="Normal 12 9 3 4 4 2" xfId="9644" xr:uid="{00000000-0005-0000-0000-000099C60000}"/>
    <cellStyle name="Normal 12 9 3 4 4 2 2" xfId="22455" xr:uid="{00000000-0005-0000-0000-00009AC60000}"/>
    <cellStyle name="Normal 12 9 3 4 4 2 2 2" xfId="48075" xr:uid="{00000000-0005-0000-0000-00009BC60000}"/>
    <cellStyle name="Normal 12 9 3 4 4 2 3" xfId="35265" xr:uid="{00000000-0005-0000-0000-00009CC60000}"/>
    <cellStyle name="Normal 12 9 3 4 4 3" xfId="16965" xr:uid="{00000000-0005-0000-0000-00009DC60000}"/>
    <cellStyle name="Normal 12 9 3 4 4 3 2" xfId="42585" xr:uid="{00000000-0005-0000-0000-00009EC60000}"/>
    <cellStyle name="Normal 12 9 3 4 4 4" xfId="29775" xr:uid="{00000000-0005-0000-0000-00009FC60000}"/>
    <cellStyle name="Normal 12 9 3 4 5" xfId="11474" xr:uid="{00000000-0005-0000-0000-0000A0C60000}"/>
    <cellStyle name="Normal 12 9 3 4 5 2" xfId="24285" xr:uid="{00000000-0005-0000-0000-0000A1C60000}"/>
    <cellStyle name="Normal 12 9 3 4 5 2 2" xfId="49905" xr:uid="{00000000-0005-0000-0000-0000A2C60000}"/>
    <cellStyle name="Normal 12 9 3 4 5 3" xfId="37095" xr:uid="{00000000-0005-0000-0000-0000A3C60000}"/>
    <cellStyle name="Normal 12 9 3 4 6" xfId="5984" xr:uid="{00000000-0005-0000-0000-0000A4C60000}"/>
    <cellStyle name="Normal 12 9 3 4 6 2" xfId="18795" xr:uid="{00000000-0005-0000-0000-0000A5C60000}"/>
    <cellStyle name="Normal 12 9 3 4 6 2 2" xfId="44415" xr:uid="{00000000-0005-0000-0000-0000A6C60000}"/>
    <cellStyle name="Normal 12 9 3 4 6 3" xfId="31605" xr:uid="{00000000-0005-0000-0000-0000A7C60000}"/>
    <cellStyle name="Normal 12 9 3 4 7" xfId="13305" xr:uid="{00000000-0005-0000-0000-0000A8C60000}"/>
    <cellStyle name="Normal 12 9 3 4 7 2" xfId="38925" xr:uid="{00000000-0005-0000-0000-0000A9C60000}"/>
    <cellStyle name="Normal 12 9 3 4 8" xfId="26115" xr:uid="{00000000-0005-0000-0000-0000AAC60000}"/>
    <cellStyle name="Normal 12 9 3 5" xfId="852" xr:uid="{00000000-0005-0000-0000-0000ABC60000}"/>
    <cellStyle name="Normal 12 9 3 5 2" xfId="1747" xr:uid="{00000000-0005-0000-0000-0000ACC60000}"/>
    <cellStyle name="Normal 12 9 3 5 2 2" xfId="3577" xr:uid="{00000000-0005-0000-0000-0000ADC60000}"/>
    <cellStyle name="Normal 12 9 3 5 2 2 2" xfId="9067" xr:uid="{00000000-0005-0000-0000-0000AEC60000}"/>
    <cellStyle name="Normal 12 9 3 5 2 2 2 2" xfId="21878" xr:uid="{00000000-0005-0000-0000-0000AFC60000}"/>
    <cellStyle name="Normal 12 9 3 5 2 2 2 2 2" xfId="47498" xr:uid="{00000000-0005-0000-0000-0000B0C60000}"/>
    <cellStyle name="Normal 12 9 3 5 2 2 2 3" xfId="34688" xr:uid="{00000000-0005-0000-0000-0000B1C60000}"/>
    <cellStyle name="Normal 12 9 3 5 2 2 3" xfId="16388" xr:uid="{00000000-0005-0000-0000-0000B2C60000}"/>
    <cellStyle name="Normal 12 9 3 5 2 2 3 2" xfId="42008" xr:uid="{00000000-0005-0000-0000-0000B3C60000}"/>
    <cellStyle name="Normal 12 9 3 5 2 2 4" xfId="29198" xr:uid="{00000000-0005-0000-0000-0000B4C60000}"/>
    <cellStyle name="Normal 12 9 3 5 2 3" xfId="5407" xr:uid="{00000000-0005-0000-0000-0000B5C60000}"/>
    <cellStyle name="Normal 12 9 3 5 2 3 2" xfId="10897" xr:uid="{00000000-0005-0000-0000-0000B6C60000}"/>
    <cellStyle name="Normal 12 9 3 5 2 3 2 2" xfId="23708" xr:uid="{00000000-0005-0000-0000-0000B7C60000}"/>
    <cellStyle name="Normal 12 9 3 5 2 3 2 2 2" xfId="49328" xr:uid="{00000000-0005-0000-0000-0000B8C60000}"/>
    <cellStyle name="Normal 12 9 3 5 2 3 2 3" xfId="36518" xr:uid="{00000000-0005-0000-0000-0000B9C60000}"/>
    <cellStyle name="Normal 12 9 3 5 2 3 3" xfId="18218" xr:uid="{00000000-0005-0000-0000-0000BAC60000}"/>
    <cellStyle name="Normal 12 9 3 5 2 3 3 2" xfId="43838" xr:uid="{00000000-0005-0000-0000-0000BBC60000}"/>
    <cellStyle name="Normal 12 9 3 5 2 3 4" xfId="31028" xr:uid="{00000000-0005-0000-0000-0000BCC60000}"/>
    <cellStyle name="Normal 12 9 3 5 2 4" xfId="12727" xr:uid="{00000000-0005-0000-0000-0000BDC60000}"/>
    <cellStyle name="Normal 12 9 3 5 2 4 2" xfId="25538" xr:uid="{00000000-0005-0000-0000-0000BEC60000}"/>
    <cellStyle name="Normal 12 9 3 5 2 4 2 2" xfId="51158" xr:uid="{00000000-0005-0000-0000-0000BFC60000}"/>
    <cellStyle name="Normal 12 9 3 5 2 4 3" xfId="38348" xr:uid="{00000000-0005-0000-0000-0000C0C60000}"/>
    <cellStyle name="Normal 12 9 3 5 2 5" xfId="7237" xr:uid="{00000000-0005-0000-0000-0000C1C60000}"/>
    <cellStyle name="Normal 12 9 3 5 2 5 2" xfId="20048" xr:uid="{00000000-0005-0000-0000-0000C2C60000}"/>
    <cellStyle name="Normal 12 9 3 5 2 5 2 2" xfId="45668" xr:uid="{00000000-0005-0000-0000-0000C3C60000}"/>
    <cellStyle name="Normal 12 9 3 5 2 5 3" xfId="32858" xr:uid="{00000000-0005-0000-0000-0000C4C60000}"/>
    <cellStyle name="Normal 12 9 3 5 2 6" xfId="14558" xr:uid="{00000000-0005-0000-0000-0000C5C60000}"/>
    <cellStyle name="Normal 12 9 3 5 2 6 2" xfId="40178" xr:uid="{00000000-0005-0000-0000-0000C6C60000}"/>
    <cellStyle name="Normal 12 9 3 5 2 7" xfId="27368" xr:uid="{00000000-0005-0000-0000-0000C7C60000}"/>
    <cellStyle name="Normal 12 9 3 5 3" xfId="2683" xr:uid="{00000000-0005-0000-0000-0000C8C60000}"/>
    <cellStyle name="Normal 12 9 3 5 3 2" xfId="8173" xr:uid="{00000000-0005-0000-0000-0000C9C60000}"/>
    <cellStyle name="Normal 12 9 3 5 3 2 2" xfId="20984" xr:uid="{00000000-0005-0000-0000-0000CAC60000}"/>
    <cellStyle name="Normal 12 9 3 5 3 2 2 2" xfId="46604" xr:uid="{00000000-0005-0000-0000-0000CBC60000}"/>
    <cellStyle name="Normal 12 9 3 5 3 2 3" xfId="33794" xr:uid="{00000000-0005-0000-0000-0000CCC60000}"/>
    <cellStyle name="Normal 12 9 3 5 3 3" xfId="15494" xr:uid="{00000000-0005-0000-0000-0000CDC60000}"/>
    <cellStyle name="Normal 12 9 3 5 3 3 2" xfId="41114" xr:uid="{00000000-0005-0000-0000-0000CEC60000}"/>
    <cellStyle name="Normal 12 9 3 5 3 4" xfId="28304" xr:uid="{00000000-0005-0000-0000-0000CFC60000}"/>
    <cellStyle name="Normal 12 9 3 5 4" xfId="4513" xr:uid="{00000000-0005-0000-0000-0000D0C60000}"/>
    <cellStyle name="Normal 12 9 3 5 4 2" xfId="10003" xr:uid="{00000000-0005-0000-0000-0000D1C60000}"/>
    <cellStyle name="Normal 12 9 3 5 4 2 2" xfId="22814" xr:uid="{00000000-0005-0000-0000-0000D2C60000}"/>
    <cellStyle name="Normal 12 9 3 5 4 2 2 2" xfId="48434" xr:uid="{00000000-0005-0000-0000-0000D3C60000}"/>
    <cellStyle name="Normal 12 9 3 5 4 2 3" xfId="35624" xr:uid="{00000000-0005-0000-0000-0000D4C60000}"/>
    <cellStyle name="Normal 12 9 3 5 4 3" xfId="17324" xr:uid="{00000000-0005-0000-0000-0000D5C60000}"/>
    <cellStyle name="Normal 12 9 3 5 4 3 2" xfId="42944" xr:uid="{00000000-0005-0000-0000-0000D6C60000}"/>
    <cellStyle name="Normal 12 9 3 5 4 4" xfId="30134" xr:uid="{00000000-0005-0000-0000-0000D7C60000}"/>
    <cellStyle name="Normal 12 9 3 5 5" xfId="11833" xr:uid="{00000000-0005-0000-0000-0000D8C60000}"/>
    <cellStyle name="Normal 12 9 3 5 5 2" xfId="24644" xr:uid="{00000000-0005-0000-0000-0000D9C60000}"/>
    <cellStyle name="Normal 12 9 3 5 5 2 2" xfId="50264" xr:uid="{00000000-0005-0000-0000-0000DAC60000}"/>
    <cellStyle name="Normal 12 9 3 5 5 3" xfId="37454" xr:uid="{00000000-0005-0000-0000-0000DBC60000}"/>
    <cellStyle name="Normal 12 9 3 5 6" xfId="6343" xr:uid="{00000000-0005-0000-0000-0000DCC60000}"/>
    <cellStyle name="Normal 12 9 3 5 6 2" xfId="19154" xr:uid="{00000000-0005-0000-0000-0000DDC60000}"/>
    <cellStyle name="Normal 12 9 3 5 6 2 2" xfId="44774" xr:uid="{00000000-0005-0000-0000-0000DEC60000}"/>
    <cellStyle name="Normal 12 9 3 5 6 3" xfId="31964" xr:uid="{00000000-0005-0000-0000-0000DFC60000}"/>
    <cellStyle name="Normal 12 9 3 5 7" xfId="13664" xr:uid="{00000000-0005-0000-0000-0000E0C60000}"/>
    <cellStyle name="Normal 12 9 3 5 7 2" xfId="39284" xr:uid="{00000000-0005-0000-0000-0000E1C60000}"/>
    <cellStyle name="Normal 12 9 3 5 8" xfId="26474" xr:uid="{00000000-0005-0000-0000-0000E2C60000}"/>
    <cellStyle name="Normal 12 9 3 6" xfId="1253" xr:uid="{00000000-0005-0000-0000-0000E3C60000}"/>
    <cellStyle name="Normal 12 9 3 6 2" xfId="3083" xr:uid="{00000000-0005-0000-0000-0000E4C60000}"/>
    <cellStyle name="Normal 12 9 3 6 2 2" xfId="8573" xr:uid="{00000000-0005-0000-0000-0000E5C60000}"/>
    <cellStyle name="Normal 12 9 3 6 2 2 2" xfId="21384" xr:uid="{00000000-0005-0000-0000-0000E6C60000}"/>
    <cellStyle name="Normal 12 9 3 6 2 2 2 2" xfId="47004" xr:uid="{00000000-0005-0000-0000-0000E7C60000}"/>
    <cellStyle name="Normal 12 9 3 6 2 2 3" xfId="34194" xr:uid="{00000000-0005-0000-0000-0000E8C60000}"/>
    <cellStyle name="Normal 12 9 3 6 2 3" xfId="15894" xr:uid="{00000000-0005-0000-0000-0000E9C60000}"/>
    <cellStyle name="Normal 12 9 3 6 2 3 2" xfId="41514" xr:uid="{00000000-0005-0000-0000-0000EAC60000}"/>
    <cellStyle name="Normal 12 9 3 6 2 4" xfId="28704" xr:uid="{00000000-0005-0000-0000-0000EBC60000}"/>
    <cellStyle name="Normal 12 9 3 6 3" xfId="4913" xr:uid="{00000000-0005-0000-0000-0000ECC60000}"/>
    <cellStyle name="Normal 12 9 3 6 3 2" xfId="10403" xr:uid="{00000000-0005-0000-0000-0000EDC60000}"/>
    <cellStyle name="Normal 12 9 3 6 3 2 2" xfId="23214" xr:uid="{00000000-0005-0000-0000-0000EEC60000}"/>
    <cellStyle name="Normal 12 9 3 6 3 2 2 2" xfId="48834" xr:uid="{00000000-0005-0000-0000-0000EFC60000}"/>
    <cellStyle name="Normal 12 9 3 6 3 2 3" xfId="36024" xr:uid="{00000000-0005-0000-0000-0000F0C60000}"/>
    <cellStyle name="Normal 12 9 3 6 3 3" xfId="17724" xr:uid="{00000000-0005-0000-0000-0000F1C60000}"/>
    <cellStyle name="Normal 12 9 3 6 3 3 2" xfId="43344" xr:uid="{00000000-0005-0000-0000-0000F2C60000}"/>
    <cellStyle name="Normal 12 9 3 6 3 4" xfId="30534" xr:uid="{00000000-0005-0000-0000-0000F3C60000}"/>
    <cellStyle name="Normal 12 9 3 6 4" xfId="12233" xr:uid="{00000000-0005-0000-0000-0000F4C60000}"/>
    <cellStyle name="Normal 12 9 3 6 4 2" xfId="25044" xr:uid="{00000000-0005-0000-0000-0000F5C60000}"/>
    <cellStyle name="Normal 12 9 3 6 4 2 2" xfId="50664" xr:uid="{00000000-0005-0000-0000-0000F6C60000}"/>
    <cellStyle name="Normal 12 9 3 6 4 3" xfId="37854" xr:uid="{00000000-0005-0000-0000-0000F7C60000}"/>
    <cellStyle name="Normal 12 9 3 6 5" xfId="6743" xr:uid="{00000000-0005-0000-0000-0000F8C60000}"/>
    <cellStyle name="Normal 12 9 3 6 5 2" xfId="19554" xr:uid="{00000000-0005-0000-0000-0000F9C60000}"/>
    <cellStyle name="Normal 12 9 3 6 5 2 2" xfId="45174" xr:uid="{00000000-0005-0000-0000-0000FAC60000}"/>
    <cellStyle name="Normal 12 9 3 6 5 3" xfId="32364" xr:uid="{00000000-0005-0000-0000-0000FBC60000}"/>
    <cellStyle name="Normal 12 9 3 6 6" xfId="14064" xr:uid="{00000000-0005-0000-0000-0000FCC60000}"/>
    <cellStyle name="Normal 12 9 3 6 6 2" xfId="39684" xr:uid="{00000000-0005-0000-0000-0000FDC60000}"/>
    <cellStyle name="Normal 12 9 3 6 7" xfId="26874" xr:uid="{00000000-0005-0000-0000-0000FEC60000}"/>
    <cellStyle name="Normal 12 9 3 7" xfId="2189" xr:uid="{00000000-0005-0000-0000-0000FFC60000}"/>
    <cellStyle name="Normal 12 9 3 7 2" xfId="7679" xr:uid="{00000000-0005-0000-0000-000000C70000}"/>
    <cellStyle name="Normal 12 9 3 7 2 2" xfId="20490" xr:uid="{00000000-0005-0000-0000-000001C70000}"/>
    <cellStyle name="Normal 12 9 3 7 2 2 2" xfId="46110" xr:uid="{00000000-0005-0000-0000-000002C70000}"/>
    <cellStyle name="Normal 12 9 3 7 2 3" xfId="33300" xr:uid="{00000000-0005-0000-0000-000003C70000}"/>
    <cellStyle name="Normal 12 9 3 7 3" xfId="15000" xr:uid="{00000000-0005-0000-0000-000004C70000}"/>
    <cellStyle name="Normal 12 9 3 7 3 2" xfId="40620" xr:uid="{00000000-0005-0000-0000-000005C70000}"/>
    <cellStyle name="Normal 12 9 3 7 4" xfId="27810" xr:uid="{00000000-0005-0000-0000-000006C70000}"/>
    <cellStyle name="Normal 12 9 3 8" xfId="4019" xr:uid="{00000000-0005-0000-0000-000007C70000}"/>
    <cellStyle name="Normal 12 9 3 8 2" xfId="9509" xr:uid="{00000000-0005-0000-0000-000008C70000}"/>
    <cellStyle name="Normal 12 9 3 8 2 2" xfId="22320" xr:uid="{00000000-0005-0000-0000-000009C70000}"/>
    <cellStyle name="Normal 12 9 3 8 2 2 2" xfId="47940" xr:uid="{00000000-0005-0000-0000-00000AC70000}"/>
    <cellStyle name="Normal 12 9 3 8 2 3" xfId="35130" xr:uid="{00000000-0005-0000-0000-00000BC70000}"/>
    <cellStyle name="Normal 12 9 3 8 3" xfId="16830" xr:uid="{00000000-0005-0000-0000-00000CC70000}"/>
    <cellStyle name="Normal 12 9 3 8 3 2" xfId="42450" xr:uid="{00000000-0005-0000-0000-00000DC70000}"/>
    <cellStyle name="Normal 12 9 3 8 4" xfId="29640" xr:uid="{00000000-0005-0000-0000-00000EC70000}"/>
    <cellStyle name="Normal 12 9 3 9" xfId="11339" xr:uid="{00000000-0005-0000-0000-00000FC70000}"/>
    <cellStyle name="Normal 12 9 3 9 2" xfId="24150" xr:uid="{00000000-0005-0000-0000-000010C70000}"/>
    <cellStyle name="Normal 12 9 3 9 2 2" xfId="49770" xr:uid="{00000000-0005-0000-0000-000011C70000}"/>
    <cellStyle name="Normal 12 9 3 9 3" xfId="36960" xr:uid="{00000000-0005-0000-0000-000012C70000}"/>
    <cellStyle name="Normal 12 9 4" xfId="401" xr:uid="{00000000-0005-0000-0000-000013C70000}"/>
    <cellStyle name="Normal 12 9 4 2" xfId="893" xr:uid="{00000000-0005-0000-0000-000014C70000}"/>
    <cellStyle name="Normal 12 9 4 2 2" xfId="1788" xr:uid="{00000000-0005-0000-0000-000015C70000}"/>
    <cellStyle name="Normal 12 9 4 2 2 2" xfId="3618" xr:uid="{00000000-0005-0000-0000-000016C70000}"/>
    <cellStyle name="Normal 12 9 4 2 2 2 2" xfId="9108" xr:uid="{00000000-0005-0000-0000-000017C70000}"/>
    <cellStyle name="Normal 12 9 4 2 2 2 2 2" xfId="21919" xr:uid="{00000000-0005-0000-0000-000018C70000}"/>
    <cellStyle name="Normal 12 9 4 2 2 2 2 2 2" xfId="47539" xr:uid="{00000000-0005-0000-0000-000019C70000}"/>
    <cellStyle name="Normal 12 9 4 2 2 2 2 3" xfId="34729" xr:uid="{00000000-0005-0000-0000-00001AC70000}"/>
    <cellStyle name="Normal 12 9 4 2 2 2 3" xfId="16429" xr:uid="{00000000-0005-0000-0000-00001BC70000}"/>
    <cellStyle name="Normal 12 9 4 2 2 2 3 2" xfId="42049" xr:uid="{00000000-0005-0000-0000-00001CC70000}"/>
    <cellStyle name="Normal 12 9 4 2 2 2 4" xfId="29239" xr:uid="{00000000-0005-0000-0000-00001DC70000}"/>
    <cellStyle name="Normal 12 9 4 2 2 3" xfId="5448" xr:uid="{00000000-0005-0000-0000-00001EC70000}"/>
    <cellStyle name="Normal 12 9 4 2 2 3 2" xfId="10938" xr:uid="{00000000-0005-0000-0000-00001FC70000}"/>
    <cellStyle name="Normal 12 9 4 2 2 3 2 2" xfId="23749" xr:uid="{00000000-0005-0000-0000-000020C70000}"/>
    <cellStyle name="Normal 12 9 4 2 2 3 2 2 2" xfId="49369" xr:uid="{00000000-0005-0000-0000-000021C70000}"/>
    <cellStyle name="Normal 12 9 4 2 2 3 2 3" xfId="36559" xr:uid="{00000000-0005-0000-0000-000022C70000}"/>
    <cellStyle name="Normal 12 9 4 2 2 3 3" xfId="18259" xr:uid="{00000000-0005-0000-0000-000023C70000}"/>
    <cellStyle name="Normal 12 9 4 2 2 3 3 2" xfId="43879" xr:uid="{00000000-0005-0000-0000-000024C70000}"/>
    <cellStyle name="Normal 12 9 4 2 2 3 4" xfId="31069" xr:uid="{00000000-0005-0000-0000-000025C70000}"/>
    <cellStyle name="Normal 12 9 4 2 2 4" xfId="12768" xr:uid="{00000000-0005-0000-0000-000026C70000}"/>
    <cellStyle name="Normal 12 9 4 2 2 4 2" xfId="25579" xr:uid="{00000000-0005-0000-0000-000027C70000}"/>
    <cellStyle name="Normal 12 9 4 2 2 4 2 2" xfId="51199" xr:uid="{00000000-0005-0000-0000-000028C70000}"/>
    <cellStyle name="Normal 12 9 4 2 2 4 3" xfId="38389" xr:uid="{00000000-0005-0000-0000-000029C70000}"/>
    <cellStyle name="Normal 12 9 4 2 2 5" xfId="7278" xr:uid="{00000000-0005-0000-0000-00002AC70000}"/>
    <cellStyle name="Normal 12 9 4 2 2 5 2" xfId="20089" xr:uid="{00000000-0005-0000-0000-00002BC70000}"/>
    <cellStyle name="Normal 12 9 4 2 2 5 2 2" xfId="45709" xr:uid="{00000000-0005-0000-0000-00002CC70000}"/>
    <cellStyle name="Normal 12 9 4 2 2 5 3" xfId="32899" xr:uid="{00000000-0005-0000-0000-00002DC70000}"/>
    <cellStyle name="Normal 12 9 4 2 2 6" xfId="14599" xr:uid="{00000000-0005-0000-0000-00002EC70000}"/>
    <cellStyle name="Normal 12 9 4 2 2 6 2" xfId="40219" xr:uid="{00000000-0005-0000-0000-00002FC70000}"/>
    <cellStyle name="Normal 12 9 4 2 2 7" xfId="27409" xr:uid="{00000000-0005-0000-0000-000030C70000}"/>
    <cellStyle name="Normal 12 9 4 2 3" xfId="2724" xr:uid="{00000000-0005-0000-0000-000031C70000}"/>
    <cellStyle name="Normal 12 9 4 2 3 2" xfId="8214" xr:uid="{00000000-0005-0000-0000-000032C70000}"/>
    <cellStyle name="Normal 12 9 4 2 3 2 2" xfId="21025" xr:uid="{00000000-0005-0000-0000-000033C70000}"/>
    <cellStyle name="Normal 12 9 4 2 3 2 2 2" xfId="46645" xr:uid="{00000000-0005-0000-0000-000034C70000}"/>
    <cellStyle name="Normal 12 9 4 2 3 2 3" xfId="33835" xr:uid="{00000000-0005-0000-0000-000035C70000}"/>
    <cellStyle name="Normal 12 9 4 2 3 3" xfId="15535" xr:uid="{00000000-0005-0000-0000-000036C70000}"/>
    <cellStyle name="Normal 12 9 4 2 3 3 2" xfId="41155" xr:uid="{00000000-0005-0000-0000-000037C70000}"/>
    <cellStyle name="Normal 12 9 4 2 3 4" xfId="28345" xr:uid="{00000000-0005-0000-0000-000038C70000}"/>
    <cellStyle name="Normal 12 9 4 2 4" xfId="4554" xr:uid="{00000000-0005-0000-0000-000039C70000}"/>
    <cellStyle name="Normal 12 9 4 2 4 2" xfId="10044" xr:uid="{00000000-0005-0000-0000-00003AC70000}"/>
    <cellStyle name="Normal 12 9 4 2 4 2 2" xfId="22855" xr:uid="{00000000-0005-0000-0000-00003BC70000}"/>
    <cellStyle name="Normal 12 9 4 2 4 2 2 2" xfId="48475" xr:uid="{00000000-0005-0000-0000-00003CC70000}"/>
    <cellStyle name="Normal 12 9 4 2 4 2 3" xfId="35665" xr:uid="{00000000-0005-0000-0000-00003DC70000}"/>
    <cellStyle name="Normal 12 9 4 2 4 3" xfId="17365" xr:uid="{00000000-0005-0000-0000-00003EC70000}"/>
    <cellStyle name="Normal 12 9 4 2 4 3 2" xfId="42985" xr:uid="{00000000-0005-0000-0000-00003FC70000}"/>
    <cellStyle name="Normal 12 9 4 2 4 4" xfId="30175" xr:uid="{00000000-0005-0000-0000-000040C70000}"/>
    <cellStyle name="Normal 12 9 4 2 5" xfId="11874" xr:uid="{00000000-0005-0000-0000-000041C70000}"/>
    <cellStyle name="Normal 12 9 4 2 5 2" xfId="24685" xr:uid="{00000000-0005-0000-0000-000042C70000}"/>
    <cellStyle name="Normal 12 9 4 2 5 2 2" xfId="50305" xr:uid="{00000000-0005-0000-0000-000043C70000}"/>
    <cellStyle name="Normal 12 9 4 2 5 3" xfId="37495" xr:uid="{00000000-0005-0000-0000-000044C70000}"/>
    <cellStyle name="Normal 12 9 4 2 6" xfId="6384" xr:uid="{00000000-0005-0000-0000-000045C70000}"/>
    <cellStyle name="Normal 12 9 4 2 6 2" xfId="19195" xr:uid="{00000000-0005-0000-0000-000046C70000}"/>
    <cellStyle name="Normal 12 9 4 2 6 2 2" xfId="44815" xr:uid="{00000000-0005-0000-0000-000047C70000}"/>
    <cellStyle name="Normal 12 9 4 2 6 3" xfId="32005" xr:uid="{00000000-0005-0000-0000-000048C70000}"/>
    <cellStyle name="Normal 12 9 4 2 7" xfId="13705" xr:uid="{00000000-0005-0000-0000-000049C70000}"/>
    <cellStyle name="Normal 12 9 4 2 7 2" xfId="39325" xr:uid="{00000000-0005-0000-0000-00004AC70000}"/>
    <cellStyle name="Normal 12 9 4 2 8" xfId="26515" xr:uid="{00000000-0005-0000-0000-00004BC70000}"/>
    <cellStyle name="Normal 12 9 4 3" xfId="1296" xr:uid="{00000000-0005-0000-0000-00004CC70000}"/>
    <cellStyle name="Normal 12 9 4 3 2" xfId="3126" xr:uid="{00000000-0005-0000-0000-00004DC70000}"/>
    <cellStyle name="Normal 12 9 4 3 2 2" xfId="8616" xr:uid="{00000000-0005-0000-0000-00004EC70000}"/>
    <cellStyle name="Normal 12 9 4 3 2 2 2" xfId="21427" xr:uid="{00000000-0005-0000-0000-00004FC70000}"/>
    <cellStyle name="Normal 12 9 4 3 2 2 2 2" xfId="47047" xr:uid="{00000000-0005-0000-0000-000050C70000}"/>
    <cellStyle name="Normal 12 9 4 3 2 2 3" xfId="34237" xr:uid="{00000000-0005-0000-0000-000051C70000}"/>
    <cellStyle name="Normal 12 9 4 3 2 3" xfId="15937" xr:uid="{00000000-0005-0000-0000-000052C70000}"/>
    <cellStyle name="Normal 12 9 4 3 2 3 2" xfId="41557" xr:uid="{00000000-0005-0000-0000-000053C70000}"/>
    <cellStyle name="Normal 12 9 4 3 2 4" xfId="28747" xr:uid="{00000000-0005-0000-0000-000054C70000}"/>
    <cellStyle name="Normal 12 9 4 3 3" xfId="4956" xr:uid="{00000000-0005-0000-0000-000055C70000}"/>
    <cellStyle name="Normal 12 9 4 3 3 2" xfId="10446" xr:uid="{00000000-0005-0000-0000-000056C70000}"/>
    <cellStyle name="Normal 12 9 4 3 3 2 2" xfId="23257" xr:uid="{00000000-0005-0000-0000-000057C70000}"/>
    <cellStyle name="Normal 12 9 4 3 3 2 2 2" xfId="48877" xr:uid="{00000000-0005-0000-0000-000058C70000}"/>
    <cellStyle name="Normal 12 9 4 3 3 2 3" xfId="36067" xr:uid="{00000000-0005-0000-0000-000059C70000}"/>
    <cellStyle name="Normal 12 9 4 3 3 3" xfId="17767" xr:uid="{00000000-0005-0000-0000-00005AC70000}"/>
    <cellStyle name="Normal 12 9 4 3 3 3 2" xfId="43387" xr:uid="{00000000-0005-0000-0000-00005BC70000}"/>
    <cellStyle name="Normal 12 9 4 3 3 4" xfId="30577" xr:uid="{00000000-0005-0000-0000-00005CC70000}"/>
    <cellStyle name="Normal 12 9 4 3 4" xfId="12276" xr:uid="{00000000-0005-0000-0000-00005DC70000}"/>
    <cellStyle name="Normal 12 9 4 3 4 2" xfId="25087" xr:uid="{00000000-0005-0000-0000-00005EC70000}"/>
    <cellStyle name="Normal 12 9 4 3 4 2 2" xfId="50707" xr:uid="{00000000-0005-0000-0000-00005FC70000}"/>
    <cellStyle name="Normal 12 9 4 3 4 3" xfId="37897" xr:uid="{00000000-0005-0000-0000-000060C70000}"/>
    <cellStyle name="Normal 12 9 4 3 5" xfId="6786" xr:uid="{00000000-0005-0000-0000-000061C70000}"/>
    <cellStyle name="Normal 12 9 4 3 5 2" xfId="19597" xr:uid="{00000000-0005-0000-0000-000062C70000}"/>
    <cellStyle name="Normal 12 9 4 3 5 2 2" xfId="45217" xr:uid="{00000000-0005-0000-0000-000063C70000}"/>
    <cellStyle name="Normal 12 9 4 3 5 3" xfId="32407" xr:uid="{00000000-0005-0000-0000-000064C70000}"/>
    <cellStyle name="Normal 12 9 4 3 6" xfId="14107" xr:uid="{00000000-0005-0000-0000-000065C70000}"/>
    <cellStyle name="Normal 12 9 4 3 6 2" xfId="39727" xr:uid="{00000000-0005-0000-0000-000066C70000}"/>
    <cellStyle name="Normal 12 9 4 3 7" xfId="26917" xr:uid="{00000000-0005-0000-0000-000067C70000}"/>
    <cellStyle name="Normal 12 9 4 4" xfId="2232" xr:uid="{00000000-0005-0000-0000-000068C70000}"/>
    <cellStyle name="Normal 12 9 4 4 2" xfId="7722" xr:uid="{00000000-0005-0000-0000-000069C70000}"/>
    <cellStyle name="Normal 12 9 4 4 2 2" xfId="20533" xr:uid="{00000000-0005-0000-0000-00006AC70000}"/>
    <cellStyle name="Normal 12 9 4 4 2 2 2" xfId="46153" xr:uid="{00000000-0005-0000-0000-00006BC70000}"/>
    <cellStyle name="Normal 12 9 4 4 2 3" xfId="33343" xr:uid="{00000000-0005-0000-0000-00006CC70000}"/>
    <cellStyle name="Normal 12 9 4 4 3" xfId="15043" xr:uid="{00000000-0005-0000-0000-00006DC70000}"/>
    <cellStyle name="Normal 12 9 4 4 3 2" xfId="40663" xr:uid="{00000000-0005-0000-0000-00006EC70000}"/>
    <cellStyle name="Normal 12 9 4 4 4" xfId="27853" xr:uid="{00000000-0005-0000-0000-00006FC70000}"/>
    <cellStyle name="Normal 12 9 4 5" xfId="4062" xr:uid="{00000000-0005-0000-0000-000070C70000}"/>
    <cellStyle name="Normal 12 9 4 5 2" xfId="9552" xr:uid="{00000000-0005-0000-0000-000071C70000}"/>
    <cellStyle name="Normal 12 9 4 5 2 2" xfId="22363" xr:uid="{00000000-0005-0000-0000-000072C70000}"/>
    <cellStyle name="Normal 12 9 4 5 2 2 2" xfId="47983" xr:uid="{00000000-0005-0000-0000-000073C70000}"/>
    <cellStyle name="Normal 12 9 4 5 2 3" xfId="35173" xr:uid="{00000000-0005-0000-0000-000074C70000}"/>
    <cellStyle name="Normal 12 9 4 5 3" xfId="16873" xr:uid="{00000000-0005-0000-0000-000075C70000}"/>
    <cellStyle name="Normal 12 9 4 5 3 2" xfId="42493" xr:uid="{00000000-0005-0000-0000-000076C70000}"/>
    <cellStyle name="Normal 12 9 4 5 4" xfId="29683" xr:uid="{00000000-0005-0000-0000-000077C70000}"/>
    <cellStyle name="Normal 12 9 4 6" xfId="11382" xr:uid="{00000000-0005-0000-0000-000078C70000}"/>
    <cellStyle name="Normal 12 9 4 6 2" xfId="24193" xr:uid="{00000000-0005-0000-0000-000079C70000}"/>
    <cellStyle name="Normal 12 9 4 6 2 2" xfId="49813" xr:uid="{00000000-0005-0000-0000-00007AC70000}"/>
    <cellStyle name="Normal 12 9 4 6 3" xfId="37003" xr:uid="{00000000-0005-0000-0000-00007BC70000}"/>
    <cellStyle name="Normal 12 9 4 7" xfId="5892" xr:uid="{00000000-0005-0000-0000-00007CC70000}"/>
    <cellStyle name="Normal 12 9 4 7 2" xfId="18703" xr:uid="{00000000-0005-0000-0000-00007DC70000}"/>
    <cellStyle name="Normal 12 9 4 7 2 2" xfId="44323" xr:uid="{00000000-0005-0000-0000-00007EC70000}"/>
    <cellStyle name="Normal 12 9 4 7 3" xfId="31513" xr:uid="{00000000-0005-0000-0000-00007FC70000}"/>
    <cellStyle name="Normal 12 9 4 8" xfId="13213" xr:uid="{00000000-0005-0000-0000-000080C70000}"/>
    <cellStyle name="Normal 12 9 4 8 2" xfId="38833" xr:uid="{00000000-0005-0000-0000-000081C70000}"/>
    <cellStyle name="Normal 12 9 4 9" xfId="26023" xr:uid="{00000000-0005-0000-0000-000082C70000}"/>
    <cellStyle name="Normal 12 9 5" xfId="626" xr:uid="{00000000-0005-0000-0000-000083C70000}"/>
    <cellStyle name="Normal 12 9 5 2" xfId="1026" xr:uid="{00000000-0005-0000-0000-000084C70000}"/>
    <cellStyle name="Normal 12 9 5 2 2" xfId="1921" xr:uid="{00000000-0005-0000-0000-000085C70000}"/>
    <cellStyle name="Normal 12 9 5 2 2 2" xfId="3751" xr:uid="{00000000-0005-0000-0000-000086C70000}"/>
    <cellStyle name="Normal 12 9 5 2 2 2 2" xfId="9241" xr:uid="{00000000-0005-0000-0000-000087C70000}"/>
    <cellStyle name="Normal 12 9 5 2 2 2 2 2" xfId="22052" xr:uid="{00000000-0005-0000-0000-000088C70000}"/>
    <cellStyle name="Normal 12 9 5 2 2 2 2 2 2" xfId="47672" xr:uid="{00000000-0005-0000-0000-000089C70000}"/>
    <cellStyle name="Normal 12 9 5 2 2 2 2 3" xfId="34862" xr:uid="{00000000-0005-0000-0000-00008AC70000}"/>
    <cellStyle name="Normal 12 9 5 2 2 2 3" xfId="16562" xr:uid="{00000000-0005-0000-0000-00008BC70000}"/>
    <cellStyle name="Normal 12 9 5 2 2 2 3 2" xfId="42182" xr:uid="{00000000-0005-0000-0000-00008CC70000}"/>
    <cellStyle name="Normal 12 9 5 2 2 2 4" xfId="29372" xr:uid="{00000000-0005-0000-0000-00008DC70000}"/>
    <cellStyle name="Normal 12 9 5 2 2 3" xfId="5581" xr:uid="{00000000-0005-0000-0000-00008EC70000}"/>
    <cellStyle name="Normal 12 9 5 2 2 3 2" xfId="11071" xr:uid="{00000000-0005-0000-0000-00008FC70000}"/>
    <cellStyle name="Normal 12 9 5 2 2 3 2 2" xfId="23882" xr:uid="{00000000-0005-0000-0000-000090C70000}"/>
    <cellStyle name="Normal 12 9 5 2 2 3 2 2 2" xfId="49502" xr:uid="{00000000-0005-0000-0000-000091C70000}"/>
    <cellStyle name="Normal 12 9 5 2 2 3 2 3" xfId="36692" xr:uid="{00000000-0005-0000-0000-000092C70000}"/>
    <cellStyle name="Normal 12 9 5 2 2 3 3" xfId="18392" xr:uid="{00000000-0005-0000-0000-000093C70000}"/>
    <cellStyle name="Normal 12 9 5 2 2 3 3 2" xfId="44012" xr:uid="{00000000-0005-0000-0000-000094C70000}"/>
    <cellStyle name="Normal 12 9 5 2 2 3 4" xfId="31202" xr:uid="{00000000-0005-0000-0000-000095C70000}"/>
    <cellStyle name="Normal 12 9 5 2 2 4" xfId="12901" xr:uid="{00000000-0005-0000-0000-000096C70000}"/>
    <cellStyle name="Normal 12 9 5 2 2 4 2" xfId="25712" xr:uid="{00000000-0005-0000-0000-000097C70000}"/>
    <cellStyle name="Normal 12 9 5 2 2 4 2 2" xfId="51332" xr:uid="{00000000-0005-0000-0000-000098C70000}"/>
    <cellStyle name="Normal 12 9 5 2 2 4 3" xfId="38522" xr:uid="{00000000-0005-0000-0000-000099C70000}"/>
    <cellStyle name="Normal 12 9 5 2 2 5" xfId="7411" xr:uid="{00000000-0005-0000-0000-00009AC70000}"/>
    <cellStyle name="Normal 12 9 5 2 2 5 2" xfId="20222" xr:uid="{00000000-0005-0000-0000-00009BC70000}"/>
    <cellStyle name="Normal 12 9 5 2 2 5 2 2" xfId="45842" xr:uid="{00000000-0005-0000-0000-00009CC70000}"/>
    <cellStyle name="Normal 12 9 5 2 2 5 3" xfId="33032" xr:uid="{00000000-0005-0000-0000-00009DC70000}"/>
    <cellStyle name="Normal 12 9 5 2 2 6" xfId="14732" xr:uid="{00000000-0005-0000-0000-00009EC70000}"/>
    <cellStyle name="Normal 12 9 5 2 2 6 2" xfId="40352" xr:uid="{00000000-0005-0000-0000-00009FC70000}"/>
    <cellStyle name="Normal 12 9 5 2 2 7" xfId="27542" xr:uid="{00000000-0005-0000-0000-0000A0C70000}"/>
    <cellStyle name="Normal 12 9 5 2 3" xfId="2857" xr:uid="{00000000-0005-0000-0000-0000A1C70000}"/>
    <cellStyle name="Normal 12 9 5 2 3 2" xfId="8347" xr:uid="{00000000-0005-0000-0000-0000A2C70000}"/>
    <cellStyle name="Normal 12 9 5 2 3 2 2" xfId="21158" xr:uid="{00000000-0005-0000-0000-0000A3C70000}"/>
    <cellStyle name="Normal 12 9 5 2 3 2 2 2" xfId="46778" xr:uid="{00000000-0005-0000-0000-0000A4C70000}"/>
    <cellStyle name="Normal 12 9 5 2 3 2 3" xfId="33968" xr:uid="{00000000-0005-0000-0000-0000A5C70000}"/>
    <cellStyle name="Normal 12 9 5 2 3 3" xfId="15668" xr:uid="{00000000-0005-0000-0000-0000A6C70000}"/>
    <cellStyle name="Normal 12 9 5 2 3 3 2" xfId="41288" xr:uid="{00000000-0005-0000-0000-0000A7C70000}"/>
    <cellStyle name="Normal 12 9 5 2 3 4" xfId="28478" xr:uid="{00000000-0005-0000-0000-0000A8C70000}"/>
    <cellStyle name="Normal 12 9 5 2 4" xfId="4687" xr:uid="{00000000-0005-0000-0000-0000A9C70000}"/>
    <cellStyle name="Normal 12 9 5 2 4 2" xfId="10177" xr:uid="{00000000-0005-0000-0000-0000AAC70000}"/>
    <cellStyle name="Normal 12 9 5 2 4 2 2" xfId="22988" xr:uid="{00000000-0005-0000-0000-0000ABC70000}"/>
    <cellStyle name="Normal 12 9 5 2 4 2 2 2" xfId="48608" xr:uid="{00000000-0005-0000-0000-0000ACC70000}"/>
    <cellStyle name="Normal 12 9 5 2 4 2 3" xfId="35798" xr:uid="{00000000-0005-0000-0000-0000ADC70000}"/>
    <cellStyle name="Normal 12 9 5 2 4 3" xfId="17498" xr:uid="{00000000-0005-0000-0000-0000AEC70000}"/>
    <cellStyle name="Normal 12 9 5 2 4 3 2" xfId="43118" xr:uid="{00000000-0005-0000-0000-0000AFC70000}"/>
    <cellStyle name="Normal 12 9 5 2 4 4" xfId="30308" xr:uid="{00000000-0005-0000-0000-0000B0C70000}"/>
    <cellStyle name="Normal 12 9 5 2 5" xfId="12007" xr:uid="{00000000-0005-0000-0000-0000B1C70000}"/>
    <cellStyle name="Normal 12 9 5 2 5 2" xfId="24818" xr:uid="{00000000-0005-0000-0000-0000B2C70000}"/>
    <cellStyle name="Normal 12 9 5 2 5 2 2" xfId="50438" xr:uid="{00000000-0005-0000-0000-0000B3C70000}"/>
    <cellStyle name="Normal 12 9 5 2 5 3" xfId="37628" xr:uid="{00000000-0005-0000-0000-0000B4C70000}"/>
    <cellStyle name="Normal 12 9 5 2 6" xfId="6517" xr:uid="{00000000-0005-0000-0000-0000B5C70000}"/>
    <cellStyle name="Normal 12 9 5 2 6 2" xfId="19328" xr:uid="{00000000-0005-0000-0000-0000B6C70000}"/>
    <cellStyle name="Normal 12 9 5 2 6 2 2" xfId="44948" xr:uid="{00000000-0005-0000-0000-0000B7C70000}"/>
    <cellStyle name="Normal 12 9 5 2 6 3" xfId="32138" xr:uid="{00000000-0005-0000-0000-0000B8C70000}"/>
    <cellStyle name="Normal 12 9 5 2 7" xfId="13838" xr:uid="{00000000-0005-0000-0000-0000B9C70000}"/>
    <cellStyle name="Normal 12 9 5 2 7 2" xfId="39458" xr:uid="{00000000-0005-0000-0000-0000BAC70000}"/>
    <cellStyle name="Normal 12 9 5 2 8" xfId="26648" xr:uid="{00000000-0005-0000-0000-0000BBC70000}"/>
    <cellStyle name="Normal 12 9 5 3" xfId="1521" xr:uid="{00000000-0005-0000-0000-0000BCC70000}"/>
    <cellStyle name="Normal 12 9 5 3 2" xfId="3351" xr:uid="{00000000-0005-0000-0000-0000BDC70000}"/>
    <cellStyle name="Normal 12 9 5 3 2 2" xfId="8841" xr:uid="{00000000-0005-0000-0000-0000BEC70000}"/>
    <cellStyle name="Normal 12 9 5 3 2 2 2" xfId="21652" xr:uid="{00000000-0005-0000-0000-0000BFC70000}"/>
    <cellStyle name="Normal 12 9 5 3 2 2 2 2" xfId="47272" xr:uid="{00000000-0005-0000-0000-0000C0C70000}"/>
    <cellStyle name="Normal 12 9 5 3 2 2 3" xfId="34462" xr:uid="{00000000-0005-0000-0000-0000C1C70000}"/>
    <cellStyle name="Normal 12 9 5 3 2 3" xfId="16162" xr:uid="{00000000-0005-0000-0000-0000C2C70000}"/>
    <cellStyle name="Normal 12 9 5 3 2 3 2" xfId="41782" xr:uid="{00000000-0005-0000-0000-0000C3C70000}"/>
    <cellStyle name="Normal 12 9 5 3 2 4" xfId="28972" xr:uid="{00000000-0005-0000-0000-0000C4C70000}"/>
    <cellStyle name="Normal 12 9 5 3 3" xfId="5181" xr:uid="{00000000-0005-0000-0000-0000C5C70000}"/>
    <cellStyle name="Normal 12 9 5 3 3 2" xfId="10671" xr:uid="{00000000-0005-0000-0000-0000C6C70000}"/>
    <cellStyle name="Normal 12 9 5 3 3 2 2" xfId="23482" xr:uid="{00000000-0005-0000-0000-0000C7C70000}"/>
    <cellStyle name="Normal 12 9 5 3 3 2 2 2" xfId="49102" xr:uid="{00000000-0005-0000-0000-0000C8C70000}"/>
    <cellStyle name="Normal 12 9 5 3 3 2 3" xfId="36292" xr:uid="{00000000-0005-0000-0000-0000C9C70000}"/>
    <cellStyle name="Normal 12 9 5 3 3 3" xfId="17992" xr:uid="{00000000-0005-0000-0000-0000CAC70000}"/>
    <cellStyle name="Normal 12 9 5 3 3 3 2" xfId="43612" xr:uid="{00000000-0005-0000-0000-0000CBC70000}"/>
    <cellStyle name="Normal 12 9 5 3 3 4" xfId="30802" xr:uid="{00000000-0005-0000-0000-0000CCC70000}"/>
    <cellStyle name="Normal 12 9 5 3 4" xfId="12501" xr:uid="{00000000-0005-0000-0000-0000CDC70000}"/>
    <cellStyle name="Normal 12 9 5 3 4 2" xfId="25312" xr:uid="{00000000-0005-0000-0000-0000CEC70000}"/>
    <cellStyle name="Normal 12 9 5 3 4 2 2" xfId="50932" xr:uid="{00000000-0005-0000-0000-0000CFC70000}"/>
    <cellStyle name="Normal 12 9 5 3 4 3" xfId="38122" xr:uid="{00000000-0005-0000-0000-0000D0C70000}"/>
    <cellStyle name="Normal 12 9 5 3 5" xfId="7011" xr:uid="{00000000-0005-0000-0000-0000D1C70000}"/>
    <cellStyle name="Normal 12 9 5 3 5 2" xfId="19822" xr:uid="{00000000-0005-0000-0000-0000D2C70000}"/>
    <cellStyle name="Normal 12 9 5 3 5 2 2" xfId="45442" xr:uid="{00000000-0005-0000-0000-0000D3C70000}"/>
    <cellStyle name="Normal 12 9 5 3 5 3" xfId="32632" xr:uid="{00000000-0005-0000-0000-0000D4C70000}"/>
    <cellStyle name="Normal 12 9 5 3 6" xfId="14332" xr:uid="{00000000-0005-0000-0000-0000D5C70000}"/>
    <cellStyle name="Normal 12 9 5 3 6 2" xfId="39952" xr:uid="{00000000-0005-0000-0000-0000D6C70000}"/>
    <cellStyle name="Normal 12 9 5 3 7" xfId="27142" xr:uid="{00000000-0005-0000-0000-0000D7C70000}"/>
    <cellStyle name="Normal 12 9 5 4" xfId="2457" xr:uid="{00000000-0005-0000-0000-0000D8C70000}"/>
    <cellStyle name="Normal 12 9 5 4 2" xfId="7947" xr:uid="{00000000-0005-0000-0000-0000D9C70000}"/>
    <cellStyle name="Normal 12 9 5 4 2 2" xfId="20758" xr:uid="{00000000-0005-0000-0000-0000DAC70000}"/>
    <cellStyle name="Normal 12 9 5 4 2 2 2" xfId="46378" xr:uid="{00000000-0005-0000-0000-0000DBC70000}"/>
    <cellStyle name="Normal 12 9 5 4 2 3" xfId="33568" xr:uid="{00000000-0005-0000-0000-0000DCC70000}"/>
    <cellStyle name="Normal 12 9 5 4 3" xfId="15268" xr:uid="{00000000-0005-0000-0000-0000DDC70000}"/>
    <cellStyle name="Normal 12 9 5 4 3 2" xfId="40888" xr:uid="{00000000-0005-0000-0000-0000DEC70000}"/>
    <cellStyle name="Normal 12 9 5 4 4" xfId="28078" xr:uid="{00000000-0005-0000-0000-0000DFC70000}"/>
    <cellStyle name="Normal 12 9 5 5" xfId="4287" xr:uid="{00000000-0005-0000-0000-0000E0C70000}"/>
    <cellStyle name="Normal 12 9 5 5 2" xfId="9777" xr:uid="{00000000-0005-0000-0000-0000E1C70000}"/>
    <cellStyle name="Normal 12 9 5 5 2 2" xfId="22588" xr:uid="{00000000-0005-0000-0000-0000E2C70000}"/>
    <cellStyle name="Normal 12 9 5 5 2 2 2" xfId="48208" xr:uid="{00000000-0005-0000-0000-0000E3C70000}"/>
    <cellStyle name="Normal 12 9 5 5 2 3" xfId="35398" xr:uid="{00000000-0005-0000-0000-0000E4C70000}"/>
    <cellStyle name="Normal 12 9 5 5 3" xfId="17098" xr:uid="{00000000-0005-0000-0000-0000E5C70000}"/>
    <cellStyle name="Normal 12 9 5 5 3 2" xfId="42718" xr:uid="{00000000-0005-0000-0000-0000E6C70000}"/>
    <cellStyle name="Normal 12 9 5 5 4" xfId="29908" xr:uid="{00000000-0005-0000-0000-0000E7C70000}"/>
    <cellStyle name="Normal 12 9 5 6" xfId="11607" xr:uid="{00000000-0005-0000-0000-0000E8C70000}"/>
    <cellStyle name="Normal 12 9 5 6 2" xfId="24418" xr:uid="{00000000-0005-0000-0000-0000E9C70000}"/>
    <cellStyle name="Normal 12 9 5 6 2 2" xfId="50038" xr:uid="{00000000-0005-0000-0000-0000EAC70000}"/>
    <cellStyle name="Normal 12 9 5 6 3" xfId="37228" xr:uid="{00000000-0005-0000-0000-0000EBC70000}"/>
    <cellStyle name="Normal 12 9 5 7" xfId="6117" xr:uid="{00000000-0005-0000-0000-0000ECC70000}"/>
    <cellStyle name="Normal 12 9 5 7 2" xfId="18928" xr:uid="{00000000-0005-0000-0000-0000EDC70000}"/>
    <cellStyle name="Normal 12 9 5 7 2 2" xfId="44548" xr:uid="{00000000-0005-0000-0000-0000EEC70000}"/>
    <cellStyle name="Normal 12 9 5 7 3" xfId="31738" xr:uid="{00000000-0005-0000-0000-0000EFC70000}"/>
    <cellStyle name="Normal 12 9 5 8" xfId="13438" xr:uid="{00000000-0005-0000-0000-0000F0C70000}"/>
    <cellStyle name="Normal 12 9 5 8 2" xfId="39058" xr:uid="{00000000-0005-0000-0000-0000F1C70000}"/>
    <cellStyle name="Normal 12 9 5 9" xfId="26248" xr:uid="{00000000-0005-0000-0000-0000F2C70000}"/>
    <cellStyle name="Normal 12 9 6" xfId="760" xr:uid="{00000000-0005-0000-0000-0000F3C70000}"/>
    <cellStyle name="Normal 12 9 6 2" xfId="1655" xr:uid="{00000000-0005-0000-0000-0000F4C70000}"/>
    <cellStyle name="Normal 12 9 6 2 2" xfId="3485" xr:uid="{00000000-0005-0000-0000-0000F5C70000}"/>
    <cellStyle name="Normal 12 9 6 2 2 2" xfId="8975" xr:uid="{00000000-0005-0000-0000-0000F6C70000}"/>
    <cellStyle name="Normal 12 9 6 2 2 2 2" xfId="21786" xr:uid="{00000000-0005-0000-0000-0000F7C70000}"/>
    <cellStyle name="Normal 12 9 6 2 2 2 2 2" xfId="47406" xr:uid="{00000000-0005-0000-0000-0000F8C70000}"/>
    <cellStyle name="Normal 12 9 6 2 2 2 3" xfId="34596" xr:uid="{00000000-0005-0000-0000-0000F9C70000}"/>
    <cellStyle name="Normal 12 9 6 2 2 3" xfId="16296" xr:uid="{00000000-0005-0000-0000-0000FAC70000}"/>
    <cellStyle name="Normal 12 9 6 2 2 3 2" xfId="41916" xr:uid="{00000000-0005-0000-0000-0000FBC70000}"/>
    <cellStyle name="Normal 12 9 6 2 2 4" xfId="29106" xr:uid="{00000000-0005-0000-0000-0000FCC70000}"/>
    <cellStyle name="Normal 12 9 6 2 3" xfId="5315" xr:uid="{00000000-0005-0000-0000-0000FDC70000}"/>
    <cellStyle name="Normal 12 9 6 2 3 2" xfId="10805" xr:uid="{00000000-0005-0000-0000-0000FEC70000}"/>
    <cellStyle name="Normal 12 9 6 2 3 2 2" xfId="23616" xr:uid="{00000000-0005-0000-0000-0000FFC70000}"/>
    <cellStyle name="Normal 12 9 6 2 3 2 2 2" xfId="49236" xr:uid="{00000000-0005-0000-0000-000000C80000}"/>
    <cellStyle name="Normal 12 9 6 2 3 2 3" xfId="36426" xr:uid="{00000000-0005-0000-0000-000001C80000}"/>
    <cellStyle name="Normal 12 9 6 2 3 3" xfId="18126" xr:uid="{00000000-0005-0000-0000-000002C80000}"/>
    <cellStyle name="Normal 12 9 6 2 3 3 2" xfId="43746" xr:uid="{00000000-0005-0000-0000-000003C80000}"/>
    <cellStyle name="Normal 12 9 6 2 3 4" xfId="30936" xr:uid="{00000000-0005-0000-0000-000004C80000}"/>
    <cellStyle name="Normal 12 9 6 2 4" xfId="12635" xr:uid="{00000000-0005-0000-0000-000005C80000}"/>
    <cellStyle name="Normal 12 9 6 2 4 2" xfId="25446" xr:uid="{00000000-0005-0000-0000-000006C80000}"/>
    <cellStyle name="Normal 12 9 6 2 4 2 2" xfId="51066" xr:uid="{00000000-0005-0000-0000-000007C80000}"/>
    <cellStyle name="Normal 12 9 6 2 4 3" xfId="38256" xr:uid="{00000000-0005-0000-0000-000008C80000}"/>
    <cellStyle name="Normal 12 9 6 2 5" xfId="7145" xr:uid="{00000000-0005-0000-0000-000009C80000}"/>
    <cellStyle name="Normal 12 9 6 2 5 2" xfId="19956" xr:uid="{00000000-0005-0000-0000-00000AC80000}"/>
    <cellStyle name="Normal 12 9 6 2 5 2 2" xfId="45576" xr:uid="{00000000-0005-0000-0000-00000BC80000}"/>
    <cellStyle name="Normal 12 9 6 2 5 3" xfId="32766" xr:uid="{00000000-0005-0000-0000-00000CC80000}"/>
    <cellStyle name="Normal 12 9 6 2 6" xfId="14466" xr:uid="{00000000-0005-0000-0000-00000DC80000}"/>
    <cellStyle name="Normal 12 9 6 2 6 2" xfId="40086" xr:uid="{00000000-0005-0000-0000-00000EC80000}"/>
    <cellStyle name="Normal 12 9 6 2 7" xfId="27276" xr:uid="{00000000-0005-0000-0000-00000FC80000}"/>
    <cellStyle name="Normal 12 9 6 3" xfId="2591" xr:uid="{00000000-0005-0000-0000-000010C80000}"/>
    <cellStyle name="Normal 12 9 6 3 2" xfId="8081" xr:uid="{00000000-0005-0000-0000-000011C80000}"/>
    <cellStyle name="Normal 12 9 6 3 2 2" xfId="20892" xr:uid="{00000000-0005-0000-0000-000012C80000}"/>
    <cellStyle name="Normal 12 9 6 3 2 2 2" xfId="46512" xr:uid="{00000000-0005-0000-0000-000013C80000}"/>
    <cellStyle name="Normal 12 9 6 3 2 3" xfId="33702" xr:uid="{00000000-0005-0000-0000-000014C80000}"/>
    <cellStyle name="Normal 12 9 6 3 3" xfId="15402" xr:uid="{00000000-0005-0000-0000-000015C80000}"/>
    <cellStyle name="Normal 12 9 6 3 3 2" xfId="41022" xr:uid="{00000000-0005-0000-0000-000016C80000}"/>
    <cellStyle name="Normal 12 9 6 3 4" xfId="28212" xr:uid="{00000000-0005-0000-0000-000017C80000}"/>
    <cellStyle name="Normal 12 9 6 4" xfId="4421" xr:uid="{00000000-0005-0000-0000-000018C80000}"/>
    <cellStyle name="Normal 12 9 6 4 2" xfId="9911" xr:uid="{00000000-0005-0000-0000-000019C80000}"/>
    <cellStyle name="Normal 12 9 6 4 2 2" xfId="22722" xr:uid="{00000000-0005-0000-0000-00001AC80000}"/>
    <cellStyle name="Normal 12 9 6 4 2 2 2" xfId="48342" xr:uid="{00000000-0005-0000-0000-00001BC80000}"/>
    <cellStyle name="Normal 12 9 6 4 2 3" xfId="35532" xr:uid="{00000000-0005-0000-0000-00001CC80000}"/>
    <cellStyle name="Normal 12 9 6 4 3" xfId="17232" xr:uid="{00000000-0005-0000-0000-00001DC80000}"/>
    <cellStyle name="Normal 12 9 6 4 3 2" xfId="42852" xr:uid="{00000000-0005-0000-0000-00001EC80000}"/>
    <cellStyle name="Normal 12 9 6 4 4" xfId="30042" xr:uid="{00000000-0005-0000-0000-00001FC80000}"/>
    <cellStyle name="Normal 12 9 6 5" xfId="11741" xr:uid="{00000000-0005-0000-0000-000020C80000}"/>
    <cellStyle name="Normal 12 9 6 5 2" xfId="24552" xr:uid="{00000000-0005-0000-0000-000021C80000}"/>
    <cellStyle name="Normal 12 9 6 5 2 2" xfId="50172" xr:uid="{00000000-0005-0000-0000-000022C80000}"/>
    <cellStyle name="Normal 12 9 6 5 3" xfId="37362" xr:uid="{00000000-0005-0000-0000-000023C80000}"/>
    <cellStyle name="Normal 12 9 6 6" xfId="6251" xr:uid="{00000000-0005-0000-0000-000024C80000}"/>
    <cellStyle name="Normal 12 9 6 6 2" xfId="19062" xr:uid="{00000000-0005-0000-0000-000025C80000}"/>
    <cellStyle name="Normal 12 9 6 6 2 2" xfId="44682" xr:uid="{00000000-0005-0000-0000-000026C80000}"/>
    <cellStyle name="Normal 12 9 6 6 3" xfId="31872" xr:uid="{00000000-0005-0000-0000-000027C80000}"/>
    <cellStyle name="Normal 12 9 6 7" xfId="13572" xr:uid="{00000000-0005-0000-0000-000028C80000}"/>
    <cellStyle name="Normal 12 9 6 7 2" xfId="39192" xr:uid="{00000000-0005-0000-0000-000029C80000}"/>
    <cellStyle name="Normal 12 9 6 8" xfId="26382" xr:uid="{00000000-0005-0000-0000-00002AC80000}"/>
    <cellStyle name="Normal 12 9 7" xfId="1161" xr:uid="{00000000-0005-0000-0000-00002BC80000}"/>
    <cellStyle name="Normal 12 9 7 2" xfId="2991" xr:uid="{00000000-0005-0000-0000-00002CC80000}"/>
    <cellStyle name="Normal 12 9 7 2 2" xfId="8481" xr:uid="{00000000-0005-0000-0000-00002DC80000}"/>
    <cellStyle name="Normal 12 9 7 2 2 2" xfId="21292" xr:uid="{00000000-0005-0000-0000-00002EC80000}"/>
    <cellStyle name="Normal 12 9 7 2 2 2 2" xfId="46912" xr:uid="{00000000-0005-0000-0000-00002FC80000}"/>
    <cellStyle name="Normal 12 9 7 2 2 3" xfId="34102" xr:uid="{00000000-0005-0000-0000-000030C80000}"/>
    <cellStyle name="Normal 12 9 7 2 3" xfId="15802" xr:uid="{00000000-0005-0000-0000-000031C80000}"/>
    <cellStyle name="Normal 12 9 7 2 3 2" xfId="41422" xr:uid="{00000000-0005-0000-0000-000032C80000}"/>
    <cellStyle name="Normal 12 9 7 2 4" xfId="28612" xr:uid="{00000000-0005-0000-0000-000033C80000}"/>
    <cellStyle name="Normal 12 9 7 3" xfId="4821" xr:uid="{00000000-0005-0000-0000-000034C80000}"/>
    <cellStyle name="Normal 12 9 7 3 2" xfId="10311" xr:uid="{00000000-0005-0000-0000-000035C80000}"/>
    <cellStyle name="Normal 12 9 7 3 2 2" xfId="23122" xr:uid="{00000000-0005-0000-0000-000036C80000}"/>
    <cellStyle name="Normal 12 9 7 3 2 2 2" xfId="48742" xr:uid="{00000000-0005-0000-0000-000037C80000}"/>
    <cellStyle name="Normal 12 9 7 3 2 3" xfId="35932" xr:uid="{00000000-0005-0000-0000-000038C80000}"/>
    <cellStyle name="Normal 12 9 7 3 3" xfId="17632" xr:uid="{00000000-0005-0000-0000-000039C80000}"/>
    <cellStyle name="Normal 12 9 7 3 3 2" xfId="43252" xr:uid="{00000000-0005-0000-0000-00003AC80000}"/>
    <cellStyle name="Normal 12 9 7 3 4" xfId="30442" xr:uid="{00000000-0005-0000-0000-00003BC80000}"/>
    <cellStyle name="Normal 12 9 7 4" xfId="12141" xr:uid="{00000000-0005-0000-0000-00003CC80000}"/>
    <cellStyle name="Normal 12 9 7 4 2" xfId="24952" xr:uid="{00000000-0005-0000-0000-00003DC80000}"/>
    <cellStyle name="Normal 12 9 7 4 2 2" xfId="50572" xr:uid="{00000000-0005-0000-0000-00003EC80000}"/>
    <cellStyle name="Normal 12 9 7 4 3" xfId="37762" xr:uid="{00000000-0005-0000-0000-00003FC80000}"/>
    <cellStyle name="Normal 12 9 7 5" xfId="6651" xr:uid="{00000000-0005-0000-0000-000040C80000}"/>
    <cellStyle name="Normal 12 9 7 5 2" xfId="19462" xr:uid="{00000000-0005-0000-0000-000041C80000}"/>
    <cellStyle name="Normal 12 9 7 5 2 2" xfId="45082" xr:uid="{00000000-0005-0000-0000-000042C80000}"/>
    <cellStyle name="Normal 12 9 7 5 3" xfId="32272" xr:uid="{00000000-0005-0000-0000-000043C80000}"/>
    <cellStyle name="Normal 12 9 7 6" xfId="13972" xr:uid="{00000000-0005-0000-0000-000044C80000}"/>
    <cellStyle name="Normal 12 9 7 6 2" xfId="39592" xr:uid="{00000000-0005-0000-0000-000045C80000}"/>
    <cellStyle name="Normal 12 9 7 7" xfId="26782" xr:uid="{00000000-0005-0000-0000-000046C80000}"/>
    <cellStyle name="Normal 12 9 8" xfId="2056" xr:uid="{00000000-0005-0000-0000-000047C80000}"/>
    <cellStyle name="Normal 12 9 8 2" xfId="3886" xr:uid="{00000000-0005-0000-0000-000048C80000}"/>
    <cellStyle name="Normal 12 9 8 2 2" xfId="9376" xr:uid="{00000000-0005-0000-0000-000049C80000}"/>
    <cellStyle name="Normal 12 9 8 2 2 2" xfId="22187" xr:uid="{00000000-0005-0000-0000-00004AC80000}"/>
    <cellStyle name="Normal 12 9 8 2 2 2 2" xfId="47807" xr:uid="{00000000-0005-0000-0000-00004BC80000}"/>
    <cellStyle name="Normal 12 9 8 2 2 3" xfId="34997" xr:uid="{00000000-0005-0000-0000-00004CC80000}"/>
    <cellStyle name="Normal 12 9 8 2 3" xfId="16697" xr:uid="{00000000-0005-0000-0000-00004DC80000}"/>
    <cellStyle name="Normal 12 9 8 2 3 2" xfId="42317" xr:uid="{00000000-0005-0000-0000-00004EC80000}"/>
    <cellStyle name="Normal 12 9 8 2 4" xfId="29507" xr:uid="{00000000-0005-0000-0000-00004FC80000}"/>
    <cellStyle name="Normal 12 9 8 3" xfId="5716" xr:uid="{00000000-0005-0000-0000-000050C80000}"/>
    <cellStyle name="Normal 12 9 8 3 2" xfId="11206" xr:uid="{00000000-0005-0000-0000-000051C80000}"/>
    <cellStyle name="Normal 12 9 8 3 2 2" xfId="24017" xr:uid="{00000000-0005-0000-0000-000052C80000}"/>
    <cellStyle name="Normal 12 9 8 3 2 2 2" xfId="49637" xr:uid="{00000000-0005-0000-0000-000053C80000}"/>
    <cellStyle name="Normal 12 9 8 3 2 3" xfId="36827" xr:uid="{00000000-0005-0000-0000-000054C80000}"/>
    <cellStyle name="Normal 12 9 8 3 3" xfId="18527" xr:uid="{00000000-0005-0000-0000-000055C80000}"/>
    <cellStyle name="Normal 12 9 8 3 3 2" xfId="44147" xr:uid="{00000000-0005-0000-0000-000056C80000}"/>
    <cellStyle name="Normal 12 9 8 3 4" xfId="31337" xr:uid="{00000000-0005-0000-0000-000057C80000}"/>
    <cellStyle name="Normal 12 9 8 4" xfId="13036" xr:uid="{00000000-0005-0000-0000-000058C80000}"/>
    <cellStyle name="Normal 12 9 8 4 2" xfId="25847" xr:uid="{00000000-0005-0000-0000-000059C80000}"/>
    <cellStyle name="Normal 12 9 8 4 2 2" xfId="51467" xr:uid="{00000000-0005-0000-0000-00005AC80000}"/>
    <cellStyle name="Normal 12 9 8 4 3" xfId="38657" xr:uid="{00000000-0005-0000-0000-00005BC80000}"/>
    <cellStyle name="Normal 12 9 8 5" xfId="7546" xr:uid="{00000000-0005-0000-0000-00005CC80000}"/>
    <cellStyle name="Normal 12 9 8 5 2" xfId="20357" xr:uid="{00000000-0005-0000-0000-00005DC80000}"/>
    <cellStyle name="Normal 12 9 8 5 2 2" xfId="45977" xr:uid="{00000000-0005-0000-0000-00005EC80000}"/>
    <cellStyle name="Normal 12 9 8 5 3" xfId="33167" xr:uid="{00000000-0005-0000-0000-00005FC80000}"/>
    <cellStyle name="Normal 12 9 8 6" xfId="14867" xr:uid="{00000000-0005-0000-0000-000060C80000}"/>
    <cellStyle name="Normal 12 9 8 6 2" xfId="40487" xr:uid="{00000000-0005-0000-0000-000061C80000}"/>
    <cellStyle name="Normal 12 9 8 7" xfId="27677" xr:uid="{00000000-0005-0000-0000-000062C80000}"/>
    <cellStyle name="Normal 12 9 9" xfId="2097" xr:uid="{00000000-0005-0000-0000-000063C80000}"/>
    <cellStyle name="Normal 12 9 9 2" xfId="7587" xr:uid="{00000000-0005-0000-0000-000064C80000}"/>
    <cellStyle name="Normal 12 9 9 2 2" xfId="20398" xr:uid="{00000000-0005-0000-0000-000065C80000}"/>
    <cellStyle name="Normal 12 9 9 2 2 2" xfId="46018" xr:uid="{00000000-0005-0000-0000-000066C80000}"/>
    <cellStyle name="Normal 12 9 9 2 3" xfId="33208" xr:uid="{00000000-0005-0000-0000-000067C80000}"/>
    <cellStyle name="Normal 12 9 9 3" xfId="14908" xr:uid="{00000000-0005-0000-0000-000068C80000}"/>
    <cellStyle name="Normal 12 9 9 3 2" xfId="40528" xr:uid="{00000000-0005-0000-0000-000069C80000}"/>
    <cellStyle name="Normal 12 9 9 4" xfId="27718" xr:uid="{00000000-0005-0000-0000-00006AC80000}"/>
    <cellStyle name="Normal 13" xfId="360" xr:uid="{00000000-0005-0000-0000-00006BC80000}"/>
    <cellStyle name="Normal 14" xfId="359" xr:uid="{00000000-0005-0000-0000-00006CC80000}"/>
    <cellStyle name="Normal 14 2" xfId="1255" xr:uid="{00000000-0005-0000-0000-00006DC80000}"/>
    <cellStyle name="Normal 14 2 2" xfId="3085" xr:uid="{00000000-0005-0000-0000-00006EC80000}"/>
    <cellStyle name="Normal 14 2 2 2" xfId="8575" xr:uid="{00000000-0005-0000-0000-00006FC80000}"/>
    <cellStyle name="Normal 14 2 2 2 2" xfId="21386" xr:uid="{00000000-0005-0000-0000-000070C80000}"/>
    <cellStyle name="Normal 14 2 2 2 2 2" xfId="47006" xr:uid="{00000000-0005-0000-0000-000071C80000}"/>
    <cellStyle name="Normal 14 2 2 2 3" xfId="34196" xr:uid="{00000000-0005-0000-0000-000072C80000}"/>
    <cellStyle name="Normal 14 2 2 3" xfId="15896" xr:uid="{00000000-0005-0000-0000-000073C80000}"/>
    <cellStyle name="Normal 14 2 2 3 2" xfId="41516" xr:uid="{00000000-0005-0000-0000-000074C80000}"/>
    <cellStyle name="Normal 14 2 2 4" xfId="28706" xr:uid="{00000000-0005-0000-0000-000075C80000}"/>
    <cellStyle name="Normal 14 2 3" xfId="4915" xr:uid="{00000000-0005-0000-0000-000076C80000}"/>
    <cellStyle name="Normal 14 2 3 2" xfId="10405" xr:uid="{00000000-0005-0000-0000-000077C80000}"/>
    <cellStyle name="Normal 14 2 3 2 2" xfId="23216" xr:uid="{00000000-0005-0000-0000-000078C80000}"/>
    <cellStyle name="Normal 14 2 3 2 2 2" xfId="48836" xr:uid="{00000000-0005-0000-0000-000079C80000}"/>
    <cellStyle name="Normal 14 2 3 2 3" xfId="36026" xr:uid="{00000000-0005-0000-0000-00007AC80000}"/>
    <cellStyle name="Normal 14 2 3 3" xfId="17726" xr:uid="{00000000-0005-0000-0000-00007BC80000}"/>
    <cellStyle name="Normal 14 2 3 3 2" xfId="43346" xr:uid="{00000000-0005-0000-0000-00007CC80000}"/>
    <cellStyle name="Normal 14 2 3 4" xfId="30536" xr:uid="{00000000-0005-0000-0000-00007DC80000}"/>
    <cellStyle name="Normal 14 2 4" xfId="12235" xr:uid="{00000000-0005-0000-0000-00007EC80000}"/>
    <cellStyle name="Normal 14 2 4 2" xfId="25046" xr:uid="{00000000-0005-0000-0000-00007FC80000}"/>
    <cellStyle name="Normal 14 2 4 2 2" xfId="50666" xr:uid="{00000000-0005-0000-0000-000080C80000}"/>
    <cellStyle name="Normal 14 2 4 3" xfId="37856" xr:uid="{00000000-0005-0000-0000-000081C80000}"/>
    <cellStyle name="Normal 14 2 5" xfId="6745" xr:uid="{00000000-0005-0000-0000-000082C80000}"/>
    <cellStyle name="Normal 14 2 5 2" xfId="19556" xr:uid="{00000000-0005-0000-0000-000083C80000}"/>
    <cellStyle name="Normal 14 2 5 2 2" xfId="45176" xr:uid="{00000000-0005-0000-0000-000084C80000}"/>
    <cellStyle name="Normal 14 2 5 3" xfId="32366" xr:uid="{00000000-0005-0000-0000-000085C80000}"/>
    <cellStyle name="Normal 14 2 6" xfId="14066" xr:uid="{00000000-0005-0000-0000-000086C80000}"/>
    <cellStyle name="Normal 14 2 6 2" xfId="39686" xr:uid="{00000000-0005-0000-0000-000087C80000}"/>
    <cellStyle name="Normal 14 2 7" xfId="26876" xr:uid="{00000000-0005-0000-0000-000088C80000}"/>
    <cellStyle name="Normal 14 3" xfId="2191" xr:uid="{00000000-0005-0000-0000-000089C80000}"/>
    <cellStyle name="Normal 14 3 2" xfId="7681" xr:uid="{00000000-0005-0000-0000-00008AC80000}"/>
    <cellStyle name="Normal 14 3 2 2" xfId="20492" xr:uid="{00000000-0005-0000-0000-00008BC80000}"/>
    <cellStyle name="Normal 14 3 2 2 2" xfId="46112" xr:uid="{00000000-0005-0000-0000-00008CC80000}"/>
    <cellStyle name="Normal 14 3 2 3" xfId="33302" xr:uid="{00000000-0005-0000-0000-00008DC80000}"/>
    <cellStyle name="Normal 14 3 3" xfId="15002" xr:uid="{00000000-0005-0000-0000-00008EC80000}"/>
    <cellStyle name="Normal 14 3 3 2" xfId="40622" xr:uid="{00000000-0005-0000-0000-00008FC80000}"/>
    <cellStyle name="Normal 14 3 4" xfId="27812" xr:uid="{00000000-0005-0000-0000-000090C80000}"/>
    <cellStyle name="Normal 14 4" xfId="4021" xr:uid="{00000000-0005-0000-0000-000091C80000}"/>
    <cellStyle name="Normal 14 4 2" xfId="9511" xr:uid="{00000000-0005-0000-0000-000092C80000}"/>
    <cellStyle name="Normal 14 4 2 2" xfId="22322" xr:uid="{00000000-0005-0000-0000-000093C80000}"/>
    <cellStyle name="Normal 14 4 2 2 2" xfId="47942" xr:uid="{00000000-0005-0000-0000-000094C80000}"/>
    <cellStyle name="Normal 14 4 2 3" xfId="35132" xr:uid="{00000000-0005-0000-0000-000095C80000}"/>
    <cellStyle name="Normal 14 4 3" xfId="16832" xr:uid="{00000000-0005-0000-0000-000096C80000}"/>
    <cellStyle name="Normal 14 4 3 2" xfId="42452" xr:uid="{00000000-0005-0000-0000-000097C80000}"/>
    <cellStyle name="Normal 14 4 4" xfId="29642" xr:uid="{00000000-0005-0000-0000-000098C80000}"/>
    <cellStyle name="Normal 14 5" xfId="11341" xr:uid="{00000000-0005-0000-0000-000099C80000}"/>
    <cellStyle name="Normal 14 5 2" xfId="24152" xr:uid="{00000000-0005-0000-0000-00009AC80000}"/>
    <cellStyle name="Normal 14 5 2 2" xfId="49772" xr:uid="{00000000-0005-0000-0000-00009BC80000}"/>
    <cellStyle name="Normal 14 5 3" xfId="36962" xr:uid="{00000000-0005-0000-0000-00009CC80000}"/>
    <cellStyle name="Normal 14 6" xfId="5851" xr:uid="{00000000-0005-0000-0000-00009DC80000}"/>
    <cellStyle name="Normal 14 6 2" xfId="18662" xr:uid="{00000000-0005-0000-0000-00009EC80000}"/>
    <cellStyle name="Normal 14 6 2 2" xfId="44282" xr:uid="{00000000-0005-0000-0000-00009FC80000}"/>
    <cellStyle name="Normal 14 6 3" xfId="31472" xr:uid="{00000000-0005-0000-0000-0000A0C80000}"/>
    <cellStyle name="Normal 14 7" xfId="13172" xr:uid="{00000000-0005-0000-0000-0000A1C80000}"/>
    <cellStyle name="Normal 14 7 2" xfId="38792" xr:uid="{00000000-0005-0000-0000-0000A2C80000}"/>
    <cellStyle name="Normal 14 8" xfId="25982" xr:uid="{00000000-0005-0000-0000-0000A3C80000}"/>
    <cellStyle name="Normal 15" xfId="1120" xr:uid="{00000000-0005-0000-0000-0000A4C80000}"/>
    <cellStyle name="Normal 16" xfId="2015" xr:uid="{00000000-0005-0000-0000-0000A5C80000}"/>
    <cellStyle name="Normal 16 2" xfId="3845" xr:uid="{00000000-0005-0000-0000-0000A6C80000}"/>
    <cellStyle name="Normal 16 2 2" xfId="9335" xr:uid="{00000000-0005-0000-0000-0000A7C80000}"/>
    <cellStyle name="Normal 16 2 2 2" xfId="22146" xr:uid="{00000000-0005-0000-0000-0000A8C80000}"/>
    <cellStyle name="Normal 16 2 2 2 2" xfId="47766" xr:uid="{00000000-0005-0000-0000-0000A9C80000}"/>
    <cellStyle name="Normal 16 2 2 3" xfId="34956" xr:uid="{00000000-0005-0000-0000-0000AAC80000}"/>
    <cellStyle name="Normal 16 2 3" xfId="16656" xr:uid="{00000000-0005-0000-0000-0000ABC80000}"/>
    <cellStyle name="Normal 16 2 3 2" xfId="42276" xr:uid="{00000000-0005-0000-0000-0000ACC80000}"/>
    <cellStyle name="Normal 16 2 4" xfId="29466" xr:uid="{00000000-0005-0000-0000-0000ADC80000}"/>
    <cellStyle name="Normal 16 3" xfId="5675" xr:uid="{00000000-0005-0000-0000-0000AEC80000}"/>
    <cellStyle name="Normal 16 3 2" xfId="11165" xr:uid="{00000000-0005-0000-0000-0000AFC80000}"/>
    <cellStyle name="Normal 16 3 2 2" xfId="23976" xr:uid="{00000000-0005-0000-0000-0000B0C80000}"/>
    <cellStyle name="Normal 16 3 2 2 2" xfId="49596" xr:uid="{00000000-0005-0000-0000-0000B1C80000}"/>
    <cellStyle name="Normal 16 3 2 3" xfId="36786" xr:uid="{00000000-0005-0000-0000-0000B2C80000}"/>
    <cellStyle name="Normal 16 3 3" xfId="18486" xr:uid="{00000000-0005-0000-0000-0000B3C80000}"/>
    <cellStyle name="Normal 16 3 3 2" xfId="44106" xr:uid="{00000000-0005-0000-0000-0000B4C80000}"/>
    <cellStyle name="Normal 16 3 4" xfId="31296" xr:uid="{00000000-0005-0000-0000-0000B5C80000}"/>
    <cellStyle name="Normal 16 4" xfId="12995" xr:uid="{00000000-0005-0000-0000-0000B6C80000}"/>
    <cellStyle name="Normal 16 4 2" xfId="25806" xr:uid="{00000000-0005-0000-0000-0000B7C80000}"/>
    <cellStyle name="Normal 16 4 2 2" xfId="51426" xr:uid="{00000000-0005-0000-0000-0000B8C80000}"/>
    <cellStyle name="Normal 16 4 3" xfId="38616" xr:uid="{00000000-0005-0000-0000-0000B9C80000}"/>
    <cellStyle name="Normal 16 5" xfId="7505" xr:uid="{00000000-0005-0000-0000-0000BAC80000}"/>
    <cellStyle name="Normal 16 5 2" xfId="20316" xr:uid="{00000000-0005-0000-0000-0000BBC80000}"/>
    <cellStyle name="Normal 16 5 2 2" xfId="45936" xr:uid="{00000000-0005-0000-0000-0000BCC80000}"/>
    <cellStyle name="Normal 16 5 3" xfId="33126" xr:uid="{00000000-0005-0000-0000-0000BDC80000}"/>
    <cellStyle name="Normal 16 6" xfId="14826" xr:uid="{00000000-0005-0000-0000-0000BEC80000}"/>
    <cellStyle name="Normal 16 6 2" xfId="40446" xr:uid="{00000000-0005-0000-0000-0000BFC80000}"/>
    <cellStyle name="Normal 16 7" xfId="27636" xr:uid="{00000000-0005-0000-0000-0000C0C80000}"/>
    <cellStyle name="Normal 17" xfId="51468" xr:uid="{00000000-0005-0000-0000-0000C1C80000}"/>
    <cellStyle name="Normal 17 3" xfId="51488" xr:uid="{59CCAE9D-1DC1-483C-A55E-64B885ADF15E}"/>
    <cellStyle name="Normal 17 3 2" xfId="51489" xr:uid="{73B9E203-D2FF-411D-A104-0BF38E813F7B}"/>
    <cellStyle name="Normal 18" xfId="51470" xr:uid="{00000000-0005-0000-0000-0000C2C80000}"/>
    <cellStyle name="Normal 19" xfId="51486" xr:uid="{E393756D-5399-4AA2-AA1E-6EDA26B88724}"/>
    <cellStyle name="Normal 2" xfId="1" xr:uid="{00000000-0005-0000-0000-0000C3C80000}"/>
    <cellStyle name="Normal 2 10" xfId="51492" xr:uid="{E5A30B0B-F0E2-4DA1-B167-A24007D51A06}"/>
    <cellStyle name="Normal 2 2" xfId="46" xr:uid="{00000000-0005-0000-0000-0000C4C80000}"/>
    <cellStyle name="Normal 2 2 2" xfId="52" xr:uid="{00000000-0005-0000-0000-0000C5C80000}"/>
    <cellStyle name="Normal 2 2 2 2" xfId="61" xr:uid="{00000000-0005-0000-0000-0000C6C80000}"/>
    <cellStyle name="Normal 2 2 2 2 2" xfId="158" xr:uid="{00000000-0005-0000-0000-0000C7C80000}"/>
    <cellStyle name="Normal 2 2 2 2 2 2" xfId="249" xr:uid="{00000000-0005-0000-0000-0000C8C80000}"/>
    <cellStyle name="Normal 2 2 2 2 3" xfId="226" xr:uid="{00000000-0005-0000-0000-0000C9C80000}"/>
    <cellStyle name="Normal 2 2 2 3" xfId="154" xr:uid="{00000000-0005-0000-0000-0000CAC80000}"/>
    <cellStyle name="Normal 2 2 2 3 2" xfId="245" xr:uid="{00000000-0005-0000-0000-0000CBC80000}"/>
    <cellStyle name="Normal 2 2 2 4" xfId="222" xr:uid="{00000000-0005-0000-0000-0000CCC80000}"/>
    <cellStyle name="Normal 2 2 3" xfId="49" xr:uid="{00000000-0005-0000-0000-0000CDC80000}"/>
    <cellStyle name="Normal 2 2 3 2" xfId="60" xr:uid="{00000000-0005-0000-0000-0000CEC80000}"/>
    <cellStyle name="Normal 2 2 3 2 2" xfId="157" xr:uid="{00000000-0005-0000-0000-0000CFC80000}"/>
    <cellStyle name="Normal 2 2 3 2 2 2" xfId="248" xr:uid="{00000000-0005-0000-0000-0000D0C80000}"/>
    <cellStyle name="Normal 2 2 3 2 3" xfId="225" xr:uid="{00000000-0005-0000-0000-0000D1C80000}"/>
    <cellStyle name="Normal 2 2 3 3" xfId="153" xr:uid="{00000000-0005-0000-0000-0000D2C80000}"/>
    <cellStyle name="Normal 2 2 3 3 2" xfId="244" xr:uid="{00000000-0005-0000-0000-0000D3C80000}"/>
    <cellStyle name="Normal 2 2 3 4" xfId="221" xr:uid="{00000000-0005-0000-0000-0000D4C80000}"/>
    <cellStyle name="Normal 2 2 4" xfId="59" xr:uid="{00000000-0005-0000-0000-0000D5C80000}"/>
    <cellStyle name="Normal 2 2 4 2" xfId="156" xr:uid="{00000000-0005-0000-0000-0000D6C80000}"/>
    <cellStyle name="Normal 2 2 4 2 2" xfId="247" xr:uid="{00000000-0005-0000-0000-0000D7C80000}"/>
    <cellStyle name="Normal 2 2 4 3" xfId="224" xr:uid="{00000000-0005-0000-0000-0000D8C80000}"/>
    <cellStyle name="Normal 2 2 5" xfId="126" xr:uid="{00000000-0005-0000-0000-0000D9C80000}"/>
    <cellStyle name="Normal 2 2 6" xfId="152" xr:uid="{00000000-0005-0000-0000-0000DAC80000}"/>
    <cellStyle name="Normal 2 2 6 2" xfId="243" xr:uid="{00000000-0005-0000-0000-0000DBC80000}"/>
    <cellStyle name="Normal 2 2 7" xfId="220" xr:uid="{00000000-0005-0000-0000-0000DCC80000}"/>
    <cellStyle name="Normal 2 3" xfId="51" xr:uid="{00000000-0005-0000-0000-0000DDC80000}"/>
    <cellStyle name="Normal 2 3 2" xfId="128" xr:uid="{00000000-0005-0000-0000-0000DEC80000}"/>
    <cellStyle name="Normal 2 3 3" xfId="129" xr:uid="{00000000-0005-0000-0000-0000DFC80000}"/>
    <cellStyle name="Normal 2 3 4" xfId="127" xr:uid="{00000000-0005-0000-0000-0000E0C80000}"/>
    <cellStyle name="Normal 2 4" xfId="48" xr:uid="{00000000-0005-0000-0000-0000E1C80000}"/>
    <cellStyle name="Normal 2 5" xfId="130" xr:uid="{00000000-0005-0000-0000-0000E2C80000}"/>
    <cellStyle name="Normal 2 5 2" xfId="131" xr:uid="{00000000-0005-0000-0000-0000E3C80000}"/>
    <cellStyle name="Normal 2 5 3" xfId="132" xr:uid="{00000000-0005-0000-0000-0000E4C80000}"/>
    <cellStyle name="Normal 2 6" xfId="133" xr:uid="{00000000-0005-0000-0000-0000E5C80000}"/>
    <cellStyle name="Normal 2 7" xfId="134" xr:uid="{00000000-0005-0000-0000-0000E6C80000}"/>
    <cellStyle name="Normal 2 7 2" xfId="135" xr:uid="{00000000-0005-0000-0000-0000E7C80000}"/>
    <cellStyle name="Normal 2 7 3" xfId="172" xr:uid="{00000000-0005-0000-0000-0000E8C80000}"/>
    <cellStyle name="Normal 2 7 3 2" xfId="263" xr:uid="{00000000-0005-0000-0000-0000E9C80000}"/>
    <cellStyle name="Normal 2 7 4" xfId="240" xr:uid="{00000000-0005-0000-0000-0000EAC80000}"/>
    <cellStyle name="Normal 2 8" xfId="125" xr:uid="{00000000-0005-0000-0000-0000EBC80000}"/>
    <cellStyle name="Normal 2 9" xfId="51471" xr:uid="{00000000-0005-0000-0000-0000ECC80000}"/>
    <cellStyle name="Normal 20" xfId="51490" xr:uid="{A12B0760-1B7B-4E0D-8822-17A44245BEDE}"/>
    <cellStyle name="Normal 21" xfId="51491" xr:uid="{A07C74E3-553B-418E-A311-6DD4B542C9B9}"/>
    <cellStyle name="Normal 25" xfId="51487" xr:uid="{ED5BB716-3091-4C25-B6BD-884355D5877D}"/>
    <cellStyle name="Normal 3" xfId="54" xr:uid="{00000000-0005-0000-0000-0000EDC80000}"/>
    <cellStyle name="Normal 3 2" xfId="62" xr:uid="{00000000-0005-0000-0000-0000EEC80000}"/>
    <cellStyle name="Normal 3 2 2" xfId="137" xr:uid="{00000000-0005-0000-0000-0000EFC80000}"/>
    <cellStyle name="Normal 3 2 3" xfId="159" xr:uid="{00000000-0005-0000-0000-0000F0C80000}"/>
    <cellStyle name="Normal 3 2 3 2" xfId="250" xr:uid="{00000000-0005-0000-0000-0000F1C80000}"/>
    <cellStyle name="Normal 3 2 4" xfId="227" xr:uid="{00000000-0005-0000-0000-0000F2C80000}"/>
    <cellStyle name="Normal 3 2 5" xfId="51476" xr:uid="{00000000-0005-0000-0000-0000F3C80000}"/>
    <cellStyle name="Normal 3 3" xfId="138" xr:uid="{00000000-0005-0000-0000-0000F4C80000}"/>
    <cellStyle name="Normal 3 3 2" xfId="173" xr:uid="{00000000-0005-0000-0000-0000F5C80000}"/>
    <cellStyle name="Normal 3 3 2 2" xfId="264" xr:uid="{00000000-0005-0000-0000-0000F6C80000}"/>
    <cellStyle name="Normal 3 3 3" xfId="241" xr:uid="{00000000-0005-0000-0000-0000F7C80000}"/>
    <cellStyle name="Normal 3 4" xfId="136" xr:uid="{00000000-0005-0000-0000-0000F8C80000}"/>
    <cellStyle name="Normal 3 5" xfId="155" xr:uid="{00000000-0005-0000-0000-0000F9C80000}"/>
    <cellStyle name="Normal 3 5 2" xfId="246" xr:uid="{00000000-0005-0000-0000-0000FAC80000}"/>
    <cellStyle name="Normal 3 6" xfId="223" xr:uid="{00000000-0005-0000-0000-0000FBC80000}"/>
    <cellStyle name="Normal 3 7" xfId="51475" xr:uid="{00000000-0005-0000-0000-0000FCC80000}"/>
    <cellStyle name="Normal 4" xfId="58" xr:uid="{00000000-0005-0000-0000-0000FDC80000}"/>
    <cellStyle name="Normal 5" xfId="139" xr:uid="{00000000-0005-0000-0000-0000FEC80000}"/>
    <cellStyle name="Normal 6" xfId="140" xr:uid="{00000000-0005-0000-0000-0000FFC80000}"/>
    <cellStyle name="Normal 7" xfId="141" xr:uid="{00000000-0005-0000-0000-000000C90000}"/>
    <cellStyle name="Normal 7 2" xfId="142" xr:uid="{00000000-0005-0000-0000-000001C90000}"/>
    <cellStyle name="Normal 8" xfId="2" xr:uid="{00000000-0005-0000-0000-000002C90000}"/>
    <cellStyle name="Normal 8 2" xfId="143" xr:uid="{00000000-0005-0000-0000-000003C90000}"/>
    <cellStyle name="Normal 9" xfId="144" xr:uid="{00000000-0005-0000-0000-000004C90000}"/>
    <cellStyle name="Normal 9 2" xfId="145" xr:uid="{00000000-0005-0000-0000-000005C90000}"/>
    <cellStyle name="Normal_Sheet1" xfId="178" xr:uid="{00000000-0005-0000-0000-000006C90000}"/>
    <cellStyle name="Note 2" xfId="41" xr:uid="{00000000-0005-0000-0000-000007C90000}"/>
    <cellStyle name="Note 2 2" xfId="146" xr:uid="{00000000-0005-0000-0000-000008C90000}"/>
    <cellStyle name="Note 2 3" xfId="51484" xr:uid="{00000000-0005-0000-0000-000009C90000}"/>
    <cellStyle name="Note 3" xfId="147" xr:uid="{00000000-0005-0000-0000-00000AC90000}"/>
    <cellStyle name="Note 3 2" xfId="51485" xr:uid="{00000000-0005-0000-0000-00000BC90000}"/>
    <cellStyle name="Note 4" xfId="148" xr:uid="{00000000-0005-0000-0000-00000CC90000}"/>
    <cellStyle name="Note 4 2" xfId="174" xr:uid="{00000000-0005-0000-0000-00000DC90000}"/>
    <cellStyle name="Note 4 2 2" xfId="265" xr:uid="{00000000-0005-0000-0000-00000EC90000}"/>
    <cellStyle name="Note 4 3" xfId="242" xr:uid="{00000000-0005-0000-0000-00000FC90000}"/>
    <cellStyle name="Output 2" xfId="42" xr:uid="{00000000-0005-0000-0000-000010C90000}"/>
    <cellStyle name="Output 3" xfId="149" xr:uid="{00000000-0005-0000-0000-000011C90000}"/>
    <cellStyle name="Percent 2" xfId="56" xr:uid="{00000000-0005-0000-0000-000012C90000}"/>
    <cellStyle name="Percent 3" xfId="51477" xr:uid="{00000000-0005-0000-0000-000013C90000}"/>
    <cellStyle name="Percent 3 2" xfId="51478" xr:uid="{00000000-0005-0000-0000-000014C90000}"/>
    <cellStyle name="Percent 3 2 2" xfId="51479" xr:uid="{00000000-0005-0000-0000-000015C90000}"/>
    <cellStyle name="Percent 4" xfId="51480" xr:uid="{00000000-0005-0000-0000-000016C90000}"/>
    <cellStyle name="Percent 5" xfId="51481" xr:uid="{00000000-0005-0000-0000-000017C90000}"/>
    <cellStyle name="Title" xfId="63" builtinId="15" customBuiltin="1"/>
    <cellStyle name="Title 2" xfId="43" xr:uid="{00000000-0005-0000-0000-000019C90000}"/>
    <cellStyle name="Total 2" xfId="44" xr:uid="{00000000-0005-0000-0000-00001AC90000}"/>
    <cellStyle name="Total 3" xfId="150" xr:uid="{00000000-0005-0000-0000-00001BC90000}"/>
    <cellStyle name="Warning Text 2" xfId="45" xr:uid="{00000000-0005-0000-0000-00001CC90000}"/>
    <cellStyle name="Warning Text 3" xfId="151" xr:uid="{00000000-0005-0000-0000-00001DC90000}"/>
  </cellStyles>
  <dxfs count="274">
    <dxf>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ill>
        <patternFill>
          <bgColor indexed="43"/>
        </patternFill>
      </fill>
    </dxf>
    <dxf>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ill>
        <patternFill>
          <bgColor indexed="43"/>
        </patternFill>
      </fill>
    </dxf>
    <dxf>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ill>
        <patternFill>
          <bgColor indexed="43"/>
        </patternFill>
      </fill>
    </dxf>
    <dxf>
      <fill>
        <patternFill>
          <bgColor rgb="FF00B050"/>
        </patternFill>
      </fill>
    </dxf>
    <dxf>
      <fill>
        <patternFill>
          <bgColor rgb="FFFF0000"/>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s>
  <tableStyles count="0" defaultTableStyle="TableStyleMedium2" defaultPivotStyle="PivotStyleLight16"/>
  <colors>
    <mruColors>
      <color rgb="FF4F81BD"/>
      <color rgb="FFAAD3F8"/>
      <color rgb="FFFAFC9E"/>
      <color rgb="FF000080"/>
      <color rgb="FFFFB81C"/>
      <color rgb="FFEAEAEA"/>
      <color rgb="FF005EB8"/>
      <color rgb="FF003360"/>
      <color rgb="FF003350"/>
      <color rgb="FF0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customXml" Target="../customXml/item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0</xdr:colOff>
      <xdr:row>45</xdr:row>
      <xdr:rowOff>28575</xdr:rowOff>
    </xdr:from>
    <xdr:to>
      <xdr:col>3</xdr:col>
      <xdr:colOff>0</xdr:colOff>
      <xdr:row>46</xdr:row>
      <xdr:rowOff>274955</xdr:rowOff>
    </xdr:to>
    <xdr:sp macro="" textlink="">
      <xdr:nvSpPr>
        <xdr:cNvPr id="5" name="Rectangle 20">
          <a:extLst>
            <a:ext uri="{FF2B5EF4-FFF2-40B4-BE49-F238E27FC236}">
              <a16:creationId xmlns:a16="http://schemas.microsoft.com/office/drawing/2014/main" id="{00000000-0008-0000-0000-000005000000}"/>
            </a:ext>
          </a:extLst>
        </xdr:cNvPr>
        <xdr:cNvSpPr>
          <a:spLocks noChangeArrowheads="1"/>
        </xdr:cNvSpPr>
      </xdr:nvSpPr>
      <xdr:spPr bwMode="auto">
        <a:xfrm>
          <a:off x="0" y="23717250"/>
          <a:ext cx="7639050" cy="598805"/>
        </a:xfrm>
        <a:prstGeom prst="rect">
          <a:avLst/>
        </a:prstGeom>
        <a:solidFill>
          <a:sysClr val="window" lastClr="FFFFFF"/>
        </a:solidFill>
        <a:ln>
          <a:noFill/>
        </a:ln>
      </xdr:spPr>
      <xdr:txBody>
        <a:bodyPr vertOverflow="clip" wrap="square" lIns="36576" tIns="22860" rIns="0" bIns="22860" anchor="ctr" upright="1"/>
        <a:lstStyle/>
        <a:p>
          <a:r>
            <a:rPr lang="en-GB" sz="1000">
              <a:effectLst/>
              <a:latin typeface="Arial" panose="020B0604020202020204" pitchFamily="34" charset="0"/>
              <a:ea typeface="+mn-ea"/>
              <a:cs typeface="Arial" panose="020B0604020202020204" pitchFamily="34" charset="0"/>
            </a:rPr>
            <a:t>Copyright © 2025 NHS England</a:t>
          </a:r>
        </a:p>
        <a:p>
          <a:pPr rtl="0" eaLnBrk="1" fontAlgn="auto" latinLnBrk="0" hangingPunct="1"/>
          <a:endParaRPr lang="en-GB" sz="1050">
            <a:effectLst/>
          </a:endParaRPr>
        </a:p>
      </xdr:txBody>
    </xdr:sp>
    <xdr:clientData/>
  </xdr:twoCellAnchor>
  <xdr:twoCellAnchor>
    <xdr:from>
      <xdr:col>0</xdr:col>
      <xdr:colOff>1</xdr:colOff>
      <xdr:row>0</xdr:row>
      <xdr:rowOff>0</xdr:rowOff>
    </xdr:from>
    <xdr:to>
      <xdr:col>2</xdr:col>
      <xdr:colOff>5248275</xdr:colOff>
      <xdr:row>7</xdr:row>
      <xdr:rowOff>104775</xdr:rowOff>
    </xdr:to>
    <xdr:sp macro="" textlink="">
      <xdr:nvSpPr>
        <xdr:cNvPr id="13" name="Rectangle 2">
          <a:extLst>
            <a:ext uri="{FF2B5EF4-FFF2-40B4-BE49-F238E27FC236}">
              <a16:creationId xmlns:a16="http://schemas.microsoft.com/office/drawing/2014/main" id="{00000000-0008-0000-0000-00000D000000}"/>
            </a:ext>
          </a:extLst>
        </xdr:cNvPr>
        <xdr:cNvSpPr>
          <a:spLocks noChangeArrowheads="1"/>
        </xdr:cNvSpPr>
      </xdr:nvSpPr>
      <xdr:spPr bwMode="auto">
        <a:xfrm>
          <a:off x="1" y="0"/>
          <a:ext cx="7839074" cy="1238250"/>
        </a:xfrm>
        <a:prstGeom prst="rect">
          <a:avLst/>
        </a:prstGeom>
        <a:solidFill>
          <a:schemeClr val="bg1"/>
        </a:solidFill>
        <a:ln>
          <a:noFill/>
        </a:ln>
      </xdr:spPr>
    </xdr:sp>
    <xdr:clientData/>
  </xdr:twoCellAnchor>
  <xdr:twoCellAnchor editAs="oneCell">
    <xdr:from>
      <xdr:col>2</xdr:col>
      <xdr:colOff>5438775</xdr:colOff>
      <xdr:row>0</xdr:row>
      <xdr:rowOff>1</xdr:rowOff>
    </xdr:from>
    <xdr:to>
      <xdr:col>4</xdr:col>
      <xdr:colOff>209550</xdr:colOff>
      <xdr:row>7</xdr:row>
      <xdr:rowOff>163333</xdr:rowOff>
    </xdr:to>
    <xdr:pic>
      <xdr:nvPicPr>
        <xdr:cNvPr id="2" name="Picture 1">
          <a:extLst>
            <a:ext uri="{FF2B5EF4-FFF2-40B4-BE49-F238E27FC236}">
              <a16:creationId xmlns:a16="http://schemas.microsoft.com/office/drawing/2014/main" id="{18A85C44-9740-CCA0-22CE-F10E0F26E7A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43800" y="1"/>
          <a:ext cx="1552575" cy="12936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80681</xdr:colOff>
      <xdr:row>4</xdr:row>
      <xdr:rowOff>125505</xdr:rowOff>
    </xdr:from>
    <xdr:to>
      <xdr:col>1</xdr:col>
      <xdr:colOff>4298449</xdr:colOff>
      <xdr:row>4</xdr:row>
      <xdr:rowOff>1460783</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80681" y="992280"/>
          <a:ext cx="5122643" cy="1335278"/>
        </a:xfrm>
        <a:prstGeom prst="rect">
          <a:avLst/>
        </a:prstGeom>
        <a:solidFill>
          <a:schemeClr val="lt1"/>
        </a:solidFill>
        <a:ln w="1905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50" b="1">
              <a:latin typeface="Arial" pitchFamily="34" charset="0"/>
              <a:cs typeface="Arial" pitchFamily="34" charset="0"/>
            </a:rPr>
            <a:t>CYPREJ0nn </a:t>
          </a:r>
        </a:p>
        <a:p>
          <a:endParaRPr lang="en-GB" sz="1050">
            <a:latin typeface="Arial" pitchFamily="34" charset="0"/>
            <a:cs typeface="Arial" pitchFamily="34" charset="0"/>
          </a:endParaRPr>
        </a:p>
        <a:p>
          <a:r>
            <a:rPr lang="en-GB" sz="1050">
              <a:latin typeface="Arial" pitchFamily="34" charset="0"/>
              <a:cs typeface="Arial" pitchFamily="34" charset="0"/>
            </a:rPr>
            <a:t>Rejection errors that have caused the WHOLE SUBMISSION FILE to be rejected.</a:t>
          </a:r>
        </a:p>
        <a:p>
          <a:endParaRPr lang="en-GB" sz="1050">
            <a:latin typeface="Arial" pitchFamily="34" charset="0"/>
            <a:cs typeface="Arial" pitchFamily="34" charset="0"/>
          </a:endParaRPr>
        </a:p>
        <a:p>
          <a:r>
            <a:rPr lang="en-GB" sz="1050">
              <a:latin typeface="Arial" pitchFamily="34" charset="0"/>
              <a:cs typeface="Arial" pitchFamily="34" charset="0"/>
            </a:rPr>
            <a:t>These checks are made on </a:t>
          </a:r>
          <a:r>
            <a:rPr lang="en-GB" sz="1050" b="1" i="1">
              <a:latin typeface="Arial" pitchFamily="34" charset="0"/>
              <a:cs typeface="Arial" pitchFamily="34" charset="0"/>
            </a:rPr>
            <a:t>all the records submitted </a:t>
          </a:r>
          <a:r>
            <a:rPr lang="en-GB" sz="1050">
              <a:latin typeface="Arial" pitchFamily="34" charset="0"/>
              <a:cs typeface="Arial" pitchFamily="34" charset="0"/>
            </a:rPr>
            <a:t>by the</a:t>
          </a:r>
          <a:r>
            <a:rPr lang="en-GB" sz="1050" baseline="0">
              <a:latin typeface="Arial" pitchFamily="34" charset="0"/>
              <a:cs typeface="Arial" pitchFamily="34" charset="0"/>
            </a:rPr>
            <a:t> d</a:t>
          </a:r>
          <a:r>
            <a:rPr lang="en-GB" sz="1050">
              <a:latin typeface="Arial" pitchFamily="34" charset="0"/>
              <a:cs typeface="Arial" pitchFamily="34" charset="0"/>
            </a:rPr>
            <a:t>ata provider, regardless of whether they are subsequently deemed to be "not for this reporting period".  </a:t>
          </a:r>
        </a:p>
      </xdr:txBody>
    </xdr:sp>
    <xdr:clientData/>
  </xdr:twoCellAnchor>
  <xdr:twoCellAnchor>
    <xdr:from>
      <xdr:col>0</xdr:col>
      <xdr:colOff>80121</xdr:colOff>
      <xdr:row>5</xdr:row>
      <xdr:rowOff>148044</xdr:rowOff>
    </xdr:from>
    <xdr:to>
      <xdr:col>3</xdr:col>
      <xdr:colOff>1705595</xdr:colOff>
      <xdr:row>5</xdr:row>
      <xdr:rowOff>1602884</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80121" y="3475842"/>
          <a:ext cx="12382772" cy="1454840"/>
        </a:xfrm>
        <a:prstGeom prst="rect">
          <a:avLst/>
        </a:prstGeom>
        <a:solidFill>
          <a:schemeClr val="lt1"/>
        </a:solidFill>
        <a:ln w="1905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50">
              <a:latin typeface="Arial" pitchFamily="34" charset="0"/>
              <a:cs typeface="Arial" pitchFamily="34" charset="0"/>
            </a:rPr>
            <a:t>If the file HAS NOT been rejected,</a:t>
          </a:r>
          <a:r>
            <a:rPr lang="en-GB" sz="1050" baseline="0">
              <a:latin typeface="Arial" pitchFamily="34" charset="0"/>
              <a:cs typeface="Arial" pitchFamily="34" charset="0"/>
            </a:rPr>
            <a:t> then this report will contain the text:</a:t>
          </a:r>
        </a:p>
        <a:p>
          <a:endParaRPr lang="en-GB" sz="1050" baseline="0">
            <a:latin typeface="Arial" pitchFamily="34" charset="0"/>
            <a:cs typeface="Arial" pitchFamily="34" charset="0"/>
          </a:endParaRPr>
        </a:p>
        <a:p>
          <a:r>
            <a:rPr lang="en-GB" sz="1050" b="1" i="1">
              <a:latin typeface="Arial" pitchFamily="34" charset="0"/>
              <a:cs typeface="Arial" pitchFamily="34" charset="0"/>
            </a:rPr>
            <a:t>File &lt;BSPID&gt; has</a:t>
          </a:r>
          <a:r>
            <a:rPr lang="en-GB" sz="1050" b="1" i="1" baseline="0">
              <a:latin typeface="Arial" pitchFamily="34" charset="0"/>
              <a:cs typeface="Arial" pitchFamily="34" charset="0"/>
            </a:rPr>
            <a:t> completed</a:t>
          </a:r>
          <a:r>
            <a:rPr lang="en-GB" sz="1050" b="1" i="1">
              <a:latin typeface="Arial" pitchFamily="34" charset="0"/>
              <a:cs typeface="Arial" pitchFamily="34" charset="0"/>
            </a:rPr>
            <a:t> file-level validation check and has</a:t>
          </a:r>
          <a:r>
            <a:rPr lang="en-GB" sz="1050" b="1" i="1" baseline="0">
              <a:latin typeface="Arial" pitchFamily="34" charset="0"/>
              <a:cs typeface="Arial" pitchFamily="34" charset="0"/>
            </a:rPr>
            <a:t> been passed to data validation</a:t>
          </a:r>
          <a:r>
            <a:rPr lang="en-GB" sz="1050" b="1" i="1">
              <a:latin typeface="Arial" pitchFamily="34" charset="0"/>
              <a:cs typeface="Arial" pitchFamily="34" charset="0"/>
            </a:rPr>
            <a:t> .  NB. There may be field level errors</a:t>
          </a:r>
          <a:r>
            <a:rPr lang="en-GB" sz="1050" b="1" i="1" baseline="0">
              <a:latin typeface="Arial" pitchFamily="34" charset="0"/>
              <a:cs typeface="Arial" pitchFamily="34" charset="0"/>
            </a:rPr>
            <a:t> and warnings that the data provider should still take note of and remedy.</a:t>
          </a:r>
        </a:p>
        <a:p>
          <a:endParaRPr lang="en-GB" sz="1050" b="1" i="1" baseline="0">
            <a:latin typeface="Arial" pitchFamily="34" charset="0"/>
            <a:cs typeface="Arial" pitchFamily="34" charset="0"/>
          </a:endParaRPr>
        </a:p>
        <a:p>
          <a:r>
            <a:rPr lang="en-GB" sz="1050" b="0" i="0" baseline="0">
              <a:latin typeface="Arial" pitchFamily="34" charset="0"/>
              <a:cs typeface="Arial" pitchFamily="34" charset="0"/>
            </a:rPr>
            <a:t>Otherwise, the report will contain the following text followed by some or all of the rejection errors below:</a:t>
          </a:r>
        </a:p>
        <a:p>
          <a:endParaRPr lang="en-GB" sz="1050" b="0" i="0" baseline="0">
            <a:latin typeface="Arial" pitchFamily="34" charset="0"/>
            <a:cs typeface="Arial" pitchFamily="34" charset="0"/>
          </a:endParaRPr>
        </a:p>
        <a:p>
          <a:r>
            <a:rPr lang="en-GB" sz="1050" b="1" i="1">
              <a:latin typeface="Arial" pitchFamily="34" charset="0"/>
              <a:cs typeface="Arial" pitchFamily="34" charset="0"/>
            </a:rPr>
            <a:t>File &lt;BSPID&gt;</a:t>
          </a:r>
          <a:r>
            <a:rPr lang="en-GB" sz="1050" b="1" i="1" baseline="0">
              <a:latin typeface="Arial" pitchFamily="34" charset="0"/>
              <a:cs typeface="Arial" pitchFamily="34" charset="0"/>
            </a:rPr>
            <a:t> </a:t>
          </a:r>
          <a:r>
            <a:rPr lang="en-GB" sz="1050" b="1" i="1">
              <a:latin typeface="Arial" pitchFamily="34" charset="0"/>
              <a:cs typeface="Arial" pitchFamily="34" charset="0"/>
            </a:rPr>
            <a:t>did not pass validation and cannot be processed for the following reasons:`</a:t>
          </a:r>
        </a:p>
      </xdr:txBody>
    </xdr:sp>
    <xdr:clientData/>
  </xdr:twoCellAnchor>
  <xdr:twoCellAnchor>
    <xdr:from>
      <xdr:col>2</xdr:col>
      <xdr:colOff>78777</xdr:colOff>
      <xdr:row>4</xdr:row>
      <xdr:rowOff>142090</xdr:rowOff>
    </xdr:from>
    <xdr:to>
      <xdr:col>3</xdr:col>
      <xdr:colOff>1705702</xdr:colOff>
      <xdr:row>4</xdr:row>
      <xdr:rowOff>1461247</xdr:rowOff>
    </xdr:to>
    <xdr:sp macro="" textlink="">
      <xdr:nvSpPr>
        <xdr:cNvPr id="4" name="TextBox 3">
          <a:extLst>
            <a:ext uri="{FF2B5EF4-FFF2-40B4-BE49-F238E27FC236}">
              <a16:creationId xmlns:a16="http://schemas.microsoft.com/office/drawing/2014/main" id="{00000000-0008-0000-0400-000004000000}"/>
            </a:ext>
          </a:extLst>
        </xdr:cNvPr>
        <xdr:cNvSpPr txBox="1"/>
      </xdr:nvSpPr>
      <xdr:spPr>
        <a:xfrm>
          <a:off x="5317527" y="1008865"/>
          <a:ext cx="6427525" cy="1319157"/>
        </a:xfrm>
        <a:prstGeom prst="rect">
          <a:avLst/>
        </a:prstGeom>
        <a:solidFill>
          <a:schemeClr val="lt1"/>
        </a:solidFill>
        <a:ln w="1905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50" b="1">
              <a:solidFill>
                <a:sysClr val="windowText" lastClr="000000"/>
              </a:solidFill>
              <a:latin typeface="Arial" pitchFamily="34" charset="0"/>
              <a:cs typeface="Arial" pitchFamily="34" charset="0"/>
            </a:rPr>
            <a:t>CYPREJ101 only</a:t>
          </a:r>
        </a:p>
        <a:p>
          <a:endParaRPr lang="en-GB" sz="1050">
            <a:solidFill>
              <a:sysClr val="windowText" lastClr="000000"/>
            </a:solidFill>
            <a:latin typeface="Arial" pitchFamily="34" charset="0"/>
            <a:cs typeface="Arial" pitchFamily="34" charset="0"/>
          </a:endParaRPr>
        </a:p>
        <a:p>
          <a:r>
            <a:rPr lang="en-GB" sz="1050">
              <a:solidFill>
                <a:sysClr val="windowText" lastClr="000000"/>
              </a:solidFill>
              <a:latin typeface="Arial" pitchFamily="34" charset="0"/>
              <a:cs typeface="Arial" pitchFamily="34" charset="0"/>
            </a:rPr>
            <a:t>Rejection error that highlights that all the records for a particular reporting period have been rejected</a:t>
          </a:r>
          <a:r>
            <a:rPr lang="en-GB" sz="1050" baseline="0">
              <a:solidFill>
                <a:sysClr val="windowText" lastClr="000000"/>
              </a:solidFill>
              <a:latin typeface="Arial" pitchFamily="34" charset="0"/>
              <a:cs typeface="Arial" pitchFamily="34" charset="0"/>
            </a:rPr>
            <a:t> and hence the submission for that reporting period has been effectively rejected.  </a:t>
          </a:r>
        </a:p>
        <a:p>
          <a:endParaRPr lang="en-GB" sz="1050" baseline="0">
            <a:solidFill>
              <a:sysClr val="windowText" lastClr="000000"/>
            </a:solidFill>
            <a:latin typeface="Arial" pitchFamily="34" charset="0"/>
            <a:cs typeface="Arial" pitchFamily="34" charset="0"/>
          </a:endParaRPr>
        </a:p>
        <a:p>
          <a:r>
            <a:rPr lang="en-GB" sz="1050" baseline="0">
              <a:solidFill>
                <a:sysClr val="windowText" lastClr="000000"/>
              </a:solidFill>
              <a:latin typeface="Arial" pitchFamily="34" charset="0"/>
              <a:cs typeface="Arial" pitchFamily="34" charset="0"/>
            </a:rPr>
            <a:t>NB.  If the file has been submitted for more than one reporting period, then the other reporting periods may still have been successful.</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16</xdr:col>
      <xdr:colOff>5979318</xdr:colOff>
      <xdr:row>33</xdr:row>
      <xdr:rowOff>48154</xdr:rowOff>
    </xdr:from>
    <xdr:to>
      <xdr:col>17</xdr:col>
      <xdr:colOff>0</xdr:colOff>
      <xdr:row>37</xdr:row>
      <xdr:rowOff>135466</xdr:rowOff>
    </xdr:to>
    <xdr:pic>
      <xdr:nvPicPr>
        <xdr:cNvPr id="8" name="Picture 7" descr="image002">
          <a:extLst>
            <a:ext uri="{FF2B5EF4-FFF2-40B4-BE49-F238E27FC236}">
              <a16:creationId xmlns:a16="http://schemas.microsoft.com/office/drawing/2014/main" id="{00000000-0008-0000-2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70735" y="16812154"/>
          <a:ext cx="1466850" cy="722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hscic.gov.uk/Documents%20and%20Settings/pcroft/Local%20Settings/Temporary%20Internet%20Files/Content.Outlook/BVF6NO92/CCN%20-%20MHMDS%20Extrac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My%20Documents\Jobs\SUS\PbR\Reference\NPFIT-NCR-TST-0458-01_Testref06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Windows\system32\IC.Green.Net\IC_User_DFS\Users\deel1\Desktop\Maternity%20Services%20Data%20Set%20Technical%20Output%20Specificat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Contents"/>
      <sheetName val="Change Log"/>
      <sheetName val="MHMDS Extract"/>
      <sheetName val="Extract Envelope file"/>
      <sheetName val="Copyright (c)"/>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SheetIndex"/>
      <sheetName val="BTList"/>
      <sheetName val="BT_Sheet2"/>
      <sheetName val="01_HRG Hierarchy1"/>
      <sheetName val="03_OldAdmittedPatientCareTariff"/>
      <sheetName val="2_SSCRank"/>
      <sheetName val="3_APC_HRGExclude"/>
      <sheetName val="4A_APCExclTFC"/>
      <sheetName val="4B_APCExclMSC"/>
      <sheetName val="5_AND_8_ExcusionsFromSSCTopUp"/>
      <sheetName val="6_SS_Adjust"/>
      <sheetName val="7_SSTopUp"/>
      <sheetName val="9A_OutpatAttend_TFC"/>
      <sheetName val="9b_OutPatientAttend_MSC"/>
      <sheetName val="10_OPCS4_OP_Codes"/>
      <sheetName val="11_AE_Excluded_Sites"/>
      <sheetName val="12_MFF"/>
      <sheetName val="13_FlexAndFreez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101Booking"/>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enquiries@nhsdigital.nhs.uk" TargetMode="External"/><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xml.rels><?xml version="1.0" encoding="UTF-8" standalone="yes"?>
<Relationships xmlns="http://schemas.openxmlformats.org/package/2006/relationships"><Relationship Id="rId3" Type="http://schemas.openxmlformats.org/officeDocument/2006/relationships/hyperlink" Target="http://msdn.microsoft.com/en-us/library/ms256131(v=vs.110).aspx" TargetMode="External"/><Relationship Id="rId2" Type="http://schemas.openxmlformats.org/officeDocument/2006/relationships/hyperlink" Target="http://msdn.microsoft.com/en-us/library/ms186939.aspx" TargetMode="External"/><Relationship Id="rId1" Type="http://schemas.openxmlformats.org/officeDocument/2006/relationships/hyperlink" Target="http://msdn.microsoft.com/en-gb/library/ms187745.aspx" TargetMode="External"/><Relationship Id="rId6" Type="http://schemas.openxmlformats.org/officeDocument/2006/relationships/printerSettings" Target="../printerSettings/printerSettings6.bin"/><Relationship Id="rId5" Type="http://schemas.openxmlformats.org/officeDocument/2006/relationships/hyperlink" Target="http://msdn.microsoft.com/en-us/library/bb677243.aspx" TargetMode="External"/><Relationship Id="rId4" Type="http://schemas.openxmlformats.org/officeDocument/2006/relationships/hyperlink" Target="http://office.microsoft.com/en-gb/access-help/introduction-to-data-types-and-field-properties-HA010341783.aspx" TargetMode="Externa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tabColor indexed="10"/>
    <pageSetUpPr fitToPage="1"/>
  </sheetPr>
  <dimension ref="A8:E84"/>
  <sheetViews>
    <sheetView showGridLines="0" tabSelected="1" zoomScaleNormal="100" workbookViewId="0"/>
  </sheetViews>
  <sheetFormatPr defaultRowHeight="13.2"/>
  <cols>
    <col min="1" max="1" width="16.21875" customWidth="1"/>
    <col min="2" max="2" width="13.88671875" customWidth="1"/>
    <col min="3" max="3" width="79.21875" customWidth="1"/>
    <col min="4" max="4" width="17.77734375" customWidth="1"/>
    <col min="5" max="5" width="38" customWidth="1"/>
    <col min="8" max="8" width="15.21875" customWidth="1"/>
    <col min="10" max="10" width="17.5546875" customWidth="1"/>
  </cols>
  <sheetData>
    <row r="8" spans="1:5" ht="35.1" customHeight="1">
      <c r="A8" s="805" t="s">
        <v>0</v>
      </c>
      <c r="B8" s="805"/>
      <c r="C8" s="805"/>
      <c r="D8" s="184"/>
      <c r="E8" s="184"/>
    </row>
    <row r="9" spans="1:5" ht="8.25" customHeight="1">
      <c r="A9" s="180"/>
      <c r="B9" s="180"/>
      <c r="C9" s="180"/>
      <c r="D9" s="180"/>
      <c r="E9" s="180"/>
    </row>
    <row r="10" spans="1:5" ht="33.6">
      <c r="A10" s="805" t="s">
        <v>1</v>
      </c>
      <c r="B10" s="805"/>
      <c r="C10" s="805"/>
      <c r="D10" s="805"/>
      <c r="E10" s="805"/>
    </row>
    <row r="11" spans="1:5" ht="16.5" customHeight="1">
      <c r="A11" s="3"/>
      <c r="B11" s="4"/>
      <c r="C11" s="5"/>
    </row>
    <row r="12" spans="1:5" ht="31.5" customHeight="1">
      <c r="A12" s="181" t="s">
        <v>2</v>
      </c>
      <c r="B12" s="4"/>
      <c r="C12" s="5"/>
    </row>
    <row r="13" spans="1:5" ht="111.75" customHeight="1">
      <c r="A13" s="806" t="s">
        <v>3</v>
      </c>
      <c r="B13" s="806"/>
      <c r="C13" s="806"/>
    </row>
    <row r="14" spans="1:5" ht="24.6">
      <c r="A14" s="181" t="s">
        <v>4</v>
      </c>
      <c r="B14" s="168"/>
      <c r="C14" s="168"/>
    </row>
    <row r="15" spans="1:5" ht="189.75" customHeight="1">
      <c r="A15" s="806" t="s">
        <v>5</v>
      </c>
      <c r="B15" s="806"/>
      <c r="C15" s="806"/>
    </row>
    <row r="16" spans="1:5" ht="24.6">
      <c r="A16" s="181" t="s">
        <v>6</v>
      </c>
      <c r="B16" s="169"/>
      <c r="C16" s="169"/>
    </row>
    <row r="17" spans="1:5" ht="144" customHeight="1">
      <c r="A17" s="807" t="s">
        <v>6739</v>
      </c>
      <c r="B17" s="807"/>
      <c r="C17" s="807"/>
    </row>
    <row r="18" spans="1:5" ht="12.75" customHeight="1">
      <c r="A18" s="3"/>
      <c r="B18" s="4"/>
      <c r="C18" s="5"/>
    </row>
    <row r="19" spans="1:5" ht="25.5" customHeight="1">
      <c r="A19" s="181" t="s">
        <v>7</v>
      </c>
      <c r="B19" s="6"/>
    </row>
    <row r="20" spans="1:5" ht="30" customHeight="1">
      <c r="A20" s="672" t="s">
        <v>8</v>
      </c>
      <c r="B20" s="672" t="s">
        <v>9</v>
      </c>
      <c r="C20" s="672" t="s">
        <v>10</v>
      </c>
      <c r="D20" s="672" t="s">
        <v>11</v>
      </c>
      <c r="E20" s="672" t="s">
        <v>12</v>
      </c>
    </row>
    <row r="21" spans="1:5" ht="52.8" hidden="1">
      <c r="A21" s="673" t="s">
        <v>13</v>
      </c>
      <c r="B21" s="674">
        <v>42703</v>
      </c>
      <c r="C21" s="491" t="s">
        <v>14</v>
      </c>
      <c r="D21" s="491" t="s">
        <v>15</v>
      </c>
      <c r="E21" s="543" t="s">
        <v>16</v>
      </c>
    </row>
    <row r="22" spans="1:5" ht="52.8" hidden="1">
      <c r="A22" s="673" t="s">
        <v>17</v>
      </c>
      <c r="B22" s="674">
        <v>42738</v>
      </c>
      <c r="C22" s="491" t="s">
        <v>18</v>
      </c>
      <c r="D22" s="491" t="s">
        <v>15</v>
      </c>
      <c r="E22" s="543" t="s">
        <v>16</v>
      </c>
    </row>
    <row r="23" spans="1:5" ht="26.4" hidden="1">
      <c r="A23" s="673" t="s">
        <v>19</v>
      </c>
      <c r="B23" s="674">
        <v>42741</v>
      </c>
      <c r="C23" s="491" t="s">
        <v>20</v>
      </c>
      <c r="D23" s="491" t="s">
        <v>21</v>
      </c>
      <c r="E23" s="543" t="s">
        <v>22</v>
      </c>
    </row>
    <row r="24" spans="1:5" ht="26.4" hidden="1">
      <c r="A24" s="673" t="s">
        <v>23</v>
      </c>
      <c r="B24" s="674">
        <v>42747</v>
      </c>
      <c r="C24" s="491" t="s">
        <v>24</v>
      </c>
      <c r="D24" s="491" t="s">
        <v>15</v>
      </c>
      <c r="E24" s="543" t="s">
        <v>25</v>
      </c>
    </row>
    <row r="25" spans="1:5" ht="26.4" hidden="1">
      <c r="A25" s="673" t="s">
        <v>26</v>
      </c>
      <c r="B25" s="674">
        <v>42794</v>
      </c>
      <c r="C25" s="491" t="s">
        <v>27</v>
      </c>
      <c r="D25" s="491" t="s">
        <v>15</v>
      </c>
      <c r="E25" s="543" t="s">
        <v>28</v>
      </c>
    </row>
    <row r="26" spans="1:5" ht="26.4" hidden="1">
      <c r="A26" s="673" t="s">
        <v>29</v>
      </c>
      <c r="B26" s="674">
        <v>42800</v>
      </c>
      <c r="C26" s="491" t="s">
        <v>30</v>
      </c>
      <c r="D26" s="491" t="s">
        <v>15</v>
      </c>
      <c r="E26" s="543" t="s">
        <v>31</v>
      </c>
    </row>
    <row r="27" spans="1:5" ht="20.100000000000001" customHeight="1">
      <c r="A27" s="811" t="s">
        <v>32</v>
      </c>
      <c r="B27" s="809">
        <v>44480</v>
      </c>
      <c r="C27" s="810" t="s">
        <v>33</v>
      </c>
      <c r="D27" s="809" t="s">
        <v>34</v>
      </c>
      <c r="E27" s="813" t="s">
        <v>35</v>
      </c>
    </row>
    <row r="28" spans="1:5" ht="60.6" customHeight="1">
      <c r="A28" s="811"/>
      <c r="B28" s="809"/>
      <c r="C28" s="810"/>
      <c r="D28" s="809"/>
      <c r="E28" s="813"/>
    </row>
    <row r="29" spans="1:5" ht="62.1" customHeight="1">
      <c r="A29" s="675" t="s">
        <v>36</v>
      </c>
      <c r="B29" s="674">
        <v>44567</v>
      </c>
      <c r="C29" s="674" t="s">
        <v>37</v>
      </c>
      <c r="D29" s="674" t="s">
        <v>34</v>
      </c>
      <c r="E29" s="543" t="s">
        <v>38</v>
      </c>
    </row>
    <row r="30" spans="1:5" ht="94.5" customHeight="1">
      <c r="A30" s="675" t="s">
        <v>39</v>
      </c>
      <c r="B30" s="674">
        <v>44567</v>
      </c>
      <c r="C30" s="491" t="s">
        <v>40</v>
      </c>
      <c r="D30" s="674" t="s">
        <v>34</v>
      </c>
      <c r="E30" s="543" t="s">
        <v>41</v>
      </c>
    </row>
    <row r="31" spans="1:5" ht="186.6" customHeight="1">
      <c r="A31" s="678" t="s">
        <v>42</v>
      </c>
      <c r="B31" s="679">
        <v>44820</v>
      </c>
      <c r="C31" s="491" t="s">
        <v>43</v>
      </c>
      <c r="D31" s="664" t="s">
        <v>34</v>
      </c>
      <c r="E31" s="491" t="s">
        <v>44</v>
      </c>
    </row>
    <row r="32" spans="1:5" ht="66.599999999999994" customHeight="1">
      <c r="A32" s="678" t="s">
        <v>45</v>
      </c>
      <c r="B32" s="679">
        <v>44838</v>
      </c>
      <c r="C32" s="491" t="s">
        <v>46</v>
      </c>
      <c r="D32" s="664" t="s">
        <v>34</v>
      </c>
      <c r="E32" s="491" t="s">
        <v>44</v>
      </c>
    </row>
    <row r="33" spans="1:5" ht="106.5" customHeight="1">
      <c r="A33" s="678" t="s">
        <v>47</v>
      </c>
      <c r="B33" s="679">
        <v>44848</v>
      </c>
      <c r="C33" s="491" t="s">
        <v>48</v>
      </c>
      <c r="D33" s="664" t="s">
        <v>34</v>
      </c>
      <c r="E33" s="491" t="s">
        <v>44</v>
      </c>
    </row>
    <row r="34" spans="1:5" ht="68.099999999999994" customHeight="1">
      <c r="A34" s="678" t="s">
        <v>49</v>
      </c>
      <c r="B34" s="679">
        <v>44881</v>
      </c>
      <c r="C34" s="491" t="s">
        <v>50</v>
      </c>
      <c r="D34" s="664" t="s">
        <v>34</v>
      </c>
      <c r="E34" s="491" t="s">
        <v>51</v>
      </c>
    </row>
    <row r="35" spans="1:5" ht="118.8">
      <c r="A35" s="678" t="s">
        <v>52</v>
      </c>
      <c r="B35" s="679">
        <v>44896</v>
      </c>
      <c r="C35" s="491" t="s">
        <v>6725</v>
      </c>
      <c r="D35" s="664" t="s">
        <v>34</v>
      </c>
      <c r="E35" s="491" t="s">
        <v>44</v>
      </c>
    </row>
    <row r="36" spans="1:5" ht="72" customHeight="1">
      <c r="A36" s="678" t="s">
        <v>6735</v>
      </c>
      <c r="B36" s="679">
        <v>44945</v>
      </c>
      <c r="C36" s="491" t="s">
        <v>6737</v>
      </c>
      <c r="D36" s="664" t="s">
        <v>34</v>
      </c>
      <c r="E36" s="491" t="s">
        <v>51</v>
      </c>
    </row>
    <row r="37" spans="1:5" ht="142.05000000000001" customHeight="1">
      <c r="A37" s="678" t="s">
        <v>6740</v>
      </c>
      <c r="B37" s="679">
        <v>45196</v>
      </c>
      <c r="C37" s="491" t="s">
        <v>6825</v>
      </c>
      <c r="D37" s="664" t="s">
        <v>34</v>
      </c>
      <c r="E37" s="491" t="s">
        <v>51</v>
      </c>
    </row>
    <row r="38" spans="1:5" ht="33.6" customHeight="1">
      <c r="A38" s="678" t="s">
        <v>6827</v>
      </c>
      <c r="B38" s="679">
        <v>45694</v>
      </c>
      <c r="C38" s="491" t="s">
        <v>6830</v>
      </c>
      <c r="D38" s="664" t="s">
        <v>34</v>
      </c>
      <c r="E38" s="804" t="s">
        <v>6831</v>
      </c>
    </row>
    <row r="39" spans="1:5">
      <c r="A39" s="812" t="s">
        <v>53</v>
      </c>
      <c r="B39" s="812"/>
      <c r="C39" s="273" t="s">
        <v>54</v>
      </c>
      <c r="D39" s="808"/>
      <c r="E39" s="808"/>
    </row>
    <row r="40" spans="1:5">
      <c r="A40" s="812"/>
      <c r="B40" s="812"/>
      <c r="C40" s="273" t="s">
        <v>6818</v>
      </c>
      <c r="D40" s="808"/>
      <c r="E40" s="808"/>
    </row>
    <row r="41" spans="1:5">
      <c r="A41" s="812"/>
      <c r="B41" s="812"/>
      <c r="C41" s="273" t="s">
        <v>55</v>
      </c>
      <c r="D41" s="808"/>
      <c r="E41" s="808"/>
    </row>
    <row r="42" spans="1:5">
      <c r="A42" s="812"/>
      <c r="B42" s="812"/>
      <c r="C42" s="273" t="s">
        <v>56</v>
      </c>
      <c r="D42" s="808"/>
      <c r="E42" s="808"/>
    </row>
    <row r="43" spans="1:5">
      <c r="A43" s="812"/>
      <c r="B43" s="812"/>
      <c r="C43" s="273" t="s">
        <v>57</v>
      </c>
      <c r="D43" s="808"/>
      <c r="E43" s="808"/>
    </row>
    <row r="44" spans="1:5">
      <c r="A44" s="812"/>
      <c r="B44" s="812"/>
      <c r="C44" s="676" t="s">
        <v>6819</v>
      </c>
      <c r="D44" s="808"/>
      <c r="E44" s="808"/>
    </row>
    <row r="45" spans="1:5" ht="27.75" customHeight="1">
      <c r="A45" s="812"/>
      <c r="B45" s="812"/>
      <c r="C45" s="677" t="s">
        <v>58</v>
      </c>
      <c r="D45" s="808"/>
      <c r="E45" s="808"/>
    </row>
    <row r="46" spans="1:5" ht="27.75" customHeight="1"/>
    <row r="47" spans="1:5" ht="27.75" customHeight="1"/>
    <row r="53" ht="30.75" customHeight="1"/>
    <row r="65" ht="42" customHeight="1"/>
    <row r="66" ht="21.75" customHeight="1"/>
    <row r="68" ht="27" customHeight="1"/>
    <row r="79" ht="42" customHeight="1"/>
    <row r="80" ht="42" customHeight="1"/>
    <row r="81" ht="42" customHeight="1"/>
    <row r="82" ht="42" customHeight="1"/>
    <row r="83" ht="42" customHeight="1"/>
    <row r="84" ht="42" customHeight="1"/>
  </sheetData>
  <customSheetViews>
    <customSheetView guid="{1CA2EE05-BFE3-417D-ABB6-27855DAD7E12}" showGridLines="0" fitToPage="1" printArea="1" showRuler="0">
      <selection activeCell="A5" sqref="A5"/>
      <pageMargins left="0" right="0" top="0" bottom="0" header="0" footer="0"/>
      <pageSetup paperSize="9" scale="88" fitToHeight="0" orientation="portrait" r:id="rId1"/>
      <headerFooter alignWithMargins="0"/>
    </customSheetView>
  </customSheetViews>
  <mergeCells count="13">
    <mergeCell ref="E39:E45"/>
    <mergeCell ref="D27:D28"/>
    <mergeCell ref="C27:C28"/>
    <mergeCell ref="B27:B28"/>
    <mergeCell ref="A27:A28"/>
    <mergeCell ref="A39:B45"/>
    <mergeCell ref="D39:D45"/>
    <mergeCell ref="E27:E28"/>
    <mergeCell ref="A10:E10"/>
    <mergeCell ref="A8:C8"/>
    <mergeCell ref="A13:C13"/>
    <mergeCell ref="A15:C15"/>
    <mergeCell ref="A17:C17"/>
  </mergeCells>
  <phoneticPr fontId="15" type="noConversion"/>
  <hyperlinks>
    <hyperlink ref="C45" r:id="rId2" xr:uid="{00000000-0004-0000-0000-000001000000}"/>
  </hyperlinks>
  <pageMargins left="0.25" right="0.25" top="0.75" bottom="0.75" header="0.3" footer="0.3"/>
  <pageSetup paperSize="8" scale="85" fitToHeight="0"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3">
    <tabColor rgb="FFFAFC9E"/>
    <pageSetUpPr fitToPage="1"/>
  </sheetPr>
  <dimension ref="A1:R23"/>
  <sheetViews>
    <sheetView zoomScaleNormal="100" workbookViewId="0"/>
  </sheetViews>
  <sheetFormatPr defaultColWidth="13.21875" defaultRowHeight="13.2"/>
  <cols>
    <col min="1" max="1" width="9.77734375" customWidth="1"/>
    <col min="2" max="2" width="19.44140625" customWidth="1"/>
    <col min="3" max="3" width="13.5546875" customWidth="1"/>
    <col min="4" max="4" width="30.77734375" customWidth="1"/>
    <col min="5" max="5" width="14" style="12" customWidth="1"/>
    <col min="6" max="6" width="10.77734375" customWidth="1"/>
    <col min="7" max="7" width="30.77734375" customWidth="1"/>
    <col min="8" max="9" width="11.5546875" customWidth="1"/>
    <col min="10" max="10" width="10.21875" customWidth="1"/>
    <col min="11" max="11" width="36" customWidth="1"/>
    <col min="12" max="12" width="14.21875" style="7" customWidth="1"/>
    <col min="13" max="13" width="102" customWidth="1"/>
    <col min="14" max="14" width="51.77734375" customWidth="1"/>
    <col min="15" max="15" width="13.77734375" customWidth="1"/>
    <col min="16" max="16" width="12.5546875" customWidth="1"/>
    <col min="17" max="17" width="13.77734375" customWidth="1"/>
    <col min="18" max="18" width="13.21875" customWidth="1"/>
  </cols>
  <sheetData>
    <row r="1" spans="1:18" s="12" customFormat="1">
      <c r="A1" s="490" t="s">
        <v>2075</v>
      </c>
      <c r="B1" s="490" t="s">
        <v>2075</v>
      </c>
      <c r="C1" s="490" t="s">
        <v>2075</v>
      </c>
      <c r="D1" s="490" t="s">
        <v>2075</v>
      </c>
      <c r="E1" s="490" t="s">
        <v>2075</v>
      </c>
      <c r="F1" s="490" t="s">
        <v>2075</v>
      </c>
      <c r="G1" s="490" t="s">
        <v>2075</v>
      </c>
      <c r="H1" s="490" t="s">
        <v>2078</v>
      </c>
      <c r="I1" s="490" t="s">
        <v>2078</v>
      </c>
      <c r="J1" s="490" t="s">
        <v>2078</v>
      </c>
      <c r="K1" s="490" t="s">
        <v>2078</v>
      </c>
      <c r="L1" s="490" t="s">
        <v>2075</v>
      </c>
      <c r="M1" s="490" t="s">
        <v>2078</v>
      </c>
      <c r="N1" s="490" t="s">
        <v>2078</v>
      </c>
      <c r="O1" s="490" t="s">
        <v>2078</v>
      </c>
      <c r="P1" s="490" t="s">
        <v>2078</v>
      </c>
      <c r="Q1" s="490" t="s">
        <v>2078</v>
      </c>
      <c r="R1" s="490" t="s">
        <v>2075</v>
      </c>
    </row>
    <row r="2" spans="1:18" s="8" customFormat="1" ht="14.25" customHeight="1">
      <c r="A2" s="238" t="s">
        <v>2776</v>
      </c>
      <c r="B2" s="234"/>
      <c r="C2" s="230"/>
      <c r="D2" s="227"/>
      <c r="E2" s="434"/>
      <c r="F2" s="227"/>
      <c r="G2" s="227"/>
      <c r="H2" s="227"/>
      <c r="I2" s="227"/>
      <c r="J2" s="227"/>
      <c r="K2" s="227"/>
      <c r="L2" s="227"/>
      <c r="M2" s="228"/>
      <c r="N2" s="227"/>
      <c r="O2" s="227"/>
      <c r="P2" s="227"/>
      <c r="Q2" s="227"/>
      <c r="R2" s="229"/>
    </row>
    <row r="3" spans="1:18" ht="168" customHeight="1">
      <c r="A3" s="551" t="s">
        <v>112</v>
      </c>
      <c r="B3" s="551"/>
      <c r="C3" s="551"/>
      <c r="D3" s="551"/>
      <c r="E3" s="558"/>
      <c r="F3" s="919" t="s">
        <v>2777</v>
      </c>
      <c r="G3" s="926"/>
      <c r="H3" s="919" t="s">
        <v>2778</v>
      </c>
      <c r="I3" s="920"/>
      <c r="J3" s="920"/>
      <c r="K3" s="926"/>
      <c r="L3" s="554" t="s">
        <v>2323</v>
      </c>
      <c r="M3" s="555" t="str">
        <f>"Group-level error/warning messages:"&amp;"
"&amp;IF(VLOOKUP(LEFT($A3,6),MDI,20,0)=0,"",VLOOKUP(LEFT($A3,6),MDI,20,0))</f>
        <v>Group-level error/warning messages:
CYP00201 - Group rejected - No valid CYP001 group transmitted for this Local Patient Identifier (Extended). Local Patient Identifier (Extended)=&lt;C002901&gt;
CYP00202 - Group rejected - More than one CYP002 provided for this Local Patient Identifier (Extended) + General Medical Practice (Patient Registration) + Start Date (GMP Patient Registration) combination. Local Patient Identifier (Extended)=&lt;C002901&gt; General Medical Practice (Patient Registration)=&lt;C002010&gt; Start Date (GMP Patient Registration)=&lt;C002020&gt;
CYP00221 - Group rejected - More than one CYP002 provided for this Local Patient Identifier (Extended) where End Date (GMP Patient Registration) is null. Local Patient Identifier (Extended)=&lt;C002901&gt;
CYP00222 - Warning - An End Date (GMP Patient Registration) has been submitted but there is no corresponding record with a consecutive Start Date (GMP Patient Registration) and different General Medical Practice (Patient Registration). Local Patient Identifier (Extended)=&lt;C002901&gt; Start Date (GMP Patient Registration)=&lt;C002020&gt; End Date (GMP Patient Registration)=&lt;C002030&gt; General Medical Practice (Patient Registration)=&lt;C002010&gt;</v>
      </c>
      <c r="N3" s="556"/>
      <c r="O3" s="556"/>
      <c r="P3" s="556"/>
      <c r="Q3" s="556"/>
      <c r="R3" s="557"/>
    </row>
    <row r="4" spans="1:18" ht="83.85" customHeight="1">
      <c r="A4" s="212" t="s">
        <v>2084</v>
      </c>
      <c r="B4" s="211" t="s">
        <v>2122</v>
      </c>
      <c r="C4" s="313" t="s">
        <v>162</v>
      </c>
      <c r="D4" s="211" t="s">
        <v>87</v>
      </c>
      <c r="E4" s="216" t="s">
        <v>116</v>
      </c>
      <c r="F4" s="216" t="s">
        <v>2092</v>
      </c>
      <c r="G4" s="211" t="s">
        <v>76</v>
      </c>
      <c r="H4" s="910" t="s">
        <v>2324</v>
      </c>
      <c r="I4" s="911"/>
      <c r="J4" s="911"/>
      <c r="K4" s="912"/>
      <c r="L4" s="213" t="s">
        <v>2124</v>
      </c>
      <c r="M4" s="211" t="s">
        <v>771</v>
      </c>
      <c r="N4" s="211" t="s">
        <v>2125</v>
      </c>
      <c r="O4" s="910" t="s">
        <v>2126</v>
      </c>
      <c r="P4" s="911"/>
      <c r="Q4" s="912"/>
      <c r="R4" s="211" t="s">
        <v>2115</v>
      </c>
    </row>
    <row r="5" spans="1:18" ht="41.25" customHeight="1">
      <c r="A5" s="211"/>
      <c r="B5" s="211"/>
      <c r="C5" s="211"/>
      <c r="D5" s="211"/>
      <c r="E5" s="216"/>
      <c r="F5" s="211"/>
      <c r="G5" s="211"/>
      <c r="H5" s="216" t="s">
        <v>2127</v>
      </c>
      <c r="I5" s="216" t="s">
        <v>2128</v>
      </c>
      <c r="J5" s="216" t="s">
        <v>2129</v>
      </c>
      <c r="K5" s="216" t="s">
        <v>767</v>
      </c>
      <c r="L5" s="213"/>
      <c r="M5" s="211"/>
      <c r="N5" s="211" t="s">
        <v>2130</v>
      </c>
      <c r="O5" s="211" t="s">
        <v>2131</v>
      </c>
      <c r="P5" s="211" t="s">
        <v>2132</v>
      </c>
      <c r="Q5" s="211" t="s">
        <v>2133</v>
      </c>
      <c r="R5" s="211"/>
    </row>
    <row r="6" spans="1:18" s="8" customFormat="1" ht="70.5" customHeight="1">
      <c r="A6" s="16" t="s">
        <v>2779</v>
      </c>
      <c r="B6" s="16" t="s">
        <v>969</v>
      </c>
      <c r="C6" s="16" t="s">
        <v>1124</v>
      </c>
      <c r="D6" s="58" t="s">
        <v>2325</v>
      </c>
      <c r="E6" s="49" t="s">
        <v>146</v>
      </c>
      <c r="F6" s="58"/>
      <c r="G6" s="58"/>
      <c r="H6" s="49" t="s">
        <v>2138</v>
      </c>
      <c r="I6" s="49" t="s">
        <v>2138</v>
      </c>
      <c r="J6" s="49" t="s">
        <v>25</v>
      </c>
      <c r="K6" s="58" t="s">
        <v>1294</v>
      </c>
      <c r="L6" s="39" t="s">
        <v>1148</v>
      </c>
      <c r="M6" s="64" t="str">
        <f>IF(VLOOKUP($A6,MDI,20,0)=0,"",VLOOKUP($A6,MDI,20,0))</f>
        <v>CYP00203 - Record rejected - Local Patient Identifier (Extended) is blank.
CYP00204 - Record rejected - Local Patient Identifier (Extended) has incorrect data format. Local Patient Identifier (Extended)=&lt;C002901&gt;</v>
      </c>
      <c r="N6" s="78"/>
      <c r="O6" s="39" t="s">
        <v>2140</v>
      </c>
      <c r="P6" s="108" t="s">
        <v>2140</v>
      </c>
      <c r="Q6" s="108" t="s">
        <v>2140</v>
      </c>
      <c r="R6" s="108" t="s">
        <v>2141</v>
      </c>
    </row>
    <row r="7" spans="1:18" s="8" customFormat="1" ht="96.75" customHeight="1">
      <c r="A7" s="16" t="s">
        <v>111</v>
      </c>
      <c r="B7" s="16" t="s">
        <v>113</v>
      </c>
      <c r="C7" s="16" t="s">
        <v>2780</v>
      </c>
      <c r="D7" s="58" t="s">
        <v>119</v>
      </c>
      <c r="E7" s="49" t="s">
        <v>118</v>
      </c>
      <c r="F7" s="58"/>
      <c r="G7" s="58"/>
      <c r="H7" s="49" t="s">
        <v>2138</v>
      </c>
      <c r="I7" s="49" t="s">
        <v>2138</v>
      </c>
      <c r="J7" s="49" t="s">
        <v>2148</v>
      </c>
      <c r="K7" s="58" t="s">
        <v>2781</v>
      </c>
      <c r="L7" s="39" t="s">
        <v>1148</v>
      </c>
      <c r="M7" s="64" t="str">
        <f>IF(VLOOKUP($A7,MDI,20,0)=0,"",VLOOKUP($A7,MDI,20,0))</f>
        <v>CYP00205 - Record rejected - General Medical Practice (Patient Registration) is blank. Local Patient Identifier (Extended)=&lt;C002901&gt;
CYP00206 - Record rejected - General Medical Practice (Patient Registration) has incorrect data format. Local Patient Identifier (Extended)=&lt;C002901&gt;
CYP00225 - Warning - General Medical Practice (Patient Registration) provided was not a live organisation in national code tables at any point during the reporting period. Local Patient Identifier (Extended)=&lt;C002901&gt; General Medical Practice (Patient Registration)=&lt;C002010&gt;</v>
      </c>
      <c r="N7" s="78"/>
      <c r="O7" s="108" t="s">
        <v>2140</v>
      </c>
      <c r="P7" s="108" t="s">
        <v>2140</v>
      </c>
      <c r="Q7" s="108" t="s">
        <v>2140</v>
      </c>
      <c r="R7" s="108" t="s">
        <v>39</v>
      </c>
    </row>
    <row r="8" spans="1:18" s="8" customFormat="1" ht="115.5" customHeight="1">
      <c r="A8" s="16" t="s">
        <v>2782</v>
      </c>
      <c r="B8" s="16" t="s">
        <v>2783</v>
      </c>
      <c r="C8" s="16" t="s">
        <v>2784</v>
      </c>
      <c r="D8" s="58" t="s">
        <v>2785</v>
      </c>
      <c r="E8" s="49" t="s">
        <v>2154</v>
      </c>
      <c r="F8" s="58"/>
      <c r="G8" s="58"/>
      <c r="H8" s="49" t="s">
        <v>25</v>
      </c>
      <c r="I8" s="49" t="s">
        <v>2138</v>
      </c>
      <c r="J8" s="49" t="s">
        <v>25</v>
      </c>
      <c r="K8" s="58" t="s">
        <v>2786</v>
      </c>
      <c r="L8" s="39" t="s">
        <v>195</v>
      </c>
      <c r="M8" s="64" t="str">
        <f>IF(VLOOKUP($A8,MDI,20,0)=0,"",VLOOKUP($A8,MDI,20,0))</f>
        <v>CYP00212 - Record rejected - Start Date (GMP Patient Registration) has incorrect data format. Local Patient Identifier (Extended)=&lt;C002901&gt;
CYP00213 - Record rejected - Start Date (GMP Patient Registration) is after the Reporting Period End Date + 1 day. Local Patient Identifier (Extended)=&lt;C002901&gt; Start Date (GMP Patient Registration)=&lt;C002020&gt;
CYP00214 - Record rejected - Start Date (GMP Patient Registration) is before the Person Birth Date. Local Patient Identifier (Extended)=&lt;C002901&gt; Start Date (GMP Patient Registration)=&lt;C002020&gt; Person Birth Date=&lt;C001060&gt;</v>
      </c>
      <c r="N8" s="78"/>
      <c r="O8" s="108" t="s">
        <v>2140</v>
      </c>
      <c r="P8" s="108" t="s">
        <v>2140</v>
      </c>
      <c r="Q8" s="108" t="s">
        <v>2140</v>
      </c>
      <c r="R8" s="108" t="s">
        <v>32</v>
      </c>
    </row>
    <row r="9" spans="1:18" s="8" customFormat="1" ht="150.6" customHeight="1">
      <c r="A9" s="16" t="s">
        <v>305</v>
      </c>
      <c r="B9" s="16" t="s">
        <v>306</v>
      </c>
      <c r="C9" s="16" t="s">
        <v>2787</v>
      </c>
      <c r="D9" s="58" t="s">
        <v>308</v>
      </c>
      <c r="E9" s="49" t="s">
        <v>2154</v>
      </c>
      <c r="F9" s="58"/>
      <c r="G9" s="58"/>
      <c r="H9" s="49" t="s">
        <v>25</v>
      </c>
      <c r="I9" s="49" t="s">
        <v>2138</v>
      </c>
      <c r="J9" s="49" t="s">
        <v>25</v>
      </c>
      <c r="K9" s="58" t="s">
        <v>2788</v>
      </c>
      <c r="L9" s="39" t="s">
        <v>195</v>
      </c>
      <c r="M9" s="64" t="str">
        <f>IF(VLOOKUP($A9,MDI,20,0)=0,"",VLOOKUP($A9,MDI,20,0))</f>
        <v>CYP00215 - Record rejected - End Date (GMP Patient Registration) has incorrect data format. Local Patient Identifier (Extended)=&lt;C002901&gt;
CYP00216 - Record rejected - End Date (GMP Patient Registration) is before the Reporting Period Start Date. Local Patient Identifier (Extended)=&lt;C002901&gt; End Date (GMP Patient Registration)=&lt;C002030&gt;
CYP00217 - Record rejected - End Date (GMP Patient Registration) is after the Reporting Period End Date. Local Patient Identifier (Extended)=&lt;C002901&gt; End Date (GMP Patient Registration)=&lt;C002030&gt;
CYP00218 - Record rejected - End Date (GMP Patient Registration) is before the Start Date (GMP Patient Registration). Local Patient Identifier (Extended)=&lt;C002901&gt; End Date (GMP Patient Registration)=&lt;C002030&gt;</v>
      </c>
      <c r="N9" s="78"/>
      <c r="O9" s="108" t="s">
        <v>2140</v>
      </c>
      <c r="P9" s="108" t="s">
        <v>2140</v>
      </c>
      <c r="Q9" s="108" t="s">
        <v>2140</v>
      </c>
      <c r="R9" s="108" t="s">
        <v>32</v>
      </c>
    </row>
    <row r="10" spans="1:18" s="8" customFormat="1" ht="20.399999999999999">
      <c r="A10" s="191" t="s">
        <v>2789</v>
      </c>
      <c r="B10" s="191" t="s">
        <v>2174</v>
      </c>
      <c r="C10" s="318" t="s">
        <v>2175</v>
      </c>
      <c r="D10" s="124" t="s">
        <v>2176</v>
      </c>
      <c r="E10" s="125" t="s">
        <v>2177</v>
      </c>
      <c r="F10" s="33"/>
      <c r="G10" s="34"/>
      <c r="H10" s="34"/>
      <c r="I10" s="34"/>
      <c r="J10" s="34"/>
      <c r="K10" s="34"/>
      <c r="L10" s="130" t="s">
        <v>1027</v>
      </c>
      <c r="M10" s="135"/>
      <c r="N10" s="124" t="s">
        <v>2178</v>
      </c>
      <c r="O10" s="126" t="s">
        <v>2179</v>
      </c>
      <c r="P10" s="126" t="s">
        <v>2179</v>
      </c>
      <c r="Q10" s="126" t="s">
        <v>2140</v>
      </c>
      <c r="R10" s="123" t="s">
        <v>2180</v>
      </c>
    </row>
    <row r="11" spans="1:18" s="8" customFormat="1" ht="67.349999999999994" customHeight="1">
      <c r="A11" s="192" t="s">
        <v>831</v>
      </c>
      <c r="B11" s="194" t="s">
        <v>822</v>
      </c>
      <c r="C11" s="318" t="s">
        <v>2580</v>
      </c>
      <c r="D11" s="174" t="s">
        <v>2581</v>
      </c>
      <c r="E11" s="252" t="s">
        <v>824</v>
      </c>
      <c r="F11" s="33"/>
      <c r="G11" s="34"/>
      <c r="H11" s="34"/>
      <c r="I11" s="34"/>
      <c r="J11" s="34"/>
      <c r="K11" s="34"/>
      <c r="L11" s="32" t="s">
        <v>1027</v>
      </c>
      <c r="M11" s="34"/>
      <c r="N11" s="174" t="s">
        <v>2582</v>
      </c>
      <c r="O11" s="136" t="s">
        <v>2179</v>
      </c>
      <c r="P11" s="136" t="s">
        <v>2140</v>
      </c>
      <c r="Q11" s="137" t="s">
        <v>2140</v>
      </c>
      <c r="R11" s="123" t="s">
        <v>42</v>
      </c>
    </row>
    <row r="12" spans="1:18" s="8" customFormat="1" ht="49.5" customHeight="1">
      <c r="A12" s="192" t="s">
        <v>832</v>
      </c>
      <c r="B12" s="194" t="s">
        <v>833</v>
      </c>
      <c r="C12" s="318" t="s">
        <v>2790</v>
      </c>
      <c r="D12" s="124" t="s">
        <v>2183</v>
      </c>
      <c r="E12" s="125" t="s">
        <v>829</v>
      </c>
      <c r="F12" s="33"/>
      <c r="G12" s="34"/>
      <c r="H12" s="34"/>
      <c r="I12" s="34"/>
      <c r="J12" s="34"/>
      <c r="K12" s="34"/>
      <c r="L12" s="130" t="s">
        <v>1027</v>
      </c>
      <c r="M12" s="135"/>
      <c r="N12" s="124" t="s">
        <v>2184</v>
      </c>
      <c r="O12" s="126" t="s">
        <v>2179</v>
      </c>
      <c r="P12" s="126" t="s">
        <v>2140</v>
      </c>
      <c r="Q12" s="126" t="s">
        <v>2140</v>
      </c>
      <c r="R12" s="123" t="s">
        <v>42</v>
      </c>
    </row>
    <row r="13" spans="1:18" s="8" customFormat="1" ht="48" customHeight="1">
      <c r="A13" s="192" t="s">
        <v>2791</v>
      </c>
      <c r="B13" s="194" t="s">
        <v>2143</v>
      </c>
      <c r="C13" s="318" t="s">
        <v>2144</v>
      </c>
      <c r="D13" s="128" t="s">
        <v>2585</v>
      </c>
      <c r="E13" s="32" t="s">
        <v>2586</v>
      </c>
      <c r="F13" s="131"/>
      <c r="G13" s="34"/>
      <c r="H13" s="34"/>
      <c r="I13" s="34"/>
      <c r="J13" s="34"/>
      <c r="K13" s="34"/>
      <c r="L13" s="32" t="s">
        <v>1027</v>
      </c>
      <c r="M13" s="34"/>
      <c r="N13" s="128" t="s">
        <v>2587</v>
      </c>
      <c r="O13" s="136" t="s">
        <v>2179</v>
      </c>
      <c r="P13" s="136" t="s">
        <v>2140</v>
      </c>
      <c r="Q13" s="136" t="s">
        <v>2140</v>
      </c>
      <c r="R13" s="123" t="s">
        <v>2192</v>
      </c>
    </row>
    <row r="14" spans="1:18" s="8" customFormat="1" ht="39.75" customHeight="1">
      <c r="A14" s="192" t="s">
        <v>2792</v>
      </c>
      <c r="B14" s="194" t="s">
        <v>2589</v>
      </c>
      <c r="C14" s="318" t="s">
        <v>2590</v>
      </c>
      <c r="D14" s="128" t="s">
        <v>2591</v>
      </c>
      <c r="E14" s="32" t="s">
        <v>2592</v>
      </c>
      <c r="F14" s="33"/>
      <c r="G14" s="34"/>
      <c r="H14" s="34"/>
      <c r="I14" s="34"/>
      <c r="J14" s="34"/>
      <c r="K14" s="34"/>
      <c r="L14" s="32" t="s">
        <v>1027</v>
      </c>
      <c r="M14" s="32"/>
      <c r="N14" s="128" t="s">
        <v>2593</v>
      </c>
      <c r="O14" s="136" t="s">
        <v>2179</v>
      </c>
      <c r="P14" s="136" t="s">
        <v>2179</v>
      </c>
      <c r="Q14" s="136" t="s">
        <v>2140</v>
      </c>
      <c r="R14" s="136" t="s">
        <v>2180</v>
      </c>
    </row>
    <row r="15" spans="1:18" s="8" customFormat="1" ht="39.75" customHeight="1">
      <c r="A15" s="192" t="s">
        <v>830</v>
      </c>
      <c r="B15" s="194" t="s">
        <v>816</v>
      </c>
      <c r="C15" s="318" t="s">
        <v>2185</v>
      </c>
      <c r="D15" s="128" t="s">
        <v>2186</v>
      </c>
      <c r="E15" s="32" t="s">
        <v>818</v>
      </c>
      <c r="F15" s="33"/>
      <c r="G15" s="34"/>
      <c r="H15" s="34"/>
      <c r="I15" s="34"/>
      <c r="J15" s="34"/>
      <c r="K15" s="34"/>
      <c r="L15" s="32" t="s">
        <v>1027</v>
      </c>
      <c r="M15" s="34"/>
      <c r="N15" s="128" t="s">
        <v>2187</v>
      </c>
      <c r="O15" s="136" t="s">
        <v>2179</v>
      </c>
      <c r="P15" s="136" t="s">
        <v>2140</v>
      </c>
      <c r="Q15" s="137" t="s">
        <v>2140</v>
      </c>
      <c r="R15" s="136" t="s">
        <v>42</v>
      </c>
    </row>
    <row r="16" spans="1:18" s="8" customFormat="1" ht="143.25" customHeight="1">
      <c r="A16" s="192" t="s">
        <v>2793</v>
      </c>
      <c r="B16" s="192" t="s">
        <v>1323</v>
      </c>
      <c r="C16" s="318" t="s">
        <v>2794</v>
      </c>
      <c r="D16" s="128" t="s">
        <v>2795</v>
      </c>
      <c r="E16" s="32" t="s">
        <v>805</v>
      </c>
      <c r="F16" s="33"/>
      <c r="G16" s="34"/>
      <c r="H16" s="34"/>
      <c r="I16" s="34"/>
      <c r="J16" s="34"/>
      <c r="K16" s="34"/>
      <c r="L16" s="32" t="s">
        <v>1027</v>
      </c>
      <c r="M16" s="34"/>
      <c r="N16" s="128" t="s">
        <v>2796</v>
      </c>
      <c r="O16" s="136" t="s">
        <v>2179</v>
      </c>
      <c r="P16" s="136" t="s">
        <v>2140</v>
      </c>
      <c r="Q16" s="136" t="s">
        <v>2140</v>
      </c>
      <c r="R16" s="123" t="s">
        <v>2199</v>
      </c>
    </row>
    <row r="17" spans="1:18" s="8" customFormat="1" ht="222.75" customHeight="1">
      <c r="A17" s="347" t="s">
        <v>570</v>
      </c>
      <c r="B17" s="192" t="s">
        <v>572</v>
      </c>
      <c r="C17" s="192" t="s">
        <v>573</v>
      </c>
      <c r="D17" s="128" t="s">
        <v>1081</v>
      </c>
      <c r="E17" s="140" t="s">
        <v>158</v>
      </c>
      <c r="F17" s="141"/>
      <c r="G17" s="127"/>
      <c r="H17" s="140"/>
      <c r="I17" s="140"/>
      <c r="J17" s="140"/>
      <c r="K17" s="140"/>
      <c r="L17" s="140" t="s">
        <v>1027</v>
      </c>
      <c r="M17" s="140"/>
      <c r="N17" s="128" t="s">
        <v>1083</v>
      </c>
      <c r="O17" s="142" t="s">
        <v>2179</v>
      </c>
      <c r="P17" s="142" t="s">
        <v>2140</v>
      </c>
      <c r="Q17" s="142" t="s">
        <v>2140</v>
      </c>
      <c r="R17" s="123" t="s">
        <v>45</v>
      </c>
    </row>
    <row r="18" spans="1:18" ht="45.6" customHeight="1">
      <c r="A18" s="194" t="s">
        <v>2797</v>
      </c>
      <c r="B18" s="312" t="s">
        <v>1013</v>
      </c>
      <c r="C18" s="312" t="s">
        <v>2678</v>
      </c>
      <c r="D18" s="305" t="s">
        <v>2679</v>
      </c>
      <c r="E18" s="304" t="s">
        <v>2154</v>
      </c>
      <c r="F18" s="304"/>
      <c r="G18" s="304"/>
      <c r="H18" s="304"/>
      <c r="I18" s="304"/>
      <c r="J18" s="304"/>
      <c r="K18" s="304"/>
      <c r="L18" s="304" t="s">
        <v>1027</v>
      </c>
      <c r="M18" s="304"/>
      <c r="N18" s="305" t="s">
        <v>2680</v>
      </c>
      <c r="O18" s="136" t="s">
        <v>2179</v>
      </c>
      <c r="P18" s="136" t="s">
        <v>2179</v>
      </c>
      <c r="Q18" s="314" t="s">
        <v>2179</v>
      </c>
      <c r="R18" s="136" t="s">
        <v>2180</v>
      </c>
    </row>
    <row r="19" spans="1:18" ht="167.25" customHeight="1">
      <c r="A19" s="194" t="s">
        <v>2798</v>
      </c>
      <c r="B19" s="312" t="s">
        <v>1017</v>
      </c>
      <c r="C19" s="312" t="s">
        <v>2682</v>
      </c>
      <c r="D19" s="305" t="s">
        <v>2799</v>
      </c>
      <c r="E19" s="304" t="s">
        <v>2154</v>
      </c>
      <c r="F19" s="304"/>
      <c r="G19" s="304"/>
      <c r="H19" s="304"/>
      <c r="I19" s="304"/>
      <c r="J19" s="304"/>
      <c r="K19" s="304"/>
      <c r="L19" s="304" t="s">
        <v>1027</v>
      </c>
      <c r="M19" s="304"/>
      <c r="N19" s="305" t="s">
        <v>2800</v>
      </c>
      <c r="O19" s="136" t="s">
        <v>2179</v>
      </c>
      <c r="P19" s="136" t="s">
        <v>2179</v>
      </c>
      <c r="Q19" s="314" t="s">
        <v>2179</v>
      </c>
      <c r="R19" s="136" t="s">
        <v>2180</v>
      </c>
    </row>
    <row r="20" spans="1:18" s="8" customFormat="1" ht="84.75" customHeight="1">
      <c r="A20" s="192" t="s">
        <v>2801</v>
      </c>
      <c r="B20" s="312" t="s">
        <v>804</v>
      </c>
      <c r="C20" s="317" t="s">
        <v>2201</v>
      </c>
      <c r="D20" s="305" t="s">
        <v>2202</v>
      </c>
      <c r="E20" s="304" t="s">
        <v>806</v>
      </c>
      <c r="F20" s="304"/>
      <c r="G20" s="304"/>
      <c r="H20" s="304"/>
      <c r="I20" s="304"/>
      <c r="J20" s="304"/>
      <c r="K20" s="304"/>
      <c r="L20" s="304" t="s">
        <v>1027</v>
      </c>
      <c r="M20" s="304"/>
      <c r="N20" s="305" t="s">
        <v>2203</v>
      </c>
      <c r="O20" s="136" t="s">
        <v>2179</v>
      </c>
      <c r="P20" s="136" t="s">
        <v>2179</v>
      </c>
      <c r="Q20" s="136" t="s">
        <v>2140</v>
      </c>
      <c r="R20" s="136" t="s">
        <v>2141</v>
      </c>
    </row>
    <row r="21" spans="1:18" s="8" customFormat="1" ht="173.85" customHeight="1">
      <c r="A21" s="192" t="s">
        <v>619</v>
      </c>
      <c r="B21" s="312" t="s">
        <v>620</v>
      </c>
      <c r="C21" s="317" t="s">
        <v>574</v>
      </c>
      <c r="D21" s="305" t="s">
        <v>2802</v>
      </c>
      <c r="E21" s="304" t="s">
        <v>158</v>
      </c>
      <c r="F21" s="304"/>
      <c r="G21" s="304"/>
      <c r="H21" s="304"/>
      <c r="I21" s="304"/>
      <c r="J21" s="304"/>
      <c r="K21" s="304"/>
      <c r="L21" s="304" t="s">
        <v>1027</v>
      </c>
      <c r="M21" s="304"/>
      <c r="N21" s="305" t="s">
        <v>2803</v>
      </c>
      <c r="O21" s="136" t="s">
        <v>2179</v>
      </c>
      <c r="P21" s="136" t="s">
        <v>2179</v>
      </c>
      <c r="Q21" s="136" t="s">
        <v>2140</v>
      </c>
      <c r="R21" s="136" t="s">
        <v>42</v>
      </c>
    </row>
    <row r="22" spans="1:18" s="8" customFormat="1" ht="172.5" customHeight="1">
      <c r="A22" s="192" t="s">
        <v>621</v>
      </c>
      <c r="B22" s="192" t="s">
        <v>622</v>
      </c>
      <c r="C22" s="681" t="s">
        <v>2804</v>
      </c>
      <c r="D22" s="128" t="s">
        <v>1086</v>
      </c>
      <c r="E22" s="32" t="s">
        <v>158</v>
      </c>
      <c r="F22" s="304"/>
      <c r="G22" s="304"/>
      <c r="H22" s="304"/>
      <c r="I22" s="304"/>
      <c r="J22" s="304"/>
      <c r="K22" s="304"/>
      <c r="L22" s="304" t="s">
        <v>1027</v>
      </c>
      <c r="M22" s="304"/>
      <c r="N22" s="128" t="s">
        <v>2805</v>
      </c>
      <c r="O22" s="136" t="s">
        <v>2179</v>
      </c>
      <c r="P22" s="136" t="s">
        <v>2179</v>
      </c>
      <c r="Q22" s="136" t="s">
        <v>2140</v>
      </c>
      <c r="R22" s="136" t="s">
        <v>45</v>
      </c>
    </row>
    <row r="23" spans="1:18">
      <c r="A23" s="238" t="s">
        <v>2806</v>
      </c>
      <c r="B23" s="234"/>
      <c r="C23" s="230"/>
      <c r="D23" s="227"/>
      <c r="E23" s="434"/>
      <c r="F23" s="227"/>
      <c r="G23" s="227"/>
      <c r="H23" s="227"/>
      <c r="I23" s="227"/>
      <c r="J23" s="227"/>
      <c r="K23" s="227"/>
      <c r="L23" s="227"/>
      <c r="M23" s="227"/>
      <c r="N23" s="227"/>
      <c r="O23" s="227"/>
      <c r="P23" s="227"/>
      <c r="Q23" s="227"/>
      <c r="R23" s="229"/>
    </row>
  </sheetData>
  <sortState xmlns:xlrd2="http://schemas.microsoft.com/office/spreadsheetml/2017/richdata2" ref="A11:R20">
    <sortCondition ref="A11:A20"/>
  </sortState>
  <mergeCells count="4">
    <mergeCell ref="H3:K3"/>
    <mergeCell ref="H4:K4"/>
    <mergeCell ref="O4:Q4"/>
    <mergeCell ref="F3:G3"/>
  </mergeCells>
  <pageMargins left="0.25" right="0.25" top="0.75" bottom="0.75" header="0.3" footer="0.3"/>
  <pageSetup paperSize="8" scale="44"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1" stopIfTrue="1" id="{5E543325-F690-4F04-872B-02D70C66A3C2}">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68B9087B-F20B-483C-99FC-3147BA2BF483}">
            <xm:f>'C:\Windows\system32\IC.Green.Net\IC_User_DFS\Users\deel1\Desktop\[Maternity Services Data Set Technical Output Specification.xlsm]MAT101Booking'!#REF!=yes</xm:f>
            <x14:dxf>
              <fill>
                <patternFill>
                  <bgColor indexed="43"/>
                </patternFill>
              </fill>
            </x14:dxf>
          </x14:cfRule>
          <xm:sqref>N10</xm:sqref>
        </x14:conditionalFormatting>
        <x14:conditionalFormatting xmlns:xm="http://schemas.microsoft.com/office/excel/2006/main">
          <x14:cfRule type="expression" priority="5" stopIfTrue="1" id="{10D9D136-A197-4976-9B11-9FF3DB54DFC6}">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A7C91423-8F6A-443E-B056-6EC4ADFD5A4C}">
            <xm:f>'C:\Windows\system32\IC.Green.Net\IC_User_DFS\Users\deel1\Desktop\[Maternity Services Data Set Technical Output Specification.xlsm]MAT101Booking'!#REF!=yes</xm:f>
            <x14:dxf>
              <fill>
                <patternFill>
                  <bgColor indexed="43"/>
                </patternFill>
              </fill>
            </x14:dxf>
          </x14:cfRule>
          <xm:sqref>N11</xm:sqref>
        </x14:conditionalFormatting>
        <x14:conditionalFormatting xmlns:xm="http://schemas.microsoft.com/office/excel/2006/main">
          <x14:cfRule type="expression" priority="3" stopIfTrue="1" id="{71A6CB91-771E-4B74-AC2F-E12A42261B1B}">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4C0C934E-E82E-4C7C-B279-3CD8478BF22F}">
            <xm:f>'C:\Windows\system32\IC.Green.Net\IC_User_DFS\Users\deel1\Desktop\[Maternity Services Data Set Technical Output Specification.xlsm]MAT101Booking'!#REF!=yes</xm:f>
            <x14:dxf>
              <fill>
                <patternFill>
                  <bgColor indexed="43"/>
                </patternFill>
              </fill>
            </x14:dxf>
          </x14:cfRule>
          <xm:sqref>N12</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1B605-A4AE-446C-8352-AA99BC387FBA}">
  <sheetPr codeName="Sheet22">
    <tabColor rgb="FFFAFC9E"/>
    <pageSetUpPr fitToPage="1"/>
  </sheetPr>
  <dimension ref="A1:R31"/>
  <sheetViews>
    <sheetView zoomScaleNormal="100" workbookViewId="0"/>
  </sheetViews>
  <sheetFormatPr defaultRowHeight="13.2"/>
  <cols>
    <col min="1" max="1" width="11.44140625" customWidth="1"/>
    <col min="2" max="2" width="23.77734375" customWidth="1"/>
    <col min="3" max="3" width="14.77734375" customWidth="1"/>
    <col min="4" max="4" width="39.21875" customWidth="1"/>
    <col min="5" max="5" width="14" style="12" customWidth="1"/>
    <col min="6" max="6" width="10.77734375" customWidth="1"/>
    <col min="7" max="7" width="30.77734375" customWidth="1"/>
    <col min="8" max="9" width="11.5546875" customWidth="1"/>
    <col min="10" max="10" width="10.21875" customWidth="1"/>
    <col min="11" max="11" width="32.77734375" customWidth="1"/>
    <col min="12" max="12" width="14.21875" style="35" customWidth="1"/>
    <col min="13" max="13" width="87.21875" customWidth="1"/>
    <col min="14" max="14" width="52.77734375" customWidth="1"/>
    <col min="15" max="15" width="13.77734375" customWidth="1"/>
    <col min="16" max="16" width="12.5546875" customWidth="1"/>
    <col min="17" max="17" width="13.77734375" customWidth="1"/>
  </cols>
  <sheetData>
    <row r="1" spans="1:18">
      <c r="A1" s="490" t="s">
        <v>2075</v>
      </c>
      <c r="B1" s="490" t="s">
        <v>2075</v>
      </c>
      <c r="C1" s="490" t="s">
        <v>2075</v>
      </c>
      <c r="D1" s="490" t="s">
        <v>2075</v>
      </c>
      <c r="E1" s="490" t="s">
        <v>2075</v>
      </c>
      <c r="F1" s="490" t="s">
        <v>2075</v>
      </c>
      <c r="G1" s="490" t="s">
        <v>2075</v>
      </c>
      <c r="H1" s="490" t="s">
        <v>2078</v>
      </c>
      <c r="I1" s="490" t="s">
        <v>2078</v>
      </c>
      <c r="J1" s="490" t="s">
        <v>2078</v>
      </c>
      <c r="K1" s="490" t="s">
        <v>2078</v>
      </c>
      <c r="L1" s="490" t="s">
        <v>2075</v>
      </c>
      <c r="M1" s="490" t="s">
        <v>2078</v>
      </c>
      <c r="N1" s="490" t="s">
        <v>2078</v>
      </c>
      <c r="O1" s="490" t="s">
        <v>2078</v>
      </c>
      <c r="P1" s="490" t="s">
        <v>2078</v>
      </c>
      <c r="Q1" s="490" t="s">
        <v>2078</v>
      </c>
      <c r="R1" s="490" t="s">
        <v>2075</v>
      </c>
    </row>
    <row r="2" spans="1:18" s="8" customFormat="1" ht="14.25" customHeight="1">
      <c r="A2" s="238" t="s">
        <v>3043</v>
      </c>
      <c r="B2" s="234"/>
      <c r="C2" s="230"/>
      <c r="D2" s="227"/>
      <c r="E2" s="434"/>
      <c r="F2" s="227"/>
      <c r="G2" s="227"/>
      <c r="H2" s="227"/>
      <c r="I2" s="227"/>
      <c r="J2" s="227"/>
      <c r="K2" s="227"/>
      <c r="L2" s="227"/>
      <c r="M2" s="228"/>
      <c r="N2" s="227"/>
      <c r="O2" s="227"/>
      <c r="P2" s="227"/>
      <c r="Q2" s="227"/>
      <c r="R2" s="229"/>
    </row>
    <row r="3" spans="1:18" ht="129" customHeight="1">
      <c r="A3" s="560" t="s">
        <v>851</v>
      </c>
      <c r="B3" s="561"/>
      <c r="C3" s="561"/>
      <c r="D3" s="562"/>
      <c r="E3" s="566"/>
      <c r="F3" s="919" t="s">
        <v>3044</v>
      </c>
      <c r="G3" s="920"/>
      <c r="H3" s="993" t="s">
        <v>3045</v>
      </c>
      <c r="I3" s="920"/>
      <c r="J3" s="920"/>
      <c r="K3" s="926"/>
      <c r="L3" s="559" t="s">
        <v>2952</v>
      </c>
      <c r="M3" s="555" t="str">
        <f>"Group-level error/warning messages:"&amp;"
"&amp;IF(VLOOKUP(LEFT($A3,6),MDI,20,0)=0,"",VLOOKUP(LEFT($A3,6),MDI,20,0))</f>
        <v>Group-level error/warning messages:
CYP00701 - Group rejected - No valid CYP001 group transmitted for this Local Patient Identifier (Extended). Local Patient Identifier (Extended)=&lt;C007901&gt;
CYP00702 - Group rejected - More than one CYP007 provided for this Local Patient Identifier (Extended) + Employment Status + Employment Status Recorded Date combination. Local Patient Identifier (Extended)=&lt;C007901&gt; Employment Status=&lt;C007010&gt; Employment Status Recorded Date=&lt;C007020&gt;
CYP00714 - Group rejected - More than one CYP007 provided for a Local Patient Identifier (Extended) where the Employment Status Recorded Date is null. Local Patient Identifier (Extended)=&lt;C007901&gt;</v>
      </c>
      <c r="N3" s="573"/>
      <c r="O3" s="574"/>
      <c r="P3" s="574"/>
      <c r="Q3" s="574"/>
      <c r="R3" s="575"/>
    </row>
    <row r="4" spans="1:18" ht="83.85" customHeight="1">
      <c r="A4" s="212" t="s">
        <v>2084</v>
      </c>
      <c r="B4" s="371" t="s">
        <v>2122</v>
      </c>
      <c r="C4" s="211" t="s">
        <v>162</v>
      </c>
      <c r="D4" s="211" t="s">
        <v>87</v>
      </c>
      <c r="E4" s="216" t="s">
        <v>116</v>
      </c>
      <c r="F4" s="216" t="s">
        <v>2092</v>
      </c>
      <c r="G4" s="211" t="s">
        <v>76</v>
      </c>
      <c r="H4" s="910" t="s">
        <v>2324</v>
      </c>
      <c r="I4" s="911"/>
      <c r="J4" s="911"/>
      <c r="K4" s="912"/>
      <c r="L4" s="213" t="s">
        <v>2124</v>
      </c>
      <c r="M4" s="268" t="s">
        <v>1127</v>
      </c>
      <c r="N4" s="211" t="s">
        <v>2105</v>
      </c>
      <c r="O4" s="910" t="s">
        <v>2126</v>
      </c>
      <c r="P4" s="911"/>
      <c r="Q4" s="912"/>
      <c r="R4" s="212" t="s">
        <v>2953</v>
      </c>
    </row>
    <row r="5" spans="1:18" ht="41.25" customHeight="1">
      <c r="A5" s="211"/>
      <c r="B5" s="371"/>
      <c r="C5" s="211"/>
      <c r="D5" s="211"/>
      <c r="E5" s="216"/>
      <c r="F5" s="211"/>
      <c r="G5" s="211"/>
      <c r="H5" s="216" t="s">
        <v>2127</v>
      </c>
      <c r="I5" s="216" t="s">
        <v>2128</v>
      </c>
      <c r="J5" s="216" t="s">
        <v>2129</v>
      </c>
      <c r="K5" s="216" t="s">
        <v>767</v>
      </c>
      <c r="L5" s="213"/>
      <c r="M5" s="211"/>
      <c r="N5" s="250"/>
      <c r="O5" s="212" t="s">
        <v>2131</v>
      </c>
      <c r="P5" s="212" t="s">
        <v>2132</v>
      </c>
      <c r="Q5" s="212" t="s">
        <v>2133</v>
      </c>
      <c r="R5" s="212"/>
    </row>
    <row r="6" spans="1:18" s="8" customFormat="1" ht="116.25" customHeight="1">
      <c r="A6" s="324" t="s">
        <v>3046</v>
      </c>
      <c r="B6" s="372" t="s">
        <v>969</v>
      </c>
      <c r="C6" s="324" t="s">
        <v>1124</v>
      </c>
      <c r="D6" s="58" t="s">
        <v>2957</v>
      </c>
      <c r="E6" s="49" t="s">
        <v>146</v>
      </c>
      <c r="F6" s="58"/>
      <c r="G6" s="58"/>
      <c r="H6" s="49" t="s">
        <v>2138</v>
      </c>
      <c r="I6" s="49" t="s">
        <v>2138</v>
      </c>
      <c r="J6" s="49" t="s">
        <v>25</v>
      </c>
      <c r="K6" s="58" t="s">
        <v>1294</v>
      </c>
      <c r="L6" s="49" t="s">
        <v>1148</v>
      </c>
      <c r="M6" s="58" t="str">
        <f>IF(VLOOKUP($A6,MDI,20,0)=0,"",VLOOKUP($A6,MDI,20,0))</f>
        <v>CYP00703 - Record rejected - Local Patient Identifier (Extended) is blank.
CYP00704 - Record rejected - Local Patient Identifier (Extended) has incorrect data format. Local Patient Identifier (Extended)=&lt;C007901&gt;</v>
      </c>
      <c r="N6" s="78"/>
      <c r="O6" s="108" t="s">
        <v>2140</v>
      </c>
      <c r="P6" s="108" t="s">
        <v>2140</v>
      </c>
      <c r="Q6" s="108" t="s">
        <v>2140</v>
      </c>
      <c r="R6" s="108" t="s">
        <v>2141</v>
      </c>
    </row>
    <row r="7" spans="1:18" s="8" customFormat="1" ht="13.5" customHeight="1">
      <c r="A7" s="981" t="s">
        <v>3047</v>
      </c>
      <c r="B7" s="984" t="s">
        <v>3048</v>
      </c>
      <c r="C7" s="987" t="s">
        <v>3049</v>
      </c>
      <c r="D7" s="930" t="s">
        <v>3050</v>
      </c>
      <c r="E7" s="927" t="s">
        <v>1213</v>
      </c>
      <c r="F7" s="44" t="s">
        <v>2339</v>
      </c>
      <c r="G7" s="105" t="s">
        <v>3051</v>
      </c>
      <c r="H7" s="927" t="s">
        <v>2138</v>
      </c>
      <c r="I7" s="927" t="s">
        <v>2138</v>
      </c>
      <c r="J7" s="927" t="s">
        <v>2148</v>
      </c>
      <c r="K7" s="921" t="s">
        <v>1294</v>
      </c>
      <c r="L7" s="927" t="s">
        <v>1148</v>
      </c>
      <c r="M7" s="921" t="str">
        <f>IF(VLOOKUP($A7,MDI,20,0)=0,"",VLOOKUP($A7,MDI,20,0))</f>
        <v>CYP00705 - Record rejected - Employment Status is blank. Local Patient Identifier (Extended)=&lt;C007901&gt;
CYP00706 - Record rejected - Employment Status has incorrect data format. Local Patient Identifier (Extended)=&lt;C007901&gt;
CYP00707 - Warning - Employment Status contains an invalid national code. Local Patient Identifier (Extended)=&lt;C007901&gt; Employment Status=&lt;C007010&gt;</v>
      </c>
      <c r="N7" s="945"/>
      <c r="O7" s="942" t="s">
        <v>2140</v>
      </c>
      <c r="P7" s="942" t="s">
        <v>2140</v>
      </c>
      <c r="Q7" s="942" t="s">
        <v>2140</v>
      </c>
      <c r="R7" s="990" t="s">
        <v>2377</v>
      </c>
    </row>
    <row r="8" spans="1:18" s="8" customFormat="1" ht="14.25" customHeight="1">
      <c r="A8" s="982"/>
      <c r="B8" s="985" t="e">
        <v>#N/A</v>
      </c>
      <c r="C8" s="988"/>
      <c r="D8" s="931" t="e">
        <v>#N/A</v>
      </c>
      <c r="E8" s="928" t="e">
        <v>#N/A</v>
      </c>
      <c r="F8" s="44" t="s">
        <v>2342</v>
      </c>
      <c r="G8" s="105" t="s">
        <v>3052</v>
      </c>
      <c r="H8" s="928" t="e">
        <v>#N/A</v>
      </c>
      <c r="I8" s="928" t="e">
        <v>#N/A</v>
      </c>
      <c r="J8" s="928" t="e">
        <v>#N/A</v>
      </c>
      <c r="K8" s="922" t="e">
        <v>#N/A</v>
      </c>
      <c r="L8" s="928" t="e">
        <v>#N/A</v>
      </c>
      <c r="M8" s="922" t="e">
        <f t="shared" ref="M8:M23" si="0">IF(VLOOKUP($A8,MasterDataItems,19,0)=0,"",VLOOKUP($A8,MasterDataItems,19,0))</f>
        <v>#REF!</v>
      </c>
      <c r="N8" s="946"/>
      <c r="O8" s="944"/>
      <c r="P8" s="944"/>
      <c r="Q8" s="944"/>
      <c r="R8" s="991"/>
    </row>
    <row r="9" spans="1:18" s="8" customFormat="1" ht="40.799999999999997">
      <c r="A9" s="982"/>
      <c r="B9" s="985" t="e">
        <v>#N/A</v>
      </c>
      <c r="C9" s="988"/>
      <c r="D9" s="931" t="e">
        <v>#N/A</v>
      </c>
      <c r="E9" s="928" t="e">
        <v>#N/A</v>
      </c>
      <c r="F9" s="44" t="s">
        <v>2344</v>
      </c>
      <c r="G9" s="105" t="s">
        <v>3053</v>
      </c>
      <c r="H9" s="928" t="e">
        <v>#N/A</v>
      </c>
      <c r="I9" s="928" t="e">
        <v>#N/A</v>
      </c>
      <c r="J9" s="928" t="e">
        <v>#N/A</v>
      </c>
      <c r="K9" s="922" t="e">
        <v>#N/A</v>
      </c>
      <c r="L9" s="928" t="e">
        <v>#N/A</v>
      </c>
      <c r="M9" s="922" t="e">
        <f t="shared" si="0"/>
        <v>#REF!</v>
      </c>
      <c r="N9" s="946"/>
      <c r="O9" s="944"/>
      <c r="P9" s="944"/>
      <c r="Q9" s="944"/>
      <c r="R9" s="991"/>
    </row>
    <row r="10" spans="1:18" s="8" customFormat="1" ht="20.399999999999999">
      <c r="A10" s="982"/>
      <c r="B10" s="985" t="e">
        <v>#N/A</v>
      </c>
      <c r="C10" s="988"/>
      <c r="D10" s="931" t="e">
        <v>#N/A</v>
      </c>
      <c r="E10" s="928" t="e">
        <v>#N/A</v>
      </c>
      <c r="F10" s="44" t="s">
        <v>2346</v>
      </c>
      <c r="G10" s="105" t="s">
        <v>3054</v>
      </c>
      <c r="H10" s="928" t="e">
        <v>#N/A</v>
      </c>
      <c r="I10" s="928" t="e">
        <v>#N/A</v>
      </c>
      <c r="J10" s="928" t="e">
        <v>#N/A</v>
      </c>
      <c r="K10" s="922" t="e">
        <v>#N/A</v>
      </c>
      <c r="L10" s="928" t="e">
        <v>#N/A</v>
      </c>
      <c r="M10" s="922" t="e">
        <f t="shared" si="0"/>
        <v>#REF!</v>
      </c>
      <c r="N10" s="946"/>
      <c r="O10" s="944"/>
      <c r="P10" s="944"/>
      <c r="Q10" s="944"/>
      <c r="R10" s="991"/>
    </row>
    <row r="11" spans="1:18" s="8" customFormat="1" ht="30.6">
      <c r="A11" s="982"/>
      <c r="B11" s="985" t="e">
        <v>#N/A</v>
      </c>
      <c r="C11" s="988"/>
      <c r="D11" s="931" t="e">
        <v>#N/A</v>
      </c>
      <c r="E11" s="928" t="e">
        <v>#N/A</v>
      </c>
      <c r="F11" s="44" t="s">
        <v>2348</v>
      </c>
      <c r="G11" s="105" t="s">
        <v>3055</v>
      </c>
      <c r="H11" s="928" t="e">
        <v>#N/A</v>
      </c>
      <c r="I11" s="928" t="e">
        <v>#N/A</v>
      </c>
      <c r="J11" s="928" t="e">
        <v>#N/A</v>
      </c>
      <c r="K11" s="922" t="e">
        <v>#N/A</v>
      </c>
      <c r="L11" s="928" t="e">
        <v>#N/A</v>
      </c>
      <c r="M11" s="922" t="e">
        <f t="shared" si="0"/>
        <v>#REF!</v>
      </c>
      <c r="N11" s="946"/>
      <c r="O11" s="944"/>
      <c r="P11" s="944"/>
      <c r="Q11" s="944"/>
      <c r="R11" s="991"/>
    </row>
    <row r="12" spans="1:18" s="8" customFormat="1" ht="39.75" customHeight="1">
      <c r="A12" s="982"/>
      <c r="B12" s="985" t="e">
        <v>#N/A</v>
      </c>
      <c r="C12" s="988"/>
      <c r="D12" s="931" t="e">
        <v>#N/A</v>
      </c>
      <c r="E12" s="928" t="e">
        <v>#N/A</v>
      </c>
      <c r="F12" s="44" t="s">
        <v>2350</v>
      </c>
      <c r="G12" s="105" t="s">
        <v>3056</v>
      </c>
      <c r="H12" s="928" t="e">
        <v>#N/A</v>
      </c>
      <c r="I12" s="928" t="e">
        <v>#N/A</v>
      </c>
      <c r="J12" s="928" t="e">
        <v>#N/A</v>
      </c>
      <c r="K12" s="922" t="e">
        <v>#N/A</v>
      </c>
      <c r="L12" s="928" t="e">
        <v>#N/A</v>
      </c>
      <c r="M12" s="922" t="e">
        <f t="shared" si="0"/>
        <v>#REF!</v>
      </c>
      <c r="N12" s="946"/>
      <c r="O12" s="944"/>
      <c r="P12" s="944"/>
      <c r="Q12" s="944"/>
      <c r="R12" s="991"/>
    </row>
    <row r="13" spans="1:18" s="8" customFormat="1" ht="29.25" customHeight="1">
      <c r="A13" s="982"/>
      <c r="B13" s="985" t="e">
        <v>#N/A</v>
      </c>
      <c r="C13" s="988"/>
      <c r="D13" s="931" t="e">
        <v>#N/A</v>
      </c>
      <c r="E13" s="928" t="e">
        <v>#N/A</v>
      </c>
      <c r="F13" s="44" t="s">
        <v>2352</v>
      </c>
      <c r="G13" s="105" t="s">
        <v>3057</v>
      </c>
      <c r="H13" s="928" t="e">
        <v>#N/A</v>
      </c>
      <c r="I13" s="928" t="e">
        <v>#N/A</v>
      </c>
      <c r="J13" s="928" t="e">
        <v>#N/A</v>
      </c>
      <c r="K13" s="922" t="e">
        <v>#N/A</v>
      </c>
      <c r="L13" s="928" t="e">
        <v>#N/A</v>
      </c>
      <c r="M13" s="922" t="e">
        <f t="shared" si="0"/>
        <v>#REF!</v>
      </c>
      <c r="N13" s="946"/>
      <c r="O13" s="944"/>
      <c r="P13" s="944"/>
      <c r="Q13" s="944"/>
      <c r="R13" s="991"/>
    </row>
    <row r="14" spans="1:18" s="8" customFormat="1" ht="21.75" customHeight="1">
      <c r="A14" s="982"/>
      <c r="B14" s="985" t="e">
        <v>#N/A</v>
      </c>
      <c r="C14" s="988"/>
      <c r="D14" s="931" t="e">
        <v>#N/A</v>
      </c>
      <c r="E14" s="928" t="e">
        <v>#N/A</v>
      </c>
      <c r="F14" s="44" t="s">
        <v>2354</v>
      </c>
      <c r="G14" s="105" t="s">
        <v>3058</v>
      </c>
      <c r="H14" s="928" t="e">
        <v>#N/A</v>
      </c>
      <c r="I14" s="928" t="e">
        <v>#N/A</v>
      </c>
      <c r="J14" s="928" t="e">
        <v>#N/A</v>
      </c>
      <c r="K14" s="922" t="e">
        <v>#N/A</v>
      </c>
      <c r="L14" s="928" t="e">
        <v>#N/A</v>
      </c>
      <c r="M14" s="922" t="e">
        <f t="shared" si="0"/>
        <v>#REF!</v>
      </c>
      <c r="N14" s="946"/>
      <c r="O14" s="944"/>
      <c r="P14" s="944"/>
      <c r="Q14" s="944"/>
      <c r="R14" s="991"/>
    </row>
    <row r="15" spans="1:18" s="8" customFormat="1" ht="29.25" customHeight="1">
      <c r="A15" s="983"/>
      <c r="B15" s="986" t="e">
        <v>#N/A</v>
      </c>
      <c r="C15" s="989"/>
      <c r="D15" s="932" t="e">
        <v>#N/A</v>
      </c>
      <c r="E15" s="929" t="e">
        <v>#N/A</v>
      </c>
      <c r="F15" s="44" t="s">
        <v>3059</v>
      </c>
      <c r="G15" s="105" t="s">
        <v>3060</v>
      </c>
      <c r="H15" s="929" t="e">
        <v>#N/A</v>
      </c>
      <c r="I15" s="929" t="e">
        <v>#N/A</v>
      </c>
      <c r="J15" s="929" t="e">
        <v>#N/A</v>
      </c>
      <c r="K15" s="923" t="e">
        <v>#N/A</v>
      </c>
      <c r="L15" s="929" t="e">
        <v>#N/A</v>
      </c>
      <c r="M15" s="923" t="e">
        <f t="shared" si="0"/>
        <v>#REF!</v>
      </c>
      <c r="N15" s="947"/>
      <c r="O15" s="943"/>
      <c r="P15" s="943"/>
      <c r="Q15" s="943"/>
      <c r="R15" s="992"/>
    </row>
    <row r="16" spans="1:18" s="8" customFormat="1" ht="129" customHeight="1">
      <c r="A16" s="333" t="s">
        <v>3061</v>
      </c>
      <c r="B16" s="372" t="s">
        <v>3062</v>
      </c>
      <c r="C16" s="324" t="s">
        <v>3063</v>
      </c>
      <c r="D16" s="105" t="s">
        <v>3064</v>
      </c>
      <c r="E16" s="49" t="s">
        <v>2154</v>
      </c>
      <c r="F16" s="17"/>
      <c r="G16" s="16"/>
      <c r="H16" s="49" t="s">
        <v>2148</v>
      </c>
      <c r="I16" s="49" t="s">
        <v>2138</v>
      </c>
      <c r="J16" s="49" t="s">
        <v>25</v>
      </c>
      <c r="K16" s="105" t="s">
        <v>3065</v>
      </c>
      <c r="L16" s="49" t="s">
        <v>195</v>
      </c>
      <c r="M16" s="105" t="str">
        <f>IF(VLOOKUP($A16,MDI,20,0)=0,"",VLOOKUP($A16,MDI,20,0))</f>
        <v>CYP00708 - Record rejected - Employment Status Recorded Date has incorrect date format. Local Patient Identifier (Extended)=&lt;C007901&gt;
CYP00709 - Record rejected - Employment Status Recorded Date is after the Reporting Period End Date. Local Patient Identifier (Extended)=&lt;C007901&gt; Employment Status Recorded Date=&lt;C007020&gt;
CYP00710 - Warning - Employment Status Recorded Date is blank. Local Patient Identifier (Extended)=&lt;C007901&gt;
CYP00711 - Record rejected - Employment Status Recorded Date is before the Person Birth Date. Local Patient Identifier (Extended)=&lt;C007901&gt; Employment Status Recorded Date=&lt;C007020&gt;</v>
      </c>
      <c r="N16" s="248"/>
      <c r="O16" s="113" t="s">
        <v>2140</v>
      </c>
      <c r="P16" s="113" t="s">
        <v>2140</v>
      </c>
      <c r="Q16" s="113" t="s">
        <v>2140</v>
      </c>
      <c r="R16" s="113" t="s">
        <v>32</v>
      </c>
    </row>
    <row r="17" spans="1:18" s="8" customFormat="1" ht="13.5" customHeight="1">
      <c r="A17" s="994" t="s">
        <v>3066</v>
      </c>
      <c r="B17" s="984" t="s">
        <v>3067</v>
      </c>
      <c r="C17" s="987" t="s">
        <v>3068</v>
      </c>
      <c r="D17" s="930" t="s">
        <v>3069</v>
      </c>
      <c r="E17" s="996" t="s">
        <v>1213</v>
      </c>
      <c r="F17" s="49" t="s">
        <v>2339</v>
      </c>
      <c r="G17" s="105" t="s">
        <v>3070</v>
      </c>
      <c r="H17" s="927" t="s">
        <v>25</v>
      </c>
      <c r="I17" s="927" t="s">
        <v>2138</v>
      </c>
      <c r="J17" s="927" t="s">
        <v>2148</v>
      </c>
      <c r="K17" s="921" t="s">
        <v>1294</v>
      </c>
      <c r="L17" s="927" t="s">
        <v>195</v>
      </c>
      <c r="M17" s="921" t="str">
        <f>IF(VLOOKUP($A17,MDI,20,0)=0,"",VLOOKUP($A17,MDI,20,0))</f>
        <v>CYP00712 - Record rejected - Weekly Hours Worked has incorrect data format. Local Patient Identifier (Extended)=&lt;C007901&gt;
CYP00713 - Warning - Weekly Hours Worked contains an invalid national code. Local Patient Identifier (Extended)=&lt;C007901&gt; Weekly Hours Worked=&lt;C007030&gt;</v>
      </c>
      <c r="N17" s="945"/>
      <c r="O17" s="942" t="s">
        <v>2140</v>
      </c>
      <c r="P17" s="942" t="s">
        <v>2140</v>
      </c>
      <c r="Q17" s="942" t="s">
        <v>2140</v>
      </c>
      <c r="R17" s="942" t="s">
        <v>32</v>
      </c>
    </row>
    <row r="18" spans="1:18" s="8" customFormat="1" ht="13.5" customHeight="1">
      <c r="A18" s="995"/>
      <c r="B18" s="985" t="e">
        <v>#N/A</v>
      </c>
      <c r="C18" s="988"/>
      <c r="D18" s="931" t="e">
        <v>#N/A</v>
      </c>
      <c r="E18" s="997" t="e">
        <v>#N/A</v>
      </c>
      <c r="F18" s="49" t="s">
        <v>2342</v>
      </c>
      <c r="G18" s="105" t="s">
        <v>3071</v>
      </c>
      <c r="H18" s="928" t="e">
        <v>#N/A</v>
      </c>
      <c r="I18" s="928" t="e">
        <v>#N/A</v>
      </c>
      <c r="J18" s="928" t="e">
        <v>#N/A</v>
      </c>
      <c r="K18" s="922" t="e">
        <v>#N/A</v>
      </c>
      <c r="L18" s="928" t="e">
        <v>#N/A</v>
      </c>
      <c r="M18" s="922" t="e">
        <f t="shared" si="0"/>
        <v>#REF!</v>
      </c>
      <c r="N18" s="946"/>
      <c r="O18" s="944"/>
      <c r="P18" s="944"/>
      <c r="Q18" s="944"/>
      <c r="R18" s="944"/>
    </row>
    <row r="19" spans="1:18" s="8" customFormat="1" ht="13.5" customHeight="1">
      <c r="A19" s="995"/>
      <c r="B19" s="985" t="e">
        <v>#N/A</v>
      </c>
      <c r="C19" s="988"/>
      <c r="D19" s="931" t="e">
        <v>#N/A</v>
      </c>
      <c r="E19" s="997" t="e">
        <v>#N/A</v>
      </c>
      <c r="F19" s="44" t="s">
        <v>2344</v>
      </c>
      <c r="G19" s="105" t="s">
        <v>3072</v>
      </c>
      <c r="H19" s="928" t="e">
        <v>#N/A</v>
      </c>
      <c r="I19" s="928" t="e">
        <v>#N/A</v>
      </c>
      <c r="J19" s="928" t="e">
        <v>#N/A</v>
      </c>
      <c r="K19" s="922" t="e">
        <v>#N/A</v>
      </c>
      <c r="L19" s="928" t="e">
        <v>#N/A</v>
      </c>
      <c r="M19" s="922" t="e">
        <f t="shared" si="0"/>
        <v>#REF!</v>
      </c>
      <c r="N19" s="946"/>
      <c r="O19" s="944"/>
      <c r="P19" s="944"/>
      <c r="Q19" s="944"/>
      <c r="R19" s="944"/>
    </row>
    <row r="20" spans="1:18" s="8" customFormat="1" ht="13.5" customHeight="1">
      <c r="A20" s="995"/>
      <c r="B20" s="985" t="e">
        <v>#N/A</v>
      </c>
      <c r="C20" s="988"/>
      <c r="D20" s="931" t="e">
        <v>#N/A</v>
      </c>
      <c r="E20" s="997" t="e">
        <v>#N/A</v>
      </c>
      <c r="F20" s="49" t="s">
        <v>2346</v>
      </c>
      <c r="G20" s="105" t="s">
        <v>3073</v>
      </c>
      <c r="H20" s="928" t="e">
        <v>#N/A</v>
      </c>
      <c r="I20" s="928" t="e">
        <v>#N/A</v>
      </c>
      <c r="J20" s="928" t="e">
        <v>#N/A</v>
      </c>
      <c r="K20" s="922" t="e">
        <v>#N/A</v>
      </c>
      <c r="L20" s="928" t="e">
        <v>#N/A</v>
      </c>
      <c r="M20" s="922" t="e">
        <f t="shared" si="0"/>
        <v>#REF!</v>
      </c>
      <c r="N20" s="946"/>
      <c r="O20" s="944"/>
      <c r="P20" s="944"/>
      <c r="Q20" s="944"/>
      <c r="R20" s="944"/>
    </row>
    <row r="21" spans="1:18" s="8" customFormat="1" ht="13.5" customHeight="1">
      <c r="A21" s="995"/>
      <c r="B21" s="985" t="e">
        <v>#N/A</v>
      </c>
      <c r="C21" s="988"/>
      <c r="D21" s="931" t="e">
        <v>#N/A</v>
      </c>
      <c r="E21" s="997" t="e">
        <v>#N/A</v>
      </c>
      <c r="F21" s="49">
        <v>97</v>
      </c>
      <c r="G21" s="105" t="s">
        <v>3060</v>
      </c>
      <c r="H21" s="928" t="e">
        <v>#N/A</v>
      </c>
      <c r="I21" s="928" t="e">
        <v>#N/A</v>
      </c>
      <c r="J21" s="928" t="e">
        <v>#N/A</v>
      </c>
      <c r="K21" s="922" t="e">
        <v>#N/A</v>
      </c>
      <c r="L21" s="928" t="e">
        <v>#N/A</v>
      </c>
      <c r="M21" s="922" t="e">
        <f t="shared" si="0"/>
        <v>#REF!</v>
      </c>
      <c r="N21" s="946"/>
      <c r="O21" s="944"/>
      <c r="P21" s="944"/>
      <c r="Q21" s="944"/>
      <c r="R21" s="944"/>
    </row>
    <row r="22" spans="1:18" s="8" customFormat="1" ht="13.5" customHeight="1">
      <c r="A22" s="995"/>
      <c r="B22" s="985" t="e">
        <v>#N/A</v>
      </c>
      <c r="C22" s="988"/>
      <c r="D22" s="931" t="e">
        <v>#N/A</v>
      </c>
      <c r="E22" s="997" t="e">
        <v>#N/A</v>
      </c>
      <c r="F22" s="49" t="s">
        <v>3074</v>
      </c>
      <c r="G22" s="105" t="s">
        <v>3075</v>
      </c>
      <c r="H22" s="928" t="e">
        <v>#N/A</v>
      </c>
      <c r="I22" s="928" t="e">
        <v>#N/A</v>
      </c>
      <c r="J22" s="928" t="e">
        <v>#N/A</v>
      </c>
      <c r="K22" s="922" t="e">
        <v>#N/A</v>
      </c>
      <c r="L22" s="928" t="e">
        <v>#N/A</v>
      </c>
      <c r="M22" s="922" t="e">
        <f t="shared" si="0"/>
        <v>#REF!</v>
      </c>
      <c r="N22" s="946"/>
      <c r="O22" s="944"/>
      <c r="P22" s="944"/>
      <c r="Q22" s="944"/>
      <c r="R22" s="944"/>
    </row>
    <row r="23" spans="1:18" s="8" customFormat="1" ht="13.5" customHeight="1">
      <c r="A23" s="995"/>
      <c r="B23" s="986" t="e">
        <v>#N/A</v>
      </c>
      <c r="C23" s="989"/>
      <c r="D23" s="932" t="e">
        <v>#N/A</v>
      </c>
      <c r="E23" s="998" t="e">
        <v>#N/A</v>
      </c>
      <c r="F23" s="49">
        <v>99</v>
      </c>
      <c r="G23" s="105" t="s">
        <v>3076</v>
      </c>
      <c r="H23" s="929" t="e">
        <v>#N/A</v>
      </c>
      <c r="I23" s="929" t="e">
        <v>#N/A</v>
      </c>
      <c r="J23" s="929" t="e">
        <v>#N/A</v>
      </c>
      <c r="K23" s="923" t="e">
        <v>#N/A</v>
      </c>
      <c r="L23" s="929" t="e">
        <v>#N/A</v>
      </c>
      <c r="M23" s="923" t="e">
        <f t="shared" si="0"/>
        <v>#REF!</v>
      </c>
      <c r="N23" s="947"/>
      <c r="O23" s="943"/>
      <c r="P23" s="943"/>
      <c r="Q23" s="943"/>
      <c r="R23" s="943"/>
    </row>
    <row r="24" spans="1:18" s="8" customFormat="1" ht="20.399999999999999">
      <c r="A24" s="191" t="s">
        <v>3077</v>
      </c>
      <c r="B24" s="191" t="s">
        <v>2174</v>
      </c>
      <c r="C24" s="318" t="s">
        <v>2175</v>
      </c>
      <c r="D24" s="124" t="s">
        <v>2176</v>
      </c>
      <c r="E24" s="125" t="s">
        <v>2177</v>
      </c>
      <c r="F24" s="33"/>
      <c r="G24" s="34"/>
      <c r="H24" s="34"/>
      <c r="I24" s="34"/>
      <c r="J24" s="34"/>
      <c r="K24" s="34"/>
      <c r="L24" s="130" t="s">
        <v>1027</v>
      </c>
      <c r="M24" s="135"/>
      <c r="N24" s="124" t="s">
        <v>2178</v>
      </c>
      <c r="O24" s="126" t="s">
        <v>2179</v>
      </c>
      <c r="P24" s="126" t="s">
        <v>2179</v>
      </c>
      <c r="Q24" s="126" t="s">
        <v>2140</v>
      </c>
      <c r="R24" s="123" t="s">
        <v>2180</v>
      </c>
    </row>
    <row r="25" spans="1:18" ht="61.35" customHeight="1">
      <c r="A25" s="327" t="s">
        <v>852</v>
      </c>
      <c r="B25" s="373" t="s">
        <v>822</v>
      </c>
      <c r="C25" s="327" t="s">
        <v>2580</v>
      </c>
      <c r="D25" s="174" t="s">
        <v>2581</v>
      </c>
      <c r="E25" s="252" t="s">
        <v>824</v>
      </c>
      <c r="F25" s="258"/>
      <c r="G25" s="259"/>
      <c r="H25" s="252"/>
      <c r="I25" s="259"/>
      <c r="J25" s="259"/>
      <c r="K25" s="259"/>
      <c r="L25" s="272" t="s">
        <v>1027</v>
      </c>
      <c r="M25" s="174"/>
      <c r="N25" s="174" t="s">
        <v>2582</v>
      </c>
      <c r="O25" s="252" t="s">
        <v>2179</v>
      </c>
      <c r="P25" s="252" t="s">
        <v>2140</v>
      </c>
      <c r="Q25" s="252" t="s">
        <v>2140</v>
      </c>
      <c r="R25" s="252" t="s">
        <v>42</v>
      </c>
    </row>
    <row r="26" spans="1:18" ht="59.1" customHeight="1">
      <c r="A26" s="327" t="s">
        <v>853</v>
      </c>
      <c r="B26" s="373" t="s">
        <v>854</v>
      </c>
      <c r="C26" s="327" t="s">
        <v>3078</v>
      </c>
      <c r="D26" s="124" t="s">
        <v>2183</v>
      </c>
      <c r="E26" s="125" t="s">
        <v>829</v>
      </c>
      <c r="F26" s="33"/>
      <c r="G26" s="34"/>
      <c r="H26" s="34"/>
      <c r="I26" s="34"/>
      <c r="J26" s="34"/>
      <c r="K26" s="34"/>
      <c r="L26" s="130" t="s">
        <v>1027</v>
      </c>
      <c r="M26" s="135"/>
      <c r="N26" s="124" t="s">
        <v>2184</v>
      </c>
      <c r="O26" s="126" t="s">
        <v>2179</v>
      </c>
      <c r="P26" s="126" t="s">
        <v>2140</v>
      </c>
      <c r="Q26" s="126" t="s">
        <v>2140</v>
      </c>
      <c r="R26" s="123" t="s">
        <v>42</v>
      </c>
    </row>
    <row r="27" spans="1:18" ht="42.6" customHeight="1">
      <c r="A27" s="327" t="s">
        <v>3079</v>
      </c>
      <c r="B27" s="373" t="s">
        <v>2143</v>
      </c>
      <c r="C27" s="327" t="s">
        <v>2144</v>
      </c>
      <c r="D27" s="257" t="s">
        <v>2989</v>
      </c>
      <c r="E27" s="252" t="s">
        <v>2586</v>
      </c>
      <c r="F27" s="258"/>
      <c r="G27" s="259"/>
      <c r="H27" s="252"/>
      <c r="I27" s="259"/>
      <c r="J27" s="259"/>
      <c r="K27" s="259"/>
      <c r="L27" s="130" t="s">
        <v>1027</v>
      </c>
      <c r="M27" s="257"/>
      <c r="N27" s="257" t="s">
        <v>2587</v>
      </c>
      <c r="O27" s="252" t="s">
        <v>2179</v>
      </c>
      <c r="P27" s="252" t="s">
        <v>2140</v>
      </c>
      <c r="Q27" s="252" t="s">
        <v>2140</v>
      </c>
      <c r="R27" s="252" t="s">
        <v>2192</v>
      </c>
    </row>
    <row r="28" spans="1:18" ht="39.75" customHeight="1">
      <c r="A28" s="327" t="s">
        <v>3080</v>
      </c>
      <c r="B28" s="373" t="s">
        <v>2589</v>
      </c>
      <c r="C28" s="327" t="s">
        <v>2590</v>
      </c>
      <c r="D28" s="128" t="s">
        <v>2591</v>
      </c>
      <c r="E28" s="32" t="s">
        <v>2592</v>
      </c>
      <c r="F28" s="33"/>
      <c r="G28" s="34"/>
      <c r="H28" s="34"/>
      <c r="I28" s="34"/>
      <c r="J28" s="34"/>
      <c r="K28" s="34"/>
      <c r="L28" s="130" t="s">
        <v>1027</v>
      </c>
      <c r="M28" s="32"/>
      <c r="N28" s="128" t="s">
        <v>2593</v>
      </c>
      <c r="O28" s="136" t="s">
        <v>2179</v>
      </c>
      <c r="P28" s="136" t="s">
        <v>2179</v>
      </c>
      <c r="Q28" s="136" t="s">
        <v>2140</v>
      </c>
      <c r="R28" s="136" t="s">
        <v>2180</v>
      </c>
    </row>
    <row r="29" spans="1:18" ht="20.399999999999999">
      <c r="A29" s="327" t="s">
        <v>850</v>
      </c>
      <c r="B29" s="373" t="s">
        <v>816</v>
      </c>
      <c r="C29" s="327" t="s">
        <v>2185</v>
      </c>
      <c r="D29" s="174" t="s">
        <v>2186</v>
      </c>
      <c r="E29" s="252" t="s">
        <v>818</v>
      </c>
      <c r="F29" s="258"/>
      <c r="G29" s="259"/>
      <c r="H29" s="252"/>
      <c r="I29" s="259"/>
      <c r="J29" s="259"/>
      <c r="K29" s="259"/>
      <c r="L29" s="130" t="s">
        <v>1027</v>
      </c>
      <c r="M29" s="174"/>
      <c r="N29" s="174" t="s">
        <v>2187</v>
      </c>
      <c r="O29" s="252" t="s">
        <v>2179</v>
      </c>
      <c r="P29" s="252" t="s">
        <v>2140</v>
      </c>
      <c r="Q29" s="252" t="s">
        <v>2140</v>
      </c>
      <c r="R29" s="252" t="s">
        <v>42</v>
      </c>
    </row>
    <row r="30" spans="1:18" ht="96" customHeight="1">
      <c r="A30" s="348" t="s">
        <v>3081</v>
      </c>
      <c r="B30" s="322" t="s">
        <v>804</v>
      </c>
      <c r="C30" s="319" t="s">
        <v>2201</v>
      </c>
      <c r="D30" s="174" t="s">
        <v>2202</v>
      </c>
      <c r="E30" s="252" t="s">
        <v>806</v>
      </c>
      <c r="F30" s="349"/>
      <c r="G30" s="349"/>
      <c r="H30" s="308"/>
      <c r="I30" s="349"/>
      <c r="J30" s="349"/>
      <c r="K30" s="349"/>
      <c r="L30" s="130" t="s">
        <v>1027</v>
      </c>
      <c r="M30" s="349"/>
      <c r="N30" s="174" t="s">
        <v>809</v>
      </c>
      <c r="O30" s="252" t="s">
        <v>2179</v>
      </c>
      <c r="P30" s="32" t="s">
        <v>2179</v>
      </c>
      <c r="Q30" s="32" t="s">
        <v>2140</v>
      </c>
      <c r="R30" s="252" t="s">
        <v>2141</v>
      </c>
    </row>
    <row r="31" spans="1:18">
      <c r="A31" s="236" t="s">
        <v>3082</v>
      </c>
      <c r="B31" s="230"/>
      <c r="C31" s="230"/>
      <c r="D31" s="227"/>
      <c r="E31" s="434"/>
      <c r="F31" s="227"/>
      <c r="G31" s="227"/>
      <c r="H31" s="227"/>
      <c r="I31" s="227"/>
      <c r="J31" s="227"/>
      <c r="K31" s="227"/>
      <c r="L31" s="227"/>
      <c r="M31" s="227"/>
      <c r="N31" s="227"/>
      <c r="O31" s="227"/>
      <c r="P31" s="227"/>
      <c r="Q31" s="227"/>
      <c r="R31" s="229"/>
    </row>
  </sheetData>
  <autoFilter ref="A3:A23" xr:uid="{204B2049-521D-4FC8-9827-4B35E3B620B4}"/>
  <mergeCells count="36">
    <mergeCell ref="M17:M23"/>
    <mergeCell ref="C17:C23"/>
    <mergeCell ref="A17:A23"/>
    <mergeCell ref="B17:B23"/>
    <mergeCell ref="D17:D23"/>
    <mergeCell ref="E17:E23"/>
    <mergeCell ref="L17:L23"/>
    <mergeCell ref="H17:H23"/>
    <mergeCell ref="I17:I23"/>
    <mergeCell ref="J17:J23"/>
    <mergeCell ref="K17:K23"/>
    <mergeCell ref="O17:O23"/>
    <mergeCell ref="P17:P23"/>
    <mergeCell ref="Q17:Q23"/>
    <mergeCell ref="R17:R23"/>
    <mergeCell ref="N17:N23"/>
    <mergeCell ref="F3:G3"/>
    <mergeCell ref="R7:R15"/>
    <mergeCell ref="L7:L15"/>
    <mergeCell ref="H7:H15"/>
    <mergeCell ref="I7:I15"/>
    <mergeCell ref="J7:J15"/>
    <mergeCell ref="K7:K15"/>
    <mergeCell ref="M7:M15"/>
    <mergeCell ref="N7:N15"/>
    <mergeCell ref="O7:O15"/>
    <mergeCell ref="P7:P15"/>
    <mergeCell ref="Q7:Q15"/>
    <mergeCell ref="H3:K3"/>
    <mergeCell ref="H4:K4"/>
    <mergeCell ref="O4:Q4"/>
    <mergeCell ref="A7:A15"/>
    <mergeCell ref="B7:B15"/>
    <mergeCell ref="D7:D15"/>
    <mergeCell ref="E7:E15"/>
    <mergeCell ref="C7:C15"/>
  </mergeCells>
  <pageMargins left="0.70866141732283472" right="0.70866141732283472" top="0.74803149606299213" bottom="0.74803149606299213" header="0.31496062992125984" footer="0.31496062992125984"/>
  <pageSetup paperSize="8" scale="41"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1" stopIfTrue="1" id="{D3E21D05-203C-4BD4-8D03-AD1B48733025}">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7BF5D8B2-5D1B-4FBB-AEA7-91757CD8CF4A}">
            <xm:f>'C:\Windows\system32\IC.Green.Net\IC_User_DFS\Users\deel1\Desktop\[Maternity Services Data Set Technical Output Specification.xlsm]MAT101Booking'!#REF!=yes</xm:f>
            <x14:dxf>
              <fill>
                <patternFill>
                  <bgColor indexed="43"/>
                </patternFill>
              </fill>
            </x14:dxf>
          </x14:cfRule>
          <xm:sqref>N24</xm:sqref>
        </x14:conditionalFormatting>
        <x14:conditionalFormatting xmlns:xm="http://schemas.microsoft.com/office/excel/2006/main">
          <x14:cfRule type="expression" priority="3" stopIfTrue="1" id="{A9AD95BE-D0AB-417E-A63F-6A5DCAEA141E}">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5E2B66D9-2BEE-48BB-B240-E5EB67A15C20}">
            <xm:f>'C:\Windows\system32\IC.Green.Net\IC_User_DFS\Users\deel1\Desktop\[Maternity Services Data Set Technical Output Specification.xlsm]MAT101Booking'!#REF!=yes</xm:f>
            <x14:dxf>
              <fill>
                <patternFill>
                  <bgColor indexed="43"/>
                </patternFill>
              </fill>
            </x14:dxf>
          </x14:cfRule>
          <xm:sqref>N26</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4">
    <tabColor rgb="FFFAFC9E"/>
    <pageSetUpPr fitToPage="1"/>
  </sheetPr>
  <dimension ref="A1:R103"/>
  <sheetViews>
    <sheetView zoomScaleNormal="100" workbookViewId="0"/>
  </sheetViews>
  <sheetFormatPr defaultRowHeight="13.2"/>
  <cols>
    <col min="1" max="1" width="10.77734375" customWidth="1"/>
    <col min="2" max="2" width="21.44140625" customWidth="1"/>
    <col min="3" max="3" width="13.21875" customWidth="1"/>
    <col min="4" max="4" width="30.77734375" customWidth="1"/>
    <col min="5" max="5" width="14" style="12" customWidth="1"/>
    <col min="6" max="6" width="10.77734375" customWidth="1"/>
    <col min="7" max="7" width="30.77734375" customWidth="1"/>
    <col min="8" max="9" width="11.5546875" customWidth="1"/>
    <col min="10" max="10" width="10.21875" customWidth="1"/>
    <col min="11" max="11" width="32.77734375" customWidth="1"/>
    <col min="12" max="12" width="14.21875" style="7" customWidth="1"/>
    <col min="13" max="13" width="102" customWidth="1"/>
    <col min="14" max="14" width="43.77734375" customWidth="1"/>
    <col min="15" max="15" width="13.77734375" customWidth="1"/>
    <col min="16" max="16" width="12.5546875" customWidth="1"/>
    <col min="17" max="17" width="13.77734375" customWidth="1"/>
    <col min="18" max="18" width="13.21875" customWidth="1"/>
  </cols>
  <sheetData>
    <row r="1" spans="1:18" s="490" customFormat="1">
      <c r="A1" s="490" t="s">
        <v>2075</v>
      </c>
      <c r="B1" s="490" t="s">
        <v>2075</v>
      </c>
      <c r="C1" s="490" t="s">
        <v>2075</v>
      </c>
      <c r="D1" s="490" t="s">
        <v>2075</v>
      </c>
      <c r="E1" s="490" t="s">
        <v>2075</v>
      </c>
      <c r="F1" s="490" t="s">
        <v>2075</v>
      </c>
      <c r="G1" s="490" t="s">
        <v>2075</v>
      </c>
      <c r="H1" s="490" t="s">
        <v>2078</v>
      </c>
      <c r="I1" s="490" t="s">
        <v>2078</v>
      </c>
      <c r="J1" s="490" t="s">
        <v>2078</v>
      </c>
      <c r="K1" s="490" t="s">
        <v>2078</v>
      </c>
      <c r="L1" s="490" t="s">
        <v>2075</v>
      </c>
      <c r="M1" s="490" t="s">
        <v>2078</v>
      </c>
      <c r="N1" s="490" t="s">
        <v>2078</v>
      </c>
      <c r="O1" s="490" t="s">
        <v>2078</v>
      </c>
      <c r="P1" s="490" t="s">
        <v>2078</v>
      </c>
      <c r="Q1" s="490" t="s">
        <v>2078</v>
      </c>
      <c r="R1" s="490" t="s">
        <v>2075</v>
      </c>
    </row>
    <row r="2" spans="1:18" s="8" customFormat="1" ht="17.25" customHeight="1">
      <c r="A2" s="236" t="s">
        <v>2807</v>
      </c>
      <c r="B2" s="230"/>
      <c r="C2" s="230"/>
      <c r="D2" s="227"/>
      <c r="E2" s="434"/>
      <c r="F2" s="227"/>
      <c r="G2" s="227"/>
      <c r="H2" s="227"/>
      <c r="I2" s="227"/>
      <c r="J2" s="227"/>
      <c r="K2" s="227"/>
      <c r="L2" s="227"/>
      <c r="M2" s="228"/>
      <c r="N2" s="227"/>
      <c r="O2" s="227"/>
      <c r="P2" s="227"/>
      <c r="Q2" s="227"/>
      <c r="R2" s="229"/>
    </row>
    <row r="3" spans="1:18" ht="126.75" customHeight="1">
      <c r="A3" s="551" t="s">
        <v>310</v>
      </c>
      <c r="B3" s="551"/>
      <c r="C3" s="551"/>
      <c r="D3" s="551"/>
      <c r="E3" s="558"/>
      <c r="F3" s="919" t="s">
        <v>2808</v>
      </c>
      <c r="G3" s="920"/>
      <c r="H3" s="919" t="s">
        <v>2809</v>
      </c>
      <c r="I3" s="920"/>
      <c r="J3" s="920"/>
      <c r="K3" s="926"/>
      <c r="L3" s="559" t="s">
        <v>2810</v>
      </c>
      <c r="M3" s="555" t="str">
        <f>"Group-level error/warning messages:"&amp;"
"&amp;IF(VLOOKUP(LEFT($A3,6),MDI,20,0)=0,"",VLOOKUP(LEFT($A3,6),MDI,20,0))</f>
        <v>Group-level error/warning messages:
CYP00301 - Group rejected - No valid CYP001 group transmitted for this Local Patient Identifier (Extended). Local Patient Identifier (Extended)=&lt;C003901&gt;
CYP00309 - Group rejected - More than one CYP003 provided for this Local Patient Identifier (Extended) + Accommodation Status Code + Accommodation Status Recorded Date combination. Local Patient Identifier (Extended)=&lt;C003901&gt; Accommodation Status Code=&lt;C003010&gt; Accommodation Recorded Status Date=&lt;C003020&gt;
CYP00312 - Group rejected - More than one CYP003 provided for this Local Patient Identifier (Extended) where Accommodation Status Recorded Date is null. Local Patient Identifier (Extended)=&lt;C003901&gt;</v>
      </c>
      <c r="N3" s="555"/>
      <c r="O3" s="556"/>
      <c r="P3" s="556"/>
      <c r="Q3" s="556"/>
      <c r="R3" s="557"/>
    </row>
    <row r="4" spans="1:18" ht="83.85" customHeight="1">
      <c r="A4" s="212" t="s">
        <v>2084</v>
      </c>
      <c r="B4" s="211" t="s">
        <v>2122</v>
      </c>
      <c r="C4" s="313" t="s">
        <v>162</v>
      </c>
      <c r="D4" s="211" t="s">
        <v>87</v>
      </c>
      <c r="E4" s="216" t="s">
        <v>116</v>
      </c>
      <c r="F4" s="216" t="s">
        <v>2092</v>
      </c>
      <c r="G4" s="211" t="s">
        <v>76</v>
      </c>
      <c r="H4" s="910" t="s">
        <v>2324</v>
      </c>
      <c r="I4" s="911"/>
      <c r="J4" s="911"/>
      <c r="K4" s="912"/>
      <c r="L4" s="213" t="s">
        <v>2124</v>
      </c>
      <c r="M4" s="211" t="s">
        <v>771</v>
      </c>
      <c r="N4" s="211" t="s">
        <v>2125</v>
      </c>
      <c r="O4" s="910" t="s">
        <v>2126</v>
      </c>
      <c r="P4" s="911"/>
      <c r="Q4" s="912"/>
      <c r="R4" s="211" t="s">
        <v>2115</v>
      </c>
    </row>
    <row r="5" spans="1:18" ht="41.25" customHeight="1">
      <c r="A5" s="211"/>
      <c r="B5" s="211"/>
      <c r="C5" s="211"/>
      <c r="D5" s="211"/>
      <c r="E5" s="216"/>
      <c r="F5" s="211"/>
      <c r="G5" s="211"/>
      <c r="H5" s="216" t="s">
        <v>2127</v>
      </c>
      <c r="I5" s="216" t="s">
        <v>2128</v>
      </c>
      <c r="J5" s="216" t="s">
        <v>2129</v>
      </c>
      <c r="K5" s="216" t="s">
        <v>767</v>
      </c>
      <c r="L5" s="213"/>
      <c r="M5" s="211"/>
      <c r="N5" s="211" t="s">
        <v>2130</v>
      </c>
      <c r="O5" s="211" t="s">
        <v>2131</v>
      </c>
      <c r="P5" s="211" t="s">
        <v>2132</v>
      </c>
      <c r="Q5" s="211" t="s">
        <v>2133</v>
      </c>
      <c r="R5" s="211"/>
    </row>
    <row r="6" spans="1:18" s="8" customFormat="1" ht="69" customHeight="1">
      <c r="A6" s="195" t="s">
        <v>2811</v>
      </c>
      <c r="B6" s="16" t="s">
        <v>969</v>
      </c>
      <c r="C6" s="16" t="s">
        <v>1124</v>
      </c>
      <c r="D6" s="58" t="s">
        <v>2325</v>
      </c>
      <c r="E6" s="49" t="s">
        <v>146</v>
      </c>
      <c r="F6" s="58"/>
      <c r="G6" s="58"/>
      <c r="H6" s="49" t="s">
        <v>2138</v>
      </c>
      <c r="I6" s="49" t="s">
        <v>2138</v>
      </c>
      <c r="J6" s="49" t="s">
        <v>25</v>
      </c>
      <c r="K6" s="58" t="s">
        <v>1294</v>
      </c>
      <c r="L6" s="39" t="s">
        <v>1148</v>
      </c>
      <c r="M6" s="64" t="str">
        <f>IF(VLOOKUP($A6,MDI,20,0)=0,"",VLOOKUP($A6,MDI,20,0))</f>
        <v>CYP00302 - Record rejected - Local Patient Identifier (Extended) is blank.
CYP00303 - Record rejected - Local Patient Identifier (Extended) has incorrect data format. Local Patient Identifier (Extended)=&lt;C003901&gt;</v>
      </c>
      <c r="N6" s="78"/>
      <c r="O6" s="39" t="s">
        <v>2140</v>
      </c>
      <c r="P6" s="108" t="s">
        <v>2140</v>
      </c>
      <c r="Q6" s="108" t="s">
        <v>2140</v>
      </c>
      <c r="R6" s="108" t="s">
        <v>13</v>
      </c>
    </row>
    <row r="7" spans="1:18" s="8" customFormat="1" ht="11.25" customHeight="1">
      <c r="A7" s="999" t="s">
        <v>2812</v>
      </c>
      <c r="B7" s="1002" t="s">
        <v>2813</v>
      </c>
      <c r="C7" s="1004" t="s">
        <v>2814</v>
      </c>
      <c r="D7" s="921" t="s">
        <v>2815</v>
      </c>
      <c r="E7" s="927" t="s">
        <v>2816</v>
      </c>
      <c r="F7" s="17" t="s">
        <v>2817</v>
      </c>
      <c r="G7" s="16" t="s">
        <v>2818</v>
      </c>
      <c r="H7" s="927" t="s">
        <v>2138</v>
      </c>
      <c r="I7" s="927" t="s">
        <v>2138</v>
      </c>
      <c r="J7" s="927" t="s">
        <v>2148</v>
      </c>
      <c r="K7" s="921" t="s">
        <v>1294</v>
      </c>
      <c r="L7" s="927" t="s">
        <v>1148</v>
      </c>
      <c r="M7" s="921" t="str">
        <f>IF(VLOOKUP($A7,MDI,20,0)=0,"",VLOOKUP($A7,MDI,20,0))</f>
        <v>CYP00304 - Record rejected - Accommodation Status Code is blank. Local Patient Identifier (Extended)=&lt;C003901&gt;
CYP00305 - Record rejected - Accommodation Status Code has incorrect data format. Local Patient Identifier (Extended)=&lt;C003901&gt;
CYP00306 - Warning - Accommodation Status Code contains an invalid national code. Local Patient Identifier (Extended)=&lt;C003901&gt; Accommodation Status Code=&lt;C003010&gt;</v>
      </c>
      <c r="N7" s="937"/>
      <c r="O7" s="938" t="s">
        <v>2140</v>
      </c>
      <c r="P7" s="938" t="s">
        <v>2140</v>
      </c>
      <c r="Q7" s="938" t="s">
        <v>2140</v>
      </c>
      <c r="R7" s="938" t="s">
        <v>2167</v>
      </c>
    </row>
    <row r="8" spans="1:18" s="8" customFormat="1" ht="10.199999999999999">
      <c r="A8" s="1000" t="e">
        <v>#N/A</v>
      </c>
      <c r="B8" s="1003" t="e">
        <v>#N/A</v>
      </c>
      <c r="C8" s="1005"/>
      <c r="D8" s="922" t="e">
        <v>#N/A</v>
      </c>
      <c r="E8" s="928" t="e">
        <v>#N/A</v>
      </c>
      <c r="F8" s="49" t="s">
        <v>2819</v>
      </c>
      <c r="G8" s="58" t="s">
        <v>2820</v>
      </c>
      <c r="H8" s="928" t="e">
        <v>#N/A</v>
      </c>
      <c r="I8" s="928" t="e">
        <v>#N/A</v>
      </c>
      <c r="J8" s="928" t="e">
        <v>#N/A</v>
      </c>
      <c r="K8" s="922" t="e">
        <v>#N/A</v>
      </c>
      <c r="L8" s="928"/>
      <c r="M8" s="922"/>
      <c r="N8" s="937"/>
      <c r="O8" s="938"/>
      <c r="P8" s="938"/>
      <c r="Q8" s="938"/>
      <c r="R8" s="938"/>
    </row>
    <row r="9" spans="1:18" s="8" customFormat="1" ht="18.600000000000001" customHeight="1">
      <c r="A9" s="1000" t="e">
        <v>#N/A</v>
      </c>
      <c r="B9" s="1003" t="e">
        <v>#N/A</v>
      </c>
      <c r="C9" s="1005"/>
      <c r="D9" s="922" t="e">
        <v>#N/A</v>
      </c>
      <c r="E9" s="928" t="e">
        <v>#N/A</v>
      </c>
      <c r="F9" s="49" t="s">
        <v>2821</v>
      </c>
      <c r="G9" s="58" t="s">
        <v>2822</v>
      </c>
      <c r="H9" s="928" t="e">
        <v>#N/A</v>
      </c>
      <c r="I9" s="928" t="e">
        <v>#N/A</v>
      </c>
      <c r="J9" s="928" t="e">
        <v>#N/A</v>
      </c>
      <c r="K9" s="922" t="e">
        <v>#N/A</v>
      </c>
      <c r="L9" s="928"/>
      <c r="M9" s="922"/>
      <c r="N9" s="937"/>
      <c r="O9" s="938"/>
      <c r="P9" s="938"/>
      <c r="Q9" s="938"/>
      <c r="R9" s="938"/>
    </row>
    <row r="10" spans="1:18" s="8" customFormat="1" ht="33.75" customHeight="1">
      <c r="A10" s="1000" t="e">
        <v>#N/A</v>
      </c>
      <c r="B10" s="1003" t="e">
        <v>#N/A</v>
      </c>
      <c r="C10" s="1005"/>
      <c r="D10" s="922" t="e">
        <v>#N/A</v>
      </c>
      <c r="E10" s="928" t="e">
        <v>#N/A</v>
      </c>
      <c r="F10" s="49" t="s">
        <v>2823</v>
      </c>
      <c r="G10" s="58" t="s">
        <v>2824</v>
      </c>
      <c r="H10" s="928" t="e">
        <v>#N/A</v>
      </c>
      <c r="I10" s="928" t="e">
        <v>#N/A</v>
      </c>
      <c r="J10" s="928" t="e">
        <v>#N/A</v>
      </c>
      <c r="K10" s="922" t="e">
        <v>#N/A</v>
      </c>
      <c r="L10" s="928"/>
      <c r="M10" s="922"/>
      <c r="N10" s="937"/>
      <c r="O10" s="938"/>
      <c r="P10" s="938"/>
      <c r="Q10" s="938"/>
      <c r="R10" s="938"/>
    </row>
    <row r="11" spans="1:18" s="8" customFormat="1" ht="24.75" customHeight="1">
      <c r="A11" s="1000" t="e">
        <v>#N/A</v>
      </c>
      <c r="B11" s="1003" t="e">
        <v>#N/A</v>
      </c>
      <c r="C11" s="1005"/>
      <c r="D11" s="922" t="e">
        <v>#N/A</v>
      </c>
      <c r="E11" s="928" t="e">
        <v>#N/A</v>
      </c>
      <c r="F11" s="49" t="s">
        <v>2825</v>
      </c>
      <c r="G11" s="58" t="s">
        <v>2826</v>
      </c>
      <c r="H11" s="928" t="e">
        <v>#N/A</v>
      </c>
      <c r="I11" s="928" t="e">
        <v>#N/A</v>
      </c>
      <c r="J11" s="928" t="e">
        <v>#N/A</v>
      </c>
      <c r="K11" s="922" t="e">
        <v>#N/A</v>
      </c>
      <c r="L11" s="928"/>
      <c r="M11" s="922"/>
      <c r="N11" s="937"/>
      <c r="O11" s="938"/>
      <c r="P11" s="938"/>
      <c r="Q11" s="938"/>
      <c r="R11" s="938"/>
    </row>
    <row r="12" spans="1:18" s="8" customFormat="1" ht="10.199999999999999">
      <c r="A12" s="1000" t="e">
        <v>#N/A</v>
      </c>
      <c r="B12" s="1003" t="e">
        <v>#N/A</v>
      </c>
      <c r="C12" s="1005"/>
      <c r="D12" s="922" t="e">
        <v>#N/A</v>
      </c>
      <c r="E12" s="928" t="e">
        <v>#N/A</v>
      </c>
      <c r="F12" s="49" t="s">
        <v>2827</v>
      </c>
      <c r="G12" s="58" t="s">
        <v>2828</v>
      </c>
      <c r="H12" s="928" t="e">
        <v>#N/A</v>
      </c>
      <c r="I12" s="928" t="e">
        <v>#N/A</v>
      </c>
      <c r="J12" s="928" t="e">
        <v>#N/A</v>
      </c>
      <c r="K12" s="922" t="e">
        <v>#N/A</v>
      </c>
      <c r="L12" s="928"/>
      <c r="M12" s="922"/>
      <c r="N12" s="937"/>
      <c r="O12" s="938"/>
      <c r="P12" s="938"/>
      <c r="Q12" s="938"/>
      <c r="R12" s="938"/>
    </row>
    <row r="13" spans="1:18" s="8" customFormat="1" ht="10.199999999999999">
      <c r="A13" s="1000" t="e">
        <v>#N/A</v>
      </c>
      <c r="B13" s="1003" t="e">
        <v>#N/A</v>
      </c>
      <c r="C13" s="1005"/>
      <c r="D13" s="922" t="e">
        <v>#N/A</v>
      </c>
      <c r="E13" s="928" t="e">
        <v>#N/A</v>
      </c>
      <c r="F13" s="49" t="s">
        <v>2829</v>
      </c>
      <c r="G13" s="58" t="s">
        <v>2830</v>
      </c>
      <c r="H13" s="928" t="e">
        <v>#N/A</v>
      </c>
      <c r="I13" s="928" t="e">
        <v>#N/A</v>
      </c>
      <c r="J13" s="928" t="e">
        <v>#N/A</v>
      </c>
      <c r="K13" s="922" t="e">
        <v>#N/A</v>
      </c>
      <c r="L13" s="928"/>
      <c r="M13" s="922"/>
      <c r="N13" s="937"/>
      <c r="O13" s="938"/>
      <c r="P13" s="938"/>
      <c r="Q13" s="938"/>
      <c r="R13" s="938"/>
    </row>
    <row r="14" spans="1:18" s="8" customFormat="1" ht="10.199999999999999">
      <c r="A14" s="1000" t="e">
        <v>#N/A</v>
      </c>
      <c r="B14" s="1003" t="e">
        <v>#N/A</v>
      </c>
      <c r="C14" s="1005"/>
      <c r="D14" s="922" t="e">
        <v>#N/A</v>
      </c>
      <c r="E14" s="928" t="e">
        <v>#N/A</v>
      </c>
      <c r="F14" s="49" t="s">
        <v>2831</v>
      </c>
      <c r="G14" s="58" t="s">
        <v>2832</v>
      </c>
      <c r="H14" s="928" t="e">
        <v>#N/A</v>
      </c>
      <c r="I14" s="928" t="e">
        <v>#N/A</v>
      </c>
      <c r="J14" s="928" t="e">
        <v>#N/A</v>
      </c>
      <c r="K14" s="922" t="e">
        <v>#N/A</v>
      </c>
      <c r="L14" s="928"/>
      <c r="M14" s="922"/>
      <c r="N14" s="937"/>
      <c r="O14" s="938"/>
      <c r="P14" s="938"/>
      <c r="Q14" s="938"/>
      <c r="R14" s="938"/>
    </row>
    <row r="15" spans="1:18" s="8" customFormat="1" ht="10.199999999999999">
      <c r="A15" s="1000" t="e">
        <v>#N/A</v>
      </c>
      <c r="B15" s="1003" t="e">
        <v>#N/A</v>
      </c>
      <c r="C15" s="1005"/>
      <c r="D15" s="922" t="e">
        <v>#N/A</v>
      </c>
      <c r="E15" s="928" t="e">
        <v>#N/A</v>
      </c>
      <c r="F15" s="17" t="s">
        <v>2833</v>
      </c>
      <c r="G15" s="16" t="s">
        <v>2834</v>
      </c>
      <c r="H15" s="928" t="e">
        <v>#N/A</v>
      </c>
      <c r="I15" s="928" t="e">
        <v>#N/A</v>
      </c>
      <c r="J15" s="928" t="e">
        <v>#N/A</v>
      </c>
      <c r="K15" s="922" t="e">
        <v>#N/A</v>
      </c>
      <c r="L15" s="928"/>
      <c r="M15" s="922"/>
      <c r="N15" s="937"/>
      <c r="O15" s="938"/>
      <c r="P15" s="938"/>
      <c r="Q15" s="938"/>
      <c r="R15" s="938"/>
    </row>
    <row r="16" spans="1:18" s="8" customFormat="1" ht="10.199999999999999">
      <c r="A16" s="1000" t="e">
        <v>#N/A</v>
      </c>
      <c r="B16" s="1003" t="e">
        <v>#N/A</v>
      </c>
      <c r="C16" s="1005"/>
      <c r="D16" s="922" t="e">
        <v>#N/A</v>
      </c>
      <c r="E16" s="928" t="e">
        <v>#N/A</v>
      </c>
      <c r="F16" s="49" t="s">
        <v>2835</v>
      </c>
      <c r="G16" s="58" t="s">
        <v>2836</v>
      </c>
      <c r="H16" s="928" t="e">
        <v>#N/A</v>
      </c>
      <c r="I16" s="928" t="e">
        <v>#N/A</v>
      </c>
      <c r="J16" s="928" t="e">
        <v>#N/A</v>
      </c>
      <c r="K16" s="922" t="e">
        <v>#N/A</v>
      </c>
      <c r="L16" s="928"/>
      <c r="M16" s="922"/>
      <c r="N16" s="937"/>
      <c r="O16" s="938"/>
      <c r="P16" s="938"/>
      <c r="Q16" s="938"/>
      <c r="R16" s="938"/>
    </row>
    <row r="17" spans="1:18" s="8" customFormat="1" ht="10.199999999999999">
      <c r="A17" s="1000" t="e">
        <v>#N/A</v>
      </c>
      <c r="B17" s="1003" t="e">
        <v>#N/A</v>
      </c>
      <c r="C17" s="1005"/>
      <c r="D17" s="922" t="e">
        <v>#N/A</v>
      </c>
      <c r="E17" s="928" t="e">
        <v>#N/A</v>
      </c>
      <c r="F17" s="49" t="s">
        <v>2837</v>
      </c>
      <c r="G17" s="58" t="s">
        <v>2838</v>
      </c>
      <c r="H17" s="928" t="e">
        <v>#N/A</v>
      </c>
      <c r="I17" s="928" t="e">
        <v>#N/A</v>
      </c>
      <c r="J17" s="928" t="e">
        <v>#N/A</v>
      </c>
      <c r="K17" s="922" t="e">
        <v>#N/A</v>
      </c>
      <c r="L17" s="928"/>
      <c r="M17" s="922"/>
      <c r="N17" s="937"/>
      <c r="O17" s="938"/>
      <c r="P17" s="938"/>
      <c r="Q17" s="938"/>
      <c r="R17" s="938"/>
    </row>
    <row r="18" spans="1:18" s="8" customFormat="1" ht="49.5" customHeight="1">
      <c r="A18" s="1000" t="e">
        <v>#N/A</v>
      </c>
      <c r="B18" s="1003" t="e">
        <v>#N/A</v>
      </c>
      <c r="C18" s="1005"/>
      <c r="D18" s="922" t="e">
        <v>#N/A</v>
      </c>
      <c r="E18" s="928" t="e">
        <v>#N/A</v>
      </c>
      <c r="F18" s="49" t="s">
        <v>2839</v>
      </c>
      <c r="G18" s="58" t="s">
        <v>2840</v>
      </c>
      <c r="H18" s="928" t="e">
        <v>#N/A</v>
      </c>
      <c r="I18" s="928" t="e">
        <v>#N/A</v>
      </c>
      <c r="J18" s="928" t="e">
        <v>#N/A</v>
      </c>
      <c r="K18" s="922" t="e">
        <v>#N/A</v>
      </c>
      <c r="L18" s="928"/>
      <c r="M18" s="922"/>
      <c r="N18" s="937"/>
      <c r="O18" s="938"/>
      <c r="P18" s="938"/>
      <c r="Q18" s="938"/>
      <c r="R18" s="938"/>
    </row>
    <row r="19" spans="1:18" s="8" customFormat="1" ht="28.5" customHeight="1">
      <c r="A19" s="1000" t="e">
        <v>#N/A</v>
      </c>
      <c r="B19" s="1003" t="e">
        <v>#N/A</v>
      </c>
      <c r="C19" s="1005"/>
      <c r="D19" s="922" t="e">
        <v>#N/A</v>
      </c>
      <c r="E19" s="928" t="e">
        <v>#N/A</v>
      </c>
      <c r="F19" s="49" t="s">
        <v>2841</v>
      </c>
      <c r="G19" s="58" t="s">
        <v>2842</v>
      </c>
      <c r="H19" s="928" t="e">
        <v>#N/A</v>
      </c>
      <c r="I19" s="928" t="e">
        <v>#N/A</v>
      </c>
      <c r="J19" s="928" t="e">
        <v>#N/A</v>
      </c>
      <c r="K19" s="922" t="e">
        <v>#N/A</v>
      </c>
      <c r="L19" s="928"/>
      <c r="M19" s="922"/>
      <c r="N19" s="937"/>
      <c r="O19" s="938"/>
      <c r="P19" s="938"/>
      <c r="Q19" s="938"/>
      <c r="R19" s="938"/>
    </row>
    <row r="20" spans="1:18" s="8" customFormat="1" ht="48" customHeight="1">
      <c r="A20" s="1000" t="e">
        <v>#N/A</v>
      </c>
      <c r="B20" s="1003" t="e">
        <v>#N/A</v>
      </c>
      <c r="C20" s="1005"/>
      <c r="D20" s="922" t="e">
        <v>#N/A</v>
      </c>
      <c r="E20" s="928" t="e">
        <v>#N/A</v>
      </c>
      <c r="F20" s="49" t="s">
        <v>2843</v>
      </c>
      <c r="G20" s="58" t="s">
        <v>2844</v>
      </c>
      <c r="H20" s="928" t="e">
        <v>#N/A</v>
      </c>
      <c r="I20" s="928" t="e">
        <v>#N/A</v>
      </c>
      <c r="J20" s="928" t="e">
        <v>#N/A</v>
      </c>
      <c r="K20" s="922" t="e">
        <v>#N/A</v>
      </c>
      <c r="L20" s="928"/>
      <c r="M20" s="922"/>
      <c r="N20" s="937"/>
      <c r="O20" s="938"/>
      <c r="P20" s="938"/>
      <c r="Q20" s="938"/>
      <c r="R20" s="938"/>
    </row>
    <row r="21" spans="1:18" s="8" customFormat="1" ht="21.75" customHeight="1">
      <c r="A21" s="1000" t="e">
        <v>#N/A</v>
      </c>
      <c r="B21" s="1003" t="e">
        <v>#N/A</v>
      </c>
      <c r="C21" s="1005"/>
      <c r="D21" s="922" t="e">
        <v>#N/A</v>
      </c>
      <c r="E21" s="928" t="e">
        <v>#N/A</v>
      </c>
      <c r="F21" s="49" t="s">
        <v>2845</v>
      </c>
      <c r="G21" s="58" t="s">
        <v>2846</v>
      </c>
      <c r="H21" s="928" t="e">
        <v>#N/A</v>
      </c>
      <c r="I21" s="928" t="e">
        <v>#N/A</v>
      </c>
      <c r="J21" s="928" t="e">
        <v>#N/A</v>
      </c>
      <c r="K21" s="922" t="e">
        <v>#N/A</v>
      </c>
      <c r="L21" s="928"/>
      <c r="M21" s="922"/>
      <c r="N21" s="937"/>
      <c r="O21" s="938"/>
      <c r="P21" s="938"/>
      <c r="Q21" s="938"/>
      <c r="R21" s="938"/>
    </row>
    <row r="22" spans="1:18" s="8" customFormat="1" ht="12.75" customHeight="1">
      <c r="A22" s="1000" t="e">
        <v>#N/A</v>
      </c>
      <c r="B22" s="1003" t="e">
        <v>#N/A</v>
      </c>
      <c r="C22" s="1005"/>
      <c r="D22" s="922" t="e">
        <v>#N/A</v>
      </c>
      <c r="E22" s="928" t="e">
        <v>#N/A</v>
      </c>
      <c r="F22" s="49" t="s">
        <v>2847</v>
      </c>
      <c r="G22" s="58" t="s">
        <v>2848</v>
      </c>
      <c r="H22" s="928" t="e">
        <v>#N/A</v>
      </c>
      <c r="I22" s="928" t="e">
        <v>#N/A</v>
      </c>
      <c r="J22" s="928" t="e">
        <v>#N/A</v>
      </c>
      <c r="K22" s="922" t="e">
        <v>#N/A</v>
      </c>
      <c r="L22" s="928"/>
      <c r="M22" s="922"/>
      <c r="N22" s="937"/>
      <c r="O22" s="938"/>
      <c r="P22" s="938"/>
      <c r="Q22" s="938"/>
      <c r="R22" s="938"/>
    </row>
    <row r="23" spans="1:18" s="8" customFormat="1" ht="23.1" customHeight="1">
      <c r="A23" s="1000" t="e">
        <v>#N/A</v>
      </c>
      <c r="B23" s="1003" t="e">
        <v>#N/A</v>
      </c>
      <c r="C23" s="1005"/>
      <c r="D23" s="922" t="e">
        <v>#N/A</v>
      </c>
      <c r="E23" s="928" t="e">
        <v>#N/A</v>
      </c>
      <c r="F23" s="17" t="s">
        <v>2849</v>
      </c>
      <c r="G23" s="16" t="s">
        <v>2850</v>
      </c>
      <c r="H23" s="928" t="e">
        <v>#N/A</v>
      </c>
      <c r="I23" s="928" t="e">
        <v>#N/A</v>
      </c>
      <c r="J23" s="928" t="e">
        <v>#N/A</v>
      </c>
      <c r="K23" s="922" t="e">
        <v>#N/A</v>
      </c>
      <c r="L23" s="928"/>
      <c r="M23" s="922"/>
      <c r="N23" s="937"/>
      <c r="O23" s="938"/>
      <c r="P23" s="938"/>
      <c r="Q23" s="938"/>
      <c r="R23" s="938"/>
    </row>
    <row r="24" spans="1:18" s="8" customFormat="1" ht="26.85" customHeight="1">
      <c r="A24" s="1000" t="e">
        <v>#N/A</v>
      </c>
      <c r="B24" s="1003" t="e">
        <v>#N/A</v>
      </c>
      <c r="C24" s="1005"/>
      <c r="D24" s="922" t="e">
        <v>#N/A</v>
      </c>
      <c r="E24" s="928" t="e">
        <v>#N/A</v>
      </c>
      <c r="F24" s="49" t="s">
        <v>2851</v>
      </c>
      <c r="G24" s="58" t="s">
        <v>2852</v>
      </c>
      <c r="H24" s="928" t="e">
        <v>#N/A</v>
      </c>
      <c r="I24" s="928" t="e">
        <v>#N/A</v>
      </c>
      <c r="J24" s="928" t="e">
        <v>#N/A</v>
      </c>
      <c r="K24" s="922" t="e">
        <v>#N/A</v>
      </c>
      <c r="L24" s="928"/>
      <c r="M24" s="922"/>
      <c r="N24" s="937"/>
      <c r="O24" s="938"/>
      <c r="P24" s="938"/>
      <c r="Q24" s="938"/>
      <c r="R24" s="938"/>
    </row>
    <row r="25" spans="1:18" s="8" customFormat="1" ht="23.85" customHeight="1">
      <c r="A25" s="1000" t="e">
        <v>#N/A</v>
      </c>
      <c r="B25" s="1003" t="e">
        <v>#N/A</v>
      </c>
      <c r="C25" s="1005"/>
      <c r="D25" s="922" t="e">
        <v>#N/A</v>
      </c>
      <c r="E25" s="928" t="e">
        <v>#N/A</v>
      </c>
      <c r="F25" s="49" t="s">
        <v>2853</v>
      </c>
      <c r="G25" s="58" t="s">
        <v>2854</v>
      </c>
      <c r="H25" s="928" t="e">
        <v>#N/A</v>
      </c>
      <c r="I25" s="928" t="e">
        <v>#N/A</v>
      </c>
      <c r="J25" s="928" t="e">
        <v>#N/A</v>
      </c>
      <c r="K25" s="922" t="e">
        <v>#N/A</v>
      </c>
      <c r="L25" s="928"/>
      <c r="M25" s="922"/>
      <c r="N25" s="937"/>
      <c r="O25" s="938"/>
      <c r="P25" s="938"/>
      <c r="Q25" s="938"/>
      <c r="R25" s="938"/>
    </row>
    <row r="26" spans="1:18" s="8" customFormat="1" ht="23.85" customHeight="1">
      <c r="A26" s="1000" t="e">
        <v>#N/A</v>
      </c>
      <c r="B26" s="1003" t="e">
        <v>#N/A</v>
      </c>
      <c r="C26" s="1005"/>
      <c r="D26" s="922" t="e">
        <v>#N/A</v>
      </c>
      <c r="E26" s="928" t="e">
        <v>#N/A</v>
      </c>
      <c r="F26" s="49" t="s">
        <v>2855</v>
      </c>
      <c r="G26" s="58" t="s">
        <v>2856</v>
      </c>
      <c r="H26" s="928" t="e">
        <v>#N/A</v>
      </c>
      <c r="I26" s="928" t="e">
        <v>#N/A</v>
      </c>
      <c r="J26" s="928" t="e">
        <v>#N/A</v>
      </c>
      <c r="K26" s="922" t="e">
        <v>#N/A</v>
      </c>
      <c r="L26" s="928"/>
      <c r="M26" s="922"/>
      <c r="N26" s="937"/>
      <c r="O26" s="938"/>
      <c r="P26" s="938"/>
      <c r="Q26" s="938"/>
      <c r="R26" s="938"/>
    </row>
    <row r="27" spans="1:18" s="8" customFormat="1" ht="12.75" customHeight="1">
      <c r="A27" s="1000" t="e">
        <v>#N/A</v>
      </c>
      <c r="B27" s="1003" t="e">
        <v>#N/A</v>
      </c>
      <c r="C27" s="1005"/>
      <c r="D27" s="922" t="e">
        <v>#N/A</v>
      </c>
      <c r="E27" s="928" t="e">
        <v>#N/A</v>
      </c>
      <c r="F27" s="49" t="s">
        <v>2857</v>
      </c>
      <c r="G27" s="58" t="s">
        <v>2858</v>
      </c>
      <c r="H27" s="928" t="e">
        <v>#N/A</v>
      </c>
      <c r="I27" s="928" t="e">
        <v>#N/A</v>
      </c>
      <c r="J27" s="928" t="e">
        <v>#N/A</v>
      </c>
      <c r="K27" s="922" t="e">
        <v>#N/A</v>
      </c>
      <c r="L27" s="928"/>
      <c r="M27" s="922"/>
      <c r="N27" s="937"/>
      <c r="O27" s="938"/>
      <c r="P27" s="938"/>
      <c r="Q27" s="938"/>
      <c r="R27" s="938"/>
    </row>
    <row r="28" spans="1:18" s="8" customFormat="1" ht="26.25" customHeight="1">
      <c r="A28" s="1000" t="e">
        <v>#N/A</v>
      </c>
      <c r="B28" s="1003" t="e">
        <v>#N/A</v>
      </c>
      <c r="C28" s="1005"/>
      <c r="D28" s="922" t="e">
        <v>#N/A</v>
      </c>
      <c r="E28" s="928" t="e">
        <v>#N/A</v>
      </c>
      <c r="F28" s="49" t="s">
        <v>2859</v>
      </c>
      <c r="G28" s="58" t="s">
        <v>2860</v>
      </c>
      <c r="H28" s="928" t="e">
        <v>#N/A</v>
      </c>
      <c r="I28" s="928" t="e">
        <v>#N/A</v>
      </c>
      <c r="J28" s="928" t="e">
        <v>#N/A</v>
      </c>
      <c r="K28" s="922" t="e">
        <v>#N/A</v>
      </c>
      <c r="L28" s="928"/>
      <c r="M28" s="922"/>
      <c r="N28" s="937"/>
      <c r="O28" s="938"/>
      <c r="P28" s="938"/>
      <c r="Q28" s="938"/>
      <c r="R28" s="938"/>
    </row>
    <row r="29" spans="1:18" s="8" customFormat="1" ht="27" customHeight="1">
      <c r="A29" s="1000" t="e">
        <v>#N/A</v>
      </c>
      <c r="B29" s="1003" t="e">
        <v>#N/A</v>
      </c>
      <c r="C29" s="1005"/>
      <c r="D29" s="922" t="e">
        <v>#N/A</v>
      </c>
      <c r="E29" s="928" t="e">
        <v>#N/A</v>
      </c>
      <c r="F29" s="17" t="s">
        <v>2861</v>
      </c>
      <c r="G29" s="16" t="s">
        <v>2862</v>
      </c>
      <c r="H29" s="928" t="e">
        <v>#N/A</v>
      </c>
      <c r="I29" s="928" t="e">
        <v>#N/A</v>
      </c>
      <c r="J29" s="928" t="e">
        <v>#N/A</v>
      </c>
      <c r="K29" s="922" t="e">
        <v>#N/A</v>
      </c>
      <c r="L29" s="928"/>
      <c r="M29" s="922"/>
      <c r="N29" s="937"/>
      <c r="O29" s="938"/>
      <c r="P29" s="938"/>
      <c r="Q29" s="938"/>
      <c r="R29" s="938"/>
    </row>
    <row r="30" spans="1:18" s="8" customFormat="1" ht="12.75" customHeight="1">
      <c r="A30" s="1000" t="e">
        <v>#N/A</v>
      </c>
      <c r="B30" s="1003" t="e">
        <v>#N/A</v>
      </c>
      <c r="C30" s="1005"/>
      <c r="D30" s="922" t="e">
        <v>#N/A</v>
      </c>
      <c r="E30" s="928" t="e">
        <v>#N/A</v>
      </c>
      <c r="F30" s="49" t="s">
        <v>2863</v>
      </c>
      <c r="G30" s="58" t="s">
        <v>2864</v>
      </c>
      <c r="H30" s="928" t="e">
        <v>#N/A</v>
      </c>
      <c r="I30" s="928" t="e">
        <v>#N/A</v>
      </c>
      <c r="J30" s="928" t="e">
        <v>#N/A</v>
      </c>
      <c r="K30" s="922" t="e">
        <v>#N/A</v>
      </c>
      <c r="L30" s="928"/>
      <c r="M30" s="922"/>
      <c r="N30" s="937"/>
      <c r="O30" s="938"/>
      <c r="P30" s="938"/>
      <c r="Q30" s="938"/>
      <c r="R30" s="938"/>
    </row>
    <row r="31" spans="1:18" s="8" customFormat="1" ht="12.75" customHeight="1">
      <c r="A31" s="1000" t="e">
        <v>#N/A</v>
      </c>
      <c r="B31" s="1003" t="e">
        <v>#N/A</v>
      </c>
      <c r="C31" s="1005"/>
      <c r="D31" s="922" t="e">
        <v>#N/A</v>
      </c>
      <c r="E31" s="928" t="e">
        <v>#N/A</v>
      </c>
      <c r="F31" s="49" t="s">
        <v>2865</v>
      </c>
      <c r="G31" s="58" t="s">
        <v>2866</v>
      </c>
      <c r="H31" s="928" t="e">
        <v>#N/A</v>
      </c>
      <c r="I31" s="928" t="e">
        <v>#N/A</v>
      </c>
      <c r="J31" s="928" t="e">
        <v>#N/A</v>
      </c>
      <c r="K31" s="922" t="e">
        <v>#N/A</v>
      </c>
      <c r="L31" s="928"/>
      <c r="M31" s="922"/>
      <c r="N31" s="937"/>
      <c r="O31" s="938"/>
      <c r="P31" s="938"/>
      <c r="Q31" s="938"/>
      <c r="R31" s="938"/>
    </row>
    <row r="32" spans="1:18" s="8" customFormat="1" ht="12.75" customHeight="1">
      <c r="A32" s="1000" t="e">
        <v>#N/A</v>
      </c>
      <c r="B32" s="1003" t="e">
        <v>#N/A</v>
      </c>
      <c r="C32" s="1005"/>
      <c r="D32" s="922" t="e">
        <v>#N/A</v>
      </c>
      <c r="E32" s="928" t="e">
        <v>#N/A</v>
      </c>
      <c r="F32" s="49" t="s">
        <v>2867</v>
      </c>
      <c r="G32" s="58" t="s">
        <v>2868</v>
      </c>
      <c r="H32" s="928" t="e">
        <v>#N/A</v>
      </c>
      <c r="I32" s="928" t="e">
        <v>#N/A</v>
      </c>
      <c r="J32" s="928" t="e">
        <v>#N/A</v>
      </c>
      <c r="K32" s="922" t="e">
        <v>#N/A</v>
      </c>
      <c r="L32" s="928"/>
      <c r="M32" s="922"/>
      <c r="N32" s="937"/>
      <c r="O32" s="938"/>
      <c r="P32" s="938"/>
      <c r="Q32" s="938"/>
      <c r="R32" s="938"/>
    </row>
    <row r="33" spans="1:18" s="8" customFormat="1" ht="12.75" customHeight="1">
      <c r="A33" s="1000" t="e">
        <v>#N/A</v>
      </c>
      <c r="B33" s="1003" t="e">
        <v>#N/A</v>
      </c>
      <c r="C33" s="1005"/>
      <c r="D33" s="922" t="e">
        <v>#N/A</v>
      </c>
      <c r="E33" s="928" t="e">
        <v>#N/A</v>
      </c>
      <c r="F33" s="49" t="s">
        <v>2869</v>
      </c>
      <c r="G33" s="58" t="s">
        <v>2870</v>
      </c>
      <c r="H33" s="928" t="e">
        <v>#N/A</v>
      </c>
      <c r="I33" s="928" t="e">
        <v>#N/A</v>
      </c>
      <c r="J33" s="928" t="e">
        <v>#N/A</v>
      </c>
      <c r="K33" s="922" t="e">
        <v>#N/A</v>
      </c>
      <c r="L33" s="928"/>
      <c r="M33" s="922"/>
      <c r="N33" s="937"/>
      <c r="O33" s="938"/>
      <c r="P33" s="938"/>
      <c r="Q33" s="938"/>
      <c r="R33" s="938"/>
    </row>
    <row r="34" spans="1:18" s="8" customFormat="1" ht="12.75" customHeight="1">
      <c r="A34" s="1000" t="e">
        <v>#N/A</v>
      </c>
      <c r="B34" s="1003" t="e">
        <v>#N/A</v>
      </c>
      <c r="C34" s="1005"/>
      <c r="D34" s="922" t="e">
        <v>#N/A</v>
      </c>
      <c r="E34" s="928" t="e">
        <v>#N/A</v>
      </c>
      <c r="F34" s="49" t="s">
        <v>2871</v>
      </c>
      <c r="G34" s="58" t="s">
        <v>2872</v>
      </c>
      <c r="H34" s="928" t="e">
        <v>#N/A</v>
      </c>
      <c r="I34" s="928" t="e">
        <v>#N/A</v>
      </c>
      <c r="J34" s="928" t="e">
        <v>#N/A</v>
      </c>
      <c r="K34" s="922" t="e">
        <v>#N/A</v>
      </c>
      <c r="L34" s="928"/>
      <c r="M34" s="922"/>
      <c r="N34" s="937"/>
      <c r="O34" s="938"/>
      <c r="P34" s="938"/>
      <c r="Q34" s="938"/>
      <c r="R34" s="938"/>
    </row>
    <row r="35" spans="1:18" s="8" customFormat="1" ht="27.75" customHeight="1">
      <c r="A35" s="1000" t="e">
        <v>#N/A</v>
      </c>
      <c r="B35" s="1003" t="e">
        <v>#N/A</v>
      </c>
      <c r="C35" s="1005"/>
      <c r="D35" s="922" t="e">
        <v>#N/A</v>
      </c>
      <c r="E35" s="928" t="e">
        <v>#N/A</v>
      </c>
      <c r="F35" s="49" t="s">
        <v>2873</v>
      </c>
      <c r="G35" s="58" t="s">
        <v>2874</v>
      </c>
      <c r="H35" s="928" t="e">
        <v>#N/A</v>
      </c>
      <c r="I35" s="928" t="e">
        <v>#N/A</v>
      </c>
      <c r="J35" s="928" t="e">
        <v>#N/A</v>
      </c>
      <c r="K35" s="922" t="e">
        <v>#N/A</v>
      </c>
      <c r="L35" s="928"/>
      <c r="M35" s="922"/>
      <c r="N35" s="937"/>
      <c r="O35" s="938"/>
      <c r="P35" s="938"/>
      <c r="Q35" s="938"/>
      <c r="R35" s="938"/>
    </row>
    <row r="36" spans="1:18" s="8" customFormat="1" ht="26.85" customHeight="1">
      <c r="A36" s="1000" t="e">
        <v>#N/A</v>
      </c>
      <c r="B36" s="1003" t="e">
        <v>#N/A</v>
      </c>
      <c r="C36" s="1005"/>
      <c r="D36" s="922" t="e">
        <v>#N/A</v>
      </c>
      <c r="E36" s="928" t="e">
        <v>#N/A</v>
      </c>
      <c r="F36" s="17" t="s">
        <v>2875</v>
      </c>
      <c r="G36" s="16" t="s">
        <v>2876</v>
      </c>
      <c r="H36" s="928" t="e">
        <v>#N/A</v>
      </c>
      <c r="I36" s="928" t="e">
        <v>#N/A</v>
      </c>
      <c r="J36" s="928" t="e">
        <v>#N/A</v>
      </c>
      <c r="K36" s="922" t="e">
        <v>#N/A</v>
      </c>
      <c r="L36" s="928"/>
      <c r="M36" s="922"/>
      <c r="N36" s="937"/>
      <c r="O36" s="938"/>
      <c r="P36" s="938"/>
      <c r="Q36" s="938"/>
      <c r="R36" s="938"/>
    </row>
    <row r="37" spans="1:18" s="8" customFormat="1" ht="24.75" customHeight="1">
      <c r="A37" s="1000" t="e">
        <v>#N/A</v>
      </c>
      <c r="B37" s="1003" t="e">
        <v>#N/A</v>
      </c>
      <c r="C37" s="1005"/>
      <c r="D37" s="922" t="e">
        <v>#N/A</v>
      </c>
      <c r="E37" s="928" t="e">
        <v>#N/A</v>
      </c>
      <c r="F37" s="49" t="s">
        <v>2877</v>
      </c>
      <c r="G37" s="58" t="s">
        <v>2878</v>
      </c>
      <c r="H37" s="928" t="e">
        <v>#N/A</v>
      </c>
      <c r="I37" s="928" t="e">
        <v>#N/A</v>
      </c>
      <c r="J37" s="928" t="e">
        <v>#N/A</v>
      </c>
      <c r="K37" s="922" t="e">
        <v>#N/A</v>
      </c>
      <c r="L37" s="928"/>
      <c r="M37" s="922"/>
      <c r="N37" s="937"/>
      <c r="O37" s="938"/>
      <c r="P37" s="938"/>
      <c r="Q37" s="938"/>
      <c r="R37" s="938"/>
    </row>
    <row r="38" spans="1:18" s="8" customFormat="1" ht="12.75" customHeight="1">
      <c r="A38" s="1000" t="e">
        <v>#N/A</v>
      </c>
      <c r="B38" s="1003" t="e">
        <v>#N/A</v>
      </c>
      <c r="C38" s="1005"/>
      <c r="D38" s="922" t="e">
        <v>#N/A</v>
      </c>
      <c r="E38" s="928" t="e">
        <v>#N/A</v>
      </c>
      <c r="F38" s="49" t="s">
        <v>2879</v>
      </c>
      <c r="G38" s="58" t="s">
        <v>2880</v>
      </c>
      <c r="H38" s="928" t="e">
        <v>#N/A</v>
      </c>
      <c r="I38" s="928" t="e">
        <v>#N/A</v>
      </c>
      <c r="J38" s="928" t="e">
        <v>#N/A</v>
      </c>
      <c r="K38" s="922" t="e">
        <v>#N/A</v>
      </c>
      <c r="L38" s="928"/>
      <c r="M38" s="922"/>
      <c r="N38" s="937"/>
      <c r="O38" s="938"/>
      <c r="P38" s="938"/>
      <c r="Q38" s="938"/>
      <c r="R38" s="938"/>
    </row>
    <row r="39" spans="1:18" s="8" customFormat="1" ht="12.75" customHeight="1">
      <c r="A39" s="1000" t="e">
        <v>#N/A</v>
      </c>
      <c r="B39" s="1003" t="e">
        <v>#N/A</v>
      </c>
      <c r="C39" s="1005"/>
      <c r="D39" s="922" t="e">
        <v>#N/A</v>
      </c>
      <c r="E39" s="928" t="e">
        <v>#N/A</v>
      </c>
      <c r="F39" s="49" t="s">
        <v>2881</v>
      </c>
      <c r="G39" s="58" t="s">
        <v>2882</v>
      </c>
      <c r="H39" s="928" t="e">
        <v>#N/A</v>
      </c>
      <c r="I39" s="928" t="e">
        <v>#N/A</v>
      </c>
      <c r="J39" s="928" t="e">
        <v>#N/A</v>
      </c>
      <c r="K39" s="922" t="e">
        <v>#N/A</v>
      </c>
      <c r="L39" s="928"/>
      <c r="M39" s="922"/>
      <c r="N39" s="937"/>
      <c r="O39" s="938"/>
      <c r="P39" s="938"/>
      <c r="Q39" s="938"/>
      <c r="R39" s="938"/>
    </row>
    <row r="40" spans="1:18" s="8" customFormat="1" ht="23.85" customHeight="1">
      <c r="A40" s="1000" t="e">
        <v>#N/A</v>
      </c>
      <c r="B40" s="1003" t="e">
        <v>#N/A</v>
      </c>
      <c r="C40" s="1005"/>
      <c r="D40" s="922" t="e">
        <v>#N/A</v>
      </c>
      <c r="E40" s="928" t="e">
        <v>#N/A</v>
      </c>
      <c r="F40" s="49" t="s">
        <v>2883</v>
      </c>
      <c r="G40" s="58" t="s">
        <v>2884</v>
      </c>
      <c r="H40" s="928" t="e">
        <v>#N/A</v>
      </c>
      <c r="I40" s="928" t="e">
        <v>#N/A</v>
      </c>
      <c r="J40" s="928" t="e">
        <v>#N/A</v>
      </c>
      <c r="K40" s="922" t="e">
        <v>#N/A</v>
      </c>
      <c r="L40" s="928"/>
      <c r="M40" s="922"/>
      <c r="N40" s="937"/>
      <c r="O40" s="938"/>
      <c r="P40" s="938"/>
      <c r="Q40" s="938"/>
      <c r="R40" s="938"/>
    </row>
    <row r="41" spans="1:18" s="8" customFormat="1" ht="20.100000000000001" customHeight="1">
      <c r="A41" s="1000" t="e">
        <v>#N/A</v>
      </c>
      <c r="B41" s="1003" t="e">
        <v>#N/A</v>
      </c>
      <c r="C41" s="1005"/>
      <c r="D41" s="922" t="e">
        <v>#N/A</v>
      </c>
      <c r="E41" s="928" t="e">
        <v>#N/A</v>
      </c>
      <c r="F41" s="17" t="s">
        <v>2885</v>
      </c>
      <c r="G41" s="16" t="s">
        <v>2886</v>
      </c>
      <c r="H41" s="928" t="e">
        <v>#N/A</v>
      </c>
      <c r="I41" s="928" t="e">
        <v>#N/A</v>
      </c>
      <c r="J41" s="928" t="e">
        <v>#N/A</v>
      </c>
      <c r="K41" s="922" t="e">
        <v>#N/A</v>
      </c>
      <c r="L41" s="928"/>
      <c r="M41" s="922"/>
      <c r="N41" s="937"/>
      <c r="O41" s="938"/>
      <c r="P41" s="938"/>
      <c r="Q41" s="938"/>
      <c r="R41" s="938"/>
    </row>
    <row r="42" spans="1:18" s="8" customFormat="1" ht="12.75" customHeight="1">
      <c r="A42" s="1000" t="e">
        <v>#N/A</v>
      </c>
      <c r="B42" s="1003" t="e">
        <v>#N/A</v>
      </c>
      <c r="C42" s="1005"/>
      <c r="D42" s="922" t="e">
        <v>#N/A</v>
      </c>
      <c r="E42" s="928" t="e">
        <v>#N/A</v>
      </c>
      <c r="F42" s="49" t="s">
        <v>2887</v>
      </c>
      <c r="G42" s="58" t="s">
        <v>2888</v>
      </c>
      <c r="H42" s="928" t="e">
        <v>#N/A</v>
      </c>
      <c r="I42" s="928" t="e">
        <v>#N/A</v>
      </c>
      <c r="J42" s="928" t="e">
        <v>#N/A</v>
      </c>
      <c r="K42" s="922" t="e">
        <v>#N/A</v>
      </c>
      <c r="L42" s="928"/>
      <c r="M42" s="922"/>
      <c r="N42" s="937"/>
      <c r="O42" s="938"/>
      <c r="P42" s="938"/>
      <c r="Q42" s="938"/>
      <c r="R42" s="938"/>
    </row>
    <row r="43" spans="1:18" s="8" customFormat="1" ht="12.75" customHeight="1">
      <c r="A43" s="1000" t="e">
        <v>#N/A</v>
      </c>
      <c r="B43" s="1003" t="e">
        <v>#N/A</v>
      </c>
      <c r="C43" s="1005"/>
      <c r="D43" s="922" t="e">
        <v>#N/A</v>
      </c>
      <c r="E43" s="928" t="e">
        <v>#N/A</v>
      </c>
      <c r="F43" s="49" t="s">
        <v>2889</v>
      </c>
      <c r="G43" s="58" t="s">
        <v>2890</v>
      </c>
      <c r="H43" s="928" t="e">
        <v>#N/A</v>
      </c>
      <c r="I43" s="928" t="e">
        <v>#N/A</v>
      </c>
      <c r="J43" s="928" t="e">
        <v>#N/A</v>
      </c>
      <c r="K43" s="922" t="e">
        <v>#N/A</v>
      </c>
      <c r="L43" s="928"/>
      <c r="M43" s="922"/>
      <c r="N43" s="937"/>
      <c r="O43" s="938"/>
      <c r="P43" s="938"/>
      <c r="Q43" s="938"/>
      <c r="R43" s="938"/>
    </row>
    <row r="44" spans="1:18" s="8" customFormat="1" ht="12.75" customHeight="1">
      <c r="A44" s="1000" t="e">
        <v>#N/A</v>
      </c>
      <c r="B44" s="1003" t="e">
        <v>#N/A</v>
      </c>
      <c r="C44" s="1005"/>
      <c r="D44" s="922" t="e">
        <v>#N/A</v>
      </c>
      <c r="E44" s="928" t="e">
        <v>#N/A</v>
      </c>
      <c r="F44" s="49" t="s">
        <v>2891</v>
      </c>
      <c r="G44" s="58" t="s">
        <v>2892</v>
      </c>
      <c r="H44" s="928" t="e">
        <v>#N/A</v>
      </c>
      <c r="I44" s="928" t="e">
        <v>#N/A</v>
      </c>
      <c r="J44" s="928" t="e">
        <v>#N/A</v>
      </c>
      <c r="K44" s="922" t="e">
        <v>#N/A</v>
      </c>
      <c r="L44" s="928"/>
      <c r="M44" s="922"/>
      <c r="N44" s="937"/>
      <c r="O44" s="938"/>
      <c r="P44" s="938"/>
      <c r="Q44" s="938"/>
      <c r="R44" s="938"/>
    </row>
    <row r="45" spans="1:18" s="8" customFormat="1" ht="12.75" customHeight="1">
      <c r="A45" s="1000" t="e">
        <v>#N/A</v>
      </c>
      <c r="B45" s="1003" t="e">
        <v>#N/A</v>
      </c>
      <c r="C45" s="1005"/>
      <c r="D45" s="922" t="e">
        <v>#N/A</v>
      </c>
      <c r="E45" s="928" t="e">
        <v>#N/A</v>
      </c>
      <c r="F45" s="49" t="s">
        <v>2893</v>
      </c>
      <c r="G45" s="58" t="s">
        <v>2894</v>
      </c>
      <c r="H45" s="928" t="e">
        <v>#N/A</v>
      </c>
      <c r="I45" s="928" t="e">
        <v>#N/A</v>
      </c>
      <c r="J45" s="928" t="e">
        <v>#N/A</v>
      </c>
      <c r="K45" s="922" t="e">
        <v>#N/A</v>
      </c>
      <c r="L45" s="928"/>
      <c r="M45" s="922"/>
      <c r="N45" s="937"/>
      <c r="O45" s="938"/>
      <c r="P45" s="938"/>
      <c r="Q45" s="938"/>
      <c r="R45" s="938"/>
    </row>
    <row r="46" spans="1:18" s="8" customFormat="1" ht="12.75" customHeight="1">
      <c r="A46" s="1000"/>
      <c r="B46" s="1003"/>
      <c r="C46" s="1005"/>
      <c r="D46" s="922"/>
      <c r="E46" s="928"/>
      <c r="F46" s="277" t="s">
        <v>2895</v>
      </c>
      <c r="G46" s="271" t="s">
        <v>2896</v>
      </c>
      <c r="H46" s="928"/>
      <c r="I46" s="928"/>
      <c r="J46" s="928"/>
      <c r="K46" s="922"/>
      <c r="L46" s="928"/>
      <c r="M46" s="922"/>
      <c r="N46" s="937"/>
      <c r="O46" s="938"/>
      <c r="P46" s="938"/>
      <c r="Q46" s="938"/>
      <c r="R46" s="938"/>
    </row>
    <row r="47" spans="1:18" s="8" customFormat="1" ht="12.75" customHeight="1">
      <c r="A47" s="1000"/>
      <c r="B47" s="1003"/>
      <c r="C47" s="1005"/>
      <c r="D47" s="922"/>
      <c r="E47" s="928"/>
      <c r="F47" s="277" t="s">
        <v>2897</v>
      </c>
      <c r="G47" s="271" t="s">
        <v>2898</v>
      </c>
      <c r="H47" s="928"/>
      <c r="I47" s="928"/>
      <c r="J47" s="928"/>
      <c r="K47" s="922"/>
      <c r="L47" s="928"/>
      <c r="M47" s="922"/>
      <c r="N47" s="937"/>
      <c r="O47" s="938"/>
      <c r="P47" s="938"/>
      <c r="Q47" s="938"/>
      <c r="R47" s="938"/>
    </row>
    <row r="48" spans="1:18" s="8" customFormat="1" ht="25.35" customHeight="1">
      <c r="A48" s="1000"/>
      <c r="B48" s="1003"/>
      <c r="C48" s="1005"/>
      <c r="D48" s="922"/>
      <c r="E48" s="928"/>
      <c r="F48" s="277" t="s">
        <v>2899</v>
      </c>
      <c r="G48" s="271" t="s">
        <v>2900</v>
      </c>
      <c r="H48" s="928"/>
      <c r="I48" s="928"/>
      <c r="J48" s="928"/>
      <c r="K48" s="922"/>
      <c r="L48" s="928"/>
      <c r="M48" s="922"/>
      <c r="N48" s="937"/>
      <c r="O48" s="938"/>
      <c r="P48" s="938"/>
      <c r="Q48" s="938"/>
      <c r="R48" s="938"/>
    </row>
    <row r="49" spans="1:18" s="8" customFormat="1" ht="24.75" customHeight="1">
      <c r="A49" s="1000"/>
      <c r="B49" s="1003"/>
      <c r="C49" s="1005"/>
      <c r="D49" s="922"/>
      <c r="E49" s="928"/>
      <c r="F49" s="277" t="s">
        <v>2901</v>
      </c>
      <c r="G49" s="271" t="s">
        <v>2902</v>
      </c>
      <c r="H49" s="928"/>
      <c r="I49" s="928"/>
      <c r="J49" s="928"/>
      <c r="K49" s="922"/>
      <c r="L49" s="928"/>
      <c r="M49" s="922"/>
      <c r="N49" s="937"/>
      <c r="O49" s="938"/>
      <c r="P49" s="938"/>
      <c r="Q49" s="938"/>
      <c r="R49" s="938"/>
    </row>
    <row r="50" spans="1:18" s="8" customFormat="1" ht="33.75" customHeight="1">
      <c r="A50" s="1000"/>
      <c r="B50" s="1003"/>
      <c r="C50" s="1005"/>
      <c r="D50" s="922"/>
      <c r="E50" s="928"/>
      <c r="F50" s="277" t="s">
        <v>2903</v>
      </c>
      <c r="G50" s="271" t="s">
        <v>2904</v>
      </c>
      <c r="H50" s="928"/>
      <c r="I50" s="928"/>
      <c r="J50" s="928"/>
      <c r="K50" s="922"/>
      <c r="L50" s="928"/>
      <c r="M50" s="922"/>
      <c r="N50" s="937"/>
      <c r="O50" s="938"/>
      <c r="P50" s="938"/>
      <c r="Q50" s="938"/>
      <c r="R50" s="938"/>
    </row>
    <row r="51" spans="1:18" s="8" customFormat="1" ht="18" customHeight="1">
      <c r="A51" s="1000"/>
      <c r="B51" s="1003"/>
      <c r="C51" s="1005"/>
      <c r="D51" s="922"/>
      <c r="E51" s="928"/>
      <c r="F51" s="277" t="s">
        <v>2905</v>
      </c>
      <c r="G51" s="271" t="s">
        <v>2906</v>
      </c>
      <c r="H51" s="928"/>
      <c r="I51" s="928"/>
      <c r="J51" s="928"/>
      <c r="K51" s="922"/>
      <c r="L51" s="928"/>
      <c r="M51" s="922"/>
      <c r="N51" s="937"/>
      <c r="O51" s="938"/>
      <c r="P51" s="938"/>
      <c r="Q51" s="938"/>
      <c r="R51" s="938"/>
    </row>
    <row r="52" spans="1:18" s="8" customFormat="1" ht="23.25" customHeight="1">
      <c r="A52" s="1000"/>
      <c r="B52" s="1003"/>
      <c r="C52" s="1005"/>
      <c r="D52" s="922"/>
      <c r="E52" s="928"/>
      <c r="F52" s="277" t="s">
        <v>2907</v>
      </c>
      <c r="G52" s="271" t="s">
        <v>2908</v>
      </c>
      <c r="H52" s="928"/>
      <c r="I52" s="928"/>
      <c r="J52" s="928"/>
      <c r="K52" s="922"/>
      <c r="L52" s="928"/>
      <c r="M52" s="922"/>
      <c r="N52" s="937"/>
      <c r="O52" s="938"/>
      <c r="P52" s="938"/>
      <c r="Q52" s="938"/>
      <c r="R52" s="938"/>
    </row>
    <row r="53" spans="1:18" s="8" customFormat="1" ht="44.85" customHeight="1">
      <c r="A53" s="1000" t="e">
        <v>#N/A</v>
      </c>
      <c r="B53" s="1003" t="e">
        <v>#N/A</v>
      </c>
      <c r="C53" s="1005"/>
      <c r="D53" s="922" t="e">
        <v>#N/A</v>
      </c>
      <c r="E53" s="928" t="e">
        <v>#N/A</v>
      </c>
      <c r="F53" s="17" t="s">
        <v>2909</v>
      </c>
      <c r="G53" s="16" t="s">
        <v>2910</v>
      </c>
      <c r="H53" s="928" t="e">
        <v>#N/A</v>
      </c>
      <c r="I53" s="928" t="e">
        <v>#N/A</v>
      </c>
      <c r="J53" s="928" t="e">
        <v>#N/A</v>
      </c>
      <c r="K53" s="922" t="e">
        <v>#N/A</v>
      </c>
      <c r="L53" s="928"/>
      <c r="M53" s="922"/>
      <c r="N53" s="937"/>
      <c r="O53" s="938"/>
      <c r="P53" s="938"/>
      <c r="Q53" s="938"/>
      <c r="R53" s="938"/>
    </row>
    <row r="54" spans="1:18" s="8" customFormat="1" ht="12.75" customHeight="1">
      <c r="A54" s="1000" t="e">
        <v>#N/A</v>
      </c>
      <c r="B54" s="1003" t="e">
        <v>#N/A</v>
      </c>
      <c r="C54" s="1005"/>
      <c r="D54" s="922" t="e">
        <v>#N/A</v>
      </c>
      <c r="E54" s="928" t="e">
        <v>#N/A</v>
      </c>
      <c r="F54" s="49" t="s">
        <v>2911</v>
      </c>
      <c r="G54" s="58" t="s">
        <v>2912</v>
      </c>
      <c r="H54" s="928" t="e">
        <v>#N/A</v>
      </c>
      <c r="I54" s="928" t="e">
        <v>#N/A</v>
      </c>
      <c r="J54" s="928" t="e">
        <v>#N/A</v>
      </c>
      <c r="K54" s="922" t="e">
        <v>#N/A</v>
      </c>
      <c r="L54" s="928"/>
      <c r="M54" s="922"/>
      <c r="N54" s="937"/>
      <c r="O54" s="938"/>
      <c r="P54" s="938"/>
      <c r="Q54" s="938"/>
      <c r="R54" s="938"/>
    </row>
    <row r="55" spans="1:18" s="8" customFormat="1" ht="65.849999999999994" customHeight="1">
      <c r="A55" s="1000" t="e">
        <v>#N/A</v>
      </c>
      <c r="B55" s="1003" t="e">
        <v>#N/A</v>
      </c>
      <c r="C55" s="1005"/>
      <c r="D55" s="922" t="e">
        <v>#N/A</v>
      </c>
      <c r="E55" s="928" t="e">
        <v>#N/A</v>
      </c>
      <c r="F55" s="49" t="s">
        <v>2913</v>
      </c>
      <c r="G55" s="58" t="s">
        <v>2914</v>
      </c>
      <c r="H55" s="928" t="e">
        <v>#N/A</v>
      </c>
      <c r="I55" s="928" t="e">
        <v>#N/A</v>
      </c>
      <c r="J55" s="928" t="e">
        <v>#N/A</v>
      </c>
      <c r="K55" s="922" t="e">
        <v>#N/A</v>
      </c>
      <c r="L55" s="928"/>
      <c r="M55" s="922"/>
      <c r="N55" s="937"/>
      <c r="O55" s="938"/>
      <c r="P55" s="938"/>
      <c r="Q55" s="938"/>
      <c r="R55" s="938"/>
    </row>
    <row r="56" spans="1:18" s="8" customFormat="1" ht="12.75" customHeight="1">
      <c r="A56" s="1000" t="e">
        <v>#N/A</v>
      </c>
      <c r="B56" s="1003" t="e">
        <v>#N/A</v>
      </c>
      <c r="C56" s="1005"/>
      <c r="D56" s="922" t="e">
        <v>#N/A</v>
      </c>
      <c r="E56" s="928" t="e">
        <v>#N/A</v>
      </c>
      <c r="F56" s="49" t="s">
        <v>2915</v>
      </c>
      <c r="G56" s="58" t="s">
        <v>2916</v>
      </c>
      <c r="H56" s="928" t="e">
        <v>#N/A</v>
      </c>
      <c r="I56" s="928" t="e">
        <v>#N/A</v>
      </c>
      <c r="J56" s="928" t="e">
        <v>#N/A</v>
      </c>
      <c r="K56" s="922" t="e">
        <v>#N/A</v>
      </c>
      <c r="L56" s="928"/>
      <c r="M56" s="922"/>
      <c r="N56" s="937"/>
      <c r="O56" s="938"/>
      <c r="P56" s="938"/>
      <c r="Q56" s="938"/>
      <c r="R56" s="938"/>
    </row>
    <row r="57" spans="1:18" s="8" customFormat="1" ht="12.75" customHeight="1">
      <c r="A57" s="1000" t="e">
        <v>#N/A</v>
      </c>
      <c r="B57" s="1003" t="e">
        <v>#N/A</v>
      </c>
      <c r="C57" s="1005"/>
      <c r="D57" s="922" t="e">
        <v>#N/A</v>
      </c>
      <c r="E57" s="928" t="e">
        <v>#N/A</v>
      </c>
      <c r="F57" s="49" t="s">
        <v>2917</v>
      </c>
      <c r="G57" s="58" t="s">
        <v>2918</v>
      </c>
      <c r="H57" s="928" t="e">
        <v>#N/A</v>
      </c>
      <c r="I57" s="928" t="e">
        <v>#N/A</v>
      </c>
      <c r="J57" s="928" t="e">
        <v>#N/A</v>
      </c>
      <c r="K57" s="922" t="e">
        <v>#N/A</v>
      </c>
      <c r="L57" s="928"/>
      <c r="M57" s="922"/>
      <c r="N57" s="937"/>
      <c r="O57" s="938"/>
      <c r="P57" s="938"/>
      <c r="Q57" s="938"/>
      <c r="R57" s="938"/>
    </row>
    <row r="58" spans="1:18" s="8" customFormat="1" ht="12.75" customHeight="1">
      <c r="A58" s="1000" t="e">
        <v>#N/A</v>
      </c>
      <c r="B58" s="1003" t="e">
        <v>#N/A</v>
      </c>
      <c r="C58" s="1005"/>
      <c r="D58" s="922" t="e">
        <v>#N/A</v>
      </c>
      <c r="E58" s="928" t="e">
        <v>#N/A</v>
      </c>
      <c r="F58" s="17" t="s">
        <v>2919</v>
      </c>
      <c r="G58" s="16" t="s">
        <v>2920</v>
      </c>
      <c r="H58" s="928" t="e">
        <v>#N/A</v>
      </c>
      <c r="I58" s="928" t="e">
        <v>#N/A</v>
      </c>
      <c r="J58" s="928" t="e">
        <v>#N/A</v>
      </c>
      <c r="K58" s="922" t="e">
        <v>#N/A</v>
      </c>
      <c r="L58" s="928"/>
      <c r="M58" s="922"/>
      <c r="N58" s="937"/>
      <c r="O58" s="938"/>
      <c r="P58" s="938"/>
      <c r="Q58" s="938"/>
      <c r="R58" s="938"/>
    </row>
    <row r="59" spans="1:18" s="8" customFormat="1" ht="12.75" customHeight="1">
      <c r="A59" s="1000" t="e">
        <v>#N/A</v>
      </c>
      <c r="B59" s="1003" t="e">
        <v>#N/A</v>
      </c>
      <c r="C59" s="1005"/>
      <c r="D59" s="922" t="e">
        <v>#N/A</v>
      </c>
      <c r="E59" s="928" t="e">
        <v>#N/A</v>
      </c>
      <c r="F59" s="17"/>
      <c r="G59" s="16" t="s">
        <v>2500</v>
      </c>
      <c r="H59" s="928" t="e">
        <v>#N/A</v>
      </c>
      <c r="I59" s="928" t="e">
        <v>#N/A</v>
      </c>
      <c r="J59" s="928" t="e">
        <v>#N/A</v>
      </c>
      <c r="K59" s="922" t="e">
        <v>#N/A</v>
      </c>
      <c r="L59" s="928"/>
      <c r="M59" s="922"/>
      <c r="N59" s="937"/>
      <c r="O59" s="938"/>
      <c r="P59" s="938"/>
      <c r="Q59" s="938"/>
      <c r="R59" s="938"/>
    </row>
    <row r="60" spans="1:18" s="8" customFormat="1" ht="12.75" customHeight="1">
      <c r="A60" s="1000" t="e">
        <v>#N/A</v>
      </c>
      <c r="B60" s="1003" t="e">
        <v>#N/A</v>
      </c>
      <c r="C60" s="1005"/>
      <c r="D60" s="922" t="e">
        <v>#N/A</v>
      </c>
      <c r="E60" s="928" t="e">
        <v>#N/A</v>
      </c>
      <c r="F60" s="49" t="s">
        <v>2921</v>
      </c>
      <c r="G60" s="58" t="s">
        <v>2922</v>
      </c>
      <c r="H60" s="928" t="e">
        <v>#N/A</v>
      </c>
      <c r="I60" s="928" t="e">
        <v>#N/A</v>
      </c>
      <c r="J60" s="928" t="e">
        <v>#N/A</v>
      </c>
      <c r="K60" s="922" t="e">
        <v>#N/A</v>
      </c>
      <c r="L60" s="928"/>
      <c r="M60" s="922"/>
      <c r="N60" s="937"/>
      <c r="O60" s="938"/>
      <c r="P60" s="938"/>
      <c r="Q60" s="938"/>
      <c r="R60" s="938"/>
    </row>
    <row r="61" spans="1:18" s="8" customFormat="1" ht="12.75" customHeight="1">
      <c r="A61" s="1000" t="e">
        <v>#N/A</v>
      </c>
      <c r="B61" s="1003" t="e">
        <v>#N/A</v>
      </c>
      <c r="C61" s="1005"/>
      <c r="D61" s="922" t="e">
        <v>#N/A</v>
      </c>
      <c r="E61" s="928" t="e">
        <v>#N/A</v>
      </c>
      <c r="F61" s="49" t="s">
        <v>2923</v>
      </c>
      <c r="G61" s="58" t="s">
        <v>2924</v>
      </c>
      <c r="H61" s="928" t="e">
        <v>#N/A</v>
      </c>
      <c r="I61" s="928" t="e">
        <v>#N/A</v>
      </c>
      <c r="J61" s="928" t="e">
        <v>#N/A</v>
      </c>
      <c r="K61" s="922" t="e">
        <v>#N/A</v>
      </c>
      <c r="L61" s="928"/>
      <c r="M61" s="922"/>
      <c r="N61" s="937"/>
      <c r="O61" s="938"/>
      <c r="P61" s="938"/>
      <c r="Q61" s="938"/>
      <c r="R61" s="938"/>
    </row>
    <row r="62" spans="1:18" s="8" customFormat="1" ht="12.75" customHeight="1">
      <c r="A62" s="1000" t="e">
        <v>#N/A</v>
      </c>
      <c r="B62" s="1003" t="e">
        <v>#N/A</v>
      </c>
      <c r="C62" s="1005"/>
      <c r="D62" s="922" t="e">
        <v>#N/A</v>
      </c>
      <c r="E62" s="928" t="e">
        <v>#N/A</v>
      </c>
      <c r="F62" s="49" t="s">
        <v>2925</v>
      </c>
      <c r="G62" s="58" t="s">
        <v>2926</v>
      </c>
      <c r="H62" s="928" t="e">
        <v>#N/A</v>
      </c>
      <c r="I62" s="928" t="e">
        <v>#N/A</v>
      </c>
      <c r="J62" s="928" t="e">
        <v>#N/A</v>
      </c>
      <c r="K62" s="922" t="e">
        <v>#N/A</v>
      </c>
      <c r="L62" s="928"/>
      <c r="M62" s="922"/>
      <c r="N62" s="937"/>
      <c r="O62" s="938"/>
      <c r="P62" s="938"/>
      <c r="Q62" s="938"/>
      <c r="R62" s="938"/>
    </row>
    <row r="63" spans="1:18" s="8" customFormat="1" ht="12.75" customHeight="1">
      <c r="A63" s="1001" t="e">
        <v>#N/A</v>
      </c>
      <c r="B63" s="828" t="e">
        <v>#N/A</v>
      </c>
      <c r="C63" s="1006"/>
      <c r="D63" s="923" t="e">
        <v>#N/A</v>
      </c>
      <c r="E63" s="929" t="e">
        <v>#N/A</v>
      </c>
      <c r="F63" s="49" t="s">
        <v>2927</v>
      </c>
      <c r="G63" s="58" t="s">
        <v>2928</v>
      </c>
      <c r="H63" s="929" t="e">
        <v>#N/A</v>
      </c>
      <c r="I63" s="929" t="e">
        <v>#N/A</v>
      </c>
      <c r="J63" s="929" t="e">
        <v>#N/A</v>
      </c>
      <c r="K63" s="923" t="e">
        <v>#N/A</v>
      </c>
      <c r="L63" s="929"/>
      <c r="M63" s="923"/>
      <c r="N63" s="937"/>
      <c r="O63" s="938"/>
      <c r="P63" s="938"/>
      <c r="Q63" s="938"/>
      <c r="R63" s="938"/>
    </row>
    <row r="64" spans="1:18" s="66" customFormat="1" ht="139.5" customHeight="1">
      <c r="A64" s="196" t="s">
        <v>309</v>
      </c>
      <c r="B64" s="65" t="s">
        <v>311</v>
      </c>
      <c r="C64" s="65" t="s">
        <v>2929</v>
      </c>
      <c r="D64" s="9" t="s">
        <v>313</v>
      </c>
      <c r="E64" s="39" t="s">
        <v>2154</v>
      </c>
      <c r="F64" s="9"/>
      <c r="G64" s="9"/>
      <c r="H64" s="39" t="s">
        <v>25</v>
      </c>
      <c r="I64" s="39" t="s">
        <v>2138</v>
      </c>
      <c r="J64" s="39" t="s">
        <v>25</v>
      </c>
      <c r="K64" s="9" t="s">
        <v>2930</v>
      </c>
      <c r="L64" s="39" t="s">
        <v>195</v>
      </c>
      <c r="M64" s="64" t="str">
        <f>IF(VLOOKUP($A64,MDI,20,0)=0,"",VLOOKUP($A64,MDI,20,0))</f>
        <v>CYP00307 - Record rejected - Accommodation Status Recorded Date has incorrect date format. Local Patient Identifier (Extended)=&lt;C003901&gt;
CYP00308 - Record rejected - Accommodation Status Recorded Date is after the Reporting Period End Date. Local Patient Identifier (Extended)=&lt;C003901&gt; Accommodation Status Recorded Date=&lt;C003020&gt;
CYP00310 - Record rejected - Accommodation Status Recorded Date is before Person Birth Date. Local Patient Identifier (Extended)=&lt;C003901&gt; Accommodation Status Recorded Date=&lt;C003020&gt; Person Birth Date=&lt;C001060&gt;
CYP00311 - Record rejected - Person Birth Date is blank AND Accommodation Status Recorded Date is before 1 January 1890. Local Patient Identifier (Extended)=&lt;C003901&gt; Person Birth Date=&lt;C001060&gt; Accommodation Status Recorded Date=&lt;C003020&gt;</v>
      </c>
      <c r="N64" s="116"/>
      <c r="O64" s="108" t="s">
        <v>2140</v>
      </c>
      <c r="P64" s="108" t="s">
        <v>2140</v>
      </c>
      <c r="Q64" s="108" t="s">
        <v>2140</v>
      </c>
      <c r="R64" s="108" t="s">
        <v>32</v>
      </c>
    </row>
    <row r="65" spans="1:18" s="8" customFormat="1" ht="30.6">
      <c r="A65" s="191" t="s">
        <v>2931</v>
      </c>
      <c r="B65" s="191" t="s">
        <v>2174</v>
      </c>
      <c r="C65" s="318" t="s">
        <v>2175</v>
      </c>
      <c r="D65" s="124" t="s">
        <v>2176</v>
      </c>
      <c r="E65" s="125" t="s">
        <v>2177</v>
      </c>
      <c r="F65" s="33"/>
      <c r="G65" s="34"/>
      <c r="H65" s="34"/>
      <c r="I65" s="34"/>
      <c r="J65" s="34"/>
      <c r="K65" s="34"/>
      <c r="L65" s="130" t="s">
        <v>1027</v>
      </c>
      <c r="M65" s="135"/>
      <c r="N65" s="124" t="s">
        <v>2178</v>
      </c>
      <c r="O65" s="126" t="s">
        <v>2179</v>
      </c>
      <c r="P65" s="126" t="s">
        <v>2179</v>
      </c>
      <c r="Q65" s="126" t="s">
        <v>2140</v>
      </c>
      <c r="R65" s="123" t="s">
        <v>2180</v>
      </c>
    </row>
    <row r="66" spans="1:18" s="8" customFormat="1" ht="63.6" customHeight="1">
      <c r="A66" s="192" t="s">
        <v>835</v>
      </c>
      <c r="B66" s="194" t="s">
        <v>822</v>
      </c>
      <c r="C66" s="319" t="s">
        <v>2580</v>
      </c>
      <c r="D66" s="174" t="s">
        <v>2581</v>
      </c>
      <c r="E66" s="252" t="s">
        <v>824</v>
      </c>
      <c r="F66" s="33"/>
      <c r="G66" s="34"/>
      <c r="H66" s="34"/>
      <c r="I66" s="34"/>
      <c r="J66" s="34"/>
      <c r="K66" s="34"/>
      <c r="L66" s="32" t="s">
        <v>1027</v>
      </c>
      <c r="M66" s="34"/>
      <c r="N66" s="174" t="s">
        <v>2582</v>
      </c>
      <c r="O66" s="136" t="s">
        <v>2179</v>
      </c>
      <c r="P66" s="136" t="s">
        <v>2140</v>
      </c>
      <c r="Q66" s="137" t="s">
        <v>2140</v>
      </c>
      <c r="R66" s="123" t="s">
        <v>42</v>
      </c>
    </row>
    <row r="67" spans="1:18" s="8" customFormat="1" ht="49.5" customHeight="1">
      <c r="A67" s="192" t="s">
        <v>836</v>
      </c>
      <c r="B67" s="194" t="s">
        <v>837</v>
      </c>
      <c r="C67" s="319" t="s">
        <v>2932</v>
      </c>
      <c r="D67" s="124" t="s">
        <v>2183</v>
      </c>
      <c r="E67" s="125" t="s">
        <v>829</v>
      </c>
      <c r="F67" s="33"/>
      <c r="G67" s="34"/>
      <c r="H67" s="34"/>
      <c r="I67" s="34"/>
      <c r="J67" s="34"/>
      <c r="K67" s="34"/>
      <c r="L67" s="130" t="s">
        <v>1027</v>
      </c>
      <c r="M67" s="135"/>
      <c r="N67" s="124" t="s">
        <v>2184</v>
      </c>
      <c r="O67" s="126" t="s">
        <v>2179</v>
      </c>
      <c r="P67" s="126" t="s">
        <v>2140</v>
      </c>
      <c r="Q67" s="126" t="s">
        <v>2140</v>
      </c>
      <c r="R67" s="123" t="s">
        <v>42</v>
      </c>
    </row>
    <row r="68" spans="1:18" s="8" customFormat="1" ht="48" customHeight="1">
      <c r="A68" s="192" t="s">
        <v>2933</v>
      </c>
      <c r="B68" s="194" t="s">
        <v>2143</v>
      </c>
      <c r="C68" s="319" t="s">
        <v>2144</v>
      </c>
      <c r="D68" s="128" t="s">
        <v>2585</v>
      </c>
      <c r="E68" s="32" t="s">
        <v>2586</v>
      </c>
      <c r="F68" s="131"/>
      <c r="G68" s="34"/>
      <c r="H68" s="34"/>
      <c r="I68" s="34"/>
      <c r="J68" s="34"/>
      <c r="K68" s="34"/>
      <c r="L68" s="32" t="s">
        <v>1027</v>
      </c>
      <c r="M68" s="34"/>
      <c r="N68" s="128" t="s">
        <v>2587</v>
      </c>
      <c r="O68" s="136" t="s">
        <v>2179</v>
      </c>
      <c r="P68" s="136" t="s">
        <v>2140</v>
      </c>
      <c r="Q68" s="136" t="s">
        <v>2140</v>
      </c>
      <c r="R68" s="123" t="s">
        <v>2192</v>
      </c>
    </row>
    <row r="69" spans="1:18" s="8" customFormat="1" ht="39.75" customHeight="1">
      <c r="A69" s="192" t="s">
        <v>2934</v>
      </c>
      <c r="B69" s="194" t="s">
        <v>2589</v>
      </c>
      <c r="C69" s="319" t="s">
        <v>2590</v>
      </c>
      <c r="D69" s="128" t="s">
        <v>2591</v>
      </c>
      <c r="E69" s="32" t="s">
        <v>2592</v>
      </c>
      <c r="F69" s="33"/>
      <c r="G69" s="34"/>
      <c r="H69" s="34"/>
      <c r="I69" s="34"/>
      <c r="J69" s="34"/>
      <c r="K69" s="34"/>
      <c r="L69" s="32" t="s">
        <v>1027</v>
      </c>
      <c r="M69" s="32"/>
      <c r="N69" s="128" t="s">
        <v>2593</v>
      </c>
      <c r="O69" s="136" t="s">
        <v>2179</v>
      </c>
      <c r="P69" s="136" t="s">
        <v>2179</v>
      </c>
      <c r="Q69" s="136" t="s">
        <v>2140</v>
      </c>
      <c r="R69" s="136" t="s">
        <v>2180</v>
      </c>
    </row>
    <row r="70" spans="1:18" s="8" customFormat="1" ht="35.25" customHeight="1">
      <c r="A70" s="192" t="s">
        <v>834</v>
      </c>
      <c r="B70" s="194" t="s">
        <v>816</v>
      </c>
      <c r="C70" s="319" t="s">
        <v>2185</v>
      </c>
      <c r="D70" s="128" t="s">
        <v>2186</v>
      </c>
      <c r="E70" s="32" t="s">
        <v>818</v>
      </c>
      <c r="F70" s="33"/>
      <c r="G70" s="34"/>
      <c r="H70" s="34"/>
      <c r="I70" s="34"/>
      <c r="J70" s="34"/>
      <c r="K70" s="34"/>
      <c r="L70" s="32" t="s">
        <v>1027</v>
      </c>
      <c r="M70" s="34"/>
      <c r="N70" s="128" t="s">
        <v>2187</v>
      </c>
      <c r="O70" s="136" t="s">
        <v>2179</v>
      </c>
      <c r="P70" s="136" t="s">
        <v>2140</v>
      </c>
      <c r="Q70" s="137" t="s">
        <v>2140</v>
      </c>
      <c r="R70" s="123" t="s">
        <v>42</v>
      </c>
    </row>
    <row r="71" spans="1:18" s="8" customFormat="1" ht="135.75" customHeight="1">
      <c r="A71" s="194" t="s">
        <v>730</v>
      </c>
      <c r="B71" s="194" t="s">
        <v>731</v>
      </c>
      <c r="C71" s="319" t="s">
        <v>2935</v>
      </c>
      <c r="D71" s="128" t="s">
        <v>2936</v>
      </c>
      <c r="E71" s="32" t="s">
        <v>2649</v>
      </c>
      <c r="F71" s="33"/>
      <c r="G71" s="34"/>
      <c r="H71" s="34"/>
      <c r="I71" s="34"/>
      <c r="J71" s="34"/>
      <c r="K71" s="34"/>
      <c r="L71" s="32" t="s">
        <v>1027</v>
      </c>
      <c r="M71" s="34"/>
      <c r="N71" s="128" t="s">
        <v>733</v>
      </c>
      <c r="O71" s="136" t="s">
        <v>2179</v>
      </c>
      <c r="P71" s="136" t="s">
        <v>2140</v>
      </c>
      <c r="Q71" s="137" t="s">
        <v>2179</v>
      </c>
      <c r="R71" s="123" t="s">
        <v>42</v>
      </c>
    </row>
    <row r="72" spans="1:18" ht="130.35" customHeight="1">
      <c r="A72" s="315" t="s">
        <v>734</v>
      </c>
      <c r="B72" s="192" t="s">
        <v>731</v>
      </c>
      <c r="C72" s="192" t="s">
        <v>2937</v>
      </c>
      <c r="D72" s="128" t="s">
        <v>2938</v>
      </c>
      <c r="E72" s="32" t="s">
        <v>1644</v>
      </c>
      <c r="F72" s="310"/>
      <c r="G72" s="310"/>
      <c r="H72" s="310"/>
      <c r="I72" s="310"/>
      <c r="J72" s="310"/>
      <c r="K72" s="310"/>
      <c r="L72" s="304" t="s">
        <v>1027</v>
      </c>
      <c r="M72" s="310"/>
      <c r="N72" s="128" t="s">
        <v>736</v>
      </c>
      <c r="O72" s="136" t="s">
        <v>2179</v>
      </c>
      <c r="P72" s="136" t="s">
        <v>2140</v>
      </c>
      <c r="Q72" s="137" t="s">
        <v>2140</v>
      </c>
      <c r="R72" s="123" t="s">
        <v>42</v>
      </c>
    </row>
    <row r="73" spans="1:18" ht="80.25" customHeight="1">
      <c r="A73" s="192" t="s">
        <v>2939</v>
      </c>
      <c r="B73" s="312" t="s">
        <v>804</v>
      </c>
      <c r="C73" s="317" t="s">
        <v>2201</v>
      </c>
      <c r="D73" s="305" t="s">
        <v>2202</v>
      </c>
      <c r="E73" s="304" t="s">
        <v>806</v>
      </c>
      <c r="F73" s="304"/>
      <c r="G73" s="304"/>
      <c r="H73" s="304"/>
      <c r="I73" s="304"/>
      <c r="J73" s="304"/>
      <c r="K73" s="304"/>
      <c r="L73" s="304" t="s">
        <v>1027</v>
      </c>
      <c r="M73" s="304"/>
      <c r="N73" s="305" t="s">
        <v>2203</v>
      </c>
      <c r="O73" s="136" t="s">
        <v>2179</v>
      </c>
      <c r="P73" s="136" t="s">
        <v>2179</v>
      </c>
      <c r="Q73" s="136" t="s">
        <v>2140</v>
      </c>
      <c r="R73" s="136" t="s">
        <v>2141</v>
      </c>
    </row>
    <row r="74" spans="1:18" ht="10.35" customHeight="1">
      <c r="A74" s="1007" t="s">
        <v>2940</v>
      </c>
      <c r="B74" s="1007" t="s">
        <v>2941</v>
      </c>
      <c r="C74" s="1007" t="s">
        <v>2942</v>
      </c>
      <c r="D74" s="1010" t="s">
        <v>2689</v>
      </c>
      <c r="E74" s="1013" t="s">
        <v>2690</v>
      </c>
      <c r="F74" s="306" t="s">
        <v>2691</v>
      </c>
      <c r="G74" s="306" t="s">
        <v>2692</v>
      </c>
      <c r="H74" s="1018"/>
      <c r="I74" s="1019"/>
      <c r="J74" s="1019"/>
      <c r="K74" s="1019"/>
      <c r="L74" s="973" t="s">
        <v>1027</v>
      </c>
      <c r="M74" s="1019"/>
      <c r="N74" s="1021" t="s">
        <v>2943</v>
      </c>
      <c r="O74" s="973" t="s">
        <v>2179</v>
      </c>
      <c r="P74" s="973" t="s">
        <v>2140</v>
      </c>
      <c r="Q74" s="973" t="s">
        <v>2140</v>
      </c>
      <c r="R74" s="1016" t="s">
        <v>2141</v>
      </c>
    </row>
    <row r="75" spans="1:18" ht="10.35" customHeight="1">
      <c r="A75" s="1008"/>
      <c r="B75" s="1008"/>
      <c r="C75" s="1008"/>
      <c r="D75" s="1011"/>
      <c r="E75" s="1014"/>
      <c r="F75" s="306" t="s">
        <v>2694</v>
      </c>
      <c r="G75" s="306" t="s">
        <v>2695</v>
      </c>
      <c r="H75" s="1018"/>
      <c r="I75" s="1020"/>
      <c r="J75" s="1020"/>
      <c r="K75" s="1020"/>
      <c r="L75" s="1023"/>
      <c r="M75" s="1020"/>
      <c r="N75" s="1022"/>
      <c r="O75" s="1023"/>
      <c r="P75" s="1023"/>
      <c r="Q75" s="1023"/>
      <c r="R75" s="1017"/>
    </row>
    <row r="76" spans="1:18" ht="67.5" customHeight="1">
      <c r="A76" s="1009"/>
      <c r="B76" s="1009"/>
      <c r="C76" s="1009"/>
      <c r="D76" s="1012"/>
      <c r="E76" s="1015"/>
      <c r="F76" s="306" t="s">
        <v>2696</v>
      </c>
      <c r="G76" s="306" t="s">
        <v>2697</v>
      </c>
      <c r="H76" s="1018"/>
      <c r="I76" s="1020"/>
      <c r="J76" s="1020"/>
      <c r="K76" s="1020"/>
      <c r="L76" s="1023"/>
      <c r="M76" s="1020"/>
      <c r="N76" s="1022"/>
      <c r="O76" s="1023"/>
      <c r="P76" s="1023"/>
      <c r="Q76" s="1023"/>
      <c r="R76" s="1017"/>
    </row>
    <row r="77" spans="1:18" ht="12.75" customHeight="1">
      <c r="A77" s="1007" t="s">
        <v>2944</v>
      </c>
      <c r="B77" s="1007" t="s">
        <v>2945</v>
      </c>
      <c r="C77" s="1007" t="s">
        <v>2946</v>
      </c>
      <c r="D77" s="955" t="s">
        <v>2709</v>
      </c>
      <c r="E77" s="949" t="s">
        <v>2690</v>
      </c>
      <c r="F77" s="374" t="s">
        <v>2710</v>
      </c>
      <c r="G77" s="374" t="s">
        <v>2711</v>
      </c>
      <c r="H77" s="955"/>
      <c r="I77" s="955"/>
      <c r="J77" s="955"/>
      <c r="K77" s="955"/>
      <c r="L77" s="949" t="s">
        <v>1027</v>
      </c>
      <c r="M77" s="955"/>
      <c r="N77" s="955" t="s">
        <v>2947</v>
      </c>
      <c r="O77" s="961" t="s">
        <v>2179</v>
      </c>
      <c r="P77" s="949" t="s">
        <v>2140</v>
      </c>
      <c r="Q77" s="949" t="s">
        <v>2140</v>
      </c>
      <c r="R77" s="949" t="s">
        <v>2180</v>
      </c>
    </row>
    <row r="78" spans="1:18" s="375" customFormat="1" ht="10.35" customHeight="1">
      <c r="A78" s="1008"/>
      <c r="B78" s="1008" t="s">
        <v>2711</v>
      </c>
      <c r="C78" s="1008" t="s">
        <v>2711</v>
      </c>
      <c r="D78" s="956"/>
      <c r="E78" s="950"/>
      <c r="F78" s="374" t="s">
        <v>2713</v>
      </c>
      <c r="G78" s="374" t="s">
        <v>2714</v>
      </c>
      <c r="H78" s="956"/>
      <c r="I78" s="956"/>
      <c r="J78" s="956"/>
      <c r="K78" s="956"/>
      <c r="L78" s="950"/>
      <c r="M78" s="956"/>
      <c r="N78" s="956"/>
      <c r="O78" s="961"/>
      <c r="P78" s="950"/>
      <c r="Q78" s="950"/>
      <c r="R78" s="950"/>
    </row>
    <row r="79" spans="1:18" s="375" customFormat="1" ht="10.35" customHeight="1">
      <c r="A79" s="1008"/>
      <c r="B79" s="1008" t="s">
        <v>2714</v>
      </c>
      <c r="C79" s="1008" t="s">
        <v>2714</v>
      </c>
      <c r="D79" s="956"/>
      <c r="E79" s="950"/>
      <c r="F79" s="374" t="s">
        <v>2715</v>
      </c>
      <c r="G79" s="374" t="s">
        <v>2716</v>
      </c>
      <c r="H79" s="956"/>
      <c r="I79" s="956"/>
      <c r="J79" s="956"/>
      <c r="K79" s="956"/>
      <c r="L79" s="950"/>
      <c r="M79" s="956"/>
      <c r="N79" s="956"/>
      <c r="O79" s="961"/>
      <c r="P79" s="950"/>
      <c r="Q79" s="950"/>
      <c r="R79" s="950"/>
    </row>
    <row r="80" spans="1:18" s="375" customFormat="1" ht="10.35" customHeight="1">
      <c r="A80" s="1008"/>
      <c r="B80" s="1008" t="s">
        <v>2716</v>
      </c>
      <c r="C80" s="1008" t="s">
        <v>2716</v>
      </c>
      <c r="D80" s="956"/>
      <c r="E80" s="950"/>
      <c r="F80" s="374" t="s">
        <v>2717</v>
      </c>
      <c r="G80" s="374" t="s">
        <v>2718</v>
      </c>
      <c r="H80" s="956"/>
      <c r="I80" s="956"/>
      <c r="J80" s="956"/>
      <c r="K80" s="956"/>
      <c r="L80" s="950"/>
      <c r="M80" s="956"/>
      <c r="N80" s="956"/>
      <c r="O80" s="961"/>
      <c r="P80" s="950"/>
      <c r="Q80" s="950"/>
      <c r="R80" s="950"/>
    </row>
    <row r="81" spans="1:18" s="375" customFormat="1" ht="10.35" customHeight="1">
      <c r="A81" s="1008"/>
      <c r="B81" s="1008" t="s">
        <v>2718</v>
      </c>
      <c r="C81" s="1008" t="s">
        <v>2718</v>
      </c>
      <c r="D81" s="956"/>
      <c r="E81" s="950"/>
      <c r="F81" s="374" t="s">
        <v>2719</v>
      </c>
      <c r="G81" s="374" t="s">
        <v>2720</v>
      </c>
      <c r="H81" s="956"/>
      <c r="I81" s="956"/>
      <c r="J81" s="956"/>
      <c r="K81" s="956"/>
      <c r="L81" s="950"/>
      <c r="M81" s="956"/>
      <c r="N81" s="956"/>
      <c r="O81" s="961"/>
      <c r="P81" s="950"/>
      <c r="Q81" s="950"/>
      <c r="R81" s="950"/>
    </row>
    <row r="82" spans="1:18" s="375" customFormat="1" ht="10.35" customHeight="1">
      <c r="A82" s="1008"/>
      <c r="B82" s="1008" t="s">
        <v>2720</v>
      </c>
      <c r="C82" s="1008" t="s">
        <v>2720</v>
      </c>
      <c r="D82" s="956"/>
      <c r="E82" s="950"/>
      <c r="F82" s="374" t="s">
        <v>2721</v>
      </c>
      <c r="G82" s="374" t="s">
        <v>2722</v>
      </c>
      <c r="H82" s="956"/>
      <c r="I82" s="956"/>
      <c r="J82" s="956"/>
      <c r="K82" s="956"/>
      <c r="L82" s="950"/>
      <c r="M82" s="956"/>
      <c r="N82" s="956"/>
      <c r="O82" s="961"/>
      <c r="P82" s="950"/>
      <c r="Q82" s="950"/>
      <c r="R82" s="950"/>
    </row>
    <row r="83" spans="1:18" s="375" customFormat="1" ht="10.35" customHeight="1">
      <c r="A83" s="1008"/>
      <c r="B83" s="1008" t="s">
        <v>2722</v>
      </c>
      <c r="C83" s="1008" t="s">
        <v>2722</v>
      </c>
      <c r="D83" s="956"/>
      <c r="E83" s="950"/>
      <c r="F83" s="374" t="s">
        <v>2723</v>
      </c>
      <c r="G83" s="374" t="s">
        <v>2724</v>
      </c>
      <c r="H83" s="956"/>
      <c r="I83" s="956"/>
      <c r="J83" s="956"/>
      <c r="K83" s="956"/>
      <c r="L83" s="950"/>
      <c r="M83" s="956"/>
      <c r="N83" s="956"/>
      <c r="O83" s="961"/>
      <c r="P83" s="950"/>
      <c r="Q83" s="950"/>
      <c r="R83" s="950"/>
    </row>
    <row r="84" spans="1:18" s="375" customFormat="1" ht="10.35" customHeight="1">
      <c r="A84" s="1008"/>
      <c r="B84" s="1008" t="s">
        <v>2724</v>
      </c>
      <c r="C84" s="1008" t="s">
        <v>2724</v>
      </c>
      <c r="D84" s="956"/>
      <c r="E84" s="950"/>
      <c r="F84" s="374" t="s">
        <v>2725</v>
      </c>
      <c r="G84" s="374" t="s">
        <v>2726</v>
      </c>
      <c r="H84" s="956"/>
      <c r="I84" s="956"/>
      <c r="J84" s="956"/>
      <c r="K84" s="956"/>
      <c r="L84" s="950"/>
      <c r="M84" s="956"/>
      <c r="N84" s="956"/>
      <c r="O84" s="961"/>
      <c r="P84" s="950"/>
      <c r="Q84" s="950"/>
      <c r="R84" s="950"/>
    </row>
    <row r="85" spans="1:18" s="375" customFormat="1" ht="10.35" customHeight="1">
      <c r="A85" s="1008"/>
      <c r="B85" s="1008" t="s">
        <v>2726</v>
      </c>
      <c r="C85" s="1008" t="s">
        <v>2726</v>
      </c>
      <c r="D85" s="956"/>
      <c r="E85" s="950"/>
      <c r="F85" s="374" t="s">
        <v>2727</v>
      </c>
      <c r="G85" s="374" t="s">
        <v>2728</v>
      </c>
      <c r="H85" s="956"/>
      <c r="I85" s="956"/>
      <c r="J85" s="956"/>
      <c r="K85" s="956"/>
      <c r="L85" s="950"/>
      <c r="M85" s="956"/>
      <c r="N85" s="956"/>
      <c r="O85" s="961"/>
      <c r="P85" s="950"/>
      <c r="Q85" s="950"/>
      <c r="R85" s="950"/>
    </row>
    <row r="86" spans="1:18" s="375" customFormat="1" ht="10.35" customHeight="1">
      <c r="A86" s="1008"/>
      <c r="B86" s="1008" t="s">
        <v>2728</v>
      </c>
      <c r="C86" s="1008" t="s">
        <v>2728</v>
      </c>
      <c r="D86" s="956"/>
      <c r="E86" s="950"/>
      <c r="F86" s="374" t="s">
        <v>2729</v>
      </c>
      <c r="G86" s="374" t="s">
        <v>2730</v>
      </c>
      <c r="H86" s="956"/>
      <c r="I86" s="956"/>
      <c r="J86" s="956"/>
      <c r="K86" s="956"/>
      <c r="L86" s="950"/>
      <c r="M86" s="956"/>
      <c r="N86" s="956"/>
      <c r="O86" s="961"/>
      <c r="P86" s="950"/>
      <c r="Q86" s="950"/>
      <c r="R86" s="950"/>
    </row>
    <row r="87" spans="1:18" s="375" customFormat="1" ht="10.35" customHeight="1">
      <c r="A87" s="1008"/>
      <c r="B87" s="1008" t="s">
        <v>2730</v>
      </c>
      <c r="C87" s="1008" t="s">
        <v>2730</v>
      </c>
      <c r="D87" s="956"/>
      <c r="E87" s="950"/>
      <c r="F87" s="374" t="s">
        <v>2731</v>
      </c>
      <c r="G87" s="374" t="s">
        <v>2732</v>
      </c>
      <c r="H87" s="956"/>
      <c r="I87" s="956"/>
      <c r="J87" s="956"/>
      <c r="K87" s="956"/>
      <c r="L87" s="950"/>
      <c r="M87" s="956"/>
      <c r="N87" s="956"/>
      <c r="O87" s="961"/>
      <c r="P87" s="950"/>
      <c r="Q87" s="950"/>
      <c r="R87" s="950"/>
    </row>
    <row r="88" spans="1:18" s="375" customFormat="1" ht="10.35" customHeight="1">
      <c r="A88" s="1008"/>
      <c r="B88" s="1008" t="s">
        <v>2732</v>
      </c>
      <c r="C88" s="1008" t="s">
        <v>2732</v>
      </c>
      <c r="D88" s="956"/>
      <c r="E88" s="950"/>
      <c r="F88" s="374" t="s">
        <v>2733</v>
      </c>
      <c r="G88" s="374" t="s">
        <v>2734</v>
      </c>
      <c r="H88" s="956"/>
      <c r="I88" s="956"/>
      <c r="J88" s="956"/>
      <c r="K88" s="956"/>
      <c r="L88" s="950"/>
      <c r="M88" s="956"/>
      <c r="N88" s="956"/>
      <c r="O88" s="961"/>
      <c r="P88" s="950"/>
      <c r="Q88" s="950"/>
      <c r="R88" s="950"/>
    </row>
    <row r="89" spans="1:18" s="375" customFormat="1" ht="10.35" customHeight="1">
      <c r="A89" s="1008"/>
      <c r="B89" s="1008" t="s">
        <v>2734</v>
      </c>
      <c r="C89" s="1008" t="s">
        <v>2734</v>
      </c>
      <c r="D89" s="956"/>
      <c r="E89" s="950"/>
      <c r="F89" s="374" t="s">
        <v>2735</v>
      </c>
      <c r="G89" s="374" t="s">
        <v>2736</v>
      </c>
      <c r="H89" s="956"/>
      <c r="I89" s="956"/>
      <c r="J89" s="956"/>
      <c r="K89" s="956"/>
      <c r="L89" s="950"/>
      <c r="M89" s="956"/>
      <c r="N89" s="956"/>
      <c r="O89" s="961"/>
      <c r="P89" s="950"/>
      <c r="Q89" s="950"/>
      <c r="R89" s="950"/>
    </row>
    <row r="90" spans="1:18" s="375" customFormat="1" ht="10.35" customHeight="1">
      <c r="A90" s="1008"/>
      <c r="B90" s="1008" t="s">
        <v>2736</v>
      </c>
      <c r="C90" s="1008" t="s">
        <v>2736</v>
      </c>
      <c r="D90" s="956"/>
      <c r="E90" s="950"/>
      <c r="F90" s="374" t="s">
        <v>2737</v>
      </c>
      <c r="G90" s="374" t="s">
        <v>2738</v>
      </c>
      <c r="H90" s="956"/>
      <c r="I90" s="956"/>
      <c r="J90" s="956"/>
      <c r="K90" s="956"/>
      <c r="L90" s="950"/>
      <c r="M90" s="956"/>
      <c r="N90" s="956"/>
      <c r="O90" s="961"/>
      <c r="P90" s="950"/>
      <c r="Q90" s="950"/>
      <c r="R90" s="950"/>
    </row>
    <row r="91" spans="1:18" s="375" customFormat="1" ht="10.35" customHeight="1">
      <c r="A91" s="1008"/>
      <c r="B91" s="1008" t="s">
        <v>2738</v>
      </c>
      <c r="C91" s="1008" t="s">
        <v>2738</v>
      </c>
      <c r="D91" s="956"/>
      <c r="E91" s="950"/>
      <c r="F91" s="374" t="s">
        <v>2739</v>
      </c>
      <c r="G91" s="374" t="s">
        <v>2740</v>
      </c>
      <c r="H91" s="956"/>
      <c r="I91" s="956"/>
      <c r="J91" s="956"/>
      <c r="K91" s="956"/>
      <c r="L91" s="950"/>
      <c r="M91" s="956"/>
      <c r="N91" s="956"/>
      <c r="O91" s="961"/>
      <c r="P91" s="950"/>
      <c r="Q91" s="950"/>
      <c r="R91" s="950"/>
    </row>
    <row r="92" spans="1:18" s="375" customFormat="1" ht="10.35" customHeight="1">
      <c r="A92" s="1008"/>
      <c r="B92" s="1008" t="s">
        <v>2740</v>
      </c>
      <c r="C92" s="1008" t="s">
        <v>2740</v>
      </c>
      <c r="D92" s="956"/>
      <c r="E92" s="950"/>
      <c r="F92" s="374" t="s">
        <v>2741</v>
      </c>
      <c r="G92" s="374" t="s">
        <v>2742</v>
      </c>
      <c r="H92" s="956"/>
      <c r="I92" s="956"/>
      <c r="J92" s="956"/>
      <c r="K92" s="956"/>
      <c r="L92" s="950"/>
      <c r="M92" s="956"/>
      <c r="N92" s="956"/>
      <c r="O92" s="961"/>
      <c r="P92" s="950"/>
      <c r="Q92" s="950"/>
      <c r="R92" s="950"/>
    </row>
    <row r="93" spans="1:18" s="375" customFormat="1" ht="10.35" customHeight="1">
      <c r="A93" s="1008"/>
      <c r="B93" s="1008" t="s">
        <v>2742</v>
      </c>
      <c r="C93" s="1008" t="s">
        <v>2742</v>
      </c>
      <c r="D93" s="956"/>
      <c r="E93" s="950"/>
      <c r="F93" s="374" t="s">
        <v>2743</v>
      </c>
      <c r="G93" s="374" t="s">
        <v>2744</v>
      </c>
      <c r="H93" s="956"/>
      <c r="I93" s="956"/>
      <c r="J93" s="956"/>
      <c r="K93" s="956"/>
      <c r="L93" s="950"/>
      <c r="M93" s="956"/>
      <c r="N93" s="956"/>
      <c r="O93" s="961"/>
      <c r="P93" s="950"/>
      <c r="Q93" s="950"/>
      <c r="R93" s="950"/>
    </row>
    <row r="94" spans="1:18" s="375" customFormat="1" ht="10.35" customHeight="1">
      <c r="A94" s="1008"/>
      <c r="B94" s="1008" t="s">
        <v>2744</v>
      </c>
      <c r="C94" s="1008" t="s">
        <v>2744</v>
      </c>
      <c r="D94" s="956"/>
      <c r="E94" s="950"/>
      <c r="F94" s="374" t="s">
        <v>2745</v>
      </c>
      <c r="G94" s="374" t="s">
        <v>2746</v>
      </c>
      <c r="H94" s="956"/>
      <c r="I94" s="956"/>
      <c r="J94" s="956"/>
      <c r="K94" s="956"/>
      <c r="L94" s="950"/>
      <c r="M94" s="956"/>
      <c r="N94" s="956"/>
      <c r="O94" s="961"/>
      <c r="P94" s="950"/>
      <c r="Q94" s="950"/>
      <c r="R94" s="950"/>
    </row>
    <row r="95" spans="1:18" s="375" customFormat="1" ht="10.35" customHeight="1">
      <c r="A95" s="1008"/>
      <c r="B95" s="1008" t="s">
        <v>2746</v>
      </c>
      <c r="C95" s="1008" t="s">
        <v>2746</v>
      </c>
      <c r="D95" s="956"/>
      <c r="E95" s="950"/>
      <c r="F95" s="374" t="s">
        <v>2747</v>
      </c>
      <c r="G95" s="374" t="s">
        <v>2748</v>
      </c>
      <c r="H95" s="956"/>
      <c r="I95" s="956"/>
      <c r="J95" s="956"/>
      <c r="K95" s="956"/>
      <c r="L95" s="950"/>
      <c r="M95" s="956"/>
      <c r="N95" s="956"/>
      <c r="O95" s="961"/>
      <c r="P95" s="950"/>
      <c r="Q95" s="950"/>
      <c r="R95" s="950"/>
    </row>
    <row r="96" spans="1:18" s="375" customFormat="1" ht="10.35" customHeight="1">
      <c r="A96" s="1008"/>
      <c r="B96" s="1008" t="s">
        <v>2748</v>
      </c>
      <c r="C96" s="1008" t="s">
        <v>2748</v>
      </c>
      <c r="D96" s="956"/>
      <c r="E96" s="950"/>
      <c r="F96" s="374" t="s">
        <v>2749</v>
      </c>
      <c r="G96" s="374" t="s">
        <v>2750</v>
      </c>
      <c r="H96" s="956"/>
      <c r="I96" s="956"/>
      <c r="J96" s="956"/>
      <c r="K96" s="956"/>
      <c r="L96" s="950"/>
      <c r="M96" s="956"/>
      <c r="N96" s="956"/>
      <c r="O96" s="961"/>
      <c r="P96" s="950"/>
      <c r="Q96" s="950"/>
      <c r="R96" s="950"/>
    </row>
    <row r="97" spans="1:18" s="375" customFormat="1" ht="10.35" customHeight="1">
      <c r="A97" s="1008"/>
      <c r="B97" s="1008" t="s">
        <v>2750</v>
      </c>
      <c r="C97" s="1008" t="s">
        <v>2750</v>
      </c>
      <c r="D97" s="956"/>
      <c r="E97" s="950"/>
      <c r="F97" s="374" t="s">
        <v>2751</v>
      </c>
      <c r="G97" s="374" t="s">
        <v>2752</v>
      </c>
      <c r="H97" s="956"/>
      <c r="I97" s="956"/>
      <c r="J97" s="956"/>
      <c r="K97" s="956"/>
      <c r="L97" s="950"/>
      <c r="M97" s="956"/>
      <c r="N97" s="956"/>
      <c r="O97" s="961"/>
      <c r="P97" s="950"/>
      <c r="Q97" s="950"/>
      <c r="R97" s="950"/>
    </row>
    <row r="98" spans="1:18" s="375" customFormat="1" ht="10.35" customHeight="1">
      <c r="A98" s="1008"/>
      <c r="B98" s="1008" t="s">
        <v>2752</v>
      </c>
      <c r="C98" s="1008" t="s">
        <v>2752</v>
      </c>
      <c r="D98" s="956"/>
      <c r="E98" s="950"/>
      <c r="F98" s="374" t="s">
        <v>2753</v>
      </c>
      <c r="G98" s="374" t="s">
        <v>2754</v>
      </c>
      <c r="H98" s="956"/>
      <c r="I98" s="956"/>
      <c r="J98" s="956"/>
      <c r="K98" s="956"/>
      <c r="L98" s="950"/>
      <c r="M98" s="956"/>
      <c r="N98" s="956"/>
      <c r="O98" s="961"/>
      <c r="P98" s="950"/>
      <c r="Q98" s="950"/>
      <c r="R98" s="950"/>
    </row>
    <row r="99" spans="1:18" s="375" customFormat="1" ht="10.35" customHeight="1">
      <c r="A99" s="1008"/>
      <c r="B99" s="1008" t="s">
        <v>2754</v>
      </c>
      <c r="C99" s="1008" t="s">
        <v>2754</v>
      </c>
      <c r="D99" s="956"/>
      <c r="E99" s="950"/>
      <c r="F99" s="374" t="s">
        <v>2755</v>
      </c>
      <c r="G99" s="374" t="s">
        <v>2756</v>
      </c>
      <c r="H99" s="956"/>
      <c r="I99" s="956"/>
      <c r="J99" s="956"/>
      <c r="K99" s="956"/>
      <c r="L99" s="950"/>
      <c r="M99" s="956"/>
      <c r="N99" s="956"/>
      <c r="O99" s="961"/>
      <c r="P99" s="950"/>
      <c r="Q99" s="950"/>
      <c r="R99" s="950"/>
    </row>
    <row r="100" spans="1:18" s="375" customFormat="1" ht="10.35" customHeight="1">
      <c r="A100" s="1008"/>
      <c r="B100" s="1008" t="s">
        <v>2756</v>
      </c>
      <c r="C100" s="1008" t="s">
        <v>2756</v>
      </c>
      <c r="D100" s="956"/>
      <c r="E100" s="950"/>
      <c r="F100" s="374" t="s">
        <v>2757</v>
      </c>
      <c r="G100" s="374" t="s">
        <v>2758</v>
      </c>
      <c r="H100" s="956"/>
      <c r="I100" s="956"/>
      <c r="J100" s="956"/>
      <c r="K100" s="956"/>
      <c r="L100" s="950"/>
      <c r="M100" s="956"/>
      <c r="N100" s="956"/>
      <c r="O100" s="961"/>
      <c r="P100" s="950"/>
      <c r="Q100" s="950"/>
      <c r="R100" s="950"/>
    </row>
    <row r="101" spans="1:18" s="375" customFormat="1" ht="10.35" customHeight="1">
      <c r="A101" s="1008"/>
      <c r="B101" s="1008" t="s">
        <v>2758</v>
      </c>
      <c r="C101" s="1008" t="s">
        <v>2758</v>
      </c>
      <c r="D101" s="956"/>
      <c r="E101" s="950"/>
      <c r="F101" s="374" t="s">
        <v>2759</v>
      </c>
      <c r="G101" s="374" t="s">
        <v>2760</v>
      </c>
      <c r="H101" s="956"/>
      <c r="I101" s="956"/>
      <c r="J101" s="956"/>
      <c r="K101" s="956"/>
      <c r="L101" s="950"/>
      <c r="M101" s="956"/>
      <c r="N101" s="956"/>
      <c r="O101" s="961"/>
      <c r="P101" s="950"/>
      <c r="Q101" s="950"/>
      <c r="R101" s="950"/>
    </row>
    <row r="102" spans="1:18" s="375" customFormat="1" ht="62.25" customHeight="1">
      <c r="A102" s="1009"/>
      <c r="B102" s="1009" t="s">
        <v>2760</v>
      </c>
      <c r="C102" s="1009" t="s">
        <v>2760</v>
      </c>
      <c r="D102" s="957"/>
      <c r="E102" s="951"/>
      <c r="F102" s="374" t="s">
        <v>2761</v>
      </c>
      <c r="G102" s="374" t="s">
        <v>2762</v>
      </c>
      <c r="H102" s="957"/>
      <c r="I102" s="957"/>
      <c r="J102" s="957"/>
      <c r="K102" s="957"/>
      <c r="L102" s="951"/>
      <c r="M102" s="957"/>
      <c r="N102" s="957"/>
      <c r="O102" s="961"/>
      <c r="P102" s="951"/>
      <c r="Q102" s="951"/>
      <c r="R102" s="951"/>
    </row>
    <row r="103" spans="1:18">
      <c r="A103" s="236" t="s">
        <v>2948</v>
      </c>
      <c r="B103" s="230"/>
      <c r="C103" s="230"/>
      <c r="D103" s="227"/>
      <c r="E103" s="434"/>
      <c r="F103" s="227"/>
      <c r="G103" s="227"/>
      <c r="H103" s="227"/>
      <c r="I103" s="227"/>
      <c r="J103" s="227"/>
      <c r="K103" s="227"/>
      <c r="L103" s="227"/>
      <c r="M103" s="227"/>
      <c r="N103" s="227"/>
      <c r="O103" s="227"/>
      <c r="P103" s="227"/>
      <c r="Q103" s="227"/>
      <c r="R103" s="229"/>
    </row>
  </sheetData>
  <sortState xmlns:xlrd2="http://schemas.microsoft.com/office/spreadsheetml/2017/richdata2" ref="A66:R77">
    <sortCondition ref="A66:A77"/>
  </sortState>
  <mergeCells count="52">
    <mergeCell ref="P77:P102"/>
    <mergeCell ref="Q77:Q102"/>
    <mergeCell ref="L77:L102"/>
    <mergeCell ref="M77:M102"/>
    <mergeCell ref="N77:N102"/>
    <mergeCell ref="O77:O102"/>
    <mergeCell ref="N74:N76"/>
    <mergeCell ref="O74:O76"/>
    <mergeCell ref="P74:P76"/>
    <mergeCell ref="Q74:Q76"/>
    <mergeCell ref="L74:L76"/>
    <mergeCell ref="M74:M76"/>
    <mergeCell ref="I74:I76"/>
    <mergeCell ref="I77:I102"/>
    <mergeCell ref="J74:J76"/>
    <mergeCell ref="K74:K76"/>
    <mergeCell ref="J77:J102"/>
    <mergeCell ref="K77:K102"/>
    <mergeCell ref="R7:R63"/>
    <mergeCell ref="O7:O63"/>
    <mergeCell ref="A77:A102"/>
    <mergeCell ref="B77:B102"/>
    <mergeCell ref="C77:C102"/>
    <mergeCell ref="A74:A76"/>
    <mergeCell ref="B74:B76"/>
    <mergeCell ref="C74:C76"/>
    <mergeCell ref="D77:D102"/>
    <mergeCell ref="H77:H102"/>
    <mergeCell ref="E77:E102"/>
    <mergeCell ref="D74:D76"/>
    <mergeCell ref="E74:E76"/>
    <mergeCell ref="R77:R102"/>
    <mergeCell ref="R74:R76"/>
    <mergeCell ref="H74:H76"/>
    <mergeCell ref="A7:A63"/>
    <mergeCell ref="E7:E63"/>
    <mergeCell ref="D7:D63"/>
    <mergeCell ref="B7:B63"/>
    <mergeCell ref="C7:C63"/>
    <mergeCell ref="F3:G3"/>
    <mergeCell ref="O4:Q4"/>
    <mergeCell ref="H3:K3"/>
    <mergeCell ref="H4:K4"/>
    <mergeCell ref="Q7:Q63"/>
    <mergeCell ref="L7:L63"/>
    <mergeCell ref="M7:M63"/>
    <mergeCell ref="N7:N63"/>
    <mergeCell ref="P7:P63"/>
    <mergeCell ref="H7:H63"/>
    <mergeCell ref="I7:I63"/>
    <mergeCell ref="J7:J63"/>
    <mergeCell ref="K7:K63"/>
  </mergeCells>
  <pageMargins left="0.25" right="0.25" top="0.75" bottom="0.75" header="0.3" footer="0.3"/>
  <pageSetup paperSize="8" scale="10"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1" stopIfTrue="1" id="{9BB45381-BB23-4D8F-908E-C2E7BCF43C35}">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FBDDD810-0E08-4A2F-B7BA-8AF136C01A91}">
            <xm:f>'C:\Windows\system32\IC.Green.Net\IC_User_DFS\Users\deel1\Desktop\[Maternity Services Data Set Technical Output Specification.xlsm]MAT101Booking'!#REF!=yes</xm:f>
            <x14:dxf>
              <fill>
                <patternFill>
                  <bgColor indexed="43"/>
                </patternFill>
              </fill>
            </x14:dxf>
          </x14:cfRule>
          <xm:sqref>N65</xm:sqref>
        </x14:conditionalFormatting>
        <x14:conditionalFormatting xmlns:xm="http://schemas.microsoft.com/office/excel/2006/main">
          <x14:cfRule type="expression" priority="5" stopIfTrue="1" id="{4CFB05A6-20A1-4CC0-B7F8-ED7AD7251C28}">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1BA0B1C4-DE2C-4931-90AF-419B59AB7B5A}">
            <xm:f>'C:\Windows\system32\IC.Green.Net\IC_User_DFS\Users\deel1\Desktop\[Maternity Services Data Set Technical Output Specification.xlsm]MAT101Booking'!#REF!=yes</xm:f>
            <x14:dxf>
              <fill>
                <patternFill>
                  <bgColor indexed="43"/>
                </patternFill>
              </fill>
            </x14:dxf>
          </x14:cfRule>
          <xm:sqref>N66</xm:sqref>
        </x14:conditionalFormatting>
        <x14:conditionalFormatting xmlns:xm="http://schemas.microsoft.com/office/excel/2006/main">
          <x14:cfRule type="expression" priority="3" stopIfTrue="1" id="{656E397E-B7E6-4DFD-B380-03B12CADD5C6}">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D2A730F0-4E46-49B3-92BB-B0EFE96AC704}">
            <xm:f>'C:\Windows\system32\IC.Green.Net\IC_User_DFS\Users\deel1\Desktop\[Maternity Services Data Set Technical Output Specification.xlsm]MAT101Booking'!#REF!=yes</xm:f>
            <x14:dxf>
              <fill>
                <patternFill>
                  <bgColor indexed="43"/>
                </patternFill>
              </fill>
            </x14:dxf>
          </x14:cfRule>
          <xm:sqref>N67</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828C1-A9B7-4BD2-AEC7-2D62617296CC}">
  <sheetPr codeName="Sheet1">
    <tabColor rgb="FFFAFC9E"/>
    <pageSetUpPr fitToPage="1"/>
  </sheetPr>
  <dimension ref="A1:R24"/>
  <sheetViews>
    <sheetView zoomScaleNormal="100" workbookViewId="0"/>
  </sheetViews>
  <sheetFormatPr defaultRowHeight="13.2"/>
  <cols>
    <col min="1" max="1" width="11.44140625" style="55" customWidth="1"/>
    <col min="2" max="2" width="24.77734375" customWidth="1"/>
    <col min="3" max="3" width="15" customWidth="1"/>
    <col min="4" max="4" width="39.21875" customWidth="1"/>
    <col min="5" max="5" width="14" style="12" customWidth="1"/>
    <col min="6" max="6" width="10.77734375" customWidth="1"/>
    <col min="7" max="7" width="30.77734375" customWidth="1"/>
    <col min="8" max="9" width="11.5546875" customWidth="1"/>
    <col min="10" max="10" width="10.21875" customWidth="1"/>
    <col min="11" max="11" width="32.77734375" customWidth="1"/>
    <col min="12" max="12" width="14.21875" style="35" customWidth="1"/>
    <col min="13" max="13" width="102" customWidth="1"/>
    <col min="14" max="14" width="53" customWidth="1"/>
    <col min="15" max="15" width="13.77734375" customWidth="1"/>
    <col min="16" max="16" width="12.5546875" customWidth="1"/>
    <col min="17" max="17" width="13.77734375" customWidth="1"/>
  </cols>
  <sheetData>
    <row r="1" spans="1:18" s="15" customFormat="1" ht="11.25" customHeight="1">
      <c r="A1" s="490" t="s">
        <v>2075</v>
      </c>
      <c r="B1" s="490" t="s">
        <v>2075</v>
      </c>
      <c r="C1" s="490" t="s">
        <v>2075</v>
      </c>
      <c r="D1" s="490" t="s">
        <v>2075</v>
      </c>
      <c r="E1" s="490" t="s">
        <v>2075</v>
      </c>
      <c r="F1" s="490" t="s">
        <v>2075</v>
      </c>
      <c r="G1" s="490" t="s">
        <v>2075</v>
      </c>
      <c r="H1" s="490" t="s">
        <v>2078</v>
      </c>
      <c r="I1" s="490" t="s">
        <v>2078</v>
      </c>
      <c r="J1" s="490" t="s">
        <v>2078</v>
      </c>
      <c r="K1" s="490" t="s">
        <v>2078</v>
      </c>
      <c r="L1" s="490" t="s">
        <v>2075</v>
      </c>
      <c r="M1" s="490" t="s">
        <v>2078</v>
      </c>
      <c r="N1" s="490" t="s">
        <v>2078</v>
      </c>
      <c r="O1" s="490" t="s">
        <v>2078</v>
      </c>
      <c r="P1" s="490" t="s">
        <v>2078</v>
      </c>
      <c r="Q1" s="490" t="s">
        <v>2078</v>
      </c>
      <c r="R1" s="490" t="s">
        <v>2075</v>
      </c>
    </row>
    <row r="2" spans="1:18" s="8" customFormat="1" ht="14.25" customHeight="1">
      <c r="A2" s="238" t="s">
        <v>2949</v>
      </c>
      <c r="B2" s="234"/>
      <c r="C2" s="230"/>
      <c r="D2" s="227"/>
      <c r="E2" s="434"/>
      <c r="F2" s="227"/>
      <c r="G2" s="227"/>
      <c r="H2" s="227"/>
      <c r="I2" s="227"/>
      <c r="J2" s="227"/>
      <c r="K2" s="227"/>
      <c r="L2" s="227"/>
      <c r="M2" s="228"/>
      <c r="N2" s="227"/>
      <c r="O2" s="227"/>
      <c r="P2" s="227"/>
      <c r="Q2" s="227"/>
      <c r="R2" s="229"/>
    </row>
    <row r="3" spans="1:18" ht="93" customHeight="1">
      <c r="A3" s="560" t="s">
        <v>230</v>
      </c>
      <c r="B3" s="561"/>
      <c r="C3" s="561"/>
      <c r="D3" s="562"/>
      <c r="E3" s="563"/>
      <c r="F3" s="993" t="s">
        <v>2950</v>
      </c>
      <c r="G3" s="1024"/>
      <c r="H3" s="919" t="s">
        <v>2951</v>
      </c>
      <c r="I3" s="920"/>
      <c r="J3" s="920"/>
      <c r="K3" s="926"/>
      <c r="L3" s="559" t="s">
        <v>2952</v>
      </c>
      <c r="M3" s="555" t="str">
        <f>"Group-level error/warning messages:"&amp;"
"&amp;IF(VLOOKUP(LEFT($A3,6),MDI,20,0)=0,"",VLOOKUP(LEFT($A3,6),MDI,20,0))</f>
        <v>Group-level error/warning messages:
CYP00401 - Group rejected - No valid CYP001 group transmitted for this Local Patient Identifier (Extended). Local Patient Identifier (Extended)=&lt;C004901&gt; Care Plan Identifier=&lt;C004010&gt;
CYP00402 - Group rejected - More than one CYP004 provided for this Care Plan Identifier. Care Plan Identifier=&lt;C004010&gt; Local Patient Identifier=&lt;C004901&gt;</v>
      </c>
      <c r="N3" s="564"/>
      <c r="O3" s="564"/>
      <c r="P3" s="564"/>
      <c r="Q3" s="564"/>
      <c r="R3" s="565"/>
    </row>
    <row r="4" spans="1:18" ht="83.85" customHeight="1">
      <c r="A4" s="212" t="s">
        <v>2084</v>
      </c>
      <c r="B4" s="211" t="s">
        <v>2122</v>
      </c>
      <c r="C4" s="211" t="s">
        <v>162</v>
      </c>
      <c r="D4" s="211" t="s">
        <v>87</v>
      </c>
      <c r="E4" s="216" t="s">
        <v>116</v>
      </c>
      <c r="F4" s="216" t="s">
        <v>2092</v>
      </c>
      <c r="G4" s="211" t="s">
        <v>76</v>
      </c>
      <c r="H4" s="910" t="s">
        <v>2324</v>
      </c>
      <c r="I4" s="911"/>
      <c r="J4" s="911"/>
      <c r="K4" s="912"/>
      <c r="L4" s="213" t="s">
        <v>2124</v>
      </c>
      <c r="M4" s="249" t="s">
        <v>1127</v>
      </c>
      <c r="N4" s="211" t="s">
        <v>2105</v>
      </c>
      <c r="O4" s="910" t="s">
        <v>2126</v>
      </c>
      <c r="P4" s="911"/>
      <c r="Q4" s="912"/>
      <c r="R4" s="212" t="s">
        <v>2953</v>
      </c>
    </row>
    <row r="5" spans="1:18" s="8" customFormat="1" ht="39.6">
      <c r="A5" s="220"/>
      <c r="B5" s="211"/>
      <c r="C5" s="211"/>
      <c r="D5" s="211"/>
      <c r="E5" s="216"/>
      <c r="F5" s="211"/>
      <c r="G5" s="211"/>
      <c r="H5" s="216" t="s">
        <v>2127</v>
      </c>
      <c r="I5" s="216" t="s">
        <v>2128</v>
      </c>
      <c r="J5" s="216" t="s">
        <v>2129</v>
      </c>
      <c r="K5" s="216" t="s">
        <v>767</v>
      </c>
      <c r="L5" s="213"/>
      <c r="M5" s="211"/>
      <c r="N5" s="250"/>
      <c r="O5" s="212" t="s">
        <v>2131</v>
      </c>
      <c r="P5" s="212" t="s">
        <v>2132</v>
      </c>
      <c r="Q5" s="212" t="s">
        <v>2133</v>
      </c>
      <c r="R5" s="212"/>
    </row>
    <row r="6" spans="1:18" s="8" customFormat="1" ht="48.75" customHeight="1">
      <c r="A6" s="324" t="s">
        <v>2954</v>
      </c>
      <c r="B6" s="325" t="s">
        <v>740</v>
      </c>
      <c r="C6" s="324" t="s">
        <v>2955</v>
      </c>
      <c r="D6" s="58" t="s">
        <v>1155</v>
      </c>
      <c r="E6" s="49" t="s">
        <v>146</v>
      </c>
      <c r="F6" s="58"/>
      <c r="G6" s="58"/>
      <c r="H6" s="49" t="s">
        <v>2138</v>
      </c>
      <c r="I6" s="49" t="s">
        <v>2138</v>
      </c>
      <c r="J6" s="49" t="s">
        <v>25</v>
      </c>
      <c r="K6" s="58" t="s">
        <v>1294</v>
      </c>
      <c r="L6" s="49" t="s">
        <v>1148</v>
      </c>
      <c r="M6" s="58" t="str">
        <f>IF(VLOOKUP($A6,MDI,20,0)=0,"",VLOOKUP($A6,MDI,20,0))</f>
        <v>CYP00403 - Record rejected - Care Plan Identifier is blank. Local Patient Identifier (Extended)=&lt;C004901&gt;
CYP00404 - Record rejected - Care Plan Identifier has incorrect data format. Local Patient Identifier (Extended)=&lt;C004901&gt;</v>
      </c>
      <c r="N6" s="78"/>
      <c r="O6" s="108" t="s">
        <v>2140</v>
      </c>
      <c r="P6" s="108" t="s">
        <v>2140</v>
      </c>
      <c r="Q6" s="108" t="s">
        <v>2140</v>
      </c>
      <c r="R6" s="108" t="s">
        <v>32</v>
      </c>
    </row>
    <row r="7" spans="1:18" s="8" customFormat="1" ht="102" customHeight="1">
      <c r="A7" s="324" t="s">
        <v>2956</v>
      </c>
      <c r="B7" s="325" t="s">
        <v>969</v>
      </c>
      <c r="C7" s="324" t="s">
        <v>1124</v>
      </c>
      <c r="D7" s="58" t="s">
        <v>2957</v>
      </c>
      <c r="E7" s="49" t="s">
        <v>146</v>
      </c>
      <c r="F7" s="58"/>
      <c r="G7" s="58"/>
      <c r="H7" s="49" t="s">
        <v>2138</v>
      </c>
      <c r="I7" s="49" t="s">
        <v>2138</v>
      </c>
      <c r="J7" s="49" t="s">
        <v>25</v>
      </c>
      <c r="K7" s="58" t="s">
        <v>1294</v>
      </c>
      <c r="L7" s="49" t="s">
        <v>1148</v>
      </c>
      <c r="M7" s="58" t="str">
        <f>IF(VLOOKUP($A7,MDI,20,0)=0,"",VLOOKUP($A7,MDI,20,0))</f>
        <v>CYP00405 - Record rejected - Local Patient Identifier (Extended) is blank. Care Plan Identifier=&lt;C004010&gt;
CYP00406 - Record rejected - Local Patient Identifier (Extended) has incorrect data format. Care Plan Identifier=&lt;C004010&gt;</v>
      </c>
      <c r="N7" s="78"/>
      <c r="O7" s="108" t="s">
        <v>2140</v>
      </c>
      <c r="P7" s="108" t="s">
        <v>2140</v>
      </c>
      <c r="Q7" s="108" t="s">
        <v>2140</v>
      </c>
      <c r="R7" s="108" t="s">
        <v>2377</v>
      </c>
    </row>
    <row r="8" spans="1:18" s="8" customFormat="1" ht="26.1" customHeight="1">
      <c r="A8" s="987" t="s">
        <v>2958</v>
      </c>
      <c r="B8" s="1025" t="s">
        <v>2959</v>
      </c>
      <c r="C8" s="1025" t="s">
        <v>2960</v>
      </c>
      <c r="D8" s="939" t="s">
        <v>2961</v>
      </c>
      <c r="E8" s="927" t="s">
        <v>1213</v>
      </c>
      <c r="F8" s="44" t="s">
        <v>2339</v>
      </c>
      <c r="G8" s="271" t="s">
        <v>2962</v>
      </c>
      <c r="H8" s="927" t="s">
        <v>2138</v>
      </c>
      <c r="I8" s="927" t="s">
        <v>2138</v>
      </c>
      <c r="J8" s="927" t="s">
        <v>2138</v>
      </c>
      <c r="K8" s="927" t="s">
        <v>1294</v>
      </c>
      <c r="L8" s="927" t="s">
        <v>1148</v>
      </c>
      <c r="M8" s="939" t="str">
        <f>IF(VLOOKUP($A8,MDI,20,0)=0,"",VLOOKUP($A8,MDI,20,0))</f>
        <v>CYP00407 - Record rejected - Care Plan Type (Community Care) is blank. Care Plan Identifier=&lt;C004010&gt; Local Patient Identifier (Extended)=&lt;C004901&gt;
CYP00408 - Record rejected - Care Plan Type (Community Care) has incorrect data format. Care Plan Identifier=&lt;C004010&gt; Local Patient Identifier (Extended)=&lt;C004901&gt;
CYP00409 - Record rejected - Care Plan Type (Community Care) contains an invalid Care Plan Type (Community Care). Care Plan Identifier=&lt;C004010&gt; Local Patient Identifier (Extended)=&lt;C004901&gt; Care Plan Type (Community Care)=&lt;C004030&gt;</v>
      </c>
      <c r="N8" s="927"/>
      <c r="O8" s="927" t="s">
        <v>2140</v>
      </c>
      <c r="P8" s="927" t="s">
        <v>2140</v>
      </c>
      <c r="Q8" s="927" t="s">
        <v>2140</v>
      </c>
      <c r="R8" s="942" t="s">
        <v>2167</v>
      </c>
    </row>
    <row r="9" spans="1:18" s="8" customFormat="1" ht="26.1" customHeight="1">
      <c r="A9" s="988"/>
      <c r="B9" s="1026"/>
      <c r="C9" s="1026"/>
      <c r="D9" s="940"/>
      <c r="E9" s="928"/>
      <c r="F9" s="44" t="s">
        <v>2342</v>
      </c>
      <c r="G9" s="271" t="s">
        <v>2963</v>
      </c>
      <c r="H9" s="928"/>
      <c r="I9" s="928" t="e">
        <v>#N/A</v>
      </c>
      <c r="J9" s="928" t="e">
        <v>#N/A</v>
      </c>
      <c r="K9" s="928" t="e">
        <v>#N/A</v>
      </c>
      <c r="L9" s="928" t="e">
        <v>#N/A</v>
      </c>
      <c r="M9" s="940"/>
      <c r="N9" s="928"/>
      <c r="O9" s="928"/>
      <c r="P9" s="928"/>
      <c r="Q9" s="928"/>
      <c r="R9" s="944"/>
    </row>
    <row r="10" spans="1:18" s="8" customFormat="1" ht="26.1" customHeight="1">
      <c r="A10" s="988"/>
      <c r="B10" s="1027"/>
      <c r="C10" s="1027"/>
      <c r="D10" s="941"/>
      <c r="E10" s="929"/>
      <c r="F10" s="44" t="s">
        <v>2344</v>
      </c>
      <c r="G10" s="271" t="s">
        <v>2964</v>
      </c>
      <c r="H10" s="929"/>
      <c r="I10" s="929" t="e">
        <v>#N/A</v>
      </c>
      <c r="J10" s="929" t="e">
        <v>#N/A</v>
      </c>
      <c r="K10" s="929" t="e">
        <v>#N/A</v>
      </c>
      <c r="L10" s="929" t="e">
        <v>#N/A</v>
      </c>
      <c r="M10" s="941"/>
      <c r="N10" s="928"/>
      <c r="O10" s="928"/>
      <c r="P10" s="928"/>
      <c r="Q10" s="928"/>
      <c r="R10" s="944"/>
    </row>
    <row r="11" spans="1:18" s="8" customFormat="1" ht="112.5" customHeight="1">
      <c r="A11" s="324" t="s">
        <v>2965</v>
      </c>
      <c r="B11" s="325" t="s">
        <v>2966</v>
      </c>
      <c r="C11" s="325" t="s">
        <v>2967</v>
      </c>
      <c r="D11" s="64" t="s">
        <v>2968</v>
      </c>
      <c r="E11" s="29" t="s">
        <v>2154</v>
      </c>
      <c r="F11" s="46"/>
      <c r="G11" s="64"/>
      <c r="H11" s="251" t="s">
        <v>2138</v>
      </c>
      <c r="I11" s="49" t="s">
        <v>2138</v>
      </c>
      <c r="J11" s="49" t="s">
        <v>25</v>
      </c>
      <c r="K11" s="58" t="s">
        <v>2969</v>
      </c>
      <c r="L11" s="49" t="s">
        <v>1148</v>
      </c>
      <c r="M11" s="58" t="str">
        <f>IF(VLOOKUP($A11,MDI,20,0)=0,"",VLOOKUP($A11,MDI,20,0))</f>
        <v>CYP00410 - Record rejected - Care Plan Creation Date is blank. Care Plan Identifier=&lt;C004010&gt; Local Patient Identifier (Extended)=&lt;C004901&gt;
CYP00411 - Record rejected - Care Plan Creation Date has incorrect date format. Care Plan Identifier=&lt;C004010&gt; Local Patient Identifier (Extended)=&lt;C004901&gt;
CYP00412 - Record rejected - Care Plan Creation Date is after the Reporting Period End Date. Care Plan Identifier=&lt;C004010&gt; Local Patient Identifier (Extended)=&lt;C004901&gt;
CYP00413 - Record rejected - Care Plan Creation Date is before the Person Birth Date. Local Patient Identifier (Extended)=&lt;C004901&gt; Care Plan Creation Date=&lt;C004040&gt;</v>
      </c>
      <c r="N11" s="78"/>
      <c r="O11" s="108" t="s">
        <v>2140</v>
      </c>
      <c r="P11" s="108" t="s">
        <v>2140</v>
      </c>
      <c r="Q11" s="108" t="s">
        <v>2140</v>
      </c>
      <c r="R11" s="108" t="s">
        <v>2167</v>
      </c>
    </row>
    <row r="12" spans="1:18" s="8" customFormat="1" ht="34.5" customHeight="1">
      <c r="A12" s="324" t="s">
        <v>2970</v>
      </c>
      <c r="B12" s="325" t="s">
        <v>2971</v>
      </c>
      <c r="C12" s="325" t="s">
        <v>2972</v>
      </c>
      <c r="D12" s="64" t="s">
        <v>2973</v>
      </c>
      <c r="E12" s="29" t="s">
        <v>2974</v>
      </c>
      <c r="F12" s="46"/>
      <c r="G12" s="64"/>
      <c r="H12" s="251" t="s">
        <v>25</v>
      </c>
      <c r="I12" s="49" t="s">
        <v>2138</v>
      </c>
      <c r="J12" s="49" t="s">
        <v>25</v>
      </c>
      <c r="K12" s="58" t="s">
        <v>1294</v>
      </c>
      <c r="L12" s="49" t="s">
        <v>195</v>
      </c>
      <c r="M12" s="58" t="str">
        <f>IF(VLOOKUP($A12,MDI,20,0)=0,"",VLOOKUP($A12,MDI,20,0))</f>
        <v>CYP00414 - Record rejected - Care Plan Creation Time has incorrect data format. Care Plan Identifier=&lt;C004010&gt; Local Patient Identifier (Extended)=&lt;C004901&gt;</v>
      </c>
      <c r="N12" s="78"/>
      <c r="O12" s="108" t="s">
        <v>2140</v>
      </c>
      <c r="P12" s="108" t="s">
        <v>2140</v>
      </c>
      <c r="Q12" s="108" t="s">
        <v>2140</v>
      </c>
      <c r="R12" s="108" t="s">
        <v>2167</v>
      </c>
    </row>
    <row r="13" spans="1:18" s="8" customFormat="1" ht="93.75" customHeight="1">
      <c r="A13" s="324" t="s">
        <v>2975</v>
      </c>
      <c r="B13" s="325" t="s">
        <v>2976</v>
      </c>
      <c r="C13" s="325" t="s">
        <v>2977</v>
      </c>
      <c r="D13" s="64" t="s">
        <v>2978</v>
      </c>
      <c r="E13" s="29" t="s">
        <v>2154</v>
      </c>
      <c r="F13" s="39"/>
      <c r="G13" s="9"/>
      <c r="H13" s="251" t="s">
        <v>25</v>
      </c>
      <c r="I13" s="49" t="s">
        <v>2138</v>
      </c>
      <c r="J13" s="49" t="s">
        <v>25</v>
      </c>
      <c r="K13" s="58" t="s">
        <v>2979</v>
      </c>
      <c r="L13" s="49" t="s">
        <v>195</v>
      </c>
      <c r="M13" s="58" t="str">
        <f>IF(VLOOKUP($A13,MDI,20,0)=0,"",VLOOKUP($A13,MDI,20,0))</f>
        <v>CYP00415 - Record rejected - Care Plan Last Updated Date has incorrect date format. Care Plan Identifier=&lt;C004010&gt; Local Patient Identifier (Extended)=&lt;C004901&gt;
CYP00416 - Record rejected - Care Plan Last Updated Date is before the Care Plan Creation Date. Care Plan Identifier=&lt;C004010&gt; Local Patient Identifier (Extended)=&lt;C004901&gt; Care Plan Last Updated Date=&lt;C004060&gt; Care Plan Creation Date=&lt;C004040&gt;
CYP00417 - Record rejected - Care Plan Last Updated Date is after the Reporting Period End Date. Care Plan Identifier=&lt;C004010&gt; Local Patient Identifier (Extended)=&lt;C004901&gt; Care Plan Last Updated Date=&lt;C004060&gt;</v>
      </c>
      <c r="N13" s="78"/>
      <c r="O13" s="108" t="s">
        <v>2140</v>
      </c>
      <c r="P13" s="108" t="s">
        <v>2140</v>
      </c>
      <c r="Q13" s="108" t="s">
        <v>2140</v>
      </c>
      <c r="R13" s="108" t="s">
        <v>2167</v>
      </c>
    </row>
    <row r="14" spans="1:18" s="8" customFormat="1" ht="46.5" customHeight="1">
      <c r="A14" s="324" t="s">
        <v>2980</v>
      </c>
      <c r="B14" s="325" t="s">
        <v>2981</v>
      </c>
      <c r="C14" s="325" t="s">
        <v>2982</v>
      </c>
      <c r="D14" s="64" t="s">
        <v>2983</v>
      </c>
      <c r="E14" s="29" t="s">
        <v>2974</v>
      </c>
      <c r="F14" s="58"/>
      <c r="G14" s="58"/>
      <c r="H14" s="251" t="s">
        <v>25</v>
      </c>
      <c r="I14" s="49" t="s">
        <v>2138</v>
      </c>
      <c r="J14" s="49" t="s">
        <v>25</v>
      </c>
      <c r="K14" s="58" t="s">
        <v>1294</v>
      </c>
      <c r="L14" s="49" t="s">
        <v>195</v>
      </c>
      <c r="M14" s="58" t="str">
        <f>IF(VLOOKUP($A14,MDI,20,0)=0,"",VLOOKUP($A14,MDI,20,0))</f>
        <v>CYP00418 - Record rejected - Care Plan Last Updated Time has incorrect data format. Care Plan Identifier=&lt;C004010&gt; Local Patient Identifier (Extended)=&lt;C004901&gt;</v>
      </c>
      <c r="N14" s="58"/>
      <c r="O14" s="49" t="s">
        <v>2140</v>
      </c>
      <c r="P14" s="49" t="s">
        <v>2140</v>
      </c>
      <c r="Q14" s="49" t="s">
        <v>2140</v>
      </c>
      <c r="R14" s="108" t="s">
        <v>2167</v>
      </c>
    </row>
    <row r="15" spans="1:18" ht="89.1" customHeight="1">
      <c r="A15" s="324" t="s">
        <v>229</v>
      </c>
      <c r="B15" s="325" t="s">
        <v>231</v>
      </c>
      <c r="C15" s="325" t="s">
        <v>2984</v>
      </c>
      <c r="D15" s="64" t="s">
        <v>233</v>
      </c>
      <c r="E15" s="29" t="s">
        <v>2154</v>
      </c>
      <c r="F15" s="39"/>
      <c r="G15" s="9"/>
      <c r="H15" s="251" t="s">
        <v>25</v>
      </c>
      <c r="I15" s="49" t="s">
        <v>2138</v>
      </c>
      <c r="J15" s="49" t="s">
        <v>25</v>
      </c>
      <c r="K15" s="58" t="s">
        <v>2985</v>
      </c>
      <c r="L15" s="49" t="s">
        <v>195</v>
      </c>
      <c r="M15" s="58" t="str">
        <f>IF(VLOOKUP($A15,MDI,20,0)=0,"",VLOOKUP($A15,MDI,20,0))</f>
        <v>CYP00419 - Record rejected - Care Plan Implementation Date has incorrect date format. Care Plan Identifier=&lt;C004010&gt; Local Patient Identifier (Extended)=&lt;C004901&gt;
CYP00420 - Record rejected - Care Plan Implementation Date is after the Reporting Period End Date. Care Plan Identifier=&lt;C004010&gt; Local Patient Identifier (Extended)=&lt;C004901&gt; Care Plan Implementation Date=&lt;C004080&gt;
CYP00421 - Record rejected - Care Plan Implementation Date is before the Care Plan Creation Date. Care Plan Identifier=&lt;C004010&gt; Local Patient Identifier (Extended)=&lt;C004901&gt; Care Plan Implementation Date=&lt;C004080&gt; Care Plan Creation Date=&lt;C004040&gt;</v>
      </c>
      <c r="N15" s="78"/>
      <c r="O15" s="108" t="s">
        <v>2140</v>
      </c>
      <c r="P15" s="108" t="s">
        <v>2140</v>
      </c>
      <c r="Q15" s="108" t="s">
        <v>2140</v>
      </c>
      <c r="R15" s="108" t="s">
        <v>32</v>
      </c>
    </row>
    <row r="16" spans="1:18" s="8" customFormat="1" ht="20.399999999999999">
      <c r="A16" s="191" t="s">
        <v>2986</v>
      </c>
      <c r="B16" s="191" t="s">
        <v>2174</v>
      </c>
      <c r="C16" s="318" t="s">
        <v>2175</v>
      </c>
      <c r="D16" s="124" t="s">
        <v>2176</v>
      </c>
      <c r="E16" s="125" t="s">
        <v>2177</v>
      </c>
      <c r="F16" s="33"/>
      <c r="G16" s="34"/>
      <c r="H16" s="34"/>
      <c r="I16" s="34"/>
      <c r="J16" s="34"/>
      <c r="K16" s="34"/>
      <c r="L16" s="130" t="s">
        <v>1027</v>
      </c>
      <c r="M16" s="135"/>
      <c r="N16" s="124" t="s">
        <v>2178</v>
      </c>
      <c r="O16" s="126" t="s">
        <v>2179</v>
      </c>
      <c r="P16" s="126" t="s">
        <v>2179</v>
      </c>
      <c r="Q16" s="126" t="s">
        <v>2140</v>
      </c>
      <c r="R16" s="123" t="s">
        <v>2180</v>
      </c>
    </row>
    <row r="17" spans="1:18" ht="56.25" customHeight="1">
      <c r="A17" s="327" t="s">
        <v>839</v>
      </c>
      <c r="B17" s="327" t="s">
        <v>822</v>
      </c>
      <c r="C17" s="328" t="s">
        <v>2580</v>
      </c>
      <c r="D17" s="174" t="s">
        <v>2581</v>
      </c>
      <c r="E17" s="252" t="s">
        <v>824</v>
      </c>
      <c r="F17" s="253"/>
      <c r="G17" s="254"/>
      <c r="H17" s="254"/>
      <c r="I17" s="254"/>
      <c r="J17" s="254"/>
      <c r="K17" s="254"/>
      <c r="L17" s="252" t="s">
        <v>1027</v>
      </c>
      <c r="M17" s="254"/>
      <c r="N17" s="174" t="s">
        <v>2582</v>
      </c>
      <c r="O17" s="255" t="s">
        <v>2179</v>
      </c>
      <c r="P17" s="255" t="s">
        <v>2140</v>
      </c>
      <c r="Q17" s="256" t="s">
        <v>2140</v>
      </c>
      <c r="R17" s="255" t="s">
        <v>42</v>
      </c>
    </row>
    <row r="18" spans="1:18" ht="96.75" customHeight="1">
      <c r="A18" s="327" t="s">
        <v>840</v>
      </c>
      <c r="B18" s="327" t="s">
        <v>841</v>
      </c>
      <c r="C18" s="328" t="s">
        <v>2987</v>
      </c>
      <c r="D18" s="124" t="s">
        <v>2183</v>
      </c>
      <c r="E18" s="125" t="s">
        <v>829</v>
      </c>
      <c r="F18" s="33"/>
      <c r="G18" s="34"/>
      <c r="H18" s="34"/>
      <c r="I18" s="34"/>
      <c r="J18" s="34"/>
      <c r="K18" s="34"/>
      <c r="L18" s="130" t="s">
        <v>1027</v>
      </c>
      <c r="M18" s="135"/>
      <c r="N18" s="124" t="s">
        <v>2184</v>
      </c>
      <c r="O18" s="126" t="s">
        <v>2179</v>
      </c>
      <c r="P18" s="126" t="s">
        <v>2140</v>
      </c>
      <c r="Q18" s="126" t="s">
        <v>2140</v>
      </c>
      <c r="R18" s="123" t="s">
        <v>42</v>
      </c>
    </row>
    <row r="19" spans="1:18" ht="45.6" customHeight="1">
      <c r="A19" s="327" t="s">
        <v>2988</v>
      </c>
      <c r="B19" s="327" t="s">
        <v>2143</v>
      </c>
      <c r="C19" s="328" t="s">
        <v>2144</v>
      </c>
      <c r="D19" s="174" t="s">
        <v>2989</v>
      </c>
      <c r="E19" s="252" t="s">
        <v>2586</v>
      </c>
      <c r="F19" s="253"/>
      <c r="G19" s="254"/>
      <c r="H19" s="254"/>
      <c r="I19" s="254"/>
      <c r="J19" s="254"/>
      <c r="K19" s="254"/>
      <c r="L19" s="252" t="s">
        <v>1027</v>
      </c>
      <c r="M19" s="254"/>
      <c r="N19" s="174" t="s">
        <v>2587</v>
      </c>
      <c r="O19" s="255" t="s">
        <v>2179</v>
      </c>
      <c r="P19" s="255" t="s">
        <v>2140</v>
      </c>
      <c r="Q19" s="255" t="s">
        <v>2140</v>
      </c>
      <c r="R19" s="255" t="s">
        <v>2192</v>
      </c>
    </row>
    <row r="20" spans="1:18" ht="50.85" customHeight="1">
      <c r="A20" s="327" t="s">
        <v>2990</v>
      </c>
      <c r="B20" s="327" t="s">
        <v>2589</v>
      </c>
      <c r="C20" s="328" t="s">
        <v>2590</v>
      </c>
      <c r="D20" s="128" t="s">
        <v>2591</v>
      </c>
      <c r="E20" s="32" t="s">
        <v>2592</v>
      </c>
      <c r="F20" s="33"/>
      <c r="G20" s="34"/>
      <c r="H20" s="34"/>
      <c r="I20" s="34"/>
      <c r="J20" s="34"/>
      <c r="K20" s="34"/>
      <c r="L20" s="32" t="s">
        <v>1027</v>
      </c>
      <c r="M20" s="32"/>
      <c r="N20" s="128" t="s">
        <v>2593</v>
      </c>
      <c r="O20" s="136" t="s">
        <v>2179</v>
      </c>
      <c r="P20" s="136" t="s">
        <v>2179</v>
      </c>
      <c r="Q20" s="136" t="s">
        <v>2140</v>
      </c>
      <c r="R20" s="136" t="s">
        <v>2180</v>
      </c>
    </row>
    <row r="21" spans="1:18" ht="39" customHeight="1">
      <c r="A21" s="327" t="s">
        <v>838</v>
      </c>
      <c r="B21" s="327" t="s">
        <v>816</v>
      </c>
      <c r="C21" s="328" t="s">
        <v>2185</v>
      </c>
      <c r="D21" s="174" t="s">
        <v>2186</v>
      </c>
      <c r="E21" s="252" t="s">
        <v>818</v>
      </c>
      <c r="F21" s="258"/>
      <c r="G21" s="259"/>
      <c r="H21" s="259"/>
      <c r="I21" s="259"/>
      <c r="J21" s="259"/>
      <c r="K21" s="259"/>
      <c r="L21" s="252" t="s">
        <v>1027</v>
      </c>
      <c r="M21" s="260"/>
      <c r="N21" s="174" t="s">
        <v>2187</v>
      </c>
      <c r="O21" s="252" t="s">
        <v>2179</v>
      </c>
      <c r="P21" s="255" t="s">
        <v>2140</v>
      </c>
      <c r="Q21" s="255" t="s">
        <v>2140</v>
      </c>
      <c r="R21" s="255" t="s">
        <v>42</v>
      </c>
    </row>
    <row r="22" spans="1:18" s="54" customFormat="1" ht="100.5" customHeight="1">
      <c r="A22" s="327" t="s">
        <v>2991</v>
      </c>
      <c r="B22" s="327" t="s">
        <v>2992</v>
      </c>
      <c r="C22" s="328" t="s">
        <v>2993</v>
      </c>
      <c r="D22" s="174" t="s">
        <v>2994</v>
      </c>
      <c r="E22" s="252" t="s">
        <v>2995</v>
      </c>
      <c r="F22" s="253"/>
      <c r="G22" s="254"/>
      <c r="H22" s="254"/>
      <c r="I22" s="254"/>
      <c r="J22" s="254"/>
      <c r="K22" s="254"/>
      <c r="L22" s="252" t="s">
        <v>1027</v>
      </c>
      <c r="M22" s="260"/>
      <c r="N22" s="174" t="s">
        <v>2996</v>
      </c>
      <c r="O22" s="255" t="s">
        <v>2179</v>
      </c>
      <c r="P22" s="255" t="s">
        <v>2140</v>
      </c>
      <c r="Q22" s="256" t="s">
        <v>2140</v>
      </c>
      <c r="R22" s="255" t="s">
        <v>2997</v>
      </c>
    </row>
    <row r="23" spans="1:18" s="35" customFormat="1" ht="85.5" customHeight="1">
      <c r="A23" s="348" t="s">
        <v>2998</v>
      </c>
      <c r="B23" s="319" t="s">
        <v>804</v>
      </c>
      <c r="C23" s="319" t="s">
        <v>2201</v>
      </c>
      <c r="D23" s="174" t="s">
        <v>2202</v>
      </c>
      <c r="E23" s="252" t="s">
        <v>806</v>
      </c>
      <c r="F23" s="349"/>
      <c r="G23" s="349"/>
      <c r="H23" s="308"/>
      <c r="I23" s="349"/>
      <c r="J23" s="349"/>
      <c r="K23" s="349"/>
      <c r="L23" s="32" t="s">
        <v>1027</v>
      </c>
      <c r="M23" s="349"/>
      <c r="N23" s="174" t="s">
        <v>2203</v>
      </c>
      <c r="O23" s="252" t="s">
        <v>2179</v>
      </c>
      <c r="P23" s="32" t="s">
        <v>2179</v>
      </c>
      <c r="Q23" s="32" t="s">
        <v>2140</v>
      </c>
      <c r="R23" s="252" t="s">
        <v>2199</v>
      </c>
    </row>
    <row r="24" spans="1:18" s="35" customFormat="1">
      <c r="A24" s="236" t="s">
        <v>2999</v>
      </c>
      <c r="B24" s="230"/>
      <c r="C24" s="230"/>
      <c r="D24" s="227"/>
      <c r="E24" s="434"/>
      <c r="F24" s="227"/>
      <c r="G24" s="227"/>
      <c r="H24" s="227"/>
      <c r="I24" s="227"/>
      <c r="J24" s="227"/>
      <c r="K24" s="227"/>
      <c r="L24" s="227"/>
      <c r="M24" s="227"/>
      <c r="N24" s="227"/>
      <c r="O24" s="227"/>
      <c r="P24" s="227"/>
      <c r="Q24" s="227"/>
      <c r="R24" s="229"/>
    </row>
  </sheetData>
  <autoFilter ref="A3:A24" xr:uid="{A482EE70-C388-4A93-BD15-6449B0D02750}"/>
  <mergeCells count="20">
    <mergeCell ref="O4:Q4"/>
    <mergeCell ref="R8:R10"/>
    <mergeCell ref="H8:H10"/>
    <mergeCell ref="I8:I10"/>
    <mergeCell ref="J8:J10"/>
    <mergeCell ref="K8:K10"/>
    <mergeCell ref="M8:M10"/>
    <mergeCell ref="N8:N10"/>
    <mergeCell ref="O8:O10"/>
    <mergeCell ref="P8:P10"/>
    <mergeCell ref="Q8:Q10"/>
    <mergeCell ref="F3:G3"/>
    <mergeCell ref="E8:E10"/>
    <mergeCell ref="L8:L10"/>
    <mergeCell ref="A8:A10"/>
    <mergeCell ref="B8:B10"/>
    <mergeCell ref="D8:D10"/>
    <mergeCell ref="C8:C10"/>
    <mergeCell ref="H3:K3"/>
    <mergeCell ref="H4:K4"/>
  </mergeCells>
  <pageMargins left="0.25" right="0.25" top="0.75" bottom="0.75" header="0.3" footer="0.3"/>
  <pageSetup paperSize="8" scale="43"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1" stopIfTrue="1" id="{78683244-6518-4695-B825-A47F2E58D137}">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6F739F76-69B2-4275-82A1-C9375DD8981F}">
            <xm:f>'C:\Windows\system32\IC.Green.Net\IC_User_DFS\Users\deel1\Desktop\[Maternity Services Data Set Technical Output Specification.xlsm]MAT101Booking'!#REF!=yes</xm:f>
            <x14:dxf>
              <fill>
                <patternFill>
                  <bgColor indexed="43"/>
                </patternFill>
              </fill>
            </x14:dxf>
          </x14:cfRule>
          <xm:sqref>N16</xm:sqref>
        </x14:conditionalFormatting>
        <x14:conditionalFormatting xmlns:xm="http://schemas.microsoft.com/office/excel/2006/main">
          <x14:cfRule type="expression" priority="3" stopIfTrue="1" id="{D09C5515-8A1B-4AA8-B8AF-F4BE159814BA}">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16B853AC-5401-4DCB-BCEC-8B3A275C7496}">
            <xm:f>'C:\Windows\system32\IC.Green.Net\IC_User_DFS\Users\deel1\Desktop\[Maternity Services Data Set Technical Output Specification.xlsm]MAT101Booking'!#REF!=yes</xm:f>
            <x14:dxf>
              <fill>
                <patternFill>
                  <bgColor indexed="43"/>
                </patternFill>
              </fill>
            </x14:dxf>
          </x14:cfRule>
          <xm:sqref>N18</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2C0BB-2503-4B08-A423-FEE705F72365}">
  <sheetPr codeName="Sheet4">
    <tabColor rgb="FFFAFC9E"/>
    <pageSetUpPr fitToPage="1"/>
  </sheetPr>
  <dimension ref="A1:R24"/>
  <sheetViews>
    <sheetView zoomScaleNormal="100" workbookViewId="0"/>
  </sheetViews>
  <sheetFormatPr defaultColWidth="9.21875" defaultRowHeight="13.2"/>
  <cols>
    <col min="1" max="1" width="11.44140625" style="55" customWidth="1"/>
    <col min="2" max="2" width="24.77734375" customWidth="1"/>
    <col min="3" max="3" width="15.5546875" customWidth="1"/>
    <col min="4" max="4" width="39.21875" customWidth="1"/>
    <col min="5" max="5" width="14" style="12" customWidth="1"/>
    <col min="6" max="6" width="10.77734375" customWidth="1"/>
    <col min="7" max="7" width="30.77734375" customWidth="1"/>
    <col min="8" max="9" width="11.5546875" customWidth="1"/>
    <col min="10" max="10" width="10.21875" customWidth="1"/>
    <col min="11" max="11" width="32.77734375" customWidth="1"/>
    <col min="12" max="12" width="14.21875" style="35" customWidth="1"/>
    <col min="13" max="13" width="102" customWidth="1"/>
    <col min="14" max="14" width="66" customWidth="1"/>
    <col min="15" max="15" width="13.77734375" customWidth="1"/>
    <col min="16" max="16" width="12.5546875" customWidth="1"/>
    <col min="17" max="17" width="13.77734375" customWidth="1"/>
  </cols>
  <sheetData>
    <row r="1" spans="1:18" ht="12.75" customHeight="1">
      <c r="A1" s="12" t="s">
        <v>2075</v>
      </c>
      <c r="B1" s="12" t="s">
        <v>2075</v>
      </c>
      <c r="C1" s="12" t="s">
        <v>2075</v>
      </c>
      <c r="D1" s="12" t="s">
        <v>2075</v>
      </c>
      <c r="E1" s="12" t="s">
        <v>2075</v>
      </c>
      <c r="F1" s="12" t="s">
        <v>2075</v>
      </c>
      <c r="G1" s="12" t="s">
        <v>2075</v>
      </c>
      <c r="H1" s="12" t="s">
        <v>2078</v>
      </c>
      <c r="I1" s="12" t="s">
        <v>2078</v>
      </c>
      <c r="J1" s="12" t="s">
        <v>2078</v>
      </c>
      <c r="K1" s="12" t="s">
        <v>2078</v>
      </c>
      <c r="L1" s="12" t="s">
        <v>2075</v>
      </c>
      <c r="M1" s="12" t="s">
        <v>2078</v>
      </c>
      <c r="N1" s="112" t="s">
        <v>2078</v>
      </c>
      <c r="O1" s="112" t="s">
        <v>2078</v>
      </c>
      <c r="P1" s="112" t="s">
        <v>2078</v>
      </c>
      <c r="Q1" s="112" t="s">
        <v>2078</v>
      </c>
      <c r="R1" s="12" t="s">
        <v>2075</v>
      </c>
    </row>
    <row r="2" spans="1:18" s="8" customFormat="1" ht="14.25" customHeight="1">
      <c r="A2" s="238" t="s">
        <v>3000</v>
      </c>
      <c r="B2" s="234"/>
      <c r="C2" s="230"/>
      <c r="D2" s="227"/>
      <c r="E2" s="434"/>
      <c r="F2" s="227"/>
      <c r="G2" s="227"/>
      <c r="H2" s="227"/>
      <c r="I2" s="227"/>
      <c r="J2" s="227"/>
      <c r="K2" s="227"/>
      <c r="L2" s="227"/>
      <c r="M2" s="228"/>
      <c r="N2" s="227"/>
      <c r="O2" s="227"/>
      <c r="P2" s="227"/>
      <c r="Q2" s="227"/>
      <c r="R2" s="229"/>
    </row>
    <row r="3" spans="1:18" ht="84.75" customHeight="1">
      <c r="A3" s="560" t="s">
        <v>125</v>
      </c>
      <c r="B3" s="561"/>
      <c r="C3" s="561"/>
      <c r="D3" s="562"/>
      <c r="E3" s="566"/>
      <c r="F3" s="993" t="s">
        <v>3001</v>
      </c>
      <c r="G3" s="1024"/>
      <c r="H3" s="993" t="s">
        <v>3002</v>
      </c>
      <c r="I3" s="1024"/>
      <c r="J3" s="1024"/>
      <c r="K3" s="1028"/>
      <c r="L3" s="559" t="s">
        <v>2952</v>
      </c>
      <c r="M3" s="555" t="str">
        <f>"Group-level error/warning messages:"&amp;"
"&amp;IF(VLOOKUP(LEFT($A3,6),MDI,20,0)=0,"",VLOOKUP(LEFT($A3,6),MDI,20,0))</f>
        <v>Group-level error/warning messages:
CYP00501 - Group rejected - No valid CYP004 group transmitted for this Care Plan Identifier. Care Plan Identifier=&lt;C004010&gt;
CYP00502 - Group rejected - More than one CYP005 provided for this Care Plan Identifier + Care Plan Content Agreed By + Care Plan Content Agreed Date combination. Care Plan Identifier=&lt;C005010&gt; Care Plan Content Agreed By=&lt;C005020&gt; Care Plan Content Agreed Date=&lt;C005030&gt;</v>
      </c>
      <c r="N3" s="564"/>
      <c r="O3" s="564"/>
      <c r="P3" s="564"/>
      <c r="Q3" s="564"/>
      <c r="R3" s="565"/>
    </row>
    <row r="4" spans="1:18" ht="83.85" customHeight="1">
      <c r="A4" s="212" t="s">
        <v>2084</v>
      </c>
      <c r="B4" s="211" t="s">
        <v>2122</v>
      </c>
      <c r="C4" s="211" t="s">
        <v>162</v>
      </c>
      <c r="D4" s="211" t="s">
        <v>87</v>
      </c>
      <c r="E4" s="216" t="s">
        <v>116</v>
      </c>
      <c r="F4" s="216" t="s">
        <v>2092</v>
      </c>
      <c r="G4" s="211" t="s">
        <v>76</v>
      </c>
      <c r="H4" s="910" t="s">
        <v>2324</v>
      </c>
      <c r="I4" s="911"/>
      <c r="J4" s="911"/>
      <c r="K4" s="912"/>
      <c r="L4" s="213" t="s">
        <v>2124</v>
      </c>
      <c r="M4" s="249" t="s">
        <v>1127</v>
      </c>
      <c r="N4" s="211" t="s">
        <v>2105</v>
      </c>
      <c r="O4" s="910" t="s">
        <v>2126</v>
      </c>
      <c r="P4" s="911"/>
      <c r="Q4" s="912"/>
      <c r="R4" s="212" t="s">
        <v>2953</v>
      </c>
    </row>
    <row r="5" spans="1:18" s="8" customFormat="1" ht="44.1" customHeight="1">
      <c r="A5" s="220"/>
      <c r="B5" s="211"/>
      <c r="C5" s="211"/>
      <c r="D5" s="211"/>
      <c r="E5" s="216"/>
      <c r="F5" s="211"/>
      <c r="G5" s="211"/>
      <c r="H5" s="216" t="s">
        <v>2127</v>
      </c>
      <c r="I5" s="216" t="s">
        <v>2128</v>
      </c>
      <c r="J5" s="216" t="s">
        <v>2129</v>
      </c>
      <c r="K5" s="216" t="s">
        <v>767</v>
      </c>
      <c r="L5" s="213"/>
      <c r="M5" s="211"/>
      <c r="N5" s="250"/>
      <c r="O5" s="212" t="s">
        <v>2131</v>
      </c>
      <c r="P5" s="212" t="s">
        <v>2132</v>
      </c>
      <c r="Q5" s="212" t="s">
        <v>2133</v>
      </c>
      <c r="R5" s="212"/>
    </row>
    <row r="6" spans="1:18" s="8" customFormat="1" ht="51" customHeight="1">
      <c r="A6" s="324" t="s">
        <v>739</v>
      </c>
      <c r="B6" s="325" t="s">
        <v>740</v>
      </c>
      <c r="C6" s="324" t="s">
        <v>2955</v>
      </c>
      <c r="D6" s="58" t="s">
        <v>1155</v>
      </c>
      <c r="E6" s="49" t="s">
        <v>146</v>
      </c>
      <c r="F6" s="58"/>
      <c r="G6" s="58"/>
      <c r="H6" s="49" t="s">
        <v>2138</v>
      </c>
      <c r="I6" s="49" t="s">
        <v>2138</v>
      </c>
      <c r="J6" s="49" t="s">
        <v>25</v>
      </c>
      <c r="K6" s="58" t="s">
        <v>1294</v>
      </c>
      <c r="L6" s="49" t="s">
        <v>1148</v>
      </c>
      <c r="M6" s="58" t="str">
        <f>IF(VLOOKUP($A6,MDI,20,0)=0,"",VLOOKUP($A6,MDI,20,0))</f>
        <v>CYP00503 - Record rejected - Care Plan Identifier is blank.
CYP00504 - Record rejected - Care Plan Identifier has incorrect data format. Care Plan Identifier=&lt;C005010&gt;</v>
      </c>
      <c r="N6" s="78"/>
      <c r="O6" s="108" t="s">
        <v>2140</v>
      </c>
      <c r="P6" s="108" t="s">
        <v>2140</v>
      </c>
      <c r="Q6" s="108" t="s">
        <v>2140</v>
      </c>
      <c r="R6" s="108" t="s">
        <v>42</v>
      </c>
    </row>
    <row r="7" spans="1:18" s="8" customFormat="1" ht="18" customHeight="1">
      <c r="A7" s="987" t="s">
        <v>124</v>
      </c>
      <c r="B7" s="987" t="s">
        <v>126</v>
      </c>
      <c r="C7" s="987" t="s">
        <v>3003</v>
      </c>
      <c r="D7" s="921" t="s">
        <v>128</v>
      </c>
      <c r="E7" s="927" t="s">
        <v>1213</v>
      </c>
      <c r="F7" s="39">
        <v>10</v>
      </c>
      <c r="G7" s="9" t="s">
        <v>3004</v>
      </c>
      <c r="H7" s="927" t="s">
        <v>2138</v>
      </c>
      <c r="I7" s="927" t="s">
        <v>2138</v>
      </c>
      <c r="J7" s="927" t="s">
        <v>2148</v>
      </c>
      <c r="K7" s="927" t="s">
        <v>1294</v>
      </c>
      <c r="L7" s="927" t="s">
        <v>1148</v>
      </c>
      <c r="M7" s="921" t="str">
        <f>IF(VLOOKUP($A7,MDI,20,0)=0,"",VLOOKUP($A7,MDI,20,0))</f>
        <v>CYP00505 - Record rejected - Care Plan Content Agreed By is blank. Care Plan Identifier=&lt;C005010&gt; Local Patient Identifier (Extended)=&lt;C004901&gt;
CYP00506 - Record rejected - Care Plan Content Agreed By has incorrect data format. Care Plan Identifier=&lt;C005010&gt; Local Patient Identifier (Extended)=&lt;C004901&gt;
CYP00507 - Warning - Care Plan Content Agreed By contains an invalid national code. Care Plan Identifier=&lt;C005010&gt; Local Patient Identifier (Extended)=&lt;C004901&gt; Care Plan Content Agreed By=&lt;C005020&gt;</v>
      </c>
      <c r="N7" s="927"/>
      <c r="O7" s="927" t="s">
        <v>2140</v>
      </c>
      <c r="P7" s="927" t="s">
        <v>2140</v>
      </c>
      <c r="Q7" s="927" t="s">
        <v>2140</v>
      </c>
      <c r="R7" s="927" t="s">
        <v>52</v>
      </c>
    </row>
    <row r="8" spans="1:18" s="8" customFormat="1" ht="18" customHeight="1">
      <c r="A8" s="988"/>
      <c r="B8" s="988" t="e">
        <v>#N/A</v>
      </c>
      <c r="C8" s="988"/>
      <c r="D8" s="922" t="e">
        <v>#N/A</v>
      </c>
      <c r="E8" s="928" t="e">
        <v>#N/A</v>
      </c>
      <c r="F8" s="39">
        <v>12</v>
      </c>
      <c r="G8" s="9" t="s">
        <v>3005</v>
      </c>
      <c r="H8" s="928" t="e">
        <v>#N/A</v>
      </c>
      <c r="I8" s="928" t="e">
        <v>#N/A</v>
      </c>
      <c r="J8" s="928" t="e">
        <v>#N/A</v>
      </c>
      <c r="K8" s="928" t="e">
        <v>#N/A</v>
      </c>
      <c r="L8" s="928" t="e">
        <v>#N/A</v>
      </c>
      <c r="M8" s="922" t="e">
        <f t="shared" ref="M8:M13" si="0">IF(VLOOKUP($A8,MDI,19,0)=0,"",VLOOKUP($A8,MDI,19,0))</f>
        <v>#N/A</v>
      </c>
      <c r="N8" s="928"/>
      <c r="O8" s="928"/>
      <c r="P8" s="928"/>
      <c r="Q8" s="928"/>
      <c r="R8" s="928"/>
    </row>
    <row r="9" spans="1:18" s="8" customFormat="1" ht="18" customHeight="1">
      <c r="A9" s="988"/>
      <c r="B9" s="988" t="e">
        <v>#N/A</v>
      </c>
      <c r="C9" s="988"/>
      <c r="D9" s="922" t="e">
        <v>#N/A</v>
      </c>
      <c r="E9" s="928" t="e">
        <v>#N/A</v>
      </c>
      <c r="F9" s="39">
        <v>13</v>
      </c>
      <c r="G9" s="9" t="s">
        <v>3006</v>
      </c>
      <c r="H9" s="928" t="e">
        <v>#N/A</v>
      </c>
      <c r="I9" s="928" t="e">
        <v>#N/A</v>
      </c>
      <c r="J9" s="928" t="e">
        <v>#N/A</v>
      </c>
      <c r="K9" s="928" t="e">
        <v>#N/A</v>
      </c>
      <c r="L9" s="928" t="e">
        <v>#N/A</v>
      </c>
      <c r="M9" s="922" t="e">
        <f t="shared" si="0"/>
        <v>#N/A</v>
      </c>
      <c r="N9" s="928"/>
      <c r="O9" s="928"/>
      <c r="P9" s="928"/>
      <c r="Q9" s="928"/>
      <c r="R9" s="928"/>
    </row>
    <row r="10" spans="1:18" s="8" customFormat="1" ht="18" customHeight="1">
      <c r="A10" s="988"/>
      <c r="B10" s="988" t="e">
        <v>#N/A</v>
      </c>
      <c r="C10" s="988"/>
      <c r="D10" s="922" t="e">
        <v>#N/A</v>
      </c>
      <c r="E10" s="928" t="e">
        <v>#N/A</v>
      </c>
      <c r="F10" s="39">
        <v>14</v>
      </c>
      <c r="G10" s="9" t="s">
        <v>3007</v>
      </c>
      <c r="H10" s="928" t="e">
        <v>#N/A</v>
      </c>
      <c r="I10" s="928" t="e">
        <v>#N/A</v>
      </c>
      <c r="J10" s="928" t="e">
        <v>#N/A</v>
      </c>
      <c r="K10" s="928" t="e">
        <v>#N/A</v>
      </c>
      <c r="L10" s="928" t="e">
        <v>#N/A</v>
      </c>
      <c r="M10" s="922" t="e">
        <f t="shared" si="0"/>
        <v>#N/A</v>
      </c>
      <c r="N10" s="928"/>
      <c r="O10" s="928"/>
      <c r="P10" s="928"/>
      <c r="Q10" s="928"/>
      <c r="R10" s="928"/>
    </row>
    <row r="11" spans="1:18" s="8" customFormat="1" ht="16.350000000000001" customHeight="1">
      <c r="A11" s="988"/>
      <c r="B11" s="988" t="e">
        <v>#N/A</v>
      </c>
      <c r="C11" s="988"/>
      <c r="D11" s="922" t="e">
        <v>#N/A</v>
      </c>
      <c r="E11" s="928" t="e">
        <v>#N/A</v>
      </c>
      <c r="F11" s="39">
        <v>15</v>
      </c>
      <c r="G11" s="9" t="s">
        <v>3008</v>
      </c>
      <c r="H11" s="928" t="e">
        <v>#N/A</v>
      </c>
      <c r="I11" s="928" t="e">
        <v>#N/A</v>
      </c>
      <c r="J11" s="928" t="e">
        <v>#N/A</v>
      </c>
      <c r="K11" s="928" t="e">
        <v>#N/A</v>
      </c>
      <c r="L11" s="928" t="e">
        <v>#N/A</v>
      </c>
      <c r="M11" s="922" t="e">
        <f t="shared" si="0"/>
        <v>#N/A</v>
      </c>
      <c r="N11" s="928"/>
      <c r="O11" s="928"/>
      <c r="P11" s="928"/>
      <c r="Q11" s="928"/>
      <c r="R11" s="928"/>
    </row>
    <row r="12" spans="1:18" s="8" customFormat="1" ht="26.1" customHeight="1">
      <c r="A12" s="988"/>
      <c r="B12" s="988"/>
      <c r="C12" s="988"/>
      <c r="D12" s="922"/>
      <c r="E12" s="928"/>
      <c r="F12" s="39">
        <v>16</v>
      </c>
      <c r="G12" s="9" t="s">
        <v>3009</v>
      </c>
      <c r="H12" s="928"/>
      <c r="I12" s="928"/>
      <c r="J12" s="928"/>
      <c r="K12" s="928"/>
      <c r="L12" s="928"/>
      <c r="M12" s="922"/>
      <c r="N12" s="928"/>
      <c r="O12" s="928"/>
      <c r="P12" s="928"/>
      <c r="Q12" s="928"/>
      <c r="R12" s="928"/>
    </row>
    <row r="13" spans="1:18" s="8" customFormat="1" ht="27.75" customHeight="1">
      <c r="A13" s="989"/>
      <c r="B13" s="989" t="e">
        <v>#N/A</v>
      </c>
      <c r="C13" s="989"/>
      <c r="D13" s="923" t="e">
        <v>#N/A</v>
      </c>
      <c r="E13" s="929" t="e">
        <v>#N/A</v>
      </c>
      <c r="F13" s="108">
        <v>17</v>
      </c>
      <c r="G13" s="9" t="s">
        <v>3010</v>
      </c>
      <c r="H13" s="929" t="e">
        <v>#N/A</v>
      </c>
      <c r="I13" s="929" t="e">
        <v>#N/A</v>
      </c>
      <c r="J13" s="929" t="e">
        <v>#N/A</v>
      </c>
      <c r="K13" s="929" t="e">
        <v>#N/A</v>
      </c>
      <c r="L13" s="929" t="e">
        <v>#N/A</v>
      </c>
      <c r="M13" s="923" t="e">
        <f t="shared" si="0"/>
        <v>#N/A</v>
      </c>
      <c r="N13" s="929"/>
      <c r="O13" s="929"/>
      <c r="P13" s="929"/>
      <c r="Q13" s="929"/>
      <c r="R13" s="929"/>
    </row>
    <row r="14" spans="1:18" s="8" customFormat="1" ht="155.25" customHeight="1">
      <c r="A14" s="324" t="s">
        <v>234</v>
      </c>
      <c r="B14" s="325" t="s">
        <v>235</v>
      </c>
      <c r="C14" s="325" t="s">
        <v>3011</v>
      </c>
      <c r="D14" s="64" t="s">
        <v>238</v>
      </c>
      <c r="E14" s="29" t="s">
        <v>2154</v>
      </c>
      <c r="F14" s="39"/>
      <c r="G14" s="9"/>
      <c r="H14" s="39" t="s">
        <v>25</v>
      </c>
      <c r="I14" s="39" t="s">
        <v>2138</v>
      </c>
      <c r="J14" s="39" t="s">
        <v>25</v>
      </c>
      <c r="K14" s="9" t="s">
        <v>3012</v>
      </c>
      <c r="L14" s="39" t="s">
        <v>195</v>
      </c>
      <c r="M14" s="64" t="str">
        <f>IF(VLOOKUP($A14,MDI,20,0)=0,"",VLOOKUP($A14,MDI,20,0))</f>
        <v>CYP00508 - Record rejected - Care Plan Content Agreed Date has incorrect date format. Care Plan Identifier=&lt;C005010&gt; Local Patient Identifier (Extended)=&lt;C004901&gt;
CYP00509 - Record rejected - Care Plan Content Agreed Date is before the Care Plan Creation Date. Care Plan Identifier=&lt;C005010&gt; Local Patient Identifier=&lt;C004901&gt; Care Plan Content Agreed Date=&lt;C005030&gt; Care Plan Creation Date=&lt;C004040&gt;
CYP00510 - Record rejected - Care Plan Content Agreed Date is after the Reporting Period End Date. Care Plan Identifier=&lt;C005010&gt; Local Patient Identifier (Extended)=&lt;C004901&gt;Care Plan Content Agreed Date=&lt;C005030&gt;
CYP00511 - Record rejected - Care Plan Content Agreed Date is before the Person Birth Date. Local Patient Identifier (Extended)=&lt;C004901&gt; Care Plan Content Agreed Date=&lt;C005030&gt;</v>
      </c>
      <c r="N14" s="78"/>
      <c r="O14" s="108" t="s">
        <v>2140</v>
      </c>
      <c r="P14" s="108" t="s">
        <v>2140</v>
      </c>
      <c r="Q14" s="108" t="s">
        <v>2140</v>
      </c>
      <c r="R14" s="108" t="s">
        <v>39</v>
      </c>
    </row>
    <row r="15" spans="1:18" ht="33.75" customHeight="1">
      <c r="A15" s="324" t="s">
        <v>239</v>
      </c>
      <c r="B15" s="325" t="s">
        <v>240</v>
      </c>
      <c r="C15" s="325" t="s">
        <v>3013</v>
      </c>
      <c r="D15" s="64" t="s">
        <v>243</v>
      </c>
      <c r="E15" s="29" t="s">
        <v>2974</v>
      </c>
      <c r="F15" s="39"/>
      <c r="G15" s="9"/>
      <c r="H15" s="39" t="s">
        <v>25</v>
      </c>
      <c r="I15" s="39" t="s">
        <v>2138</v>
      </c>
      <c r="J15" s="39" t="s">
        <v>25</v>
      </c>
      <c r="K15" s="9" t="s">
        <v>1294</v>
      </c>
      <c r="L15" s="39" t="s">
        <v>195</v>
      </c>
      <c r="M15" s="64" t="str">
        <f>IF(VLOOKUP($A15,MDI,20,0)=0,"",VLOOKUP($A15,MDI,20,0))</f>
        <v>CYP00512 - Record rejected - Care Plan Content Agreed Time has incorrect data format. Care Plan Identifier=&lt;C005010&gt; Local Patient Identifier (Extended)=&lt;C004901&gt;</v>
      </c>
      <c r="N15" s="78"/>
      <c r="O15" s="108" t="s">
        <v>2140</v>
      </c>
      <c r="P15" s="108" t="s">
        <v>2140</v>
      </c>
      <c r="Q15" s="261" t="s">
        <v>2140</v>
      </c>
      <c r="R15" s="108" t="s">
        <v>39</v>
      </c>
    </row>
    <row r="16" spans="1:18" s="8" customFormat="1" ht="20.399999999999999">
      <c r="A16" s="191" t="s">
        <v>3014</v>
      </c>
      <c r="B16" s="191" t="s">
        <v>2174</v>
      </c>
      <c r="C16" s="318" t="s">
        <v>2175</v>
      </c>
      <c r="D16" s="124" t="s">
        <v>2176</v>
      </c>
      <c r="E16" s="125" t="s">
        <v>2177</v>
      </c>
      <c r="F16" s="33"/>
      <c r="G16" s="34"/>
      <c r="H16" s="34"/>
      <c r="I16" s="34"/>
      <c r="J16" s="34"/>
      <c r="K16" s="34"/>
      <c r="L16" s="130" t="s">
        <v>1027</v>
      </c>
      <c r="M16" s="135"/>
      <c r="N16" s="124" t="s">
        <v>2178</v>
      </c>
      <c r="O16" s="126" t="s">
        <v>2179</v>
      </c>
      <c r="P16" s="126" t="s">
        <v>2179</v>
      </c>
      <c r="Q16" s="126" t="s">
        <v>2140</v>
      </c>
      <c r="R16" s="123" t="s">
        <v>2180</v>
      </c>
    </row>
    <row r="17" spans="1:18" s="35" customFormat="1" ht="47.25" customHeight="1">
      <c r="A17" s="327" t="s">
        <v>843</v>
      </c>
      <c r="B17" s="327" t="s">
        <v>822</v>
      </c>
      <c r="C17" s="328" t="s">
        <v>2580</v>
      </c>
      <c r="D17" s="174" t="s">
        <v>2581</v>
      </c>
      <c r="E17" s="252" t="s">
        <v>824</v>
      </c>
      <c r="F17" s="252"/>
      <c r="G17" s="252"/>
      <c r="H17" s="252"/>
      <c r="I17" s="252"/>
      <c r="J17" s="252"/>
      <c r="K17" s="252"/>
      <c r="L17" s="252" t="s">
        <v>1027</v>
      </c>
      <c r="M17" s="252"/>
      <c r="N17" s="174" t="s">
        <v>2582</v>
      </c>
      <c r="O17" s="252" t="s">
        <v>2179</v>
      </c>
      <c r="P17" s="252" t="s">
        <v>2140</v>
      </c>
      <c r="Q17" s="252" t="s">
        <v>2140</v>
      </c>
      <c r="R17" s="255" t="s">
        <v>42</v>
      </c>
    </row>
    <row r="18" spans="1:18" s="35" customFormat="1" ht="88.5" customHeight="1">
      <c r="A18" s="327" t="s">
        <v>844</v>
      </c>
      <c r="B18" s="327" t="s">
        <v>845</v>
      </c>
      <c r="C18" s="328" t="s">
        <v>3015</v>
      </c>
      <c r="D18" s="124" t="s">
        <v>2183</v>
      </c>
      <c r="E18" s="125" t="s">
        <v>829</v>
      </c>
      <c r="F18" s="33"/>
      <c r="G18" s="34"/>
      <c r="H18" s="34"/>
      <c r="I18" s="34"/>
      <c r="J18" s="34"/>
      <c r="K18" s="34"/>
      <c r="L18" s="130" t="s">
        <v>1027</v>
      </c>
      <c r="M18" s="135"/>
      <c r="N18" s="124" t="s">
        <v>2184</v>
      </c>
      <c r="O18" s="126" t="s">
        <v>2179</v>
      </c>
      <c r="P18" s="126" t="s">
        <v>2140</v>
      </c>
      <c r="Q18" s="126" t="s">
        <v>2140</v>
      </c>
      <c r="R18" s="123" t="s">
        <v>42</v>
      </c>
    </row>
    <row r="19" spans="1:18" s="35" customFormat="1" ht="38.1" customHeight="1">
      <c r="A19" s="327" t="s">
        <v>3016</v>
      </c>
      <c r="B19" s="327" t="s">
        <v>2143</v>
      </c>
      <c r="C19" s="328" t="s">
        <v>2144</v>
      </c>
      <c r="D19" s="174" t="s">
        <v>2989</v>
      </c>
      <c r="E19" s="252" t="s">
        <v>2586</v>
      </c>
      <c r="F19" s="252"/>
      <c r="G19" s="252"/>
      <c r="H19" s="252"/>
      <c r="I19" s="252"/>
      <c r="J19" s="252"/>
      <c r="K19" s="252"/>
      <c r="L19" s="252" t="s">
        <v>1027</v>
      </c>
      <c r="M19" s="252"/>
      <c r="N19" s="174" t="s">
        <v>2587</v>
      </c>
      <c r="O19" s="252" t="s">
        <v>2179</v>
      </c>
      <c r="P19" s="252" t="s">
        <v>2140</v>
      </c>
      <c r="Q19" s="252" t="s">
        <v>2140</v>
      </c>
      <c r="R19" s="255" t="s">
        <v>2192</v>
      </c>
    </row>
    <row r="20" spans="1:18" s="35" customFormat="1" ht="24" customHeight="1">
      <c r="A20" s="327" t="s">
        <v>3017</v>
      </c>
      <c r="B20" s="327" t="s">
        <v>2589</v>
      </c>
      <c r="C20" s="328" t="s">
        <v>2590</v>
      </c>
      <c r="D20" s="128" t="s">
        <v>2591</v>
      </c>
      <c r="E20" s="32" t="s">
        <v>2592</v>
      </c>
      <c r="F20" s="33"/>
      <c r="G20" s="34"/>
      <c r="H20" s="34"/>
      <c r="I20" s="34"/>
      <c r="J20" s="34"/>
      <c r="K20" s="34"/>
      <c r="L20" s="32" t="s">
        <v>1027</v>
      </c>
      <c r="M20" s="32"/>
      <c r="N20" s="128" t="s">
        <v>2593</v>
      </c>
      <c r="O20" s="136" t="s">
        <v>2179</v>
      </c>
      <c r="P20" s="136" t="s">
        <v>2179</v>
      </c>
      <c r="Q20" s="136" t="s">
        <v>2140</v>
      </c>
      <c r="R20" s="136" t="s">
        <v>2180</v>
      </c>
    </row>
    <row r="21" spans="1:18" s="35" customFormat="1" ht="47.1" customHeight="1">
      <c r="A21" s="327" t="s">
        <v>842</v>
      </c>
      <c r="B21" s="327" t="s">
        <v>816</v>
      </c>
      <c r="C21" s="328" t="s">
        <v>2185</v>
      </c>
      <c r="D21" s="174" t="s">
        <v>2186</v>
      </c>
      <c r="E21" s="252" t="s">
        <v>818</v>
      </c>
      <c r="F21" s="252"/>
      <c r="G21" s="252"/>
      <c r="H21" s="252"/>
      <c r="I21" s="252"/>
      <c r="J21" s="252"/>
      <c r="K21" s="252"/>
      <c r="L21" s="252" t="s">
        <v>1027</v>
      </c>
      <c r="M21" s="252"/>
      <c r="N21" s="174" t="s">
        <v>2187</v>
      </c>
      <c r="O21" s="252" t="s">
        <v>2179</v>
      </c>
      <c r="P21" s="252" t="s">
        <v>2140</v>
      </c>
      <c r="Q21" s="252" t="s">
        <v>2140</v>
      </c>
      <c r="R21" s="255" t="s">
        <v>42</v>
      </c>
    </row>
    <row r="22" spans="1:18" s="35" customFormat="1">
      <c r="A22" s="327" t="s">
        <v>3018</v>
      </c>
      <c r="B22" s="327" t="s">
        <v>2992</v>
      </c>
      <c r="C22" s="328" t="s">
        <v>2993</v>
      </c>
      <c r="D22" s="174" t="s">
        <v>2994</v>
      </c>
      <c r="E22" s="252" t="s">
        <v>2995</v>
      </c>
      <c r="F22" s="252"/>
      <c r="G22" s="252"/>
      <c r="H22" s="252"/>
      <c r="I22" s="252"/>
      <c r="J22" s="252"/>
      <c r="K22" s="252"/>
      <c r="L22" s="252" t="s">
        <v>1027</v>
      </c>
      <c r="M22" s="252"/>
      <c r="N22" s="174" t="s">
        <v>2996</v>
      </c>
      <c r="O22" s="252" t="s">
        <v>2179</v>
      </c>
      <c r="P22" s="252" t="s">
        <v>2140</v>
      </c>
      <c r="Q22" s="252" t="s">
        <v>2140</v>
      </c>
      <c r="R22" s="255" t="s">
        <v>3019</v>
      </c>
    </row>
    <row r="23" spans="1:18" s="35" customFormat="1" ht="83.1" customHeight="1">
      <c r="A23" s="348" t="s">
        <v>3020</v>
      </c>
      <c r="B23" s="319" t="s">
        <v>804</v>
      </c>
      <c r="C23" s="319" t="s">
        <v>2201</v>
      </c>
      <c r="D23" s="174" t="s">
        <v>2202</v>
      </c>
      <c r="E23" s="252" t="s">
        <v>806</v>
      </c>
      <c r="F23" s="349"/>
      <c r="G23" s="349"/>
      <c r="H23" s="308"/>
      <c r="I23" s="349"/>
      <c r="J23" s="349"/>
      <c r="K23" s="349"/>
      <c r="L23" s="32" t="s">
        <v>1027</v>
      </c>
      <c r="M23" s="349"/>
      <c r="N23" s="174" t="s">
        <v>809</v>
      </c>
      <c r="O23" s="252" t="s">
        <v>2179</v>
      </c>
      <c r="P23" s="32" t="s">
        <v>2179</v>
      </c>
      <c r="Q23" s="32" t="s">
        <v>2140</v>
      </c>
      <c r="R23" s="255" t="s">
        <v>2199</v>
      </c>
    </row>
    <row r="24" spans="1:18" s="35" customFormat="1">
      <c r="A24" s="236" t="s">
        <v>3021</v>
      </c>
      <c r="B24" s="230"/>
      <c r="C24" s="230"/>
      <c r="D24" s="227"/>
      <c r="E24" s="434"/>
      <c r="F24" s="227"/>
      <c r="G24" s="227"/>
      <c r="H24" s="227"/>
      <c r="I24" s="227"/>
      <c r="J24" s="227"/>
      <c r="K24" s="227"/>
      <c r="L24" s="227"/>
      <c r="M24" s="227"/>
      <c r="N24" s="227"/>
      <c r="O24" s="227"/>
      <c r="P24" s="227"/>
      <c r="Q24" s="227"/>
      <c r="R24" s="229"/>
    </row>
  </sheetData>
  <autoFilter ref="A3:A24" xr:uid="{03CADA96-FD21-4CB3-90FE-EF054EEE0CE7}"/>
  <mergeCells count="20">
    <mergeCell ref="O4:Q4"/>
    <mergeCell ref="R7:R13"/>
    <mergeCell ref="L7:L13"/>
    <mergeCell ref="H7:H13"/>
    <mergeCell ref="I7:I13"/>
    <mergeCell ref="J7:J13"/>
    <mergeCell ref="K7:K13"/>
    <mergeCell ref="M7:M13"/>
    <mergeCell ref="N7:N13"/>
    <mergeCell ref="O7:O13"/>
    <mergeCell ref="P7:P13"/>
    <mergeCell ref="Q7:Q13"/>
    <mergeCell ref="E7:E13"/>
    <mergeCell ref="A7:A13"/>
    <mergeCell ref="B7:B13"/>
    <mergeCell ref="D7:D13"/>
    <mergeCell ref="H3:K3"/>
    <mergeCell ref="H4:K4"/>
    <mergeCell ref="C7:C13"/>
    <mergeCell ref="F3:G3"/>
  </mergeCells>
  <phoneticPr fontId="102" type="noConversion"/>
  <pageMargins left="0.25" right="0.25" top="0.75" bottom="0.75" header="0.3" footer="0.3"/>
  <pageSetup paperSize="8" scale="41"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1" stopIfTrue="1" id="{82F0810B-9027-4F2C-A3B3-E68EE3DF4694}">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0FED9A87-CF96-4D74-96A7-8A690DD91FD5}">
            <xm:f>'C:\Windows\system32\IC.Green.Net\IC_User_DFS\Users\deel1\Desktop\[Maternity Services Data Set Technical Output Specification.xlsm]MAT101Booking'!#REF!=yes</xm:f>
            <x14:dxf>
              <fill>
                <patternFill>
                  <bgColor indexed="43"/>
                </patternFill>
              </fill>
            </x14:dxf>
          </x14:cfRule>
          <xm:sqref>N16</xm:sqref>
        </x14:conditionalFormatting>
        <x14:conditionalFormatting xmlns:xm="http://schemas.microsoft.com/office/excel/2006/main">
          <x14:cfRule type="expression" priority="3" stopIfTrue="1" id="{15A11B08-1576-4585-88E4-1C8BDF68DA45}">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4661A173-D700-47F7-900A-12BE6E69B024}">
            <xm:f>'C:\Windows\system32\IC.Green.Net\IC_User_DFS\Users\deel1\Desktop\[Maternity Services Data Set Technical Output Specification.xlsm]MAT101Booking'!#REF!=yes</xm:f>
            <x14:dxf>
              <fill>
                <patternFill>
                  <bgColor indexed="43"/>
                </patternFill>
              </fill>
            </x14:dxf>
          </x14:cfRule>
          <xm:sqref>N18</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16868-99C8-44C0-A6C7-6E28F37FB9BA}">
  <sheetPr codeName="Sheet21">
    <tabColor rgb="FFFAFC9E"/>
    <pageSetUpPr fitToPage="1"/>
  </sheetPr>
  <dimension ref="A1:R16"/>
  <sheetViews>
    <sheetView zoomScaleNormal="100" workbookViewId="0"/>
  </sheetViews>
  <sheetFormatPr defaultColWidth="9.21875" defaultRowHeight="13.2"/>
  <cols>
    <col min="1" max="1" width="11.44140625" style="102" customWidth="1"/>
    <col min="2" max="2" width="20" style="102" customWidth="1"/>
    <col min="3" max="3" width="13" style="102" customWidth="1"/>
    <col min="4" max="4" width="39.21875" style="102" customWidth="1"/>
    <col min="5" max="5" width="14" style="439" customWidth="1"/>
    <col min="6" max="6" width="10.77734375" style="102" customWidth="1"/>
    <col min="7" max="7" width="30.77734375" style="102" customWidth="1"/>
    <col min="8" max="9" width="11.5546875" style="102" customWidth="1"/>
    <col min="10" max="10" width="10.21875" style="102" customWidth="1"/>
    <col min="11" max="11" width="32.77734375" style="102" customWidth="1"/>
    <col min="12" max="12" width="14.21875" style="267" customWidth="1"/>
    <col min="13" max="13" width="102" style="102" customWidth="1"/>
    <col min="14" max="14" width="43.77734375" style="102" customWidth="1"/>
    <col min="15" max="15" width="13.77734375" style="102" customWidth="1"/>
    <col min="16" max="16" width="12.5546875" style="102" customWidth="1"/>
    <col min="17" max="17" width="13.77734375" style="102" customWidth="1"/>
    <col min="18" max="18" width="13.21875" style="102" customWidth="1"/>
    <col min="19" max="16384" width="9.21875" style="102"/>
  </cols>
  <sheetData>
    <row r="1" spans="1:18" ht="12" customHeight="1">
      <c r="A1" s="12" t="s">
        <v>2075</v>
      </c>
      <c r="B1" s="12" t="s">
        <v>2075</v>
      </c>
      <c r="C1" s="12" t="s">
        <v>2075</v>
      </c>
      <c r="D1" s="12" t="s">
        <v>2075</v>
      </c>
      <c r="E1" s="12" t="s">
        <v>2075</v>
      </c>
      <c r="F1" s="12" t="s">
        <v>2075</v>
      </c>
      <c r="G1" s="12" t="s">
        <v>2075</v>
      </c>
      <c r="H1" s="12" t="s">
        <v>2078</v>
      </c>
      <c r="I1" s="12" t="s">
        <v>2078</v>
      </c>
      <c r="J1" s="12" t="s">
        <v>2078</v>
      </c>
      <c r="K1" s="12" t="s">
        <v>2078</v>
      </c>
      <c r="L1" s="490" t="s">
        <v>2075</v>
      </c>
      <c r="M1" s="490" t="s">
        <v>2078</v>
      </c>
      <c r="N1" s="490" t="s">
        <v>2078</v>
      </c>
      <c r="O1" s="490" t="s">
        <v>2078</v>
      </c>
      <c r="P1" s="490" t="s">
        <v>2078</v>
      </c>
      <c r="Q1" s="490" t="s">
        <v>2078</v>
      </c>
      <c r="R1" s="490" t="s">
        <v>2075</v>
      </c>
    </row>
    <row r="2" spans="1:18" s="8" customFormat="1" ht="14.25" customHeight="1">
      <c r="A2" s="238" t="s">
        <v>3022</v>
      </c>
      <c r="B2" s="234"/>
      <c r="C2" s="230"/>
      <c r="D2" s="227"/>
      <c r="E2" s="434"/>
      <c r="F2" s="227"/>
      <c r="G2" s="227"/>
      <c r="H2" s="227"/>
      <c r="I2" s="227"/>
      <c r="J2" s="227"/>
      <c r="K2" s="227"/>
      <c r="L2" s="227"/>
      <c r="M2" s="228"/>
      <c r="N2" s="227"/>
      <c r="O2" s="227"/>
      <c r="P2" s="227"/>
      <c r="Q2" s="227"/>
      <c r="R2" s="229"/>
    </row>
    <row r="3" spans="1:18" ht="165.75" customHeight="1">
      <c r="A3" s="560" t="s">
        <v>745</v>
      </c>
      <c r="B3" s="567"/>
      <c r="C3" s="567"/>
      <c r="D3" s="568"/>
      <c r="E3" s="569"/>
      <c r="F3" s="1029" t="s">
        <v>3023</v>
      </c>
      <c r="G3" s="1030"/>
      <c r="H3" s="1029" t="s">
        <v>3024</v>
      </c>
      <c r="I3" s="1030"/>
      <c r="J3" s="1030"/>
      <c r="K3" s="1031"/>
      <c r="L3" s="559" t="s">
        <v>2952</v>
      </c>
      <c r="M3" s="555" t="str">
        <f>"Group-level error/warning messages:"&amp;"
"&amp;IF(VLOOKUP(LEFT($A3,6),'Master Data Item List'!1:1048576,20,0)=0,"",VLOOKUP(LEFT($A3,6),'Master Data Item List'!1:1048576,20,0))</f>
        <v>Group-level error/warning messages:
CYP00601 - Group rejected - No valid CYP001 group transmitted for this Local Patient Identifier (Extended). Local Patient Identifier (Extended)=&lt;C006901&gt;
CYP00602 - Group rejected - More than one CYP006 provided for this Local Patient Identifier + Social and Personal Circumstance Recorded Date + Social and Personal Circumstance (SNOMED CT) combination. Local Patient Identifier=&lt;C006901&gt; Social and Personal Circumstance Recorded Date=&lt;C006020&gt; Social and Personal Circumstance (SNOMED CT)=&lt;C006010&gt;</v>
      </c>
      <c r="N3" s="570"/>
      <c r="O3" s="571"/>
      <c r="P3" s="571"/>
      <c r="Q3" s="571"/>
      <c r="R3" s="572"/>
    </row>
    <row r="4" spans="1:18" ht="83.85" customHeight="1">
      <c r="A4" s="212" t="s">
        <v>2084</v>
      </c>
      <c r="B4" s="211" t="s">
        <v>2122</v>
      </c>
      <c r="C4" s="211" t="s">
        <v>162</v>
      </c>
      <c r="D4" s="211" t="s">
        <v>87</v>
      </c>
      <c r="E4" s="216" t="s">
        <v>116</v>
      </c>
      <c r="F4" s="216" t="s">
        <v>2092</v>
      </c>
      <c r="G4" s="211" t="s">
        <v>76</v>
      </c>
      <c r="H4" s="910" t="s">
        <v>2324</v>
      </c>
      <c r="I4" s="911"/>
      <c r="J4" s="911"/>
      <c r="K4" s="912"/>
      <c r="L4" s="213" t="s">
        <v>2124</v>
      </c>
      <c r="M4" s="249" t="s">
        <v>1127</v>
      </c>
      <c r="N4" s="211" t="s">
        <v>2105</v>
      </c>
      <c r="O4" s="910" t="s">
        <v>2126</v>
      </c>
      <c r="P4" s="911"/>
      <c r="Q4" s="912"/>
      <c r="R4" s="212" t="s">
        <v>2953</v>
      </c>
    </row>
    <row r="5" spans="1:18" s="8" customFormat="1" ht="54" customHeight="1">
      <c r="A5" s="220"/>
      <c r="B5" s="211"/>
      <c r="C5" s="211"/>
      <c r="D5" s="211"/>
      <c r="E5" s="216"/>
      <c r="F5" s="211"/>
      <c r="G5" s="211"/>
      <c r="H5" s="216" t="s">
        <v>2127</v>
      </c>
      <c r="I5" s="216" t="s">
        <v>2128</v>
      </c>
      <c r="J5" s="216" t="s">
        <v>2129</v>
      </c>
      <c r="K5" s="216" t="s">
        <v>767</v>
      </c>
      <c r="L5" s="213"/>
      <c r="M5" s="211"/>
      <c r="N5" s="250"/>
      <c r="O5" s="212" t="s">
        <v>2131</v>
      </c>
      <c r="P5" s="212" t="s">
        <v>2132</v>
      </c>
      <c r="Q5" s="212" t="s">
        <v>2133</v>
      </c>
      <c r="R5" s="212"/>
    </row>
    <row r="6" spans="1:18" s="266" customFormat="1" ht="109.35" customHeight="1">
      <c r="A6" s="324" t="s">
        <v>3025</v>
      </c>
      <c r="B6" s="325" t="s">
        <v>969</v>
      </c>
      <c r="C6" s="325" t="s">
        <v>1124</v>
      </c>
      <c r="D6" s="70" t="s">
        <v>2957</v>
      </c>
      <c r="E6" s="68" t="s">
        <v>146</v>
      </c>
      <c r="F6" s="58"/>
      <c r="G6" s="58"/>
      <c r="H6" s="39" t="s">
        <v>2138</v>
      </c>
      <c r="I6" s="39" t="s">
        <v>2138</v>
      </c>
      <c r="J6" s="39" t="s">
        <v>25</v>
      </c>
      <c r="K6" s="9" t="s">
        <v>1294</v>
      </c>
      <c r="L6" s="39" t="s">
        <v>1148</v>
      </c>
      <c r="M6" s="9" t="str">
        <f>IF(VLOOKUP($A6,MDI,20,0)=0,"",VLOOKUP($A6,MDI,20,0))</f>
        <v>CYP00603 - Record rejected - Local Patient Identifier (Extended) is blank.
CYP00604 - Record rejected - Local Patient Identifier (Extended) has incorrect data format. Local Patient Identifier (Extended)=&lt;C006901&gt;</v>
      </c>
      <c r="N6" s="78"/>
      <c r="O6" s="108" t="s">
        <v>2140</v>
      </c>
      <c r="P6" s="108" t="s">
        <v>2140</v>
      </c>
      <c r="Q6" s="108" t="s">
        <v>2140</v>
      </c>
      <c r="R6" s="108" t="s">
        <v>2141</v>
      </c>
    </row>
    <row r="7" spans="1:18" s="266" customFormat="1" ht="93.75" customHeight="1">
      <c r="A7" s="326" t="s">
        <v>3026</v>
      </c>
      <c r="B7" s="325" t="s">
        <v>3027</v>
      </c>
      <c r="C7" s="325" t="s">
        <v>3028</v>
      </c>
      <c r="D7" s="70" t="s">
        <v>3029</v>
      </c>
      <c r="E7" s="68" t="s">
        <v>1337</v>
      </c>
      <c r="F7" s="262"/>
      <c r="G7" s="263"/>
      <c r="H7" s="39" t="s">
        <v>2138</v>
      </c>
      <c r="I7" s="39" t="s">
        <v>2138</v>
      </c>
      <c r="J7" s="39" t="s">
        <v>25</v>
      </c>
      <c r="K7" s="9" t="s">
        <v>3030</v>
      </c>
      <c r="L7" s="39" t="s">
        <v>1148</v>
      </c>
      <c r="M7" s="9" t="str">
        <f>IF(VLOOKUP($A7,MDI,20,0)=0,"",VLOOKUP($A7,MDI,20,0))</f>
        <v>CYP00605 - Record rejected - Social and Personal Circumstance (SNOMED CT) is blank. Local Patient Identifier (Extended)=&lt;C006901&gt;
CYP00606 - Record rejected - Social and Personal Circumstance (SNOMED CT) has failed SNOMED CT checks. Local Patient Identifier (Extended)=&lt;C006901&gt; Social and Personal Circumstance (SNOMED CT)=&lt;C006010&gt;
CYP00611 - Record rejected - Social and Personal Circumstance (SNOMED CT) has incorrect data format. Local Patient Identifier (Extended)=&lt;C006901&gt; Social and Personal Circumstance (SNOMED CT)=&lt;C006010&gt;</v>
      </c>
      <c r="N7" s="264"/>
      <c r="O7" s="265" t="s">
        <v>2140</v>
      </c>
      <c r="P7" s="265" t="s">
        <v>2140</v>
      </c>
      <c r="Q7" s="265" t="s">
        <v>2140</v>
      </c>
      <c r="R7" s="108" t="s">
        <v>3031</v>
      </c>
    </row>
    <row r="8" spans="1:18" ht="133.5" customHeight="1">
      <c r="A8" s="326" t="s">
        <v>3032</v>
      </c>
      <c r="B8" s="325" t="s">
        <v>3033</v>
      </c>
      <c r="C8" s="325" t="s">
        <v>3034</v>
      </c>
      <c r="D8" s="70" t="s">
        <v>3035</v>
      </c>
      <c r="E8" s="68" t="s">
        <v>2154</v>
      </c>
      <c r="F8" s="262"/>
      <c r="G8" s="263"/>
      <c r="H8" s="39" t="s">
        <v>2138</v>
      </c>
      <c r="I8" s="39" t="s">
        <v>2138</v>
      </c>
      <c r="J8" s="39" t="s">
        <v>25</v>
      </c>
      <c r="K8" s="9" t="s">
        <v>3036</v>
      </c>
      <c r="L8" s="39" t="s">
        <v>1148</v>
      </c>
      <c r="M8" s="9" t="str">
        <f>IF(VLOOKUP($A8,MDI,20,0)=0,"",VLOOKUP($A8,MDI,20,0))</f>
        <v>CYP00607 - Record rejected - Social and Personal Circumstance Recorded Date is blank. Local Patient Identifier (Extended)=&lt;C006901&gt;
CYP00608 - Record rejected - Social and Personal Circumstance Recorded Date has incorrect date format. Local Patient Identifier (Extended)=&lt;C006901&gt;
CYP00609 - Record rejected - Social and Personal Circumstance Recorded Date is after the Reporting Period End Date. Local Patient Identifier (Extended)=&lt;C006901&gt;Social and Personal Circumstance Recorded Date=&lt;C006020&gt;
CYP00610 - Record rejected - Social and Personal Circumstance Recorded Date is before the Person Birth Date. Local Patient Identifier (Extended)=&lt;C006901&gt; Social and Personal Circumstance Recorded Date=&lt;C006020&gt;</v>
      </c>
      <c r="N8" s="264"/>
      <c r="O8" s="265" t="s">
        <v>2140</v>
      </c>
      <c r="P8" s="265" t="s">
        <v>2140</v>
      </c>
      <c r="Q8" s="265" t="s">
        <v>2140</v>
      </c>
      <c r="R8" s="108" t="s">
        <v>32</v>
      </c>
    </row>
    <row r="9" spans="1:18" s="8" customFormat="1" ht="30.6">
      <c r="A9" s="191" t="s">
        <v>3037</v>
      </c>
      <c r="B9" s="191" t="s">
        <v>2174</v>
      </c>
      <c r="C9" s="318" t="s">
        <v>2175</v>
      </c>
      <c r="D9" s="124" t="s">
        <v>2176</v>
      </c>
      <c r="E9" s="125" t="s">
        <v>2177</v>
      </c>
      <c r="F9" s="33"/>
      <c r="G9" s="34"/>
      <c r="H9" s="34"/>
      <c r="I9" s="34"/>
      <c r="J9" s="34"/>
      <c r="K9" s="34"/>
      <c r="L9" s="130" t="s">
        <v>1027</v>
      </c>
      <c r="M9" s="135"/>
      <c r="N9" s="124" t="s">
        <v>2178</v>
      </c>
      <c r="O9" s="126" t="s">
        <v>2179</v>
      </c>
      <c r="P9" s="126" t="s">
        <v>2179</v>
      </c>
      <c r="Q9" s="126" t="s">
        <v>2140</v>
      </c>
      <c r="R9" s="123" t="s">
        <v>2180</v>
      </c>
    </row>
    <row r="10" spans="1:18" ht="66.599999999999994" customHeight="1">
      <c r="A10" s="327" t="s">
        <v>847</v>
      </c>
      <c r="B10" s="327" t="s">
        <v>822</v>
      </c>
      <c r="C10" s="328" t="s">
        <v>2580</v>
      </c>
      <c r="D10" s="174" t="s">
        <v>2581</v>
      </c>
      <c r="E10" s="252" t="s">
        <v>824</v>
      </c>
      <c r="F10" s="252"/>
      <c r="G10" s="252"/>
      <c r="H10" s="252"/>
      <c r="I10" s="252"/>
      <c r="J10" s="252"/>
      <c r="K10" s="252"/>
      <c r="L10" s="252" t="s">
        <v>1027</v>
      </c>
      <c r="M10" s="252"/>
      <c r="N10" s="174" t="s">
        <v>2582</v>
      </c>
      <c r="O10" s="255" t="s">
        <v>2179</v>
      </c>
      <c r="P10" s="255" t="s">
        <v>2140</v>
      </c>
      <c r="Q10" s="252" t="s">
        <v>2140</v>
      </c>
      <c r="R10" s="252" t="s">
        <v>42</v>
      </c>
    </row>
    <row r="11" spans="1:18" ht="75.75" customHeight="1">
      <c r="A11" s="327" t="s">
        <v>848</v>
      </c>
      <c r="B11" s="327" t="s">
        <v>849</v>
      </c>
      <c r="C11" s="328" t="s">
        <v>3038</v>
      </c>
      <c r="D11" s="124" t="s">
        <v>2183</v>
      </c>
      <c r="E11" s="125" t="s">
        <v>829</v>
      </c>
      <c r="F11" s="33"/>
      <c r="G11" s="34"/>
      <c r="H11" s="34"/>
      <c r="I11" s="34"/>
      <c r="J11" s="34"/>
      <c r="K11" s="34"/>
      <c r="L11" s="130" t="s">
        <v>1027</v>
      </c>
      <c r="M11" s="135"/>
      <c r="N11" s="124" t="s">
        <v>2184</v>
      </c>
      <c r="O11" s="126" t="s">
        <v>2179</v>
      </c>
      <c r="P11" s="126" t="s">
        <v>2140</v>
      </c>
      <c r="Q11" s="126" t="s">
        <v>2140</v>
      </c>
      <c r="R11" s="123" t="s">
        <v>42</v>
      </c>
    </row>
    <row r="12" spans="1:18" ht="38.85" customHeight="1">
      <c r="A12" s="327" t="s">
        <v>3039</v>
      </c>
      <c r="B12" s="327" t="s">
        <v>2143</v>
      </c>
      <c r="C12" s="328" t="s">
        <v>2144</v>
      </c>
      <c r="D12" s="329" t="s">
        <v>2989</v>
      </c>
      <c r="E12" s="252" t="s">
        <v>2586</v>
      </c>
      <c r="F12" s="252"/>
      <c r="G12" s="252"/>
      <c r="H12" s="252"/>
      <c r="I12" s="252"/>
      <c r="J12" s="252"/>
      <c r="K12" s="252"/>
      <c r="L12" s="252" t="s">
        <v>1027</v>
      </c>
      <c r="M12" s="252"/>
      <c r="N12" s="174" t="s">
        <v>2587</v>
      </c>
      <c r="O12" s="255" t="s">
        <v>2179</v>
      </c>
      <c r="P12" s="255" t="s">
        <v>2140</v>
      </c>
      <c r="Q12" s="252" t="s">
        <v>2140</v>
      </c>
      <c r="R12" s="252" t="s">
        <v>2192</v>
      </c>
    </row>
    <row r="13" spans="1:18" ht="35.25" customHeight="1">
      <c r="A13" s="327" t="s">
        <v>3040</v>
      </c>
      <c r="B13" s="327" t="s">
        <v>2589</v>
      </c>
      <c r="C13" s="328" t="s">
        <v>2590</v>
      </c>
      <c r="D13" s="128" t="s">
        <v>2591</v>
      </c>
      <c r="E13" s="32" t="s">
        <v>2592</v>
      </c>
      <c r="F13" s="33"/>
      <c r="G13" s="34"/>
      <c r="H13" s="34"/>
      <c r="I13" s="34"/>
      <c r="J13" s="34"/>
      <c r="K13" s="34"/>
      <c r="L13" s="32" t="s">
        <v>1027</v>
      </c>
      <c r="M13" s="32"/>
      <c r="N13" s="128" t="s">
        <v>2593</v>
      </c>
      <c r="O13" s="136" t="s">
        <v>2179</v>
      </c>
      <c r="P13" s="136" t="s">
        <v>2179</v>
      </c>
      <c r="Q13" s="136" t="s">
        <v>2140</v>
      </c>
      <c r="R13" s="136" t="s">
        <v>2180</v>
      </c>
    </row>
    <row r="14" spans="1:18" ht="36" customHeight="1">
      <c r="A14" s="327" t="s">
        <v>846</v>
      </c>
      <c r="B14" s="327" t="s">
        <v>816</v>
      </c>
      <c r="C14" s="328" t="s">
        <v>2185</v>
      </c>
      <c r="D14" s="329" t="s">
        <v>2186</v>
      </c>
      <c r="E14" s="330" t="s">
        <v>818</v>
      </c>
      <c r="F14" s="252"/>
      <c r="G14" s="252"/>
      <c r="H14" s="252"/>
      <c r="I14" s="252"/>
      <c r="J14" s="252"/>
      <c r="K14" s="252"/>
      <c r="L14" s="252" t="s">
        <v>1027</v>
      </c>
      <c r="M14" s="252"/>
      <c r="N14" s="174" t="s">
        <v>2187</v>
      </c>
      <c r="O14" s="252" t="s">
        <v>2179</v>
      </c>
      <c r="P14" s="255" t="s">
        <v>2140</v>
      </c>
      <c r="Q14" s="252" t="s">
        <v>2140</v>
      </c>
      <c r="R14" s="252" t="s">
        <v>42</v>
      </c>
    </row>
    <row r="15" spans="1:18" ht="79.5" customHeight="1">
      <c r="A15" s="348" t="s">
        <v>3041</v>
      </c>
      <c r="B15" s="319" t="s">
        <v>804</v>
      </c>
      <c r="C15" s="319" t="s">
        <v>2201</v>
      </c>
      <c r="D15" s="174" t="s">
        <v>2202</v>
      </c>
      <c r="E15" s="304" t="s">
        <v>806</v>
      </c>
      <c r="F15" s="349"/>
      <c r="G15" s="349"/>
      <c r="H15" s="308"/>
      <c r="I15" s="349"/>
      <c r="J15" s="349"/>
      <c r="K15" s="349"/>
      <c r="L15" s="252" t="s">
        <v>1027</v>
      </c>
      <c r="M15" s="349"/>
      <c r="N15" s="174" t="s">
        <v>2203</v>
      </c>
      <c r="O15" s="252" t="s">
        <v>2179</v>
      </c>
      <c r="P15" s="32" t="s">
        <v>2179</v>
      </c>
      <c r="Q15" s="32" t="s">
        <v>2140</v>
      </c>
      <c r="R15" s="252" t="s">
        <v>2141</v>
      </c>
    </row>
    <row r="16" spans="1:18">
      <c r="A16" s="236" t="s">
        <v>3042</v>
      </c>
      <c r="B16" s="230"/>
      <c r="C16" s="230"/>
      <c r="D16" s="227"/>
      <c r="E16" s="434"/>
      <c r="F16" s="227"/>
      <c r="G16" s="227"/>
      <c r="H16" s="227"/>
      <c r="I16" s="227"/>
      <c r="J16" s="227"/>
      <c r="K16" s="227"/>
      <c r="L16" s="227"/>
      <c r="M16" s="227"/>
      <c r="N16" s="227"/>
      <c r="O16" s="227"/>
      <c r="P16" s="227"/>
      <c r="Q16" s="227"/>
      <c r="R16" s="229"/>
    </row>
  </sheetData>
  <mergeCells count="4">
    <mergeCell ref="H3:K3"/>
    <mergeCell ref="H4:K4"/>
    <mergeCell ref="O4:Q4"/>
    <mergeCell ref="F3:G3"/>
  </mergeCells>
  <phoneticPr fontId="99" type="noConversion"/>
  <pageMargins left="0.25" right="0.25" top="0.75" bottom="0.75" header="0.3" footer="0.3"/>
  <pageSetup paperSize="8" scale="43"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1" stopIfTrue="1" id="{7C8F2801-BE06-49E6-960B-A832114F2180}">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A56B18D9-D8EE-48FA-A110-2F1197BB1892}">
            <xm:f>'C:\Windows\system32\IC.Green.Net\IC_User_DFS\Users\deel1\Desktop\[Maternity Services Data Set Technical Output Specification.xlsm]MAT101Booking'!#REF!=yes</xm:f>
            <x14:dxf>
              <fill>
                <patternFill>
                  <bgColor indexed="43"/>
                </patternFill>
              </fill>
            </x14:dxf>
          </x14:cfRule>
          <xm:sqref>N9</xm:sqref>
        </x14:conditionalFormatting>
        <x14:conditionalFormatting xmlns:xm="http://schemas.microsoft.com/office/excel/2006/main">
          <x14:cfRule type="expression" priority="3" stopIfTrue="1" id="{58584451-235B-40D6-81F3-1CF37D7A6301}">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345D6AE1-520C-4749-847A-4EF7F8F0F3A8}">
            <xm:f>'C:\Windows\system32\IC.Green.Net\IC_User_DFS\Users\deel1\Desktop\[Maternity Services Data Set Technical Output Specification.xlsm]MAT101Booking'!#REF!=yes</xm:f>
            <x14:dxf>
              <fill>
                <patternFill>
                  <bgColor indexed="43"/>
                </patternFill>
              </fill>
            </x14:dxf>
          </x14:cfRule>
          <xm:sqref>N11</xm:sqref>
        </x14:conditionalFormatting>
        <x14:conditionalFormatting xmlns:xm="http://schemas.microsoft.com/office/excel/2006/main">
          <x14:cfRule type="expression" priority="9" stopIfTrue="1" id="{AA4BCCA0-165E-4C83-8E6E-2CB1C5A7529B}">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0" stopIfTrue="1" id="{9AC59881-2282-44E8-BCDF-6724FC9735FF}">
            <xm:f>'C:\Windows\system32\IC.Green.Net\IC_User_DFS\Users\deel1\Desktop\[Maternity Services Data Set Technical Output Specification.xlsm]MAT101Booking'!#REF!=yes</xm:f>
            <x14:dxf>
              <fill>
                <patternFill>
                  <bgColor indexed="43"/>
                </patternFill>
              </fill>
            </x14:dxf>
          </x14:cfRule>
          <xm:sqref>N12 N14</xm:sqref>
        </x14:conditionalFormatting>
        <x14:conditionalFormatting xmlns:xm="http://schemas.microsoft.com/office/excel/2006/main">
          <x14:cfRule type="expression" priority="5" stopIfTrue="1" id="{6F7AC6B1-25FC-4826-A085-925F277908DD}">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F44DF966-923E-4C14-987F-DABCA04F3472}">
            <xm:f>'C:\Windows\system32\IC.Green.Net\IC_User_DFS\Users\deel1\Desktop\[Maternity Services Data Set Technical Output Specification.xlsm]MAT101Booking'!#REF!=yes</xm:f>
            <x14:dxf>
              <fill>
                <patternFill>
                  <bgColor indexed="43"/>
                </patternFill>
              </fill>
            </x14:dxf>
          </x14:cfRule>
          <xm:sqref>N15</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A912A-C10D-44E2-B121-7922E104E6D5}">
  <sheetPr codeName="Sheet66">
    <tabColor rgb="FFFAFC9E"/>
    <pageSetUpPr fitToPage="1"/>
  </sheetPr>
  <dimension ref="A1:R24"/>
  <sheetViews>
    <sheetView zoomScaleNormal="100" workbookViewId="0"/>
  </sheetViews>
  <sheetFormatPr defaultColWidth="9.21875" defaultRowHeight="13.2"/>
  <cols>
    <col min="1" max="1" width="11.44140625" style="102" customWidth="1"/>
    <col min="2" max="2" width="24.77734375" style="102" customWidth="1"/>
    <col min="3" max="3" width="24.21875" style="102" customWidth="1"/>
    <col min="4" max="4" width="39.21875" style="102" customWidth="1"/>
    <col min="5" max="5" width="14" style="102" customWidth="1"/>
    <col min="6" max="6" width="10.77734375" style="102" customWidth="1"/>
    <col min="7" max="7" width="30.77734375" style="102" customWidth="1"/>
    <col min="8" max="9" width="11.5546875" style="102" customWidth="1"/>
    <col min="10" max="10" width="10.21875" style="102" customWidth="1"/>
    <col min="11" max="11" width="47" style="102" customWidth="1"/>
    <col min="12" max="12" width="14.21875" style="35" customWidth="1"/>
    <col min="13" max="13" width="102" style="102" customWidth="1"/>
    <col min="14" max="14" width="43.77734375" style="102" customWidth="1"/>
    <col min="15" max="15" width="12.44140625" style="102" customWidth="1"/>
    <col min="16" max="16" width="13" style="102" customWidth="1"/>
    <col min="17" max="17" width="17.77734375" style="102" customWidth="1"/>
    <col min="18" max="18" width="14.5546875" style="102" customWidth="1"/>
    <col min="19" max="16384" width="9.21875" style="102"/>
  </cols>
  <sheetData>
    <row r="1" spans="1:18">
      <c r="A1" s="12" t="s">
        <v>2075</v>
      </c>
      <c r="B1" s="12" t="s">
        <v>2075</v>
      </c>
      <c r="C1" s="12" t="s">
        <v>2075</v>
      </c>
      <c r="D1" s="12" t="s">
        <v>2075</v>
      </c>
      <c r="E1" s="490" t="s">
        <v>2075</v>
      </c>
      <c r="F1" s="490" t="s">
        <v>2075</v>
      </c>
      <c r="G1" s="490" t="s">
        <v>2075</v>
      </c>
      <c r="H1" s="490" t="s">
        <v>2078</v>
      </c>
      <c r="I1" s="490" t="s">
        <v>2078</v>
      </c>
      <c r="J1" s="490" t="s">
        <v>2078</v>
      </c>
      <c r="K1" s="490" t="s">
        <v>2078</v>
      </c>
      <c r="L1" s="490" t="s">
        <v>2075</v>
      </c>
      <c r="M1" s="490" t="s">
        <v>2078</v>
      </c>
      <c r="N1" s="490" t="s">
        <v>2075</v>
      </c>
      <c r="O1" s="490" t="s">
        <v>2078</v>
      </c>
      <c r="P1" s="490" t="s">
        <v>2078</v>
      </c>
      <c r="Q1" s="490" t="s">
        <v>2078</v>
      </c>
      <c r="R1" s="490" t="s">
        <v>2075</v>
      </c>
    </row>
    <row r="2" spans="1:18" ht="16.5" customHeight="1">
      <c r="A2" s="1032" t="s">
        <v>3083</v>
      </c>
      <c r="B2" s="1033"/>
      <c r="C2" s="1033"/>
      <c r="D2" s="1034"/>
      <c r="E2" s="211"/>
      <c r="F2" s="211"/>
      <c r="G2" s="211"/>
      <c r="H2" s="211"/>
      <c r="I2" s="211"/>
      <c r="J2" s="211"/>
      <c r="K2" s="211"/>
      <c r="L2" s="227"/>
      <c r="M2" s="211"/>
      <c r="N2" s="211"/>
      <c r="O2" s="211"/>
      <c r="P2" s="211"/>
      <c r="Q2" s="211"/>
      <c r="R2" s="211"/>
    </row>
    <row r="3" spans="1:18" ht="100.5" customHeight="1">
      <c r="A3" s="551" t="s">
        <v>92</v>
      </c>
      <c r="B3" s="551"/>
      <c r="C3" s="551"/>
      <c r="D3" s="551"/>
      <c r="E3" s="551"/>
      <c r="F3" s="919" t="s">
        <v>3084</v>
      </c>
      <c r="G3" s="926"/>
      <c r="H3" s="919" t="s">
        <v>3085</v>
      </c>
      <c r="I3" s="920"/>
      <c r="J3" s="920"/>
      <c r="K3" s="926"/>
      <c r="L3" s="559" t="s">
        <v>2952</v>
      </c>
      <c r="M3" s="555" t="str">
        <f>"Group-level error/warning messages:"&amp;"
"&amp;IF(VLOOKUP(LEFT($A3,6),'Master Data Item List'!1:1048576,20,0)=0,"",VLOOKUP(LEFT($A3,6),'Master Data Item List'!1:1048576,20,0))</f>
        <v>Group-level error/warning messages:
CYP00801 - Group rejected - No valid CYP001 group transmitted for this Local Patient Identifier (Extended). Local Patient Identifier (Extended)=&lt;C008901&gt;
CYP00802 - Group rejected - More than one CYP008 provided for this Local Patient Identifier (Extended) + Overseas Visitor Charging Category + Overseas Visitor Charging Category Applicable From Date combination. Local Patient Identifier (Extended) =&lt;C008901&gt; Overseas Visitor Charging Category=&lt;C008010&gt; Overseas Visitor Charging Category Applicable From Date=&lt;C008020&gt;</v>
      </c>
      <c r="N3" s="575"/>
      <c r="O3" s="551"/>
      <c r="P3" s="551"/>
      <c r="Q3" s="551"/>
      <c r="R3" s="553"/>
    </row>
    <row r="4" spans="1:18" ht="83.85" customHeight="1">
      <c r="A4" s="212" t="s">
        <v>2084</v>
      </c>
      <c r="B4" s="211" t="s">
        <v>2122</v>
      </c>
      <c r="C4" s="211" t="s">
        <v>162</v>
      </c>
      <c r="D4" s="211" t="s">
        <v>87</v>
      </c>
      <c r="E4" s="216" t="s">
        <v>116</v>
      </c>
      <c r="F4" s="216" t="s">
        <v>2092</v>
      </c>
      <c r="G4" s="211" t="s">
        <v>76</v>
      </c>
      <c r="H4" s="910" t="s">
        <v>2324</v>
      </c>
      <c r="I4" s="911"/>
      <c r="J4" s="911"/>
      <c r="K4" s="912"/>
      <c r="L4" s="213" t="s">
        <v>2124</v>
      </c>
      <c r="M4" s="249" t="s">
        <v>771</v>
      </c>
      <c r="N4" s="211" t="s">
        <v>2105</v>
      </c>
      <c r="O4" s="910" t="s">
        <v>3086</v>
      </c>
      <c r="P4" s="911"/>
      <c r="Q4" s="911"/>
      <c r="R4" s="212" t="s">
        <v>3087</v>
      </c>
    </row>
    <row r="5" spans="1:18" ht="39.6">
      <c r="A5" s="220"/>
      <c r="B5" s="211"/>
      <c r="C5" s="211"/>
      <c r="D5" s="211"/>
      <c r="E5" s="211"/>
      <c r="F5" s="211"/>
      <c r="G5" s="211"/>
      <c r="H5" s="216" t="s">
        <v>2127</v>
      </c>
      <c r="I5" s="216" t="s">
        <v>2128</v>
      </c>
      <c r="J5" s="216" t="s">
        <v>2129</v>
      </c>
      <c r="K5" s="216" t="s">
        <v>767</v>
      </c>
      <c r="L5" s="213"/>
      <c r="M5" s="211"/>
      <c r="N5" s="250" t="s">
        <v>2130</v>
      </c>
      <c r="O5" s="212" t="s">
        <v>2131</v>
      </c>
      <c r="P5" s="212" t="s">
        <v>2132</v>
      </c>
      <c r="Q5" s="212" t="s">
        <v>2133</v>
      </c>
      <c r="R5" s="212"/>
    </row>
    <row r="6" spans="1:18" s="8" customFormat="1" ht="100.5" customHeight="1">
      <c r="A6" s="16" t="s">
        <v>1122</v>
      </c>
      <c r="B6" s="65" t="s">
        <v>969</v>
      </c>
      <c r="C6" s="16" t="s">
        <v>1124</v>
      </c>
      <c r="D6" s="58" t="s">
        <v>3088</v>
      </c>
      <c r="E6" s="49" t="s">
        <v>146</v>
      </c>
      <c r="F6" s="58"/>
      <c r="G6" s="58"/>
      <c r="H6" s="49" t="s">
        <v>2138</v>
      </c>
      <c r="I6" s="49" t="s">
        <v>2138</v>
      </c>
      <c r="J6" s="49" t="s">
        <v>25</v>
      </c>
      <c r="K6" s="105" t="s">
        <v>1294</v>
      </c>
      <c r="L6" s="49" t="s">
        <v>1148</v>
      </c>
      <c r="M6" s="64" t="str">
        <f>IF(VLOOKUP($A6,'Master Data Item List'!1:1048576,20,0)=0,"",VLOOKUP($A6,'Master Data Item List'!1:1048576,20,0))</f>
        <v>CYP00803 - Record rejected - Local Patient Identifier (Extended) is blank.
CYP00804 - Record rejected - Local Patient Identifier (Extended) has an incorrect data format.</v>
      </c>
      <c r="N6" s="78"/>
      <c r="O6" s="108" t="s">
        <v>2140</v>
      </c>
      <c r="P6" s="108" t="s">
        <v>2140</v>
      </c>
      <c r="Q6" s="108" t="s">
        <v>2140</v>
      </c>
      <c r="R6" s="108" t="s">
        <v>49</v>
      </c>
    </row>
    <row r="7" spans="1:18" s="266" customFormat="1" ht="23.25" customHeight="1">
      <c r="A7" s="1038" t="s">
        <v>785</v>
      </c>
      <c r="B7" s="1038" t="s">
        <v>786</v>
      </c>
      <c r="C7" s="1038" t="s">
        <v>3089</v>
      </c>
      <c r="D7" s="921" t="s">
        <v>3090</v>
      </c>
      <c r="E7" s="927" t="s">
        <v>2366</v>
      </c>
      <c r="F7" s="49" t="s">
        <v>2375</v>
      </c>
      <c r="G7" s="58" t="s">
        <v>3091</v>
      </c>
      <c r="H7" s="1041" t="s">
        <v>2138</v>
      </c>
      <c r="I7" s="1041" t="s">
        <v>2138</v>
      </c>
      <c r="J7" s="1041" t="s">
        <v>2148</v>
      </c>
      <c r="K7" s="1041" t="s">
        <v>1294</v>
      </c>
      <c r="L7" s="1041" t="s">
        <v>1148</v>
      </c>
      <c r="M7" s="1035" t="str">
        <f>IF(VLOOKUP($A7,'Master Data Item List'!1:1048576,20,0)=0,"",VLOOKUP($A7,'Master Data Item List'!1:1048576,20,0))</f>
        <v>CYP00805 - Record rejected - Overseas Visitor Charging Category is blank. Local Patient Identifier (Extended) =&lt;C008901&gt;
CYP00806 - Record rejected - Overseas Visitor Charging Category has incorrect data format. Local Patient Identifier (Extended)=&lt;C008901&gt;
CYP00807 - Warning - Overseas Visitor Charging Category contains an invalid Overseas Visitor Charging Category. Local Patient Identifier (Extended)=&lt;C008901&gt; Overseas Visitor Charging Category=&lt;C008010&gt;</v>
      </c>
      <c r="N7" s="1041"/>
      <c r="O7" s="1041" t="s">
        <v>2140</v>
      </c>
      <c r="P7" s="1041" t="s">
        <v>2140</v>
      </c>
      <c r="Q7" s="1041" t="s">
        <v>2140</v>
      </c>
      <c r="R7" s="942" t="s">
        <v>45</v>
      </c>
    </row>
    <row r="8" spans="1:18" s="266" customFormat="1" ht="26.25" customHeight="1">
      <c r="A8" s="1039"/>
      <c r="B8" s="1039"/>
      <c r="C8" s="1039"/>
      <c r="D8" s="922"/>
      <c r="E8" s="928"/>
      <c r="F8" s="49" t="s">
        <v>2378</v>
      </c>
      <c r="G8" s="58" t="s">
        <v>3092</v>
      </c>
      <c r="H8" s="1042"/>
      <c r="I8" s="1042"/>
      <c r="J8" s="1042"/>
      <c r="K8" s="1042"/>
      <c r="L8" s="1042"/>
      <c r="M8" s="1036"/>
      <c r="N8" s="1042"/>
      <c r="O8" s="1042" t="s">
        <v>2140</v>
      </c>
      <c r="P8" s="1042" t="s">
        <v>2140</v>
      </c>
      <c r="Q8" s="1042" t="s">
        <v>2140</v>
      </c>
      <c r="R8" s="944"/>
    </row>
    <row r="9" spans="1:18" s="266" customFormat="1" ht="26.25" customHeight="1">
      <c r="A9" s="1039"/>
      <c r="B9" s="1039"/>
      <c r="C9" s="1039"/>
      <c r="D9" s="922"/>
      <c r="E9" s="928"/>
      <c r="F9" s="49" t="s">
        <v>2380</v>
      </c>
      <c r="G9" s="58" t="s">
        <v>3093</v>
      </c>
      <c r="H9" s="1042"/>
      <c r="I9" s="1042"/>
      <c r="J9" s="1042"/>
      <c r="K9" s="1042"/>
      <c r="L9" s="1042"/>
      <c r="M9" s="1036"/>
      <c r="N9" s="1042"/>
      <c r="O9" s="1042" t="s">
        <v>2140</v>
      </c>
      <c r="P9" s="1042" t="s">
        <v>2140</v>
      </c>
      <c r="Q9" s="1042" t="s">
        <v>2140</v>
      </c>
      <c r="R9" s="944"/>
    </row>
    <row r="10" spans="1:18" s="266" customFormat="1" ht="26.25" customHeight="1">
      <c r="A10" s="1039"/>
      <c r="B10" s="1039"/>
      <c r="C10" s="1039"/>
      <c r="D10" s="922"/>
      <c r="E10" s="928"/>
      <c r="F10" s="49" t="s">
        <v>1027</v>
      </c>
      <c r="G10" s="58" t="s">
        <v>3094</v>
      </c>
      <c r="H10" s="1042"/>
      <c r="I10" s="1042"/>
      <c r="J10" s="1042"/>
      <c r="K10" s="1042"/>
      <c r="L10" s="1042"/>
      <c r="M10" s="1036"/>
      <c r="N10" s="1042"/>
      <c r="O10" s="1042" t="s">
        <v>2140</v>
      </c>
      <c r="P10" s="1042" t="s">
        <v>2140</v>
      </c>
      <c r="Q10" s="1042" t="s">
        <v>2140</v>
      </c>
      <c r="R10" s="944"/>
    </row>
    <row r="11" spans="1:18" s="266" customFormat="1" ht="26.25" customHeight="1">
      <c r="A11" s="1039"/>
      <c r="B11" s="1039"/>
      <c r="C11" s="1039"/>
      <c r="D11" s="922"/>
      <c r="E11" s="928"/>
      <c r="F11" s="49" t="s">
        <v>2383</v>
      </c>
      <c r="G11" s="58" t="s">
        <v>3095</v>
      </c>
      <c r="H11" s="1042"/>
      <c r="I11" s="1042"/>
      <c r="J11" s="1042"/>
      <c r="K11" s="1042"/>
      <c r="L11" s="1042"/>
      <c r="M11" s="1036"/>
      <c r="N11" s="1042"/>
      <c r="O11" s="1042" t="s">
        <v>2140</v>
      </c>
      <c r="P11" s="1042" t="s">
        <v>2140</v>
      </c>
      <c r="Q11" s="1042" t="s">
        <v>2140</v>
      </c>
      <c r="R11" s="944"/>
    </row>
    <row r="12" spans="1:18" s="266" customFormat="1" ht="26.25" customHeight="1">
      <c r="A12" s="1039"/>
      <c r="B12" s="1039"/>
      <c r="C12" s="1039"/>
      <c r="D12" s="922"/>
      <c r="E12" s="928"/>
      <c r="F12" s="49" t="s">
        <v>2385</v>
      </c>
      <c r="G12" s="58" t="s">
        <v>3096</v>
      </c>
      <c r="H12" s="1042"/>
      <c r="I12" s="1042"/>
      <c r="J12" s="1042"/>
      <c r="K12" s="1042"/>
      <c r="L12" s="1042"/>
      <c r="M12" s="1036"/>
      <c r="N12" s="1042"/>
      <c r="O12" s="1042" t="s">
        <v>2140</v>
      </c>
      <c r="P12" s="1042" t="s">
        <v>2140</v>
      </c>
      <c r="Q12" s="1042" t="s">
        <v>2140</v>
      </c>
      <c r="R12" s="944"/>
    </row>
    <row r="13" spans="1:18" s="266" customFormat="1" ht="26.25" customHeight="1">
      <c r="A13" s="1039"/>
      <c r="B13" s="1039"/>
      <c r="C13" s="1039"/>
      <c r="D13" s="922"/>
      <c r="E13" s="928"/>
      <c r="F13" s="49" t="s">
        <v>2399</v>
      </c>
      <c r="G13" s="58" t="s">
        <v>3097</v>
      </c>
      <c r="H13" s="1042"/>
      <c r="I13" s="1042"/>
      <c r="J13" s="1042"/>
      <c r="K13" s="1042"/>
      <c r="L13" s="1042"/>
      <c r="M13" s="1036"/>
      <c r="N13" s="1042"/>
      <c r="O13" s="1042" t="s">
        <v>2140</v>
      </c>
      <c r="P13" s="1042" t="s">
        <v>2140</v>
      </c>
      <c r="Q13" s="1042" t="s">
        <v>2140</v>
      </c>
      <c r="R13" s="944"/>
    </row>
    <row r="14" spans="1:18" s="266" customFormat="1" ht="26.25" customHeight="1">
      <c r="A14" s="1040"/>
      <c r="B14" s="1040"/>
      <c r="C14" s="1040"/>
      <c r="D14" s="923"/>
      <c r="E14" s="929"/>
      <c r="F14" s="44">
        <v>9</v>
      </c>
      <c r="G14" s="58" t="s">
        <v>3098</v>
      </c>
      <c r="H14" s="1043"/>
      <c r="I14" s="1043"/>
      <c r="J14" s="1043"/>
      <c r="K14" s="1043"/>
      <c r="L14" s="1043"/>
      <c r="M14" s="1037"/>
      <c r="N14" s="1043"/>
      <c r="O14" s="1043" t="s">
        <v>2140</v>
      </c>
      <c r="P14" s="1043" t="s">
        <v>2140</v>
      </c>
      <c r="Q14" s="1043" t="s">
        <v>2140</v>
      </c>
      <c r="R14" s="943"/>
    </row>
    <row r="15" spans="1:18" s="266" customFormat="1" ht="135.6" customHeight="1">
      <c r="A15" s="652" t="s">
        <v>765</v>
      </c>
      <c r="B15" s="653" t="s">
        <v>766</v>
      </c>
      <c r="C15" s="653" t="s">
        <v>3099</v>
      </c>
      <c r="D15" s="512" t="s">
        <v>3100</v>
      </c>
      <c r="E15" s="513" t="s">
        <v>3101</v>
      </c>
      <c r="F15" s="262"/>
      <c r="G15" s="263"/>
      <c r="H15" s="513" t="s">
        <v>2148</v>
      </c>
      <c r="I15" s="513" t="s">
        <v>2138</v>
      </c>
      <c r="J15" s="513" t="s">
        <v>25</v>
      </c>
      <c r="K15" s="514" t="s">
        <v>3102</v>
      </c>
      <c r="L15" s="265" t="s">
        <v>195</v>
      </c>
      <c r="M15" s="481" t="str">
        <f>IF(VLOOKUP($A15,'Master Data Item List'!1:1048576,20,0)=0,"",VLOOKUP($A15,'Master Data Item List'!1:1048576,20,0))</f>
        <v>CYP00808 - Record rejected - Overseas Visitor Charging Category Applicable From Date has incorrect date format.  Local Patient Identifier (Extended)=&lt;C008901&gt;
CYP00815 - Record rejected - Overseas Visitor Charging Category Applicable From Date is before Person Birth Date.  Local Patient Identifier (Extended)=&lt;C008901&gt; Overseas Visitor Charging Category Applicable From Date=&lt;C008020&gt; Person Birth Date=&lt;C001060&gt;
CYP00809 - Record rejected - Overseas Visitor Charging Category Applicable From Date is after the end date of the reporting period.  Local Patient Identifier (Extended)=&lt;C008901&gt; Overseas Visitor Charging Category Applicable From Date=&lt;C008020&gt; Reporting Period End Date=&lt;C000050&gt;
CYP00810 - Warning - Overseas Visitor Charging Category Applicable From Date is blank. Local Patient Identifier (Extended)=&lt;C008901&gt;</v>
      </c>
      <c r="N15" s="264"/>
      <c r="O15" s="265" t="s">
        <v>2140</v>
      </c>
      <c r="P15" s="265" t="s">
        <v>2140</v>
      </c>
      <c r="Q15" s="265" t="s">
        <v>2140</v>
      </c>
      <c r="R15" s="108" t="s">
        <v>45</v>
      </c>
    </row>
    <row r="16" spans="1:18" s="518" customFormat="1" ht="171.75" customHeight="1">
      <c r="A16" s="652" t="s">
        <v>791</v>
      </c>
      <c r="B16" s="653" t="s">
        <v>792</v>
      </c>
      <c r="C16" s="654" t="s">
        <v>3103</v>
      </c>
      <c r="D16" s="512" t="s">
        <v>3104</v>
      </c>
      <c r="E16" s="515" t="s">
        <v>3101</v>
      </c>
      <c r="F16" s="516"/>
      <c r="G16" s="516"/>
      <c r="H16" s="513" t="s">
        <v>25</v>
      </c>
      <c r="I16" s="513" t="s">
        <v>2138</v>
      </c>
      <c r="J16" s="513" t="s">
        <v>25</v>
      </c>
      <c r="K16" s="512" t="s">
        <v>3105</v>
      </c>
      <c r="L16" s="517" t="s">
        <v>195</v>
      </c>
      <c r="M16" s="512" t="str">
        <f>IF(VLOOKUP($A16,'Master Data Item List'!1:1048576,20,0)=0,"",VLOOKUP($A16,'Master Data Item List'!1:1048576,20,0))</f>
        <v>CYP00811 - Record rejected - Overseas Visitor Charging Category Applicable End Date has incorrect date format. Local Patient Identifier (Extended)=&lt;C008901&gt; 
CYP00812 - Record rejected - Overseas Visitor Charging Category Applicable End Date is before the start date of the reporting period. Local Patient Identifier (Extended)=&lt;C008901&gt; Overseas Visitor Charging Category Applicable End Date=&lt;C008030&gt; Reporting Period Start Date=&lt;C000040&gt;
CYP00813 - Record rejected - Overseas Visitor Charging Category Applicable End Date is after the end date of the reporting period. Local Patient Identifier (Extended)=&lt;C008901&gt; Overseas Visitor Charging Category Applicable End Date=&lt;C008030&gt; Reporting Period End Date=&lt;C000050&gt;
CYP00814 - Record rejected - Overseas Visitor Charging Category Applicable End Date is prior to the associated Overseas Visitor Charging Category Applicable From Date. Local Patient Identifier (Extended)=&lt;C008901&gt; Overseas Visitor Charging Category Applicable From Date=&lt;C008020&gt; Overseas Visitor Charging Category Applicable End Date=&lt;C008030&gt;</v>
      </c>
      <c r="N16" s="519"/>
      <c r="O16" s="517" t="s">
        <v>2140</v>
      </c>
      <c r="P16" s="517" t="s">
        <v>2140</v>
      </c>
      <c r="Q16" s="517" t="s">
        <v>2140</v>
      </c>
      <c r="R16" s="108" t="s">
        <v>45</v>
      </c>
    </row>
    <row r="17" spans="1:18" s="8" customFormat="1" ht="30.6">
      <c r="A17" s="655" t="s">
        <v>856</v>
      </c>
      <c r="B17" s="656" t="s">
        <v>2174</v>
      </c>
      <c r="C17" s="656" t="s">
        <v>2175</v>
      </c>
      <c r="D17" s="128" t="s">
        <v>2176</v>
      </c>
      <c r="E17" s="32" t="s">
        <v>2177</v>
      </c>
      <c r="F17" s="32"/>
      <c r="G17" s="145"/>
      <c r="H17" s="32"/>
      <c r="I17" s="32"/>
      <c r="J17" s="32"/>
      <c r="K17" s="51"/>
      <c r="L17" s="335" t="s">
        <v>1027</v>
      </c>
      <c r="M17" s="482"/>
      <c r="N17" s="405" t="s">
        <v>3106</v>
      </c>
      <c r="O17" s="136" t="s">
        <v>2179</v>
      </c>
      <c r="P17" s="136" t="s">
        <v>2179</v>
      </c>
      <c r="Q17" s="136" t="s">
        <v>2140</v>
      </c>
      <c r="R17" s="136" t="s">
        <v>39</v>
      </c>
    </row>
    <row r="18" spans="1:18" ht="66.75" customHeight="1">
      <c r="A18" s="655" t="s">
        <v>857</v>
      </c>
      <c r="B18" s="655" t="s">
        <v>822</v>
      </c>
      <c r="C18" s="655" t="s">
        <v>2580</v>
      </c>
      <c r="D18" s="174" t="s">
        <v>2581</v>
      </c>
      <c r="E18" s="483" t="s">
        <v>824</v>
      </c>
      <c r="F18" s="258"/>
      <c r="G18" s="259"/>
      <c r="H18" s="259"/>
      <c r="I18" s="259"/>
      <c r="J18" s="259"/>
      <c r="K18" s="487"/>
      <c r="L18" s="252" t="s">
        <v>1027</v>
      </c>
      <c r="M18" s="260"/>
      <c r="N18" s="174" t="s">
        <v>2582</v>
      </c>
      <c r="O18" s="255" t="s">
        <v>2179</v>
      </c>
      <c r="P18" s="255" t="s">
        <v>2140</v>
      </c>
      <c r="Q18" s="256" t="s">
        <v>2140</v>
      </c>
      <c r="R18" s="136" t="s">
        <v>42</v>
      </c>
    </row>
    <row r="19" spans="1:18" ht="56.85" customHeight="1">
      <c r="A19" s="655" t="s">
        <v>796</v>
      </c>
      <c r="B19" s="655" t="s">
        <v>797</v>
      </c>
      <c r="C19" s="655" t="s">
        <v>799</v>
      </c>
      <c r="D19" s="257" t="s">
        <v>2183</v>
      </c>
      <c r="E19" s="483" t="s">
        <v>829</v>
      </c>
      <c r="F19" s="258"/>
      <c r="G19" s="259"/>
      <c r="H19" s="259"/>
      <c r="I19" s="259"/>
      <c r="J19" s="259"/>
      <c r="K19" s="487"/>
      <c r="L19" s="252" t="s">
        <v>1027</v>
      </c>
      <c r="M19" s="260"/>
      <c r="N19" s="124" t="s">
        <v>2184</v>
      </c>
      <c r="O19" s="255" t="s">
        <v>2179</v>
      </c>
      <c r="P19" s="255" t="s">
        <v>2140</v>
      </c>
      <c r="Q19" s="256" t="s">
        <v>2140</v>
      </c>
      <c r="R19" s="136" t="s">
        <v>42</v>
      </c>
    </row>
    <row r="20" spans="1:18" ht="36.6" customHeight="1">
      <c r="A20" s="655" t="s">
        <v>3107</v>
      </c>
      <c r="B20" s="655" t="s">
        <v>2143</v>
      </c>
      <c r="C20" s="655" t="s">
        <v>2144</v>
      </c>
      <c r="D20" s="174" t="s">
        <v>2989</v>
      </c>
      <c r="E20" s="252" t="s">
        <v>137</v>
      </c>
      <c r="F20" s="253"/>
      <c r="G20" s="254"/>
      <c r="H20" s="254"/>
      <c r="I20" s="254"/>
      <c r="J20" s="254"/>
      <c r="K20" s="488"/>
      <c r="L20" s="252" t="s">
        <v>1027</v>
      </c>
      <c r="M20" s="254"/>
      <c r="N20" s="257" t="s">
        <v>3108</v>
      </c>
      <c r="O20" s="255" t="s">
        <v>2179</v>
      </c>
      <c r="P20" s="255" t="s">
        <v>2140</v>
      </c>
      <c r="Q20" s="255" t="s">
        <v>2140</v>
      </c>
      <c r="R20" s="136" t="s">
        <v>39</v>
      </c>
    </row>
    <row r="21" spans="1:18" ht="23.25" customHeight="1">
      <c r="A21" s="655" t="s">
        <v>855</v>
      </c>
      <c r="B21" s="655" t="s">
        <v>2589</v>
      </c>
      <c r="C21" s="655" t="s">
        <v>2590</v>
      </c>
      <c r="D21" s="174" t="s">
        <v>2591</v>
      </c>
      <c r="E21" s="252" t="s">
        <v>2592</v>
      </c>
      <c r="F21" s="253"/>
      <c r="G21" s="254"/>
      <c r="H21" s="254"/>
      <c r="I21" s="254"/>
      <c r="J21" s="254"/>
      <c r="K21" s="488"/>
      <c r="L21" s="252" t="s">
        <v>1027</v>
      </c>
      <c r="M21" s="252"/>
      <c r="N21" s="127" t="s">
        <v>2593</v>
      </c>
      <c r="O21" s="252" t="s">
        <v>2179</v>
      </c>
      <c r="P21" s="252" t="s">
        <v>2179</v>
      </c>
      <c r="Q21" s="484" t="s">
        <v>2140</v>
      </c>
      <c r="R21" s="136" t="s">
        <v>39</v>
      </c>
    </row>
    <row r="22" spans="1:18" ht="24.75" customHeight="1">
      <c r="A22" s="655" t="s">
        <v>3109</v>
      </c>
      <c r="B22" s="655" t="s">
        <v>816</v>
      </c>
      <c r="C22" s="655" t="s">
        <v>2185</v>
      </c>
      <c r="D22" s="174" t="s">
        <v>2186</v>
      </c>
      <c r="E22" s="252" t="s">
        <v>818</v>
      </c>
      <c r="F22" s="258"/>
      <c r="G22" s="259"/>
      <c r="H22" s="259"/>
      <c r="I22" s="259"/>
      <c r="J22" s="259"/>
      <c r="K22" s="487"/>
      <c r="L22" s="252" t="s">
        <v>1027</v>
      </c>
      <c r="M22" s="260"/>
      <c r="N22" s="174" t="s">
        <v>3110</v>
      </c>
      <c r="O22" s="252" t="s">
        <v>2179</v>
      </c>
      <c r="P22" s="255" t="s">
        <v>2140</v>
      </c>
      <c r="Q22" s="255" t="s">
        <v>2140</v>
      </c>
      <c r="R22" s="136" t="s">
        <v>42</v>
      </c>
    </row>
    <row r="23" spans="1:18" ht="50.25" customHeight="1">
      <c r="A23" s="657" t="s">
        <v>803</v>
      </c>
      <c r="B23" s="657" t="s">
        <v>804</v>
      </c>
      <c r="C23" s="657" t="s">
        <v>2201</v>
      </c>
      <c r="D23" s="145" t="s">
        <v>2202</v>
      </c>
      <c r="E23" s="136" t="s">
        <v>806</v>
      </c>
      <c r="F23" s="485"/>
      <c r="G23" s="485"/>
      <c r="H23" s="485"/>
      <c r="I23" s="485"/>
      <c r="J23" s="485"/>
      <c r="K23" s="489"/>
      <c r="L23" s="136" t="s">
        <v>1027</v>
      </c>
      <c r="M23" s="485"/>
      <c r="N23" s="174" t="s">
        <v>809</v>
      </c>
      <c r="O23" s="136" t="s">
        <v>2179</v>
      </c>
      <c r="P23" s="136" t="s">
        <v>2179</v>
      </c>
      <c r="Q23" s="136" t="s">
        <v>2140</v>
      </c>
      <c r="R23" s="136" t="s">
        <v>42</v>
      </c>
    </row>
    <row r="24" spans="1:18">
      <c r="A24" s="236" t="s">
        <v>3111</v>
      </c>
      <c r="B24" s="230"/>
      <c r="C24" s="230"/>
      <c r="D24" s="227"/>
      <c r="E24" s="434"/>
      <c r="F24" s="227"/>
      <c r="G24" s="227"/>
      <c r="H24" s="227"/>
      <c r="I24" s="227"/>
      <c r="J24" s="227"/>
      <c r="K24" s="227"/>
      <c r="L24" s="227"/>
      <c r="M24" s="227"/>
      <c r="N24" s="227"/>
      <c r="O24" s="227"/>
      <c r="P24" s="227"/>
      <c r="Q24" s="227"/>
      <c r="R24" s="229"/>
    </row>
  </sheetData>
  <mergeCells count="21">
    <mergeCell ref="R7:R14"/>
    <mergeCell ref="K7:K14"/>
    <mergeCell ref="N7:N14"/>
    <mergeCell ref="O7:O14"/>
    <mergeCell ref="P7:P14"/>
    <mergeCell ref="Q7:Q14"/>
    <mergeCell ref="A2:D2"/>
    <mergeCell ref="M7:M14"/>
    <mergeCell ref="H4:K4"/>
    <mergeCell ref="O4:Q4"/>
    <mergeCell ref="A7:A14"/>
    <mergeCell ref="B7:B14"/>
    <mergeCell ref="C7:C14"/>
    <mergeCell ref="D7:D14"/>
    <mergeCell ref="E7:E14"/>
    <mergeCell ref="L7:L14"/>
    <mergeCell ref="H3:K3"/>
    <mergeCell ref="F3:G3"/>
    <mergeCell ref="H7:H14"/>
    <mergeCell ref="I7:I14"/>
    <mergeCell ref="J7:J14"/>
  </mergeCells>
  <pageMargins left="0.25" right="0.25" top="0.75" bottom="0.75" header="0.3" footer="0.3"/>
  <pageSetup paperSize="8" scale="46"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0">
    <tabColor theme="4" tint="0.59999389629810485"/>
    <pageSetUpPr fitToPage="1"/>
  </sheetPr>
  <dimension ref="A1:R267"/>
  <sheetViews>
    <sheetView zoomScaleNormal="100" workbookViewId="0"/>
  </sheetViews>
  <sheetFormatPr defaultRowHeight="13.2"/>
  <cols>
    <col min="1" max="1" width="9.5546875" customWidth="1"/>
    <col min="2" max="2" width="19.44140625" customWidth="1"/>
    <col min="3" max="3" width="17.77734375" customWidth="1"/>
    <col min="4" max="4" width="62.44140625" customWidth="1"/>
    <col min="5" max="5" width="14" style="12" customWidth="1"/>
    <col min="6" max="6" width="8" customWidth="1"/>
    <col min="7" max="7" width="30.77734375" customWidth="1"/>
    <col min="8" max="9" width="11.5546875" customWidth="1"/>
    <col min="10" max="10" width="10.21875" customWidth="1"/>
    <col min="11" max="11" width="32.77734375" customWidth="1"/>
    <col min="12" max="12" width="14.21875" style="7" customWidth="1"/>
    <col min="13" max="13" width="102" customWidth="1"/>
    <col min="14" max="14" width="43.77734375" customWidth="1"/>
    <col min="15" max="15" width="13.77734375" customWidth="1"/>
    <col min="16" max="16" width="12.5546875" customWidth="1"/>
    <col min="17" max="17" width="13.77734375" customWidth="1"/>
    <col min="18" max="18" width="13.21875" customWidth="1"/>
  </cols>
  <sheetData>
    <row r="1" spans="1:18" s="12" customFormat="1">
      <c r="A1" s="490" t="s">
        <v>2075</v>
      </c>
      <c r="B1" s="490" t="s">
        <v>2075</v>
      </c>
      <c r="C1" s="490" t="s">
        <v>2075</v>
      </c>
      <c r="D1" s="490" t="s">
        <v>2075</v>
      </c>
      <c r="E1" s="490" t="s">
        <v>2075</v>
      </c>
      <c r="F1" s="490" t="s">
        <v>2075</v>
      </c>
      <c r="G1" s="490" t="s">
        <v>2075</v>
      </c>
      <c r="H1" s="490" t="s">
        <v>2078</v>
      </c>
      <c r="I1" s="490" t="s">
        <v>2078</v>
      </c>
      <c r="J1" s="490" t="s">
        <v>2078</v>
      </c>
      <c r="K1" s="490" t="s">
        <v>2078</v>
      </c>
      <c r="L1" s="490" t="s">
        <v>2075</v>
      </c>
      <c r="M1" s="490" t="s">
        <v>2078</v>
      </c>
      <c r="N1" s="490" t="s">
        <v>2078</v>
      </c>
      <c r="O1" s="490" t="s">
        <v>2078</v>
      </c>
      <c r="P1" s="490" t="s">
        <v>2078</v>
      </c>
      <c r="Q1" s="490" t="s">
        <v>2078</v>
      </c>
      <c r="R1" s="490" t="s">
        <v>2075</v>
      </c>
    </row>
    <row r="2" spans="1:18" s="8" customFormat="1" ht="14.25" customHeight="1">
      <c r="A2" s="238" t="s">
        <v>3112</v>
      </c>
      <c r="B2" s="234"/>
      <c r="C2" s="230"/>
      <c r="D2" s="227"/>
      <c r="E2" s="434"/>
      <c r="F2" s="227"/>
      <c r="G2" s="227"/>
      <c r="H2" s="227"/>
      <c r="I2" s="227"/>
      <c r="J2" s="227"/>
      <c r="K2" s="227"/>
      <c r="L2" s="227"/>
      <c r="M2" s="228"/>
      <c r="N2" s="227"/>
      <c r="O2" s="227"/>
      <c r="P2" s="227"/>
      <c r="Q2" s="227"/>
      <c r="R2" s="229"/>
    </row>
    <row r="3" spans="1:18" ht="117.75" customHeight="1">
      <c r="A3" s="576" t="s">
        <v>133</v>
      </c>
      <c r="B3" s="576"/>
      <c r="C3" s="576"/>
      <c r="D3" s="576"/>
      <c r="E3" s="577"/>
      <c r="F3" s="1044" t="s">
        <v>3113</v>
      </c>
      <c r="G3" s="1045"/>
      <c r="H3" s="1044" t="s">
        <v>3114</v>
      </c>
      <c r="I3" s="1045"/>
      <c r="J3" s="1045"/>
      <c r="K3" s="1046"/>
      <c r="L3" s="578" t="s">
        <v>2952</v>
      </c>
      <c r="M3" s="579" t="str">
        <f>"Group-level error/warning messages:"&amp;"
"&amp;IF(VLOOKUP(LEFT($A3,6),MDI,20,0)=0,"",VLOOKUP(LEFT($A3,6),MDI,20,0))</f>
        <v>Group-level error/warning messages:
CYP10101 - Group rejected - No valid CYP001 group transmitted for this Local Patient Identifier (Extended). Local Patient Identifier (Extended)=&lt;C101901&gt; Service Request Identifier=&lt;C101902&gt;
CYP10102 - Group rejected - More than one CYP101 provided for this Service Request Identifier. Local Patient Identifier (Extended)=&lt;C101901&gt; Service Request Identifier=&lt;C101902&gt;
CYP10147 - Warning - No valid CYP102 group transmitted for this Service Request Identifier.  Service Request Identifier=&lt;C101902&gt;</v>
      </c>
      <c r="N3" s="580"/>
      <c r="O3" s="580"/>
      <c r="P3" s="580"/>
      <c r="Q3" s="580"/>
      <c r="R3" s="581"/>
    </row>
    <row r="4" spans="1:18" ht="83.85" customHeight="1">
      <c r="A4" s="212" t="s">
        <v>2084</v>
      </c>
      <c r="B4" s="211" t="s">
        <v>2122</v>
      </c>
      <c r="C4" s="211" t="s">
        <v>162</v>
      </c>
      <c r="D4" s="211" t="s">
        <v>87</v>
      </c>
      <c r="E4" s="216" t="s">
        <v>116</v>
      </c>
      <c r="F4" s="216" t="s">
        <v>2092</v>
      </c>
      <c r="G4" s="211" t="s">
        <v>76</v>
      </c>
      <c r="H4" s="910" t="s">
        <v>2324</v>
      </c>
      <c r="I4" s="911"/>
      <c r="J4" s="911"/>
      <c r="K4" s="912"/>
      <c r="L4" s="213" t="s">
        <v>2124</v>
      </c>
      <c r="M4" s="211" t="s">
        <v>771</v>
      </c>
      <c r="N4" s="211" t="s">
        <v>2125</v>
      </c>
      <c r="O4" s="910" t="s">
        <v>2126</v>
      </c>
      <c r="P4" s="911"/>
      <c r="Q4" s="912"/>
      <c r="R4" s="211" t="s">
        <v>2115</v>
      </c>
    </row>
    <row r="5" spans="1:18" ht="51" customHeight="1">
      <c r="A5" s="211"/>
      <c r="B5" s="211"/>
      <c r="C5" s="211"/>
      <c r="D5" s="211"/>
      <c r="E5" s="216"/>
      <c r="F5" s="211"/>
      <c r="G5" s="211"/>
      <c r="H5" s="216" t="s">
        <v>2127</v>
      </c>
      <c r="I5" s="216" t="s">
        <v>2128</v>
      </c>
      <c r="J5" s="216" t="s">
        <v>2129</v>
      </c>
      <c r="K5" s="216" t="s">
        <v>767</v>
      </c>
      <c r="L5" s="213"/>
      <c r="M5" s="211"/>
      <c r="N5" s="211" t="s">
        <v>2130</v>
      </c>
      <c r="O5" s="211" t="s">
        <v>2131</v>
      </c>
      <c r="P5" s="211" t="s">
        <v>2132</v>
      </c>
      <c r="Q5" s="211" t="s">
        <v>2133</v>
      </c>
      <c r="R5" s="211"/>
    </row>
    <row r="6" spans="1:18" s="8" customFormat="1" ht="49.5" customHeight="1">
      <c r="A6" s="196" t="s">
        <v>3115</v>
      </c>
      <c r="B6" s="65" t="s">
        <v>991</v>
      </c>
      <c r="C6" s="65" t="s">
        <v>3116</v>
      </c>
      <c r="D6" s="9" t="s">
        <v>1149</v>
      </c>
      <c r="E6" s="39" t="s">
        <v>146</v>
      </c>
      <c r="F6" s="20"/>
      <c r="G6" s="67"/>
      <c r="H6" s="49" t="s">
        <v>2138</v>
      </c>
      <c r="I6" s="49" t="s">
        <v>2138</v>
      </c>
      <c r="J6" s="49" t="s">
        <v>25</v>
      </c>
      <c r="K6" s="49" t="s">
        <v>1294</v>
      </c>
      <c r="L6" s="39" t="s">
        <v>1148</v>
      </c>
      <c r="M6" s="64" t="str">
        <f t="shared" ref="M6:M38" si="0">IF(VLOOKUP($A6,MDI,20,0)=0,"",VLOOKUP($A6,MDI,20,0))</f>
        <v>CYP10103 - Record rejected - Service Request Identifier is blank. Local Patient Identifier (Extended)=&lt;C101901&gt;
CYP10104 - Record rejected - Service Request Identifier has incorrect data format. Local Patient Identifier (Extended)=&lt;C101901&gt;</v>
      </c>
      <c r="N6" s="78"/>
      <c r="O6" s="39" t="s">
        <v>2140</v>
      </c>
      <c r="P6" s="108" t="s">
        <v>2140</v>
      </c>
      <c r="Q6" s="108" t="s">
        <v>2140</v>
      </c>
      <c r="R6" s="108" t="s">
        <v>13</v>
      </c>
    </row>
    <row r="7" spans="1:18" s="8" customFormat="1" ht="95.25" customHeight="1">
      <c r="A7" s="196" t="s">
        <v>968</v>
      </c>
      <c r="B7" s="65" t="s">
        <v>969</v>
      </c>
      <c r="C7" s="65" t="s">
        <v>1124</v>
      </c>
      <c r="D7" s="9" t="s">
        <v>2325</v>
      </c>
      <c r="E7" s="39" t="s">
        <v>146</v>
      </c>
      <c r="F7" s="20"/>
      <c r="G7" s="67"/>
      <c r="H7" s="49" t="s">
        <v>2138</v>
      </c>
      <c r="I7" s="49" t="s">
        <v>2138</v>
      </c>
      <c r="J7" s="49" t="s">
        <v>25</v>
      </c>
      <c r="K7" s="49" t="s">
        <v>1294</v>
      </c>
      <c r="L7" s="39" t="s">
        <v>1148</v>
      </c>
      <c r="M7" s="64" t="str">
        <f t="shared" si="0"/>
        <v>CYP10105 - Record rejected - Local Patient Identifier (Extended) is blank. Service Request Identifier (Extended)=&lt;C101902&gt;
CYP10106 - Record rejected - Local Patient Identifier (Extended) has incorrect data format. Local Patient Identifier (Extended)=&lt;C101901&gt;</v>
      </c>
      <c r="N7" s="78"/>
      <c r="O7" s="108" t="s">
        <v>2140</v>
      </c>
      <c r="P7" s="108" t="s">
        <v>2140</v>
      </c>
      <c r="Q7" s="108" t="s">
        <v>2140</v>
      </c>
      <c r="R7" s="108" t="s">
        <v>42</v>
      </c>
    </row>
    <row r="8" spans="1:18" s="8" customFormat="1" ht="230.25" customHeight="1">
      <c r="A8" s="197" t="s">
        <v>3117</v>
      </c>
      <c r="B8" s="65" t="s">
        <v>3118</v>
      </c>
      <c r="C8" s="279" t="s">
        <v>3119</v>
      </c>
      <c r="D8" s="64" t="s">
        <v>3120</v>
      </c>
      <c r="E8" s="19" t="s">
        <v>158</v>
      </c>
      <c r="F8" s="9"/>
      <c r="G8" s="23"/>
      <c r="H8" s="49" t="s">
        <v>2138</v>
      </c>
      <c r="I8" s="49" t="s">
        <v>2138</v>
      </c>
      <c r="J8" s="49" t="s">
        <v>2148</v>
      </c>
      <c r="K8" s="58" t="s">
        <v>3121</v>
      </c>
      <c r="L8" s="39" t="s">
        <v>1148</v>
      </c>
      <c r="M8" s="64" t="str">
        <f t="shared" si="0"/>
        <v>CYP10111 - Record rejected - Organisation Identifier (Code of Commissioner) has incorrect data format. Service Request Identifier=&lt;C101902&gt; Local Patient Identifier (Extended)=&lt;C101901&gt;
CYP10112 - Warning - Organisation Identifier (Code of Commissioner) is not in national organisation tables as a "live" organisation at any point during the reporting period. Service Request Identifier=&lt;C101902&gt; Local Patient Identifier (Extended)=&lt;C101901&gt; Organisation Identifier (Code of Commissioner)=&lt;C101912&gt;
CYP10125 - Record rejected - Organisation Identifier (Code of Commissioner) is blank. Service Request Identifier=&lt;C101902&gt; Local Patient Identifier (Extended)=&lt;C101901&gt;</v>
      </c>
      <c r="N8" s="78"/>
      <c r="O8" s="108" t="s">
        <v>2140</v>
      </c>
      <c r="P8" s="108" t="s">
        <v>2140</v>
      </c>
      <c r="Q8" s="108" t="s">
        <v>2140</v>
      </c>
      <c r="R8" s="108" t="s">
        <v>2556</v>
      </c>
    </row>
    <row r="9" spans="1:18" s="8" customFormat="1" ht="403.5" customHeight="1">
      <c r="A9" s="196" t="s">
        <v>3122</v>
      </c>
      <c r="B9" s="65" t="s">
        <v>3123</v>
      </c>
      <c r="C9" s="65" t="s">
        <v>3124</v>
      </c>
      <c r="D9" s="9" t="s">
        <v>3125</v>
      </c>
      <c r="E9" s="29" t="s">
        <v>2154</v>
      </c>
      <c r="F9" s="9"/>
      <c r="G9" s="69"/>
      <c r="H9" s="49" t="s">
        <v>2138</v>
      </c>
      <c r="I9" s="49" t="s">
        <v>2138</v>
      </c>
      <c r="J9" s="49" t="s">
        <v>25</v>
      </c>
      <c r="K9" s="58" t="s">
        <v>3126</v>
      </c>
      <c r="L9" s="39" t="s">
        <v>1148</v>
      </c>
      <c r="M9" s="64" t="str">
        <f t="shared" si="0"/>
        <v>CYP10107 - Record rejected - Referral Request Received Date is blank. Service Request Identifier=&lt;C101902&gt; Local Patient Identifier (Extended)=&lt;C101901&gt;
CYP10108 - Record rejected - Referral Request Received Date has incorrect date format. Service Request Identifier=&lt;C101902&gt; Local Patient Identifier (Extended)=&lt;C101901&gt;
CYP10138 - Record rejected - Referral Request Received Date is after the Reporting Period End Date. Service Request Identifier=&lt;C101902&gt; Local Patient Identifier (Extended)=&lt;C101901&gt; Referral Request Received Date=&lt;C101010&gt;
CYP10141 - Record rejected - Referral Request Received Date is before Person Birth Date. Service Request Identifier=&lt;C101902&gt; Local Patient Identifier (Extended)=&lt;C101901&gt; Referral Request Received Date=&lt;C101010&gt; Person Birth Date=&lt;C001060&gt;
CYP10142 - Record Rejected - Person Birth Date is blank AND Referral Request Received Date is before 1 January 1890. Service Request Identifier=&lt;C101902&gt; Local Patient Identifier (Extended)=&lt;C101901&gt; Referral Request Received Date=&lt;C101010&gt;</v>
      </c>
      <c r="N9" s="78"/>
      <c r="O9" s="108" t="s">
        <v>2140</v>
      </c>
      <c r="P9" s="108" t="s">
        <v>2140</v>
      </c>
      <c r="Q9" s="108" t="s">
        <v>2140</v>
      </c>
      <c r="R9" s="108" t="s">
        <v>3127</v>
      </c>
    </row>
    <row r="10" spans="1:18" s="8" customFormat="1" ht="61.2">
      <c r="A10" s="196" t="s">
        <v>3128</v>
      </c>
      <c r="B10" s="65" t="s">
        <v>3129</v>
      </c>
      <c r="C10" s="65" t="s">
        <v>3130</v>
      </c>
      <c r="D10" s="9" t="s">
        <v>3131</v>
      </c>
      <c r="E10" s="29" t="s">
        <v>2974</v>
      </c>
      <c r="F10" s="9"/>
      <c r="G10" s="69"/>
      <c r="H10" s="49" t="s">
        <v>25</v>
      </c>
      <c r="I10" s="49" t="s">
        <v>2138</v>
      </c>
      <c r="J10" s="49" t="s">
        <v>25</v>
      </c>
      <c r="K10" s="58" t="s">
        <v>1294</v>
      </c>
      <c r="L10" s="39" t="s">
        <v>195</v>
      </c>
      <c r="M10" s="64" t="str">
        <f t="shared" si="0"/>
        <v>CYP10109 - Record rejected - Referral Request Received Time has incorrect data format. Service Request Identifier=&lt;C101902&gt; Local Patient Identifier (Extended)=&lt;C101901&gt;</v>
      </c>
      <c r="N10" s="78"/>
      <c r="O10" s="108" t="s">
        <v>2140</v>
      </c>
      <c r="P10" s="108" t="s">
        <v>2140</v>
      </c>
      <c r="Q10" s="108" t="s">
        <v>2140</v>
      </c>
      <c r="R10" s="108" t="s">
        <v>32</v>
      </c>
    </row>
    <row r="11" spans="1:18" s="72" customFormat="1" ht="125.25" customHeight="1">
      <c r="A11" s="196" t="s">
        <v>141</v>
      </c>
      <c r="B11" s="509" t="s">
        <v>142</v>
      </c>
      <c r="C11" s="91" t="s">
        <v>3132</v>
      </c>
      <c r="D11" s="70" t="s">
        <v>3133</v>
      </c>
      <c r="E11" s="29" t="s">
        <v>146</v>
      </c>
      <c r="F11" s="70"/>
      <c r="G11" s="71"/>
      <c r="H11" s="68" t="s">
        <v>25</v>
      </c>
      <c r="I11" s="68" t="s">
        <v>2138</v>
      </c>
      <c r="J11" s="68" t="s">
        <v>25</v>
      </c>
      <c r="K11" s="58" t="s">
        <v>1294</v>
      </c>
      <c r="L11" s="39" t="s">
        <v>195</v>
      </c>
      <c r="M11" s="64" t="str">
        <f t="shared" si="0"/>
        <v>CYP10110 - Record rejected - NHS Service Agreement Line Identifier has incorrect data format. Service Request Identifier=&lt;C101902&gt; Local Patient Identifier (Extended)=&lt;C101901&gt;</v>
      </c>
      <c r="N11" s="78"/>
      <c r="O11" s="108" t="s">
        <v>2140</v>
      </c>
      <c r="P11" s="108" t="s">
        <v>2140</v>
      </c>
      <c r="Q11" s="108" t="s">
        <v>2140</v>
      </c>
      <c r="R11" s="108" t="s">
        <v>39</v>
      </c>
    </row>
    <row r="12" spans="1:18" s="8" customFormat="1" ht="12" customHeight="1">
      <c r="A12" s="999" t="s">
        <v>244</v>
      </c>
      <c r="B12" s="1002" t="s">
        <v>245</v>
      </c>
      <c r="C12" s="1002" t="s">
        <v>3134</v>
      </c>
      <c r="D12" s="921" t="s">
        <v>3135</v>
      </c>
      <c r="E12" s="927" t="s">
        <v>1213</v>
      </c>
      <c r="F12" s="44" t="s">
        <v>2339</v>
      </c>
      <c r="G12" s="58" t="s">
        <v>3136</v>
      </c>
      <c r="H12" s="996" t="s">
        <v>25</v>
      </c>
      <c r="I12" s="996" t="s">
        <v>2138</v>
      </c>
      <c r="J12" s="996" t="s">
        <v>2148</v>
      </c>
      <c r="K12" s="996" t="s">
        <v>1294</v>
      </c>
      <c r="L12" s="927" t="s">
        <v>195</v>
      </c>
      <c r="M12" s="921" t="str">
        <f t="shared" si="0"/>
        <v>CYP10115 - Record rejected - Source Of Referral For Community has incorrect data format. Service Request Identifier=&lt;C101902&gt; Local Patient Identifier (Extended)=&lt;C101901&gt;
CYP10116 - Warning - Source of Referral For Community contains an invalid national code. Service Request Identifier=&lt;C101902&gt; Local Patient Identifier (Extended)=&lt;C101901&gt; Source Of Referral For Community=&lt;C101030&gt;</v>
      </c>
      <c r="N12" s="945"/>
      <c r="O12" s="942" t="s">
        <v>2140</v>
      </c>
      <c r="P12" s="942" t="s">
        <v>2140</v>
      </c>
      <c r="Q12" s="942" t="s">
        <v>2140</v>
      </c>
      <c r="R12" s="942" t="s">
        <v>36</v>
      </c>
    </row>
    <row r="13" spans="1:18" s="8" customFormat="1" ht="12" customHeight="1">
      <c r="A13" s="1000" t="e">
        <v>#N/A</v>
      </c>
      <c r="B13" s="1003" t="e">
        <v>#N/A</v>
      </c>
      <c r="C13" s="1003" t="e">
        <v>#N/A</v>
      </c>
      <c r="D13" s="922" t="e">
        <v>#N/A</v>
      </c>
      <c r="E13" s="928" t="e">
        <v>#N/A</v>
      </c>
      <c r="F13" s="44" t="s">
        <v>2342</v>
      </c>
      <c r="G13" s="58" t="s">
        <v>3137</v>
      </c>
      <c r="H13" s="997" t="e">
        <v>#N/A</v>
      </c>
      <c r="I13" s="997" t="e">
        <v>#N/A</v>
      </c>
      <c r="J13" s="997" t="e">
        <v>#N/A</v>
      </c>
      <c r="K13" s="997" t="e">
        <v>#N/A</v>
      </c>
      <c r="L13" s="928" t="e">
        <v>#N/A</v>
      </c>
      <c r="M13" s="922" t="e">
        <f t="shared" si="0"/>
        <v>#N/A</v>
      </c>
      <c r="N13" s="946"/>
      <c r="O13" s="944"/>
      <c r="P13" s="944"/>
      <c r="Q13" s="944"/>
      <c r="R13" s="944"/>
    </row>
    <row r="14" spans="1:18" s="8" customFormat="1" ht="12" customHeight="1">
      <c r="A14" s="1000" t="e">
        <v>#N/A</v>
      </c>
      <c r="B14" s="1003" t="e">
        <v>#N/A</v>
      </c>
      <c r="C14" s="1003" t="e">
        <v>#N/A</v>
      </c>
      <c r="D14" s="922" t="e">
        <v>#N/A</v>
      </c>
      <c r="E14" s="928" t="e">
        <v>#N/A</v>
      </c>
      <c r="F14" s="44" t="s">
        <v>2344</v>
      </c>
      <c r="G14" s="58" t="s">
        <v>3138</v>
      </c>
      <c r="H14" s="997" t="e">
        <v>#N/A</v>
      </c>
      <c r="I14" s="997" t="e">
        <v>#N/A</v>
      </c>
      <c r="J14" s="997" t="e">
        <v>#N/A</v>
      </c>
      <c r="K14" s="997" t="e">
        <v>#N/A</v>
      </c>
      <c r="L14" s="928" t="e">
        <v>#N/A</v>
      </c>
      <c r="M14" s="922" t="e">
        <f t="shared" si="0"/>
        <v>#N/A</v>
      </c>
      <c r="N14" s="946"/>
      <c r="O14" s="944"/>
      <c r="P14" s="944"/>
      <c r="Q14" s="944"/>
      <c r="R14" s="944"/>
    </row>
    <row r="15" spans="1:18" s="8" customFormat="1" ht="12" customHeight="1">
      <c r="A15" s="1000" t="e">
        <v>#N/A</v>
      </c>
      <c r="B15" s="1003" t="e">
        <v>#N/A</v>
      </c>
      <c r="C15" s="1003" t="e">
        <v>#N/A</v>
      </c>
      <c r="D15" s="922" t="e">
        <v>#N/A</v>
      </c>
      <c r="E15" s="928" t="e">
        <v>#N/A</v>
      </c>
      <c r="F15" s="44" t="s">
        <v>2346</v>
      </c>
      <c r="G15" s="58" t="s">
        <v>3139</v>
      </c>
      <c r="H15" s="997" t="e">
        <v>#N/A</v>
      </c>
      <c r="I15" s="997" t="e">
        <v>#N/A</v>
      </c>
      <c r="J15" s="997" t="e">
        <v>#N/A</v>
      </c>
      <c r="K15" s="997" t="e">
        <v>#N/A</v>
      </c>
      <c r="L15" s="928" t="e">
        <v>#N/A</v>
      </c>
      <c r="M15" s="922" t="e">
        <f t="shared" si="0"/>
        <v>#N/A</v>
      </c>
      <c r="N15" s="946"/>
      <c r="O15" s="944"/>
      <c r="P15" s="944"/>
      <c r="Q15" s="944"/>
      <c r="R15" s="944"/>
    </row>
    <row r="16" spans="1:18" s="8" customFormat="1" ht="23.25" customHeight="1">
      <c r="A16" s="1000" t="e">
        <v>#N/A</v>
      </c>
      <c r="B16" s="1003" t="e">
        <v>#N/A</v>
      </c>
      <c r="C16" s="1003" t="e">
        <v>#N/A</v>
      </c>
      <c r="D16" s="922" t="e">
        <v>#N/A</v>
      </c>
      <c r="E16" s="928" t="e">
        <v>#N/A</v>
      </c>
      <c r="F16" s="44" t="s">
        <v>2348</v>
      </c>
      <c r="G16" s="58" t="s">
        <v>3140</v>
      </c>
      <c r="H16" s="997" t="e">
        <v>#N/A</v>
      </c>
      <c r="I16" s="997" t="e">
        <v>#N/A</v>
      </c>
      <c r="J16" s="997" t="e">
        <v>#N/A</v>
      </c>
      <c r="K16" s="997" t="e">
        <v>#N/A</v>
      </c>
      <c r="L16" s="928" t="e">
        <v>#N/A</v>
      </c>
      <c r="M16" s="922" t="e">
        <f t="shared" si="0"/>
        <v>#N/A</v>
      </c>
      <c r="N16" s="946"/>
      <c r="O16" s="944"/>
      <c r="P16" s="944"/>
      <c r="Q16" s="944"/>
      <c r="R16" s="944"/>
    </row>
    <row r="17" spans="1:18" s="8" customFormat="1" ht="11.25" customHeight="1">
      <c r="A17" s="1000" t="e">
        <v>#N/A</v>
      </c>
      <c r="B17" s="1003" t="e">
        <v>#N/A</v>
      </c>
      <c r="C17" s="1003" t="e">
        <v>#N/A</v>
      </c>
      <c r="D17" s="922" t="e">
        <v>#N/A</v>
      </c>
      <c r="E17" s="928" t="e">
        <v>#N/A</v>
      </c>
      <c r="F17" s="44" t="s">
        <v>2350</v>
      </c>
      <c r="G17" s="58" t="s">
        <v>3141</v>
      </c>
      <c r="H17" s="997" t="e">
        <v>#N/A</v>
      </c>
      <c r="I17" s="997" t="e">
        <v>#N/A</v>
      </c>
      <c r="J17" s="997" t="e">
        <v>#N/A</v>
      </c>
      <c r="K17" s="997" t="e">
        <v>#N/A</v>
      </c>
      <c r="L17" s="928" t="e">
        <v>#N/A</v>
      </c>
      <c r="M17" s="922" t="e">
        <f t="shared" si="0"/>
        <v>#N/A</v>
      </c>
      <c r="N17" s="946"/>
      <c r="O17" s="944"/>
      <c r="P17" s="944"/>
      <c r="Q17" s="944"/>
      <c r="R17" s="944"/>
    </row>
    <row r="18" spans="1:18" s="8" customFormat="1" ht="23.25" customHeight="1">
      <c r="A18" s="1000" t="e">
        <v>#N/A</v>
      </c>
      <c r="B18" s="1003" t="e">
        <v>#N/A</v>
      </c>
      <c r="C18" s="1003" t="e">
        <v>#N/A</v>
      </c>
      <c r="D18" s="922" t="e">
        <v>#N/A</v>
      </c>
      <c r="E18" s="928" t="e">
        <v>#N/A</v>
      </c>
      <c r="F18" s="44" t="s">
        <v>2352</v>
      </c>
      <c r="G18" s="58" t="s">
        <v>3142</v>
      </c>
      <c r="H18" s="997" t="e">
        <v>#N/A</v>
      </c>
      <c r="I18" s="997" t="e">
        <v>#N/A</v>
      </c>
      <c r="J18" s="997" t="e">
        <v>#N/A</v>
      </c>
      <c r="K18" s="997" t="e">
        <v>#N/A</v>
      </c>
      <c r="L18" s="928" t="e">
        <v>#N/A</v>
      </c>
      <c r="M18" s="922" t="e">
        <f t="shared" si="0"/>
        <v>#N/A</v>
      </c>
      <c r="N18" s="946"/>
      <c r="O18" s="944"/>
      <c r="P18" s="944"/>
      <c r="Q18" s="944"/>
      <c r="R18" s="944"/>
    </row>
    <row r="19" spans="1:18" s="8" customFormat="1" ht="12" customHeight="1">
      <c r="A19" s="1000" t="e">
        <v>#N/A</v>
      </c>
      <c r="B19" s="1003" t="e">
        <v>#N/A</v>
      </c>
      <c r="C19" s="1003" t="e">
        <v>#N/A</v>
      </c>
      <c r="D19" s="922" t="e">
        <v>#N/A</v>
      </c>
      <c r="E19" s="928" t="e">
        <v>#N/A</v>
      </c>
      <c r="F19" s="44" t="s">
        <v>2354</v>
      </c>
      <c r="G19" s="58" t="s">
        <v>3143</v>
      </c>
      <c r="H19" s="997" t="e">
        <v>#N/A</v>
      </c>
      <c r="I19" s="997" t="e">
        <v>#N/A</v>
      </c>
      <c r="J19" s="997" t="e">
        <v>#N/A</v>
      </c>
      <c r="K19" s="997" t="e">
        <v>#N/A</v>
      </c>
      <c r="L19" s="928" t="e">
        <v>#N/A</v>
      </c>
      <c r="M19" s="922" t="e">
        <f t="shared" si="0"/>
        <v>#N/A</v>
      </c>
      <c r="N19" s="946"/>
      <c r="O19" s="944"/>
      <c r="P19" s="944"/>
      <c r="Q19" s="944"/>
      <c r="R19" s="944"/>
    </row>
    <row r="20" spans="1:18" s="8" customFormat="1" ht="12" customHeight="1">
      <c r="A20" s="1000" t="e">
        <v>#N/A</v>
      </c>
      <c r="B20" s="1003" t="e">
        <v>#N/A</v>
      </c>
      <c r="C20" s="1003" t="e">
        <v>#N/A</v>
      </c>
      <c r="D20" s="922" t="e">
        <v>#N/A</v>
      </c>
      <c r="E20" s="928" t="e">
        <v>#N/A</v>
      </c>
      <c r="F20" s="44" t="s">
        <v>3144</v>
      </c>
      <c r="G20" s="58" t="s">
        <v>3145</v>
      </c>
      <c r="H20" s="997" t="e">
        <v>#N/A</v>
      </c>
      <c r="I20" s="997" t="e">
        <v>#N/A</v>
      </c>
      <c r="J20" s="997" t="e">
        <v>#N/A</v>
      </c>
      <c r="K20" s="997" t="e">
        <v>#N/A</v>
      </c>
      <c r="L20" s="928" t="e">
        <v>#N/A</v>
      </c>
      <c r="M20" s="922" t="e">
        <f t="shared" si="0"/>
        <v>#N/A</v>
      </c>
      <c r="N20" s="946"/>
      <c r="O20" s="944"/>
      <c r="P20" s="944"/>
      <c r="Q20" s="944"/>
      <c r="R20" s="944"/>
    </row>
    <row r="21" spans="1:18" s="8" customFormat="1" ht="12" customHeight="1">
      <c r="A21" s="1000" t="e">
        <v>#N/A</v>
      </c>
      <c r="B21" s="1003" t="e">
        <v>#N/A</v>
      </c>
      <c r="C21" s="1003" t="e">
        <v>#N/A</v>
      </c>
      <c r="D21" s="922" t="e">
        <v>#N/A</v>
      </c>
      <c r="E21" s="928" t="e">
        <v>#N/A</v>
      </c>
      <c r="F21" s="44" t="s">
        <v>3146</v>
      </c>
      <c r="G21" s="58" t="s">
        <v>3147</v>
      </c>
      <c r="H21" s="997" t="e">
        <v>#N/A</v>
      </c>
      <c r="I21" s="997" t="e">
        <v>#N/A</v>
      </c>
      <c r="J21" s="997" t="e">
        <v>#N/A</v>
      </c>
      <c r="K21" s="997" t="e">
        <v>#N/A</v>
      </c>
      <c r="L21" s="928" t="e">
        <v>#N/A</v>
      </c>
      <c r="M21" s="922" t="e">
        <f t="shared" si="0"/>
        <v>#N/A</v>
      </c>
      <c r="N21" s="946"/>
      <c r="O21" s="944"/>
      <c r="P21" s="944"/>
      <c r="Q21" s="944"/>
      <c r="R21" s="944"/>
    </row>
    <row r="22" spans="1:18" s="8" customFormat="1" ht="12" customHeight="1">
      <c r="A22" s="1000" t="e">
        <v>#N/A</v>
      </c>
      <c r="B22" s="1003" t="e">
        <v>#N/A</v>
      </c>
      <c r="C22" s="1003" t="e">
        <v>#N/A</v>
      </c>
      <c r="D22" s="922" t="e">
        <v>#N/A</v>
      </c>
      <c r="E22" s="928" t="e">
        <v>#N/A</v>
      </c>
      <c r="F22" s="44" t="s">
        <v>3148</v>
      </c>
      <c r="G22" s="58" t="s">
        <v>3149</v>
      </c>
      <c r="H22" s="997" t="e">
        <v>#N/A</v>
      </c>
      <c r="I22" s="997" t="e">
        <v>#N/A</v>
      </c>
      <c r="J22" s="997" t="e">
        <v>#N/A</v>
      </c>
      <c r="K22" s="997" t="e">
        <v>#N/A</v>
      </c>
      <c r="L22" s="928" t="e">
        <v>#N/A</v>
      </c>
      <c r="M22" s="922" t="e">
        <f t="shared" si="0"/>
        <v>#N/A</v>
      </c>
      <c r="N22" s="946"/>
      <c r="O22" s="944"/>
      <c r="P22" s="944"/>
      <c r="Q22" s="944"/>
      <c r="R22" s="944"/>
    </row>
    <row r="23" spans="1:18" s="8" customFormat="1" ht="12" customHeight="1">
      <c r="A23" s="1000" t="e">
        <v>#N/A</v>
      </c>
      <c r="B23" s="1003" t="e">
        <v>#N/A</v>
      </c>
      <c r="C23" s="1003" t="e">
        <v>#N/A</v>
      </c>
      <c r="D23" s="922" t="e">
        <v>#N/A</v>
      </c>
      <c r="E23" s="928" t="e">
        <v>#N/A</v>
      </c>
      <c r="F23" s="44" t="s">
        <v>3150</v>
      </c>
      <c r="G23" s="58" t="s">
        <v>2546</v>
      </c>
      <c r="H23" s="997" t="e">
        <v>#N/A</v>
      </c>
      <c r="I23" s="997" t="e">
        <v>#N/A</v>
      </c>
      <c r="J23" s="997" t="e">
        <v>#N/A</v>
      </c>
      <c r="K23" s="997" t="e">
        <v>#N/A</v>
      </c>
      <c r="L23" s="928" t="e">
        <v>#N/A</v>
      </c>
      <c r="M23" s="922" t="e">
        <f t="shared" si="0"/>
        <v>#N/A</v>
      </c>
      <c r="N23" s="946"/>
      <c r="O23" s="944"/>
      <c r="P23" s="944"/>
      <c r="Q23" s="944"/>
      <c r="R23" s="944"/>
    </row>
    <row r="24" spans="1:18" s="8" customFormat="1" ht="12" customHeight="1">
      <c r="A24" s="1000" t="e">
        <v>#N/A</v>
      </c>
      <c r="B24" s="1003" t="e">
        <v>#N/A</v>
      </c>
      <c r="C24" s="1003" t="e">
        <v>#N/A</v>
      </c>
      <c r="D24" s="922" t="e">
        <v>#N/A</v>
      </c>
      <c r="E24" s="928" t="e">
        <v>#N/A</v>
      </c>
      <c r="F24" s="44" t="s">
        <v>3151</v>
      </c>
      <c r="G24" s="58" t="s">
        <v>2547</v>
      </c>
      <c r="H24" s="997" t="e">
        <v>#N/A</v>
      </c>
      <c r="I24" s="997" t="e">
        <v>#N/A</v>
      </c>
      <c r="J24" s="997" t="e">
        <v>#N/A</v>
      </c>
      <c r="K24" s="997" t="e">
        <v>#N/A</v>
      </c>
      <c r="L24" s="928" t="e">
        <v>#N/A</v>
      </c>
      <c r="M24" s="922" t="e">
        <f t="shared" si="0"/>
        <v>#N/A</v>
      </c>
      <c r="N24" s="946"/>
      <c r="O24" s="944"/>
      <c r="P24" s="944"/>
      <c r="Q24" s="944"/>
      <c r="R24" s="944"/>
    </row>
    <row r="25" spans="1:18" s="8" customFormat="1" ht="11.25" customHeight="1">
      <c r="A25" s="1000" t="e">
        <v>#N/A</v>
      </c>
      <c r="B25" s="1003" t="e">
        <v>#N/A</v>
      </c>
      <c r="C25" s="1003" t="e">
        <v>#N/A</v>
      </c>
      <c r="D25" s="922" t="e">
        <v>#N/A</v>
      </c>
      <c r="E25" s="928" t="e">
        <v>#N/A</v>
      </c>
      <c r="F25" s="44" t="s">
        <v>3152</v>
      </c>
      <c r="G25" s="58" t="s">
        <v>3153</v>
      </c>
      <c r="H25" s="997" t="e">
        <v>#N/A</v>
      </c>
      <c r="I25" s="997" t="e">
        <v>#N/A</v>
      </c>
      <c r="J25" s="997" t="e">
        <v>#N/A</v>
      </c>
      <c r="K25" s="997" t="e">
        <v>#N/A</v>
      </c>
      <c r="L25" s="928" t="e">
        <v>#N/A</v>
      </c>
      <c r="M25" s="922" t="e">
        <f t="shared" si="0"/>
        <v>#N/A</v>
      </c>
      <c r="N25" s="946"/>
      <c r="O25" s="944"/>
      <c r="P25" s="944"/>
      <c r="Q25" s="944"/>
      <c r="R25" s="944"/>
    </row>
    <row r="26" spans="1:18" s="8" customFormat="1" ht="13.35" customHeight="1">
      <c r="A26" s="1000" t="e">
        <v>#N/A</v>
      </c>
      <c r="B26" s="1003" t="e">
        <v>#N/A</v>
      </c>
      <c r="C26" s="1003" t="e">
        <v>#N/A</v>
      </c>
      <c r="D26" s="922" t="e">
        <v>#N/A</v>
      </c>
      <c r="E26" s="928" t="e">
        <v>#N/A</v>
      </c>
      <c r="F26" s="44" t="s">
        <v>3154</v>
      </c>
      <c r="G26" s="58" t="s">
        <v>3155</v>
      </c>
      <c r="H26" s="997" t="e">
        <v>#N/A</v>
      </c>
      <c r="I26" s="997" t="e">
        <v>#N/A</v>
      </c>
      <c r="J26" s="997" t="e">
        <v>#N/A</v>
      </c>
      <c r="K26" s="997" t="e">
        <v>#N/A</v>
      </c>
      <c r="L26" s="928" t="e">
        <v>#N/A</v>
      </c>
      <c r="M26" s="922" t="e">
        <f t="shared" si="0"/>
        <v>#N/A</v>
      </c>
      <c r="N26" s="946"/>
      <c r="O26" s="944"/>
      <c r="P26" s="944"/>
      <c r="Q26" s="944"/>
      <c r="R26" s="944"/>
    </row>
    <row r="27" spans="1:18" s="8" customFormat="1" ht="12" customHeight="1">
      <c r="A27" s="1000" t="e">
        <v>#N/A</v>
      </c>
      <c r="B27" s="1003" t="e">
        <v>#N/A</v>
      </c>
      <c r="C27" s="1003" t="e">
        <v>#N/A</v>
      </c>
      <c r="D27" s="922" t="e">
        <v>#N/A</v>
      </c>
      <c r="E27" s="928" t="e">
        <v>#N/A</v>
      </c>
      <c r="F27" s="44" t="s">
        <v>3156</v>
      </c>
      <c r="G27" s="58" t="s">
        <v>3157</v>
      </c>
      <c r="H27" s="997" t="e">
        <v>#N/A</v>
      </c>
      <c r="I27" s="997" t="e">
        <v>#N/A</v>
      </c>
      <c r="J27" s="997" t="e">
        <v>#N/A</v>
      </c>
      <c r="K27" s="997" t="e">
        <v>#N/A</v>
      </c>
      <c r="L27" s="928" t="e">
        <v>#N/A</v>
      </c>
      <c r="M27" s="922" t="e">
        <f t="shared" si="0"/>
        <v>#N/A</v>
      </c>
      <c r="N27" s="946"/>
      <c r="O27" s="944"/>
      <c r="P27" s="944"/>
      <c r="Q27" s="944"/>
      <c r="R27" s="944"/>
    </row>
    <row r="28" spans="1:18" s="8" customFormat="1" ht="12" customHeight="1">
      <c r="A28" s="1000" t="e">
        <v>#N/A</v>
      </c>
      <c r="B28" s="1003" t="e">
        <v>#N/A</v>
      </c>
      <c r="C28" s="1003" t="e">
        <v>#N/A</v>
      </c>
      <c r="D28" s="922" t="e">
        <v>#N/A</v>
      </c>
      <c r="E28" s="928" t="e">
        <v>#N/A</v>
      </c>
      <c r="F28" s="44" t="s">
        <v>3158</v>
      </c>
      <c r="G28" s="58" t="s">
        <v>3159</v>
      </c>
      <c r="H28" s="997" t="e">
        <v>#N/A</v>
      </c>
      <c r="I28" s="997" t="e">
        <v>#N/A</v>
      </c>
      <c r="J28" s="997" t="e">
        <v>#N/A</v>
      </c>
      <c r="K28" s="997" t="e">
        <v>#N/A</v>
      </c>
      <c r="L28" s="928" t="e">
        <v>#N/A</v>
      </c>
      <c r="M28" s="922" t="e">
        <f t="shared" si="0"/>
        <v>#N/A</v>
      </c>
      <c r="N28" s="946"/>
      <c r="O28" s="944"/>
      <c r="P28" s="944"/>
      <c r="Q28" s="944"/>
      <c r="R28" s="944"/>
    </row>
    <row r="29" spans="1:18" s="8" customFormat="1" ht="12" customHeight="1">
      <c r="A29" s="1000" t="e">
        <v>#N/A</v>
      </c>
      <c r="B29" s="1003" t="e">
        <v>#N/A</v>
      </c>
      <c r="C29" s="1003" t="e">
        <v>#N/A</v>
      </c>
      <c r="D29" s="922" t="e">
        <v>#N/A</v>
      </c>
      <c r="E29" s="928" t="e">
        <v>#N/A</v>
      </c>
      <c r="F29" s="44" t="s">
        <v>3160</v>
      </c>
      <c r="G29" s="58" t="s">
        <v>3161</v>
      </c>
      <c r="H29" s="997" t="e">
        <v>#N/A</v>
      </c>
      <c r="I29" s="997" t="e">
        <v>#N/A</v>
      </c>
      <c r="J29" s="997" t="e">
        <v>#N/A</v>
      </c>
      <c r="K29" s="997" t="e">
        <v>#N/A</v>
      </c>
      <c r="L29" s="928" t="e">
        <v>#N/A</v>
      </c>
      <c r="M29" s="922" t="e">
        <f t="shared" si="0"/>
        <v>#N/A</v>
      </c>
      <c r="N29" s="946"/>
      <c r="O29" s="944"/>
      <c r="P29" s="944"/>
      <c r="Q29" s="944"/>
      <c r="R29" s="944"/>
    </row>
    <row r="30" spans="1:18" s="8" customFormat="1" ht="12" customHeight="1">
      <c r="A30" s="1000" t="e">
        <v>#N/A</v>
      </c>
      <c r="B30" s="1003" t="e">
        <v>#N/A</v>
      </c>
      <c r="C30" s="1003" t="e">
        <v>#N/A</v>
      </c>
      <c r="D30" s="922" t="e">
        <v>#N/A</v>
      </c>
      <c r="E30" s="928" t="e">
        <v>#N/A</v>
      </c>
      <c r="F30" s="44" t="s">
        <v>3162</v>
      </c>
      <c r="G30" s="58" t="s">
        <v>3163</v>
      </c>
      <c r="H30" s="997" t="e">
        <v>#N/A</v>
      </c>
      <c r="I30" s="997" t="e">
        <v>#N/A</v>
      </c>
      <c r="J30" s="997" t="e">
        <v>#N/A</v>
      </c>
      <c r="K30" s="997" t="e">
        <v>#N/A</v>
      </c>
      <c r="L30" s="928" t="e">
        <v>#N/A</v>
      </c>
      <c r="M30" s="922" t="e">
        <f t="shared" si="0"/>
        <v>#N/A</v>
      </c>
      <c r="N30" s="946"/>
      <c r="O30" s="944"/>
      <c r="P30" s="944"/>
      <c r="Q30" s="944"/>
      <c r="R30" s="944"/>
    </row>
    <row r="31" spans="1:18" s="8" customFormat="1" ht="12" customHeight="1">
      <c r="A31" s="1000" t="e">
        <v>#N/A</v>
      </c>
      <c r="B31" s="1003" t="e">
        <v>#N/A</v>
      </c>
      <c r="C31" s="1003" t="e">
        <v>#N/A</v>
      </c>
      <c r="D31" s="922" t="e">
        <v>#N/A</v>
      </c>
      <c r="E31" s="928" t="e">
        <v>#N/A</v>
      </c>
      <c r="F31" s="44" t="s">
        <v>3164</v>
      </c>
      <c r="G31" s="58" t="s">
        <v>3165</v>
      </c>
      <c r="H31" s="997" t="e">
        <v>#N/A</v>
      </c>
      <c r="I31" s="997" t="e">
        <v>#N/A</v>
      </c>
      <c r="J31" s="997" t="e">
        <v>#N/A</v>
      </c>
      <c r="K31" s="997" t="e">
        <v>#N/A</v>
      </c>
      <c r="L31" s="928" t="e">
        <v>#N/A</v>
      </c>
      <c r="M31" s="922" t="e">
        <f t="shared" si="0"/>
        <v>#N/A</v>
      </c>
      <c r="N31" s="946"/>
      <c r="O31" s="944"/>
      <c r="P31" s="944"/>
      <c r="Q31" s="944"/>
      <c r="R31" s="944"/>
    </row>
    <row r="32" spans="1:18" s="8" customFormat="1" ht="12" customHeight="1">
      <c r="A32" s="1000" t="e">
        <v>#N/A</v>
      </c>
      <c r="B32" s="1003" t="e">
        <v>#N/A</v>
      </c>
      <c r="C32" s="1003" t="e">
        <v>#N/A</v>
      </c>
      <c r="D32" s="922" t="e">
        <v>#N/A</v>
      </c>
      <c r="E32" s="928" t="e">
        <v>#N/A</v>
      </c>
      <c r="F32" s="44" t="s">
        <v>3166</v>
      </c>
      <c r="G32" s="58" t="s">
        <v>3167</v>
      </c>
      <c r="H32" s="997" t="e">
        <v>#N/A</v>
      </c>
      <c r="I32" s="997" t="e">
        <v>#N/A</v>
      </c>
      <c r="J32" s="997" t="e">
        <v>#N/A</v>
      </c>
      <c r="K32" s="997" t="e">
        <v>#N/A</v>
      </c>
      <c r="L32" s="928" t="e">
        <v>#N/A</v>
      </c>
      <c r="M32" s="922" t="e">
        <f t="shared" si="0"/>
        <v>#N/A</v>
      </c>
      <c r="N32" s="946"/>
      <c r="O32" s="944"/>
      <c r="P32" s="944"/>
      <c r="Q32" s="944"/>
      <c r="R32" s="944"/>
    </row>
    <row r="33" spans="1:18" s="8" customFormat="1" ht="12" customHeight="1">
      <c r="A33" s="1000" t="e">
        <v>#N/A</v>
      </c>
      <c r="B33" s="1003" t="e">
        <v>#N/A</v>
      </c>
      <c r="C33" s="1003" t="e">
        <v>#N/A</v>
      </c>
      <c r="D33" s="922" t="e">
        <v>#N/A</v>
      </c>
      <c r="E33" s="928" t="e">
        <v>#N/A</v>
      </c>
      <c r="F33" s="44" t="s">
        <v>3168</v>
      </c>
      <c r="G33" s="58" t="s">
        <v>3169</v>
      </c>
      <c r="H33" s="997" t="e">
        <v>#N/A</v>
      </c>
      <c r="I33" s="997" t="e">
        <v>#N/A</v>
      </c>
      <c r="J33" s="997" t="e">
        <v>#N/A</v>
      </c>
      <c r="K33" s="997" t="e">
        <v>#N/A</v>
      </c>
      <c r="L33" s="928" t="e">
        <v>#N/A</v>
      </c>
      <c r="M33" s="922" t="e">
        <f t="shared" si="0"/>
        <v>#N/A</v>
      </c>
      <c r="N33" s="946"/>
      <c r="O33" s="944"/>
      <c r="P33" s="944"/>
      <c r="Q33" s="944"/>
      <c r="R33" s="944"/>
    </row>
    <row r="34" spans="1:18" s="8" customFormat="1" ht="12.75" customHeight="1">
      <c r="A34" s="1000" t="e">
        <v>#N/A</v>
      </c>
      <c r="B34" s="1003" t="e">
        <v>#N/A</v>
      </c>
      <c r="C34" s="1003" t="e">
        <v>#N/A</v>
      </c>
      <c r="D34" s="922" t="e">
        <v>#N/A</v>
      </c>
      <c r="E34" s="928" t="e">
        <v>#N/A</v>
      </c>
      <c r="F34" s="44" t="s">
        <v>3170</v>
      </c>
      <c r="G34" s="58" t="s">
        <v>3171</v>
      </c>
      <c r="H34" s="997" t="e">
        <v>#N/A</v>
      </c>
      <c r="I34" s="997" t="e">
        <v>#N/A</v>
      </c>
      <c r="J34" s="997" t="e">
        <v>#N/A</v>
      </c>
      <c r="K34" s="997" t="e">
        <v>#N/A</v>
      </c>
      <c r="L34" s="928" t="e">
        <v>#N/A</v>
      </c>
      <c r="M34" s="922" t="e">
        <f t="shared" si="0"/>
        <v>#N/A</v>
      </c>
      <c r="N34" s="946"/>
      <c r="O34" s="944"/>
      <c r="P34" s="944"/>
      <c r="Q34" s="944"/>
      <c r="R34" s="944"/>
    </row>
    <row r="35" spans="1:18" s="8" customFormat="1" ht="12.75" customHeight="1">
      <c r="A35" s="1000"/>
      <c r="B35" s="1003"/>
      <c r="C35" s="1003"/>
      <c r="D35" s="922"/>
      <c r="E35" s="928"/>
      <c r="F35" s="44" t="s">
        <v>3172</v>
      </c>
      <c r="G35" s="58" t="s">
        <v>3173</v>
      </c>
      <c r="H35" s="997"/>
      <c r="I35" s="997"/>
      <c r="J35" s="997"/>
      <c r="K35" s="997"/>
      <c r="L35" s="928"/>
      <c r="M35" s="922"/>
      <c r="N35" s="946"/>
      <c r="O35" s="944"/>
      <c r="P35" s="944"/>
      <c r="Q35" s="944"/>
      <c r="R35" s="944"/>
    </row>
    <row r="36" spans="1:18" s="8" customFormat="1" ht="12.75" customHeight="1">
      <c r="A36" s="1001" t="e">
        <v>#N/A</v>
      </c>
      <c r="B36" s="828" t="e">
        <v>#N/A</v>
      </c>
      <c r="C36" s="828" t="e">
        <v>#N/A</v>
      </c>
      <c r="D36" s="922" t="e">
        <v>#N/A</v>
      </c>
      <c r="E36" s="928" t="e">
        <v>#N/A</v>
      </c>
      <c r="F36" s="44" t="s">
        <v>2406</v>
      </c>
      <c r="G36" s="58" t="s">
        <v>3174</v>
      </c>
      <c r="H36" s="998" t="e">
        <v>#N/A</v>
      </c>
      <c r="I36" s="997" t="e">
        <v>#N/A</v>
      </c>
      <c r="J36" s="997" t="e">
        <v>#N/A</v>
      </c>
      <c r="K36" s="997" t="e">
        <v>#N/A</v>
      </c>
      <c r="L36" s="929" t="e">
        <v>#N/A</v>
      </c>
      <c r="M36" s="923" t="e">
        <f t="shared" si="0"/>
        <v>#N/A</v>
      </c>
      <c r="N36" s="947"/>
      <c r="O36" s="943"/>
      <c r="P36" s="943"/>
      <c r="Q36" s="943"/>
      <c r="R36" s="943"/>
    </row>
    <row r="37" spans="1:18" s="8" customFormat="1" ht="81.75" customHeight="1">
      <c r="A37" s="196" t="s">
        <v>132</v>
      </c>
      <c r="B37" s="187" t="s">
        <v>134</v>
      </c>
      <c r="C37" s="187" t="s">
        <v>3175</v>
      </c>
      <c r="D37" s="9" t="s">
        <v>3176</v>
      </c>
      <c r="E37" s="19" t="s">
        <v>138</v>
      </c>
      <c r="F37" s="9"/>
      <c r="G37" s="23"/>
      <c r="H37" s="39" t="s">
        <v>25</v>
      </c>
      <c r="I37" s="39" t="s">
        <v>2138</v>
      </c>
      <c r="J37" s="39" t="s">
        <v>2148</v>
      </c>
      <c r="K37" s="64" t="s">
        <v>3177</v>
      </c>
      <c r="L37" s="39" t="s">
        <v>195</v>
      </c>
      <c r="M37" s="64" t="str">
        <f t="shared" si="0"/>
        <v>CYP10117 - Record rejected - Organisation Identifier (Referring Organisation) has incorrect data format. Service Request Identifier=&lt;C101902&gt; Local Patient Identifier (Extended)=&lt;C101901&gt;
CYP10118 - Warning - Organisation Identifier (Referring Organisation) is not in national organisation tables as a "live" organisation at any point during the reporting period. Service Request Identifier=&lt;C101902&gt; Local Patient Identifier (Extended)=&lt;C101901&gt; Referring Organisation Identifier=&lt;C101040&gt;</v>
      </c>
      <c r="N37" s="118"/>
      <c r="O37" s="19" t="s">
        <v>2140</v>
      </c>
      <c r="P37" s="47" t="s">
        <v>2140</v>
      </c>
      <c r="Q37" s="47" t="s">
        <v>2140</v>
      </c>
      <c r="R37" s="108" t="s">
        <v>39</v>
      </c>
    </row>
    <row r="38" spans="1:18" s="8" customFormat="1" ht="11.25" customHeight="1">
      <c r="A38" s="1047" t="s">
        <v>222</v>
      </c>
      <c r="B38" s="1049" t="s">
        <v>223</v>
      </c>
      <c r="C38" s="1049" t="s">
        <v>3178</v>
      </c>
      <c r="D38" s="1051" t="s">
        <v>228</v>
      </c>
      <c r="E38" s="1053" t="s">
        <v>2429</v>
      </c>
      <c r="F38" s="49" t="s">
        <v>3179</v>
      </c>
      <c r="G38" s="58" t="s">
        <v>3180</v>
      </c>
      <c r="H38" s="1053" t="s">
        <v>25</v>
      </c>
      <c r="I38" s="1053" t="s">
        <v>2138</v>
      </c>
      <c r="J38" s="1053" t="s">
        <v>2148</v>
      </c>
      <c r="K38" s="1053" t="s">
        <v>1294</v>
      </c>
      <c r="L38" s="927" t="s">
        <v>195</v>
      </c>
      <c r="M38" s="921" t="str">
        <f t="shared" si="0"/>
        <v>CYP10119 - Record rejected - Referring Care Professional Staff Group (Community Care) has incorrect data format. Service Request Identifier=&lt;C101902&gt; Local Patient Identifier (Extended)=&lt;C101901&gt;
CYP10120 - Warning - Referring Care Professional Staff Group (Community Care) contains an invalid national code. Service Request Identifier=&lt;C101902&gt; Local Patient Identifier (Extended)=&lt;C101901&gt; Referring Care Professional Staff Group (Community Care)=&lt;C101050&gt;</v>
      </c>
      <c r="N38" s="1063"/>
      <c r="O38" s="1063" t="s">
        <v>2140</v>
      </c>
      <c r="P38" s="1062" t="s">
        <v>2140</v>
      </c>
      <c r="Q38" s="1062" t="s">
        <v>2140</v>
      </c>
      <c r="R38" s="1062" t="s">
        <v>39</v>
      </c>
    </row>
    <row r="39" spans="1:18" s="8" customFormat="1" ht="12" customHeight="1">
      <c r="A39" s="1048" t="e">
        <v>#N/A</v>
      </c>
      <c r="B39" s="1050" t="e">
        <v>#N/A</v>
      </c>
      <c r="C39" s="1050" t="e">
        <v>#N/A</v>
      </c>
      <c r="D39" s="1052" t="e">
        <v>#N/A</v>
      </c>
      <c r="E39" s="1054" t="e">
        <v>#N/A</v>
      </c>
      <c r="F39" s="49" t="s">
        <v>3181</v>
      </c>
      <c r="G39" s="58" t="s">
        <v>3182</v>
      </c>
      <c r="H39" s="1054" t="e">
        <v>#N/A</v>
      </c>
      <c r="I39" s="1054" t="e">
        <v>#N/A</v>
      </c>
      <c r="J39" s="1054" t="e">
        <v>#N/A</v>
      </c>
      <c r="K39" s="1054" t="e">
        <v>#N/A</v>
      </c>
      <c r="L39" s="928" t="e">
        <v>#N/A</v>
      </c>
      <c r="M39" s="922" t="e">
        <f t="shared" ref="M39:M68" si="1">IF(VLOOKUP($A39,MDI,20,0)=0,"",VLOOKUP($A39,MDI,20,0))</f>
        <v>#N/A</v>
      </c>
      <c r="N39" s="1063"/>
      <c r="O39" s="1063"/>
      <c r="P39" s="1062"/>
      <c r="Q39" s="1062"/>
      <c r="R39" s="1062"/>
    </row>
    <row r="40" spans="1:18" s="8" customFormat="1" ht="12" customHeight="1">
      <c r="A40" s="1048" t="e">
        <v>#N/A</v>
      </c>
      <c r="B40" s="1050" t="e">
        <v>#N/A</v>
      </c>
      <c r="C40" s="1050" t="e">
        <v>#N/A</v>
      </c>
      <c r="D40" s="1052" t="e">
        <v>#N/A</v>
      </c>
      <c r="E40" s="1054" t="e">
        <v>#N/A</v>
      </c>
      <c r="F40" s="49" t="s">
        <v>3183</v>
      </c>
      <c r="G40" s="58" t="s">
        <v>3184</v>
      </c>
      <c r="H40" s="1054" t="e">
        <v>#N/A</v>
      </c>
      <c r="I40" s="1054" t="e">
        <v>#N/A</v>
      </c>
      <c r="J40" s="1054" t="e">
        <v>#N/A</v>
      </c>
      <c r="K40" s="1054" t="e">
        <v>#N/A</v>
      </c>
      <c r="L40" s="928" t="e">
        <v>#N/A</v>
      </c>
      <c r="M40" s="922" t="e">
        <f t="shared" si="1"/>
        <v>#N/A</v>
      </c>
      <c r="N40" s="1063"/>
      <c r="O40" s="1063"/>
      <c r="P40" s="1062"/>
      <c r="Q40" s="1062"/>
      <c r="R40" s="1062"/>
    </row>
    <row r="41" spans="1:18" s="8" customFormat="1" ht="12" customHeight="1">
      <c r="A41" s="1048" t="e">
        <v>#N/A</v>
      </c>
      <c r="B41" s="1050" t="e">
        <v>#N/A</v>
      </c>
      <c r="C41" s="1050" t="e">
        <v>#N/A</v>
      </c>
      <c r="D41" s="1052" t="e">
        <v>#N/A</v>
      </c>
      <c r="E41" s="1054" t="e">
        <v>#N/A</v>
      </c>
      <c r="F41" s="49" t="s">
        <v>3185</v>
      </c>
      <c r="G41" s="58" t="s">
        <v>3186</v>
      </c>
      <c r="H41" s="1054" t="e">
        <v>#N/A</v>
      </c>
      <c r="I41" s="1054" t="e">
        <v>#N/A</v>
      </c>
      <c r="J41" s="1054" t="e">
        <v>#N/A</v>
      </c>
      <c r="K41" s="1054" t="e">
        <v>#N/A</v>
      </c>
      <c r="L41" s="928" t="e">
        <v>#N/A</v>
      </c>
      <c r="M41" s="922" t="e">
        <f t="shared" si="1"/>
        <v>#N/A</v>
      </c>
      <c r="N41" s="1063"/>
      <c r="O41" s="1063"/>
      <c r="P41" s="1062"/>
      <c r="Q41" s="1062"/>
      <c r="R41" s="1062"/>
    </row>
    <row r="42" spans="1:18" s="8" customFormat="1" ht="12" customHeight="1">
      <c r="A42" s="1048" t="e">
        <v>#N/A</v>
      </c>
      <c r="B42" s="1050" t="e">
        <v>#N/A</v>
      </c>
      <c r="C42" s="1050" t="e">
        <v>#N/A</v>
      </c>
      <c r="D42" s="1052" t="e">
        <v>#N/A</v>
      </c>
      <c r="E42" s="1054" t="e">
        <v>#N/A</v>
      </c>
      <c r="F42" s="49" t="s">
        <v>3187</v>
      </c>
      <c r="G42" s="58" t="s">
        <v>3188</v>
      </c>
      <c r="H42" s="1054" t="e">
        <v>#N/A</v>
      </c>
      <c r="I42" s="1054" t="e">
        <v>#N/A</v>
      </c>
      <c r="J42" s="1054" t="e">
        <v>#N/A</v>
      </c>
      <c r="K42" s="1054" t="e">
        <v>#N/A</v>
      </c>
      <c r="L42" s="928" t="e">
        <v>#N/A</v>
      </c>
      <c r="M42" s="922" t="e">
        <f t="shared" si="1"/>
        <v>#N/A</v>
      </c>
      <c r="N42" s="1063"/>
      <c r="O42" s="1063"/>
      <c r="P42" s="1062"/>
      <c r="Q42" s="1062"/>
      <c r="R42" s="1062"/>
    </row>
    <row r="43" spans="1:18" s="8" customFormat="1" ht="12" customHeight="1">
      <c r="A43" s="1048" t="e">
        <v>#N/A</v>
      </c>
      <c r="B43" s="1050" t="e">
        <v>#N/A</v>
      </c>
      <c r="C43" s="1050" t="e">
        <v>#N/A</v>
      </c>
      <c r="D43" s="1052" t="e">
        <v>#N/A</v>
      </c>
      <c r="E43" s="1054" t="e">
        <v>#N/A</v>
      </c>
      <c r="F43" s="49" t="s">
        <v>3189</v>
      </c>
      <c r="G43" s="58" t="s">
        <v>3190</v>
      </c>
      <c r="H43" s="1054" t="e">
        <v>#N/A</v>
      </c>
      <c r="I43" s="1054" t="e">
        <v>#N/A</v>
      </c>
      <c r="J43" s="1054" t="e">
        <v>#N/A</v>
      </c>
      <c r="K43" s="1054" t="e">
        <v>#N/A</v>
      </c>
      <c r="L43" s="928" t="e">
        <v>#N/A</v>
      </c>
      <c r="M43" s="922" t="e">
        <f t="shared" si="1"/>
        <v>#N/A</v>
      </c>
      <c r="N43" s="1063"/>
      <c r="O43" s="1063"/>
      <c r="P43" s="1062"/>
      <c r="Q43" s="1062"/>
      <c r="R43" s="1062"/>
    </row>
    <row r="44" spans="1:18" s="8" customFormat="1" ht="12" customHeight="1">
      <c r="A44" s="1048" t="e">
        <v>#N/A</v>
      </c>
      <c r="B44" s="1050" t="e">
        <v>#N/A</v>
      </c>
      <c r="C44" s="1050" t="e">
        <v>#N/A</v>
      </c>
      <c r="D44" s="1052" t="e">
        <v>#N/A</v>
      </c>
      <c r="E44" s="1054" t="e">
        <v>#N/A</v>
      </c>
      <c r="F44" s="49" t="s">
        <v>3191</v>
      </c>
      <c r="G44" s="58" t="s">
        <v>3192</v>
      </c>
      <c r="H44" s="1054" t="e">
        <v>#N/A</v>
      </c>
      <c r="I44" s="1054" t="e">
        <v>#N/A</v>
      </c>
      <c r="J44" s="1054" t="e">
        <v>#N/A</v>
      </c>
      <c r="K44" s="1054" t="e">
        <v>#N/A</v>
      </c>
      <c r="L44" s="928" t="e">
        <v>#N/A</v>
      </c>
      <c r="M44" s="922" t="e">
        <f t="shared" si="1"/>
        <v>#N/A</v>
      </c>
      <c r="N44" s="1063"/>
      <c r="O44" s="1063"/>
      <c r="P44" s="1062"/>
      <c r="Q44" s="1062"/>
      <c r="R44" s="1062"/>
    </row>
    <row r="45" spans="1:18" s="8" customFormat="1" ht="12" customHeight="1">
      <c r="A45" s="1048" t="e">
        <v>#N/A</v>
      </c>
      <c r="B45" s="1050" t="e">
        <v>#N/A</v>
      </c>
      <c r="C45" s="1050" t="e">
        <v>#N/A</v>
      </c>
      <c r="D45" s="1052" t="e">
        <v>#N/A</v>
      </c>
      <c r="E45" s="1054" t="e">
        <v>#N/A</v>
      </c>
      <c r="F45" s="49" t="s">
        <v>3193</v>
      </c>
      <c r="G45" s="58" t="s">
        <v>3194</v>
      </c>
      <c r="H45" s="1054" t="e">
        <v>#N/A</v>
      </c>
      <c r="I45" s="1054" t="e">
        <v>#N/A</v>
      </c>
      <c r="J45" s="1054" t="e">
        <v>#N/A</v>
      </c>
      <c r="K45" s="1054" t="e">
        <v>#N/A</v>
      </c>
      <c r="L45" s="928" t="e">
        <v>#N/A</v>
      </c>
      <c r="M45" s="922" t="e">
        <f t="shared" si="1"/>
        <v>#N/A</v>
      </c>
      <c r="N45" s="1063"/>
      <c r="O45" s="1063"/>
      <c r="P45" s="1062"/>
      <c r="Q45" s="1062"/>
      <c r="R45" s="1062"/>
    </row>
    <row r="46" spans="1:18" s="8" customFormat="1" ht="12" customHeight="1">
      <c r="A46" s="1048" t="e">
        <v>#N/A</v>
      </c>
      <c r="B46" s="1050" t="e">
        <v>#N/A</v>
      </c>
      <c r="C46" s="1050" t="e">
        <v>#N/A</v>
      </c>
      <c r="D46" s="1052" t="e">
        <v>#N/A</v>
      </c>
      <c r="E46" s="1054" t="e">
        <v>#N/A</v>
      </c>
      <c r="F46" s="49" t="s">
        <v>3195</v>
      </c>
      <c r="G46" s="58" t="s">
        <v>3196</v>
      </c>
      <c r="H46" s="1054" t="e">
        <v>#N/A</v>
      </c>
      <c r="I46" s="1054" t="e">
        <v>#N/A</v>
      </c>
      <c r="J46" s="1054" t="e">
        <v>#N/A</v>
      </c>
      <c r="K46" s="1054" t="e">
        <v>#N/A</v>
      </c>
      <c r="L46" s="928" t="e">
        <v>#N/A</v>
      </c>
      <c r="M46" s="922" t="e">
        <f t="shared" si="1"/>
        <v>#N/A</v>
      </c>
      <c r="N46" s="1063"/>
      <c r="O46" s="1063"/>
      <c r="P46" s="1062"/>
      <c r="Q46" s="1062"/>
      <c r="R46" s="1062"/>
    </row>
    <row r="47" spans="1:18" s="8" customFormat="1" ht="11.25" customHeight="1">
      <c r="A47" s="1048" t="e">
        <v>#N/A</v>
      </c>
      <c r="B47" s="1050" t="e">
        <v>#N/A</v>
      </c>
      <c r="C47" s="1050" t="e">
        <v>#N/A</v>
      </c>
      <c r="D47" s="1052" t="e">
        <v>#N/A</v>
      </c>
      <c r="E47" s="1054" t="e">
        <v>#N/A</v>
      </c>
      <c r="F47" s="49" t="s">
        <v>3197</v>
      </c>
      <c r="G47" s="58" t="s">
        <v>3198</v>
      </c>
      <c r="H47" s="1054" t="e">
        <v>#N/A</v>
      </c>
      <c r="I47" s="1054" t="e">
        <v>#N/A</v>
      </c>
      <c r="J47" s="1054" t="e">
        <v>#N/A</v>
      </c>
      <c r="K47" s="1054" t="e">
        <v>#N/A</v>
      </c>
      <c r="L47" s="928" t="e">
        <v>#N/A</v>
      </c>
      <c r="M47" s="922" t="e">
        <f t="shared" si="1"/>
        <v>#N/A</v>
      </c>
      <c r="N47" s="1063"/>
      <c r="O47" s="1063"/>
      <c r="P47" s="1062"/>
      <c r="Q47" s="1062"/>
      <c r="R47" s="1062"/>
    </row>
    <row r="48" spans="1:18" s="8" customFormat="1" ht="12" customHeight="1">
      <c r="A48" s="1048" t="e">
        <v>#N/A</v>
      </c>
      <c r="B48" s="1050" t="e">
        <v>#N/A</v>
      </c>
      <c r="C48" s="1050" t="e">
        <v>#N/A</v>
      </c>
      <c r="D48" s="1052" t="e">
        <v>#N/A</v>
      </c>
      <c r="E48" s="1054" t="e">
        <v>#N/A</v>
      </c>
      <c r="F48" s="49" t="s">
        <v>3199</v>
      </c>
      <c r="G48" s="58" t="s">
        <v>3200</v>
      </c>
      <c r="H48" s="1054" t="e">
        <v>#N/A</v>
      </c>
      <c r="I48" s="1054" t="e">
        <v>#N/A</v>
      </c>
      <c r="J48" s="1054" t="e">
        <v>#N/A</v>
      </c>
      <c r="K48" s="1054" t="e">
        <v>#N/A</v>
      </c>
      <c r="L48" s="928" t="e">
        <v>#N/A</v>
      </c>
      <c r="M48" s="922" t="e">
        <f t="shared" si="1"/>
        <v>#N/A</v>
      </c>
      <c r="N48" s="1063"/>
      <c r="O48" s="1063"/>
      <c r="P48" s="1062"/>
      <c r="Q48" s="1062"/>
      <c r="R48" s="1062"/>
    </row>
    <row r="49" spans="1:18" s="8" customFormat="1" ht="12" customHeight="1">
      <c r="A49" s="1048" t="e">
        <v>#N/A</v>
      </c>
      <c r="B49" s="1050" t="e">
        <v>#N/A</v>
      </c>
      <c r="C49" s="1050" t="e">
        <v>#N/A</v>
      </c>
      <c r="D49" s="1052" t="e">
        <v>#N/A</v>
      </c>
      <c r="E49" s="1054" t="e">
        <v>#N/A</v>
      </c>
      <c r="F49" s="49" t="s">
        <v>3201</v>
      </c>
      <c r="G49" s="58" t="s">
        <v>3202</v>
      </c>
      <c r="H49" s="1054" t="e">
        <v>#N/A</v>
      </c>
      <c r="I49" s="1054" t="e">
        <v>#N/A</v>
      </c>
      <c r="J49" s="1054" t="e">
        <v>#N/A</v>
      </c>
      <c r="K49" s="1054" t="e">
        <v>#N/A</v>
      </c>
      <c r="L49" s="928" t="e">
        <v>#N/A</v>
      </c>
      <c r="M49" s="922" t="e">
        <f t="shared" si="1"/>
        <v>#N/A</v>
      </c>
      <c r="N49" s="1063"/>
      <c r="O49" s="1063"/>
      <c r="P49" s="1062"/>
      <c r="Q49" s="1062"/>
      <c r="R49" s="1062"/>
    </row>
    <row r="50" spans="1:18" s="8" customFormat="1" ht="12" customHeight="1">
      <c r="A50" s="1048" t="e">
        <v>#N/A</v>
      </c>
      <c r="B50" s="1050" t="e">
        <v>#N/A</v>
      </c>
      <c r="C50" s="1050" t="e">
        <v>#N/A</v>
      </c>
      <c r="D50" s="1052" t="e">
        <v>#N/A</v>
      </c>
      <c r="E50" s="1054" t="e">
        <v>#N/A</v>
      </c>
      <c r="F50" s="49" t="s">
        <v>3203</v>
      </c>
      <c r="G50" s="58" t="s">
        <v>3204</v>
      </c>
      <c r="H50" s="1054" t="e">
        <v>#N/A</v>
      </c>
      <c r="I50" s="1054" t="e">
        <v>#N/A</v>
      </c>
      <c r="J50" s="1054" t="e">
        <v>#N/A</v>
      </c>
      <c r="K50" s="1054" t="e">
        <v>#N/A</v>
      </c>
      <c r="L50" s="928" t="e">
        <v>#N/A</v>
      </c>
      <c r="M50" s="922" t="e">
        <f t="shared" si="1"/>
        <v>#N/A</v>
      </c>
      <c r="N50" s="1063"/>
      <c r="O50" s="1063"/>
      <c r="P50" s="1062"/>
      <c r="Q50" s="1062"/>
      <c r="R50" s="1062"/>
    </row>
    <row r="51" spans="1:18" s="8" customFormat="1" ht="12" customHeight="1">
      <c r="A51" s="1048" t="e">
        <v>#N/A</v>
      </c>
      <c r="B51" s="1050" t="e">
        <v>#N/A</v>
      </c>
      <c r="C51" s="1050" t="e">
        <v>#N/A</v>
      </c>
      <c r="D51" s="1052" t="e">
        <v>#N/A</v>
      </c>
      <c r="E51" s="1054" t="e">
        <v>#N/A</v>
      </c>
      <c r="F51" s="49" t="s">
        <v>3205</v>
      </c>
      <c r="G51" s="58" t="s">
        <v>3206</v>
      </c>
      <c r="H51" s="1054" t="e">
        <v>#N/A</v>
      </c>
      <c r="I51" s="1054" t="e">
        <v>#N/A</v>
      </c>
      <c r="J51" s="1054" t="e">
        <v>#N/A</v>
      </c>
      <c r="K51" s="1054" t="e">
        <v>#N/A</v>
      </c>
      <c r="L51" s="928" t="e">
        <v>#N/A</v>
      </c>
      <c r="M51" s="922" t="e">
        <f t="shared" si="1"/>
        <v>#N/A</v>
      </c>
      <c r="N51" s="1063"/>
      <c r="O51" s="1063"/>
      <c r="P51" s="1062"/>
      <c r="Q51" s="1062"/>
      <c r="R51" s="1062"/>
    </row>
    <row r="52" spans="1:18" s="8" customFormat="1" ht="11.25" customHeight="1">
      <c r="A52" s="1048" t="e">
        <v>#N/A</v>
      </c>
      <c r="B52" s="1050" t="e">
        <v>#N/A</v>
      </c>
      <c r="C52" s="1050" t="e">
        <v>#N/A</v>
      </c>
      <c r="D52" s="1052" t="e">
        <v>#N/A</v>
      </c>
      <c r="E52" s="1054" t="e">
        <v>#N/A</v>
      </c>
      <c r="F52" s="49" t="s">
        <v>3207</v>
      </c>
      <c r="G52" s="58" t="s">
        <v>3208</v>
      </c>
      <c r="H52" s="1054" t="e">
        <v>#N/A</v>
      </c>
      <c r="I52" s="1054" t="e">
        <v>#N/A</v>
      </c>
      <c r="J52" s="1054" t="e">
        <v>#N/A</v>
      </c>
      <c r="K52" s="1054" t="e">
        <v>#N/A</v>
      </c>
      <c r="L52" s="928" t="e">
        <v>#N/A</v>
      </c>
      <c r="M52" s="922" t="e">
        <f t="shared" si="1"/>
        <v>#N/A</v>
      </c>
      <c r="N52" s="1063"/>
      <c r="O52" s="1063"/>
      <c r="P52" s="1062"/>
      <c r="Q52" s="1062"/>
      <c r="R52" s="1062"/>
    </row>
    <row r="53" spans="1:18" s="8" customFormat="1" ht="12" customHeight="1">
      <c r="A53" s="1048" t="e">
        <v>#N/A</v>
      </c>
      <c r="B53" s="1050" t="e">
        <v>#N/A</v>
      </c>
      <c r="C53" s="1050" t="e">
        <v>#N/A</v>
      </c>
      <c r="D53" s="1052" t="e">
        <v>#N/A</v>
      </c>
      <c r="E53" s="1054" t="e">
        <v>#N/A</v>
      </c>
      <c r="F53" s="49" t="s">
        <v>3209</v>
      </c>
      <c r="G53" s="58" t="s">
        <v>3210</v>
      </c>
      <c r="H53" s="1054" t="e">
        <v>#N/A</v>
      </c>
      <c r="I53" s="1054" t="e">
        <v>#N/A</v>
      </c>
      <c r="J53" s="1054" t="e">
        <v>#N/A</v>
      </c>
      <c r="K53" s="1054" t="e">
        <v>#N/A</v>
      </c>
      <c r="L53" s="928" t="e">
        <v>#N/A</v>
      </c>
      <c r="M53" s="922" t="e">
        <f t="shared" si="1"/>
        <v>#N/A</v>
      </c>
      <c r="N53" s="1063"/>
      <c r="O53" s="1063"/>
      <c r="P53" s="1062"/>
      <c r="Q53" s="1062"/>
      <c r="R53" s="1062"/>
    </row>
    <row r="54" spans="1:18" s="8" customFormat="1" ht="12" customHeight="1">
      <c r="A54" s="1048" t="e">
        <v>#N/A</v>
      </c>
      <c r="B54" s="1050" t="e">
        <v>#N/A</v>
      </c>
      <c r="C54" s="1050" t="e">
        <v>#N/A</v>
      </c>
      <c r="D54" s="1052" t="e">
        <v>#N/A</v>
      </c>
      <c r="E54" s="1054" t="e">
        <v>#N/A</v>
      </c>
      <c r="F54" s="49" t="s">
        <v>3211</v>
      </c>
      <c r="G54" s="58" t="s">
        <v>3212</v>
      </c>
      <c r="H54" s="1054" t="e">
        <v>#N/A</v>
      </c>
      <c r="I54" s="1054" t="e">
        <v>#N/A</v>
      </c>
      <c r="J54" s="1054" t="e">
        <v>#N/A</v>
      </c>
      <c r="K54" s="1054" t="e">
        <v>#N/A</v>
      </c>
      <c r="L54" s="928" t="e">
        <v>#N/A</v>
      </c>
      <c r="M54" s="922" t="e">
        <f t="shared" si="1"/>
        <v>#N/A</v>
      </c>
      <c r="N54" s="1063"/>
      <c r="O54" s="1063"/>
      <c r="P54" s="1062"/>
      <c r="Q54" s="1062"/>
      <c r="R54" s="1062"/>
    </row>
    <row r="55" spans="1:18" s="8" customFormat="1" ht="12" customHeight="1">
      <c r="A55" s="1048" t="e">
        <v>#N/A</v>
      </c>
      <c r="B55" s="1050" t="e">
        <v>#N/A</v>
      </c>
      <c r="C55" s="1050" t="e">
        <v>#N/A</v>
      </c>
      <c r="D55" s="1052" t="e">
        <v>#N/A</v>
      </c>
      <c r="E55" s="1054" t="e">
        <v>#N/A</v>
      </c>
      <c r="F55" s="49" t="s">
        <v>3213</v>
      </c>
      <c r="G55" s="58" t="s">
        <v>3214</v>
      </c>
      <c r="H55" s="1054" t="e">
        <v>#N/A</v>
      </c>
      <c r="I55" s="1054" t="e">
        <v>#N/A</v>
      </c>
      <c r="J55" s="1054" t="e">
        <v>#N/A</v>
      </c>
      <c r="K55" s="1054" t="e">
        <v>#N/A</v>
      </c>
      <c r="L55" s="928" t="e">
        <v>#N/A</v>
      </c>
      <c r="M55" s="922" t="e">
        <f t="shared" si="1"/>
        <v>#N/A</v>
      </c>
      <c r="N55" s="1063"/>
      <c r="O55" s="1063"/>
      <c r="P55" s="1062"/>
      <c r="Q55" s="1062"/>
      <c r="R55" s="1062"/>
    </row>
    <row r="56" spans="1:18" s="8" customFormat="1" ht="11.25" customHeight="1">
      <c r="A56" s="1048" t="e">
        <v>#N/A</v>
      </c>
      <c r="B56" s="1050" t="e">
        <v>#N/A</v>
      </c>
      <c r="C56" s="1050" t="e">
        <v>#N/A</v>
      </c>
      <c r="D56" s="1052" t="e">
        <v>#N/A</v>
      </c>
      <c r="E56" s="1054" t="e">
        <v>#N/A</v>
      </c>
      <c r="F56" s="49" t="s">
        <v>3215</v>
      </c>
      <c r="G56" s="58" t="s">
        <v>3216</v>
      </c>
      <c r="H56" s="1054" t="e">
        <v>#N/A</v>
      </c>
      <c r="I56" s="1054" t="e">
        <v>#N/A</v>
      </c>
      <c r="J56" s="1054" t="e">
        <v>#N/A</v>
      </c>
      <c r="K56" s="1054" t="e">
        <v>#N/A</v>
      </c>
      <c r="L56" s="928" t="e">
        <v>#N/A</v>
      </c>
      <c r="M56" s="922" t="e">
        <f t="shared" si="1"/>
        <v>#N/A</v>
      </c>
      <c r="N56" s="1063"/>
      <c r="O56" s="1063"/>
      <c r="P56" s="1062"/>
      <c r="Q56" s="1062"/>
      <c r="R56" s="1062"/>
    </row>
    <row r="57" spans="1:18" s="8" customFormat="1" ht="12" customHeight="1">
      <c r="A57" s="1048" t="e">
        <v>#N/A</v>
      </c>
      <c r="B57" s="1050" t="e">
        <v>#N/A</v>
      </c>
      <c r="C57" s="1050" t="e">
        <v>#N/A</v>
      </c>
      <c r="D57" s="1052" t="e">
        <v>#N/A</v>
      </c>
      <c r="E57" s="1054" t="e">
        <v>#N/A</v>
      </c>
      <c r="F57" s="49" t="s">
        <v>3217</v>
      </c>
      <c r="G57" s="58" t="s">
        <v>3218</v>
      </c>
      <c r="H57" s="1054" t="e">
        <v>#N/A</v>
      </c>
      <c r="I57" s="1054" t="e">
        <v>#N/A</v>
      </c>
      <c r="J57" s="1054" t="e">
        <v>#N/A</v>
      </c>
      <c r="K57" s="1054" t="e">
        <v>#N/A</v>
      </c>
      <c r="L57" s="928" t="e">
        <v>#N/A</v>
      </c>
      <c r="M57" s="922" t="e">
        <f t="shared" si="1"/>
        <v>#N/A</v>
      </c>
      <c r="N57" s="1063"/>
      <c r="O57" s="1063"/>
      <c r="P57" s="1062"/>
      <c r="Q57" s="1062"/>
      <c r="R57" s="1062"/>
    </row>
    <row r="58" spans="1:18" s="8" customFormat="1" ht="12" customHeight="1">
      <c r="A58" s="1048" t="e">
        <v>#N/A</v>
      </c>
      <c r="B58" s="1050" t="e">
        <v>#N/A</v>
      </c>
      <c r="C58" s="1050" t="e">
        <v>#N/A</v>
      </c>
      <c r="D58" s="1052" t="e">
        <v>#N/A</v>
      </c>
      <c r="E58" s="1054" t="e">
        <v>#N/A</v>
      </c>
      <c r="F58" s="49" t="s">
        <v>3219</v>
      </c>
      <c r="G58" s="58" t="s">
        <v>3220</v>
      </c>
      <c r="H58" s="1054" t="e">
        <v>#N/A</v>
      </c>
      <c r="I58" s="1054" t="e">
        <v>#N/A</v>
      </c>
      <c r="J58" s="1054" t="e">
        <v>#N/A</v>
      </c>
      <c r="K58" s="1054" t="e">
        <v>#N/A</v>
      </c>
      <c r="L58" s="928" t="e">
        <v>#N/A</v>
      </c>
      <c r="M58" s="922" t="e">
        <f t="shared" si="1"/>
        <v>#N/A</v>
      </c>
      <c r="N58" s="1063"/>
      <c r="O58" s="1063"/>
      <c r="P58" s="1062"/>
      <c r="Q58" s="1062"/>
      <c r="R58" s="1062"/>
    </row>
    <row r="59" spans="1:18" s="8" customFormat="1" ht="12" customHeight="1">
      <c r="A59" s="1048" t="e">
        <v>#N/A</v>
      </c>
      <c r="B59" s="1050" t="e">
        <v>#N/A</v>
      </c>
      <c r="C59" s="1050" t="e">
        <v>#N/A</v>
      </c>
      <c r="D59" s="1052" t="e">
        <v>#N/A</v>
      </c>
      <c r="E59" s="1054" t="e">
        <v>#N/A</v>
      </c>
      <c r="F59" s="49" t="s">
        <v>3221</v>
      </c>
      <c r="G59" s="58" t="s">
        <v>3222</v>
      </c>
      <c r="H59" s="1054" t="e">
        <v>#N/A</v>
      </c>
      <c r="I59" s="1054" t="e">
        <v>#N/A</v>
      </c>
      <c r="J59" s="1054" t="e">
        <v>#N/A</v>
      </c>
      <c r="K59" s="1054" t="e">
        <v>#N/A</v>
      </c>
      <c r="L59" s="928" t="e">
        <v>#N/A</v>
      </c>
      <c r="M59" s="922" t="e">
        <f t="shared" si="1"/>
        <v>#N/A</v>
      </c>
      <c r="N59" s="1063"/>
      <c r="O59" s="1063"/>
      <c r="P59" s="1062"/>
      <c r="Q59" s="1062"/>
      <c r="R59" s="1062"/>
    </row>
    <row r="60" spans="1:18" s="8" customFormat="1" ht="12" customHeight="1">
      <c r="A60" s="1048" t="e">
        <v>#N/A</v>
      </c>
      <c r="B60" s="1050" t="e">
        <v>#N/A</v>
      </c>
      <c r="C60" s="1050" t="e">
        <v>#N/A</v>
      </c>
      <c r="D60" s="1052" t="e">
        <v>#N/A</v>
      </c>
      <c r="E60" s="1054" t="e">
        <v>#N/A</v>
      </c>
      <c r="F60" s="49" t="s">
        <v>3223</v>
      </c>
      <c r="G60" s="58" t="s">
        <v>3224</v>
      </c>
      <c r="H60" s="1054" t="e">
        <v>#N/A</v>
      </c>
      <c r="I60" s="1054" t="e">
        <v>#N/A</v>
      </c>
      <c r="J60" s="1054" t="e">
        <v>#N/A</v>
      </c>
      <c r="K60" s="1054" t="e">
        <v>#N/A</v>
      </c>
      <c r="L60" s="928" t="e">
        <v>#N/A</v>
      </c>
      <c r="M60" s="922" t="e">
        <f t="shared" si="1"/>
        <v>#N/A</v>
      </c>
      <c r="N60" s="1063"/>
      <c r="O60" s="1063"/>
      <c r="P60" s="1062"/>
      <c r="Q60" s="1062"/>
      <c r="R60" s="1062"/>
    </row>
    <row r="61" spans="1:18" s="8" customFormat="1" ht="12" customHeight="1">
      <c r="A61" s="1048" t="e">
        <v>#N/A</v>
      </c>
      <c r="B61" s="1050" t="e">
        <v>#N/A</v>
      </c>
      <c r="C61" s="1050" t="e">
        <v>#N/A</v>
      </c>
      <c r="D61" s="1052" t="e">
        <v>#N/A</v>
      </c>
      <c r="E61" s="1054" t="e">
        <v>#N/A</v>
      </c>
      <c r="F61" s="49" t="s">
        <v>3225</v>
      </c>
      <c r="G61" s="58" t="s">
        <v>3226</v>
      </c>
      <c r="H61" s="1054" t="e">
        <v>#N/A</v>
      </c>
      <c r="I61" s="1054" t="e">
        <v>#N/A</v>
      </c>
      <c r="J61" s="1054" t="e">
        <v>#N/A</v>
      </c>
      <c r="K61" s="1054" t="e">
        <v>#N/A</v>
      </c>
      <c r="L61" s="928" t="e">
        <v>#N/A</v>
      </c>
      <c r="M61" s="922" t="e">
        <f t="shared" si="1"/>
        <v>#N/A</v>
      </c>
      <c r="N61" s="1063"/>
      <c r="O61" s="1063"/>
      <c r="P61" s="1062"/>
      <c r="Q61" s="1062"/>
      <c r="R61" s="1062"/>
    </row>
    <row r="62" spans="1:18" s="8" customFormat="1" ht="12" customHeight="1">
      <c r="A62" s="1048" t="e">
        <v>#N/A</v>
      </c>
      <c r="B62" s="1050" t="e">
        <v>#N/A</v>
      </c>
      <c r="C62" s="1050" t="e">
        <v>#N/A</v>
      </c>
      <c r="D62" s="1052" t="e">
        <v>#N/A</v>
      </c>
      <c r="E62" s="1054" t="e">
        <v>#N/A</v>
      </c>
      <c r="F62" s="49" t="s">
        <v>3227</v>
      </c>
      <c r="G62" s="58" t="s">
        <v>3228</v>
      </c>
      <c r="H62" s="1054" t="e">
        <v>#N/A</v>
      </c>
      <c r="I62" s="1054" t="e">
        <v>#N/A</v>
      </c>
      <c r="J62" s="1054" t="e">
        <v>#N/A</v>
      </c>
      <c r="K62" s="1054" t="e">
        <v>#N/A</v>
      </c>
      <c r="L62" s="928" t="e">
        <v>#N/A</v>
      </c>
      <c r="M62" s="922" t="e">
        <f t="shared" si="1"/>
        <v>#N/A</v>
      </c>
      <c r="N62" s="1063"/>
      <c r="O62" s="1063"/>
      <c r="P62" s="1062"/>
      <c r="Q62" s="1062"/>
      <c r="R62" s="1062"/>
    </row>
    <row r="63" spans="1:18" s="8" customFormat="1" ht="12" customHeight="1">
      <c r="A63" s="1048" t="e">
        <v>#N/A</v>
      </c>
      <c r="B63" s="1050" t="e">
        <v>#N/A</v>
      </c>
      <c r="C63" s="1050" t="e">
        <v>#N/A</v>
      </c>
      <c r="D63" s="1052" t="e">
        <v>#N/A</v>
      </c>
      <c r="E63" s="1054" t="e">
        <v>#N/A</v>
      </c>
      <c r="F63" s="49" t="s">
        <v>3229</v>
      </c>
      <c r="G63" s="58" t="s">
        <v>3230</v>
      </c>
      <c r="H63" s="1054" t="e">
        <v>#N/A</v>
      </c>
      <c r="I63" s="1054" t="e">
        <v>#N/A</v>
      </c>
      <c r="J63" s="1054" t="e">
        <v>#N/A</v>
      </c>
      <c r="K63" s="1054" t="e">
        <v>#N/A</v>
      </c>
      <c r="L63" s="928" t="e">
        <v>#N/A</v>
      </c>
      <c r="M63" s="922" t="e">
        <f t="shared" si="1"/>
        <v>#N/A</v>
      </c>
      <c r="N63" s="1063"/>
      <c r="O63" s="1063"/>
      <c r="P63" s="1062"/>
      <c r="Q63" s="1062"/>
      <c r="R63" s="1062"/>
    </row>
    <row r="64" spans="1:18" s="8" customFormat="1" ht="21" customHeight="1">
      <c r="A64" s="1048" t="e">
        <v>#N/A</v>
      </c>
      <c r="B64" s="1050" t="e">
        <v>#N/A</v>
      </c>
      <c r="C64" s="1050" t="e">
        <v>#N/A</v>
      </c>
      <c r="D64" s="1052" t="e">
        <v>#N/A</v>
      </c>
      <c r="E64" s="1054" t="e">
        <v>#N/A</v>
      </c>
      <c r="F64" s="49" t="s">
        <v>3231</v>
      </c>
      <c r="G64" s="58" t="s">
        <v>3232</v>
      </c>
      <c r="H64" s="1054" t="e">
        <v>#N/A</v>
      </c>
      <c r="I64" s="1054" t="e">
        <v>#N/A</v>
      </c>
      <c r="J64" s="1054" t="e">
        <v>#N/A</v>
      </c>
      <c r="K64" s="1054" t="e">
        <v>#N/A</v>
      </c>
      <c r="L64" s="928" t="e">
        <v>#N/A</v>
      </c>
      <c r="M64" s="922" t="e">
        <f t="shared" si="1"/>
        <v>#N/A</v>
      </c>
      <c r="N64" s="1063"/>
      <c r="O64" s="1063"/>
      <c r="P64" s="1062"/>
      <c r="Q64" s="1062"/>
      <c r="R64" s="1062"/>
    </row>
    <row r="65" spans="1:18" s="8" customFormat="1" ht="12" customHeight="1">
      <c r="A65" s="1048" t="e">
        <v>#N/A</v>
      </c>
      <c r="B65" s="1050" t="e">
        <v>#N/A</v>
      </c>
      <c r="C65" s="1050" t="e">
        <v>#N/A</v>
      </c>
      <c r="D65" s="1052" t="e">
        <v>#N/A</v>
      </c>
      <c r="E65" s="1054" t="e">
        <v>#N/A</v>
      </c>
      <c r="F65" s="49" t="s">
        <v>3233</v>
      </c>
      <c r="G65" s="58" t="s">
        <v>3234</v>
      </c>
      <c r="H65" s="1054" t="e">
        <v>#N/A</v>
      </c>
      <c r="I65" s="1054" t="e">
        <v>#N/A</v>
      </c>
      <c r="J65" s="1054" t="e">
        <v>#N/A</v>
      </c>
      <c r="K65" s="1054" t="e">
        <v>#N/A</v>
      </c>
      <c r="L65" s="928" t="e">
        <v>#N/A</v>
      </c>
      <c r="M65" s="922" t="e">
        <f t="shared" si="1"/>
        <v>#N/A</v>
      </c>
      <c r="N65" s="1063"/>
      <c r="O65" s="1063"/>
      <c r="P65" s="1062"/>
      <c r="Q65" s="1062"/>
      <c r="R65" s="1062"/>
    </row>
    <row r="66" spans="1:18" s="8" customFormat="1" ht="12" customHeight="1">
      <c r="A66" s="1048" t="e">
        <v>#N/A</v>
      </c>
      <c r="B66" s="1050" t="e">
        <v>#N/A</v>
      </c>
      <c r="C66" s="1050" t="e">
        <v>#N/A</v>
      </c>
      <c r="D66" s="1052" t="e">
        <v>#N/A</v>
      </c>
      <c r="E66" s="1054" t="e">
        <v>#N/A</v>
      </c>
      <c r="F66" s="49" t="s">
        <v>3235</v>
      </c>
      <c r="G66" s="58" t="s">
        <v>3236</v>
      </c>
      <c r="H66" s="1054" t="e">
        <v>#N/A</v>
      </c>
      <c r="I66" s="1054" t="e">
        <v>#N/A</v>
      </c>
      <c r="J66" s="1054" t="e">
        <v>#N/A</v>
      </c>
      <c r="K66" s="1054" t="e">
        <v>#N/A</v>
      </c>
      <c r="L66" s="928" t="e">
        <v>#N/A</v>
      </c>
      <c r="M66" s="922" t="e">
        <f t="shared" si="1"/>
        <v>#N/A</v>
      </c>
      <c r="N66" s="1063"/>
      <c r="O66" s="1063"/>
      <c r="P66" s="1062"/>
      <c r="Q66" s="1062"/>
      <c r="R66" s="1062"/>
    </row>
    <row r="67" spans="1:18" s="8" customFormat="1" ht="12" customHeight="1">
      <c r="A67" s="1048" t="e">
        <v>#N/A</v>
      </c>
      <c r="B67" s="1050" t="e">
        <v>#N/A</v>
      </c>
      <c r="C67" s="1050" t="e">
        <v>#N/A</v>
      </c>
      <c r="D67" s="1052" t="e">
        <v>#N/A</v>
      </c>
      <c r="E67" s="1054" t="e">
        <v>#N/A</v>
      </c>
      <c r="F67" s="49" t="s">
        <v>3237</v>
      </c>
      <c r="G67" s="58" t="s">
        <v>3238</v>
      </c>
      <c r="H67" s="1054" t="e">
        <v>#N/A</v>
      </c>
      <c r="I67" s="1054" t="e">
        <v>#N/A</v>
      </c>
      <c r="J67" s="1054" t="e">
        <v>#N/A</v>
      </c>
      <c r="K67" s="1054" t="e">
        <v>#N/A</v>
      </c>
      <c r="L67" s="928" t="e">
        <v>#N/A</v>
      </c>
      <c r="M67" s="922" t="e">
        <f t="shared" si="1"/>
        <v>#N/A</v>
      </c>
      <c r="N67" s="1063"/>
      <c r="O67" s="1063"/>
      <c r="P67" s="1062"/>
      <c r="Q67" s="1062"/>
      <c r="R67" s="1062"/>
    </row>
    <row r="68" spans="1:18" s="8" customFormat="1" ht="12" customHeight="1">
      <c r="A68" s="1048" t="e">
        <v>#N/A</v>
      </c>
      <c r="B68" s="1050" t="e">
        <v>#N/A</v>
      </c>
      <c r="C68" s="1050" t="e">
        <v>#N/A</v>
      </c>
      <c r="D68" s="1052" t="e">
        <v>#N/A</v>
      </c>
      <c r="E68" s="1054" t="e">
        <v>#N/A</v>
      </c>
      <c r="F68" s="49" t="s">
        <v>3239</v>
      </c>
      <c r="G68" s="58" t="s">
        <v>3240</v>
      </c>
      <c r="H68" s="1054" t="e">
        <v>#N/A</v>
      </c>
      <c r="I68" s="1054" t="e">
        <v>#N/A</v>
      </c>
      <c r="J68" s="1054" t="e">
        <v>#N/A</v>
      </c>
      <c r="K68" s="1054" t="e">
        <v>#N/A</v>
      </c>
      <c r="L68" s="928" t="e">
        <v>#N/A</v>
      </c>
      <c r="M68" s="922" t="e">
        <f t="shared" si="1"/>
        <v>#N/A</v>
      </c>
      <c r="N68" s="1063"/>
      <c r="O68" s="1063"/>
      <c r="P68" s="1062"/>
      <c r="Q68" s="1062"/>
      <c r="R68" s="1062"/>
    </row>
    <row r="69" spans="1:18" s="8" customFormat="1" ht="14.25" customHeight="1">
      <c r="A69" s="1048" t="e">
        <v>#N/A</v>
      </c>
      <c r="B69" s="1050" t="e">
        <v>#N/A</v>
      </c>
      <c r="C69" s="1050" t="e">
        <v>#N/A</v>
      </c>
      <c r="D69" s="1052" t="e">
        <v>#N/A</v>
      </c>
      <c r="E69" s="1054" t="e">
        <v>#N/A</v>
      </c>
      <c r="F69" s="49" t="s">
        <v>3241</v>
      </c>
      <c r="G69" s="58" t="s">
        <v>3242</v>
      </c>
      <c r="H69" s="1054" t="e">
        <v>#N/A</v>
      </c>
      <c r="I69" s="1054" t="e">
        <v>#N/A</v>
      </c>
      <c r="J69" s="1054" t="e">
        <v>#N/A</v>
      </c>
      <c r="K69" s="1054" t="e">
        <v>#N/A</v>
      </c>
      <c r="L69" s="928" t="e">
        <v>#N/A</v>
      </c>
      <c r="M69" s="922" t="e">
        <f t="shared" ref="M69:M99" si="2">IF(VLOOKUP($A69,MDI,20,0)=0,"",VLOOKUP($A69,MDI,20,0))</f>
        <v>#N/A</v>
      </c>
      <c r="N69" s="1063"/>
      <c r="O69" s="1063"/>
      <c r="P69" s="1062"/>
      <c r="Q69" s="1062"/>
      <c r="R69" s="1062"/>
    </row>
    <row r="70" spans="1:18" s="8" customFormat="1" ht="12" customHeight="1">
      <c r="A70" s="1048" t="e">
        <v>#N/A</v>
      </c>
      <c r="B70" s="1050" t="e">
        <v>#N/A</v>
      </c>
      <c r="C70" s="1050" t="e">
        <v>#N/A</v>
      </c>
      <c r="D70" s="1052" t="e">
        <v>#N/A</v>
      </c>
      <c r="E70" s="1054" t="e">
        <v>#N/A</v>
      </c>
      <c r="F70" s="49" t="s">
        <v>3243</v>
      </c>
      <c r="G70" s="58" t="s">
        <v>3244</v>
      </c>
      <c r="H70" s="1054" t="e">
        <v>#N/A</v>
      </c>
      <c r="I70" s="1054" t="e">
        <v>#N/A</v>
      </c>
      <c r="J70" s="1054" t="e">
        <v>#N/A</v>
      </c>
      <c r="K70" s="1054" t="e">
        <v>#N/A</v>
      </c>
      <c r="L70" s="928" t="e">
        <v>#N/A</v>
      </c>
      <c r="M70" s="922" t="e">
        <f t="shared" si="2"/>
        <v>#N/A</v>
      </c>
      <c r="N70" s="1063"/>
      <c r="O70" s="1063"/>
      <c r="P70" s="1062"/>
      <c r="Q70" s="1062"/>
      <c r="R70" s="1062"/>
    </row>
    <row r="71" spans="1:18" s="8" customFormat="1" ht="12" customHeight="1">
      <c r="A71" s="1048" t="e">
        <v>#N/A</v>
      </c>
      <c r="B71" s="1050" t="e">
        <v>#N/A</v>
      </c>
      <c r="C71" s="1050" t="e">
        <v>#N/A</v>
      </c>
      <c r="D71" s="1052" t="e">
        <v>#N/A</v>
      </c>
      <c r="E71" s="1054" t="e">
        <v>#N/A</v>
      </c>
      <c r="F71" s="49" t="s">
        <v>3245</v>
      </c>
      <c r="G71" s="58" t="s">
        <v>3246</v>
      </c>
      <c r="H71" s="1054" t="e">
        <v>#N/A</v>
      </c>
      <c r="I71" s="1054" t="e">
        <v>#N/A</v>
      </c>
      <c r="J71" s="1054" t="e">
        <v>#N/A</v>
      </c>
      <c r="K71" s="1054" t="e">
        <v>#N/A</v>
      </c>
      <c r="L71" s="928" t="e">
        <v>#N/A</v>
      </c>
      <c r="M71" s="922" t="e">
        <f t="shared" si="2"/>
        <v>#N/A</v>
      </c>
      <c r="N71" s="1063"/>
      <c r="O71" s="1063"/>
      <c r="P71" s="1062"/>
      <c r="Q71" s="1062"/>
      <c r="R71" s="1062"/>
    </row>
    <row r="72" spans="1:18" s="8" customFormat="1" ht="21.75" customHeight="1">
      <c r="A72" s="1048" t="e">
        <v>#N/A</v>
      </c>
      <c r="B72" s="1050" t="e">
        <v>#N/A</v>
      </c>
      <c r="C72" s="1050" t="e">
        <v>#N/A</v>
      </c>
      <c r="D72" s="1052" t="e">
        <v>#N/A</v>
      </c>
      <c r="E72" s="1054" t="e">
        <v>#N/A</v>
      </c>
      <c r="F72" s="49" t="s">
        <v>3247</v>
      </c>
      <c r="G72" s="58" t="s">
        <v>3248</v>
      </c>
      <c r="H72" s="1054" t="e">
        <v>#N/A</v>
      </c>
      <c r="I72" s="1054" t="e">
        <v>#N/A</v>
      </c>
      <c r="J72" s="1054" t="e">
        <v>#N/A</v>
      </c>
      <c r="K72" s="1054" t="e">
        <v>#N/A</v>
      </c>
      <c r="L72" s="928" t="e">
        <v>#N/A</v>
      </c>
      <c r="M72" s="922" t="e">
        <f t="shared" si="2"/>
        <v>#N/A</v>
      </c>
      <c r="N72" s="1063"/>
      <c r="O72" s="1063"/>
      <c r="P72" s="1062"/>
      <c r="Q72" s="1062"/>
      <c r="R72" s="1062"/>
    </row>
    <row r="73" spans="1:18" s="8" customFormat="1" ht="12" customHeight="1">
      <c r="A73" s="1048" t="e">
        <v>#N/A</v>
      </c>
      <c r="B73" s="1050" t="e">
        <v>#N/A</v>
      </c>
      <c r="C73" s="1050" t="e">
        <v>#N/A</v>
      </c>
      <c r="D73" s="1052" t="e">
        <v>#N/A</v>
      </c>
      <c r="E73" s="1054" t="e">
        <v>#N/A</v>
      </c>
      <c r="F73" s="49" t="s">
        <v>3249</v>
      </c>
      <c r="G73" s="58" t="s">
        <v>3250</v>
      </c>
      <c r="H73" s="1054" t="e">
        <v>#N/A</v>
      </c>
      <c r="I73" s="1054" t="e">
        <v>#N/A</v>
      </c>
      <c r="J73" s="1054" t="e">
        <v>#N/A</v>
      </c>
      <c r="K73" s="1054" t="e">
        <v>#N/A</v>
      </c>
      <c r="L73" s="928" t="e">
        <v>#N/A</v>
      </c>
      <c r="M73" s="922" t="e">
        <f t="shared" si="2"/>
        <v>#N/A</v>
      </c>
      <c r="N73" s="1063"/>
      <c r="O73" s="1063"/>
      <c r="P73" s="1062"/>
      <c r="Q73" s="1062"/>
      <c r="R73" s="1062"/>
    </row>
    <row r="74" spans="1:18" s="8" customFormat="1" ht="12" customHeight="1">
      <c r="A74" s="1048" t="e">
        <v>#N/A</v>
      </c>
      <c r="B74" s="1050" t="e">
        <v>#N/A</v>
      </c>
      <c r="C74" s="1050" t="e">
        <v>#N/A</v>
      </c>
      <c r="D74" s="1052" t="e">
        <v>#N/A</v>
      </c>
      <c r="E74" s="1054" t="e">
        <v>#N/A</v>
      </c>
      <c r="F74" s="49" t="s">
        <v>3251</v>
      </c>
      <c r="G74" s="58" t="s">
        <v>3252</v>
      </c>
      <c r="H74" s="1054" t="e">
        <v>#N/A</v>
      </c>
      <c r="I74" s="1054" t="e">
        <v>#N/A</v>
      </c>
      <c r="J74" s="1054" t="e">
        <v>#N/A</v>
      </c>
      <c r="K74" s="1054" t="e">
        <v>#N/A</v>
      </c>
      <c r="L74" s="928" t="e">
        <v>#N/A</v>
      </c>
      <c r="M74" s="922" t="e">
        <f t="shared" si="2"/>
        <v>#N/A</v>
      </c>
      <c r="N74" s="1063"/>
      <c r="O74" s="1063"/>
      <c r="P74" s="1062"/>
      <c r="Q74" s="1062"/>
      <c r="R74" s="1062"/>
    </row>
    <row r="75" spans="1:18" s="8" customFormat="1" ht="12" customHeight="1">
      <c r="A75" s="1048" t="e">
        <v>#N/A</v>
      </c>
      <c r="B75" s="1050" t="e">
        <v>#N/A</v>
      </c>
      <c r="C75" s="1050" t="e">
        <v>#N/A</v>
      </c>
      <c r="D75" s="1052" t="e">
        <v>#N/A</v>
      </c>
      <c r="E75" s="1054" t="e">
        <v>#N/A</v>
      </c>
      <c r="F75" s="49" t="s">
        <v>3253</v>
      </c>
      <c r="G75" s="58" t="s">
        <v>3254</v>
      </c>
      <c r="H75" s="1054" t="e">
        <v>#N/A</v>
      </c>
      <c r="I75" s="1054" t="e">
        <v>#N/A</v>
      </c>
      <c r="J75" s="1054" t="e">
        <v>#N/A</v>
      </c>
      <c r="K75" s="1054" t="e">
        <v>#N/A</v>
      </c>
      <c r="L75" s="928" t="e">
        <v>#N/A</v>
      </c>
      <c r="M75" s="922" t="e">
        <f t="shared" si="2"/>
        <v>#N/A</v>
      </c>
      <c r="N75" s="1063"/>
      <c r="O75" s="1063"/>
      <c r="P75" s="1062"/>
      <c r="Q75" s="1062"/>
      <c r="R75" s="1062"/>
    </row>
    <row r="76" spans="1:18" s="8" customFormat="1" ht="12" customHeight="1">
      <c r="A76" s="1048" t="e">
        <v>#N/A</v>
      </c>
      <c r="B76" s="1050" t="e">
        <v>#N/A</v>
      </c>
      <c r="C76" s="1050" t="e">
        <v>#N/A</v>
      </c>
      <c r="D76" s="1052" t="e">
        <v>#N/A</v>
      </c>
      <c r="E76" s="1054" t="e">
        <v>#N/A</v>
      </c>
      <c r="F76" s="49" t="s">
        <v>3255</v>
      </c>
      <c r="G76" s="58" t="s">
        <v>3256</v>
      </c>
      <c r="H76" s="1054" t="e">
        <v>#N/A</v>
      </c>
      <c r="I76" s="1054" t="e">
        <v>#N/A</v>
      </c>
      <c r="J76" s="1054" t="e">
        <v>#N/A</v>
      </c>
      <c r="K76" s="1054" t="e">
        <v>#N/A</v>
      </c>
      <c r="L76" s="928" t="e">
        <v>#N/A</v>
      </c>
      <c r="M76" s="922" t="e">
        <f t="shared" si="2"/>
        <v>#N/A</v>
      </c>
      <c r="N76" s="1063"/>
      <c r="O76" s="1063"/>
      <c r="P76" s="1062"/>
      <c r="Q76" s="1062"/>
      <c r="R76" s="1062"/>
    </row>
    <row r="77" spans="1:18" s="8" customFormat="1" ht="12" customHeight="1">
      <c r="A77" s="1048" t="e">
        <v>#N/A</v>
      </c>
      <c r="B77" s="1050" t="e">
        <v>#N/A</v>
      </c>
      <c r="C77" s="1050" t="e">
        <v>#N/A</v>
      </c>
      <c r="D77" s="1052" t="e">
        <v>#N/A</v>
      </c>
      <c r="E77" s="1054" t="e">
        <v>#N/A</v>
      </c>
      <c r="F77" s="49" t="s">
        <v>3257</v>
      </c>
      <c r="G77" s="58" t="s">
        <v>3258</v>
      </c>
      <c r="H77" s="1054" t="e">
        <v>#N/A</v>
      </c>
      <c r="I77" s="1054" t="e">
        <v>#N/A</v>
      </c>
      <c r="J77" s="1054" t="e">
        <v>#N/A</v>
      </c>
      <c r="K77" s="1054" t="e">
        <v>#N/A</v>
      </c>
      <c r="L77" s="928" t="e">
        <v>#N/A</v>
      </c>
      <c r="M77" s="922" t="e">
        <f t="shared" si="2"/>
        <v>#N/A</v>
      </c>
      <c r="N77" s="1063"/>
      <c r="O77" s="1063"/>
      <c r="P77" s="1062"/>
      <c r="Q77" s="1062"/>
      <c r="R77" s="1062"/>
    </row>
    <row r="78" spans="1:18" s="8" customFormat="1" ht="12" customHeight="1">
      <c r="A78" s="1048" t="e">
        <v>#N/A</v>
      </c>
      <c r="B78" s="1050" t="e">
        <v>#N/A</v>
      </c>
      <c r="C78" s="1050" t="e">
        <v>#N/A</v>
      </c>
      <c r="D78" s="1052" t="e">
        <v>#N/A</v>
      </c>
      <c r="E78" s="1054" t="e">
        <v>#N/A</v>
      </c>
      <c r="F78" s="49" t="s">
        <v>3259</v>
      </c>
      <c r="G78" s="58" t="s">
        <v>3260</v>
      </c>
      <c r="H78" s="1054" t="e">
        <v>#N/A</v>
      </c>
      <c r="I78" s="1054" t="e">
        <v>#N/A</v>
      </c>
      <c r="J78" s="1054" t="e">
        <v>#N/A</v>
      </c>
      <c r="K78" s="1054" t="e">
        <v>#N/A</v>
      </c>
      <c r="L78" s="928" t="e">
        <v>#N/A</v>
      </c>
      <c r="M78" s="922" t="e">
        <f t="shared" si="2"/>
        <v>#N/A</v>
      </c>
      <c r="N78" s="1063"/>
      <c r="O78" s="1063"/>
      <c r="P78" s="1062"/>
      <c r="Q78" s="1062"/>
      <c r="R78" s="1062"/>
    </row>
    <row r="79" spans="1:18" s="8" customFormat="1" ht="12" customHeight="1">
      <c r="A79" s="1048" t="e">
        <v>#N/A</v>
      </c>
      <c r="B79" s="1050" t="e">
        <v>#N/A</v>
      </c>
      <c r="C79" s="1050" t="e">
        <v>#N/A</v>
      </c>
      <c r="D79" s="1052" t="e">
        <v>#N/A</v>
      </c>
      <c r="E79" s="1054" t="e">
        <v>#N/A</v>
      </c>
      <c r="F79" s="49" t="s">
        <v>3261</v>
      </c>
      <c r="G79" s="58" t="s">
        <v>3262</v>
      </c>
      <c r="H79" s="1054" t="e">
        <v>#N/A</v>
      </c>
      <c r="I79" s="1054" t="e">
        <v>#N/A</v>
      </c>
      <c r="J79" s="1054" t="e">
        <v>#N/A</v>
      </c>
      <c r="K79" s="1054" t="e">
        <v>#N/A</v>
      </c>
      <c r="L79" s="928" t="e">
        <v>#N/A</v>
      </c>
      <c r="M79" s="922" t="e">
        <f t="shared" si="2"/>
        <v>#N/A</v>
      </c>
      <c r="N79" s="1063"/>
      <c r="O79" s="1063"/>
      <c r="P79" s="1062"/>
      <c r="Q79" s="1062"/>
      <c r="R79" s="1062"/>
    </row>
    <row r="80" spans="1:18" s="8" customFormat="1" ht="12" customHeight="1">
      <c r="A80" s="1048" t="e">
        <v>#N/A</v>
      </c>
      <c r="B80" s="1050" t="e">
        <v>#N/A</v>
      </c>
      <c r="C80" s="1050" t="e">
        <v>#N/A</v>
      </c>
      <c r="D80" s="1052" t="e">
        <v>#N/A</v>
      </c>
      <c r="E80" s="1054" t="e">
        <v>#N/A</v>
      </c>
      <c r="F80" s="49" t="s">
        <v>3263</v>
      </c>
      <c r="G80" s="58" t="s">
        <v>3264</v>
      </c>
      <c r="H80" s="1054" t="e">
        <v>#N/A</v>
      </c>
      <c r="I80" s="1054" t="e">
        <v>#N/A</v>
      </c>
      <c r="J80" s="1054" t="e">
        <v>#N/A</v>
      </c>
      <c r="K80" s="1054" t="e">
        <v>#N/A</v>
      </c>
      <c r="L80" s="928" t="e">
        <v>#N/A</v>
      </c>
      <c r="M80" s="922" t="e">
        <f t="shared" si="2"/>
        <v>#N/A</v>
      </c>
      <c r="N80" s="1063"/>
      <c r="O80" s="1063"/>
      <c r="P80" s="1062"/>
      <c r="Q80" s="1062"/>
      <c r="R80" s="1062"/>
    </row>
    <row r="81" spans="1:18" s="8" customFormat="1" ht="12" customHeight="1">
      <c r="A81" s="1048" t="e">
        <v>#N/A</v>
      </c>
      <c r="B81" s="1050" t="e">
        <v>#N/A</v>
      </c>
      <c r="C81" s="1050" t="e">
        <v>#N/A</v>
      </c>
      <c r="D81" s="1052" t="e">
        <v>#N/A</v>
      </c>
      <c r="E81" s="1054" t="e">
        <v>#N/A</v>
      </c>
      <c r="F81" s="49" t="s">
        <v>3265</v>
      </c>
      <c r="G81" s="58" t="s">
        <v>3266</v>
      </c>
      <c r="H81" s="1054" t="e">
        <v>#N/A</v>
      </c>
      <c r="I81" s="1054" t="e">
        <v>#N/A</v>
      </c>
      <c r="J81" s="1054" t="e">
        <v>#N/A</v>
      </c>
      <c r="K81" s="1054" t="e">
        <v>#N/A</v>
      </c>
      <c r="L81" s="928" t="e">
        <v>#N/A</v>
      </c>
      <c r="M81" s="922" t="e">
        <f t="shared" si="2"/>
        <v>#N/A</v>
      </c>
      <c r="N81" s="1063"/>
      <c r="O81" s="1063"/>
      <c r="P81" s="1062"/>
      <c r="Q81" s="1062"/>
      <c r="R81" s="1062"/>
    </row>
    <row r="82" spans="1:18" s="8" customFormat="1" ht="12" customHeight="1">
      <c r="A82" s="1048" t="e">
        <v>#N/A</v>
      </c>
      <c r="B82" s="1050" t="e">
        <v>#N/A</v>
      </c>
      <c r="C82" s="1050" t="e">
        <v>#N/A</v>
      </c>
      <c r="D82" s="1052" t="e">
        <v>#N/A</v>
      </c>
      <c r="E82" s="1054" t="e">
        <v>#N/A</v>
      </c>
      <c r="F82" s="49" t="s">
        <v>3267</v>
      </c>
      <c r="G82" s="58" t="s">
        <v>3268</v>
      </c>
      <c r="H82" s="1054" t="e">
        <v>#N/A</v>
      </c>
      <c r="I82" s="1054" t="e">
        <v>#N/A</v>
      </c>
      <c r="J82" s="1054" t="e">
        <v>#N/A</v>
      </c>
      <c r="K82" s="1054" t="e">
        <v>#N/A</v>
      </c>
      <c r="L82" s="928" t="e">
        <v>#N/A</v>
      </c>
      <c r="M82" s="922" t="e">
        <f t="shared" si="2"/>
        <v>#N/A</v>
      </c>
      <c r="N82" s="1063"/>
      <c r="O82" s="1063"/>
      <c r="P82" s="1062"/>
      <c r="Q82" s="1062"/>
      <c r="R82" s="1062"/>
    </row>
    <row r="83" spans="1:18" s="8" customFormat="1" ht="12" customHeight="1">
      <c r="A83" s="1048" t="e">
        <v>#N/A</v>
      </c>
      <c r="B83" s="1050" t="e">
        <v>#N/A</v>
      </c>
      <c r="C83" s="1050" t="e">
        <v>#N/A</v>
      </c>
      <c r="D83" s="1052" t="e">
        <v>#N/A</v>
      </c>
      <c r="E83" s="1054" t="e">
        <v>#N/A</v>
      </c>
      <c r="F83" s="49" t="s">
        <v>3269</v>
      </c>
      <c r="G83" s="58" t="s">
        <v>3270</v>
      </c>
      <c r="H83" s="1054" t="e">
        <v>#N/A</v>
      </c>
      <c r="I83" s="1054" t="e">
        <v>#N/A</v>
      </c>
      <c r="J83" s="1054" t="e">
        <v>#N/A</v>
      </c>
      <c r="K83" s="1054" t="e">
        <v>#N/A</v>
      </c>
      <c r="L83" s="928" t="e">
        <v>#N/A</v>
      </c>
      <c r="M83" s="922" t="e">
        <f t="shared" si="2"/>
        <v>#N/A</v>
      </c>
      <c r="N83" s="1063"/>
      <c r="O83" s="1063"/>
      <c r="P83" s="1062"/>
      <c r="Q83" s="1062"/>
      <c r="R83" s="1062"/>
    </row>
    <row r="84" spans="1:18" s="8" customFormat="1" ht="11.85" customHeight="1">
      <c r="A84" s="1048" t="e">
        <v>#N/A</v>
      </c>
      <c r="B84" s="1050" t="e">
        <v>#N/A</v>
      </c>
      <c r="C84" s="1050" t="e">
        <v>#N/A</v>
      </c>
      <c r="D84" s="1052" t="e">
        <v>#N/A</v>
      </c>
      <c r="E84" s="1054" t="e">
        <v>#N/A</v>
      </c>
      <c r="F84" s="49" t="s">
        <v>3271</v>
      </c>
      <c r="G84" s="58" t="s">
        <v>3272</v>
      </c>
      <c r="H84" s="1054" t="e">
        <v>#N/A</v>
      </c>
      <c r="I84" s="1054" t="e">
        <v>#N/A</v>
      </c>
      <c r="J84" s="1054" t="e">
        <v>#N/A</v>
      </c>
      <c r="K84" s="1054" t="e">
        <v>#N/A</v>
      </c>
      <c r="L84" s="928" t="e">
        <v>#N/A</v>
      </c>
      <c r="M84" s="922" t="e">
        <f t="shared" si="2"/>
        <v>#N/A</v>
      </c>
      <c r="N84" s="1063"/>
      <c r="O84" s="1063"/>
      <c r="P84" s="1062"/>
      <c r="Q84" s="1062"/>
      <c r="R84" s="1062"/>
    </row>
    <row r="85" spans="1:18" s="8" customFormat="1" ht="11.25" customHeight="1">
      <c r="A85" s="1048" t="e">
        <v>#N/A</v>
      </c>
      <c r="B85" s="1050" t="e">
        <v>#N/A</v>
      </c>
      <c r="C85" s="1050" t="e">
        <v>#N/A</v>
      </c>
      <c r="D85" s="1052" t="e">
        <v>#N/A</v>
      </c>
      <c r="E85" s="1054" t="e">
        <v>#N/A</v>
      </c>
      <c r="F85" s="49" t="s">
        <v>3273</v>
      </c>
      <c r="G85" s="58" t="s">
        <v>3274</v>
      </c>
      <c r="H85" s="1054" t="e">
        <v>#N/A</v>
      </c>
      <c r="I85" s="1054" t="e">
        <v>#N/A</v>
      </c>
      <c r="J85" s="1054" t="e">
        <v>#N/A</v>
      </c>
      <c r="K85" s="1054" t="e">
        <v>#N/A</v>
      </c>
      <c r="L85" s="928" t="e">
        <v>#N/A</v>
      </c>
      <c r="M85" s="922" t="e">
        <f t="shared" si="2"/>
        <v>#N/A</v>
      </c>
      <c r="N85" s="1063"/>
      <c r="O85" s="1063"/>
      <c r="P85" s="1062"/>
      <c r="Q85" s="1062"/>
      <c r="R85" s="1062"/>
    </row>
    <row r="86" spans="1:18" s="8" customFormat="1" ht="11.25" customHeight="1">
      <c r="A86" s="1048" t="e">
        <v>#N/A</v>
      </c>
      <c r="B86" s="1050" t="e">
        <v>#N/A</v>
      </c>
      <c r="C86" s="1050" t="e">
        <v>#N/A</v>
      </c>
      <c r="D86" s="1052" t="e">
        <v>#N/A</v>
      </c>
      <c r="E86" s="1054" t="e">
        <v>#N/A</v>
      </c>
      <c r="F86" s="49" t="s">
        <v>3275</v>
      </c>
      <c r="G86" s="58" t="s">
        <v>3276</v>
      </c>
      <c r="H86" s="1054" t="e">
        <v>#N/A</v>
      </c>
      <c r="I86" s="1054" t="e">
        <v>#N/A</v>
      </c>
      <c r="J86" s="1054" t="e">
        <v>#N/A</v>
      </c>
      <c r="K86" s="1054" t="e">
        <v>#N/A</v>
      </c>
      <c r="L86" s="928" t="e">
        <v>#N/A</v>
      </c>
      <c r="M86" s="922" t="e">
        <f t="shared" si="2"/>
        <v>#N/A</v>
      </c>
      <c r="N86" s="1063"/>
      <c r="O86" s="1063"/>
      <c r="P86" s="1062"/>
      <c r="Q86" s="1062"/>
      <c r="R86" s="1062"/>
    </row>
    <row r="87" spans="1:18" s="8" customFormat="1" ht="11.25" customHeight="1">
      <c r="A87" s="1048" t="e">
        <v>#N/A</v>
      </c>
      <c r="B87" s="1050" t="e">
        <v>#N/A</v>
      </c>
      <c r="C87" s="1050" t="e">
        <v>#N/A</v>
      </c>
      <c r="D87" s="1052" t="e">
        <v>#N/A</v>
      </c>
      <c r="E87" s="1054" t="e">
        <v>#N/A</v>
      </c>
      <c r="F87" s="49" t="s">
        <v>3277</v>
      </c>
      <c r="G87" s="58" t="s">
        <v>3278</v>
      </c>
      <c r="H87" s="1054" t="e">
        <v>#N/A</v>
      </c>
      <c r="I87" s="1054" t="e">
        <v>#N/A</v>
      </c>
      <c r="J87" s="1054" t="e">
        <v>#N/A</v>
      </c>
      <c r="K87" s="1054" t="e">
        <v>#N/A</v>
      </c>
      <c r="L87" s="928" t="e">
        <v>#N/A</v>
      </c>
      <c r="M87" s="922" t="e">
        <f t="shared" si="2"/>
        <v>#N/A</v>
      </c>
      <c r="N87" s="1063"/>
      <c r="O87" s="1063"/>
      <c r="P87" s="1062"/>
      <c r="Q87" s="1062"/>
      <c r="R87" s="1062"/>
    </row>
    <row r="88" spans="1:18" s="8" customFormat="1" ht="11.25" customHeight="1">
      <c r="A88" s="1048" t="e">
        <v>#N/A</v>
      </c>
      <c r="B88" s="1050" t="e">
        <v>#N/A</v>
      </c>
      <c r="C88" s="1050" t="e">
        <v>#N/A</v>
      </c>
      <c r="D88" s="1052" t="e">
        <v>#N/A</v>
      </c>
      <c r="E88" s="1054" t="e">
        <v>#N/A</v>
      </c>
      <c r="F88" s="49" t="s">
        <v>3279</v>
      </c>
      <c r="G88" s="58" t="s">
        <v>3280</v>
      </c>
      <c r="H88" s="1054" t="e">
        <v>#N/A</v>
      </c>
      <c r="I88" s="1054" t="e">
        <v>#N/A</v>
      </c>
      <c r="J88" s="1054" t="e">
        <v>#N/A</v>
      </c>
      <c r="K88" s="1054" t="e">
        <v>#N/A</v>
      </c>
      <c r="L88" s="928" t="e">
        <v>#N/A</v>
      </c>
      <c r="M88" s="922" t="e">
        <f t="shared" si="2"/>
        <v>#N/A</v>
      </c>
      <c r="N88" s="1063"/>
      <c r="O88" s="1063"/>
      <c r="P88" s="1062"/>
      <c r="Q88" s="1062"/>
      <c r="R88" s="1062"/>
    </row>
    <row r="89" spans="1:18" s="8" customFormat="1" ht="11.25" customHeight="1">
      <c r="A89" s="1048" t="e">
        <v>#N/A</v>
      </c>
      <c r="B89" s="1050" t="e">
        <v>#N/A</v>
      </c>
      <c r="C89" s="1050" t="e">
        <v>#N/A</v>
      </c>
      <c r="D89" s="1052" t="e">
        <v>#N/A</v>
      </c>
      <c r="E89" s="1054" t="e">
        <v>#N/A</v>
      </c>
      <c r="F89" s="49" t="s">
        <v>3281</v>
      </c>
      <c r="G89" s="58" t="s">
        <v>3282</v>
      </c>
      <c r="H89" s="1054" t="e">
        <v>#N/A</v>
      </c>
      <c r="I89" s="1054" t="e">
        <v>#N/A</v>
      </c>
      <c r="J89" s="1054" t="e">
        <v>#N/A</v>
      </c>
      <c r="K89" s="1054" t="e">
        <v>#N/A</v>
      </c>
      <c r="L89" s="928" t="e">
        <v>#N/A</v>
      </c>
      <c r="M89" s="922" t="e">
        <f t="shared" si="2"/>
        <v>#N/A</v>
      </c>
      <c r="N89" s="1063"/>
      <c r="O89" s="1063"/>
      <c r="P89" s="1062"/>
      <c r="Q89" s="1062"/>
      <c r="R89" s="1062"/>
    </row>
    <row r="90" spans="1:18" s="8" customFormat="1" ht="11.1" customHeight="1">
      <c r="A90" s="1048" t="e">
        <v>#N/A</v>
      </c>
      <c r="B90" s="1050" t="e">
        <v>#N/A</v>
      </c>
      <c r="C90" s="1050" t="e">
        <v>#N/A</v>
      </c>
      <c r="D90" s="1052" t="e">
        <v>#N/A</v>
      </c>
      <c r="E90" s="1054" t="e">
        <v>#N/A</v>
      </c>
      <c r="F90" s="49" t="s">
        <v>3283</v>
      </c>
      <c r="G90" s="58" t="s">
        <v>3284</v>
      </c>
      <c r="H90" s="1054" t="e">
        <v>#N/A</v>
      </c>
      <c r="I90" s="1054" t="e">
        <v>#N/A</v>
      </c>
      <c r="J90" s="1054" t="e">
        <v>#N/A</v>
      </c>
      <c r="K90" s="1054" t="e">
        <v>#N/A</v>
      </c>
      <c r="L90" s="928" t="e">
        <v>#N/A</v>
      </c>
      <c r="M90" s="922" t="e">
        <f t="shared" si="2"/>
        <v>#N/A</v>
      </c>
      <c r="N90" s="1063"/>
      <c r="O90" s="1063"/>
      <c r="P90" s="1062"/>
      <c r="Q90" s="1062"/>
      <c r="R90" s="1062"/>
    </row>
    <row r="91" spans="1:18" s="8" customFormat="1" ht="12" customHeight="1">
      <c r="A91" s="1048" t="e">
        <v>#N/A</v>
      </c>
      <c r="B91" s="1050" t="e">
        <v>#N/A</v>
      </c>
      <c r="C91" s="1050" t="e">
        <v>#N/A</v>
      </c>
      <c r="D91" s="1052" t="e">
        <v>#N/A</v>
      </c>
      <c r="E91" s="1054" t="e">
        <v>#N/A</v>
      </c>
      <c r="F91" s="49" t="s">
        <v>3285</v>
      </c>
      <c r="G91" s="58" t="s">
        <v>3286</v>
      </c>
      <c r="H91" s="1054" t="e">
        <v>#N/A</v>
      </c>
      <c r="I91" s="1054" t="e">
        <v>#N/A</v>
      </c>
      <c r="J91" s="1054" t="e">
        <v>#N/A</v>
      </c>
      <c r="K91" s="1054" t="e">
        <v>#N/A</v>
      </c>
      <c r="L91" s="928" t="e">
        <v>#N/A</v>
      </c>
      <c r="M91" s="922" t="e">
        <f t="shared" si="2"/>
        <v>#N/A</v>
      </c>
      <c r="N91" s="1063"/>
      <c r="O91" s="1063"/>
      <c r="P91" s="1062"/>
      <c r="Q91" s="1062"/>
      <c r="R91" s="1062"/>
    </row>
    <row r="92" spans="1:18" s="8" customFormat="1" ht="12" customHeight="1">
      <c r="A92" s="1048" t="e">
        <v>#N/A</v>
      </c>
      <c r="B92" s="1050" t="e">
        <v>#N/A</v>
      </c>
      <c r="C92" s="1050" t="e">
        <v>#N/A</v>
      </c>
      <c r="D92" s="1052" t="e">
        <v>#N/A</v>
      </c>
      <c r="E92" s="1054" t="e">
        <v>#N/A</v>
      </c>
      <c r="F92" s="49" t="s">
        <v>3287</v>
      </c>
      <c r="G92" s="58" t="s">
        <v>3288</v>
      </c>
      <c r="H92" s="1054" t="e">
        <v>#N/A</v>
      </c>
      <c r="I92" s="1054" t="e">
        <v>#N/A</v>
      </c>
      <c r="J92" s="1054" t="e">
        <v>#N/A</v>
      </c>
      <c r="K92" s="1054" t="e">
        <v>#N/A</v>
      </c>
      <c r="L92" s="928" t="e">
        <v>#N/A</v>
      </c>
      <c r="M92" s="922" t="e">
        <f t="shared" si="2"/>
        <v>#N/A</v>
      </c>
      <c r="N92" s="1063"/>
      <c r="O92" s="1063"/>
      <c r="P92" s="1062"/>
      <c r="Q92" s="1062"/>
      <c r="R92" s="1062"/>
    </row>
    <row r="93" spans="1:18" s="8" customFormat="1" ht="12" customHeight="1">
      <c r="A93" s="1048" t="e">
        <v>#N/A</v>
      </c>
      <c r="B93" s="1050" t="e">
        <v>#N/A</v>
      </c>
      <c r="C93" s="1050" t="e">
        <v>#N/A</v>
      </c>
      <c r="D93" s="1052" t="e">
        <v>#N/A</v>
      </c>
      <c r="E93" s="1054" t="e">
        <v>#N/A</v>
      </c>
      <c r="F93" s="49" t="s">
        <v>3289</v>
      </c>
      <c r="G93" s="58" t="s">
        <v>3290</v>
      </c>
      <c r="H93" s="1054" t="e">
        <v>#N/A</v>
      </c>
      <c r="I93" s="1054" t="e">
        <v>#N/A</v>
      </c>
      <c r="J93" s="1054" t="e">
        <v>#N/A</v>
      </c>
      <c r="K93" s="1054" t="e">
        <v>#N/A</v>
      </c>
      <c r="L93" s="928" t="e">
        <v>#N/A</v>
      </c>
      <c r="M93" s="922" t="e">
        <f t="shared" si="2"/>
        <v>#N/A</v>
      </c>
      <c r="N93" s="1063"/>
      <c r="O93" s="1063"/>
      <c r="P93" s="1062"/>
      <c r="Q93" s="1062"/>
      <c r="R93" s="1062"/>
    </row>
    <row r="94" spans="1:18" s="8" customFormat="1" ht="12" customHeight="1">
      <c r="A94" s="1048" t="e">
        <v>#N/A</v>
      </c>
      <c r="B94" s="1050" t="e">
        <v>#N/A</v>
      </c>
      <c r="C94" s="1050" t="e">
        <v>#N/A</v>
      </c>
      <c r="D94" s="1052" t="e">
        <v>#N/A</v>
      </c>
      <c r="E94" s="1054" t="e">
        <v>#N/A</v>
      </c>
      <c r="F94" s="49" t="s">
        <v>3291</v>
      </c>
      <c r="G94" s="58" t="s">
        <v>3292</v>
      </c>
      <c r="H94" s="1054" t="e">
        <v>#N/A</v>
      </c>
      <c r="I94" s="1054" t="e">
        <v>#N/A</v>
      </c>
      <c r="J94" s="1054" t="e">
        <v>#N/A</v>
      </c>
      <c r="K94" s="1054" t="e">
        <v>#N/A</v>
      </c>
      <c r="L94" s="928" t="e">
        <v>#N/A</v>
      </c>
      <c r="M94" s="922" t="e">
        <f t="shared" si="2"/>
        <v>#N/A</v>
      </c>
      <c r="N94" s="1063"/>
      <c r="O94" s="1063"/>
      <c r="P94" s="1062"/>
      <c r="Q94" s="1062"/>
      <c r="R94" s="1062"/>
    </row>
    <row r="95" spans="1:18" s="8" customFormat="1" ht="12" customHeight="1">
      <c r="A95" s="1048" t="e">
        <v>#N/A</v>
      </c>
      <c r="B95" s="1050" t="e">
        <v>#N/A</v>
      </c>
      <c r="C95" s="1050" t="e">
        <v>#N/A</v>
      </c>
      <c r="D95" s="1052" t="e">
        <v>#N/A</v>
      </c>
      <c r="E95" s="1054" t="e">
        <v>#N/A</v>
      </c>
      <c r="F95" s="49" t="s">
        <v>3293</v>
      </c>
      <c r="G95" s="58" t="s">
        <v>3294</v>
      </c>
      <c r="H95" s="1054" t="e">
        <v>#N/A</v>
      </c>
      <c r="I95" s="1054" t="e">
        <v>#N/A</v>
      </c>
      <c r="J95" s="1054" t="e">
        <v>#N/A</v>
      </c>
      <c r="K95" s="1054" t="e">
        <v>#N/A</v>
      </c>
      <c r="L95" s="928" t="e">
        <v>#N/A</v>
      </c>
      <c r="M95" s="922" t="e">
        <f t="shared" si="2"/>
        <v>#N/A</v>
      </c>
      <c r="N95" s="1063"/>
      <c r="O95" s="1063"/>
      <c r="P95" s="1062"/>
      <c r="Q95" s="1062"/>
      <c r="R95" s="1062"/>
    </row>
    <row r="96" spans="1:18" s="8" customFormat="1" ht="12" customHeight="1">
      <c r="A96" s="1048" t="e">
        <v>#N/A</v>
      </c>
      <c r="B96" s="1050" t="e">
        <v>#N/A</v>
      </c>
      <c r="C96" s="1050" t="e">
        <v>#N/A</v>
      </c>
      <c r="D96" s="1052" t="e">
        <v>#N/A</v>
      </c>
      <c r="E96" s="1054" t="e">
        <v>#N/A</v>
      </c>
      <c r="F96" s="49" t="s">
        <v>3295</v>
      </c>
      <c r="G96" s="58" t="s">
        <v>3296</v>
      </c>
      <c r="H96" s="1054" t="e">
        <v>#N/A</v>
      </c>
      <c r="I96" s="1054" t="e">
        <v>#N/A</v>
      </c>
      <c r="J96" s="1054" t="e">
        <v>#N/A</v>
      </c>
      <c r="K96" s="1054" t="e">
        <v>#N/A</v>
      </c>
      <c r="L96" s="928" t="e">
        <v>#N/A</v>
      </c>
      <c r="M96" s="922" t="e">
        <f t="shared" si="2"/>
        <v>#N/A</v>
      </c>
      <c r="N96" s="1063"/>
      <c r="O96" s="1063"/>
      <c r="P96" s="1062"/>
      <c r="Q96" s="1062"/>
      <c r="R96" s="1062"/>
    </row>
    <row r="97" spans="1:18" s="8" customFormat="1" ht="12" customHeight="1">
      <c r="A97" s="1048" t="e">
        <v>#N/A</v>
      </c>
      <c r="B97" s="1050" t="e">
        <v>#N/A</v>
      </c>
      <c r="C97" s="1050" t="e">
        <v>#N/A</v>
      </c>
      <c r="D97" s="1052" t="e">
        <v>#N/A</v>
      </c>
      <c r="E97" s="1054" t="e">
        <v>#N/A</v>
      </c>
      <c r="F97" s="49" t="s">
        <v>3297</v>
      </c>
      <c r="G97" s="58" t="s">
        <v>3298</v>
      </c>
      <c r="H97" s="1054" t="e">
        <v>#N/A</v>
      </c>
      <c r="I97" s="1054" t="e">
        <v>#N/A</v>
      </c>
      <c r="J97" s="1054" t="e">
        <v>#N/A</v>
      </c>
      <c r="K97" s="1054" t="e">
        <v>#N/A</v>
      </c>
      <c r="L97" s="928" t="e">
        <v>#N/A</v>
      </c>
      <c r="M97" s="922" t="e">
        <f t="shared" si="2"/>
        <v>#N/A</v>
      </c>
      <c r="N97" s="1063"/>
      <c r="O97" s="1063"/>
      <c r="P97" s="1062"/>
      <c r="Q97" s="1062"/>
      <c r="R97" s="1062"/>
    </row>
    <row r="98" spans="1:18" s="8" customFormat="1" ht="12" customHeight="1">
      <c r="A98" s="1048" t="e">
        <v>#N/A</v>
      </c>
      <c r="B98" s="1050" t="e">
        <v>#N/A</v>
      </c>
      <c r="C98" s="1050" t="e">
        <v>#N/A</v>
      </c>
      <c r="D98" s="1052" t="e">
        <v>#N/A</v>
      </c>
      <c r="E98" s="1054" t="e">
        <v>#N/A</v>
      </c>
      <c r="F98" s="49" t="s">
        <v>3299</v>
      </c>
      <c r="G98" s="58" t="s">
        <v>3300</v>
      </c>
      <c r="H98" s="1054" t="e">
        <v>#N/A</v>
      </c>
      <c r="I98" s="1054" t="e">
        <v>#N/A</v>
      </c>
      <c r="J98" s="1054" t="e">
        <v>#N/A</v>
      </c>
      <c r="K98" s="1054" t="e">
        <v>#N/A</v>
      </c>
      <c r="L98" s="928" t="e">
        <v>#N/A</v>
      </c>
      <c r="M98" s="922" t="e">
        <f t="shared" si="2"/>
        <v>#N/A</v>
      </c>
      <c r="N98" s="1063"/>
      <c r="O98" s="1063"/>
      <c r="P98" s="1062"/>
      <c r="Q98" s="1062"/>
      <c r="R98" s="1062"/>
    </row>
    <row r="99" spans="1:18" s="8" customFormat="1" ht="12" customHeight="1">
      <c r="A99" s="1048" t="e">
        <v>#N/A</v>
      </c>
      <c r="B99" s="1050" t="e">
        <v>#N/A</v>
      </c>
      <c r="C99" s="1050" t="e">
        <v>#N/A</v>
      </c>
      <c r="D99" s="1052" t="e">
        <v>#N/A</v>
      </c>
      <c r="E99" s="1054" t="e">
        <v>#N/A</v>
      </c>
      <c r="F99" s="49" t="s">
        <v>3301</v>
      </c>
      <c r="G99" s="58" t="s">
        <v>3302</v>
      </c>
      <c r="H99" s="1054" t="e">
        <v>#N/A</v>
      </c>
      <c r="I99" s="1054" t="e">
        <v>#N/A</v>
      </c>
      <c r="J99" s="1054" t="e">
        <v>#N/A</v>
      </c>
      <c r="K99" s="1054" t="e">
        <v>#N/A</v>
      </c>
      <c r="L99" s="928" t="e">
        <v>#N/A</v>
      </c>
      <c r="M99" s="922" t="e">
        <f t="shared" si="2"/>
        <v>#N/A</v>
      </c>
      <c r="N99" s="1063"/>
      <c r="O99" s="1063"/>
      <c r="P99" s="1062"/>
      <c r="Q99" s="1062"/>
      <c r="R99" s="1062"/>
    </row>
    <row r="100" spans="1:18" s="8" customFormat="1" ht="12" customHeight="1">
      <c r="A100" s="1048" t="e">
        <v>#N/A</v>
      </c>
      <c r="B100" s="1050" t="e">
        <v>#N/A</v>
      </c>
      <c r="C100" s="1050" t="e">
        <v>#N/A</v>
      </c>
      <c r="D100" s="1052" t="e">
        <v>#N/A</v>
      </c>
      <c r="E100" s="1054" t="e">
        <v>#N/A</v>
      </c>
      <c r="F100" s="49" t="s">
        <v>3303</v>
      </c>
      <c r="G100" s="58" t="s">
        <v>3304</v>
      </c>
      <c r="H100" s="1054" t="e">
        <v>#N/A</v>
      </c>
      <c r="I100" s="1054" t="e">
        <v>#N/A</v>
      </c>
      <c r="J100" s="1054" t="e">
        <v>#N/A</v>
      </c>
      <c r="K100" s="1054" t="e">
        <v>#N/A</v>
      </c>
      <c r="L100" s="928" t="e">
        <v>#N/A</v>
      </c>
      <c r="M100" s="922" t="e">
        <f t="shared" ref="M100:M130" si="3">IF(VLOOKUP($A100,MDI,20,0)=0,"",VLOOKUP($A100,MDI,20,0))</f>
        <v>#N/A</v>
      </c>
      <c r="N100" s="1063"/>
      <c r="O100" s="1063"/>
      <c r="P100" s="1062"/>
      <c r="Q100" s="1062"/>
      <c r="R100" s="1062"/>
    </row>
    <row r="101" spans="1:18" s="8" customFormat="1" ht="12" customHeight="1">
      <c r="A101" s="1048" t="e">
        <v>#N/A</v>
      </c>
      <c r="B101" s="1050" t="e">
        <v>#N/A</v>
      </c>
      <c r="C101" s="1050" t="e">
        <v>#N/A</v>
      </c>
      <c r="D101" s="1052" t="e">
        <v>#N/A</v>
      </c>
      <c r="E101" s="1054" t="e">
        <v>#N/A</v>
      </c>
      <c r="F101" s="49" t="s">
        <v>3305</v>
      </c>
      <c r="G101" s="58" t="s">
        <v>3306</v>
      </c>
      <c r="H101" s="1054" t="e">
        <v>#N/A</v>
      </c>
      <c r="I101" s="1054" t="e">
        <v>#N/A</v>
      </c>
      <c r="J101" s="1054" t="e">
        <v>#N/A</v>
      </c>
      <c r="K101" s="1054" t="e">
        <v>#N/A</v>
      </c>
      <c r="L101" s="928" t="e">
        <v>#N/A</v>
      </c>
      <c r="M101" s="922" t="e">
        <f t="shared" si="3"/>
        <v>#N/A</v>
      </c>
      <c r="N101" s="1063"/>
      <c r="O101" s="1063"/>
      <c r="P101" s="1062"/>
      <c r="Q101" s="1062"/>
      <c r="R101" s="1062"/>
    </row>
    <row r="102" spans="1:18" s="8" customFormat="1" ht="55.5" customHeight="1">
      <c r="A102" s="999" t="s">
        <v>3307</v>
      </c>
      <c r="B102" s="1055" t="s">
        <v>3308</v>
      </c>
      <c r="C102" s="1055" t="s">
        <v>3309</v>
      </c>
      <c r="D102" s="930" t="s">
        <v>3310</v>
      </c>
      <c r="E102" s="1057" t="s">
        <v>2366</v>
      </c>
      <c r="F102" s="49">
        <v>1</v>
      </c>
      <c r="G102" s="58" t="s">
        <v>3311</v>
      </c>
      <c r="H102" s="1064" t="s">
        <v>25</v>
      </c>
      <c r="I102" s="1064" t="s">
        <v>2138</v>
      </c>
      <c r="J102" s="1064" t="s">
        <v>2148</v>
      </c>
      <c r="K102" s="1064" t="s">
        <v>1294</v>
      </c>
      <c r="L102" s="927" t="s">
        <v>195</v>
      </c>
      <c r="M102" s="921" t="str">
        <f t="shared" si="3"/>
        <v>CYP10121 - Record rejected - Priority Type Code has incorrect data format. Service Request Identifier=&lt;C101902&gt; Local Patient Identifier (Extended)=&lt;C101901&gt;
CYP10122 - Warning - Priority Type Code contains an invalid national code. Service Request Identifier=&lt;C101902&gt; Local Patient Identifier (Extended)=&lt;C101901&gt; Priority Type Code=&lt;C101060&gt;</v>
      </c>
      <c r="N102" s="1057"/>
      <c r="O102" s="1057" t="s">
        <v>2140</v>
      </c>
      <c r="P102" s="1057" t="s">
        <v>2140</v>
      </c>
      <c r="Q102" s="1057" t="s">
        <v>2140</v>
      </c>
      <c r="R102" s="1057" t="s">
        <v>3127</v>
      </c>
    </row>
    <row r="103" spans="1:18" s="8" customFormat="1" ht="55.5" customHeight="1">
      <c r="A103" s="1000" t="e">
        <v>#N/A</v>
      </c>
      <c r="B103" s="1056" t="e">
        <v>#N/A</v>
      </c>
      <c r="C103" s="1056" t="e">
        <v>#N/A</v>
      </c>
      <c r="D103" s="931" t="e">
        <v>#N/A</v>
      </c>
      <c r="E103" s="1058" t="e">
        <v>#N/A</v>
      </c>
      <c r="F103" s="49">
        <v>2</v>
      </c>
      <c r="G103" s="58" t="s">
        <v>3312</v>
      </c>
      <c r="H103" s="1065" t="e">
        <v>#N/A</v>
      </c>
      <c r="I103" s="1065" t="e">
        <v>#N/A</v>
      </c>
      <c r="J103" s="1065" t="e">
        <v>#N/A</v>
      </c>
      <c r="K103" s="1065" t="e">
        <v>#N/A</v>
      </c>
      <c r="L103" s="928" t="e">
        <v>#N/A</v>
      </c>
      <c r="M103" s="922" t="e">
        <f t="shared" si="3"/>
        <v>#N/A</v>
      </c>
      <c r="N103" s="1058"/>
      <c r="O103" s="1058"/>
      <c r="P103" s="1058"/>
      <c r="Q103" s="1058"/>
      <c r="R103" s="1058"/>
    </row>
    <row r="104" spans="1:18" s="8" customFormat="1" ht="55.5" customHeight="1">
      <c r="A104" s="1000" t="e">
        <v>#N/A</v>
      </c>
      <c r="B104" s="1056" t="e">
        <v>#N/A</v>
      </c>
      <c r="C104" s="1056" t="e">
        <v>#N/A</v>
      </c>
      <c r="D104" s="931" t="e">
        <v>#N/A</v>
      </c>
      <c r="E104" s="1058" t="e">
        <v>#N/A</v>
      </c>
      <c r="F104" s="49">
        <v>3</v>
      </c>
      <c r="G104" s="58" t="s">
        <v>3313</v>
      </c>
      <c r="H104" s="1065" t="e">
        <v>#N/A</v>
      </c>
      <c r="I104" s="1065" t="e">
        <v>#N/A</v>
      </c>
      <c r="J104" s="1065" t="e">
        <v>#N/A</v>
      </c>
      <c r="K104" s="1065" t="e">
        <v>#N/A</v>
      </c>
      <c r="L104" s="928" t="e">
        <v>#N/A</v>
      </c>
      <c r="M104" s="922" t="e">
        <f t="shared" si="3"/>
        <v>#N/A</v>
      </c>
      <c r="N104" s="1058"/>
      <c r="O104" s="1058"/>
      <c r="P104" s="1058"/>
      <c r="Q104" s="1058"/>
      <c r="R104" s="1058"/>
    </row>
    <row r="105" spans="1:18" s="8" customFormat="1" ht="12.75" customHeight="1">
      <c r="A105" s="999" t="s">
        <v>3314</v>
      </c>
      <c r="B105" s="1059" t="s">
        <v>3315</v>
      </c>
      <c r="C105" s="1059" t="s">
        <v>3316</v>
      </c>
      <c r="D105" s="1066" t="s">
        <v>3317</v>
      </c>
      <c r="E105" s="1067" t="s">
        <v>2429</v>
      </c>
      <c r="F105" s="44" t="s">
        <v>3318</v>
      </c>
      <c r="G105" s="58" t="s">
        <v>3319</v>
      </c>
      <c r="H105" s="1053" t="s">
        <v>25</v>
      </c>
      <c r="I105" s="1053" t="s">
        <v>2138</v>
      </c>
      <c r="J105" s="1053" t="s">
        <v>2148</v>
      </c>
      <c r="K105" s="1051" t="s">
        <v>1294</v>
      </c>
      <c r="L105" s="927" t="s">
        <v>195</v>
      </c>
      <c r="M105" s="921" t="str">
        <f t="shared" si="3"/>
        <v>CYP10123 - Record rejected - Primary Reason For Referral (Community Care) has incorrect data format. Service Request Identifier=&lt;C101902&gt; Local Patient Identifier (Extended)=&lt;C101901&gt;
CYP10124 - Warning - Primary Reason For Referral (Community Care) contains an invalid national code. Service Request Identifier=&lt;C101902&gt; Local Patient Identifier (Extended)=&lt;C101901&gt; Primary Reason For Referral (Community Care)=&lt;C101070&gt;</v>
      </c>
      <c r="N105" s="1063"/>
      <c r="O105" s="1063" t="s">
        <v>2140</v>
      </c>
      <c r="P105" s="1062" t="s">
        <v>2140</v>
      </c>
      <c r="Q105" s="1062" t="s">
        <v>2140</v>
      </c>
      <c r="R105" s="1062" t="s">
        <v>3320</v>
      </c>
    </row>
    <row r="106" spans="1:18" s="8" customFormat="1" ht="12.75" customHeight="1">
      <c r="A106" s="1000" t="e">
        <v>#N/A</v>
      </c>
      <c r="B106" s="1060" t="e">
        <v>#N/A</v>
      </c>
      <c r="C106" s="1060" t="e">
        <v>#N/A</v>
      </c>
      <c r="D106" s="1066" t="e">
        <v>#N/A</v>
      </c>
      <c r="E106" s="1067" t="e">
        <v>#N/A</v>
      </c>
      <c r="F106" s="44" t="s">
        <v>3321</v>
      </c>
      <c r="G106" s="58" t="s">
        <v>3322</v>
      </c>
      <c r="H106" s="1054" t="e">
        <v>#N/A</v>
      </c>
      <c r="I106" s="1054" t="e">
        <v>#N/A</v>
      </c>
      <c r="J106" s="1054" t="e">
        <v>#N/A</v>
      </c>
      <c r="K106" s="1052" t="e">
        <v>#N/A</v>
      </c>
      <c r="L106" s="928" t="e">
        <v>#N/A</v>
      </c>
      <c r="M106" s="922" t="e">
        <f t="shared" si="3"/>
        <v>#N/A</v>
      </c>
      <c r="N106" s="1063"/>
      <c r="O106" s="1063"/>
      <c r="P106" s="1062"/>
      <c r="Q106" s="1062"/>
      <c r="R106" s="1062"/>
    </row>
    <row r="107" spans="1:18" s="8" customFormat="1" ht="12.75" customHeight="1">
      <c r="A107" s="1000" t="e">
        <v>#N/A</v>
      </c>
      <c r="B107" s="1060" t="e">
        <v>#N/A</v>
      </c>
      <c r="C107" s="1060" t="e">
        <v>#N/A</v>
      </c>
      <c r="D107" s="1066" t="e">
        <v>#N/A</v>
      </c>
      <c r="E107" s="1067" t="e">
        <v>#N/A</v>
      </c>
      <c r="F107" s="44" t="s">
        <v>3323</v>
      </c>
      <c r="G107" s="58" t="s">
        <v>3324</v>
      </c>
      <c r="H107" s="1054" t="e">
        <v>#N/A</v>
      </c>
      <c r="I107" s="1054" t="e">
        <v>#N/A</v>
      </c>
      <c r="J107" s="1054" t="e">
        <v>#N/A</v>
      </c>
      <c r="K107" s="1052" t="e">
        <v>#N/A</v>
      </c>
      <c r="L107" s="928" t="e">
        <v>#N/A</v>
      </c>
      <c r="M107" s="922" t="e">
        <f t="shared" si="3"/>
        <v>#N/A</v>
      </c>
      <c r="N107" s="1063"/>
      <c r="O107" s="1063"/>
      <c r="P107" s="1062"/>
      <c r="Q107" s="1062"/>
      <c r="R107" s="1062"/>
    </row>
    <row r="108" spans="1:18" s="8" customFormat="1" ht="12.75" customHeight="1">
      <c r="A108" s="1000" t="e">
        <v>#N/A</v>
      </c>
      <c r="B108" s="1060" t="e">
        <v>#N/A</v>
      </c>
      <c r="C108" s="1060" t="e">
        <v>#N/A</v>
      </c>
      <c r="D108" s="1066" t="e">
        <v>#N/A</v>
      </c>
      <c r="E108" s="1067" t="e">
        <v>#N/A</v>
      </c>
      <c r="F108" s="44" t="s">
        <v>3325</v>
      </c>
      <c r="G108" s="58" t="s">
        <v>3326</v>
      </c>
      <c r="H108" s="1054" t="e">
        <v>#N/A</v>
      </c>
      <c r="I108" s="1054" t="e">
        <v>#N/A</v>
      </c>
      <c r="J108" s="1054" t="e">
        <v>#N/A</v>
      </c>
      <c r="K108" s="1052" t="e">
        <v>#N/A</v>
      </c>
      <c r="L108" s="928" t="e">
        <v>#N/A</v>
      </c>
      <c r="M108" s="922" t="e">
        <f t="shared" si="3"/>
        <v>#N/A</v>
      </c>
      <c r="N108" s="1063"/>
      <c r="O108" s="1063"/>
      <c r="P108" s="1062"/>
      <c r="Q108" s="1062"/>
      <c r="R108" s="1062"/>
    </row>
    <row r="109" spans="1:18" s="8" customFormat="1" ht="12.75" customHeight="1">
      <c r="A109" s="1000" t="e">
        <v>#N/A</v>
      </c>
      <c r="B109" s="1060" t="e">
        <v>#N/A</v>
      </c>
      <c r="C109" s="1060" t="e">
        <v>#N/A</v>
      </c>
      <c r="D109" s="1066" t="e">
        <v>#N/A</v>
      </c>
      <c r="E109" s="1067" t="e">
        <v>#N/A</v>
      </c>
      <c r="F109" s="44" t="s">
        <v>3327</v>
      </c>
      <c r="G109" s="58" t="s">
        <v>3328</v>
      </c>
      <c r="H109" s="1054" t="e">
        <v>#N/A</v>
      </c>
      <c r="I109" s="1054" t="e">
        <v>#N/A</v>
      </c>
      <c r="J109" s="1054" t="e">
        <v>#N/A</v>
      </c>
      <c r="K109" s="1052" t="e">
        <v>#N/A</v>
      </c>
      <c r="L109" s="928" t="e">
        <v>#N/A</v>
      </c>
      <c r="M109" s="922" t="e">
        <f t="shared" si="3"/>
        <v>#N/A</v>
      </c>
      <c r="N109" s="1063"/>
      <c r="O109" s="1063"/>
      <c r="P109" s="1062"/>
      <c r="Q109" s="1062"/>
      <c r="R109" s="1062"/>
    </row>
    <row r="110" spans="1:18" s="8" customFormat="1" ht="12.75" customHeight="1">
      <c r="A110" s="1000" t="e">
        <v>#N/A</v>
      </c>
      <c r="B110" s="1060" t="e">
        <v>#N/A</v>
      </c>
      <c r="C110" s="1060" t="e">
        <v>#N/A</v>
      </c>
      <c r="D110" s="1066" t="e">
        <v>#N/A</v>
      </c>
      <c r="E110" s="1067" t="e">
        <v>#N/A</v>
      </c>
      <c r="F110" s="44" t="s">
        <v>3329</v>
      </c>
      <c r="G110" s="58" t="s">
        <v>3330</v>
      </c>
      <c r="H110" s="1054" t="e">
        <v>#N/A</v>
      </c>
      <c r="I110" s="1054" t="e">
        <v>#N/A</v>
      </c>
      <c r="J110" s="1054" t="e">
        <v>#N/A</v>
      </c>
      <c r="K110" s="1052" t="e">
        <v>#N/A</v>
      </c>
      <c r="L110" s="928" t="e">
        <v>#N/A</v>
      </c>
      <c r="M110" s="922" t="e">
        <f t="shared" si="3"/>
        <v>#N/A</v>
      </c>
      <c r="N110" s="1063"/>
      <c r="O110" s="1063"/>
      <c r="P110" s="1062"/>
      <c r="Q110" s="1062"/>
      <c r="R110" s="1062"/>
    </row>
    <row r="111" spans="1:18" s="8" customFormat="1" ht="12.75" customHeight="1">
      <c r="A111" s="1000" t="e">
        <v>#N/A</v>
      </c>
      <c r="B111" s="1060" t="e">
        <v>#N/A</v>
      </c>
      <c r="C111" s="1060" t="e">
        <v>#N/A</v>
      </c>
      <c r="D111" s="1066" t="e">
        <v>#N/A</v>
      </c>
      <c r="E111" s="1067" t="e">
        <v>#N/A</v>
      </c>
      <c r="F111" s="44" t="s">
        <v>3331</v>
      </c>
      <c r="G111" s="58" t="s">
        <v>3332</v>
      </c>
      <c r="H111" s="1054" t="e">
        <v>#N/A</v>
      </c>
      <c r="I111" s="1054" t="e">
        <v>#N/A</v>
      </c>
      <c r="J111" s="1054" t="e">
        <v>#N/A</v>
      </c>
      <c r="K111" s="1052" t="e">
        <v>#N/A</v>
      </c>
      <c r="L111" s="928" t="e">
        <v>#N/A</v>
      </c>
      <c r="M111" s="922" t="e">
        <f t="shared" si="3"/>
        <v>#N/A</v>
      </c>
      <c r="N111" s="1063"/>
      <c r="O111" s="1063"/>
      <c r="P111" s="1062"/>
      <c r="Q111" s="1062"/>
      <c r="R111" s="1062"/>
    </row>
    <row r="112" spans="1:18" s="8" customFormat="1" ht="12.75" customHeight="1">
      <c r="A112" s="1000" t="e">
        <v>#N/A</v>
      </c>
      <c r="B112" s="1060" t="e">
        <v>#N/A</v>
      </c>
      <c r="C112" s="1060" t="e">
        <v>#N/A</v>
      </c>
      <c r="D112" s="1066" t="e">
        <v>#N/A</v>
      </c>
      <c r="E112" s="1067" t="e">
        <v>#N/A</v>
      </c>
      <c r="F112" s="44" t="s">
        <v>3333</v>
      </c>
      <c r="G112" s="58" t="s">
        <v>3334</v>
      </c>
      <c r="H112" s="1054" t="e">
        <v>#N/A</v>
      </c>
      <c r="I112" s="1054" t="e">
        <v>#N/A</v>
      </c>
      <c r="J112" s="1054" t="e">
        <v>#N/A</v>
      </c>
      <c r="K112" s="1052" t="e">
        <v>#N/A</v>
      </c>
      <c r="L112" s="928" t="e">
        <v>#N/A</v>
      </c>
      <c r="M112" s="922" t="e">
        <f t="shared" si="3"/>
        <v>#N/A</v>
      </c>
      <c r="N112" s="1063"/>
      <c r="O112" s="1063"/>
      <c r="P112" s="1062"/>
      <c r="Q112" s="1062"/>
      <c r="R112" s="1062"/>
    </row>
    <row r="113" spans="1:18" s="8" customFormat="1" ht="12.75" customHeight="1">
      <c r="A113" s="1000" t="e">
        <v>#N/A</v>
      </c>
      <c r="B113" s="1060" t="e">
        <v>#N/A</v>
      </c>
      <c r="C113" s="1060" t="e">
        <v>#N/A</v>
      </c>
      <c r="D113" s="1066" t="e">
        <v>#N/A</v>
      </c>
      <c r="E113" s="1067" t="e">
        <v>#N/A</v>
      </c>
      <c r="F113" s="44" t="s">
        <v>3335</v>
      </c>
      <c r="G113" s="58" t="s">
        <v>3336</v>
      </c>
      <c r="H113" s="1054" t="e">
        <v>#N/A</v>
      </c>
      <c r="I113" s="1054" t="e">
        <v>#N/A</v>
      </c>
      <c r="J113" s="1054" t="e">
        <v>#N/A</v>
      </c>
      <c r="K113" s="1052" t="e">
        <v>#N/A</v>
      </c>
      <c r="L113" s="928" t="e">
        <v>#N/A</v>
      </c>
      <c r="M113" s="922" t="e">
        <f t="shared" si="3"/>
        <v>#N/A</v>
      </c>
      <c r="N113" s="1063"/>
      <c r="O113" s="1063"/>
      <c r="P113" s="1062"/>
      <c r="Q113" s="1062"/>
      <c r="R113" s="1062"/>
    </row>
    <row r="114" spans="1:18" s="8" customFormat="1" ht="12.75" customHeight="1">
      <c r="A114" s="1000" t="e">
        <v>#N/A</v>
      </c>
      <c r="B114" s="1060" t="e">
        <v>#N/A</v>
      </c>
      <c r="C114" s="1060" t="e">
        <v>#N/A</v>
      </c>
      <c r="D114" s="1066" t="e">
        <v>#N/A</v>
      </c>
      <c r="E114" s="1067" t="e">
        <v>#N/A</v>
      </c>
      <c r="F114" s="44" t="s">
        <v>3337</v>
      </c>
      <c r="G114" s="58" t="s">
        <v>3338</v>
      </c>
      <c r="H114" s="1054" t="e">
        <v>#N/A</v>
      </c>
      <c r="I114" s="1054" t="e">
        <v>#N/A</v>
      </c>
      <c r="J114" s="1054" t="e">
        <v>#N/A</v>
      </c>
      <c r="K114" s="1052" t="e">
        <v>#N/A</v>
      </c>
      <c r="L114" s="928" t="e">
        <v>#N/A</v>
      </c>
      <c r="M114" s="922" t="e">
        <f t="shared" si="3"/>
        <v>#N/A</v>
      </c>
      <c r="N114" s="1063"/>
      <c r="O114" s="1063"/>
      <c r="P114" s="1062"/>
      <c r="Q114" s="1062"/>
      <c r="R114" s="1062"/>
    </row>
    <row r="115" spans="1:18" s="8" customFormat="1" ht="12.75" customHeight="1">
      <c r="A115" s="1000" t="e">
        <v>#N/A</v>
      </c>
      <c r="B115" s="1060" t="e">
        <v>#N/A</v>
      </c>
      <c r="C115" s="1060" t="e">
        <v>#N/A</v>
      </c>
      <c r="D115" s="1066" t="e">
        <v>#N/A</v>
      </c>
      <c r="E115" s="1067" t="e">
        <v>#N/A</v>
      </c>
      <c r="F115" s="44" t="s">
        <v>3339</v>
      </c>
      <c r="G115" s="58" t="s">
        <v>3340</v>
      </c>
      <c r="H115" s="1054" t="e">
        <v>#N/A</v>
      </c>
      <c r="I115" s="1054" t="e">
        <v>#N/A</v>
      </c>
      <c r="J115" s="1054" t="e">
        <v>#N/A</v>
      </c>
      <c r="K115" s="1052" t="e">
        <v>#N/A</v>
      </c>
      <c r="L115" s="928" t="e">
        <v>#N/A</v>
      </c>
      <c r="M115" s="922" t="e">
        <f t="shared" si="3"/>
        <v>#N/A</v>
      </c>
      <c r="N115" s="1063"/>
      <c r="O115" s="1063"/>
      <c r="P115" s="1062"/>
      <c r="Q115" s="1062"/>
      <c r="R115" s="1062"/>
    </row>
    <row r="116" spans="1:18" s="8" customFormat="1" ht="12.75" customHeight="1">
      <c r="A116" s="1000" t="e">
        <v>#N/A</v>
      </c>
      <c r="B116" s="1060" t="e">
        <v>#N/A</v>
      </c>
      <c r="C116" s="1060" t="e">
        <v>#N/A</v>
      </c>
      <c r="D116" s="1066" t="e">
        <v>#N/A</v>
      </c>
      <c r="E116" s="1067" t="e">
        <v>#N/A</v>
      </c>
      <c r="F116" s="44" t="s">
        <v>3341</v>
      </c>
      <c r="G116" s="58" t="s">
        <v>3342</v>
      </c>
      <c r="H116" s="1054" t="e">
        <v>#N/A</v>
      </c>
      <c r="I116" s="1054" t="e">
        <v>#N/A</v>
      </c>
      <c r="J116" s="1054" t="e">
        <v>#N/A</v>
      </c>
      <c r="K116" s="1052" t="e">
        <v>#N/A</v>
      </c>
      <c r="L116" s="928" t="e">
        <v>#N/A</v>
      </c>
      <c r="M116" s="922" t="e">
        <f t="shared" si="3"/>
        <v>#N/A</v>
      </c>
      <c r="N116" s="1063"/>
      <c r="O116" s="1063"/>
      <c r="P116" s="1062"/>
      <c r="Q116" s="1062"/>
      <c r="R116" s="1062"/>
    </row>
    <row r="117" spans="1:18" s="8" customFormat="1" ht="12.75" customHeight="1">
      <c r="A117" s="1000" t="e">
        <v>#N/A</v>
      </c>
      <c r="B117" s="1060" t="e">
        <v>#N/A</v>
      </c>
      <c r="C117" s="1060" t="e">
        <v>#N/A</v>
      </c>
      <c r="D117" s="1066" t="e">
        <v>#N/A</v>
      </c>
      <c r="E117" s="1067" t="e">
        <v>#N/A</v>
      </c>
      <c r="F117" s="44" t="s">
        <v>3343</v>
      </c>
      <c r="G117" s="58" t="s">
        <v>3344</v>
      </c>
      <c r="H117" s="1054" t="e">
        <v>#N/A</v>
      </c>
      <c r="I117" s="1054" t="e">
        <v>#N/A</v>
      </c>
      <c r="J117" s="1054" t="e">
        <v>#N/A</v>
      </c>
      <c r="K117" s="1052" t="e">
        <v>#N/A</v>
      </c>
      <c r="L117" s="928" t="e">
        <v>#N/A</v>
      </c>
      <c r="M117" s="922" t="e">
        <f t="shared" si="3"/>
        <v>#N/A</v>
      </c>
      <c r="N117" s="1063"/>
      <c r="O117" s="1063"/>
      <c r="P117" s="1062"/>
      <c r="Q117" s="1062"/>
      <c r="R117" s="1062"/>
    </row>
    <row r="118" spans="1:18" s="8" customFormat="1" ht="12.75" customHeight="1">
      <c r="A118" s="1000" t="e">
        <v>#N/A</v>
      </c>
      <c r="B118" s="1060" t="e">
        <v>#N/A</v>
      </c>
      <c r="C118" s="1060" t="e">
        <v>#N/A</v>
      </c>
      <c r="D118" s="1066" t="e">
        <v>#N/A</v>
      </c>
      <c r="E118" s="1067" t="e">
        <v>#N/A</v>
      </c>
      <c r="F118" s="44" t="s">
        <v>3345</v>
      </c>
      <c r="G118" s="58" t="s">
        <v>3346</v>
      </c>
      <c r="H118" s="1054" t="e">
        <v>#N/A</v>
      </c>
      <c r="I118" s="1054" t="e">
        <v>#N/A</v>
      </c>
      <c r="J118" s="1054" t="e">
        <v>#N/A</v>
      </c>
      <c r="K118" s="1052" t="e">
        <v>#N/A</v>
      </c>
      <c r="L118" s="928" t="e">
        <v>#N/A</v>
      </c>
      <c r="M118" s="922" t="e">
        <f t="shared" si="3"/>
        <v>#N/A</v>
      </c>
      <c r="N118" s="1063"/>
      <c r="O118" s="1063"/>
      <c r="P118" s="1062"/>
      <c r="Q118" s="1062"/>
      <c r="R118" s="1062"/>
    </row>
    <row r="119" spans="1:18" s="8" customFormat="1" ht="12.75" customHeight="1">
      <c r="A119" s="1000" t="e">
        <v>#N/A</v>
      </c>
      <c r="B119" s="1060" t="e">
        <v>#N/A</v>
      </c>
      <c r="C119" s="1060" t="e">
        <v>#N/A</v>
      </c>
      <c r="D119" s="1066" t="e">
        <v>#N/A</v>
      </c>
      <c r="E119" s="1067" t="e">
        <v>#N/A</v>
      </c>
      <c r="F119" s="44" t="s">
        <v>3347</v>
      </c>
      <c r="G119" s="58" t="s">
        <v>3348</v>
      </c>
      <c r="H119" s="1054" t="e">
        <v>#N/A</v>
      </c>
      <c r="I119" s="1054" t="e">
        <v>#N/A</v>
      </c>
      <c r="J119" s="1054" t="e">
        <v>#N/A</v>
      </c>
      <c r="K119" s="1052" t="e">
        <v>#N/A</v>
      </c>
      <c r="L119" s="928" t="e">
        <v>#N/A</v>
      </c>
      <c r="M119" s="922" t="e">
        <f t="shared" si="3"/>
        <v>#N/A</v>
      </c>
      <c r="N119" s="1063"/>
      <c r="O119" s="1063"/>
      <c r="P119" s="1062"/>
      <c r="Q119" s="1062"/>
      <c r="R119" s="1062"/>
    </row>
    <row r="120" spans="1:18" s="8" customFormat="1" ht="12.75" customHeight="1">
      <c r="A120" s="1000" t="e">
        <v>#N/A</v>
      </c>
      <c r="B120" s="1060" t="e">
        <v>#N/A</v>
      </c>
      <c r="C120" s="1060" t="e">
        <v>#N/A</v>
      </c>
      <c r="D120" s="1066" t="e">
        <v>#N/A</v>
      </c>
      <c r="E120" s="1067" t="e">
        <v>#N/A</v>
      </c>
      <c r="F120" s="44" t="s">
        <v>3349</v>
      </c>
      <c r="G120" s="58" t="s">
        <v>3350</v>
      </c>
      <c r="H120" s="1054" t="e">
        <v>#N/A</v>
      </c>
      <c r="I120" s="1054" t="e">
        <v>#N/A</v>
      </c>
      <c r="J120" s="1054" t="e">
        <v>#N/A</v>
      </c>
      <c r="K120" s="1052" t="e">
        <v>#N/A</v>
      </c>
      <c r="L120" s="928" t="e">
        <v>#N/A</v>
      </c>
      <c r="M120" s="922" t="e">
        <f t="shared" si="3"/>
        <v>#N/A</v>
      </c>
      <c r="N120" s="1063"/>
      <c r="O120" s="1063"/>
      <c r="P120" s="1062"/>
      <c r="Q120" s="1062"/>
      <c r="R120" s="1062"/>
    </row>
    <row r="121" spans="1:18" s="8" customFormat="1" ht="12.75" customHeight="1">
      <c r="A121" s="1000" t="e">
        <v>#N/A</v>
      </c>
      <c r="B121" s="1060" t="e">
        <v>#N/A</v>
      </c>
      <c r="C121" s="1060" t="e">
        <v>#N/A</v>
      </c>
      <c r="D121" s="1066" t="e">
        <v>#N/A</v>
      </c>
      <c r="E121" s="1067" t="e">
        <v>#N/A</v>
      </c>
      <c r="F121" s="44" t="s">
        <v>3351</v>
      </c>
      <c r="G121" s="58" t="s">
        <v>3352</v>
      </c>
      <c r="H121" s="1054" t="e">
        <v>#N/A</v>
      </c>
      <c r="I121" s="1054" t="e">
        <v>#N/A</v>
      </c>
      <c r="J121" s="1054" t="e">
        <v>#N/A</v>
      </c>
      <c r="K121" s="1052" t="e">
        <v>#N/A</v>
      </c>
      <c r="L121" s="928" t="e">
        <v>#N/A</v>
      </c>
      <c r="M121" s="922" t="e">
        <f t="shared" si="3"/>
        <v>#N/A</v>
      </c>
      <c r="N121" s="1063"/>
      <c r="O121" s="1063"/>
      <c r="P121" s="1062"/>
      <c r="Q121" s="1062"/>
      <c r="R121" s="1062"/>
    </row>
    <row r="122" spans="1:18" s="8" customFormat="1" ht="12.75" customHeight="1">
      <c r="A122" s="1000" t="e">
        <v>#N/A</v>
      </c>
      <c r="B122" s="1060" t="e">
        <v>#N/A</v>
      </c>
      <c r="C122" s="1060" t="e">
        <v>#N/A</v>
      </c>
      <c r="D122" s="1066" t="e">
        <v>#N/A</v>
      </c>
      <c r="E122" s="1067" t="e">
        <v>#N/A</v>
      </c>
      <c r="F122" s="44" t="s">
        <v>3353</v>
      </c>
      <c r="G122" s="58" t="s">
        <v>3354</v>
      </c>
      <c r="H122" s="1054" t="e">
        <v>#N/A</v>
      </c>
      <c r="I122" s="1054" t="e">
        <v>#N/A</v>
      </c>
      <c r="J122" s="1054" t="e">
        <v>#N/A</v>
      </c>
      <c r="K122" s="1052" t="e">
        <v>#N/A</v>
      </c>
      <c r="L122" s="928" t="e">
        <v>#N/A</v>
      </c>
      <c r="M122" s="922" t="e">
        <f t="shared" si="3"/>
        <v>#N/A</v>
      </c>
      <c r="N122" s="1063"/>
      <c r="O122" s="1063"/>
      <c r="P122" s="1062"/>
      <c r="Q122" s="1062"/>
      <c r="R122" s="1062"/>
    </row>
    <row r="123" spans="1:18" s="8" customFormat="1" ht="12.75" customHeight="1">
      <c r="A123" s="1000" t="e">
        <v>#N/A</v>
      </c>
      <c r="B123" s="1060" t="e">
        <v>#N/A</v>
      </c>
      <c r="C123" s="1060" t="e">
        <v>#N/A</v>
      </c>
      <c r="D123" s="1066" t="e">
        <v>#N/A</v>
      </c>
      <c r="E123" s="1067" t="e">
        <v>#N/A</v>
      </c>
      <c r="F123" s="44" t="s">
        <v>3355</v>
      </c>
      <c r="G123" s="58" t="s">
        <v>3356</v>
      </c>
      <c r="H123" s="1054" t="e">
        <v>#N/A</v>
      </c>
      <c r="I123" s="1054" t="e">
        <v>#N/A</v>
      </c>
      <c r="J123" s="1054" t="e">
        <v>#N/A</v>
      </c>
      <c r="K123" s="1052" t="e">
        <v>#N/A</v>
      </c>
      <c r="L123" s="928" t="e">
        <v>#N/A</v>
      </c>
      <c r="M123" s="922" t="e">
        <f t="shared" si="3"/>
        <v>#N/A</v>
      </c>
      <c r="N123" s="1063"/>
      <c r="O123" s="1063"/>
      <c r="P123" s="1062"/>
      <c r="Q123" s="1062"/>
      <c r="R123" s="1062"/>
    </row>
    <row r="124" spans="1:18" s="8" customFormat="1" ht="12.75" customHeight="1">
      <c r="A124" s="1000" t="e">
        <v>#N/A</v>
      </c>
      <c r="B124" s="1060" t="e">
        <v>#N/A</v>
      </c>
      <c r="C124" s="1060" t="e">
        <v>#N/A</v>
      </c>
      <c r="D124" s="1066" t="e">
        <v>#N/A</v>
      </c>
      <c r="E124" s="1067" t="e">
        <v>#N/A</v>
      </c>
      <c r="F124" s="44" t="s">
        <v>3357</v>
      </c>
      <c r="G124" s="58" t="s">
        <v>3358</v>
      </c>
      <c r="H124" s="1054" t="e">
        <v>#N/A</v>
      </c>
      <c r="I124" s="1054" t="e">
        <v>#N/A</v>
      </c>
      <c r="J124" s="1054" t="e">
        <v>#N/A</v>
      </c>
      <c r="K124" s="1052" t="e">
        <v>#N/A</v>
      </c>
      <c r="L124" s="928" t="e">
        <v>#N/A</v>
      </c>
      <c r="M124" s="922" t="e">
        <f t="shared" si="3"/>
        <v>#N/A</v>
      </c>
      <c r="N124" s="1063"/>
      <c r="O124" s="1063"/>
      <c r="P124" s="1062"/>
      <c r="Q124" s="1062"/>
      <c r="R124" s="1062"/>
    </row>
    <row r="125" spans="1:18" s="8" customFormat="1" ht="12.75" customHeight="1">
      <c r="A125" s="1000" t="e">
        <v>#N/A</v>
      </c>
      <c r="B125" s="1060" t="e">
        <v>#N/A</v>
      </c>
      <c r="C125" s="1060" t="e">
        <v>#N/A</v>
      </c>
      <c r="D125" s="1066" t="e">
        <v>#N/A</v>
      </c>
      <c r="E125" s="1067" t="e">
        <v>#N/A</v>
      </c>
      <c r="F125" s="44" t="s">
        <v>3359</v>
      </c>
      <c r="G125" s="58" t="s">
        <v>3360</v>
      </c>
      <c r="H125" s="1054" t="e">
        <v>#N/A</v>
      </c>
      <c r="I125" s="1054" t="e">
        <v>#N/A</v>
      </c>
      <c r="J125" s="1054" t="e">
        <v>#N/A</v>
      </c>
      <c r="K125" s="1052" t="e">
        <v>#N/A</v>
      </c>
      <c r="L125" s="928" t="e">
        <v>#N/A</v>
      </c>
      <c r="M125" s="922" t="e">
        <f t="shared" si="3"/>
        <v>#N/A</v>
      </c>
      <c r="N125" s="1063"/>
      <c r="O125" s="1063"/>
      <c r="P125" s="1062"/>
      <c r="Q125" s="1062"/>
      <c r="R125" s="1062"/>
    </row>
    <row r="126" spans="1:18" s="8" customFormat="1" ht="12.75" customHeight="1">
      <c r="A126" s="1000" t="e">
        <v>#N/A</v>
      </c>
      <c r="B126" s="1060" t="e">
        <v>#N/A</v>
      </c>
      <c r="C126" s="1060" t="e">
        <v>#N/A</v>
      </c>
      <c r="D126" s="1066" t="e">
        <v>#N/A</v>
      </c>
      <c r="E126" s="1067" t="e">
        <v>#N/A</v>
      </c>
      <c r="F126" s="44" t="s">
        <v>3361</v>
      </c>
      <c r="G126" s="58" t="s">
        <v>3362</v>
      </c>
      <c r="H126" s="1054" t="e">
        <v>#N/A</v>
      </c>
      <c r="I126" s="1054" t="e">
        <v>#N/A</v>
      </c>
      <c r="J126" s="1054" t="e">
        <v>#N/A</v>
      </c>
      <c r="K126" s="1052" t="e">
        <v>#N/A</v>
      </c>
      <c r="L126" s="928" t="e">
        <v>#N/A</v>
      </c>
      <c r="M126" s="922" t="e">
        <f t="shared" si="3"/>
        <v>#N/A</v>
      </c>
      <c r="N126" s="1063"/>
      <c r="O126" s="1063"/>
      <c r="P126" s="1062"/>
      <c r="Q126" s="1062"/>
      <c r="R126" s="1062"/>
    </row>
    <row r="127" spans="1:18" s="8" customFormat="1" ht="12.75" customHeight="1">
      <c r="A127" s="1000" t="e">
        <v>#N/A</v>
      </c>
      <c r="B127" s="1060" t="e">
        <v>#N/A</v>
      </c>
      <c r="C127" s="1060" t="e">
        <v>#N/A</v>
      </c>
      <c r="D127" s="1066" t="e">
        <v>#N/A</v>
      </c>
      <c r="E127" s="1067" t="e">
        <v>#N/A</v>
      </c>
      <c r="F127" s="44" t="s">
        <v>3363</v>
      </c>
      <c r="G127" s="58" t="s">
        <v>3364</v>
      </c>
      <c r="H127" s="1054" t="e">
        <v>#N/A</v>
      </c>
      <c r="I127" s="1054" t="e">
        <v>#N/A</v>
      </c>
      <c r="J127" s="1054" t="e">
        <v>#N/A</v>
      </c>
      <c r="K127" s="1052" t="e">
        <v>#N/A</v>
      </c>
      <c r="L127" s="928" t="e">
        <v>#N/A</v>
      </c>
      <c r="M127" s="922" t="e">
        <f t="shared" si="3"/>
        <v>#N/A</v>
      </c>
      <c r="N127" s="1063"/>
      <c r="O127" s="1063"/>
      <c r="P127" s="1062"/>
      <c r="Q127" s="1062"/>
      <c r="R127" s="1062"/>
    </row>
    <row r="128" spans="1:18" s="8" customFormat="1" ht="12.75" customHeight="1">
      <c r="A128" s="1000" t="e">
        <v>#N/A</v>
      </c>
      <c r="B128" s="1060" t="e">
        <v>#N/A</v>
      </c>
      <c r="C128" s="1060" t="e">
        <v>#N/A</v>
      </c>
      <c r="D128" s="1066" t="e">
        <v>#N/A</v>
      </c>
      <c r="E128" s="1067" t="e">
        <v>#N/A</v>
      </c>
      <c r="F128" s="44" t="s">
        <v>3365</v>
      </c>
      <c r="G128" s="58" t="s">
        <v>3366</v>
      </c>
      <c r="H128" s="1054" t="e">
        <v>#N/A</v>
      </c>
      <c r="I128" s="1054" t="e">
        <v>#N/A</v>
      </c>
      <c r="J128" s="1054" t="e">
        <v>#N/A</v>
      </c>
      <c r="K128" s="1052" t="e">
        <v>#N/A</v>
      </c>
      <c r="L128" s="928" t="e">
        <v>#N/A</v>
      </c>
      <c r="M128" s="922" t="e">
        <f t="shared" si="3"/>
        <v>#N/A</v>
      </c>
      <c r="N128" s="1063"/>
      <c r="O128" s="1063"/>
      <c r="P128" s="1062"/>
      <c r="Q128" s="1062"/>
      <c r="R128" s="1062"/>
    </row>
    <row r="129" spans="1:18" s="8" customFormat="1" ht="12.75" customHeight="1">
      <c r="A129" s="1000" t="e">
        <v>#N/A</v>
      </c>
      <c r="B129" s="1060" t="e">
        <v>#N/A</v>
      </c>
      <c r="C129" s="1060" t="e">
        <v>#N/A</v>
      </c>
      <c r="D129" s="1066" t="e">
        <v>#N/A</v>
      </c>
      <c r="E129" s="1067" t="e">
        <v>#N/A</v>
      </c>
      <c r="F129" s="44" t="s">
        <v>3367</v>
      </c>
      <c r="G129" s="58" t="s">
        <v>3368</v>
      </c>
      <c r="H129" s="1054" t="e">
        <v>#N/A</v>
      </c>
      <c r="I129" s="1054" t="e">
        <v>#N/A</v>
      </c>
      <c r="J129" s="1054" t="e">
        <v>#N/A</v>
      </c>
      <c r="K129" s="1052" t="e">
        <v>#N/A</v>
      </c>
      <c r="L129" s="928" t="e">
        <v>#N/A</v>
      </c>
      <c r="M129" s="922" t="e">
        <f t="shared" si="3"/>
        <v>#N/A</v>
      </c>
      <c r="N129" s="1063"/>
      <c r="O129" s="1063"/>
      <c r="P129" s="1062"/>
      <c r="Q129" s="1062"/>
      <c r="R129" s="1062"/>
    </row>
    <row r="130" spans="1:18" s="8" customFormat="1" ht="12.75" customHeight="1">
      <c r="A130" s="1000" t="e">
        <v>#N/A</v>
      </c>
      <c r="B130" s="1060" t="e">
        <v>#N/A</v>
      </c>
      <c r="C130" s="1060" t="e">
        <v>#N/A</v>
      </c>
      <c r="D130" s="1066" t="e">
        <v>#N/A</v>
      </c>
      <c r="E130" s="1067" t="e">
        <v>#N/A</v>
      </c>
      <c r="F130" s="44" t="s">
        <v>3369</v>
      </c>
      <c r="G130" s="58" t="s">
        <v>3370</v>
      </c>
      <c r="H130" s="1054" t="e">
        <v>#N/A</v>
      </c>
      <c r="I130" s="1054" t="e">
        <v>#N/A</v>
      </c>
      <c r="J130" s="1054" t="e">
        <v>#N/A</v>
      </c>
      <c r="K130" s="1052" t="e">
        <v>#N/A</v>
      </c>
      <c r="L130" s="928" t="e">
        <v>#N/A</v>
      </c>
      <c r="M130" s="922" t="e">
        <f t="shared" si="3"/>
        <v>#N/A</v>
      </c>
      <c r="N130" s="1063"/>
      <c r="O130" s="1063"/>
      <c r="P130" s="1062"/>
      <c r="Q130" s="1062"/>
      <c r="R130" s="1062"/>
    </row>
    <row r="131" spans="1:18" s="8" customFormat="1" ht="12.75" customHeight="1">
      <c r="A131" s="1000" t="e">
        <v>#N/A</v>
      </c>
      <c r="B131" s="1060" t="e">
        <v>#N/A</v>
      </c>
      <c r="C131" s="1060" t="e">
        <v>#N/A</v>
      </c>
      <c r="D131" s="1066" t="e">
        <v>#N/A</v>
      </c>
      <c r="E131" s="1067" t="e">
        <v>#N/A</v>
      </c>
      <c r="F131" s="44" t="s">
        <v>3371</v>
      </c>
      <c r="G131" s="58" t="s">
        <v>3372</v>
      </c>
      <c r="H131" s="1054" t="e">
        <v>#N/A</v>
      </c>
      <c r="I131" s="1054" t="e">
        <v>#N/A</v>
      </c>
      <c r="J131" s="1054" t="e">
        <v>#N/A</v>
      </c>
      <c r="K131" s="1052" t="e">
        <v>#N/A</v>
      </c>
      <c r="L131" s="928" t="e">
        <v>#N/A</v>
      </c>
      <c r="M131" s="922" t="e">
        <f t="shared" ref="M131:M162" si="4">IF(VLOOKUP($A131,MDI,20,0)=0,"",VLOOKUP($A131,MDI,20,0))</f>
        <v>#N/A</v>
      </c>
      <c r="N131" s="1063"/>
      <c r="O131" s="1063"/>
      <c r="P131" s="1062"/>
      <c r="Q131" s="1062"/>
      <c r="R131" s="1062"/>
    </row>
    <row r="132" spans="1:18" s="8" customFormat="1" ht="12.75" customHeight="1">
      <c r="A132" s="1000" t="e">
        <v>#N/A</v>
      </c>
      <c r="B132" s="1060" t="e">
        <v>#N/A</v>
      </c>
      <c r="C132" s="1060" t="e">
        <v>#N/A</v>
      </c>
      <c r="D132" s="1066" t="e">
        <v>#N/A</v>
      </c>
      <c r="E132" s="1067" t="e">
        <v>#N/A</v>
      </c>
      <c r="F132" s="44" t="s">
        <v>3373</v>
      </c>
      <c r="G132" s="58" t="s">
        <v>3374</v>
      </c>
      <c r="H132" s="1054" t="e">
        <v>#N/A</v>
      </c>
      <c r="I132" s="1054" t="e">
        <v>#N/A</v>
      </c>
      <c r="J132" s="1054" t="e">
        <v>#N/A</v>
      </c>
      <c r="K132" s="1052" t="e">
        <v>#N/A</v>
      </c>
      <c r="L132" s="928" t="e">
        <v>#N/A</v>
      </c>
      <c r="M132" s="922" t="e">
        <f t="shared" si="4"/>
        <v>#N/A</v>
      </c>
      <c r="N132" s="1063"/>
      <c r="O132" s="1063"/>
      <c r="P132" s="1062"/>
      <c r="Q132" s="1062"/>
      <c r="R132" s="1062"/>
    </row>
    <row r="133" spans="1:18" s="8" customFormat="1" ht="12.75" customHeight="1">
      <c r="A133" s="1000" t="e">
        <v>#N/A</v>
      </c>
      <c r="B133" s="1060" t="e">
        <v>#N/A</v>
      </c>
      <c r="C133" s="1060" t="e">
        <v>#N/A</v>
      </c>
      <c r="D133" s="1066" t="e">
        <v>#N/A</v>
      </c>
      <c r="E133" s="1067" t="e">
        <v>#N/A</v>
      </c>
      <c r="F133" s="44" t="s">
        <v>3375</v>
      </c>
      <c r="G133" s="58" t="s">
        <v>3376</v>
      </c>
      <c r="H133" s="1054" t="e">
        <v>#N/A</v>
      </c>
      <c r="I133" s="1054" t="e">
        <v>#N/A</v>
      </c>
      <c r="J133" s="1054" t="e">
        <v>#N/A</v>
      </c>
      <c r="K133" s="1052" t="e">
        <v>#N/A</v>
      </c>
      <c r="L133" s="928" t="e">
        <v>#N/A</v>
      </c>
      <c r="M133" s="922" t="e">
        <f t="shared" si="4"/>
        <v>#N/A</v>
      </c>
      <c r="N133" s="1063"/>
      <c r="O133" s="1063"/>
      <c r="P133" s="1062"/>
      <c r="Q133" s="1062"/>
      <c r="R133" s="1062"/>
    </row>
    <row r="134" spans="1:18" s="8" customFormat="1" ht="12.75" customHeight="1">
      <c r="A134" s="1000" t="e">
        <v>#N/A</v>
      </c>
      <c r="B134" s="1060" t="e">
        <v>#N/A</v>
      </c>
      <c r="C134" s="1060" t="e">
        <v>#N/A</v>
      </c>
      <c r="D134" s="1066" t="e">
        <v>#N/A</v>
      </c>
      <c r="E134" s="1067" t="e">
        <v>#N/A</v>
      </c>
      <c r="F134" s="44" t="s">
        <v>3377</v>
      </c>
      <c r="G134" s="58" t="s">
        <v>3378</v>
      </c>
      <c r="H134" s="1054" t="e">
        <v>#N/A</v>
      </c>
      <c r="I134" s="1054" t="e">
        <v>#N/A</v>
      </c>
      <c r="J134" s="1054" t="e">
        <v>#N/A</v>
      </c>
      <c r="K134" s="1052" t="e">
        <v>#N/A</v>
      </c>
      <c r="L134" s="928" t="e">
        <v>#N/A</v>
      </c>
      <c r="M134" s="922" t="e">
        <f t="shared" si="4"/>
        <v>#N/A</v>
      </c>
      <c r="N134" s="1063"/>
      <c r="O134" s="1063"/>
      <c r="P134" s="1062"/>
      <c r="Q134" s="1062"/>
      <c r="R134" s="1062"/>
    </row>
    <row r="135" spans="1:18" s="8" customFormat="1" ht="12.75" customHeight="1">
      <c r="A135" s="1000" t="e">
        <v>#N/A</v>
      </c>
      <c r="B135" s="1060" t="e">
        <v>#N/A</v>
      </c>
      <c r="C135" s="1060" t="e">
        <v>#N/A</v>
      </c>
      <c r="D135" s="1066" t="e">
        <v>#N/A</v>
      </c>
      <c r="E135" s="1067" t="e">
        <v>#N/A</v>
      </c>
      <c r="F135" s="44" t="s">
        <v>3379</v>
      </c>
      <c r="G135" s="58" t="s">
        <v>3380</v>
      </c>
      <c r="H135" s="1054" t="e">
        <v>#N/A</v>
      </c>
      <c r="I135" s="1054" t="e">
        <v>#N/A</v>
      </c>
      <c r="J135" s="1054" t="e">
        <v>#N/A</v>
      </c>
      <c r="K135" s="1052" t="e">
        <v>#N/A</v>
      </c>
      <c r="L135" s="928" t="e">
        <v>#N/A</v>
      </c>
      <c r="M135" s="922" t="e">
        <f t="shared" si="4"/>
        <v>#N/A</v>
      </c>
      <c r="N135" s="1063"/>
      <c r="O135" s="1063"/>
      <c r="P135" s="1062"/>
      <c r="Q135" s="1062"/>
      <c r="R135" s="1062"/>
    </row>
    <row r="136" spans="1:18" s="8" customFormat="1" ht="12.75" customHeight="1">
      <c r="A136" s="1000" t="e">
        <v>#N/A</v>
      </c>
      <c r="B136" s="1060" t="e">
        <v>#N/A</v>
      </c>
      <c r="C136" s="1060" t="e">
        <v>#N/A</v>
      </c>
      <c r="D136" s="1066" t="e">
        <v>#N/A</v>
      </c>
      <c r="E136" s="1067" t="e">
        <v>#N/A</v>
      </c>
      <c r="F136" s="44" t="s">
        <v>3381</v>
      </c>
      <c r="G136" s="58" t="s">
        <v>3382</v>
      </c>
      <c r="H136" s="1054" t="e">
        <v>#N/A</v>
      </c>
      <c r="I136" s="1054" t="e">
        <v>#N/A</v>
      </c>
      <c r="J136" s="1054" t="e">
        <v>#N/A</v>
      </c>
      <c r="K136" s="1052" t="e">
        <v>#N/A</v>
      </c>
      <c r="L136" s="928" t="e">
        <v>#N/A</v>
      </c>
      <c r="M136" s="922" t="e">
        <f t="shared" si="4"/>
        <v>#N/A</v>
      </c>
      <c r="N136" s="1063"/>
      <c r="O136" s="1063"/>
      <c r="P136" s="1062"/>
      <c r="Q136" s="1062"/>
      <c r="R136" s="1062"/>
    </row>
    <row r="137" spans="1:18" s="8" customFormat="1" ht="12.75" customHeight="1">
      <c r="A137" s="1000" t="e">
        <v>#N/A</v>
      </c>
      <c r="B137" s="1060" t="e">
        <v>#N/A</v>
      </c>
      <c r="C137" s="1060" t="e">
        <v>#N/A</v>
      </c>
      <c r="D137" s="1066" t="e">
        <v>#N/A</v>
      </c>
      <c r="E137" s="1067" t="e">
        <v>#N/A</v>
      </c>
      <c r="F137" s="44" t="s">
        <v>3383</v>
      </c>
      <c r="G137" s="58" t="s">
        <v>3384</v>
      </c>
      <c r="H137" s="1054" t="e">
        <v>#N/A</v>
      </c>
      <c r="I137" s="1054" t="e">
        <v>#N/A</v>
      </c>
      <c r="J137" s="1054" t="e">
        <v>#N/A</v>
      </c>
      <c r="K137" s="1052" t="e">
        <v>#N/A</v>
      </c>
      <c r="L137" s="928" t="e">
        <v>#N/A</v>
      </c>
      <c r="M137" s="922" t="e">
        <f t="shared" si="4"/>
        <v>#N/A</v>
      </c>
      <c r="N137" s="1063"/>
      <c r="O137" s="1063"/>
      <c r="P137" s="1062"/>
      <c r="Q137" s="1062"/>
      <c r="R137" s="1062"/>
    </row>
    <row r="138" spans="1:18" s="8" customFormat="1" ht="12.75" customHeight="1">
      <c r="A138" s="1000" t="e">
        <v>#N/A</v>
      </c>
      <c r="B138" s="1060" t="e">
        <v>#N/A</v>
      </c>
      <c r="C138" s="1060" t="e">
        <v>#N/A</v>
      </c>
      <c r="D138" s="1066" t="e">
        <v>#N/A</v>
      </c>
      <c r="E138" s="1067" t="e">
        <v>#N/A</v>
      </c>
      <c r="F138" s="44" t="s">
        <v>3385</v>
      </c>
      <c r="G138" s="58" t="s">
        <v>3386</v>
      </c>
      <c r="H138" s="1054" t="e">
        <v>#N/A</v>
      </c>
      <c r="I138" s="1054" t="e">
        <v>#N/A</v>
      </c>
      <c r="J138" s="1054" t="e">
        <v>#N/A</v>
      </c>
      <c r="K138" s="1052" t="e">
        <v>#N/A</v>
      </c>
      <c r="L138" s="928" t="e">
        <v>#N/A</v>
      </c>
      <c r="M138" s="922" t="e">
        <f t="shared" si="4"/>
        <v>#N/A</v>
      </c>
      <c r="N138" s="1063"/>
      <c r="O138" s="1063"/>
      <c r="P138" s="1062"/>
      <c r="Q138" s="1062"/>
      <c r="R138" s="1062"/>
    </row>
    <row r="139" spans="1:18" s="8" customFormat="1" ht="12.75" customHeight="1">
      <c r="A139" s="1000" t="e">
        <v>#N/A</v>
      </c>
      <c r="B139" s="1060" t="e">
        <v>#N/A</v>
      </c>
      <c r="C139" s="1060" t="e">
        <v>#N/A</v>
      </c>
      <c r="D139" s="1066" t="e">
        <v>#N/A</v>
      </c>
      <c r="E139" s="1067" t="e">
        <v>#N/A</v>
      </c>
      <c r="F139" s="44" t="s">
        <v>3387</v>
      </c>
      <c r="G139" s="58" t="s">
        <v>3388</v>
      </c>
      <c r="H139" s="1054" t="e">
        <v>#N/A</v>
      </c>
      <c r="I139" s="1054" t="e">
        <v>#N/A</v>
      </c>
      <c r="J139" s="1054" t="e">
        <v>#N/A</v>
      </c>
      <c r="K139" s="1052" t="e">
        <v>#N/A</v>
      </c>
      <c r="L139" s="928" t="e">
        <v>#N/A</v>
      </c>
      <c r="M139" s="922" t="e">
        <f t="shared" si="4"/>
        <v>#N/A</v>
      </c>
      <c r="N139" s="1063"/>
      <c r="O139" s="1063"/>
      <c r="P139" s="1062"/>
      <c r="Q139" s="1062"/>
      <c r="R139" s="1062"/>
    </row>
    <row r="140" spans="1:18" s="8" customFormat="1" ht="12.75" customHeight="1">
      <c r="A140" s="1000" t="e">
        <v>#N/A</v>
      </c>
      <c r="B140" s="1060" t="e">
        <v>#N/A</v>
      </c>
      <c r="C140" s="1060" t="e">
        <v>#N/A</v>
      </c>
      <c r="D140" s="1066" t="e">
        <v>#N/A</v>
      </c>
      <c r="E140" s="1067" t="e">
        <v>#N/A</v>
      </c>
      <c r="F140" s="44" t="s">
        <v>3389</v>
      </c>
      <c r="G140" s="58" t="s">
        <v>3390</v>
      </c>
      <c r="H140" s="1054" t="e">
        <v>#N/A</v>
      </c>
      <c r="I140" s="1054" t="e">
        <v>#N/A</v>
      </c>
      <c r="J140" s="1054" t="e">
        <v>#N/A</v>
      </c>
      <c r="K140" s="1052" t="e">
        <v>#N/A</v>
      </c>
      <c r="L140" s="928" t="e">
        <v>#N/A</v>
      </c>
      <c r="M140" s="922" t="e">
        <f t="shared" si="4"/>
        <v>#N/A</v>
      </c>
      <c r="N140" s="1063"/>
      <c r="O140" s="1063"/>
      <c r="P140" s="1062"/>
      <c r="Q140" s="1062"/>
      <c r="R140" s="1062"/>
    </row>
    <row r="141" spans="1:18" s="8" customFormat="1" ht="12.75" customHeight="1">
      <c r="A141" s="1000" t="e">
        <v>#N/A</v>
      </c>
      <c r="B141" s="1060" t="e">
        <v>#N/A</v>
      </c>
      <c r="C141" s="1060" t="e">
        <v>#N/A</v>
      </c>
      <c r="D141" s="1066" t="e">
        <v>#N/A</v>
      </c>
      <c r="E141" s="1067" t="e">
        <v>#N/A</v>
      </c>
      <c r="F141" s="44" t="s">
        <v>3391</v>
      </c>
      <c r="G141" s="58" t="s">
        <v>3392</v>
      </c>
      <c r="H141" s="1054" t="e">
        <v>#N/A</v>
      </c>
      <c r="I141" s="1054" t="e">
        <v>#N/A</v>
      </c>
      <c r="J141" s="1054" t="e">
        <v>#N/A</v>
      </c>
      <c r="K141" s="1052" t="e">
        <v>#N/A</v>
      </c>
      <c r="L141" s="928" t="e">
        <v>#N/A</v>
      </c>
      <c r="M141" s="922" t="e">
        <f t="shared" si="4"/>
        <v>#N/A</v>
      </c>
      <c r="N141" s="1063"/>
      <c r="O141" s="1063"/>
      <c r="P141" s="1062"/>
      <c r="Q141" s="1062"/>
      <c r="R141" s="1062"/>
    </row>
    <row r="142" spans="1:18" s="8" customFormat="1" ht="12.75" customHeight="1">
      <c r="A142" s="1000" t="e">
        <v>#N/A</v>
      </c>
      <c r="B142" s="1060" t="e">
        <v>#N/A</v>
      </c>
      <c r="C142" s="1060" t="e">
        <v>#N/A</v>
      </c>
      <c r="D142" s="1066" t="e">
        <v>#N/A</v>
      </c>
      <c r="E142" s="1067" t="e">
        <v>#N/A</v>
      </c>
      <c r="F142" s="44" t="s">
        <v>3393</v>
      </c>
      <c r="G142" s="58" t="s">
        <v>3394</v>
      </c>
      <c r="H142" s="1054" t="e">
        <v>#N/A</v>
      </c>
      <c r="I142" s="1054" t="e">
        <v>#N/A</v>
      </c>
      <c r="J142" s="1054" t="e">
        <v>#N/A</v>
      </c>
      <c r="K142" s="1052" t="e">
        <v>#N/A</v>
      </c>
      <c r="L142" s="928" t="e">
        <v>#N/A</v>
      </c>
      <c r="M142" s="922" t="e">
        <f t="shared" si="4"/>
        <v>#N/A</v>
      </c>
      <c r="N142" s="1063"/>
      <c r="O142" s="1063"/>
      <c r="P142" s="1062"/>
      <c r="Q142" s="1062"/>
      <c r="R142" s="1062"/>
    </row>
    <row r="143" spans="1:18" s="8" customFormat="1" ht="12.75" customHeight="1">
      <c r="A143" s="1000" t="e">
        <v>#N/A</v>
      </c>
      <c r="B143" s="1060" t="e">
        <v>#N/A</v>
      </c>
      <c r="C143" s="1060" t="e">
        <v>#N/A</v>
      </c>
      <c r="D143" s="1066" t="e">
        <v>#N/A</v>
      </c>
      <c r="E143" s="1067" t="e">
        <v>#N/A</v>
      </c>
      <c r="F143" s="44" t="s">
        <v>3395</v>
      </c>
      <c r="G143" s="58" t="s">
        <v>3396</v>
      </c>
      <c r="H143" s="1054" t="e">
        <v>#N/A</v>
      </c>
      <c r="I143" s="1054" t="e">
        <v>#N/A</v>
      </c>
      <c r="J143" s="1054" t="e">
        <v>#N/A</v>
      </c>
      <c r="K143" s="1052" t="e">
        <v>#N/A</v>
      </c>
      <c r="L143" s="928" t="e">
        <v>#N/A</v>
      </c>
      <c r="M143" s="922" t="e">
        <f t="shared" si="4"/>
        <v>#N/A</v>
      </c>
      <c r="N143" s="1063"/>
      <c r="O143" s="1063"/>
      <c r="P143" s="1062"/>
      <c r="Q143" s="1062"/>
      <c r="R143" s="1062"/>
    </row>
    <row r="144" spans="1:18" s="8" customFormat="1" ht="12.75" customHeight="1">
      <c r="A144" s="1000" t="e">
        <v>#N/A</v>
      </c>
      <c r="B144" s="1060" t="e">
        <v>#N/A</v>
      </c>
      <c r="C144" s="1060" t="e">
        <v>#N/A</v>
      </c>
      <c r="D144" s="1066" t="e">
        <v>#N/A</v>
      </c>
      <c r="E144" s="1067" t="e">
        <v>#N/A</v>
      </c>
      <c r="F144" s="44" t="s">
        <v>3397</v>
      </c>
      <c r="G144" s="58" t="s">
        <v>3398</v>
      </c>
      <c r="H144" s="1054" t="e">
        <v>#N/A</v>
      </c>
      <c r="I144" s="1054" t="e">
        <v>#N/A</v>
      </c>
      <c r="J144" s="1054" t="e">
        <v>#N/A</v>
      </c>
      <c r="K144" s="1052" t="e">
        <v>#N/A</v>
      </c>
      <c r="L144" s="928" t="e">
        <v>#N/A</v>
      </c>
      <c r="M144" s="922" t="e">
        <f t="shared" si="4"/>
        <v>#N/A</v>
      </c>
      <c r="N144" s="1063"/>
      <c r="O144" s="1063"/>
      <c r="P144" s="1062"/>
      <c r="Q144" s="1062"/>
      <c r="R144" s="1062"/>
    </row>
    <row r="145" spans="1:18" s="8" customFormat="1" ht="12.75" customHeight="1">
      <c r="A145" s="1000" t="e">
        <v>#N/A</v>
      </c>
      <c r="B145" s="1060" t="e">
        <v>#N/A</v>
      </c>
      <c r="C145" s="1060" t="e">
        <v>#N/A</v>
      </c>
      <c r="D145" s="1066" t="e">
        <v>#N/A</v>
      </c>
      <c r="E145" s="1067" t="e">
        <v>#N/A</v>
      </c>
      <c r="F145" s="44" t="s">
        <v>3399</v>
      </c>
      <c r="G145" s="58" t="s">
        <v>3400</v>
      </c>
      <c r="H145" s="1054" t="e">
        <v>#N/A</v>
      </c>
      <c r="I145" s="1054" t="e">
        <v>#N/A</v>
      </c>
      <c r="J145" s="1054" t="e">
        <v>#N/A</v>
      </c>
      <c r="K145" s="1052" t="e">
        <v>#N/A</v>
      </c>
      <c r="L145" s="928" t="e">
        <v>#N/A</v>
      </c>
      <c r="M145" s="922" t="e">
        <f t="shared" si="4"/>
        <v>#N/A</v>
      </c>
      <c r="N145" s="1063"/>
      <c r="O145" s="1063"/>
      <c r="P145" s="1062"/>
      <c r="Q145" s="1062"/>
      <c r="R145" s="1062"/>
    </row>
    <row r="146" spans="1:18" s="8" customFormat="1" ht="12.75" customHeight="1">
      <c r="A146" s="1000" t="e">
        <v>#N/A</v>
      </c>
      <c r="B146" s="1060" t="e">
        <v>#N/A</v>
      </c>
      <c r="C146" s="1060" t="e">
        <v>#N/A</v>
      </c>
      <c r="D146" s="1066" t="e">
        <v>#N/A</v>
      </c>
      <c r="E146" s="1067" t="e">
        <v>#N/A</v>
      </c>
      <c r="F146" s="44" t="s">
        <v>3401</v>
      </c>
      <c r="G146" s="58" t="s">
        <v>3402</v>
      </c>
      <c r="H146" s="1054" t="e">
        <v>#N/A</v>
      </c>
      <c r="I146" s="1054" t="e">
        <v>#N/A</v>
      </c>
      <c r="J146" s="1054" t="e">
        <v>#N/A</v>
      </c>
      <c r="K146" s="1052" t="e">
        <v>#N/A</v>
      </c>
      <c r="L146" s="928" t="e">
        <v>#N/A</v>
      </c>
      <c r="M146" s="922" t="e">
        <f t="shared" si="4"/>
        <v>#N/A</v>
      </c>
      <c r="N146" s="1063"/>
      <c r="O146" s="1063"/>
      <c r="P146" s="1062"/>
      <c r="Q146" s="1062"/>
      <c r="R146" s="1062"/>
    </row>
    <row r="147" spans="1:18" s="8" customFormat="1" ht="12.75" customHeight="1">
      <c r="A147" s="1000" t="e">
        <v>#N/A</v>
      </c>
      <c r="B147" s="1060" t="e">
        <v>#N/A</v>
      </c>
      <c r="C147" s="1060" t="e">
        <v>#N/A</v>
      </c>
      <c r="D147" s="1066" t="e">
        <v>#N/A</v>
      </c>
      <c r="E147" s="1067" t="e">
        <v>#N/A</v>
      </c>
      <c r="F147" s="44" t="s">
        <v>3403</v>
      </c>
      <c r="G147" s="58" t="s">
        <v>3404</v>
      </c>
      <c r="H147" s="1054" t="e">
        <v>#N/A</v>
      </c>
      <c r="I147" s="1054" t="e">
        <v>#N/A</v>
      </c>
      <c r="J147" s="1054" t="e">
        <v>#N/A</v>
      </c>
      <c r="K147" s="1052" t="e">
        <v>#N/A</v>
      </c>
      <c r="L147" s="928" t="e">
        <v>#N/A</v>
      </c>
      <c r="M147" s="922" t="e">
        <f t="shared" si="4"/>
        <v>#N/A</v>
      </c>
      <c r="N147" s="1063"/>
      <c r="O147" s="1063"/>
      <c r="P147" s="1062"/>
      <c r="Q147" s="1062"/>
      <c r="R147" s="1062"/>
    </row>
    <row r="148" spans="1:18" s="8" customFormat="1" ht="12.75" customHeight="1">
      <c r="A148" s="1000" t="e">
        <v>#N/A</v>
      </c>
      <c r="B148" s="1060" t="e">
        <v>#N/A</v>
      </c>
      <c r="C148" s="1060" t="e">
        <v>#N/A</v>
      </c>
      <c r="D148" s="1066" t="e">
        <v>#N/A</v>
      </c>
      <c r="E148" s="1067" t="e">
        <v>#N/A</v>
      </c>
      <c r="F148" s="44" t="s">
        <v>3405</v>
      </c>
      <c r="G148" s="58" t="s">
        <v>3406</v>
      </c>
      <c r="H148" s="1054" t="e">
        <v>#N/A</v>
      </c>
      <c r="I148" s="1054" t="e">
        <v>#N/A</v>
      </c>
      <c r="J148" s="1054" t="e">
        <v>#N/A</v>
      </c>
      <c r="K148" s="1052" t="e">
        <v>#N/A</v>
      </c>
      <c r="L148" s="928" t="e">
        <v>#N/A</v>
      </c>
      <c r="M148" s="922" t="e">
        <f t="shared" si="4"/>
        <v>#N/A</v>
      </c>
      <c r="N148" s="1063"/>
      <c r="O148" s="1063"/>
      <c r="P148" s="1062"/>
      <c r="Q148" s="1062"/>
      <c r="R148" s="1062"/>
    </row>
    <row r="149" spans="1:18" s="8" customFormat="1" ht="12.75" customHeight="1">
      <c r="A149" s="1000" t="e">
        <v>#N/A</v>
      </c>
      <c r="B149" s="1060" t="e">
        <v>#N/A</v>
      </c>
      <c r="C149" s="1060" t="e">
        <v>#N/A</v>
      </c>
      <c r="D149" s="1066" t="e">
        <v>#N/A</v>
      </c>
      <c r="E149" s="1067" t="e">
        <v>#N/A</v>
      </c>
      <c r="F149" s="44" t="s">
        <v>3407</v>
      </c>
      <c r="G149" s="58" t="s">
        <v>3408</v>
      </c>
      <c r="H149" s="1054" t="e">
        <v>#N/A</v>
      </c>
      <c r="I149" s="1054" t="e">
        <v>#N/A</v>
      </c>
      <c r="J149" s="1054" t="e">
        <v>#N/A</v>
      </c>
      <c r="K149" s="1052" t="e">
        <v>#N/A</v>
      </c>
      <c r="L149" s="928" t="e">
        <v>#N/A</v>
      </c>
      <c r="M149" s="922" t="e">
        <f t="shared" si="4"/>
        <v>#N/A</v>
      </c>
      <c r="N149" s="1063"/>
      <c r="O149" s="1063"/>
      <c r="P149" s="1062"/>
      <c r="Q149" s="1062"/>
      <c r="R149" s="1062"/>
    </row>
    <row r="150" spans="1:18" s="8" customFormat="1" ht="12.75" customHeight="1">
      <c r="A150" s="1000" t="e">
        <v>#N/A</v>
      </c>
      <c r="B150" s="1060" t="e">
        <v>#N/A</v>
      </c>
      <c r="C150" s="1060" t="e">
        <v>#N/A</v>
      </c>
      <c r="D150" s="1066" t="e">
        <v>#N/A</v>
      </c>
      <c r="E150" s="1067" t="e">
        <v>#N/A</v>
      </c>
      <c r="F150" s="44" t="s">
        <v>3409</v>
      </c>
      <c r="G150" s="58" t="s">
        <v>3410</v>
      </c>
      <c r="H150" s="1054" t="e">
        <v>#N/A</v>
      </c>
      <c r="I150" s="1054" t="e">
        <v>#N/A</v>
      </c>
      <c r="J150" s="1054" t="e">
        <v>#N/A</v>
      </c>
      <c r="K150" s="1052" t="e">
        <v>#N/A</v>
      </c>
      <c r="L150" s="928" t="e">
        <v>#N/A</v>
      </c>
      <c r="M150" s="922" t="e">
        <f t="shared" si="4"/>
        <v>#N/A</v>
      </c>
      <c r="N150" s="1063"/>
      <c r="O150" s="1063"/>
      <c r="P150" s="1062"/>
      <c r="Q150" s="1062"/>
      <c r="R150" s="1062"/>
    </row>
    <row r="151" spans="1:18" s="8" customFormat="1" ht="12.75" customHeight="1">
      <c r="A151" s="1000" t="e">
        <v>#N/A</v>
      </c>
      <c r="B151" s="1060" t="e">
        <v>#N/A</v>
      </c>
      <c r="C151" s="1060" t="e">
        <v>#N/A</v>
      </c>
      <c r="D151" s="1066" t="e">
        <v>#N/A</v>
      </c>
      <c r="E151" s="1067" t="e">
        <v>#N/A</v>
      </c>
      <c r="F151" s="44" t="s">
        <v>3411</v>
      </c>
      <c r="G151" s="58" t="s">
        <v>3412</v>
      </c>
      <c r="H151" s="1054" t="e">
        <v>#N/A</v>
      </c>
      <c r="I151" s="1054" t="e">
        <v>#N/A</v>
      </c>
      <c r="J151" s="1054" t="e">
        <v>#N/A</v>
      </c>
      <c r="K151" s="1052" t="e">
        <v>#N/A</v>
      </c>
      <c r="L151" s="928" t="e">
        <v>#N/A</v>
      </c>
      <c r="M151" s="922" t="e">
        <f t="shared" si="4"/>
        <v>#N/A</v>
      </c>
      <c r="N151" s="1063"/>
      <c r="O151" s="1063"/>
      <c r="P151" s="1062"/>
      <c r="Q151" s="1062"/>
      <c r="R151" s="1062"/>
    </row>
    <row r="152" spans="1:18" s="8" customFormat="1" ht="12.75" customHeight="1">
      <c r="A152" s="1000" t="e">
        <v>#N/A</v>
      </c>
      <c r="B152" s="1060" t="e">
        <v>#N/A</v>
      </c>
      <c r="C152" s="1060" t="e">
        <v>#N/A</v>
      </c>
      <c r="D152" s="1066" t="e">
        <v>#N/A</v>
      </c>
      <c r="E152" s="1067" t="e">
        <v>#N/A</v>
      </c>
      <c r="F152" s="44" t="s">
        <v>3413</v>
      </c>
      <c r="G152" s="58" t="s">
        <v>3414</v>
      </c>
      <c r="H152" s="1054" t="e">
        <v>#N/A</v>
      </c>
      <c r="I152" s="1054" t="e">
        <v>#N/A</v>
      </c>
      <c r="J152" s="1054" t="e">
        <v>#N/A</v>
      </c>
      <c r="K152" s="1052" t="e">
        <v>#N/A</v>
      </c>
      <c r="L152" s="928" t="e">
        <v>#N/A</v>
      </c>
      <c r="M152" s="922" t="e">
        <f t="shared" si="4"/>
        <v>#N/A</v>
      </c>
      <c r="N152" s="1063"/>
      <c r="O152" s="1063"/>
      <c r="P152" s="1062"/>
      <c r="Q152" s="1062"/>
      <c r="R152" s="1062"/>
    </row>
    <row r="153" spans="1:18" s="8" customFormat="1" ht="12.75" customHeight="1">
      <c r="A153" s="1000" t="e">
        <v>#N/A</v>
      </c>
      <c r="B153" s="1060" t="e">
        <v>#N/A</v>
      </c>
      <c r="C153" s="1060" t="e">
        <v>#N/A</v>
      </c>
      <c r="D153" s="1066" t="e">
        <v>#N/A</v>
      </c>
      <c r="E153" s="1067" t="e">
        <v>#N/A</v>
      </c>
      <c r="F153" s="44" t="s">
        <v>3415</v>
      </c>
      <c r="G153" s="58" t="s">
        <v>3416</v>
      </c>
      <c r="H153" s="1054" t="e">
        <v>#N/A</v>
      </c>
      <c r="I153" s="1054" t="e">
        <v>#N/A</v>
      </c>
      <c r="J153" s="1054" t="e">
        <v>#N/A</v>
      </c>
      <c r="K153" s="1052" t="e">
        <v>#N/A</v>
      </c>
      <c r="L153" s="928" t="e">
        <v>#N/A</v>
      </c>
      <c r="M153" s="922" t="e">
        <f t="shared" si="4"/>
        <v>#N/A</v>
      </c>
      <c r="N153" s="1063"/>
      <c r="O153" s="1063"/>
      <c r="P153" s="1062"/>
      <c r="Q153" s="1062"/>
      <c r="R153" s="1062"/>
    </row>
    <row r="154" spans="1:18" s="8" customFormat="1" ht="12.75" customHeight="1">
      <c r="A154" s="1000" t="e">
        <v>#N/A</v>
      </c>
      <c r="B154" s="1060" t="e">
        <v>#N/A</v>
      </c>
      <c r="C154" s="1060" t="e">
        <v>#N/A</v>
      </c>
      <c r="D154" s="1066" t="e">
        <v>#N/A</v>
      </c>
      <c r="E154" s="1067" t="e">
        <v>#N/A</v>
      </c>
      <c r="F154" s="44" t="s">
        <v>3417</v>
      </c>
      <c r="G154" s="58" t="s">
        <v>3418</v>
      </c>
      <c r="H154" s="1054" t="e">
        <v>#N/A</v>
      </c>
      <c r="I154" s="1054" t="e">
        <v>#N/A</v>
      </c>
      <c r="J154" s="1054" t="e">
        <v>#N/A</v>
      </c>
      <c r="K154" s="1052" t="e">
        <v>#N/A</v>
      </c>
      <c r="L154" s="928" t="e">
        <v>#N/A</v>
      </c>
      <c r="M154" s="922" t="e">
        <f t="shared" si="4"/>
        <v>#N/A</v>
      </c>
      <c r="N154" s="1063"/>
      <c r="O154" s="1063"/>
      <c r="P154" s="1062"/>
      <c r="Q154" s="1062"/>
      <c r="R154" s="1062"/>
    </row>
    <row r="155" spans="1:18" s="8" customFormat="1" ht="12.75" customHeight="1">
      <c r="A155" s="1000" t="e">
        <v>#N/A</v>
      </c>
      <c r="B155" s="1060" t="e">
        <v>#N/A</v>
      </c>
      <c r="C155" s="1060" t="e">
        <v>#N/A</v>
      </c>
      <c r="D155" s="1066" t="e">
        <v>#N/A</v>
      </c>
      <c r="E155" s="1067" t="e">
        <v>#N/A</v>
      </c>
      <c r="F155" s="44" t="s">
        <v>3419</v>
      </c>
      <c r="G155" s="58" t="s">
        <v>3420</v>
      </c>
      <c r="H155" s="1054" t="e">
        <v>#N/A</v>
      </c>
      <c r="I155" s="1054" t="e">
        <v>#N/A</v>
      </c>
      <c r="J155" s="1054" t="e">
        <v>#N/A</v>
      </c>
      <c r="K155" s="1052" t="e">
        <v>#N/A</v>
      </c>
      <c r="L155" s="928" t="e">
        <v>#N/A</v>
      </c>
      <c r="M155" s="922" t="e">
        <f t="shared" si="4"/>
        <v>#N/A</v>
      </c>
      <c r="N155" s="1063"/>
      <c r="O155" s="1063"/>
      <c r="P155" s="1062"/>
      <c r="Q155" s="1062"/>
      <c r="R155" s="1062"/>
    </row>
    <row r="156" spans="1:18" s="8" customFormat="1" ht="12.75" customHeight="1">
      <c r="A156" s="1000" t="e">
        <v>#N/A</v>
      </c>
      <c r="B156" s="1060" t="e">
        <v>#N/A</v>
      </c>
      <c r="C156" s="1060" t="e">
        <v>#N/A</v>
      </c>
      <c r="D156" s="1066" t="e">
        <v>#N/A</v>
      </c>
      <c r="E156" s="1067" t="e">
        <v>#N/A</v>
      </c>
      <c r="F156" s="44" t="s">
        <v>3421</v>
      </c>
      <c r="G156" s="58" t="s">
        <v>3422</v>
      </c>
      <c r="H156" s="1054" t="e">
        <v>#N/A</v>
      </c>
      <c r="I156" s="1054" t="e">
        <v>#N/A</v>
      </c>
      <c r="J156" s="1054" t="e">
        <v>#N/A</v>
      </c>
      <c r="K156" s="1052" t="e">
        <v>#N/A</v>
      </c>
      <c r="L156" s="928" t="e">
        <v>#N/A</v>
      </c>
      <c r="M156" s="922" t="e">
        <f t="shared" si="4"/>
        <v>#N/A</v>
      </c>
      <c r="N156" s="1063"/>
      <c r="O156" s="1063"/>
      <c r="P156" s="1062"/>
      <c r="Q156" s="1062"/>
      <c r="R156" s="1062"/>
    </row>
    <row r="157" spans="1:18" s="8" customFormat="1" ht="12.75" customHeight="1">
      <c r="A157" s="1000" t="e">
        <v>#N/A</v>
      </c>
      <c r="B157" s="1060" t="e">
        <v>#N/A</v>
      </c>
      <c r="C157" s="1060" t="e">
        <v>#N/A</v>
      </c>
      <c r="D157" s="1066" t="e">
        <v>#N/A</v>
      </c>
      <c r="E157" s="1067" t="e">
        <v>#N/A</v>
      </c>
      <c r="F157" s="44" t="s">
        <v>3423</v>
      </c>
      <c r="G157" s="58" t="s">
        <v>3424</v>
      </c>
      <c r="H157" s="1054" t="e">
        <v>#N/A</v>
      </c>
      <c r="I157" s="1054" t="e">
        <v>#N/A</v>
      </c>
      <c r="J157" s="1054" t="e">
        <v>#N/A</v>
      </c>
      <c r="K157" s="1052" t="e">
        <v>#N/A</v>
      </c>
      <c r="L157" s="928" t="e">
        <v>#N/A</v>
      </c>
      <c r="M157" s="922" t="e">
        <f t="shared" si="4"/>
        <v>#N/A</v>
      </c>
      <c r="N157" s="1063"/>
      <c r="O157" s="1063"/>
      <c r="P157" s="1062"/>
      <c r="Q157" s="1062"/>
      <c r="R157" s="1062"/>
    </row>
    <row r="158" spans="1:18" s="8" customFormat="1" ht="12.75" customHeight="1">
      <c r="A158" s="1000" t="e">
        <v>#N/A</v>
      </c>
      <c r="B158" s="1060" t="e">
        <v>#N/A</v>
      </c>
      <c r="C158" s="1060" t="e">
        <v>#N/A</v>
      </c>
      <c r="D158" s="1066" t="e">
        <v>#N/A</v>
      </c>
      <c r="E158" s="1067" t="e">
        <v>#N/A</v>
      </c>
      <c r="F158" s="44" t="s">
        <v>3425</v>
      </c>
      <c r="G158" s="58" t="s">
        <v>3426</v>
      </c>
      <c r="H158" s="1054" t="e">
        <v>#N/A</v>
      </c>
      <c r="I158" s="1054" t="e">
        <v>#N/A</v>
      </c>
      <c r="J158" s="1054" t="e">
        <v>#N/A</v>
      </c>
      <c r="K158" s="1052" t="e">
        <v>#N/A</v>
      </c>
      <c r="L158" s="928" t="e">
        <v>#N/A</v>
      </c>
      <c r="M158" s="922" t="e">
        <f t="shared" si="4"/>
        <v>#N/A</v>
      </c>
      <c r="N158" s="1063"/>
      <c r="O158" s="1063"/>
      <c r="P158" s="1062"/>
      <c r="Q158" s="1062"/>
      <c r="R158" s="1062"/>
    </row>
    <row r="159" spans="1:18" s="8" customFormat="1" ht="12.75" customHeight="1">
      <c r="A159" s="1000" t="e">
        <v>#N/A</v>
      </c>
      <c r="B159" s="1060" t="e">
        <v>#N/A</v>
      </c>
      <c r="C159" s="1060" t="e">
        <v>#N/A</v>
      </c>
      <c r="D159" s="1066" t="e">
        <v>#N/A</v>
      </c>
      <c r="E159" s="1067" t="e">
        <v>#N/A</v>
      </c>
      <c r="F159" s="44" t="s">
        <v>3427</v>
      </c>
      <c r="G159" s="58" t="s">
        <v>3428</v>
      </c>
      <c r="H159" s="1054" t="e">
        <v>#N/A</v>
      </c>
      <c r="I159" s="1054" t="e">
        <v>#N/A</v>
      </c>
      <c r="J159" s="1054" t="e">
        <v>#N/A</v>
      </c>
      <c r="K159" s="1052" t="e">
        <v>#N/A</v>
      </c>
      <c r="L159" s="928" t="e">
        <v>#N/A</v>
      </c>
      <c r="M159" s="922" t="e">
        <f t="shared" si="4"/>
        <v>#N/A</v>
      </c>
      <c r="N159" s="1063"/>
      <c r="O159" s="1063"/>
      <c r="P159" s="1062"/>
      <c r="Q159" s="1062"/>
      <c r="R159" s="1062"/>
    </row>
    <row r="160" spans="1:18" s="8" customFormat="1" ht="12.75" customHeight="1">
      <c r="A160" s="1000" t="e">
        <v>#N/A</v>
      </c>
      <c r="B160" s="1060" t="e">
        <v>#N/A</v>
      </c>
      <c r="C160" s="1060" t="e">
        <v>#N/A</v>
      </c>
      <c r="D160" s="1066" t="e">
        <v>#N/A</v>
      </c>
      <c r="E160" s="1067" t="e">
        <v>#N/A</v>
      </c>
      <c r="F160" s="44" t="s">
        <v>3429</v>
      </c>
      <c r="G160" s="58" t="s">
        <v>3430</v>
      </c>
      <c r="H160" s="1054" t="e">
        <v>#N/A</v>
      </c>
      <c r="I160" s="1054" t="e">
        <v>#N/A</v>
      </c>
      <c r="J160" s="1054" t="e">
        <v>#N/A</v>
      </c>
      <c r="K160" s="1052" t="e">
        <v>#N/A</v>
      </c>
      <c r="L160" s="928" t="e">
        <v>#N/A</v>
      </c>
      <c r="M160" s="922" t="e">
        <f t="shared" si="4"/>
        <v>#N/A</v>
      </c>
      <c r="N160" s="1063"/>
      <c r="O160" s="1063"/>
      <c r="P160" s="1062"/>
      <c r="Q160" s="1062"/>
      <c r="R160" s="1062"/>
    </row>
    <row r="161" spans="1:18" s="8" customFormat="1" ht="12.75" customHeight="1">
      <c r="A161" s="1000" t="e">
        <v>#N/A</v>
      </c>
      <c r="B161" s="1060" t="e">
        <v>#N/A</v>
      </c>
      <c r="C161" s="1060" t="e">
        <v>#N/A</v>
      </c>
      <c r="D161" s="1066" t="e">
        <v>#N/A</v>
      </c>
      <c r="E161" s="1067" t="e">
        <v>#N/A</v>
      </c>
      <c r="F161" s="44" t="s">
        <v>3431</v>
      </c>
      <c r="G161" s="58" t="s">
        <v>3432</v>
      </c>
      <c r="H161" s="1054" t="e">
        <v>#N/A</v>
      </c>
      <c r="I161" s="1054" t="e">
        <v>#N/A</v>
      </c>
      <c r="J161" s="1054" t="e">
        <v>#N/A</v>
      </c>
      <c r="K161" s="1052" t="e">
        <v>#N/A</v>
      </c>
      <c r="L161" s="928" t="e">
        <v>#N/A</v>
      </c>
      <c r="M161" s="922" t="e">
        <f t="shared" si="4"/>
        <v>#N/A</v>
      </c>
      <c r="N161" s="1063"/>
      <c r="O161" s="1063"/>
      <c r="P161" s="1062"/>
      <c r="Q161" s="1062"/>
      <c r="R161" s="1062"/>
    </row>
    <row r="162" spans="1:18" s="8" customFormat="1" ht="12.75" customHeight="1">
      <c r="A162" s="1000" t="e">
        <v>#N/A</v>
      </c>
      <c r="B162" s="1060" t="e">
        <v>#N/A</v>
      </c>
      <c r="C162" s="1060" t="e">
        <v>#N/A</v>
      </c>
      <c r="D162" s="1066" t="e">
        <v>#N/A</v>
      </c>
      <c r="E162" s="1067" t="e">
        <v>#N/A</v>
      </c>
      <c r="F162" s="44" t="s">
        <v>3433</v>
      </c>
      <c r="G162" s="58" t="s">
        <v>3434</v>
      </c>
      <c r="H162" s="1054" t="e">
        <v>#N/A</v>
      </c>
      <c r="I162" s="1054" t="e">
        <v>#N/A</v>
      </c>
      <c r="J162" s="1054" t="e">
        <v>#N/A</v>
      </c>
      <c r="K162" s="1052" t="e">
        <v>#N/A</v>
      </c>
      <c r="L162" s="928" t="e">
        <v>#N/A</v>
      </c>
      <c r="M162" s="922" t="e">
        <f t="shared" si="4"/>
        <v>#N/A</v>
      </c>
      <c r="N162" s="1063"/>
      <c r="O162" s="1063"/>
      <c r="P162" s="1062"/>
      <c r="Q162" s="1062"/>
      <c r="R162" s="1062"/>
    </row>
    <row r="163" spans="1:18" s="8" customFormat="1" ht="12.75" customHeight="1">
      <c r="A163" s="1000" t="e">
        <v>#N/A</v>
      </c>
      <c r="B163" s="1060" t="e">
        <v>#N/A</v>
      </c>
      <c r="C163" s="1060" t="e">
        <v>#N/A</v>
      </c>
      <c r="D163" s="1066" t="e">
        <v>#N/A</v>
      </c>
      <c r="E163" s="1067" t="e">
        <v>#N/A</v>
      </c>
      <c r="F163" s="44" t="s">
        <v>3435</v>
      </c>
      <c r="G163" s="58" t="s">
        <v>3436</v>
      </c>
      <c r="H163" s="1054" t="e">
        <v>#N/A</v>
      </c>
      <c r="I163" s="1054" t="e">
        <v>#N/A</v>
      </c>
      <c r="J163" s="1054" t="e">
        <v>#N/A</v>
      </c>
      <c r="K163" s="1052" t="e">
        <v>#N/A</v>
      </c>
      <c r="L163" s="928" t="e">
        <v>#N/A</v>
      </c>
      <c r="M163" s="922" t="e">
        <f t="shared" ref="M163:M194" si="5">IF(VLOOKUP($A163,MDI,20,0)=0,"",VLOOKUP($A163,MDI,20,0))</f>
        <v>#N/A</v>
      </c>
      <c r="N163" s="1063"/>
      <c r="O163" s="1063"/>
      <c r="P163" s="1062"/>
      <c r="Q163" s="1062"/>
      <c r="R163" s="1062"/>
    </row>
    <row r="164" spans="1:18" s="8" customFormat="1" ht="12.75" customHeight="1">
      <c r="A164" s="1000" t="e">
        <v>#N/A</v>
      </c>
      <c r="B164" s="1060" t="e">
        <v>#N/A</v>
      </c>
      <c r="C164" s="1060" t="e">
        <v>#N/A</v>
      </c>
      <c r="D164" s="1066" t="e">
        <v>#N/A</v>
      </c>
      <c r="E164" s="1067" t="e">
        <v>#N/A</v>
      </c>
      <c r="F164" s="44" t="s">
        <v>3437</v>
      </c>
      <c r="G164" s="58" t="s">
        <v>3438</v>
      </c>
      <c r="H164" s="1054" t="e">
        <v>#N/A</v>
      </c>
      <c r="I164" s="1054" t="e">
        <v>#N/A</v>
      </c>
      <c r="J164" s="1054" t="e">
        <v>#N/A</v>
      </c>
      <c r="K164" s="1052" t="e">
        <v>#N/A</v>
      </c>
      <c r="L164" s="928" t="e">
        <v>#N/A</v>
      </c>
      <c r="M164" s="922" t="e">
        <f t="shared" si="5"/>
        <v>#N/A</v>
      </c>
      <c r="N164" s="1063"/>
      <c r="O164" s="1063"/>
      <c r="P164" s="1062"/>
      <c r="Q164" s="1062"/>
      <c r="R164" s="1062"/>
    </row>
    <row r="165" spans="1:18" s="8" customFormat="1" ht="12.75" customHeight="1">
      <c r="A165" s="1000" t="e">
        <v>#N/A</v>
      </c>
      <c r="B165" s="1060" t="e">
        <v>#N/A</v>
      </c>
      <c r="C165" s="1060" t="e">
        <v>#N/A</v>
      </c>
      <c r="D165" s="1066" t="e">
        <v>#N/A</v>
      </c>
      <c r="E165" s="1067" t="e">
        <v>#N/A</v>
      </c>
      <c r="F165" s="44" t="s">
        <v>3439</v>
      </c>
      <c r="G165" s="58" t="s">
        <v>3440</v>
      </c>
      <c r="H165" s="1054" t="e">
        <v>#N/A</v>
      </c>
      <c r="I165" s="1054" t="e">
        <v>#N/A</v>
      </c>
      <c r="J165" s="1054" t="e">
        <v>#N/A</v>
      </c>
      <c r="K165" s="1052" t="e">
        <v>#N/A</v>
      </c>
      <c r="L165" s="928" t="e">
        <v>#N/A</v>
      </c>
      <c r="M165" s="922" t="e">
        <f t="shared" si="5"/>
        <v>#N/A</v>
      </c>
      <c r="N165" s="1063"/>
      <c r="O165" s="1063"/>
      <c r="P165" s="1062"/>
      <c r="Q165" s="1062"/>
      <c r="R165" s="1062"/>
    </row>
    <row r="166" spans="1:18" s="8" customFormat="1" ht="12.75" customHeight="1">
      <c r="A166" s="1000" t="e">
        <v>#N/A</v>
      </c>
      <c r="B166" s="1060" t="e">
        <v>#N/A</v>
      </c>
      <c r="C166" s="1060" t="e">
        <v>#N/A</v>
      </c>
      <c r="D166" s="1066" t="e">
        <v>#N/A</v>
      </c>
      <c r="E166" s="1067" t="e">
        <v>#N/A</v>
      </c>
      <c r="F166" s="44" t="s">
        <v>3441</v>
      </c>
      <c r="G166" s="58" t="s">
        <v>3442</v>
      </c>
      <c r="H166" s="1054" t="e">
        <v>#N/A</v>
      </c>
      <c r="I166" s="1054" t="e">
        <v>#N/A</v>
      </c>
      <c r="J166" s="1054" t="e">
        <v>#N/A</v>
      </c>
      <c r="K166" s="1052" t="e">
        <v>#N/A</v>
      </c>
      <c r="L166" s="928" t="e">
        <v>#N/A</v>
      </c>
      <c r="M166" s="922" t="e">
        <f t="shared" si="5"/>
        <v>#N/A</v>
      </c>
      <c r="N166" s="1063"/>
      <c r="O166" s="1063"/>
      <c r="P166" s="1062"/>
      <c r="Q166" s="1062"/>
      <c r="R166" s="1062"/>
    </row>
    <row r="167" spans="1:18" s="8" customFormat="1" ht="12.75" customHeight="1">
      <c r="A167" s="1000" t="e">
        <v>#N/A</v>
      </c>
      <c r="B167" s="1060" t="e">
        <v>#N/A</v>
      </c>
      <c r="C167" s="1060" t="e">
        <v>#N/A</v>
      </c>
      <c r="D167" s="1066" t="e">
        <v>#N/A</v>
      </c>
      <c r="E167" s="1067" t="e">
        <v>#N/A</v>
      </c>
      <c r="F167" s="44" t="s">
        <v>3443</v>
      </c>
      <c r="G167" s="58" t="s">
        <v>3444</v>
      </c>
      <c r="H167" s="1054" t="e">
        <v>#N/A</v>
      </c>
      <c r="I167" s="1054" t="e">
        <v>#N/A</v>
      </c>
      <c r="J167" s="1054" t="e">
        <v>#N/A</v>
      </c>
      <c r="K167" s="1052" t="e">
        <v>#N/A</v>
      </c>
      <c r="L167" s="928" t="e">
        <v>#N/A</v>
      </c>
      <c r="M167" s="922" t="e">
        <f t="shared" si="5"/>
        <v>#N/A</v>
      </c>
      <c r="N167" s="1063"/>
      <c r="O167" s="1063"/>
      <c r="P167" s="1062"/>
      <c r="Q167" s="1062"/>
      <c r="R167" s="1062"/>
    </row>
    <row r="168" spans="1:18" s="8" customFormat="1" ht="12.75" customHeight="1">
      <c r="A168" s="1000" t="e">
        <v>#N/A</v>
      </c>
      <c r="B168" s="1060" t="e">
        <v>#N/A</v>
      </c>
      <c r="C168" s="1060" t="e">
        <v>#N/A</v>
      </c>
      <c r="D168" s="1066" t="e">
        <v>#N/A</v>
      </c>
      <c r="E168" s="1067" t="e">
        <v>#N/A</v>
      </c>
      <c r="F168" s="44" t="s">
        <v>3445</v>
      </c>
      <c r="G168" s="58" t="s">
        <v>3446</v>
      </c>
      <c r="H168" s="1054" t="e">
        <v>#N/A</v>
      </c>
      <c r="I168" s="1054" t="e">
        <v>#N/A</v>
      </c>
      <c r="J168" s="1054" t="e">
        <v>#N/A</v>
      </c>
      <c r="K168" s="1052" t="e">
        <v>#N/A</v>
      </c>
      <c r="L168" s="928" t="e">
        <v>#N/A</v>
      </c>
      <c r="M168" s="922" t="e">
        <f t="shared" si="5"/>
        <v>#N/A</v>
      </c>
      <c r="N168" s="1063"/>
      <c r="O168" s="1063"/>
      <c r="P168" s="1062"/>
      <c r="Q168" s="1062"/>
      <c r="R168" s="1062"/>
    </row>
    <row r="169" spans="1:18" s="8" customFormat="1" ht="12.75" customHeight="1">
      <c r="A169" s="1000" t="e">
        <v>#N/A</v>
      </c>
      <c r="B169" s="1060" t="e">
        <v>#N/A</v>
      </c>
      <c r="C169" s="1060" t="e">
        <v>#N/A</v>
      </c>
      <c r="D169" s="1066" t="e">
        <v>#N/A</v>
      </c>
      <c r="E169" s="1067" t="e">
        <v>#N/A</v>
      </c>
      <c r="F169" s="44" t="s">
        <v>3447</v>
      </c>
      <c r="G169" s="58" t="s">
        <v>3448</v>
      </c>
      <c r="H169" s="1054" t="e">
        <v>#N/A</v>
      </c>
      <c r="I169" s="1054" t="e">
        <v>#N/A</v>
      </c>
      <c r="J169" s="1054" t="e">
        <v>#N/A</v>
      </c>
      <c r="K169" s="1052" t="e">
        <v>#N/A</v>
      </c>
      <c r="L169" s="928" t="e">
        <v>#N/A</v>
      </c>
      <c r="M169" s="922" t="e">
        <f t="shared" si="5"/>
        <v>#N/A</v>
      </c>
      <c r="N169" s="1063"/>
      <c r="O169" s="1063"/>
      <c r="P169" s="1062"/>
      <c r="Q169" s="1062"/>
      <c r="R169" s="1062"/>
    </row>
    <row r="170" spans="1:18" s="8" customFormat="1" ht="12.75" customHeight="1">
      <c r="A170" s="1000" t="e">
        <v>#N/A</v>
      </c>
      <c r="B170" s="1060" t="e">
        <v>#N/A</v>
      </c>
      <c r="C170" s="1060" t="e">
        <v>#N/A</v>
      </c>
      <c r="D170" s="1066" t="e">
        <v>#N/A</v>
      </c>
      <c r="E170" s="1067" t="e">
        <v>#N/A</v>
      </c>
      <c r="F170" s="44" t="s">
        <v>3449</v>
      </c>
      <c r="G170" s="58" t="s">
        <v>3450</v>
      </c>
      <c r="H170" s="1054" t="e">
        <v>#N/A</v>
      </c>
      <c r="I170" s="1054" t="e">
        <v>#N/A</v>
      </c>
      <c r="J170" s="1054" t="e">
        <v>#N/A</v>
      </c>
      <c r="K170" s="1052" t="e">
        <v>#N/A</v>
      </c>
      <c r="L170" s="928" t="e">
        <v>#N/A</v>
      </c>
      <c r="M170" s="922" t="e">
        <f t="shared" si="5"/>
        <v>#N/A</v>
      </c>
      <c r="N170" s="1063"/>
      <c r="O170" s="1063"/>
      <c r="P170" s="1062"/>
      <c r="Q170" s="1062"/>
      <c r="R170" s="1062"/>
    </row>
    <row r="171" spans="1:18" s="8" customFormat="1" ht="12.75" customHeight="1">
      <c r="A171" s="1000" t="e">
        <v>#N/A</v>
      </c>
      <c r="B171" s="1060" t="e">
        <v>#N/A</v>
      </c>
      <c r="C171" s="1060" t="e">
        <v>#N/A</v>
      </c>
      <c r="D171" s="1066" t="e">
        <v>#N/A</v>
      </c>
      <c r="E171" s="1067" t="e">
        <v>#N/A</v>
      </c>
      <c r="F171" s="44" t="s">
        <v>3451</v>
      </c>
      <c r="G171" s="58" t="s">
        <v>3452</v>
      </c>
      <c r="H171" s="1054" t="e">
        <v>#N/A</v>
      </c>
      <c r="I171" s="1054" t="e">
        <v>#N/A</v>
      </c>
      <c r="J171" s="1054" t="e">
        <v>#N/A</v>
      </c>
      <c r="K171" s="1052" t="e">
        <v>#N/A</v>
      </c>
      <c r="L171" s="928" t="e">
        <v>#N/A</v>
      </c>
      <c r="M171" s="922" t="e">
        <f t="shared" si="5"/>
        <v>#N/A</v>
      </c>
      <c r="N171" s="1063"/>
      <c r="O171" s="1063"/>
      <c r="P171" s="1062"/>
      <c r="Q171" s="1062"/>
      <c r="R171" s="1062"/>
    </row>
    <row r="172" spans="1:18" s="8" customFormat="1" ht="12.75" customHeight="1">
      <c r="A172" s="1000" t="e">
        <v>#N/A</v>
      </c>
      <c r="B172" s="1060" t="e">
        <v>#N/A</v>
      </c>
      <c r="C172" s="1060" t="e">
        <v>#N/A</v>
      </c>
      <c r="D172" s="1066" t="e">
        <v>#N/A</v>
      </c>
      <c r="E172" s="1067" t="e">
        <v>#N/A</v>
      </c>
      <c r="F172" s="44" t="s">
        <v>3453</v>
      </c>
      <c r="G172" s="58" t="s">
        <v>3454</v>
      </c>
      <c r="H172" s="1054" t="e">
        <v>#N/A</v>
      </c>
      <c r="I172" s="1054" t="e">
        <v>#N/A</v>
      </c>
      <c r="J172" s="1054" t="e">
        <v>#N/A</v>
      </c>
      <c r="K172" s="1052" t="e">
        <v>#N/A</v>
      </c>
      <c r="L172" s="928" t="e">
        <v>#N/A</v>
      </c>
      <c r="M172" s="922" t="e">
        <f t="shared" si="5"/>
        <v>#N/A</v>
      </c>
      <c r="N172" s="1063"/>
      <c r="O172" s="1063"/>
      <c r="P172" s="1062"/>
      <c r="Q172" s="1062"/>
      <c r="R172" s="1062"/>
    </row>
    <row r="173" spans="1:18" s="8" customFormat="1" ht="12.75" customHeight="1">
      <c r="A173" s="1000" t="e">
        <v>#N/A</v>
      </c>
      <c r="B173" s="1060" t="e">
        <v>#N/A</v>
      </c>
      <c r="C173" s="1060" t="e">
        <v>#N/A</v>
      </c>
      <c r="D173" s="1051" t="e">
        <v>#N/A</v>
      </c>
      <c r="E173" s="1053" t="e">
        <v>#N/A</v>
      </c>
      <c r="F173" s="44" t="s">
        <v>3455</v>
      </c>
      <c r="G173" s="58" t="s">
        <v>3456</v>
      </c>
      <c r="H173" s="1054" t="e">
        <v>#N/A</v>
      </c>
      <c r="I173" s="1054" t="e">
        <v>#N/A</v>
      </c>
      <c r="J173" s="1054" t="e">
        <v>#N/A</v>
      </c>
      <c r="K173" s="1052" t="e">
        <v>#N/A</v>
      </c>
      <c r="L173" s="928" t="e">
        <v>#N/A</v>
      </c>
      <c r="M173" s="922" t="e">
        <f t="shared" si="5"/>
        <v>#N/A</v>
      </c>
      <c r="N173" s="1063"/>
      <c r="O173" s="1063"/>
      <c r="P173" s="1062"/>
      <c r="Q173" s="1062"/>
      <c r="R173" s="1062"/>
    </row>
    <row r="174" spans="1:18" s="8" customFormat="1" ht="10.199999999999999">
      <c r="A174" s="1000" t="e">
        <v>#N/A</v>
      </c>
      <c r="B174" s="1060" t="e">
        <v>#N/A</v>
      </c>
      <c r="C174" s="1060" t="e">
        <v>#N/A</v>
      </c>
      <c r="D174" s="1051" t="e">
        <v>#N/A</v>
      </c>
      <c r="E174" s="1053" t="e">
        <v>#N/A</v>
      </c>
      <c r="F174" s="45" t="s">
        <v>3457</v>
      </c>
      <c r="G174" s="58" t="s">
        <v>3458</v>
      </c>
      <c r="H174" s="1054" t="e">
        <v>#N/A</v>
      </c>
      <c r="I174" s="1054" t="e">
        <v>#N/A</v>
      </c>
      <c r="J174" s="1054" t="e">
        <v>#N/A</v>
      </c>
      <c r="K174" s="1052" t="e">
        <v>#N/A</v>
      </c>
      <c r="L174" s="928" t="e">
        <v>#N/A</v>
      </c>
      <c r="M174" s="922" t="e">
        <f t="shared" si="5"/>
        <v>#N/A</v>
      </c>
      <c r="N174" s="1063"/>
      <c r="O174" s="1063"/>
      <c r="P174" s="1062"/>
      <c r="Q174" s="1062"/>
      <c r="R174" s="1062"/>
    </row>
    <row r="175" spans="1:18" s="8" customFormat="1" ht="12.75" customHeight="1">
      <c r="A175" s="1000" t="e">
        <v>#N/A</v>
      </c>
      <c r="B175" s="1060" t="e">
        <v>#N/A</v>
      </c>
      <c r="C175" s="1060" t="e">
        <v>#N/A</v>
      </c>
      <c r="D175" s="1051" t="e">
        <v>#N/A</v>
      </c>
      <c r="E175" s="1053" t="e">
        <v>#N/A</v>
      </c>
      <c r="F175" s="45" t="s">
        <v>3459</v>
      </c>
      <c r="G175" s="58" t="s">
        <v>3460</v>
      </c>
      <c r="H175" s="1054" t="e">
        <v>#N/A</v>
      </c>
      <c r="I175" s="1054" t="e">
        <v>#N/A</v>
      </c>
      <c r="J175" s="1054" t="e">
        <v>#N/A</v>
      </c>
      <c r="K175" s="1052" t="e">
        <v>#N/A</v>
      </c>
      <c r="L175" s="928" t="e">
        <v>#N/A</v>
      </c>
      <c r="M175" s="922" t="e">
        <f t="shared" si="5"/>
        <v>#N/A</v>
      </c>
      <c r="N175" s="1063"/>
      <c r="O175" s="1063"/>
      <c r="P175" s="1062"/>
      <c r="Q175" s="1062"/>
      <c r="R175" s="1062"/>
    </row>
    <row r="176" spans="1:18" s="8" customFormat="1" ht="12.75" customHeight="1">
      <c r="A176" s="1000" t="e">
        <v>#N/A</v>
      </c>
      <c r="B176" s="1060" t="e">
        <v>#N/A</v>
      </c>
      <c r="C176" s="1060" t="e">
        <v>#N/A</v>
      </c>
      <c r="D176" s="1051" t="e">
        <v>#N/A</v>
      </c>
      <c r="E176" s="1053" t="e">
        <v>#N/A</v>
      </c>
      <c r="F176" s="45" t="s">
        <v>3461</v>
      </c>
      <c r="G176" s="58" t="s">
        <v>3462</v>
      </c>
      <c r="H176" s="1054" t="e">
        <v>#N/A</v>
      </c>
      <c r="I176" s="1054" t="e">
        <v>#N/A</v>
      </c>
      <c r="J176" s="1054" t="e">
        <v>#N/A</v>
      </c>
      <c r="K176" s="1052" t="e">
        <v>#N/A</v>
      </c>
      <c r="L176" s="928" t="e">
        <v>#N/A</v>
      </c>
      <c r="M176" s="922" t="e">
        <f t="shared" si="5"/>
        <v>#N/A</v>
      </c>
      <c r="N176" s="1063"/>
      <c r="O176" s="1063"/>
      <c r="P176" s="1062"/>
      <c r="Q176" s="1062"/>
      <c r="R176" s="1062"/>
    </row>
    <row r="177" spans="1:18" s="8" customFormat="1" ht="20.399999999999999">
      <c r="A177" s="1000" t="e">
        <v>#N/A</v>
      </c>
      <c r="B177" s="1060" t="e">
        <v>#N/A</v>
      </c>
      <c r="C177" s="1060" t="e">
        <v>#N/A</v>
      </c>
      <c r="D177" s="1051" t="e">
        <v>#N/A</v>
      </c>
      <c r="E177" s="1053" t="e">
        <v>#N/A</v>
      </c>
      <c r="F177" s="45" t="s">
        <v>3463</v>
      </c>
      <c r="G177" s="58" t="s">
        <v>3464</v>
      </c>
      <c r="H177" s="1054" t="e">
        <v>#N/A</v>
      </c>
      <c r="I177" s="1054" t="e">
        <v>#N/A</v>
      </c>
      <c r="J177" s="1054" t="e">
        <v>#N/A</v>
      </c>
      <c r="K177" s="1052" t="e">
        <v>#N/A</v>
      </c>
      <c r="L177" s="928" t="e">
        <v>#N/A</v>
      </c>
      <c r="M177" s="922" t="e">
        <f t="shared" si="5"/>
        <v>#N/A</v>
      </c>
      <c r="N177" s="1063"/>
      <c r="O177" s="1063"/>
      <c r="P177" s="1062"/>
      <c r="Q177" s="1062"/>
      <c r="R177" s="1062"/>
    </row>
    <row r="178" spans="1:18" ht="12.75" customHeight="1">
      <c r="A178" s="1000" t="e">
        <v>#N/A</v>
      </c>
      <c r="B178" s="1060" t="e">
        <v>#N/A</v>
      </c>
      <c r="C178" s="1060" t="e">
        <v>#N/A</v>
      </c>
      <c r="D178" s="1051" t="e">
        <v>#N/A</v>
      </c>
      <c r="E178" s="1053" t="e">
        <v>#N/A</v>
      </c>
      <c r="F178" s="45" t="s">
        <v>3465</v>
      </c>
      <c r="G178" s="58" t="s">
        <v>3466</v>
      </c>
      <c r="H178" s="1054" t="e">
        <v>#N/A</v>
      </c>
      <c r="I178" s="1054" t="e">
        <v>#N/A</v>
      </c>
      <c r="J178" s="1054" t="e">
        <v>#N/A</v>
      </c>
      <c r="K178" s="1052" t="e">
        <v>#N/A</v>
      </c>
      <c r="L178" s="928" t="e">
        <v>#N/A</v>
      </c>
      <c r="M178" s="922" t="e">
        <f t="shared" si="5"/>
        <v>#N/A</v>
      </c>
      <c r="N178" s="1063"/>
      <c r="O178" s="1063"/>
      <c r="P178" s="1062"/>
      <c r="Q178" s="1062"/>
      <c r="R178" s="1062"/>
    </row>
    <row r="179" spans="1:18" ht="12.75" customHeight="1">
      <c r="A179" s="1000" t="e">
        <v>#N/A</v>
      </c>
      <c r="B179" s="1060" t="e">
        <v>#N/A</v>
      </c>
      <c r="C179" s="1060" t="e">
        <v>#N/A</v>
      </c>
      <c r="D179" s="1051" t="e">
        <v>#N/A</v>
      </c>
      <c r="E179" s="1053" t="e">
        <v>#N/A</v>
      </c>
      <c r="F179" s="45" t="s">
        <v>3467</v>
      </c>
      <c r="G179" s="58" t="s">
        <v>3468</v>
      </c>
      <c r="H179" s="1054" t="e">
        <v>#N/A</v>
      </c>
      <c r="I179" s="1054" t="e">
        <v>#N/A</v>
      </c>
      <c r="J179" s="1054" t="e">
        <v>#N/A</v>
      </c>
      <c r="K179" s="1052" t="e">
        <v>#N/A</v>
      </c>
      <c r="L179" s="928" t="e">
        <v>#N/A</v>
      </c>
      <c r="M179" s="922" t="e">
        <f t="shared" si="5"/>
        <v>#N/A</v>
      </c>
      <c r="N179" s="1063"/>
      <c r="O179" s="1063"/>
      <c r="P179" s="1062"/>
      <c r="Q179" s="1062"/>
      <c r="R179" s="1062"/>
    </row>
    <row r="180" spans="1:18" ht="12.75" customHeight="1">
      <c r="A180" s="1000" t="e">
        <v>#N/A</v>
      </c>
      <c r="B180" s="1060" t="e">
        <v>#N/A</v>
      </c>
      <c r="C180" s="1060" t="e">
        <v>#N/A</v>
      </c>
      <c r="D180" s="1051" t="e">
        <v>#N/A</v>
      </c>
      <c r="E180" s="1053" t="e">
        <v>#N/A</v>
      </c>
      <c r="F180" s="45" t="s">
        <v>3469</v>
      </c>
      <c r="G180" s="58" t="s">
        <v>3470</v>
      </c>
      <c r="H180" s="1054" t="e">
        <v>#N/A</v>
      </c>
      <c r="I180" s="1054" t="e">
        <v>#N/A</v>
      </c>
      <c r="J180" s="1054" t="e">
        <v>#N/A</v>
      </c>
      <c r="K180" s="1052" t="e">
        <v>#N/A</v>
      </c>
      <c r="L180" s="928" t="e">
        <v>#N/A</v>
      </c>
      <c r="M180" s="922" t="e">
        <f t="shared" si="5"/>
        <v>#N/A</v>
      </c>
      <c r="N180" s="1063"/>
      <c r="O180" s="1063"/>
      <c r="P180" s="1062"/>
      <c r="Q180" s="1062"/>
      <c r="R180" s="1062"/>
    </row>
    <row r="181" spans="1:18" ht="12.75" customHeight="1">
      <c r="A181" s="1000" t="e">
        <v>#N/A</v>
      </c>
      <c r="B181" s="1060" t="e">
        <v>#N/A</v>
      </c>
      <c r="C181" s="1060" t="e">
        <v>#N/A</v>
      </c>
      <c r="D181" s="1051" t="e">
        <v>#N/A</v>
      </c>
      <c r="E181" s="1053" t="e">
        <v>#N/A</v>
      </c>
      <c r="F181" s="45" t="s">
        <v>3471</v>
      </c>
      <c r="G181" s="58" t="s">
        <v>3472</v>
      </c>
      <c r="H181" s="1054" t="e">
        <v>#N/A</v>
      </c>
      <c r="I181" s="1054" t="e">
        <v>#N/A</v>
      </c>
      <c r="J181" s="1054" t="e">
        <v>#N/A</v>
      </c>
      <c r="K181" s="1052" t="e">
        <v>#N/A</v>
      </c>
      <c r="L181" s="928" t="e">
        <v>#N/A</v>
      </c>
      <c r="M181" s="922" t="e">
        <f t="shared" si="5"/>
        <v>#N/A</v>
      </c>
      <c r="N181" s="1063"/>
      <c r="O181" s="1063"/>
      <c r="P181" s="1062"/>
      <c r="Q181" s="1062"/>
      <c r="R181" s="1062"/>
    </row>
    <row r="182" spans="1:18" ht="12.75" customHeight="1">
      <c r="A182" s="1000" t="e">
        <v>#N/A</v>
      </c>
      <c r="B182" s="1060" t="e">
        <v>#N/A</v>
      </c>
      <c r="C182" s="1060" t="e">
        <v>#N/A</v>
      </c>
      <c r="D182" s="1051" t="e">
        <v>#N/A</v>
      </c>
      <c r="E182" s="1053" t="e">
        <v>#N/A</v>
      </c>
      <c r="F182" s="45" t="s">
        <v>3473</v>
      </c>
      <c r="G182" s="58" t="s">
        <v>3474</v>
      </c>
      <c r="H182" s="1054" t="e">
        <v>#N/A</v>
      </c>
      <c r="I182" s="1054" t="e">
        <v>#N/A</v>
      </c>
      <c r="J182" s="1054" t="e">
        <v>#N/A</v>
      </c>
      <c r="K182" s="1052" t="e">
        <v>#N/A</v>
      </c>
      <c r="L182" s="928" t="e">
        <v>#N/A</v>
      </c>
      <c r="M182" s="922" t="e">
        <f t="shared" si="5"/>
        <v>#N/A</v>
      </c>
      <c r="N182" s="1063"/>
      <c r="O182" s="1063"/>
      <c r="P182" s="1062"/>
      <c r="Q182" s="1062"/>
      <c r="R182" s="1062"/>
    </row>
    <row r="183" spans="1:18" ht="12.75" customHeight="1">
      <c r="A183" s="1000" t="e">
        <v>#N/A</v>
      </c>
      <c r="B183" s="1060" t="e">
        <v>#N/A</v>
      </c>
      <c r="C183" s="1060" t="e">
        <v>#N/A</v>
      </c>
      <c r="D183" s="1051" t="e">
        <v>#N/A</v>
      </c>
      <c r="E183" s="1053" t="e">
        <v>#N/A</v>
      </c>
      <c r="F183" s="45" t="s">
        <v>3475</v>
      </c>
      <c r="G183" s="58" t="s">
        <v>3476</v>
      </c>
      <c r="H183" s="1054" t="e">
        <v>#N/A</v>
      </c>
      <c r="I183" s="1054" t="e">
        <v>#N/A</v>
      </c>
      <c r="J183" s="1054" t="e">
        <v>#N/A</v>
      </c>
      <c r="K183" s="1052" t="e">
        <v>#N/A</v>
      </c>
      <c r="L183" s="928" t="e">
        <v>#N/A</v>
      </c>
      <c r="M183" s="922" t="e">
        <f t="shared" si="5"/>
        <v>#N/A</v>
      </c>
      <c r="N183" s="1063"/>
      <c r="O183" s="1063"/>
      <c r="P183" s="1062"/>
      <c r="Q183" s="1062"/>
      <c r="R183" s="1062"/>
    </row>
    <row r="184" spans="1:18" ht="12.75" customHeight="1">
      <c r="A184" s="1000" t="e">
        <v>#N/A</v>
      </c>
      <c r="B184" s="1060" t="e">
        <v>#N/A</v>
      </c>
      <c r="C184" s="1060" t="e">
        <v>#N/A</v>
      </c>
      <c r="D184" s="1051" t="e">
        <v>#N/A</v>
      </c>
      <c r="E184" s="1053" t="e">
        <v>#N/A</v>
      </c>
      <c r="F184" s="45" t="s">
        <v>3477</v>
      </c>
      <c r="G184" s="58" t="s">
        <v>3478</v>
      </c>
      <c r="H184" s="1054" t="e">
        <v>#N/A</v>
      </c>
      <c r="I184" s="1054" t="e">
        <v>#N/A</v>
      </c>
      <c r="J184" s="1054" t="e">
        <v>#N/A</v>
      </c>
      <c r="K184" s="1052" t="e">
        <v>#N/A</v>
      </c>
      <c r="L184" s="928" t="e">
        <v>#N/A</v>
      </c>
      <c r="M184" s="922" t="e">
        <f t="shared" si="5"/>
        <v>#N/A</v>
      </c>
      <c r="N184" s="1063"/>
      <c r="O184" s="1063"/>
      <c r="P184" s="1062"/>
      <c r="Q184" s="1062"/>
      <c r="R184" s="1062"/>
    </row>
    <row r="185" spans="1:18" ht="12.75" customHeight="1">
      <c r="A185" s="1000" t="e">
        <v>#N/A</v>
      </c>
      <c r="B185" s="1060" t="e">
        <v>#N/A</v>
      </c>
      <c r="C185" s="1060" t="e">
        <v>#N/A</v>
      </c>
      <c r="D185" s="1051" t="e">
        <v>#N/A</v>
      </c>
      <c r="E185" s="1053" t="e">
        <v>#N/A</v>
      </c>
      <c r="F185" s="45" t="s">
        <v>3479</v>
      </c>
      <c r="G185" s="58" t="s">
        <v>3480</v>
      </c>
      <c r="H185" s="1054" t="e">
        <v>#N/A</v>
      </c>
      <c r="I185" s="1054" t="e">
        <v>#N/A</v>
      </c>
      <c r="J185" s="1054" t="e">
        <v>#N/A</v>
      </c>
      <c r="K185" s="1052" t="e">
        <v>#N/A</v>
      </c>
      <c r="L185" s="928" t="e">
        <v>#N/A</v>
      </c>
      <c r="M185" s="922" t="e">
        <f t="shared" si="5"/>
        <v>#N/A</v>
      </c>
      <c r="N185" s="1063"/>
      <c r="O185" s="1063"/>
      <c r="P185" s="1062"/>
      <c r="Q185" s="1062"/>
      <c r="R185" s="1062"/>
    </row>
    <row r="186" spans="1:18" ht="30.6">
      <c r="A186" s="1000" t="e">
        <v>#N/A</v>
      </c>
      <c r="B186" s="1060" t="e">
        <v>#N/A</v>
      </c>
      <c r="C186" s="1060" t="e">
        <v>#N/A</v>
      </c>
      <c r="D186" s="1051" t="e">
        <v>#N/A</v>
      </c>
      <c r="E186" s="1053" t="e">
        <v>#N/A</v>
      </c>
      <c r="F186" s="45" t="s">
        <v>3481</v>
      </c>
      <c r="G186" s="58" t="s">
        <v>3482</v>
      </c>
      <c r="H186" s="1054" t="e">
        <v>#N/A</v>
      </c>
      <c r="I186" s="1054" t="e">
        <v>#N/A</v>
      </c>
      <c r="J186" s="1054" t="e">
        <v>#N/A</v>
      </c>
      <c r="K186" s="1052" t="e">
        <v>#N/A</v>
      </c>
      <c r="L186" s="928" t="e">
        <v>#N/A</v>
      </c>
      <c r="M186" s="922" t="e">
        <f t="shared" si="5"/>
        <v>#N/A</v>
      </c>
      <c r="N186" s="1063"/>
      <c r="O186" s="1063"/>
      <c r="P186" s="1062"/>
      <c r="Q186" s="1062"/>
      <c r="R186" s="1062"/>
    </row>
    <row r="187" spans="1:18" ht="12.75" customHeight="1">
      <c r="A187" s="1000" t="e">
        <v>#N/A</v>
      </c>
      <c r="B187" s="1060" t="e">
        <v>#N/A</v>
      </c>
      <c r="C187" s="1060" t="e">
        <v>#N/A</v>
      </c>
      <c r="D187" s="1051" t="e">
        <v>#N/A</v>
      </c>
      <c r="E187" s="1053" t="e">
        <v>#N/A</v>
      </c>
      <c r="F187" s="45" t="s">
        <v>3483</v>
      </c>
      <c r="G187" s="58" t="s">
        <v>3484</v>
      </c>
      <c r="H187" s="1054" t="e">
        <v>#N/A</v>
      </c>
      <c r="I187" s="1054" t="e">
        <v>#N/A</v>
      </c>
      <c r="J187" s="1054" t="e">
        <v>#N/A</v>
      </c>
      <c r="K187" s="1052" t="e">
        <v>#N/A</v>
      </c>
      <c r="L187" s="928" t="e">
        <v>#N/A</v>
      </c>
      <c r="M187" s="922" t="e">
        <f t="shared" si="5"/>
        <v>#N/A</v>
      </c>
      <c r="N187" s="1063"/>
      <c r="O187" s="1063"/>
      <c r="P187" s="1062"/>
      <c r="Q187" s="1062"/>
      <c r="R187" s="1062"/>
    </row>
    <row r="188" spans="1:18" ht="12.75" customHeight="1">
      <c r="A188" s="1000" t="e">
        <v>#N/A</v>
      </c>
      <c r="B188" s="1060" t="e">
        <v>#N/A</v>
      </c>
      <c r="C188" s="1060" t="e">
        <v>#N/A</v>
      </c>
      <c r="D188" s="1051" t="e">
        <v>#N/A</v>
      </c>
      <c r="E188" s="1053" t="e">
        <v>#N/A</v>
      </c>
      <c r="F188" s="45" t="s">
        <v>3485</v>
      </c>
      <c r="G188" s="58" t="s">
        <v>3486</v>
      </c>
      <c r="H188" s="1054" t="e">
        <v>#N/A</v>
      </c>
      <c r="I188" s="1054" t="e">
        <v>#N/A</v>
      </c>
      <c r="J188" s="1054" t="e">
        <v>#N/A</v>
      </c>
      <c r="K188" s="1052" t="e">
        <v>#N/A</v>
      </c>
      <c r="L188" s="928" t="e">
        <v>#N/A</v>
      </c>
      <c r="M188" s="922" t="e">
        <f t="shared" si="5"/>
        <v>#N/A</v>
      </c>
      <c r="N188" s="1063"/>
      <c r="O188" s="1063"/>
      <c r="P188" s="1062"/>
      <c r="Q188" s="1062"/>
      <c r="R188" s="1062"/>
    </row>
    <row r="189" spans="1:18" ht="12.75" customHeight="1">
      <c r="A189" s="1000" t="e">
        <v>#N/A</v>
      </c>
      <c r="B189" s="1060" t="e">
        <v>#N/A</v>
      </c>
      <c r="C189" s="1060" t="e">
        <v>#N/A</v>
      </c>
      <c r="D189" s="1051" t="e">
        <v>#N/A</v>
      </c>
      <c r="E189" s="1053" t="e">
        <v>#N/A</v>
      </c>
      <c r="F189" s="45" t="s">
        <v>3487</v>
      </c>
      <c r="G189" s="58" t="s">
        <v>3488</v>
      </c>
      <c r="H189" s="1054" t="e">
        <v>#N/A</v>
      </c>
      <c r="I189" s="1054" t="e">
        <v>#N/A</v>
      </c>
      <c r="J189" s="1054" t="e">
        <v>#N/A</v>
      </c>
      <c r="K189" s="1052" t="e">
        <v>#N/A</v>
      </c>
      <c r="L189" s="928" t="e">
        <v>#N/A</v>
      </c>
      <c r="M189" s="922" t="e">
        <f t="shared" si="5"/>
        <v>#N/A</v>
      </c>
      <c r="N189" s="1063"/>
      <c r="O189" s="1063"/>
      <c r="P189" s="1062"/>
      <c r="Q189" s="1062"/>
      <c r="R189" s="1062"/>
    </row>
    <row r="190" spans="1:18" ht="12.75" customHeight="1">
      <c r="A190" s="1000" t="e">
        <v>#N/A</v>
      </c>
      <c r="B190" s="1060" t="e">
        <v>#N/A</v>
      </c>
      <c r="C190" s="1060" t="e">
        <v>#N/A</v>
      </c>
      <c r="D190" s="1051" t="e">
        <v>#N/A</v>
      </c>
      <c r="E190" s="1053" t="e">
        <v>#N/A</v>
      </c>
      <c r="F190" s="45" t="s">
        <v>3489</v>
      </c>
      <c r="G190" s="58" t="s">
        <v>3490</v>
      </c>
      <c r="H190" s="1054" t="e">
        <v>#N/A</v>
      </c>
      <c r="I190" s="1054" t="e">
        <v>#N/A</v>
      </c>
      <c r="J190" s="1054" t="e">
        <v>#N/A</v>
      </c>
      <c r="K190" s="1052" t="e">
        <v>#N/A</v>
      </c>
      <c r="L190" s="928" t="e">
        <v>#N/A</v>
      </c>
      <c r="M190" s="922" t="e">
        <f t="shared" si="5"/>
        <v>#N/A</v>
      </c>
      <c r="N190" s="1063"/>
      <c r="O190" s="1063"/>
      <c r="P190" s="1062"/>
      <c r="Q190" s="1062"/>
      <c r="R190" s="1062"/>
    </row>
    <row r="191" spans="1:18" ht="12.75" customHeight="1">
      <c r="A191" s="1000" t="e">
        <v>#N/A</v>
      </c>
      <c r="B191" s="1060" t="e">
        <v>#N/A</v>
      </c>
      <c r="C191" s="1060" t="e">
        <v>#N/A</v>
      </c>
      <c r="D191" s="1051" t="e">
        <v>#N/A</v>
      </c>
      <c r="E191" s="1053" t="e">
        <v>#N/A</v>
      </c>
      <c r="F191" s="45" t="s">
        <v>3491</v>
      </c>
      <c r="G191" s="58" t="s">
        <v>3492</v>
      </c>
      <c r="H191" s="1054" t="e">
        <v>#N/A</v>
      </c>
      <c r="I191" s="1054" t="e">
        <v>#N/A</v>
      </c>
      <c r="J191" s="1054" t="e">
        <v>#N/A</v>
      </c>
      <c r="K191" s="1052" t="e">
        <v>#N/A</v>
      </c>
      <c r="L191" s="928" t="e">
        <v>#N/A</v>
      </c>
      <c r="M191" s="922" t="e">
        <f t="shared" si="5"/>
        <v>#N/A</v>
      </c>
      <c r="N191" s="1063"/>
      <c r="O191" s="1063"/>
      <c r="P191" s="1062"/>
      <c r="Q191" s="1062"/>
      <c r="R191" s="1062"/>
    </row>
    <row r="192" spans="1:18" ht="12.75" customHeight="1">
      <c r="A192" s="1001" t="e">
        <v>#N/A</v>
      </c>
      <c r="B192" s="1061" t="e">
        <v>#N/A</v>
      </c>
      <c r="C192" s="1061" t="e">
        <v>#N/A</v>
      </c>
      <c r="D192" s="1051" t="e">
        <v>#N/A</v>
      </c>
      <c r="E192" s="1053" t="e">
        <v>#N/A</v>
      </c>
      <c r="F192" s="44" t="s">
        <v>3493</v>
      </c>
      <c r="G192" s="58" t="s">
        <v>3494</v>
      </c>
      <c r="H192" s="1054" t="e">
        <v>#N/A</v>
      </c>
      <c r="I192" s="1054" t="e">
        <v>#N/A</v>
      </c>
      <c r="J192" s="1054" t="e">
        <v>#N/A</v>
      </c>
      <c r="K192" s="1052" t="e">
        <v>#N/A</v>
      </c>
      <c r="L192" s="929" t="e">
        <v>#N/A</v>
      </c>
      <c r="M192" s="923" t="e">
        <f t="shared" si="5"/>
        <v>#N/A</v>
      </c>
      <c r="N192" s="1063"/>
      <c r="O192" s="1063"/>
      <c r="P192" s="1062"/>
      <c r="Q192" s="1062"/>
      <c r="R192" s="1062"/>
    </row>
    <row r="193" spans="1:18" ht="196.35" customHeight="1">
      <c r="A193" s="197" t="s">
        <v>3495</v>
      </c>
      <c r="B193" s="198" t="s">
        <v>3496</v>
      </c>
      <c r="C193" s="198" t="s">
        <v>3497</v>
      </c>
      <c r="D193" s="74" t="s">
        <v>3498</v>
      </c>
      <c r="E193" s="29" t="s">
        <v>2154</v>
      </c>
      <c r="F193" s="22"/>
      <c r="G193" s="24"/>
      <c r="H193" s="75" t="s">
        <v>25</v>
      </c>
      <c r="I193" s="75" t="s">
        <v>2138</v>
      </c>
      <c r="J193" s="75" t="s">
        <v>25</v>
      </c>
      <c r="K193" s="74" t="s">
        <v>3499</v>
      </c>
      <c r="L193" s="39" t="s">
        <v>195</v>
      </c>
      <c r="M193" s="64" t="str">
        <f t="shared" si="5"/>
        <v>CYP10131 - Record rejected - Service Discharge Date has incorrect date format. Service Request Identifier=&lt;C101902&gt; Local Patient Identifier (Extended)=&lt;C101901&gt;
CYP10132 - Record rejected - Service Discharge Date is before the Reporting Period Start Date. Service Request Identifier=&lt;C101902&gt; Local Patient Identifier (Extended)=&lt;C101901&gt;
CYP10133 - Record rejected - Service Discharge Date is prior to the associated Referral Request Received Date. Service Request Identifier=&lt;C101902&gt; Local Patient Identifier (Extended)=&lt;C101901&gt;
CYP10137 - Warning - Service Discharge Date is after the Reporting Period End Date plus 24 hours. Service Request Identifier=&lt;C101902&gt; Local Patient Identifier (Extended)=&lt;C101901&gt; Service Discharge Date=&lt;C101080&gt;
CYP10139 - Record rejected - Service Discharge Date is after the Date And Time Data Set Created. Service Request Identifier=&lt;C101902&gt; Local Patient Identifier (Extended)=&lt;C101901&gt;</v>
      </c>
      <c r="N193" s="118"/>
      <c r="O193" s="19" t="s">
        <v>2140</v>
      </c>
      <c r="P193" s="47" t="s">
        <v>2140</v>
      </c>
      <c r="Q193" s="47" t="s">
        <v>2140</v>
      </c>
      <c r="R193" s="108" t="s">
        <v>32</v>
      </c>
    </row>
    <row r="194" spans="1:18" ht="194.85" customHeight="1">
      <c r="A194" s="196" t="s">
        <v>249</v>
      </c>
      <c r="B194" s="198" t="s">
        <v>250</v>
      </c>
      <c r="C194" s="65" t="s">
        <v>3500</v>
      </c>
      <c r="D194" s="77" t="s">
        <v>3501</v>
      </c>
      <c r="E194" s="29" t="s">
        <v>2154</v>
      </c>
      <c r="F194" s="9"/>
      <c r="G194" s="23"/>
      <c r="H194" s="39" t="s">
        <v>25</v>
      </c>
      <c r="I194" s="39" t="s">
        <v>2138</v>
      </c>
      <c r="J194" s="39" t="s">
        <v>25</v>
      </c>
      <c r="K194" s="64" t="s">
        <v>3502</v>
      </c>
      <c r="L194" s="39" t="s">
        <v>195</v>
      </c>
      <c r="M194" s="64" t="str">
        <f t="shared" si="5"/>
        <v>CYP10134 - Record rejected - Discharge Letter Issued Date (Community Care) has incorrect date format. Service Request Identifier=&lt;C101902&gt; Local Patient Identifier (Extended)=&lt;C101901&gt;
CYP10143 - Record rejected - Discharge Letter Issued Date (Community Care) is before the Referral Request Received Date. Service Request Identifier=&lt;C101902&gt; Local Patient Identifier (Extended)=&lt;C101901&gt; Discharge Letter Issued Date (Community Care)=&lt;C101090&gt; Referral Request Received Date=&lt;C101010&gt;
CYP10144 - Warning - Discharge Letter Issued Date (Community Care) is after the Service Discharge Date. Service Request Identifier=&lt;C101902&gt; Local Patient Identifier (Extended)=&lt;C101901&gt; Discharge Letter Issued Date (Community Care)=&lt;C101090&gt; Service Discharge Date=&lt;C101080&gt;
CYP10145 - Warning - Discharge Letter Issued Date (Community Care) is after the Reporting Period End Date. Service Request Identifier=&lt;C101902&gt; Local Patient Identifier (Extended)=&lt;C101901&gt; Discharge Letter Issued Date (Community Care)=&lt;C101090&gt; Reporting Period End Date=&lt;C000050&gt;
CYP10146 - Record rejected - Discharge Letter Issued Date (Community Care) is after the Date and Time Data Set Created. Service Request Identifier=&lt;C101902&gt; Local Patient Identifier (Extended)=&lt;C101901&gt; Discharge Letter Issued Date (Community Care)=&lt;C101090&gt; Date And Time Data Set Created=&lt;C000060&gt;</v>
      </c>
      <c r="N194" s="118"/>
      <c r="O194" s="19" t="s">
        <v>2140</v>
      </c>
      <c r="P194" s="47" t="s">
        <v>2140</v>
      </c>
      <c r="Q194" s="47" t="s">
        <v>2140</v>
      </c>
      <c r="R194" s="108" t="s">
        <v>39</v>
      </c>
    </row>
    <row r="195" spans="1:18" s="8" customFormat="1" ht="30.6">
      <c r="A195" s="191" t="s">
        <v>3503</v>
      </c>
      <c r="B195" s="191" t="s">
        <v>2174</v>
      </c>
      <c r="C195" s="318" t="s">
        <v>2175</v>
      </c>
      <c r="D195" s="124" t="s">
        <v>2176</v>
      </c>
      <c r="E195" s="125" t="s">
        <v>2177</v>
      </c>
      <c r="F195" s="33"/>
      <c r="G195" s="34"/>
      <c r="H195" s="34"/>
      <c r="I195" s="34"/>
      <c r="J195" s="34"/>
      <c r="K195" s="34"/>
      <c r="L195" s="130" t="s">
        <v>1027</v>
      </c>
      <c r="M195" s="135"/>
      <c r="N195" s="124" t="s">
        <v>2178</v>
      </c>
      <c r="O195" s="126" t="s">
        <v>2179</v>
      </c>
      <c r="P195" s="126" t="s">
        <v>2179</v>
      </c>
      <c r="Q195" s="126" t="s">
        <v>2140</v>
      </c>
      <c r="R195" s="123" t="s">
        <v>2180</v>
      </c>
    </row>
    <row r="196" spans="1:18" s="8" customFormat="1" ht="72.599999999999994" customHeight="1">
      <c r="A196" s="192" t="s">
        <v>859</v>
      </c>
      <c r="B196" s="194" t="s">
        <v>822</v>
      </c>
      <c r="C196" s="319" t="s">
        <v>2580</v>
      </c>
      <c r="D196" s="174" t="s">
        <v>2581</v>
      </c>
      <c r="E196" s="252" t="s">
        <v>824</v>
      </c>
      <c r="F196" s="33"/>
      <c r="G196" s="34"/>
      <c r="H196" s="34"/>
      <c r="I196" s="34"/>
      <c r="J196" s="34"/>
      <c r="K196" s="34"/>
      <c r="L196" s="32" t="s">
        <v>1027</v>
      </c>
      <c r="M196" s="34"/>
      <c r="N196" s="174" t="s">
        <v>2582</v>
      </c>
      <c r="O196" s="136" t="s">
        <v>2179</v>
      </c>
      <c r="P196" s="136" t="s">
        <v>2140</v>
      </c>
      <c r="Q196" s="137" t="s">
        <v>2140</v>
      </c>
      <c r="R196" s="252" t="s">
        <v>36</v>
      </c>
    </row>
    <row r="197" spans="1:18" s="8" customFormat="1" ht="49.5" customHeight="1">
      <c r="A197" s="192" t="s">
        <v>860</v>
      </c>
      <c r="B197" s="194" t="s">
        <v>861</v>
      </c>
      <c r="C197" s="319" t="s">
        <v>3504</v>
      </c>
      <c r="D197" s="124" t="s">
        <v>2183</v>
      </c>
      <c r="E197" s="125" t="s">
        <v>829</v>
      </c>
      <c r="F197" s="33"/>
      <c r="G197" s="34"/>
      <c r="H197" s="34"/>
      <c r="I197" s="34"/>
      <c r="J197" s="34"/>
      <c r="K197" s="34"/>
      <c r="L197" s="130" t="s">
        <v>1027</v>
      </c>
      <c r="M197" s="135"/>
      <c r="N197" s="124" t="s">
        <v>2184</v>
      </c>
      <c r="O197" s="126" t="s">
        <v>2179</v>
      </c>
      <c r="P197" s="126" t="s">
        <v>2140</v>
      </c>
      <c r="Q197" s="126" t="s">
        <v>2140</v>
      </c>
      <c r="R197" s="123" t="s">
        <v>42</v>
      </c>
    </row>
    <row r="198" spans="1:18" s="8" customFormat="1" ht="48" customHeight="1">
      <c r="A198" s="192" t="s">
        <v>3505</v>
      </c>
      <c r="B198" s="194" t="s">
        <v>2143</v>
      </c>
      <c r="C198" s="319" t="s">
        <v>2144</v>
      </c>
      <c r="D198" s="128" t="s">
        <v>2585</v>
      </c>
      <c r="E198" s="32" t="s">
        <v>2586</v>
      </c>
      <c r="F198" s="131"/>
      <c r="G198" s="34"/>
      <c r="H198" s="34"/>
      <c r="I198" s="34"/>
      <c r="J198" s="34"/>
      <c r="K198" s="34"/>
      <c r="L198" s="32" t="s">
        <v>1027</v>
      </c>
      <c r="M198" s="34"/>
      <c r="N198" s="128" t="s">
        <v>2587</v>
      </c>
      <c r="O198" s="136" t="s">
        <v>2179</v>
      </c>
      <c r="P198" s="136" t="s">
        <v>2140</v>
      </c>
      <c r="Q198" s="136" t="s">
        <v>2140</v>
      </c>
      <c r="R198" s="123" t="s">
        <v>2192</v>
      </c>
    </row>
    <row r="199" spans="1:18" s="8" customFormat="1" ht="39.75" customHeight="1">
      <c r="A199" s="192" t="s">
        <v>3506</v>
      </c>
      <c r="B199" s="194" t="s">
        <v>2589</v>
      </c>
      <c r="C199" s="319" t="s">
        <v>2590</v>
      </c>
      <c r="D199" s="128" t="s">
        <v>2591</v>
      </c>
      <c r="E199" s="32" t="s">
        <v>2592</v>
      </c>
      <c r="F199" s="33"/>
      <c r="G199" s="34"/>
      <c r="H199" s="34"/>
      <c r="I199" s="34"/>
      <c r="J199" s="34"/>
      <c r="K199" s="34"/>
      <c r="L199" s="32" t="s">
        <v>1027</v>
      </c>
      <c r="M199" s="32"/>
      <c r="N199" s="128" t="s">
        <v>2593</v>
      </c>
      <c r="O199" s="136" t="s">
        <v>2179</v>
      </c>
      <c r="P199" s="136" t="s">
        <v>2179</v>
      </c>
      <c r="Q199" s="136" t="s">
        <v>2140</v>
      </c>
      <c r="R199" s="136" t="s">
        <v>2180</v>
      </c>
    </row>
    <row r="200" spans="1:18" s="8" customFormat="1" ht="25.5" customHeight="1">
      <c r="A200" s="192" t="s">
        <v>858</v>
      </c>
      <c r="B200" s="194" t="s">
        <v>816</v>
      </c>
      <c r="C200" s="319" t="s">
        <v>2185</v>
      </c>
      <c r="D200" s="128" t="s">
        <v>2186</v>
      </c>
      <c r="E200" s="32" t="s">
        <v>818</v>
      </c>
      <c r="F200" s="33"/>
      <c r="G200" s="34"/>
      <c r="H200" s="34"/>
      <c r="I200" s="34"/>
      <c r="J200" s="34"/>
      <c r="K200" s="34"/>
      <c r="L200" s="32" t="s">
        <v>1027</v>
      </c>
      <c r="M200" s="34"/>
      <c r="N200" s="128" t="s">
        <v>2187</v>
      </c>
      <c r="O200" s="136" t="s">
        <v>2179</v>
      </c>
      <c r="P200" s="136" t="s">
        <v>2140</v>
      </c>
      <c r="Q200" s="137" t="s">
        <v>2140</v>
      </c>
      <c r="R200" s="123" t="s">
        <v>42</v>
      </c>
    </row>
    <row r="201" spans="1:18" s="8" customFormat="1" ht="39.75" customHeight="1">
      <c r="A201" s="194" t="s">
        <v>3507</v>
      </c>
      <c r="B201" s="194" t="s">
        <v>3508</v>
      </c>
      <c r="C201" s="319" t="s">
        <v>3509</v>
      </c>
      <c r="D201" s="128" t="s">
        <v>3510</v>
      </c>
      <c r="E201" s="32" t="s">
        <v>2995</v>
      </c>
      <c r="F201" s="33"/>
      <c r="G201" s="34"/>
      <c r="H201" s="34"/>
      <c r="I201" s="34"/>
      <c r="J201" s="34"/>
      <c r="K201" s="34"/>
      <c r="L201" s="32" t="s">
        <v>1027</v>
      </c>
      <c r="M201" s="34"/>
      <c r="N201" s="128" t="s">
        <v>3511</v>
      </c>
      <c r="O201" s="136" t="s">
        <v>2179</v>
      </c>
      <c r="P201" s="136" t="s">
        <v>2140</v>
      </c>
      <c r="Q201" s="137" t="s">
        <v>2140</v>
      </c>
      <c r="R201" s="123" t="s">
        <v>2192</v>
      </c>
    </row>
    <row r="202" spans="1:18" s="8" customFormat="1" ht="121.5" customHeight="1">
      <c r="A202" s="194" t="s">
        <v>3512</v>
      </c>
      <c r="B202" s="194" t="s">
        <v>3513</v>
      </c>
      <c r="C202" s="319" t="s">
        <v>3514</v>
      </c>
      <c r="D202" s="128" t="s">
        <v>3515</v>
      </c>
      <c r="E202" s="32" t="s">
        <v>2649</v>
      </c>
      <c r="F202" s="128"/>
      <c r="G202" s="34"/>
      <c r="H202" s="34"/>
      <c r="I202" s="34"/>
      <c r="J202" s="34"/>
      <c r="K202" s="34"/>
      <c r="L202" s="32" t="s">
        <v>1027</v>
      </c>
      <c r="M202" s="34"/>
      <c r="N202" s="128" t="s">
        <v>3516</v>
      </c>
      <c r="O202" s="136" t="s">
        <v>2179</v>
      </c>
      <c r="P202" s="136" t="s">
        <v>2140</v>
      </c>
      <c r="Q202" s="137" t="s">
        <v>2179</v>
      </c>
      <c r="R202" s="123" t="s">
        <v>2612</v>
      </c>
    </row>
    <row r="203" spans="1:18" s="8" customFormat="1" ht="117.75" customHeight="1">
      <c r="A203" s="194" t="s">
        <v>3517</v>
      </c>
      <c r="B203" s="194" t="s">
        <v>3518</v>
      </c>
      <c r="C203" s="319" t="s">
        <v>3519</v>
      </c>
      <c r="D203" s="128" t="s">
        <v>3520</v>
      </c>
      <c r="E203" s="32" t="s">
        <v>2649</v>
      </c>
      <c r="F203" s="128"/>
      <c r="G203" s="34"/>
      <c r="H203" s="34"/>
      <c r="I203" s="34"/>
      <c r="J203" s="34"/>
      <c r="K203" s="34"/>
      <c r="L203" s="32" t="s">
        <v>1027</v>
      </c>
      <c r="M203" s="34"/>
      <c r="N203" s="128" t="s">
        <v>3521</v>
      </c>
      <c r="O203" s="136" t="s">
        <v>2179</v>
      </c>
      <c r="P203" s="136" t="s">
        <v>2140</v>
      </c>
      <c r="Q203" s="137" t="s">
        <v>2179</v>
      </c>
      <c r="R203" s="123" t="s">
        <v>2612</v>
      </c>
    </row>
    <row r="204" spans="1:18" ht="120" customHeight="1">
      <c r="A204" s="315" t="s">
        <v>3522</v>
      </c>
      <c r="B204" s="192" t="s">
        <v>3513</v>
      </c>
      <c r="C204" s="192" t="s">
        <v>3523</v>
      </c>
      <c r="D204" s="128" t="s">
        <v>3524</v>
      </c>
      <c r="E204" s="32" t="s">
        <v>1644</v>
      </c>
      <c r="F204" s="310"/>
      <c r="G204" s="310"/>
      <c r="H204" s="310"/>
      <c r="I204" s="310"/>
      <c r="J204" s="310"/>
      <c r="K204" s="310"/>
      <c r="L204" s="32" t="s">
        <v>1027</v>
      </c>
      <c r="M204" s="310"/>
      <c r="N204" s="128" t="s">
        <v>3525</v>
      </c>
      <c r="O204" s="136" t="s">
        <v>2179</v>
      </c>
      <c r="P204" s="136" t="s">
        <v>2140</v>
      </c>
      <c r="Q204" s="136" t="s">
        <v>2140</v>
      </c>
      <c r="R204" s="123" t="s">
        <v>2612</v>
      </c>
    </row>
    <row r="205" spans="1:18" ht="117.6" customHeight="1">
      <c r="A205" s="315" t="s">
        <v>3526</v>
      </c>
      <c r="B205" s="192" t="s">
        <v>3518</v>
      </c>
      <c r="C205" s="192" t="s">
        <v>3527</v>
      </c>
      <c r="D205" s="128" t="s">
        <v>3528</v>
      </c>
      <c r="E205" s="32" t="s">
        <v>1644</v>
      </c>
      <c r="F205" s="310"/>
      <c r="G205" s="310"/>
      <c r="H205" s="310"/>
      <c r="I205" s="310"/>
      <c r="J205" s="310"/>
      <c r="K205" s="310"/>
      <c r="L205" s="32" t="s">
        <v>1027</v>
      </c>
      <c r="M205" s="310"/>
      <c r="N205" s="128" t="s">
        <v>3529</v>
      </c>
      <c r="O205" s="136" t="s">
        <v>2179</v>
      </c>
      <c r="P205" s="136" t="s">
        <v>2140</v>
      </c>
      <c r="Q205" s="136" t="s">
        <v>2140</v>
      </c>
      <c r="R205" s="123" t="s">
        <v>2612</v>
      </c>
    </row>
    <row r="206" spans="1:18" s="8" customFormat="1" ht="35.85" customHeight="1">
      <c r="A206" s="192" t="s">
        <v>3530</v>
      </c>
      <c r="B206" s="315" t="s">
        <v>1013</v>
      </c>
      <c r="C206" s="192" t="s">
        <v>2678</v>
      </c>
      <c r="D206" s="712" t="s">
        <v>2679</v>
      </c>
      <c r="E206" s="32" t="s">
        <v>2154</v>
      </c>
      <c r="F206" s="307"/>
      <c r="G206" s="307"/>
      <c r="H206" s="307"/>
      <c r="I206" s="307"/>
      <c r="J206" s="307"/>
      <c r="K206" s="307"/>
      <c r="L206" s="136" t="s">
        <v>1027</v>
      </c>
      <c r="M206" s="128"/>
      <c r="N206" s="128" t="s">
        <v>2680</v>
      </c>
      <c r="O206" s="136" t="s">
        <v>2179</v>
      </c>
      <c r="P206" s="136" t="s">
        <v>2179</v>
      </c>
      <c r="Q206" s="314" t="s">
        <v>2179</v>
      </c>
      <c r="R206" s="136" t="s">
        <v>2180</v>
      </c>
    </row>
    <row r="207" spans="1:18" ht="153.75" customHeight="1">
      <c r="A207" s="192" t="s">
        <v>3531</v>
      </c>
      <c r="B207" s="315" t="s">
        <v>1017</v>
      </c>
      <c r="C207" s="192" t="s">
        <v>2682</v>
      </c>
      <c r="D207" s="128" t="s">
        <v>3532</v>
      </c>
      <c r="E207" s="32" t="s">
        <v>2154</v>
      </c>
      <c r="F207" s="307"/>
      <c r="G207" s="307"/>
      <c r="H207" s="307"/>
      <c r="I207" s="307"/>
      <c r="J207" s="307"/>
      <c r="K207" s="307"/>
      <c r="L207" s="136" t="s">
        <v>1027</v>
      </c>
      <c r="M207" s="128"/>
      <c r="N207" s="128" t="s">
        <v>3533</v>
      </c>
      <c r="O207" s="136" t="s">
        <v>2179</v>
      </c>
      <c r="P207" s="136" t="s">
        <v>2179</v>
      </c>
      <c r="Q207" s="314" t="s">
        <v>2179</v>
      </c>
      <c r="R207" s="136" t="s">
        <v>2180</v>
      </c>
    </row>
    <row r="208" spans="1:18" ht="71.400000000000006">
      <c r="A208" s="192" t="s">
        <v>3534</v>
      </c>
      <c r="B208" s="312" t="s">
        <v>804</v>
      </c>
      <c r="C208" s="317" t="s">
        <v>2201</v>
      </c>
      <c r="D208" s="128" t="s">
        <v>2202</v>
      </c>
      <c r="E208" s="304" t="s">
        <v>806</v>
      </c>
      <c r="F208" s="304"/>
      <c r="G208" s="304"/>
      <c r="H208" s="304"/>
      <c r="I208" s="304"/>
      <c r="J208" s="304"/>
      <c r="K208" s="304"/>
      <c r="L208" s="304" t="s">
        <v>1027</v>
      </c>
      <c r="M208" s="304"/>
      <c r="N208" s="128" t="s">
        <v>2203</v>
      </c>
      <c r="O208" s="136" t="s">
        <v>2179</v>
      </c>
      <c r="P208" s="136" t="s">
        <v>2179</v>
      </c>
      <c r="Q208" s="136" t="s">
        <v>2140</v>
      </c>
      <c r="R208" s="136" t="s">
        <v>2141</v>
      </c>
    </row>
    <row r="209" spans="1:18" ht="12.75" customHeight="1">
      <c r="A209" s="1007" t="s">
        <v>3535</v>
      </c>
      <c r="B209" s="1007" t="s">
        <v>3536</v>
      </c>
      <c r="C209" s="1007" t="s">
        <v>3537</v>
      </c>
      <c r="D209" s="955" t="s">
        <v>2689</v>
      </c>
      <c r="E209" s="949" t="s">
        <v>2690</v>
      </c>
      <c r="F209" s="128" t="s">
        <v>2691</v>
      </c>
      <c r="G209" s="128" t="s">
        <v>2692</v>
      </c>
      <c r="H209" s="1019"/>
      <c r="I209" s="1019"/>
      <c r="J209" s="1019"/>
      <c r="K209" s="1019"/>
      <c r="L209" s="1069" t="s">
        <v>1027</v>
      </c>
      <c r="M209" s="955"/>
      <c r="N209" s="955" t="s">
        <v>3538</v>
      </c>
      <c r="O209" s="973" t="s">
        <v>2179</v>
      </c>
      <c r="P209" s="973" t="s">
        <v>2140</v>
      </c>
      <c r="Q209" s="973" t="s">
        <v>2140</v>
      </c>
      <c r="R209" s="973" t="s">
        <v>2666</v>
      </c>
    </row>
    <row r="210" spans="1:18" ht="12.75" customHeight="1">
      <c r="A210" s="1008"/>
      <c r="B210" s="1008"/>
      <c r="C210" s="1008"/>
      <c r="D210" s="956"/>
      <c r="E210" s="950"/>
      <c r="F210" s="128" t="s">
        <v>2694</v>
      </c>
      <c r="G210" s="128" t="s">
        <v>2695</v>
      </c>
      <c r="H210" s="1020"/>
      <c r="I210" s="1020"/>
      <c r="J210" s="1020"/>
      <c r="K210" s="1020"/>
      <c r="L210" s="1017"/>
      <c r="M210" s="956"/>
      <c r="N210" s="956"/>
      <c r="O210" s="1023"/>
      <c r="P210" s="1023"/>
      <c r="Q210" s="1023"/>
      <c r="R210" s="1023"/>
    </row>
    <row r="211" spans="1:18" ht="41.25" customHeight="1">
      <c r="A211" s="1009"/>
      <c r="B211" s="1009"/>
      <c r="C211" s="1009"/>
      <c r="D211" s="957"/>
      <c r="E211" s="951"/>
      <c r="F211" s="128" t="s">
        <v>2696</v>
      </c>
      <c r="G211" s="128" t="s">
        <v>2697</v>
      </c>
      <c r="H211" s="1068"/>
      <c r="I211" s="1068"/>
      <c r="J211" s="1068"/>
      <c r="K211" s="1068"/>
      <c r="L211" s="1070"/>
      <c r="M211" s="957"/>
      <c r="N211" s="957"/>
      <c r="O211" s="974"/>
      <c r="P211" s="974"/>
      <c r="Q211" s="974"/>
      <c r="R211" s="974"/>
    </row>
    <row r="212" spans="1:18" ht="11.25" customHeight="1">
      <c r="A212" s="1007" t="s">
        <v>3539</v>
      </c>
      <c r="B212" s="1007" t="s">
        <v>3540</v>
      </c>
      <c r="C212" s="1007" t="s">
        <v>3541</v>
      </c>
      <c r="D212" s="955" t="s">
        <v>2689</v>
      </c>
      <c r="E212" s="949" t="s">
        <v>2690</v>
      </c>
      <c r="F212" s="128" t="s">
        <v>2691</v>
      </c>
      <c r="G212" s="128" t="s">
        <v>2692</v>
      </c>
      <c r="H212" s="1019"/>
      <c r="I212" s="1019"/>
      <c r="J212" s="1019"/>
      <c r="K212" s="1019"/>
      <c r="L212" s="1069" t="s">
        <v>1027</v>
      </c>
      <c r="M212" s="955"/>
      <c r="N212" s="955" t="s">
        <v>3542</v>
      </c>
      <c r="O212" s="973" t="s">
        <v>2179</v>
      </c>
      <c r="P212" s="973" t="s">
        <v>2140</v>
      </c>
      <c r="Q212" s="973" t="s">
        <v>2140</v>
      </c>
      <c r="R212" s="973" t="s">
        <v>2666</v>
      </c>
    </row>
    <row r="213" spans="1:18" ht="12.75" customHeight="1">
      <c r="A213" s="1008"/>
      <c r="B213" s="1008"/>
      <c r="C213" s="1008"/>
      <c r="D213" s="956"/>
      <c r="E213" s="950"/>
      <c r="F213" s="128" t="s">
        <v>2694</v>
      </c>
      <c r="G213" s="128" t="s">
        <v>2695</v>
      </c>
      <c r="H213" s="1020"/>
      <c r="I213" s="1020"/>
      <c r="J213" s="1020"/>
      <c r="K213" s="1020"/>
      <c r="L213" s="1017"/>
      <c r="M213" s="956"/>
      <c r="N213" s="956"/>
      <c r="O213" s="1023"/>
      <c r="P213" s="1023"/>
      <c r="Q213" s="1023"/>
      <c r="R213" s="1023"/>
    </row>
    <row r="214" spans="1:18" ht="42.75" customHeight="1">
      <c r="A214" s="1009"/>
      <c r="B214" s="1009"/>
      <c r="C214" s="1009"/>
      <c r="D214" s="957"/>
      <c r="E214" s="951"/>
      <c r="F214" s="128" t="s">
        <v>2696</v>
      </c>
      <c r="G214" s="128" t="s">
        <v>2697</v>
      </c>
      <c r="H214" s="1068"/>
      <c r="I214" s="1068"/>
      <c r="J214" s="1068"/>
      <c r="K214" s="1068"/>
      <c r="L214" s="1070"/>
      <c r="M214" s="957"/>
      <c r="N214" s="957"/>
      <c r="O214" s="974"/>
      <c r="P214" s="974"/>
      <c r="Q214" s="974"/>
      <c r="R214" s="974"/>
    </row>
    <row r="215" spans="1:18" ht="10.35" customHeight="1">
      <c r="A215" s="1007" t="s">
        <v>3543</v>
      </c>
      <c r="B215" s="1007" t="s">
        <v>3544</v>
      </c>
      <c r="C215" s="1007" t="s">
        <v>3545</v>
      </c>
      <c r="D215" s="955" t="s">
        <v>2709</v>
      </c>
      <c r="E215" s="949" t="s">
        <v>2690</v>
      </c>
      <c r="F215" s="374" t="s">
        <v>2710</v>
      </c>
      <c r="G215" s="374" t="s">
        <v>2711</v>
      </c>
      <c r="H215" s="955"/>
      <c r="I215" s="955"/>
      <c r="J215" s="955"/>
      <c r="K215" s="955"/>
      <c r="L215" s="949" t="s">
        <v>1027</v>
      </c>
      <c r="M215" s="955"/>
      <c r="N215" s="955" t="s">
        <v>3546</v>
      </c>
      <c r="O215" s="961" t="s">
        <v>2179</v>
      </c>
      <c r="P215" s="949" t="s">
        <v>2140</v>
      </c>
      <c r="Q215" s="949" t="s">
        <v>2140</v>
      </c>
      <c r="R215" s="949" t="s">
        <v>2180</v>
      </c>
    </row>
    <row r="216" spans="1:18" ht="10.35" customHeight="1">
      <c r="A216" s="1008"/>
      <c r="B216" s="1008"/>
      <c r="C216" s="1008"/>
      <c r="D216" s="956"/>
      <c r="E216" s="950"/>
      <c r="F216" s="374" t="s">
        <v>2713</v>
      </c>
      <c r="G216" s="374" t="s">
        <v>2714</v>
      </c>
      <c r="H216" s="956"/>
      <c r="I216" s="956"/>
      <c r="J216" s="956"/>
      <c r="K216" s="956"/>
      <c r="L216" s="950"/>
      <c r="M216" s="956"/>
      <c r="N216" s="956"/>
      <c r="O216" s="961"/>
      <c r="P216" s="950"/>
      <c r="Q216" s="950"/>
      <c r="R216" s="950"/>
    </row>
    <row r="217" spans="1:18" ht="10.35" customHeight="1">
      <c r="A217" s="1008"/>
      <c r="B217" s="1008"/>
      <c r="C217" s="1008"/>
      <c r="D217" s="956"/>
      <c r="E217" s="950"/>
      <c r="F217" s="374" t="s">
        <v>2715</v>
      </c>
      <c r="G217" s="374" t="s">
        <v>2716</v>
      </c>
      <c r="H217" s="956"/>
      <c r="I217" s="956"/>
      <c r="J217" s="956"/>
      <c r="K217" s="956"/>
      <c r="L217" s="950"/>
      <c r="M217" s="956"/>
      <c r="N217" s="956"/>
      <c r="O217" s="961"/>
      <c r="P217" s="950"/>
      <c r="Q217" s="950"/>
      <c r="R217" s="950"/>
    </row>
    <row r="218" spans="1:18" ht="10.35" customHeight="1">
      <c r="A218" s="1008"/>
      <c r="B218" s="1008"/>
      <c r="C218" s="1008"/>
      <c r="D218" s="956"/>
      <c r="E218" s="950"/>
      <c r="F218" s="374" t="s">
        <v>2717</v>
      </c>
      <c r="G218" s="374" t="s">
        <v>2718</v>
      </c>
      <c r="H218" s="956"/>
      <c r="I218" s="956"/>
      <c r="J218" s="956"/>
      <c r="K218" s="956"/>
      <c r="L218" s="950"/>
      <c r="M218" s="956"/>
      <c r="N218" s="956"/>
      <c r="O218" s="961"/>
      <c r="P218" s="950"/>
      <c r="Q218" s="950"/>
      <c r="R218" s="950"/>
    </row>
    <row r="219" spans="1:18" ht="10.35" customHeight="1">
      <c r="A219" s="1008"/>
      <c r="B219" s="1008"/>
      <c r="C219" s="1008"/>
      <c r="D219" s="956"/>
      <c r="E219" s="950"/>
      <c r="F219" s="374" t="s">
        <v>2719</v>
      </c>
      <c r="G219" s="374" t="s">
        <v>2720</v>
      </c>
      <c r="H219" s="956"/>
      <c r="I219" s="956"/>
      <c r="J219" s="956"/>
      <c r="K219" s="956"/>
      <c r="L219" s="950"/>
      <c r="M219" s="956"/>
      <c r="N219" s="956"/>
      <c r="O219" s="961"/>
      <c r="P219" s="950"/>
      <c r="Q219" s="950"/>
      <c r="R219" s="950"/>
    </row>
    <row r="220" spans="1:18" ht="10.35" customHeight="1">
      <c r="A220" s="1008"/>
      <c r="B220" s="1008"/>
      <c r="C220" s="1008"/>
      <c r="D220" s="956"/>
      <c r="E220" s="950"/>
      <c r="F220" s="374" t="s">
        <v>2721</v>
      </c>
      <c r="G220" s="374" t="s">
        <v>2722</v>
      </c>
      <c r="H220" s="956"/>
      <c r="I220" s="956"/>
      <c r="J220" s="956"/>
      <c r="K220" s="956"/>
      <c r="L220" s="950"/>
      <c r="M220" s="956"/>
      <c r="N220" s="956"/>
      <c r="O220" s="961"/>
      <c r="P220" s="950"/>
      <c r="Q220" s="950"/>
      <c r="R220" s="950"/>
    </row>
    <row r="221" spans="1:18" ht="10.35" customHeight="1">
      <c r="A221" s="1008"/>
      <c r="B221" s="1008"/>
      <c r="C221" s="1008"/>
      <c r="D221" s="956"/>
      <c r="E221" s="950"/>
      <c r="F221" s="374" t="s">
        <v>2723</v>
      </c>
      <c r="G221" s="374" t="s">
        <v>2724</v>
      </c>
      <c r="H221" s="956"/>
      <c r="I221" s="956"/>
      <c r="J221" s="956"/>
      <c r="K221" s="956"/>
      <c r="L221" s="950"/>
      <c r="M221" s="956"/>
      <c r="N221" s="956"/>
      <c r="O221" s="961"/>
      <c r="P221" s="950"/>
      <c r="Q221" s="950"/>
      <c r="R221" s="950"/>
    </row>
    <row r="222" spans="1:18" ht="10.35" customHeight="1">
      <c r="A222" s="1008"/>
      <c r="B222" s="1008"/>
      <c r="C222" s="1008"/>
      <c r="D222" s="956"/>
      <c r="E222" s="950"/>
      <c r="F222" s="374" t="s">
        <v>2725</v>
      </c>
      <c r="G222" s="374" t="s">
        <v>2726</v>
      </c>
      <c r="H222" s="956"/>
      <c r="I222" s="956"/>
      <c r="J222" s="956"/>
      <c r="K222" s="956"/>
      <c r="L222" s="950"/>
      <c r="M222" s="956"/>
      <c r="N222" s="956"/>
      <c r="O222" s="961"/>
      <c r="P222" s="950"/>
      <c r="Q222" s="950"/>
      <c r="R222" s="950"/>
    </row>
    <row r="223" spans="1:18" ht="10.35" customHeight="1">
      <c r="A223" s="1008"/>
      <c r="B223" s="1008"/>
      <c r="C223" s="1008"/>
      <c r="D223" s="956"/>
      <c r="E223" s="950"/>
      <c r="F223" s="374" t="s">
        <v>2727</v>
      </c>
      <c r="G223" s="374" t="s">
        <v>2728</v>
      </c>
      <c r="H223" s="956"/>
      <c r="I223" s="956"/>
      <c r="J223" s="956"/>
      <c r="K223" s="956"/>
      <c r="L223" s="950"/>
      <c r="M223" s="956"/>
      <c r="N223" s="956"/>
      <c r="O223" s="961"/>
      <c r="P223" s="950"/>
      <c r="Q223" s="950"/>
      <c r="R223" s="950"/>
    </row>
    <row r="224" spans="1:18" ht="10.35" customHeight="1">
      <c r="A224" s="1008"/>
      <c r="B224" s="1008"/>
      <c r="C224" s="1008"/>
      <c r="D224" s="956"/>
      <c r="E224" s="950"/>
      <c r="F224" s="374" t="s">
        <v>2729</v>
      </c>
      <c r="G224" s="374" t="s">
        <v>2730</v>
      </c>
      <c r="H224" s="956"/>
      <c r="I224" s="956"/>
      <c r="J224" s="956"/>
      <c r="K224" s="956"/>
      <c r="L224" s="950"/>
      <c r="M224" s="956"/>
      <c r="N224" s="956"/>
      <c r="O224" s="961"/>
      <c r="P224" s="950"/>
      <c r="Q224" s="950"/>
      <c r="R224" s="950"/>
    </row>
    <row r="225" spans="1:18" ht="10.35" customHeight="1">
      <c r="A225" s="1008"/>
      <c r="B225" s="1008"/>
      <c r="C225" s="1008"/>
      <c r="D225" s="956"/>
      <c r="E225" s="950"/>
      <c r="F225" s="374" t="s">
        <v>2731</v>
      </c>
      <c r="G225" s="374" t="s">
        <v>2732</v>
      </c>
      <c r="H225" s="956"/>
      <c r="I225" s="956"/>
      <c r="J225" s="956"/>
      <c r="K225" s="956"/>
      <c r="L225" s="950"/>
      <c r="M225" s="956"/>
      <c r="N225" s="956"/>
      <c r="O225" s="961"/>
      <c r="P225" s="950"/>
      <c r="Q225" s="950"/>
      <c r="R225" s="950"/>
    </row>
    <row r="226" spans="1:18" ht="10.35" customHeight="1">
      <c r="A226" s="1008"/>
      <c r="B226" s="1008"/>
      <c r="C226" s="1008"/>
      <c r="D226" s="956"/>
      <c r="E226" s="950"/>
      <c r="F226" s="374" t="s">
        <v>2733</v>
      </c>
      <c r="G226" s="374" t="s">
        <v>2734</v>
      </c>
      <c r="H226" s="956"/>
      <c r="I226" s="956"/>
      <c r="J226" s="956"/>
      <c r="K226" s="956"/>
      <c r="L226" s="950"/>
      <c r="M226" s="956"/>
      <c r="N226" s="956"/>
      <c r="O226" s="961"/>
      <c r="P226" s="950"/>
      <c r="Q226" s="950"/>
      <c r="R226" s="950"/>
    </row>
    <row r="227" spans="1:18" ht="10.35" customHeight="1">
      <c r="A227" s="1008"/>
      <c r="B227" s="1008"/>
      <c r="C227" s="1008"/>
      <c r="D227" s="956"/>
      <c r="E227" s="950"/>
      <c r="F227" s="374" t="s">
        <v>2735</v>
      </c>
      <c r="G227" s="374" t="s">
        <v>2736</v>
      </c>
      <c r="H227" s="956"/>
      <c r="I227" s="956"/>
      <c r="J227" s="956"/>
      <c r="K227" s="956"/>
      <c r="L227" s="950"/>
      <c r="M227" s="956"/>
      <c r="N227" s="956"/>
      <c r="O227" s="961"/>
      <c r="P227" s="950"/>
      <c r="Q227" s="950"/>
      <c r="R227" s="950"/>
    </row>
    <row r="228" spans="1:18" ht="10.35" customHeight="1">
      <c r="A228" s="1008"/>
      <c r="B228" s="1008"/>
      <c r="C228" s="1008"/>
      <c r="D228" s="956"/>
      <c r="E228" s="950"/>
      <c r="F228" s="374" t="s">
        <v>2737</v>
      </c>
      <c r="G228" s="374" t="s">
        <v>2738</v>
      </c>
      <c r="H228" s="956"/>
      <c r="I228" s="956"/>
      <c r="J228" s="956"/>
      <c r="K228" s="956"/>
      <c r="L228" s="950"/>
      <c r="M228" s="956"/>
      <c r="N228" s="956"/>
      <c r="O228" s="961"/>
      <c r="P228" s="950"/>
      <c r="Q228" s="950"/>
      <c r="R228" s="950"/>
    </row>
    <row r="229" spans="1:18" ht="10.35" customHeight="1">
      <c r="A229" s="1008"/>
      <c r="B229" s="1008"/>
      <c r="C229" s="1008"/>
      <c r="D229" s="956"/>
      <c r="E229" s="950"/>
      <c r="F229" s="374" t="s">
        <v>2739</v>
      </c>
      <c r="G229" s="374" t="s">
        <v>2740</v>
      </c>
      <c r="H229" s="956"/>
      <c r="I229" s="956"/>
      <c r="J229" s="956"/>
      <c r="K229" s="956"/>
      <c r="L229" s="950"/>
      <c r="M229" s="956"/>
      <c r="N229" s="956"/>
      <c r="O229" s="961"/>
      <c r="P229" s="950"/>
      <c r="Q229" s="950"/>
      <c r="R229" s="950"/>
    </row>
    <row r="230" spans="1:18" ht="10.35" customHeight="1">
      <c r="A230" s="1008"/>
      <c r="B230" s="1008"/>
      <c r="C230" s="1008"/>
      <c r="D230" s="956"/>
      <c r="E230" s="950"/>
      <c r="F230" s="374" t="s">
        <v>2741</v>
      </c>
      <c r="G230" s="374" t="s">
        <v>2742</v>
      </c>
      <c r="H230" s="956"/>
      <c r="I230" s="956"/>
      <c r="J230" s="956"/>
      <c r="K230" s="956"/>
      <c r="L230" s="950"/>
      <c r="M230" s="956"/>
      <c r="N230" s="956"/>
      <c r="O230" s="961"/>
      <c r="P230" s="950"/>
      <c r="Q230" s="950"/>
      <c r="R230" s="950"/>
    </row>
    <row r="231" spans="1:18" ht="10.35" customHeight="1">
      <c r="A231" s="1008"/>
      <c r="B231" s="1008"/>
      <c r="C231" s="1008"/>
      <c r="D231" s="956"/>
      <c r="E231" s="950"/>
      <c r="F231" s="374" t="s">
        <v>2743</v>
      </c>
      <c r="G231" s="374" t="s">
        <v>2744</v>
      </c>
      <c r="H231" s="956"/>
      <c r="I231" s="956"/>
      <c r="J231" s="956"/>
      <c r="K231" s="956"/>
      <c r="L231" s="950"/>
      <c r="M231" s="956"/>
      <c r="N231" s="956"/>
      <c r="O231" s="961"/>
      <c r="P231" s="950"/>
      <c r="Q231" s="950"/>
      <c r="R231" s="950"/>
    </row>
    <row r="232" spans="1:18" ht="10.35" customHeight="1">
      <c r="A232" s="1008"/>
      <c r="B232" s="1008"/>
      <c r="C232" s="1008"/>
      <c r="D232" s="956"/>
      <c r="E232" s="950"/>
      <c r="F232" s="374" t="s">
        <v>2745</v>
      </c>
      <c r="G232" s="374" t="s">
        <v>2746</v>
      </c>
      <c r="H232" s="956"/>
      <c r="I232" s="956"/>
      <c r="J232" s="956"/>
      <c r="K232" s="956"/>
      <c r="L232" s="950"/>
      <c r="M232" s="956"/>
      <c r="N232" s="956"/>
      <c r="O232" s="961"/>
      <c r="P232" s="950"/>
      <c r="Q232" s="950"/>
      <c r="R232" s="950"/>
    </row>
    <row r="233" spans="1:18" ht="10.35" customHeight="1">
      <c r="A233" s="1008"/>
      <c r="B233" s="1008"/>
      <c r="C233" s="1008"/>
      <c r="D233" s="956"/>
      <c r="E233" s="950"/>
      <c r="F233" s="374" t="s">
        <v>2747</v>
      </c>
      <c r="G233" s="374" t="s">
        <v>2748</v>
      </c>
      <c r="H233" s="956"/>
      <c r="I233" s="956"/>
      <c r="J233" s="956"/>
      <c r="K233" s="956"/>
      <c r="L233" s="950"/>
      <c r="M233" s="956"/>
      <c r="N233" s="956"/>
      <c r="O233" s="961"/>
      <c r="P233" s="950"/>
      <c r="Q233" s="950"/>
      <c r="R233" s="950"/>
    </row>
    <row r="234" spans="1:18" ht="10.35" customHeight="1">
      <c r="A234" s="1008"/>
      <c r="B234" s="1008"/>
      <c r="C234" s="1008"/>
      <c r="D234" s="956"/>
      <c r="E234" s="950"/>
      <c r="F234" s="374" t="s">
        <v>2749</v>
      </c>
      <c r="G234" s="374" t="s">
        <v>2750</v>
      </c>
      <c r="H234" s="956"/>
      <c r="I234" s="956"/>
      <c r="J234" s="956"/>
      <c r="K234" s="956"/>
      <c r="L234" s="950"/>
      <c r="M234" s="956"/>
      <c r="N234" s="956"/>
      <c r="O234" s="961"/>
      <c r="P234" s="950"/>
      <c r="Q234" s="950"/>
      <c r="R234" s="950"/>
    </row>
    <row r="235" spans="1:18" ht="10.35" customHeight="1">
      <c r="A235" s="1008"/>
      <c r="B235" s="1008"/>
      <c r="C235" s="1008"/>
      <c r="D235" s="956"/>
      <c r="E235" s="950"/>
      <c r="F235" s="374" t="s">
        <v>2751</v>
      </c>
      <c r="G235" s="374" t="s">
        <v>2752</v>
      </c>
      <c r="H235" s="956"/>
      <c r="I235" s="956"/>
      <c r="J235" s="956"/>
      <c r="K235" s="956"/>
      <c r="L235" s="950"/>
      <c r="M235" s="956"/>
      <c r="N235" s="956"/>
      <c r="O235" s="961"/>
      <c r="P235" s="950"/>
      <c r="Q235" s="950"/>
      <c r="R235" s="950"/>
    </row>
    <row r="236" spans="1:18" ht="10.35" customHeight="1">
      <c r="A236" s="1008"/>
      <c r="B236" s="1008"/>
      <c r="C236" s="1008"/>
      <c r="D236" s="956"/>
      <c r="E236" s="950"/>
      <c r="F236" s="374" t="s">
        <v>2753</v>
      </c>
      <c r="G236" s="374" t="s">
        <v>2754</v>
      </c>
      <c r="H236" s="956"/>
      <c r="I236" s="956"/>
      <c r="J236" s="956"/>
      <c r="K236" s="956"/>
      <c r="L236" s="950"/>
      <c r="M236" s="956"/>
      <c r="N236" s="956"/>
      <c r="O236" s="961"/>
      <c r="P236" s="950"/>
      <c r="Q236" s="950"/>
      <c r="R236" s="950"/>
    </row>
    <row r="237" spans="1:18" ht="10.35" customHeight="1">
      <c r="A237" s="1008"/>
      <c r="B237" s="1008"/>
      <c r="C237" s="1008"/>
      <c r="D237" s="956"/>
      <c r="E237" s="950"/>
      <c r="F237" s="374" t="s">
        <v>2755</v>
      </c>
      <c r="G237" s="374" t="s">
        <v>2756</v>
      </c>
      <c r="H237" s="956"/>
      <c r="I237" s="956"/>
      <c r="J237" s="956"/>
      <c r="K237" s="956"/>
      <c r="L237" s="950"/>
      <c r="M237" s="956"/>
      <c r="N237" s="956"/>
      <c r="O237" s="961"/>
      <c r="P237" s="950"/>
      <c r="Q237" s="950"/>
      <c r="R237" s="950"/>
    </row>
    <row r="238" spans="1:18" ht="10.35" customHeight="1">
      <c r="A238" s="1008"/>
      <c r="B238" s="1008"/>
      <c r="C238" s="1008"/>
      <c r="D238" s="956"/>
      <c r="E238" s="950"/>
      <c r="F238" s="374" t="s">
        <v>2757</v>
      </c>
      <c r="G238" s="374" t="s">
        <v>2758</v>
      </c>
      <c r="H238" s="956"/>
      <c r="I238" s="956"/>
      <c r="J238" s="956"/>
      <c r="K238" s="956"/>
      <c r="L238" s="950"/>
      <c r="M238" s="956"/>
      <c r="N238" s="956"/>
      <c r="O238" s="961"/>
      <c r="P238" s="950"/>
      <c r="Q238" s="950"/>
      <c r="R238" s="950"/>
    </row>
    <row r="239" spans="1:18" ht="10.35" customHeight="1">
      <c r="A239" s="1008"/>
      <c r="B239" s="1008"/>
      <c r="C239" s="1008"/>
      <c r="D239" s="956"/>
      <c r="E239" s="950"/>
      <c r="F239" s="374" t="s">
        <v>2759</v>
      </c>
      <c r="G239" s="374" t="s">
        <v>2760</v>
      </c>
      <c r="H239" s="956"/>
      <c r="I239" s="956"/>
      <c r="J239" s="956"/>
      <c r="K239" s="956"/>
      <c r="L239" s="950"/>
      <c r="M239" s="956"/>
      <c r="N239" s="956"/>
      <c r="O239" s="961"/>
      <c r="P239" s="950"/>
      <c r="Q239" s="950"/>
      <c r="R239" s="950"/>
    </row>
    <row r="240" spans="1:18" ht="72.75" customHeight="1">
      <c r="A240" s="1009"/>
      <c r="B240" s="1009"/>
      <c r="C240" s="1009"/>
      <c r="D240" s="957"/>
      <c r="E240" s="951"/>
      <c r="F240" s="374" t="s">
        <v>2761</v>
      </c>
      <c r="G240" s="374" t="s">
        <v>2762</v>
      </c>
      <c r="H240" s="957"/>
      <c r="I240" s="957"/>
      <c r="J240" s="957"/>
      <c r="K240" s="957"/>
      <c r="L240" s="951"/>
      <c r="M240" s="957"/>
      <c r="N240" s="957"/>
      <c r="O240" s="961"/>
      <c r="P240" s="951"/>
      <c r="Q240" s="951"/>
      <c r="R240" s="951"/>
    </row>
    <row r="241" spans="1:18" ht="10.35" customHeight="1">
      <c r="A241" s="1007" t="s">
        <v>3547</v>
      </c>
      <c r="B241" s="1007" t="s">
        <v>3548</v>
      </c>
      <c r="C241" s="1007" t="s">
        <v>3549</v>
      </c>
      <c r="D241" s="955" t="s">
        <v>2709</v>
      </c>
      <c r="E241" s="949" t="s">
        <v>2690</v>
      </c>
      <c r="F241" s="374" t="s">
        <v>2710</v>
      </c>
      <c r="G241" s="374" t="s">
        <v>2711</v>
      </c>
      <c r="H241" s="955"/>
      <c r="I241" s="955"/>
      <c r="J241" s="955"/>
      <c r="K241" s="955"/>
      <c r="L241" s="949" t="s">
        <v>1027</v>
      </c>
      <c r="M241" s="955"/>
      <c r="N241" s="955" t="s">
        <v>3550</v>
      </c>
      <c r="O241" s="961" t="s">
        <v>2179</v>
      </c>
      <c r="P241" s="949" t="s">
        <v>2140</v>
      </c>
      <c r="Q241" s="949" t="s">
        <v>2140</v>
      </c>
      <c r="R241" s="949" t="s">
        <v>2180</v>
      </c>
    </row>
    <row r="242" spans="1:18" ht="10.35" customHeight="1">
      <c r="A242" s="1008"/>
      <c r="B242" s="1008"/>
      <c r="C242" s="1008"/>
      <c r="D242" s="956"/>
      <c r="E242" s="950"/>
      <c r="F242" s="374" t="s">
        <v>2713</v>
      </c>
      <c r="G242" s="374" t="s">
        <v>2714</v>
      </c>
      <c r="H242" s="956"/>
      <c r="I242" s="956"/>
      <c r="J242" s="956"/>
      <c r="K242" s="956"/>
      <c r="L242" s="950"/>
      <c r="M242" s="956"/>
      <c r="N242" s="956"/>
      <c r="O242" s="961"/>
      <c r="P242" s="950"/>
      <c r="Q242" s="950"/>
      <c r="R242" s="950"/>
    </row>
    <row r="243" spans="1:18" ht="10.35" customHeight="1">
      <c r="A243" s="1008"/>
      <c r="B243" s="1008"/>
      <c r="C243" s="1008"/>
      <c r="D243" s="956"/>
      <c r="E243" s="950"/>
      <c r="F243" s="374" t="s">
        <v>2715</v>
      </c>
      <c r="G243" s="374" t="s">
        <v>2716</v>
      </c>
      <c r="H243" s="956"/>
      <c r="I243" s="956"/>
      <c r="J243" s="956"/>
      <c r="K243" s="956"/>
      <c r="L243" s="950"/>
      <c r="M243" s="956"/>
      <c r="N243" s="956"/>
      <c r="O243" s="961"/>
      <c r="P243" s="950"/>
      <c r="Q243" s="950"/>
      <c r="R243" s="950"/>
    </row>
    <row r="244" spans="1:18" ht="10.35" customHeight="1">
      <c r="A244" s="1008"/>
      <c r="B244" s="1008"/>
      <c r="C244" s="1008"/>
      <c r="D244" s="956"/>
      <c r="E244" s="950"/>
      <c r="F244" s="374" t="s">
        <v>2717</v>
      </c>
      <c r="G244" s="374" t="s">
        <v>2718</v>
      </c>
      <c r="H244" s="956"/>
      <c r="I244" s="956"/>
      <c r="J244" s="956"/>
      <c r="K244" s="956"/>
      <c r="L244" s="950"/>
      <c r="M244" s="956"/>
      <c r="N244" s="956"/>
      <c r="O244" s="961"/>
      <c r="P244" s="950"/>
      <c r="Q244" s="950"/>
      <c r="R244" s="950"/>
    </row>
    <row r="245" spans="1:18" ht="10.35" customHeight="1">
      <c r="A245" s="1008"/>
      <c r="B245" s="1008"/>
      <c r="C245" s="1008"/>
      <c r="D245" s="956"/>
      <c r="E245" s="950"/>
      <c r="F245" s="374" t="s">
        <v>2719</v>
      </c>
      <c r="G245" s="374" t="s">
        <v>2720</v>
      </c>
      <c r="H245" s="956"/>
      <c r="I245" s="956"/>
      <c r="J245" s="956"/>
      <c r="K245" s="956"/>
      <c r="L245" s="950"/>
      <c r="M245" s="956"/>
      <c r="N245" s="956"/>
      <c r="O245" s="961"/>
      <c r="P245" s="950"/>
      <c r="Q245" s="950"/>
      <c r="R245" s="950"/>
    </row>
    <row r="246" spans="1:18" ht="10.35" customHeight="1">
      <c r="A246" s="1008"/>
      <c r="B246" s="1008"/>
      <c r="C246" s="1008"/>
      <c r="D246" s="956"/>
      <c r="E246" s="950"/>
      <c r="F246" s="374" t="s">
        <v>2721</v>
      </c>
      <c r="G246" s="374" t="s">
        <v>2722</v>
      </c>
      <c r="H246" s="956"/>
      <c r="I246" s="956"/>
      <c r="J246" s="956"/>
      <c r="K246" s="956"/>
      <c r="L246" s="950"/>
      <c r="M246" s="956"/>
      <c r="N246" s="956"/>
      <c r="O246" s="961"/>
      <c r="P246" s="950"/>
      <c r="Q246" s="950"/>
      <c r="R246" s="950"/>
    </row>
    <row r="247" spans="1:18" ht="10.35" customHeight="1">
      <c r="A247" s="1008"/>
      <c r="B247" s="1008"/>
      <c r="C247" s="1008"/>
      <c r="D247" s="956"/>
      <c r="E247" s="950"/>
      <c r="F247" s="374" t="s">
        <v>2723</v>
      </c>
      <c r="G247" s="374" t="s">
        <v>2724</v>
      </c>
      <c r="H247" s="956"/>
      <c r="I247" s="956"/>
      <c r="J247" s="956"/>
      <c r="K247" s="956"/>
      <c r="L247" s="950"/>
      <c r="M247" s="956"/>
      <c r="N247" s="956"/>
      <c r="O247" s="961"/>
      <c r="P247" s="950"/>
      <c r="Q247" s="950"/>
      <c r="R247" s="950"/>
    </row>
    <row r="248" spans="1:18" ht="10.35" customHeight="1">
      <c r="A248" s="1008"/>
      <c r="B248" s="1008"/>
      <c r="C248" s="1008"/>
      <c r="D248" s="956"/>
      <c r="E248" s="950"/>
      <c r="F248" s="374" t="s">
        <v>2725</v>
      </c>
      <c r="G248" s="374" t="s">
        <v>2726</v>
      </c>
      <c r="H248" s="956"/>
      <c r="I248" s="956"/>
      <c r="J248" s="956"/>
      <c r="K248" s="956"/>
      <c r="L248" s="950"/>
      <c r="M248" s="956"/>
      <c r="N248" s="956"/>
      <c r="O248" s="961"/>
      <c r="P248" s="950"/>
      <c r="Q248" s="950"/>
      <c r="R248" s="950"/>
    </row>
    <row r="249" spans="1:18" ht="10.35" customHeight="1">
      <c r="A249" s="1008"/>
      <c r="B249" s="1008"/>
      <c r="C249" s="1008"/>
      <c r="D249" s="956"/>
      <c r="E249" s="950"/>
      <c r="F249" s="374" t="s">
        <v>2727</v>
      </c>
      <c r="G249" s="374" t="s">
        <v>2728</v>
      </c>
      <c r="H249" s="956"/>
      <c r="I249" s="956"/>
      <c r="J249" s="956"/>
      <c r="K249" s="956"/>
      <c r="L249" s="950"/>
      <c r="M249" s="956"/>
      <c r="N249" s="956"/>
      <c r="O249" s="961"/>
      <c r="P249" s="950"/>
      <c r="Q249" s="950"/>
      <c r="R249" s="950"/>
    </row>
    <row r="250" spans="1:18" ht="10.35" customHeight="1">
      <c r="A250" s="1008"/>
      <c r="B250" s="1008"/>
      <c r="C250" s="1008"/>
      <c r="D250" s="956"/>
      <c r="E250" s="950"/>
      <c r="F250" s="374" t="s">
        <v>2729</v>
      </c>
      <c r="G250" s="374" t="s">
        <v>2730</v>
      </c>
      <c r="H250" s="956"/>
      <c r="I250" s="956"/>
      <c r="J250" s="956"/>
      <c r="K250" s="956"/>
      <c r="L250" s="950"/>
      <c r="M250" s="956"/>
      <c r="N250" s="956"/>
      <c r="O250" s="961"/>
      <c r="P250" s="950"/>
      <c r="Q250" s="950"/>
      <c r="R250" s="950"/>
    </row>
    <row r="251" spans="1:18" ht="10.35" customHeight="1">
      <c r="A251" s="1008"/>
      <c r="B251" s="1008"/>
      <c r="C251" s="1008"/>
      <c r="D251" s="956"/>
      <c r="E251" s="950"/>
      <c r="F251" s="374" t="s">
        <v>2731</v>
      </c>
      <c r="G251" s="374" t="s">
        <v>2732</v>
      </c>
      <c r="H251" s="956"/>
      <c r="I251" s="956"/>
      <c r="J251" s="956"/>
      <c r="K251" s="956"/>
      <c r="L251" s="950"/>
      <c r="M251" s="956"/>
      <c r="N251" s="956"/>
      <c r="O251" s="961"/>
      <c r="P251" s="950"/>
      <c r="Q251" s="950"/>
      <c r="R251" s="950"/>
    </row>
    <row r="252" spans="1:18" ht="10.35" customHeight="1">
      <c r="A252" s="1008"/>
      <c r="B252" s="1008"/>
      <c r="C252" s="1008"/>
      <c r="D252" s="956"/>
      <c r="E252" s="950"/>
      <c r="F252" s="374" t="s">
        <v>2733</v>
      </c>
      <c r="G252" s="374" t="s">
        <v>2734</v>
      </c>
      <c r="H252" s="956"/>
      <c r="I252" s="956"/>
      <c r="J252" s="956"/>
      <c r="K252" s="956"/>
      <c r="L252" s="950"/>
      <c r="M252" s="956"/>
      <c r="N252" s="956"/>
      <c r="O252" s="961"/>
      <c r="P252" s="950"/>
      <c r="Q252" s="950"/>
      <c r="R252" s="950"/>
    </row>
    <row r="253" spans="1:18" ht="10.35" customHeight="1">
      <c r="A253" s="1008"/>
      <c r="B253" s="1008"/>
      <c r="C253" s="1008"/>
      <c r="D253" s="956"/>
      <c r="E253" s="950"/>
      <c r="F253" s="374" t="s">
        <v>2735</v>
      </c>
      <c r="G253" s="374" t="s">
        <v>2736</v>
      </c>
      <c r="H253" s="956"/>
      <c r="I253" s="956"/>
      <c r="J253" s="956"/>
      <c r="K253" s="956"/>
      <c r="L253" s="950"/>
      <c r="M253" s="956"/>
      <c r="N253" s="956"/>
      <c r="O253" s="961"/>
      <c r="P253" s="950"/>
      <c r="Q253" s="950"/>
      <c r="R253" s="950"/>
    </row>
    <row r="254" spans="1:18" ht="10.35" customHeight="1">
      <c r="A254" s="1008"/>
      <c r="B254" s="1008"/>
      <c r="C254" s="1008"/>
      <c r="D254" s="956"/>
      <c r="E254" s="950"/>
      <c r="F254" s="374" t="s">
        <v>2737</v>
      </c>
      <c r="G254" s="374" t="s">
        <v>2738</v>
      </c>
      <c r="H254" s="956"/>
      <c r="I254" s="956"/>
      <c r="J254" s="956"/>
      <c r="K254" s="956"/>
      <c r="L254" s="950"/>
      <c r="M254" s="956"/>
      <c r="N254" s="956"/>
      <c r="O254" s="961"/>
      <c r="P254" s="950"/>
      <c r="Q254" s="950"/>
      <c r="R254" s="950"/>
    </row>
    <row r="255" spans="1:18" ht="10.35" customHeight="1">
      <c r="A255" s="1008"/>
      <c r="B255" s="1008"/>
      <c r="C255" s="1008"/>
      <c r="D255" s="956"/>
      <c r="E255" s="950"/>
      <c r="F255" s="374" t="s">
        <v>2739</v>
      </c>
      <c r="G255" s="374" t="s">
        <v>2740</v>
      </c>
      <c r="H255" s="956"/>
      <c r="I255" s="956"/>
      <c r="J255" s="956"/>
      <c r="K255" s="956"/>
      <c r="L255" s="950"/>
      <c r="M255" s="956"/>
      <c r="N255" s="956"/>
      <c r="O255" s="961"/>
      <c r="P255" s="950"/>
      <c r="Q255" s="950"/>
      <c r="R255" s="950"/>
    </row>
    <row r="256" spans="1:18" ht="10.35" customHeight="1">
      <c r="A256" s="1008"/>
      <c r="B256" s="1008"/>
      <c r="C256" s="1008"/>
      <c r="D256" s="956"/>
      <c r="E256" s="950"/>
      <c r="F256" s="374" t="s">
        <v>2741</v>
      </c>
      <c r="G256" s="374" t="s">
        <v>2742</v>
      </c>
      <c r="H256" s="956"/>
      <c r="I256" s="956"/>
      <c r="J256" s="956"/>
      <c r="K256" s="956"/>
      <c r="L256" s="950"/>
      <c r="M256" s="956"/>
      <c r="N256" s="956"/>
      <c r="O256" s="961"/>
      <c r="P256" s="950"/>
      <c r="Q256" s="950"/>
      <c r="R256" s="950"/>
    </row>
    <row r="257" spans="1:18" ht="10.35" customHeight="1">
      <c r="A257" s="1008"/>
      <c r="B257" s="1008"/>
      <c r="C257" s="1008"/>
      <c r="D257" s="956"/>
      <c r="E257" s="950"/>
      <c r="F257" s="374" t="s">
        <v>2743</v>
      </c>
      <c r="G257" s="374" t="s">
        <v>2744</v>
      </c>
      <c r="H257" s="956"/>
      <c r="I257" s="956"/>
      <c r="J257" s="956"/>
      <c r="K257" s="956"/>
      <c r="L257" s="950"/>
      <c r="M257" s="956"/>
      <c r="N257" s="956"/>
      <c r="O257" s="961"/>
      <c r="P257" s="950"/>
      <c r="Q257" s="950"/>
      <c r="R257" s="950"/>
    </row>
    <row r="258" spans="1:18" ht="10.35" customHeight="1">
      <c r="A258" s="1008"/>
      <c r="B258" s="1008"/>
      <c r="C258" s="1008"/>
      <c r="D258" s="956"/>
      <c r="E258" s="950"/>
      <c r="F258" s="374" t="s">
        <v>2745</v>
      </c>
      <c r="G258" s="374" t="s">
        <v>2746</v>
      </c>
      <c r="H258" s="956"/>
      <c r="I258" s="956"/>
      <c r="J258" s="956"/>
      <c r="K258" s="956"/>
      <c r="L258" s="950"/>
      <c r="M258" s="956"/>
      <c r="N258" s="956"/>
      <c r="O258" s="961"/>
      <c r="P258" s="950"/>
      <c r="Q258" s="950"/>
      <c r="R258" s="950"/>
    </row>
    <row r="259" spans="1:18" ht="10.35" customHeight="1">
      <c r="A259" s="1008"/>
      <c r="B259" s="1008"/>
      <c r="C259" s="1008"/>
      <c r="D259" s="956"/>
      <c r="E259" s="950"/>
      <c r="F259" s="374" t="s">
        <v>2747</v>
      </c>
      <c r="G259" s="374" t="s">
        <v>2748</v>
      </c>
      <c r="H259" s="956"/>
      <c r="I259" s="956"/>
      <c r="J259" s="956"/>
      <c r="K259" s="956"/>
      <c r="L259" s="950"/>
      <c r="M259" s="956"/>
      <c r="N259" s="956"/>
      <c r="O259" s="961"/>
      <c r="P259" s="950"/>
      <c r="Q259" s="950"/>
      <c r="R259" s="950"/>
    </row>
    <row r="260" spans="1:18" ht="10.35" customHeight="1">
      <c r="A260" s="1008"/>
      <c r="B260" s="1008"/>
      <c r="C260" s="1008"/>
      <c r="D260" s="956"/>
      <c r="E260" s="950"/>
      <c r="F260" s="374" t="s">
        <v>2749</v>
      </c>
      <c r="G260" s="374" t="s">
        <v>2750</v>
      </c>
      <c r="H260" s="956"/>
      <c r="I260" s="956"/>
      <c r="J260" s="956"/>
      <c r="K260" s="956"/>
      <c r="L260" s="950"/>
      <c r="M260" s="956"/>
      <c r="N260" s="956"/>
      <c r="O260" s="961"/>
      <c r="P260" s="950"/>
      <c r="Q260" s="950"/>
      <c r="R260" s="950"/>
    </row>
    <row r="261" spans="1:18" ht="10.35" customHeight="1">
      <c r="A261" s="1008"/>
      <c r="B261" s="1008"/>
      <c r="C261" s="1008"/>
      <c r="D261" s="956"/>
      <c r="E261" s="950"/>
      <c r="F261" s="374" t="s">
        <v>2751</v>
      </c>
      <c r="G261" s="374" t="s">
        <v>2752</v>
      </c>
      <c r="H261" s="956"/>
      <c r="I261" s="956"/>
      <c r="J261" s="956"/>
      <c r="K261" s="956"/>
      <c r="L261" s="950"/>
      <c r="M261" s="956"/>
      <c r="N261" s="956"/>
      <c r="O261" s="961"/>
      <c r="P261" s="950"/>
      <c r="Q261" s="950"/>
      <c r="R261" s="950"/>
    </row>
    <row r="262" spans="1:18" ht="10.35" customHeight="1">
      <c r="A262" s="1008"/>
      <c r="B262" s="1008"/>
      <c r="C262" s="1008"/>
      <c r="D262" s="956"/>
      <c r="E262" s="950"/>
      <c r="F262" s="374" t="s">
        <v>2753</v>
      </c>
      <c r="G262" s="374" t="s">
        <v>2754</v>
      </c>
      <c r="H262" s="956"/>
      <c r="I262" s="956"/>
      <c r="J262" s="956"/>
      <c r="K262" s="956"/>
      <c r="L262" s="950"/>
      <c r="M262" s="956"/>
      <c r="N262" s="956"/>
      <c r="O262" s="961"/>
      <c r="P262" s="950"/>
      <c r="Q262" s="950"/>
      <c r="R262" s="950"/>
    </row>
    <row r="263" spans="1:18" ht="10.35" customHeight="1">
      <c r="A263" s="1008"/>
      <c r="B263" s="1008"/>
      <c r="C263" s="1008"/>
      <c r="D263" s="956"/>
      <c r="E263" s="950"/>
      <c r="F263" s="374" t="s">
        <v>2755</v>
      </c>
      <c r="G263" s="374" t="s">
        <v>2756</v>
      </c>
      <c r="H263" s="956"/>
      <c r="I263" s="956"/>
      <c r="J263" s="956"/>
      <c r="K263" s="956"/>
      <c r="L263" s="950"/>
      <c r="M263" s="956"/>
      <c r="N263" s="956"/>
      <c r="O263" s="961"/>
      <c r="P263" s="950"/>
      <c r="Q263" s="950"/>
      <c r="R263" s="950"/>
    </row>
    <row r="264" spans="1:18" ht="10.35" customHeight="1">
      <c r="A264" s="1008"/>
      <c r="B264" s="1008"/>
      <c r="C264" s="1008"/>
      <c r="D264" s="956"/>
      <c r="E264" s="950"/>
      <c r="F264" s="374" t="s">
        <v>2757</v>
      </c>
      <c r="G264" s="374" t="s">
        <v>2758</v>
      </c>
      <c r="H264" s="956"/>
      <c r="I264" s="956"/>
      <c r="J264" s="956"/>
      <c r="K264" s="956"/>
      <c r="L264" s="950"/>
      <c r="M264" s="956"/>
      <c r="N264" s="956"/>
      <c r="O264" s="961"/>
      <c r="P264" s="950"/>
      <c r="Q264" s="950"/>
      <c r="R264" s="950"/>
    </row>
    <row r="265" spans="1:18" ht="10.35" customHeight="1">
      <c r="A265" s="1008"/>
      <c r="B265" s="1008"/>
      <c r="C265" s="1008"/>
      <c r="D265" s="956"/>
      <c r="E265" s="950"/>
      <c r="F265" s="374" t="s">
        <v>2759</v>
      </c>
      <c r="G265" s="374" t="s">
        <v>2760</v>
      </c>
      <c r="H265" s="956"/>
      <c r="I265" s="956"/>
      <c r="J265" s="956"/>
      <c r="K265" s="956"/>
      <c r="L265" s="950"/>
      <c r="M265" s="956"/>
      <c r="N265" s="956"/>
      <c r="O265" s="961"/>
      <c r="P265" s="950"/>
      <c r="Q265" s="950"/>
      <c r="R265" s="950"/>
    </row>
    <row r="266" spans="1:18" ht="66.75" customHeight="1">
      <c r="A266" s="1009"/>
      <c r="B266" s="1009"/>
      <c r="C266" s="1009"/>
      <c r="D266" s="957"/>
      <c r="E266" s="951"/>
      <c r="F266" s="374" t="s">
        <v>2761</v>
      </c>
      <c r="G266" s="374" t="s">
        <v>2762</v>
      </c>
      <c r="H266" s="957"/>
      <c r="I266" s="957"/>
      <c r="J266" s="957"/>
      <c r="K266" s="957"/>
      <c r="L266" s="951"/>
      <c r="M266" s="957"/>
      <c r="N266" s="957"/>
      <c r="O266" s="961"/>
      <c r="P266" s="951"/>
      <c r="Q266" s="951"/>
      <c r="R266" s="951"/>
    </row>
    <row r="267" spans="1:18">
      <c r="A267" s="238" t="s">
        <v>3551</v>
      </c>
      <c r="B267" s="234"/>
      <c r="C267" s="230"/>
      <c r="D267" s="227"/>
      <c r="E267" s="434"/>
      <c r="F267" s="227"/>
      <c r="G267" s="227"/>
      <c r="H267" s="227"/>
      <c r="I267" s="227"/>
      <c r="J267" s="227"/>
      <c r="K267" s="227"/>
      <c r="L267" s="227"/>
      <c r="M267" s="227"/>
      <c r="N267" s="227"/>
      <c r="O267" s="227"/>
      <c r="P267" s="227"/>
      <c r="Q267" s="227"/>
      <c r="R267" s="229"/>
    </row>
  </sheetData>
  <sortState xmlns:xlrd2="http://schemas.microsoft.com/office/spreadsheetml/2017/richdata2" ref="A196:R241">
    <sortCondition ref="A196:A241"/>
  </sortState>
  <mergeCells count="132">
    <mergeCell ref="R209:R211"/>
    <mergeCell ref="K212:K214"/>
    <mergeCell ref="A209:A211"/>
    <mergeCell ref="B209:B211"/>
    <mergeCell ref="C209:C211"/>
    <mergeCell ref="D209:D211"/>
    <mergeCell ref="O209:O211"/>
    <mergeCell ref="P209:P211"/>
    <mergeCell ref="Q209:Q211"/>
    <mergeCell ref="L209:L211"/>
    <mergeCell ref="M209:M211"/>
    <mergeCell ref="N209:N211"/>
    <mergeCell ref="O212:O214"/>
    <mergeCell ref="P212:P214"/>
    <mergeCell ref="E212:E214"/>
    <mergeCell ref="H212:H214"/>
    <mergeCell ref="I212:I214"/>
    <mergeCell ref="Q212:Q214"/>
    <mergeCell ref="R212:R214"/>
    <mergeCell ref="L212:L214"/>
    <mergeCell ref="N212:N214"/>
    <mergeCell ref="E209:E211"/>
    <mergeCell ref="H209:H211"/>
    <mergeCell ref="I209:I211"/>
    <mergeCell ref="P241:P266"/>
    <mergeCell ref="Q241:Q266"/>
    <mergeCell ref="R241:R266"/>
    <mergeCell ref="L241:L266"/>
    <mergeCell ref="M241:M266"/>
    <mergeCell ref="N241:N266"/>
    <mergeCell ref="O215:O240"/>
    <mergeCell ref="P215:P240"/>
    <mergeCell ref="Q215:Q240"/>
    <mergeCell ref="R215:R240"/>
    <mergeCell ref="L215:L240"/>
    <mergeCell ref="M215:M240"/>
    <mergeCell ref="N215:N240"/>
    <mergeCell ref="J209:J211"/>
    <mergeCell ref="K209:K211"/>
    <mergeCell ref="J102:J104"/>
    <mergeCell ref="K102:K104"/>
    <mergeCell ref="M212:M214"/>
    <mergeCell ref="O241:O266"/>
    <mergeCell ref="A241:A266"/>
    <mergeCell ref="B241:B266"/>
    <mergeCell ref="C241:C266"/>
    <mergeCell ref="D241:D266"/>
    <mergeCell ref="E215:E240"/>
    <mergeCell ref="H215:H240"/>
    <mergeCell ref="I215:I240"/>
    <mergeCell ref="J215:J240"/>
    <mergeCell ref="K215:K240"/>
    <mergeCell ref="A215:A240"/>
    <mergeCell ref="B215:B240"/>
    <mergeCell ref="C215:C240"/>
    <mergeCell ref="D215:D240"/>
    <mergeCell ref="E241:E266"/>
    <mergeCell ref="H241:H266"/>
    <mergeCell ref="I241:I266"/>
    <mergeCell ref="J241:J266"/>
    <mergeCell ref="K241:K266"/>
    <mergeCell ref="M38:M101"/>
    <mergeCell ref="M105:M192"/>
    <mergeCell ref="A212:A214"/>
    <mergeCell ref="B212:B214"/>
    <mergeCell ref="C212:C214"/>
    <mergeCell ref="D212:D214"/>
    <mergeCell ref="H105:H192"/>
    <mergeCell ref="L38:L101"/>
    <mergeCell ref="H38:H101"/>
    <mergeCell ref="I38:I101"/>
    <mergeCell ref="J38:J101"/>
    <mergeCell ref="K38:K101"/>
    <mergeCell ref="L102:L104"/>
    <mergeCell ref="I105:I192"/>
    <mergeCell ref="J105:J192"/>
    <mergeCell ref="H102:H104"/>
    <mergeCell ref="I102:I104"/>
    <mergeCell ref="K105:K192"/>
    <mergeCell ref="L105:L192"/>
    <mergeCell ref="B105:B192"/>
    <mergeCell ref="D105:D192"/>
    <mergeCell ref="E105:E192"/>
    <mergeCell ref="M102:M104"/>
    <mergeCell ref="J212:J214"/>
    <mergeCell ref="R105:R192"/>
    <mergeCell ref="N12:N36"/>
    <mergeCell ref="N38:N101"/>
    <mergeCell ref="O105:O192"/>
    <mergeCell ref="P12:P36"/>
    <mergeCell ref="Q12:Q36"/>
    <mergeCell ref="R12:R36"/>
    <mergeCell ref="Q38:Q101"/>
    <mergeCell ref="R38:R101"/>
    <mergeCell ref="P105:P192"/>
    <mergeCell ref="Q105:Q192"/>
    <mergeCell ref="Q102:Q104"/>
    <mergeCell ref="R102:R104"/>
    <mergeCell ref="N105:N192"/>
    <mergeCell ref="N102:N104"/>
    <mergeCell ref="O102:O104"/>
    <mergeCell ref="P102:P104"/>
    <mergeCell ref="O38:O101"/>
    <mergeCell ref="P38:P101"/>
    <mergeCell ref="A12:A36"/>
    <mergeCell ref="A38:A101"/>
    <mergeCell ref="A105:A192"/>
    <mergeCell ref="D12:D36"/>
    <mergeCell ref="E12:E36"/>
    <mergeCell ref="A102:A104"/>
    <mergeCell ref="B38:B101"/>
    <mergeCell ref="D38:D101"/>
    <mergeCell ref="E38:E101"/>
    <mergeCell ref="B12:B36"/>
    <mergeCell ref="C12:C36"/>
    <mergeCell ref="C38:C101"/>
    <mergeCell ref="C102:C104"/>
    <mergeCell ref="B102:B104"/>
    <mergeCell ref="D102:D104"/>
    <mergeCell ref="E102:E104"/>
    <mergeCell ref="C105:C192"/>
    <mergeCell ref="F3:G3"/>
    <mergeCell ref="O4:Q4"/>
    <mergeCell ref="H3:K3"/>
    <mergeCell ref="H12:H36"/>
    <mergeCell ref="I12:I36"/>
    <mergeCell ref="J12:J36"/>
    <mergeCell ref="H4:K4"/>
    <mergeCell ref="L12:L36"/>
    <mergeCell ref="K12:K36"/>
    <mergeCell ref="O12:O36"/>
    <mergeCell ref="M12:M36"/>
  </mergeCells>
  <pageMargins left="0.25" right="0.25" top="0.75" bottom="0.75" header="0.3" footer="0.3"/>
  <pageSetup paperSize="8" scale="10" fitToHeight="0" orientation="landscape" r:id="rId1"/>
  <rowBreaks count="2" manualBreakCount="2">
    <brk id="11" max="13" man="1"/>
    <brk id="93" max="13" man="1"/>
  </rowBreaks>
  <extLst>
    <ext xmlns:x14="http://schemas.microsoft.com/office/spreadsheetml/2009/9/main" uri="{78C0D931-6437-407d-A8EE-F0AAD7539E65}">
      <x14:conditionalFormattings>
        <x14:conditionalFormatting xmlns:xm="http://schemas.microsoft.com/office/excel/2006/main">
          <x14:cfRule type="expression" priority="1" stopIfTrue="1" id="{18B14745-CA55-4021-8F50-EDF21A02A54F}">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94392E08-8333-46D4-BB3A-03DDA193050D}">
            <xm:f>'C:\Windows\system32\IC.Green.Net\IC_User_DFS\Users\deel1\Desktop\[Maternity Services Data Set Technical Output Specification.xlsm]MAT101Booking'!#REF!=yes</xm:f>
            <x14:dxf>
              <fill>
                <patternFill>
                  <bgColor indexed="43"/>
                </patternFill>
              </fill>
            </x14:dxf>
          </x14:cfRule>
          <xm:sqref>N195</xm:sqref>
        </x14:conditionalFormatting>
        <x14:conditionalFormatting xmlns:xm="http://schemas.microsoft.com/office/excel/2006/main">
          <x14:cfRule type="expression" priority="5" stopIfTrue="1" id="{A86AFE65-6B14-43F8-9BEA-97575E163E27}">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EED80D49-27FB-4F51-8947-3830756AB45B}">
            <xm:f>'C:\Windows\system32\IC.Green.Net\IC_User_DFS\Users\deel1\Desktop\[Maternity Services Data Set Technical Output Specification.xlsm]MAT101Booking'!#REF!=yes</xm:f>
            <x14:dxf>
              <fill>
                <patternFill>
                  <bgColor indexed="43"/>
                </patternFill>
              </fill>
            </x14:dxf>
          </x14:cfRule>
          <xm:sqref>N196</xm:sqref>
        </x14:conditionalFormatting>
        <x14:conditionalFormatting xmlns:xm="http://schemas.microsoft.com/office/excel/2006/main">
          <x14:cfRule type="expression" priority="3" stopIfTrue="1" id="{0F444C69-42B8-43BE-A811-42BDC743A7B5}">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603C6B77-9D41-4850-97E5-3D06C2955672}">
            <xm:f>'C:\Windows\system32\IC.Green.Net\IC_User_DFS\Users\deel1\Desktop\[Maternity Services Data Set Technical Output Specification.xlsm]MAT101Booking'!#REF!=yes</xm:f>
            <x14:dxf>
              <fill>
                <patternFill>
                  <bgColor indexed="43"/>
                </patternFill>
              </fill>
            </x14:dxf>
          </x14:cfRule>
          <xm:sqref>N197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tabColor theme="4" tint="0.59999389629810485"/>
    <pageSetUpPr fitToPage="1"/>
  </sheetPr>
  <dimension ref="A1:R149"/>
  <sheetViews>
    <sheetView zoomScaleNormal="100" workbookViewId="0"/>
  </sheetViews>
  <sheetFormatPr defaultRowHeight="13.2"/>
  <cols>
    <col min="1" max="1" width="9.5546875" customWidth="1"/>
    <col min="2" max="2" width="17" customWidth="1"/>
    <col min="3" max="3" width="16" customWidth="1"/>
    <col min="4" max="4" width="30.77734375" customWidth="1"/>
    <col min="5" max="5" width="14" style="12" customWidth="1"/>
    <col min="6" max="6" width="10.77734375" customWidth="1"/>
    <col min="7" max="7" width="30.77734375" customWidth="1"/>
    <col min="8" max="8" width="11.77734375" customWidth="1"/>
    <col min="9" max="9" width="11.5546875" customWidth="1"/>
    <col min="10" max="10" width="10.44140625" customWidth="1"/>
    <col min="11" max="11" width="34.21875" customWidth="1"/>
    <col min="12" max="12" width="14.21875" customWidth="1"/>
    <col min="13" max="13" width="70.77734375" customWidth="1"/>
    <col min="14" max="14" width="43.77734375" customWidth="1"/>
    <col min="15" max="15" width="13.77734375" customWidth="1"/>
    <col min="16" max="16" width="12.5546875" customWidth="1"/>
    <col min="17" max="17" width="13.77734375" customWidth="1"/>
    <col min="18" max="18" width="13.21875" customWidth="1"/>
  </cols>
  <sheetData>
    <row r="1" spans="1:18" s="12" customFormat="1">
      <c r="A1" s="490" t="s">
        <v>2075</v>
      </c>
      <c r="B1" s="490" t="s">
        <v>2075</v>
      </c>
      <c r="C1" s="490" t="s">
        <v>2075</v>
      </c>
      <c r="D1" s="490" t="s">
        <v>2075</v>
      </c>
      <c r="E1" s="490" t="s">
        <v>2075</v>
      </c>
      <c r="F1" s="490" t="s">
        <v>2075</v>
      </c>
      <c r="G1" s="490" t="s">
        <v>2075</v>
      </c>
      <c r="H1" s="490" t="s">
        <v>2078</v>
      </c>
      <c r="I1" s="490" t="s">
        <v>2078</v>
      </c>
      <c r="J1" s="490" t="s">
        <v>2078</v>
      </c>
      <c r="K1" s="490" t="s">
        <v>2078</v>
      </c>
      <c r="L1" s="490" t="s">
        <v>2075</v>
      </c>
      <c r="M1" s="490" t="s">
        <v>2078</v>
      </c>
      <c r="N1" s="490" t="s">
        <v>2078</v>
      </c>
      <c r="O1" s="490" t="s">
        <v>2078</v>
      </c>
      <c r="P1" s="490" t="s">
        <v>2078</v>
      </c>
      <c r="Q1" s="490" t="s">
        <v>2078</v>
      </c>
      <c r="R1" s="490" t="s">
        <v>2075</v>
      </c>
    </row>
    <row r="2" spans="1:18" s="8" customFormat="1" ht="14.25" customHeight="1">
      <c r="A2" s="238" t="s">
        <v>3552</v>
      </c>
      <c r="B2" s="234"/>
      <c r="C2" s="230"/>
      <c r="D2" s="227"/>
      <c r="E2" s="434"/>
      <c r="F2" s="227"/>
      <c r="G2" s="227"/>
      <c r="H2" s="227"/>
      <c r="I2" s="227"/>
      <c r="J2" s="227"/>
      <c r="K2" s="227"/>
      <c r="L2" s="227"/>
      <c r="M2" s="228"/>
      <c r="N2" s="227"/>
      <c r="O2" s="227"/>
      <c r="P2" s="227"/>
      <c r="Q2" s="227"/>
      <c r="R2" s="229"/>
    </row>
    <row r="3" spans="1:18" ht="90.75" customHeight="1">
      <c r="A3" s="576" t="s">
        <v>1162</v>
      </c>
      <c r="B3" s="576"/>
      <c r="C3" s="576"/>
      <c r="D3" s="576"/>
      <c r="E3" s="577"/>
      <c r="F3" s="1044" t="s">
        <v>3553</v>
      </c>
      <c r="G3" s="1045"/>
      <c r="H3" s="1044" t="s">
        <v>3554</v>
      </c>
      <c r="I3" s="1045"/>
      <c r="J3" s="1045"/>
      <c r="K3" s="1046"/>
      <c r="L3" s="578" t="s">
        <v>2952</v>
      </c>
      <c r="M3" s="579" t="str">
        <f>"Group-level error/warning messages:"&amp;"
"&amp;IF(VLOOKUP(LEFT($A3,6),MDI,20,0)=0,"",VLOOKUP(LEFT($A3,6),MDI,20,0))</f>
        <v>Group-level error/warning messages:
CYP10201 - Group rejected - No valid CYP101 group transmitted for this Service Request Identifier. Service Request Identifier=&lt;C102902&gt;
CYP10214 - Group rejected - More than one CYP102 provided for this Care Professional Team Local Identifier + Service Request Identifier combination. Care Professional Team Local Identifier=&lt;C102905&gt; Service Request Identifier=&lt;C102902&gt;</v>
      </c>
      <c r="N3" s="580"/>
      <c r="O3" s="580"/>
      <c r="P3" s="580"/>
      <c r="Q3" s="580"/>
      <c r="R3" s="581"/>
    </row>
    <row r="4" spans="1:18" ht="53.85" customHeight="1">
      <c r="A4" s="212" t="s">
        <v>2084</v>
      </c>
      <c r="B4" s="211" t="s">
        <v>2122</v>
      </c>
      <c r="C4" s="211" t="s">
        <v>162</v>
      </c>
      <c r="D4" s="211" t="s">
        <v>87</v>
      </c>
      <c r="E4" s="216" t="s">
        <v>116</v>
      </c>
      <c r="F4" s="216" t="s">
        <v>2092</v>
      </c>
      <c r="G4" s="211" t="s">
        <v>76</v>
      </c>
      <c r="H4" s="910" t="s">
        <v>2324</v>
      </c>
      <c r="I4" s="911"/>
      <c r="J4" s="911"/>
      <c r="K4" s="912"/>
      <c r="L4" s="213" t="s">
        <v>2124</v>
      </c>
      <c r="M4" s="211" t="s">
        <v>771</v>
      </c>
      <c r="N4" s="211" t="s">
        <v>2125</v>
      </c>
      <c r="O4" s="910" t="s">
        <v>2126</v>
      </c>
      <c r="P4" s="911"/>
      <c r="Q4" s="912"/>
      <c r="R4" s="211" t="s">
        <v>2115</v>
      </c>
    </row>
    <row r="5" spans="1:18" ht="41.25" customHeight="1">
      <c r="A5" s="217"/>
      <c r="B5" s="217"/>
      <c r="C5" s="217"/>
      <c r="D5" s="217"/>
      <c r="E5" s="218"/>
      <c r="F5" s="217"/>
      <c r="G5" s="217"/>
      <c r="H5" s="218" t="s">
        <v>2127</v>
      </c>
      <c r="I5" s="218" t="s">
        <v>2128</v>
      </c>
      <c r="J5" s="218" t="s">
        <v>2129</v>
      </c>
      <c r="K5" s="218" t="s">
        <v>767</v>
      </c>
      <c r="L5" s="219"/>
      <c r="M5" s="217"/>
      <c r="N5" s="217" t="s">
        <v>2130</v>
      </c>
      <c r="O5" s="217" t="s">
        <v>2131</v>
      </c>
      <c r="P5" s="217" t="s">
        <v>2132</v>
      </c>
      <c r="Q5" s="217" t="s">
        <v>2133</v>
      </c>
      <c r="R5" s="217"/>
    </row>
    <row r="6" spans="1:18" s="8" customFormat="1" ht="46.35" customHeight="1">
      <c r="A6" s="197" t="s">
        <v>3555</v>
      </c>
      <c r="B6" s="91" t="s">
        <v>991</v>
      </c>
      <c r="C6" s="91" t="s">
        <v>3116</v>
      </c>
      <c r="D6" s="64" t="s">
        <v>1149</v>
      </c>
      <c r="E6" s="39" t="s">
        <v>146</v>
      </c>
      <c r="F6" s="39"/>
      <c r="G6" s="9"/>
      <c r="H6" s="39" t="s">
        <v>2138</v>
      </c>
      <c r="I6" s="39" t="s">
        <v>2138</v>
      </c>
      <c r="J6" s="39" t="s">
        <v>25</v>
      </c>
      <c r="K6" s="39" t="s">
        <v>1294</v>
      </c>
      <c r="L6" s="39" t="s">
        <v>1148</v>
      </c>
      <c r="M6" s="64" t="str">
        <f>IF(VLOOKUP($A6,MDI,20,0)=0,"",VLOOKUP($A6,MDI,20,0))</f>
        <v>CYP10203 - Record rejected - Service Request Identifier is blank.
CYP10204 - Record rejected - Service Request Identifier has incorrect data format. Service Request Identifier=&lt;C102902&gt;</v>
      </c>
      <c r="N6" s="78"/>
      <c r="O6" s="39" t="s">
        <v>2140</v>
      </c>
      <c r="P6" s="108" t="s">
        <v>2140</v>
      </c>
      <c r="Q6" s="108" t="s">
        <v>2140</v>
      </c>
      <c r="R6" s="108" t="s">
        <v>13</v>
      </c>
    </row>
    <row r="7" spans="1:18" s="8" customFormat="1" ht="53.85" customHeight="1">
      <c r="A7" s="199" t="s">
        <v>3556</v>
      </c>
      <c r="B7" s="91" t="s">
        <v>1153</v>
      </c>
      <c r="C7" s="91" t="s">
        <v>3557</v>
      </c>
      <c r="D7" s="64" t="s">
        <v>3558</v>
      </c>
      <c r="E7" s="39" t="s">
        <v>146</v>
      </c>
      <c r="F7" s="119"/>
      <c r="G7" s="648" t="s">
        <v>3559</v>
      </c>
      <c r="H7" s="39" t="s">
        <v>25</v>
      </c>
      <c r="I7" s="39" t="s">
        <v>2138</v>
      </c>
      <c r="J7" s="39" t="s">
        <v>25</v>
      </c>
      <c r="K7" s="39" t="s">
        <v>1294</v>
      </c>
      <c r="L7" s="39" t="s">
        <v>195</v>
      </c>
      <c r="M7" s="64" t="str">
        <f>IF(VLOOKUP($A7,MDI,20,0)=0,"",VLOOKUP($A7,MDI,20,0))</f>
        <v>CYP10224 - Record rejected - Care Professional Team Local Identifier has incorrect data format. Service Request Identifier=&lt;C102902&gt;</v>
      </c>
      <c r="N7" s="120"/>
      <c r="O7" s="114" t="s">
        <v>2140</v>
      </c>
      <c r="P7" s="114" t="s">
        <v>2140</v>
      </c>
      <c r="Q7" s="114" t="s">
        <v>2140</v>
      </c>
      <c r="R7" s="108" t="s">
        <v>32</v>
      </c>
    </row>
    <row r="8" spans="1:18" s="8" customFormat="1" ht="10.35" customHeight="1">
      <c r="A8" s="1002" t="s">
        <v>73</v>
      </c>
      <c r="B8" s="1055" t="s">
        <v>75</v>
      </c>
      <c r="C8" s="1002" t="s">
        <v>3560</v>
      </c>
      <c r="D8" s="921" t="s">
        <v>3561</v>
      </c>
      <c r="E8" s="927" t="s">
        <v>1213</v>
      </c>
      <c r="F8" s="49" t="s">
        <v>2339</v>
      </c>
      <c r="G8" s="58" t="s">
        <v>3562</v>
      </c>
      <c r="H8" s="927" t="s">
        <v>2138</v>
      </c>
      <c r="I8" s="921" t="s">
        <v>2138</v>
      </c>
      <c r="J8" s="921" t="s">
        <v>2148</v>
      </c>
      <c r="K8" s="1002" t="s">
        <v>1294</v>
      </c>
      <c r="L8" s="927" t="s">
        <v>1148</v>
      </c>
      <c r="M8" s="921" t="str">
        <f>IF(VLOOKUP($A8,MDI,20,0)=0,"",VLOOKUP($A8,MDI,20,0))</f>
        <v>CYP10205 - Record rejected - Service Or Team Type Referred To (Community Care) has incorrect data format. Service Request Identifier=&lt;C102902&gt; Local Patient Identifier (Extended)=&lt;C101901&gt;
CYP10206 - Warning - Service Or Team Type Referred To (Community Care) contains an invalid national code. Service Request Identifier=&lt;C102902&gt; Local Patient Identifier (Extended)=&lt;C101901&gt; Service Or Team Type Referred To (Community Care)=&lt;C102010&gt;
CYP10207 - Record rejected - Service Or Team Type Referred To (Community Care) is blank. Service Request Identifier=&lt;C102902&gt; Local Patient Identifier (Extended)=&lt;C101901&gt;</v>
      </c>
      <c r="N8" s="1002"/>
      <c r="O8" s="927" t="s">
        <v>2140</v>
      </c>
      <c r="P8" s="927" t="s">
        <v>2140</v>
      </c>
      <c r="Q8" s="927" t="s">
        <v>2140</v>
      </c>
      <c r="R8" s="927" t="s">
        <v>32</v>
      </c>
    </row>
    <row r="9" spans="1:18" s="8" customFormat="1" ht="10.199999999999999">
      <c r="A9" s="1003" t="e">
        <v>#N/A</v>
      </c>
      <c r="B9" s="1056" t="e">
        <v>#N/A</v>
      </c>
      <c r="C9" s="1003"/>
      <c r="D9" s="922" t="e">
        <v>#N/A</v>
      </c>
      <c r="E9" s="928" t="e">
        <v>#N/A</v>
      </c>
      <c r="F9" s="49" t="s">
        <v>2342</v>
      </c>
      <c r="G9" s="58" t="s">
        <v>3563</v>
      </c>
      <c r="H9" s="928" t="e">
        <v>#N/A</v>
      </c>
      <c r="I9" s="922" t="e">
        <v>#N/A</v>
      </c>
      <c r="J9" s="922" t="e">
        <v>#N/A</v>
      </c>
      <c r="K9" s="1003" t="e">
        <v>#N/A</v>
      </c>
      <c r="L9" s="928"/>
      <c r="M9" s="922"/>
      <c r="N9" s="1003"/>
      <c r="O9" s="928"/>
      <c r="P9" s="928"/>
      <c r="Q9" s="928"/>
      <c r="R9" s="928"/>
    </row>
    <row r="10" spans="1:18" s="8" customFormat="1" ht="10.199999999999999">
      <c r="A10" s="1003" t="e">
        <v>#N/A</v>
      </c>
      <c r="B10" s="1056" t="e">
        <v>#N/A</v>
      </c>
      <c r="C10" s="1003"/>
      <c r="D10" s="922" t="e">
        <v>#N/A</v>
      </c>
      <c r="E10" s="928" t="e">
        <v>#N/A</v>
      </c>
      <c r="F10" s="49" t="s">
        <v>2344</v>
      </c>
      <c r="G10" s="58" t="s">
        <v>3564</v>
      </c>
      <c r="H10" s="928" t="e">
        <v>#N/A</v>
      </c>
      <c r="I10" s="922" t="e">
        <v>#N/A</v>
      </c>
      <c r="J10" s="922" t="e">
        <v>#N/A</v>
      </c>
      <c r="K10" s="1003" t="e">
        <v>#N/A</v>
      </c>
      <c r="L10" s="928"/>
      <c r="M10" s="922"/>
      <c r="N10" s="1003"/>
      <c r="O10" s="928"/>
      <c r="P10" s="928"/>
      <c r="Q10" s="928"/>
      <c r="R10" s="928"/>
    </row>
    <row r="11" spans="1:18" s="8" customFormat="1" ht="10.199999999999999">
      <c r="A11" s="1003" t="e">
        <v>#N/A</v>
      </c>
      <c r="B11" s="1056" t="e">
        <v>#N/A</v>
      </c>
      <c r="C11" s="1003"/>
      <c r="D11" s="922" t="e">
        <v>#N/A</v>
      </c>
      <c r="E11" s="928" t="e">
        <v>#N/A</v>
      </c>
      <c r="F11" s="49" t="s">
        <v>2346</v>
      </c>
      <c r="G11" s="58" t="s">
        <v>3565</v>
      </c>
      <c r="H11" s="928" t="e">
        <v>#N/A</v>
      </c>
      <c r="I11" s="922" t="e">
        <v>#N/A</v>
      </c>
      <c r="J11" s="922" t="e">
        <v>#N/A</v>
      </c>
      <c r="K11" s="1003" t="e">
        <v>#N/A</v>
      </c>
      <c r="L11" s="928"/>
      <c r="M11" s="922"/>
      <c r="N11" s="1003"/>
      <c r="O11" s="928"/>
      <c r="P11" s="928"/>
      <c r="Q11" s="928"/>
      <c r="R11" s="928"/>
    </row>
    <row r="12" spans="1:18" s="8" customFormat="1" ht="10.199999999999999">
      <c r="A12" s="1003" t="e">
        <v>#N/A</v>
      </c>
      <c r="B12" s="1056" t="e">
        <v>#N/A</v>
      </c>
      <c r="C12" s="1003"/>
      <c r="D12" s="922" t="e">
        <v>#N/A</v>
      </c>
      <c r="E12" s="928" t="e">
        <v>#N/A</v>
      </c>
      <c r="F12" s="49" t="s">
        <v>2348</v>
      </c>
      <c r="G12" s="58" t="s">
        <v>3566</v>
      </c>
      <c r="H12" s="928" t="e">
        <v>#N/A</v>
      </c>
      <c r="I12" s="922" t="e">
        <v>#N/A</v>
      </c>
      <c r="J12" s="922" t="e">
        <v>#N/A</v>
      </c>
      <c r="K12" s="1003" t="e">
        <v>#N/A</v>
      </c>
      <c r="L12" s="928"/>
      <c r="M12" s="922"/>
      <c r="N12" s="1003"/>
      <c r="O12" s="928"/>
      <c r="P12" s="928"/>
      <c r="Q12" s="928"/>
      <c r="R12" s="928"/>
    </row>
    <row r="13" spans="1:18" s="8" customFormat="1" ht="10.199999999999999">
      <c r="A13" s="1003" t="e">
        <v>#N/A</v>
      </c>
      <c r="B13" s="1056" t="e">
        <v>#N/A</v>
      </c>
      <c r="C13" s="1003"/>
      <c r="D13" s="922" t="e">
        <v>#N/A</v>
      </c>
      <c r="E13" s="928" t="e">
        <v>#N/A</v>
      </c>
      <c r="F13" s="49" t="s">
        <v>2350</v>
      </c>
      <c r="G13" s="58" t="s">
        <v>3567</v>
      </c>
      <c r="H13" s="928" t="e">
        <v>#N/A</v>
      </c>
      <c r="I13" s="922" t="e">
        <v>#N/A</v>
      </c>
      <c r="J13" s="922" t="e">
        <v>#N/A</v>
      </c>
      <c r="K13" s="1003" t="e">
        <v>#N/A</v>
      </c>
      <c r="L13" s="928"/>
      <c r="M13" s="922"/>
      <c r="N13" s="1003"/>
      <c r="O13" s="928"/>
      <c r="P13" s="928"/>
      <c r="Q13" s="928"/>
      <c r="R13" s="928"/>
    </row>
    <row r="14" spans="1:18" s="8" customFormat="1" ht="10.199999999999999">
      <c r="A14" s="1003" t="e">
        <v>#N/A</v>
      </c>
      <c r="B14" s="1056" t="e">
        <v>#N/A</v>
      </c>
      <c r="C14" s="1003"/>
      <c r="D14" s="922" t="e">
        <v>#N/A</v>
      </c>
      <c r="E14" s="928" t="e">
        <v>#N/A</v>
      </c>
      <c r="F14" s="49" t="s">
        <v>2352</v>
      </c>
      <c r="G14" s="58" t="s">
        <v>3568</v>
      </c>
      <c r="H14" s="928" t="e">
        <v>#N/A</v>
      </c>
      <c r="I14" s="922" t="e">
        <v>#N/A</v>
      </c>
      <c r="J14" s="922" t="e">
        <v>#N/A</v>
      </c>
      <c r="K14" s="1003" t="e">
        <v>#N/A</v>
      </c>
      <c r="L14" s="928"/>
      <c r="M14" s="922"/>
      <c r="N14" s="1003"/>
      <c r="O14" s="928"/>
      <c r="P14" s="928"/>
      <c r="Q14" s="928"/>
      <c r="R14" s="928"/>
    </row>
    <row r="15" spans="1:18" s="8" customFormat="1" ht="10.199999999999999">
      <c r="A15" s="1003" t="e">
        <v>#N/A</v>
      </c>
      <c r="B15" s="1056" t="e">
        <v>#N/A</v>
      </c>
      <c r="C15" s="1003"/>
      <c r="D15" s="922" t="e">
        <v>#N/A</v>
      </c>
      <c r="E15" s="928" t="e">
        <v>#N/A</v>
      </c>
      <c r="F15" s="49" t="s">
        <v>3144</v>
      </c>
      <c r="G15" s="58" t="s">
        <v>3569</v>
      </c>
      <c r="H15" s="928" t="e">
        <v>#N/A</v>
      </c>
      <c r="I15" s="922" t="e">
        <v>#N/A</v>
      </c>
      <c r="J15" s="922" t="e">
        <v>#N/A</v>
      </c>
      <c r="K15" s="1003" t="e">
        <v>#N/A</v>
      </c>
      <c r="L15" s="928"/>
      <c r="M15" s="922"/>
      <c r="N15" s="1003"/>
      <c r="O15" s="928"/>
      <c r="P15" s="928"/>
      <c r="Q15" s="928"/>
      <c r="R15" s="928"/>
    </row>
    <row r="16" spans="1:18" s="8" customFormat="1" ht="10.199999999999999">
      <c r="A16" s="1003" t="e">
        <v>#N/A</v>
      </c>
      <c r="B16" s="1056" t="e">
        <v>#N/A</v>
      </c>
      <c r="C16" s="1003"/>
      <c r="D16" s="922" t="e">
        <v>#N/A</v>
      </c>
      <c r="E16" s="928" t="e">
        <v>#N/A</v>
      </c>
      <c r="F16" s="49" t="s">
        <v>3146</v>
      </c>
      <c r="G16" s="58" t="s">
        <v>3570</v>
      </c>
      <c r="H16" s="928" t="e">
        <v>#N/A</v>
      </c>
      <c r="I16" s="922" t="e">
        <v>#N/A</v>
      </c>
      <c r="J16" s="922" t="e">
        <v>#N/A</v>
      </c>
      <c r="K16" s="1003" t="e">
        <v>#N/A</v>
      </c>
      <c r="L16" s="928"/>
      <c r="M16" s="922"/>
      <c r="N16" s="1003"/>
      <c r="O16" s="928"/>
      <c r="P16" s="928"/>
      <c r="Q16" s="928"/>
      <c r="R16" s="928"/>
    </row>
    <row r="17" spans="1:18" s="8" customFormat="1" ht="10.199999999999999">
      <c r="A17" s="1003" t="e">
        <v>#N/A</v>
      </c>
      <c r="B17" s="1056" t="e">
        <v>#N/A</v>
      </c>
      <c r="C17" s="1003"/>
      <c r="D17" s="922" t="e">
        <v>#N/A</v>
      </c>
      <c r="E17" s="928" t="e">
        <v>#N/A</v>
      </c>
      <c r="F17" s="49" t="s">
        <v>3148</v>
      </c>
      <c r="G17" s="58" t="s">
        <v>3571</v>
      </c>
      <c r="H17" s="928" t="e">
        <v>#N/A</v>
      </c>
      <c r="I17" s="922" t="e">
        <v>#N/A</v>
      </c>
      <c r="J17" s="922" t="e">
        <v>#N/A</v>
      </c>
      <c r="K17" s="1003" t="e">
        <v>#N/A</v>
      </c>
      <c r="L17" s="928"/>
      <c r="M17" s="922"/>
      <c r="N17" s="1003"/>
      <c r="O17" s="928"/>
      <c r="P17" s="928"/>
      <c r="Q17" s="928"/>
      <c r="R17" s="928"/>
    </row>
    <row r="18" spans="1:18" s="8" customFormat="1" ht="10.199999999999999">
      <c r="A18" s="1003" t="e">
        <v>#N/A</v>
      </c>
      <c r="B18" s="1056" t="e">
        <v>#N/A</v>
      </c>
      <c r="C18" s="1003"/>
      <c r="D18" s="922" t="e">
        <v>#N/A</v>
      </c>
      <c r="E18" s="928" t="e">
        <v>#N/A</v>
      </c>
      <c r="F18" s="49" t="s">
        <v>3150</v>
      </c>
      <c r="G18" s="58" t="s">
        <v>3572</v>
      </c>
      <c r="H18" s="928" t="e">
        <v>#N/A</v>
      </c>
      <c r="I18" s="922" t="e">
        <v>#N/A</v>
      </c>
      <c r="J18" s="922" t="e">
        <v>#N/A</v>
      </c>
      <c r="K18" s="1003" t="e">
        <v>#N/A</v>
      </c>
      <c r="L18" s="928"/>
      <c r="M18" s="922"/>
      <c r="N18" s="1003"/>
      <c r="O18" s="928"/>
      <c r="P18" s="928"/>
      <c r="Q18" s="928"/>
      <c r="R18" s="928"/>
    </row>
    <row r="19" spans="1:18" s="8" customFormat="1" ht="10.199999999999999">
      <c r="A19" s="1003" t="e">
        <v>#N/A</v>
      </c>
      <c r="B19" s="1056" t="e">
        <v>#N/A</v>
      </c>
      <c r="C19" s="1003"/>
      <c r="D19" s="922" t="e">
        <v>#N/A</v>
      </c>
      <c r="E19" s="928" t="e">
        <v>#N/A</v>
      </c>
      <c r="F19" s="49" t="s">
        <v>3151</v>
      </c>
      <c r="G19" s="58" t="s">
        <v>3573</v>
      </c>
      <c r="H19" s="928" t="e">
        <v>#N/A</v>
      </c>
      <c r="I19" s="922" t="e">
        <v>#N/A</v>
      </c>
      <c r="J19" s="922" t="e">
        <v>#N/A</v>
      </c>
      <c r="K19" s="1003" t="e">
        <v>#N/A</v>
      </c>
      <c r="L19" s="928"/>
      <c r="M19" s="922"/>
      <c r="N19" s="1003"/>
      <c r="O19" s="928"/>
      <c r="P19" s="928"/>
      <c r="Q19" s="928"/>
      <c r="R19" s="928"/>
    </row>
    <row r="20" spans="1:18" s="8" customFormat="1" ht="10.199999999999999">
      <c r="A20" s="1003" t="e">
        <v>#N/A</v>
      </c>
      <c r="B20" s="1056" t="e">
        <v>#N/A</v>
      </c>
      <c r="C20" s="1003"/>
      <c r="D20" s="922" t="e">
        <v>#N/A</v>
      </c>
      <c r="E20" s="928" t="e">
        <v>#N/A</v>
      </c>
      <c r="F20" s="49" t="s">
        <v>3152</v>
      </c>
      <c r="G20" s="58" t="s">
        <v>3574</v>
      </c>
      <c r="H20" s="928" t="e">
        <v>#N/A</v>
      </c>
      <c r="I20" s="922" t="e">
        <v>#N/A</v>
      </c>
      <c r="J20" s="922" t="e">
        <v>#N/A</v>
      </c>
      <c r="K20" s="1003" t="e">
        <v>#N/A</v>
      </c>
      <c r="L20" s="928"/>
      <c r="M20" s="922"/>
      <c r="N20" s="1003"/>
      <c r="O20" s="928"/>
      <c r="P20" s="928"/>
      <c r="Q20" s="928"/>
      <c r="R20" s="928"/>
    </row>
    <row r="21" spans="1:18" s="8" customFormat="1" ht="10.199999999999999">
      <c r="A21" s="1003" t="e">
        <v>#N/A</v>
      </c>
      <c r="B21" s="1056" t="e">
        <v>#N/A</v>
      </c>
      <c r="C21" s="1003"/>
      <c r="D21" s="922" t="e">
        <v>#N/A</v>
      </c>
      <c r="E21" s="928" t="e">
        <v>#N/A</v>
      </c>
      <c r="F21" s="49" t="s">
        <v>3154</v>
      </c>
      <c r="G21" s="58" t="s">
        <v>3575</v>
      </c>
      <c r="H21" s="928" t="e">
        <v>#N/A</v>
      </c>
      <c r="I21" s="922" t="e">
        <v>#N/A</v>
      </c>
      <c r="J21" s="922" t="e">
        <v>#N/A</v>
      </c>
      <c r="K21" s="1003" t="e">
        <v>#N/A</v>
      </c>
      <c r="L21" s="928"/>
      <c r="M21" s="922"/>
      <c r="N21" s="1003"/>
      <c r="O21" s="928"/>
      <c r="P21" s="928"/>
      <c r="Q21" s="928"/>
      <c r="R21" s="928"/>
    </row>
    <row r="22" spans="1:18" s="8" customFormat="1" ht="10.199999999999999">
      <c r="A22" s="1003" t="e">
        <v>#N/A</v>
      </c>
      <c r="B22" s="1056" t="e">
        <v>#N/A</v>
      </c>
      <c r="C22" s="1003"/>
      <c r="D22" s="922" t="e">
        <v>#N/A</v>
      </c>
      <c r="E22" s="928" t="e">
        <v>#N/A</v>
      </c>
      <c r="F22" s="49" t="s">
        <v>3156</v>
      </c>
      <c r="G22" s="58" t="s">
        <v>3576</v>
      </c>
      <c r="H22" s="928" t="e">
        <v>#N/A</v>
      </c>
      <c r="I22" s="922" t="e">
        <v>#N/A</v>
      </c>
      <c r="J22" s="922" t="e">
        <v>#N/A</v>
      </c>
      <c r="K22" s="1003" t="e">
        <v>#N/A</v>
      </c>
      <c r="L22" s="928"/>
      <c r="M22" s="922"/>
      <c r="N22" s="1003"/>
      <c r="O22" s="928"/>
      <c r="P22" s="928"/>
      <c r="Q22" s="928"/>
      <c r="R22" s="928"/>
    </row>
    <row r="23" spans="1:18" s="8" customFormat="1" ht="10.199999999999999">
      <c r="A23" s="1003" t="e">
        <v>#N/A</v>
      </c>
      <c r="B23" s="1056" t="e">
        <v>#N/A</v>
      </c>
      <c r="C23" s="1003"/>
      <c r="D23" s="922" t="e">
        <v>#N/A</v>
      </c>
      <c r="E23" s="928" t="e">
        <v>#N/A</v>
      </c>
      <c r="F23" s="49" t="s">
        <v>3158</v>
      </c>
      <c r="G23" s="58" t="s">
        <v>3577</v>
      </c>
      <c r="H23" s="928" t="e">
        <v>#N/A</v>
      </c>
      <c r="I23" s="922" t="e">
        <v>#N/A</v>
      </c>
      <c r="J23" s="922" t="e">
        <v>#N/A</v>
      </c>
      <c r="K23" s="1003" t="e">
        <v>#N/A</v>
      </c>
      <c r="L23" s="928"/>
      <c r="M23" s="922"/>
      <c r="N23" s="1003"/>
      <c r="O23" s="928"/>
      <c r="P23" s="928"/>
      <c r="Q23" s="928"/>
      <c r="R23" s="928"/>
    </row>
    <row r="24" spans="1:18" s="8" customFormat="1" ht="20.399999999999999">
      <c r="A24" s="1003" t="e">
        <v>#N/A</v>
      </c>
      <c r="B24" s="1056" t="e">
        <v>#N/A</v>
      </c>
      <c r="C24" s="1003"/>
      <c r="D24" s="922" t="e">
        <v>#N/A</v>
      </c>
      <c r="E24" s="928" t="e">
        <v>#N/A</v>
      </c>
      <c r="F24" s="49" t="s">
        <v>3162</v>
      </c>
      <c r="G24" s="58" t="s">
        <v>3578</v>
      </c>
      <c r="H24" s="928" t="e">
        <v>#N/A</v>
      </c>
      <c r="I24" s="922" t="e">
        <v>#N/A</v>
      </c>
      <c r="J24" s="922" t="e">
        <v>#N/A</v>
      </c>
      <c r="K24" s="1003" t="e">
        <v>#N/A</v>
      </c>
      <c r="L24" s="928"/>
      <c r="M24" s="922"/>
      <c r="N24" s="1003"/>
      <c r="O24" s="928"/>
      <c r="P24" s="928"/>
      <c r="Q24" s="928"/>
      <c r="R24" s="928"/>
    </row>
    <row r="25" spans="1:18" s="8" customFormat="1" ht="12.75" customHeight="1">
      <c r="A25" s="1003" t="e">
        <v>#N/A</v>
      </c>
      <c r="B25" s="1056" t="e">
        <v>#N/A</v>
      </c>
      <c r="C25" s="1003"/>
      <c r="D25" s="922" t="e">
        <v>#N/A</v>
      </c>
      <c r="E25" s="928" t="e">
        <v>#N/A</v>
      </c>
      <c r="F25" s="49" t="s">
        <v>3164</v>
      </c>
      <c r="G25" s="58" t="s">
        <v>3579</v>
      </c>
      <c r="H25" s="928" t="e">
        <v>#N/A</v>
      </c>
      <c r="I25" s="922" t="e">
        <v>#N/A</v>
      </c>
      <c r="J25" s="922" t="e">
        <v>#N/A</v>
      </c>
      <c r="K25" s="1003" t="e">
        <v>#N/A</v>
      </c>
      <c r="L25" s="928"/>
      <c r="M25" s="922"/>
      <c r="N25" s="1003"/>
      <c r="O25" s="928"/>
      <c r="P25" s="928"/>
      <c r="Q25" s="928"/>
      <c r="R25" s="928"/>
    </row>
    <row r="26" spans="1:18" s="8" customFormat="1" ht="12.75" customHeight="1">
      <c r="A26" s="1003" t="e">
        <v>#N/A</v>
      </c>
      <c r="B26" s="1056" t="e">
        <v>#N/A</v>
      </c>
      <c r="C26" s="1003"/>
      <c r="D26" s="922" t="e">
        <v>#N/A</v>
      </c>
      <c r="E26" s="928" t="e">
        <v>#N/A</v>
      </c>
      <c r="F26" s="49" t="s">
        <v>3166</v>
      </c>
      <c r="G26" s="58" t="s">
        <v>3580</v>
      </c>
      <c r="H26" s="928" t="e">
        <v>#N/A</v>
      </c>
      <c r="I26" s="922" t="e">
        <v>#N/A</v>
      </c>
      <c r="J26" s="922" t="e">
        <v>#N/A</v>
      </c>
      <c r="K26" s="1003" t="e">
        <v>#N/A</v>
      </c>
      <c r="L26" s="928"/>
      <c r="M26" s="922"/>
      <c r="N26" s="1003"/>
      <c r="O26" s="928"/>
      <c r="P26" s="928"/>
      <c r="Q26" s="928"/>
      <c r="R26" s="928"/>
    </row>
    <row r="27" spans="1:18" s="8" customFormat="1" ht="12.75" customHeight="1">
      <c r="A27" s="1003" t="e">
        <v>#N/A</v>
      </c>
      <c r="B27" s="1056" t="e">
        <v>#N/A</v>
      </c>
      <c r="C27" s="1003"/>
      <c r="D27" s="922" t="e">
        <v>#N/A</v>
      </c>
      <c r="E27" s="928" t="e">
        <v>#N/A</v>
      </c>
      <c r="F27" s="49" t="s">
        <v>3170</v>
      </c>
      <c r="G27" s="58" t="s">
        <v>3581</v>
      </c>
      <c r="H27" s="928" t="e">
        <v>#N/A</v>
      </c>
      <c r="I27" s="922" t="e">
        <v>#N/A</v>
      </c>
      <c r="J27" s="922" t="e">
        <v>#N/A</v>
      </c>
      <c r="K27" s="1003" t="e">
        <v>#N/A</v>
      </c>
      <c r="L27" s="928"/>
      <c r="M27" s="922"/>
      <c r="N27" s="1003"/>
      <c r="O27" s="928"/>
      <c r="P27" s="928"/>
      <c r="Q27" s="928"/>
      <c r="R27" s="928"/>
    </row>
    <row r="28" spans="1:18" s="8" customFormat="1" ht="12.75" customHeight="1">
      <c r="A28" s="1003" t="e">
        <v>#N/A</v>
      </c>
      <c r="B28" s="1056" t="e">
        <v>#N/A</v>
      </c>
      <c r="C28" s="1003"/>
      <c r="D28" s="922" t="e">
        <v>#N/A</v>
      </c>
      <c r="E28" s="928" t="e">
        <v>#N/A</v>
      </c>
      <c r="F28" s="49" t="s">
        <v>3172</v>
      </c>
      <c r="G28" s="58" t="s">
        <v>3582</v>
      </c>
      <c r="H28" s="928" t="e">
        <v>#N/A</v>
      </c>
      <c r="I28" s="922" t="e">
        <v>#N/A</v>
      </c>
      <c r="J28" s="922" t="e">
        <v>#N/A</v>
      </c>
      <c r="K28" s="1003" t="e">
        <v>#N/A</v>
      </c>
      <c r="L28" s="928"/>
      <c r="M28" s="922"/>
      <c r="N28" s="1003"/>
      <c r="O28" s="928"/>
      <c r="P28" s="928"/>
      <c r="Q28" s="928"/>
      <c r="R28" s="928"/>
    </row>
    <row r="29" spans="1:18" s="8" customFormat="1" ht="12.75" customHeight="1">
      <c r="A29" s="1003" t="e">
        <v>#N/A</v>
      </c>
      <c r="B29" s="1056" t="e">
        <v>#N/A</v>
      </c>
      <c r="C29" s="1003"/>
      <c r="D29" s="922" t="e">
        <v>#N/A</v>
      </c>
      <c r="E29" s="928" t="e">
        <v>#N/A</v>
      </c>
      <c r="F29" s="49" t="s">
        <v>3583</v>
      </c>
      <c r="G29" s="58" t="s">
        <v>3584</v>
      </c>
      <c r="H29" s="928" t="e">
        <v>#N/A</v>
      </c>
      <c r="I29" s="922" t="e">
        <v>#N/A</v>
      </c>
      <c r="J29" s="922" t="e">
        <v>#N/A</v>
      </c>
      <c r="K29" s="1003" t="e">
        <v>#N/A</v>
      </c>
      <c r="L29" s="928"/>
      <c r="M29" s="922"/>
      <c r="N29" s="1003"/>
      <c r="O29" s="928"/>
      <c r="P29" s="928"/>
      <c r="Q29" s="928"/>
      <c r="R29" s="928"/>
    </row>
    <row r="30" spans="1:18" s="8" customFormat="1" ht="12.75" customHeight="1">
      <c r="A30" s="1003" t="e">
        <v>#N/A</v>
      </c>
      <c r="B30" s="1056" t="e">
        <v>#N/A</v>
      </c>
      <c r="C30" s="1003"/>
      <c r="D30" s="922" t="e">
        <v>#N/A</v>
      </c>
      <c r="E30" s="928" t="e">
        <v>#N/A</v>
      </c>
      <c r="F30" s="49" t="s">
        <v>3585</v>
      </c>
      <c r="G30" s="58" t="s">
        <v>3586</v>
      </c>
      <c r="H30" s="928" t="e">
        <v>#N/A</v>
      </c>
      <c r="I30" s="922" t="e">
        <v>#N/A</v>
      </c>
      <c r="J30" s="922" t="e">
        <v>#N/A</v>
      </c>
      <c r="K30" s="1003" t="e">
        <v>#N/A</v>
      </c>
      <c r="L30" s="928"/>
      <c r="M30" s="922"/>
      <c r="N30" s="1003"/>
      <c r="O30" s="928"/>
      <c r="P30" s="928"/>
      <c r="Q30" s="928"/>
      <c r="R30" s="928"/>
    </row>
    <row r="31" spans="1:18" s="8" customFormat="1" ht="12.75" customHeight="1">
      <c r="A31" s="1003" t="e">
        <v>#N/A</v>
      </c>
      <c r="B31" s="1056" t="e">
        <v>#N/A</v>
      </c>
      <c r="C31" s="1003"/>
      <c r="D31" s="922" t="e">
        <v>#N/A</v>
      </c>
      <c r="E31" s="928" t="e">
        <v>#N/A</v>
      </c>
      <c r="F31" s="49" t="s">
        <v>3587</v>
      </c>
      <c r="G31" s="58" t="s">
        <v>3588</v>
      </c>
      <c r="H31" s="928" t="e">
        <v>#N/A</v>
      </c>
      <c r="I31" s="922" t="e">
        <v>#N/A</v>
      </c>
      <c r="J31" s="922" t="e">
        <v>#N/A</v>
      </c>
      <c r="K31" s="1003" t="e">
        <v>#N/A</v>
      </c>
      <c r="L31" s="928"/>
      <c r="M31" s="922"/>
      <c r="N31" s="1003"/>
      <c r="O31" s="928"/>
      <c r="P31" s="928"/>
      <c r="Q31" s="928"/>
      <c r="R31" s="928"/>
    </row>
    <row r="32" spans="1:18" s="8" customFormat="1" ht="12.75" customHeight="1">
      <c r="A32" s="1003" t="e">
        <v>#N/A</v>
      </c>
      <c r="B32" s="1056" t="e">
        <v>#N/A</v>
      </c>
      <c r="C32" s="1003"/>
      <c r="D32" s="922" t="e">
        <v>#N/A</v>
      </c>
      <c r="E32" s="928" t="e">
        <v>#N/A</v>
      </c>
      <c r="F32" s="49" t="s">
        <v>3589</v>
      </c>
      <c r="G32" s="58" t="s">
        <v>3590</v>
      </c>
      <c r="H32" s="928" t="e">
        <v>#N/A</v>
      </c>
      <c r="I32" s="922" t="e">
        <v>#N/A</v>
      </c>
      <c r="J32" s="922" t="e">
        <v>#N/A</v>
      </c>
      <c r="K32" s="1003" t="e">
        <v>#N/A</v>
      </c>
      <c r="L32" s="928"/>
      <c r="M32" s="922"/>
      <c r="N32" s="1003"/>
      <c r="O32" s="928"/>
      <c r="P32" s="928"/>
      <c r="Q32" s="928"/>
      <c r="R32" s="928"/>
    </row>
    <row r="33" spans="1:18" s="8" customFormat="1" ht="12.75" customHeight="1">
      <c r="A33" s="1003" t="e">
        <v>#N/A</v>
      </c>
      <c r="B33" s="1056" t="e">
        <v>#N/A</v>
      </c>
      <c r="C33" s="1003"/>
      <c r="D33" s="922" t="e">
        <v>#N/A</v>
      </c>
      <c r="E33" s="928" t="e">
        <v>#N/A</v>
      </c>
      <c r="F33" s="49" t="s">
        <v>3591</v>
      </c>
      <c r="G33" s="58" t="s">
        <v>3592</v>
      </c>
      <c r="H33" s="928" t="e">
        <v>#N/A</v>
      </c>
      <c r="I33" s="922" t="e">
        <v>#N/A</v>
      </c>
      <c r="J33" s="922" t="e">
        <v>#N/A</v>
      </c>
      <c r="K33" s="1003" t="e">
        <v>#N/A</v>
      </c>
      <c r="L33" s="928"/>
      <c r="M33" s="922"/>
      <c r="N33" s="1003"/>
      <c r="O33" s="928"/>
      <c r="P33" s="928"/>
      <c r="Q33" s="928"/>
      <c r="R33" s="928"/>
    </row>
    <row r="34" spans="1:18" s="8" customFormat="1" ht="12.75" customHeight="1">
      <c r="A34" s="1003" t="e">
        <v>#N/A</v>
      </c>
      <c r="B34" s="1056" t="e">
        <v>#N/A</v>
      </c>
      <c r="C34" s="1003"/>
      <c r="D34" s="922" t="e">
        <v>#N/A</v>
      </c>
      <c r="E34" s="928" t="e">
        <v>#N/A</v>
      </c>
      <c r="F34" s="49" t="s">
        <v>3593</v>
      </c>
      <c r="G34" s="58" t="s">
        <v>3594</v>
      </c>
      <c r="H34" s="928" t="e">
        <v>#N/A</v>
      </c>
      <c r="I34" s="922" t="e">
        <v>#N/A</v>
      </c>
      <c r="J34" s="922" t="e">
        <v>#N/A</v>
      </c>
      <c r="K34" s="1003" t="e">
        <v>#N/A</v>
      </c>
      <c r="L34" s="928"/>
      <c r="M34" s="922"/>
      <c r="N34" s="1003"/>
      <c r="O34" s="928"/>
      <c r="P34" s="928"/>
      <c r="Q34" s="928"/>
      <c r="R34" s="928"/>
    </row>
    <row r="35" spans="1:18" s="8" customFormat="1" ht="12.75" customHeight="1">
      <c r="A35" s="1003" t="e">
        <v>#N/A</v>
      </c>
      <c r="B35" s="1056" t="e">
        <v>#N/A</v>
      </c>
      <c r="C35" s="1003"/>
      <c r="D35" s="922" t="e">
        <v>#N/A</v>
      </c>
      <c r="E35" s="928" t="e">
        <v>#N/A</v>
      </c>
      <c r="F35" s="49" t="s">
        <v>3595</v>
      </c>
      <c r="G35" s="58" t="s">
        <v>3596</v>
      </c>
      <c r="H35" s="928" t="e">
        <v>#N/A</v>
      </c>
      <c r="I35" s="922" t="e">
        <v>#N/A</v>
      </c>
      <c r="J35" s="922" t="e">
        <v>#N/A</v>
      </c>
      <c r="K35" s="1003" t="e">
        <v>#N/A</v>
      </c>
      <c r="L35" s="928"/>
      <c r="M35" s="922"/>
      <c r="N35" s="1003"/>
      <c r="O35" s="928"/>
      <c r="P35" s="928"/>
      <c r="Q35" s="928"/>
      <c r="R35" s="928"/>
    </row>
    <row r="36" spans="1:18" s="8" customFormat="1" ht="12.75" customHeight="1">
      <c r="A36" s="1003" t="e">
        <v>#N/A</v>
      </c>
      <c r="B36" s="1056" t="e">
        <v>#N/A</v>
      </c>
      <c r="C36" s="1003"/>
      <c r="D36" s="922" t="e">
        <v>#N/A</v>
      </c>
      <c r="E36" s="928" t="e">
        <v>#N/A</v>
      </c>
      <c r="F36" s="49" t="s">
        <v>3597</v>
      </c>
      <c r="G36" s="58" t="s">
        <v>3598</v>
      </c>
      <c r="H36" s="928" t="e">
        <v>#N/A</v>
      </c>
      <c r="I36" s="922" t="e">
        <v>#N/A</v>
      </c>
      <c r="J36" s="922" t="e">
        <v>#N/A</v>
      </c>
      <c r="K36" s="1003" t="e">
        <v>#N/A</v>
      </c>
      <c r="L36" s="928"/>
      <c r="M36" s="922"/>
      <c r="N36" s="1003"/>
      <c r="O36" s="928"/>
      <c r="P36" s="928"/>
      <c r="Q36" s="928"/>
      <c r="R36" s="928"/>
    </row>
    <row r="37" spans="1:18" s="8" customFormat="1" ht="12.75" customHeight="1">
      <c r="A37" s="1003" t="e">
        <v>#N/A</v>
      </c>
      <c r="B37" s="1056" t="e">
        <v>#N/A</v>
      </c>
      <c r="C37" s="1003"/>
      <c r="D37" s="922" t="e">
        <v>#N/A</v>
      </c>
      <c r="E37" s="928" t="e">
        <v>#N/A</v>
      </c>
      <c r="F37" s="49" t="s">
        <v>3599</v>
      </c>
      <c r="G37" s="58" t="s">
        <v>3600</v>
      </c>
      <c r="H37" s="928" t="e">
        <v>#N/A</v>
      </c>
      <c r="I37" s="922" t="e">
        <v>#N/A</v>
      </c>
      <c r="J37" s="922" t="e">
        <v>#N/A</v>
      </c>
      <c r="K37" s="1003" t="e">
        <v>#N/A</v>
      </c>
      <c r="L37" s="928"/>
      <c r="M37" s="922"/>
      <c r="N37" s="1003"/>
      <c r="O37" s="928"/>
      <c r="P37" s="928"/>
      <c r="Q37" s="928"/>
      <c r="R37" s="928"/>
    </row>
    <row r="38" spans="1:18" s="8" customFormat="1" ht="12.75" customHeight="1">
      <c r="A38" s="1003" t="e">
        <v>#N/A</v>
      </c>
      <c r="B38" s="1056" t="e">
        <v>#N/A</v>
      </c>
      <c r="C38" s="1003"/>
      <c r="D38" s="922" t="e">
        <v>#N/A</v>
      </c>
      <c r="E38" s="928" t="e">
        <v>#N/A</v>
      </c>
      <c r="F38" s="49" t="s">
        <v>3601</v>
      </c>
      <c r="G38" s="58" t="s">
        <v>3602</v>
      </c>
      <c r="H38" s="928" t="e">
        <v>#N/A</v>
      </c>
      <c r="I38" s="922" t="e">
        <v>#N/A</v>
      </c>
      <c r="J38" s="922" t="e">
        <v>#N/A</v>
      </c>
      <c r="K38" s="1003" t="e">
        <v>#N/A</v>
      </c>
      <c r="L38" s="928"/>
      <c r="M38" s="922"/>
      <c r="N38" s="1003"/>
      <c r="O38" s="928"/>
      <c r="P38" s="928"/>
      <c r="Q38" s="928"/>
      <c r="R38" s="928"/>
    </row>
    <row r="39" spans="1:18" s="8" customFormat="1" ht="12.75" customHeight="1">
      <c r="A39" s="1003" t="e">
        <v>#N/A</v>
      </c>
      <c r="B39" s="1056" t="e">
        <v>#N/A</v>
      </c>
      <c r="C39" s="1003"/>
      <c r="D39" s="922" t="e">
        <v>#N/A</v>
      </c>
      <c r="E39" s="928" t="e">
        <v>#N/A</v>
      </c>
      <c r="F39" s="49">
        <v>36</v>
      </c>
      <c r="G39" s="58" t="s">
        <v>3603</v>
      </c>
      <c r="H39" s="928" t="e">
        <v>#N/A</v>
      </c>
      <c r="I39" s="922" t="e">
        <v>#N/A</v>
      </c>
      <c r="J39" s="922" t="e">
        <v>#N/A</v>
      </c>
      <c r="K39" s="1003" t="e">
        <v>#N/A</v>
      </c>
      <c r="L39" s="928"/>
      <c r="M39" s="922"/>
      <c r="N39" s="1003"/>
      <c r="O39" s="928"/>
      <c r="P39" s="928"/>
      <c r="Q39" s="928"/>
      <c r="R39" s="928"/>
    </row>
    <row r="40" spans="1:18" s="8" customFormat="1" ht="12.75" customHeight="1">
      <c r="A40" s="1003" t="e">
        <v>#N/A</v>
      </c>
      <c r="B40" s="1056" t="e">
        <v>#N/A</v>
      </c>
      <c r="C40" s="1003"/>
      <c r="D40" s="922" t="e">
        <v>#N/A</v>
      </c>
      <c r="E40" s="928" t="e">
        <v>#N/A</v>
      </c>
      <c r="F40" s="49">
        <v>37</v>
      </c>
      <c r="G40" s="58" t="s">
        <v>3604</v>
      </c>
      <c r="H40" s="928" t="e">
        <v>#N/A</v>
      </c>
      <c r="I40" s="922" t="e">
        <v>#N/A</v>
      </c>
      <c r="J40" s="922" t="e">
        <v>#N/A</v>
      </c>
      <c r="K40" s="1003" t="e">
        <v>#N/A</v>
      </c>
      <c r="L40" s="928"/>
      <c r="M40" s="922"/>
      <c r="N40" s="1003"/>
      <c r="O40" s="928"/>
      <c r="P40" s="928"/>
      <c r="Q40" s="928"/>
      <c r="R40" s="928"/>
    </row>
    <row r="41" spans="1:18" s="8" customFormat="1" ht="12.75" customHeight="1">
      <c r="A41" s="1003" t="e">
        <v>#N/A</v>
      </c>
      <c r="B41" s="1056" t="e">
        <v>#N/A</v>
      </c>
      <c r="C41" s="1003"/>
      <c r="D41" s="922" t="e">
        <v>#N/A</v>
      </c>
      <c r="E41" s="928" t="e">
        <v>#N/A</v>
      </c>
      <c r="F41" s="49">
        <v>38</v>
      </c>
      <c r="G41" s="58" t="s">
        <v>3605</v>
      </c>
      <c r="H41" s="928" t="e">
        <v>#N/A</v>
      </c>
      <c r="I41" s="922" t="e">
        <v>#N/A</v>
      </c>
      <c r="J41" s="922" t="e">
        <v>#N/A</v>
      </c>
      <c r="K41" s="1003" t="e">
        <v>#N/A</v>
      </c>
      <c r="L41" s="928"/>
      <c r="M41" s="922"/>
      <c r="N41" s="1003"/>
      <c r="O41" s="928"/>
      <c r="P41" s="928"/>
      <c r="Q41" s="928"/>
      <c r="R41" s="928"/>
    </row>
    <row r="42" spans="1:18" s="8" customFormat="1" ht="12.75" customHeight="1">
      <c r="A42" s="1003" t="e">
        <v>#N/A</v>
      </c>
      <c r="B42" s="1056" t="e">
        <v>#N/A</v>
      </c>
      <c r="C42" s="1003"/>
      <c r="D42" s="922" t="e">
        <v>#N/A</v>
      </c>
      <c r="E42" s="928" t="e">
        <v>#N/A</v>
      </c>
      <c r="F42" s="49">
        <v>39</v>
      </c>
      <c r="G42" s="58" t="s">
        <v>3606</v>
      </c>
      <c r="H42" s="928" t="e">
        <v>#N/A</v>
      </c>
      <c r="I42" s="922" t="e">
        <v>#N/A</v>
      </c>
      <c r="J42" s="922" t="e">
        <v>#N/A</v>
      </c>
      <c r="K42" s="1003" t="e">
        <v>#N/A</v>
      </c>
      <c r="L42" s="928"/>
      <c r="M42" s="922"/>
      <c r="N42" s="1003"/>
      <c r="O42" s="928"/>
      <c r="P42" s="928"/>
      <c r="Q42" s="928"/>
      <c r="R42" s="928"/>
    </row>
    <row r="43" spans="1:18" s="8" customFormat="1" ht="12.75" customHeight="1">
      <c r="A43" s="1003" t="e">
        <v>#N/A</v>
      </c>
      <c r="B43" s="1056" t="e">
        <v>#N/A</v>
      </c>
      <c r="C43" s="1003"/>
      <c r="D43" s="922" t="e">
        <v>#N/A</v>
      </c>
      <c r="E43" s="928" t="e">
        <v>#N/A</v>
      </c>
      <c r="F43" s="49">
        <v>40</v>
      </c>
      <c r="G43" s="58" t="s">
        <v>3607</v>
      </c>
      <c r="H43" s="928" t="e">
        <v>#N/A</v>
      </c>
      <c r="I43" s="922" t="e">
        <v>#N/A</v>
      </c>
      <c r="J43" s="922" t="e">
        <v>#N/A</v>
      </c>
      <c r="K43" s="1003" t="e">
        <v>#N/A</v>
      </c>
      <c r="L43" s="928"/>
      <c r="M43" s="922"/>
      <c r="N43" s="1003"/>
      <c r="O43" s="928"/>
      <c r="P43" s="928"/>
      <c r="Q43" s="928"/>
      <c r="R43" s="928"/>
    </row>
    <row r="44" spans="1:18" s="8" customFormat="1" ht="12.75" customHeight="1">
      <c r="A44" s="1003" t="e">
        <v>#N/A</v>
      </c>
      <c r="B44" s="1056" t="e">
        <v>#N/A</v>
      </c>
      <c r="C44" s="1003"/>
      <c r="D44" s="922" t="e">
        <v>#N/A</v>
      </c>
      <c r="E44" s="928" t="e">
        <v>#N/A</v>
      </c>
      <c r="F44" s="49">
        <v>41</v>
      </c>
      <c r="G44" s="58" t="s">
        <v>3608</v>
      </c>
      <c r="H44" s="928" t="e">
        <v>#N/A</v>
      </c>
      <c r="I44" s="922" t="e">
        <v>#N/A</v>
      </c>
      <c r="J44" s="922" t="e">
        <v>#N/A</v>
      </c>
      <c r="K44" s="1003" t="e">
        <v>#N/A</v>
      </c>
      <c r="L44" s="928"/>
      <c r="M44" s="922"/>
      <c r="N44" s="1003"/>
      <c r="O44" s="928"/>
      <c r="P44" s="928"/>
      <c r="Q44" s="928"/>
      <c r="R44" s="928"/>
    </row>
    <row r="45" spans="1:18" s="8" customFormat="1" ht="12.75" customHeight="1">
      <c r="A45" s="1003" t="e">
        <v>#N/A</v>
      </c>
      <c r="B45" s="1056" t="e">
        <v>#N/A</v>
      </c>
      <c r="C45" s="1003"/>
      <c r="D45" s="922" t="e">
        <v>#N/A</v>
      </c>
      <c r="E45" s="928" t="e">
        <v>#N/A</v>
      </c>
      <c r="F45" s="49">
        <v>42</v>
      </c>
      <c r="G45" s="58" t="s">
        <v>3609</v>
      </c>
      <c r="H45" s="928" t="e">
        <v>#N/A</v>
      </c>
      <c r="I45" s="922" t="e">
        <v>#N/A</v>
      </c>
      <c r="J45" s="922" t="e">
        <v>#N/A</v>
      </c>
      <c r="K45" s="1003" t="e">
        <v>#N/A</v>
      </c>
      <c r="L45" s="928"/>
      <c r="M45" s="922"/>
      <c r="N45" s="1003"/>
      <c r="O45" s="928"/>
      <c r="P45" s="928"/>
      <c r="Q45" s="928"/>
      <c r="R45" s="928"/>
    </row>
    <row r="46" spans="1:18" s="8" customFormat="1" ht="12.75" customHeight="1">
      <c r="A46" s="1003" t="e">
        <v>#N/A</v>
      </c>
      <c r="B46" s="1056" t="e">
        <v>#N/A</v>
      </c>
      <c r="C46" s="1003"/>
      <c r="D46" s="922" t="e">
        <v>#N/A</v>
      </c>
      <c r="E46" s="928" t="e">
        <v>#N/A</v>
      </c>
      <c r="F46" s="49">
        <v>43</v>
      </c>
      <c r="G46" s="58" t="s">
        <v>3610</v>
      </c>
      <c r="H46" s="928" t="e">
        <v>#N/A</v>
      </c>
      <c r="I46" s="922" t="e">
        <v>#N/A</v>
      </c>
      <c r="J46" s="922" t="e">
        <v>#N/A</v>
      </c>
      <c r="K46" s="1003" t="e">
        <v>#N/A</v>
      </c>
      <c r="L46" s="928"/>
      <c r="M46" s="922"/>
      <c r="N46" s="1003"/>
      <c r="O46" s="928"/>
      <c r="P46" s="928"/>
      <c r="Q46" s="928"/>
      <c r="R46" s="928"/>
    </row>
    <row r="47" spans="1:18" s="8" customFormat="1" ht="12.75" customHeight="1">
      <c r="A47" s="1003" t="e">
        <v>#N/A</v>
      </c>
      <c r="B47" s="1056" t="e">
        <v>#N/A</v>
      </c>
      <c r="C47" s="1003"/>
      <c r="D47" s="922" t="e">
        <v>#N/A</v>
      </c>
      <c r="E47" s="928" t="e">
        <v>#N/A</v>
      </c>
      <c r="F47" s="49">
        <v>44</v>
      </c>
      <c r="G47" s="58" t="s">
        <v>3611</v>
      </c>
      <c r="H47" s="928" t="e">
        <v>#N/A</v>
      </c>
      <c r="I47" s="922" t="e">
        <v>#N/A</v>
      </c>
      <c r="J47" s="922" t="e">
        <v>#N/A</v>
      </c>
      <c r="K47" s="1003" t="e">
        <v>#N/A</v>
      </c>
      <c r="L47" s="928"/>
      <c r="M47" s="922"/>
      <c r="N47" s="1003"/>
      <c r="O47" s="928"/>
      <c r="P47" s="928"/>
      <c r="Q47" s="928"/>
      <c r="R47" s="928"/>
    </row>
    <row r="48" spans="1:18" s="8" customFormat="1" ht="21.75" customHeight="1">
      <c r="A48" s="1003" t="e">
        <v>#N/A</v>
      </c>
      <c r="B48" s="1056" t="e">
        <v>#N/A</v>
      </c>
      <c r="C48" s="1003"/>
      <c r="D48" s="922" t="e">
        <v>#N/A</v>
      </c>
      <c r="E48" s="928" t="e">
        <v>#N/A</v>
      </c>
      <c r="F48" s="49">
        <v>45</v>
      </c>
      <c r="G48" s="58" t="s">
        <v>3612</v>
      </c>
      <c r="H48" s="928" t="e">
        <v>#N/A</v>
      </c>
      <c r="I48" s="922" t="e">
        <v>#N/A</v>
      </c>
      <c r="J48" s="922" t="e">
        <v>#N/A</v>
      </c>
      <c r="K48" s="1003" t="e">
        <v>#N/A</v>
      </c>
      <c r="L48" s="928"/>
      <c r="M48" s="922"/>
      <c r="N48" s="1003"/>
      <c r="O48" s="928"/>
      <c r="P48" s="928"/>
      <c r="Q48" s="928"/>
      <c r="R48" s="928"/>
    </row>
    <row r="49" spans="1:18" s="8" customFormat="1" ht="12.75" customHeight="1">
      <c r="A49" s="1003" t="e">
        <v>#N/A</v>
      </c>
      <c r="B49" s="1056" t="e">
        <v>#N/A</v>
      </c>
      <c r="C49" s="1003"/>
      <c r="D49" s="922" t="e">
        <v>#N/A</v>
      </c>
      <c r="E49" s="928" t="e">
        <v>#N/A</v>
      </c>
      <c r="F49" s="277">
        <v>46</v>
      </c>
      <c r="G49" s="271" t="s">
        <v>3613</v>
      </c>
      <c r="H49" s="928" t="e">
        <v>#N/A</v>
      </c>
      <c r="I49" s="922" t="e">
        <v>#N/A</v>
      </c>
      <c r="J49" s="922" t="e">
        <v>#N/A</v>
      </c>
      <c r="K49" s="1003" t="e">
        <v>#N/A</v>
      </c>
      <c r="L49" s="928"/>
      <c r="M49" s="922"/>
      <c r="N49" s="1003"/>
      <c r="O49" s="928"/>
      <c r="P49" s="928"/>
      <c r="Q49" s="928"/>
      <c r="R49" s="928"/>
    </row>
    <row r="50" spans="1:18" s="8" customFormat="1" ht="12.75" customHeight="1">
      <c r="A50" s="1003"/>
      <c r="B50" s="1056"/>
      <c r="C50" s="1003"/>
      <c r="D50" s="922"/>
      <c r="E50" s="928"/>
      <c r="F50" s="277">
        <v>47</v>
      </c>
      <c r="G50" s="271" t="s">
        <v>3614</v>
      </c>
      <c r="H50" s="928"/>
      <c r="I50" s="922"/>
      <c r="J50" s="922"/>
      <c r="K50" s="1003"/>
      <c r="L50" s="928"/>
      <c r="M50" s="922"/>
      <c r="N50" s="1003"/>
      <c r="O50" s="928"/>
      <c r="P50" s="928"/>
      <c r="Q50" s="928"/>
      <c r="R50" s="928"/>
    </row>
    <row r="51" spans="1:18" s="8" customFormat="1" ht="12.75" customHeight="1">
      <c r="A51" s="1003"/>
      <c r="B51" s="1056"/>
      <c r="C51" s="1003"/>
      <c r="D51" s="922"/>
      <c r="E51" s="928"/>
      <c r="F51" s="277">
        <v>48</v>
      </c>
      <c r="G51" s="271" t="s">
        <v>3615</v>
      </c>
      <c r="H51" s="928"/>
      <c r="I51" s="922"/>
      <c r="J51" s="922"/>
      <c r="K51" s="1003"/>
      <c r="L51" s="928"/>
      <c r="M51" s="922"/>
      <c r="N51" s="1003"/>
      <c r="O51" s="928"/>
      <c r="P51" s="928"/>
      <c r="Q51" s="928"/>
      <c r="R51" s="928"/>
    </row>
    <row r="52" spans="1:18" s="8" customFormat="1" ht="12.75" customHeight="1">
      <c r="A52" s="1003"/>
      <c r="B52" s="1056"/>
      <c r="C52" s="1003"/>
      <c r="D52" s="922"/>
      <c r="E52" s="928"/>
      <c r="F52" s="277">
        <v>49</v>
      </c>
      <c r="G52" s="271" t="s">
        <v>3616</v>
      </c>
      <c r="H52" s="928"/>
      <c r="I52" s="922"/>
      <c r="J52" s="922"/>
      <c r="K52" s="1003"/>
      <c r="L52" s="928"/>
      <c r="M52" s="922"/>
      <c r="N52" s="1003"/>
      <c r="O52" s="928"/>
      <c r="P52" s="928"/>
      <c r="Q52" s="928"/>
      <c r="R52" s="928"/>
    </row>
    <row r="53" spans="1:18" s="8" customFormat="1" ht="12.75" customHeight="1">
      <c r="A53" s="1003"/>
      <c r="B53" s="1056"/>
      <c r="C53" s="1003"/>
      <c r="D53" s="922"/>
      <c r="E53" s="928"/>
      <c r="F53" s="277">
        <v>50</v>
      </c>
      <c r="G53" s="331" t="s">
        <v>3617</v>
      </c>
      <c r="H53" s="928"/>
      <c r="I53" s="922"/>
      <c r="J53" s="922"/>
      <c r="K53" s="1003"/>
      <c r="L53" s="928"/>
      <c r="M53" s="922"/>
      <c r="N53" s="1003"/>
      <c r="O53" s="928"/>
      <c r="P53" s="928"/>
      <c r="Q53" s="928"/>
      <c r="R53" s="928"/>
    </row>
    <row r="54" spans="1:18" s="8" customFormat="1" ht="11.85" customHeight="1">
      <c r="A54" s="1003" t="e">
        <v>#N/A</v>
      </c>
      <c r="B54" s="1056" t="e">
        <v>#N/A</v>
      </c>
      <c r="C54" s="1003"/>
      <c r="D54" s="922" t="e">
        <v>#N/A</v>
      </c>
      <c r="E54" s="928" t="e">
        <v>#N/A</v>
      </c>
      <c r="F54" s="277">
        <v>51</v>
      </c>
      <c r="G54" s="331" t="s">
        <v>3618</v>
      </c>
      <c r="H54" s="928" t="e">
        <v>#N/A</v>
      </c>
      <c r="I54" s="922" t="e">
        <v>#N/A</v>
      </c>
      <c r="J54" s="922" t="e">
        <v>#N/A</v>
      </c>
      <c r="K54" s="1003" t="e">
        <v>#N/A</v>
      </c>
      <c r="L54" s="928"/>
      <c r="M54" s="922"/>
      <c r="N54" s="1003"/>
      <c r="O54" s="928"/>
      <c r="P54" s="928"/>
      <c r="Q54" s="928"/>
      <c r="R54" s="928"/>
    </row>
    <row r="55" spans="1:18" s="8" customFormat="1" ht="11.85" customHeight="1">
      <c r="A55" s="1003"/>
      <c r="B55" s="1056"/>
      <c r="C55" s="1003"/>
      <c r="D55" s="922"/>
      <c r="E55" s="928"/>
      <c r="F55" s="277">
        <v>52</v>
      </c>
      <c r="G55" s="331" t="s">
        <v>3619</v>
      </c>
      <c r="H55" s="928"/>
      <c r="I55" s="922"/>
      <c r="J55" s="922"/>
      <c r="K55" s="1003"/>
      <c r="L55" s="928"/>
      <c r="M55" s="922"/>
      <c r="N55" s="1003"/>
      <c r="O55" s="928"/>
      <c r="P55" s="928"/>
      <c r="Q55" s="928"/>
      <c r="R55" s="928"/>
    </row>
    <row r="56" spans="1:18" s="8" customFormat="1" ht="11.85" customHeight="1">
      <c r="A56" s="1003"/>
      <c r="B56" s="1056"/>
      <c r="C56" s="1003"/>
      <c r="D56" s="922"/>
      <c r="E56" s="928"/>
      <c r="F56" s="277">
        <v>53</v>
      </c>
      <c r="G56" s="331" t="s">
        <v>3620</v>
      </c>
      <c r="H56" s="928"/>
      <c r="I56" s="922"/>
      <c r="J56" s="922"/>
      <c r="K56" s="1003"/>
      <c r="L56" s="928"/>
      <c r="M56" s="922"/>
      <c r="N56" s="1003"/>
      <c r="O56" s="928"/>
      <c r="P56" s="928"/>
      <c r="Q56" s="928"/>
      <c r="R56" s="928"/>
    </row>
    <row r="57" spans="1:18" s="8" customFormat="1" ht="21.75" customHeight="1">
      <c r="A57" s="1003"/>
      <c r="B57" s="1056"/>
      <c r="C57" s="1003"/>
      <c r="D57" s="922"/>
      <c r="E57" s="928"/>
      <c r="F57" s="277">
        <v>54</v>
      </c>
      <c r="G57" s="331" t="s">
        <v>3621</v>
      </c>
      <c r="H57" s="928"/>
      <c r="I57" s="922"/>
      <c r="J57" s="922"/>
      <c r="K57" s="1003"/>
      <c r="L57" s="928"/>
      <c r="M57" s="922"/>
      <c r="N57" s="1003"/>
      <c r="O57" s="928"/>
      <c r="P57" s="928"/>
      <c r="Q57" s="928"/>
      <c r="R57" s="928"/>
    </row>
    <row r="58" spans="1:18" s="8" customFormat="1" ht="14.85" customHeight="1">
      <c r="A58" s="1003"/>
      <c r="B58" s="1056"/>
      <c r="C58" s="1003"/>
      <c r="D58" s="922"/>
      <c r="E58" s="928"/>
      <c r="F58" s="277">
        <v>55</v>
      </c>
      <c r="G58" s="331" t="s">
        <v>3622</v>
      </c>
      <c r="H58" s="928"/>
      <c r="I58" s="922"/>
      <c r="J58" s="922"/>
      <c r="K58" s="1003"/>
      <c r="L58" s="928"/>
      <c r="M58" s="922"/>
      <c r="N58" s="1003"/>
      <c r="O58" s="928"/>
      <c r="P58" s="928"/>
      <c r="Q58" s="928"/>
      <c r="R58" s="928"/>
    </row>
    <row r="59" spans="1:18" s="8" customFormat="1" ht="13.35" customHeight="1">
      <c r="A59" s="1003"/>
      <c r="B59" s="1056"/>
      <c r="C59" s="1003"/>
      <c r="D59" s="922"/>
      <c r="E59" s="928"/>
      <c r="F59" s="108">
        <v>56</v>
      </c>
      <c r="G59" s="478" t="s">
        <v>3623</v>
      </c>
      <c r="H59" s="928"/>
      <c r="I59" s="922"/>
      <c r="J59" s="922"/>
      <c r="K59" s="1003"/>
      <c r="L59" s="928"/>
      <c r="M59" s="922"/>
      <c r="N59" s="1003"/>
      <c r="O59" s="928"/>
      <c r="P59" s="928"/>
      <c r="Q59" s="928"/>
      <c r="R59" s="928"/>
    </row>
    <row r="60" spans="1:18" s="8" customFormat="1" ht="21.6" customHeight="1">
      <c r="A60" s="1003"/>
      <c r="B60" s="1056"/>
      <c r="C60" s="1003"/>
      <c r="D60" s="922"/>
      <c r="E60" s="928"/>
      <c r="F60" s="19">
        <v>57</v>
      </c>
      <c r="G60" s="18" t="s">
        <v>3624</v>
      </c>
      <c r="H60" s="928"/>
      <c r="I60" s="922"/>
      <c r="J60" s="922"/>
      <c r="K60" s="1003"/>
      <c r="L60" s="928"/>
      <c r="M60" s="922"/>
      <c r="N60" s="1003"/>
      <c r="O60" s="928"/>
      <c r="P60" s="928"/>
      <c r="Q60" s="928"/>
      <c r="R60" s="928"/>
    </row>
    <row r="61" spans="1:18" s="8" customFormat="1" ht="22.35" customHeight="1">
      <c r="A61" s="1003"/>
      <c r="B61" s="1056"/>
      <c r="C61" s="1003"/>
      <c r="D61" s="922"/>
      <c r="E61" s="928"/>
      <c r="F61" s="108">
        <v>58</v>
      </c>
      <c r="G61" s="58" t="s">
        <v>3625</v>
      </c>
      <c r="H61" s="928"/>
      <c r="I61" s="922"/>
      <c r="J61" s="922"/>
      <c r="K61" s="1003"/>
      <c r="L61" s="928"/>
      <c r="M61" s="922"/>
      <c r="N61" s="1003"/>
      <c r="O61" s="928"/>
      <c r="P61" s="928"/>
      <c r="Q61" s="928"/>
      <c r="R61" s="928"/>
    </row>
    <row r="62" spans="1:18" s="8" customFormat="1" ht="215.85" customHeight="1">
      <c r="A62" s="196" t="s">
        <v>3626</v>
      </c>
      <c r="B62" s="65" t="s">
        <v>3627</v>
      </c>
      <c r="C62" s="65" t="s">
        <v>3628</v>
      </c>
      <c r="D62" s="9" t="s">
        <v>3629</v>
      </c>
      <c r="E62" s="29" t="s">
        <v>2154</v>
      </c>
      <c r="F62" s="39"/>
      <c r="G62" s="9"/>
      <c r="H62" s="39" t="s">
        <v>25</v>
      </c>
      <c r="I62" s="39" t="s">
        <v>2138</v>
      </c>
      <c r="J62" s="39" t="s">
        <v>25</v>
      </c>
      <c r="K62" s="64" t="s">
        <v>3630</v>
      </c>
      <c r="L62" s="39" t="s">
        <v>195</v>
      </c>
      <c r="M62" s="64" t="str">
        <f>IF(VLOOKUP($A62,MDI,20,0)=0,"",VLOOKUP($A62,MDI,20,0))</f>
        <v>CYP10208 - Record rejected - Referral Closure Date has incorrect date format. Service Request Identifier=&lt;C102902&gt; Local Patient Identifier (Extended)=&lt;C101901&gt;
CYP10209 - Record rejected - Referral Closure Date is after the Date and Time Data Set Created. Service Request Identifier=&lt;C102902&gt; Local Patient Identifier (Extended)=&lt;C101901&gt;
CYP10210 - Warning - Referral Closure Date is after the Reporting Period End Date. Service Request Identifier=&lt;C102902&gt; Local Patient Identifier (Extended)=&lt;C101901&gt; Referral Closure Date=&lt;C102020&gt;
CYP10213 - Record rejected - Referral Closure Date is after the Service Discharge Date. Service Request Identifier=&lt;C102902&gt; Local Patient Identifier (Extended)=&lt;C101901&gt;
CYP10225 - Record rejected - Referral Closure Date is before the Reporting Period Start Date. Service Request Identifier=&lt;C102902&gt; Local Patient Identifier (Extended)=&lt;C101901&gt;
CYP10226 - Record rejected - Referral Closure Date is before the Referral Request Received Date. Service Request Identifier=&lt;C102902&gt; Local Patient Identifier (Extended)=&lt;C101901&gt; Referral Closure Date=&lt;C102020&gt; Referral Request Received Date=&lt;C101010&gt;</v>
      </c>
      <c r="N62" s="78"/>
      <c r="O62" s="108" t="s">
        <v>2140</v>
      </c>
      <c r="P62" s="108" t="s">
        <v>2140</v>
      </c>
      <c r="Q62" s="108" t="s">
        <v>2140</v>
      </c>
      <c r="R62" s="108" t="s">
        <v>32</v>
      </c>
    </row>
    <row r="63" spans="1:18" ht="263.85000000000002" customHeight="1">
      <c r="A63" s="197" t="s">
        <v>3631</v>
      </c>
      <c r="B63" s="200" t="s">
        <v>3632</v>
      </c>
      <c r="C63" s="200" t="s">
        <v>3633</v>
      </c>
      <c r="D63" s="74" t="s">
        <v>3634</v>
      </c>
      <c r="E63" s="75" t="s">
        <v>2154</v>
      </c>
      <c r="F63" s="49"/>
      <c r="G63" s="58"/>
      <c r="H63" s="62" t="s">
        <v>25</v>
      </c>
      <c r="I63" s="62" t="s">
        <v>2138</v>
      </c>
      <c r="J63" s="62" t="s">
        <v>25</v>
      </c>
      <c r="K63" s="178" t="s">
        <v>3635</v>
      </c>
      <c r="L63" s="39" t="s">
        <v>195</v>
      </c>
      <c r="M63" s="64" t="str">
        <f>IF(VLOOKUP($A63,MDI,20,0)=0,"",VLOOKUP($A63,MDI,20,0))</f>
        <v>CYP10217 - Record rejected - Referral Rejection Date has incorrect date format. Service Request Identifier=&lt;C102902&gt; Local Patient Identifier (Extended)=&lt;C101901&gt;
CYP10218 - Record rejected - Referral Rejection Date is before the Reporting Period Start Date. Service Request Identifier=&lt;C102902&gt; Local Patient Identifier (Extended)=&lt;C101901&gt; Referral Rejection Date=&lt;C102030&gt;
CYP10219 - Record rejected - Referral Rejection Date is after the Date and Time Data Set Created. Service Request Identifier=&lt;C102902&gt; Local Patient Identifier (Extended)=&lt;C101901&gt; Referral Rejection Date=&lt;C102030&gt;
CYP10220 - Warning - Referral Rejection Date is after the Reporting Period End Date. Service Request Identifier=&lt;C102902&gt; Local Patient Identifier (Extended)=&lt;C101901&gt; Referral Rejection Date=&lt;C102030&gt;
CYP10221 - Record rejected - Referral Rejection Date is after the Service Discharge Date. Service Request Identifier=&lt;C102902&gt; Local Patient Identifier (Extended)=&lt;C101901&gt; Referral Rejection Date=&lt;C102030&gt;
CYP10227 - Record rejected - Referral Rejection Date is before the Referral Request Received Date. Service Request Identifier=&lt;C102902&gt; Local Patient Identifier (Extended)=&lt;C101901&gt; Referral Rejection Date=&lt;C102030&gt; Referral Request Received Date=&lt;C101010&gt;</v>
      </c>
      <c r="N63" s="78"/>
      <c r="O63" s="108" t="s">
        <v>2140</v>
      </c>
      <c r="P63" s="108" t="s">
        <v>2140</v>
      </c>
      <c r="Q63" s="108" t="s">
        <v>2140</v>
      </c>
      <c r="R63" s="108" t="s">
        <v>32</v>
      </c>
    </row>
    <row r="64" spans="1:18" ht="21.75" customHeight="1">
      <c r="A64" s="999" t="s">
        <v>3636</v>
      </c>
      <c r="B64" s="1059" t="s">
        <v>3637</v>
      </c>
      <c r="C64" s="1059" t="s">
        <v>3638</v>
      </c>
      <c r="D64" s="1066" t="s">
        <v>3639</v>
      </c>
      <c r="E64" s="1067" t="s">
        <v>1213</v>
      </c>
      <c r="F64" s="49" t="s">
        <v>2339</v>
      </c>
      <c r="G64" s="58" t="s">
        <v>3640</v>
      </c>
      <c r="H64" s="1053" t="s">
        <v>25</v>
      </c>
      <c r="I64" s="1053" t="s">
        <v>2138</v>
      </c>
      <c r="J64" s="1053" t="s">
        <v>2148</v>
      </c>
      <c r="K64" s="1051" t="s">
        <v>3641</v>
      </c>
      <c r="L64" s="927" t="s">
        <v>195</v>
      </c>
      <c r="M64" s="921" t="str">
        <f>IF(VLOOKUP($A64,MDI,20,0)=0,"",VLOOKUP($A64,MDI,20,0))</f>
        <v>CYP10211 - Record rejected - Referral Closure Reason has incorrect data format. Service Request Identifier=&lt;C102902&gt; Local Patient Identifier (Extended)=&lt;C101901&gt;
CYP10212 - Warning - Referral Closure Reason contains an invalid national code. Service Request Identifier=&lt;C102902&gt; Local Patient Identifier (Extended)=&lt;C101901&gt; Referral Closure Reason=&lt;C102040&gt;
CYP10222 - Warning - Referral Closure Date is populated but Referral Closure Reason is blank. Service Request Identifier=&lt;C102902&gt; Local Patient Identifier (Extended)=&lt;C101901&gt;</v>
      </c>
      <c r="N64" s="937"/>
      <c r="O64" s="938" t="s">
        <v>2140</v>
      </c>
      <c r="P64" s="938" t="s">
        <v>2140</v>
      </c>
      <c r="Q64" s="938" t="s">
        <v>2140</v>
      </c>
      <c r="R64" s="938" t="s">
        <v>32</v>
      </c>
    </row>
    <row r="65" spans="1:18" ht="12.75" customHeight="1">
      <c r="A65" s="1000" t="e">
        <v>#N/A</v>
      </c>
      <c r="B65" s="1060" t="e">
        <v>#N/A</v>
      </c>
      <c r="C65" s="1060"/>
      <c r="D65" s="1066" t="e">
        <v>#N/A</v>
      </c>
      <c r="E65" s="1067" t="e">
        <v>#N/A</v>
      </c>
      <c r="F65" s="49" t="s">
        <v>2342</v>
      </c>
      <c r="G65" s="58" t="s">
        <v>3642</v>
      </c>
      <c r="H65" s="1054" t="e">
        <v>#N/A</v>
      </c>
      <c r="I65" s="1054" t="e">
        <v>#N/A</v>
      </c>
      <c r="J65" s="1054" t="e">
        <v>#N/A</v>
      </c>
      <c r="K65" s="1052" t="e">
        <v>#N/A</v>
      </c>
      <c r="L65" s="928"/>
      <c r="M65" s="922"/>
      <c r="N65" s="937"/>
      <c r="O65" s="938"/>
      <c r="P65" s="938"/>
      <c r="Q65" s="938"/>
      <c r="R65" s="938"/>
    </row>
    <row r="66" spans="1:18" ht="12.75" customHeight="1">
      <c r="A66" s="1000" t="e">
        <v>#N/A</v>
      </c>
      <c r="B66" s="1060" t="e">
        <v>#N/A</v>
      </c>
      <c r="C66" s="1060"/>
      <c r="D66" s="1066" t="e">
        <v>#N/A</v>
      </c>
      <c r="E66" s="1067" t="e">
        <v>#N/A</v>
      </c>
      <c r="F66" s="49" t="s">
        <v>2344</v>
      </c>
      <c r="G66" s="58" t="s">
        <v>3643</v>
      </c>
      <c r="H66" s="1054" t="e">
        <v>#N/A</v>
      </c>
      <c r="I66" s="1054" t="e">
        <v>#N/A</v>
      </c>
      <c r="J66" s="1054" t="e">
        <v>#N/A</v>
      </c>
      <c r="K66" s="1052" t="e">
        <v>#N/A</v>
      </c>
      <c r="L66" s="928"/>
      <c r="M66" s="922"/>
      <c r="N66" s="937"/>
      <c r="O66" s="938"/>
      <c r="P66" s="938"/>
      <c r="Q66" s="938"/>
      <c r="R66" s="938"/>
    </row>
    <row r="67" spans="1:18" ht="12.75" customHeight="1">
      <c r="A67" s="1000" t="e">
        <v>#N/A</v>
      </c>
      <c r="B67" s="1060" t="e">
        <v>#N/A</v>
      </c>
      <c r="C67" s="1060"/>
      <c r="D67" s="1066" t="e">
        <v>#N/A</v>
      </c>
      <c r="E67" s="1067" t="e">
        <v>#N/A</v>
      </c>
      <c r="F67" s="49" t="s">
        <v>2346</v>
      </c>
      <c r="G67" s="58" t="s">
        <v>3644</v>
      </c>
      <c r="H67" s="1054" t="e">
        <v>#N/A</v>
      </c>
      <c r="I67" s="1054" t="e">
        <v>#N/A</v>
      </c>
      <c r="J67" s="1054" t="e">
        <v>#N/A</v>
      </c>
      <c r="K67" s="1052" t="e">
        <v>#N/A</v>
      </c>
      <c r="L67" s="928"/>
      <c r="M67" s="922"/>
      <c r="N67" s="937"/>
      <c r="O67" s="938"/>
      <c r="P67" s="938"/>
      <c r="Q67" s="938"/>
      <c r="R67" s="938"/>
    </row>
    <row r="68" spans="1:18" ht="12.75" customHeight="1">
      <c r="A68" s="1000" t="e">
        <v>#N/A</v>
      </c>
      <c r="B68" s="1060" t="e">
        <v>#N/A</v>
      </c>
      <c r="C68" s="1060"/>
      <c r="D68" s="1066" t="e">
        <v>#N/A</v>
      </c>
      <c r="E68" s="1067" t="e">
        <v>#N/A</v>
      </c>
      <c r="F68" s="49" t="s">
        <v>2348</v>
      </c>
      <c r="G68" s="58" t="s">
        <v>3645</v>
      </c>
      <c r="H68" s="1054" t="e">
        <v>#N/A</v>
      </c>
      <c r="I68" s="1054" t="e">
        <v>#N/A</v>
      </c>
      <c r="J68" s="1054" t="e">
        <v>#N/A</v>
      </c>
      <c r="K68" s="1052" t="e">
        <v>#N/A</v>
      </c>
      <c r="L68" s="928"/>
      <c r="M68" s="922"/>
      <c r="N68" s="937"/>
      <c r="O68" s="938"/>
      <c r="P68" s="938"/>
      <c r="Q68" s="938"/>
      <c r="R68" s="938"/>
    </row>
    <row r="69" spans="1:18" ht="12.75" customHeight="1">
      <c r="A69" s="1000" t="e">
        <v>#N/A</v>
      </c>
      <c r="B69" s="1060" t="e">
        <v>#N/A</v>
      </c>
      <c r="C69" s="1060"/>
      <c r="D69" s="1066" t="e">
        <v>#N/A</v>
      </c>
      <c r="E69" s="1067" t="e">
        <v>#N/A</v>
      </c>
      <c r="F69" s="49" t="s">
        <v>2350</v>
      </c>
      <c r="G69" s="58" t="s">
        <v>3646</v>
      </c>
      <c r="H69" s="1054" t="e">
        <v>#N/A</v>
      </c>
      <c r="I69" s="1054" t="e">
        <v>#N/A</v>
      </c>
      <c r="J69" s="1054" t="e">
        <v>#N/A</v>
      </c>
      <c r="K69" s="1052" t="e">
        <v>#N/A</v>
      </c>
      <c r="L69" s="928"/>
      <c r="M69" s="922"/>
      <c r="N69" s="937"/>
      <c r="O69" s="938"/>
      <c r="P69" s="938"/>
      <c r="Q69" s="938"/>
      <c r="R69" s="938"/>
    </row>
    <row r="70" spans="1:18" ht="12.75" customHeight="1">
      <c r="A70" s="1000" t="e">
        <v>#N/A</v>
      </c>
      <c r="B70" s="1060" t="e">
        <v>#N/A</v>
      </c>
      <c r="C70" s="1060"/>
      <c r="D70" s="1066" t="e">
        <v>#N/A</v>
      </c>
      <c r="E70" s="1067" t="e">
        <v>#N/A</v>
      </c>
      <c r="F70" s="49" t="s">
        <v>2352</v>
      </c>
      <c r="G70" s="58" t="s">
        <v>3647</v>
      </c>
      <c r="H70" s="1054" t="e">
        <v>#N/A</v>
      </c>
      <c r="I70" s="1054" t="e">
        <v>#N/A</v>
      </c>
      <c r="J70" s="1054" t="e">
        <v>#N/A</v>
      </c>
      <c r="K70" s="1052" t="e">
        <v>#N/A</v>
      </c>
      <c r="L70" s="928"/>
      <c r="M70" s="922"/>
      <c r="N70" s="937"/>
      <c r="O70" s="938"/>
      <c r="P70" s="938"/>
      <c r="Q70" s="938"/>
      <c r="R70" s="938"/>
    </row>
    <row r="71" spans="1:18" ht="24" customHeight="1">
      <c r="A71" s="1000" t="e">
        <v>#N/A</v>
      </c>
      <c r="B71" s="1060" t="e">
        <v>#N/A</v>
      </c>
      <c r="C71" s="1060"/>
      <c r="D71" s="1066" t="e">
        <v>#N/A</v>
      </c>
      <c r="E71" s="1067" t="e">
        <v>#N/A</v>
      </c>
      <c r="F71" s="49" t="s">
        <v>2354</v>
      </c>
      <c r="G71" s="58" t="s">
        <v>3648</v>
      </c>
      <c r="H71" s="1054" t="e">
        <v>#N/A</v>
      </c>
      <c r="I71" s="1054" t="e">
        <v>#N/A</v>
      </c>
      <c r="J71" s="1054" t="e">
        <v>#N/A</v>
      </c>
      <c r="K71" s="1052" t="e">
        <v>#N/A</v>
      </c>
      <c r="L71" s="928"/>
      <c r="M71" s="922"/>
      <c r="N71" s="937"/>
      <c r="O71" s="938"/>
      <c r="P71" s="938"/>
      <c r="Q71" s="938"/>
      <c r="R71" s="938"/>
    </row>
    <row r="72" spans="1:18" ht="17.850000000000001" customHeight="1">
      <c r="A72" s="1000" t="e">
        <v>#N/A</v>
      </c>
      <c r="B72" s="1060" t="e">
        <v>#N/A</v>
      </c>
      <c r="C72" s="1061"/>
      <c r="D72" s="1066" t="e">
        <v>#N/A</v>
      </c>
      <c r="E72" s="1067" t="e">
        <v>#N/A</v>
      </c>
      <c r="F72" s="49" t="s">
        <v>3144</v>
      </c>
      <c r="G72" s="58" t="s">
        <v>3649</v>
      </c>
      <c r="H72" s="1054" t="e">
        <v>#N/A</v>
      </c>
      <c r="I72" s="1054" t="e">
        <v>#N/A</v>
      </c>
      <c r="J72" s="1054" t="e">
        <v>#N/A</v>
      </c>
      <c r="K72" s="1052" t="e">
        <v>#N/A</v>
      </c>
      <c r="L72" s="929"/>
      <c r="M72" s="923"/>
      <c r="N72" s="937"/>
      <c r="O72" s="938"/>
      <c r="P72" s="938"/>
      <c r="Q72" s="938"/>
      <c r="R72" s="938"/>
    </row>
    <row r="73" spans="1:18" ht="47.1" customHeight="1">
      <c r="A73" s="1073" t="s">
        <v>3650</v>
      </c>
      <c r="B73" s="1059" t="s">
        <v>3651</v>
      </c>
      <c r="C73" s="1059" t="s">
        <v>3652</v>
      </c>
      <c r="D73" s="1051" t="s">
        <v>3653</v>
      </c>
      <c r="E73" s="1053" t="s">
        <v>1213</v>
      </c>
      <c r="F73" s="44" t="s">
        <v>2339</v>
      </c>
      <c r="G73" s="58" t="s">
        <v>3654</v>
      </c>
      <c r="H73" s="1053" t="s">
        <v>25</v>
      </c>
      <c r="I73" s="1053" t="s">
        <v>2138</v>
      </c>
      <c r="J73" s="1053" t="s">
        <v>2148</v>
      </c>
      <c r="K73" s="1051" t="s">
        <v>3655</v>
      </c>
      <c r="L73" s="927" t="s">
        <v>195</v>
      </c>
      <c r="M73" s="921" t="str">
        <f>IF(VLOOKUP($A73,MDI,20,0)=0,"",VLOOKUP($A73,MDI,20,0))</f>
        <v>CYP10215 - Record rejected - Referral Rejection Reason has incorrect data format. Service Request Identifier=&lt;C102902&gt; Local Patient Identifier (Extended)=&lt;C101901&gt;
CYP10216 - Warning - Referral Rejection Reason contains an invalid national code. Service Request Identifier=&lt;C102902&gt; Local Patient Identifier (Extended)=&lt;C101901&gt; Referral Rejection Reason=&lt;C102050&gt;
CYP10223 - Warning - Referral Rejection Date is populated but Referral Rejection Reason is blank. Service Request Identifier=&lt;C102902&gt; Local Patient Identifier (Extended)=&lt;C101901&gt;</v>
      </c>
      <c r="N73" s="937"/>
      <c r="O73" s="938" t="s">
        <v>2140</v>
      </c>
      <c r="P73" s="938" t="s">
        <v>2140</v>
      </c>
      <c r="Q73" s="938" t="s">
        <v>2140</v>
      </c>
      <c r="R73" s="938" t="s">
        <v>32</v>
      </c>
    </row>
    <row r="74" spans="1:18" ht="47.1" customHeight="1">
      <c r="A74" s="1074"/>
      <c r="B74" s="1060"/>
      <c r="C74" s="1060"/>
      <c r="D74" s="1052"/>
      <c r="E74" s="1054"/>
      <c r="F74" s="44" t="s">
        <v>2342</v>
      </c>
      <c r="G74" s="58" t="s">
        <v>3656</v>
      </c>
      <c r="H74" s="1054"/>
      <c r="I74" s="1054"/>
      <c r="J74" s="1054"/>
      <c r="K74" s="1052"/>
      <c r="L74" s="928"/>
      <c r="M74" s="922"/>
      <c r="N74" s="937"/>
      <c r="O74" s="938"/>
      <c r="P74" s="938"/>
      <c r="Q74" s="938"/>
      <c r="R74" s="938"/>
    </row>
    <row r="75" spans="1:18" ht="47.1" customHeight="1">
      <c r="A75" s="1075"/>
      <c r="B75" s="1061"/>
      <c r="C75" s="1061"/>
      <c r="D75" s="1071"/>
      <c r="E75" s="1072"/>
      <c r="F75" s="46" t="s">
        <v>2344</v>
      </c>
      <c r="G75" s="9" t="s">
        <v>3657</v>
      </c>
      <c r="H75" s="1072"/>
      <c r="I75" s="1072"/>
      <c r="J75" s="1072"/>
      <c r="K75" s="1071"/>
      <c r="L75" s="929"/>
      <c r="M75" s="923"/>
      <c r="N75" s="937"/>
      <c r="O75" s="938"/>
      <c r="P75" s="938"/>
      <c r="Q75" s="938"/>
      <c r="R75" s="938"/>
    </row>
    <row r="76" spans="1:18" s="8" customFormat="1" ht="47.1" customHeight="1">
      <c r="A76" s="191" t="s">
        <v>3658</v>
      </c>
      <c r="B76" s="191" t="s">
        <v>2174</v>
      </c>
      <c r="C76" s="318" t="s">
        <v>2175</v>
      </c>
      <c r="D76" s="124" t="s">
        <v>2176</v>
      </c>
      <c r="E76" s="125" t="s">
        <v>2177</v>
      </c>
      <c r="F76" s="33"/>
      <c r="G76" s="34"/>
      <c r="H76" s="34"/>
      <c r="I76" s="34"/>
      <c r="J76" s="34"/>
      <c r="K76" s="34"/>
      <c r="L76" s="130" t="s">
        <v>1027</v>
      </c>
      <c r="M76" s="135"/>
      <c r="N76" s="124" t="s">
        <v>2178</v>
      </c>
      <c r="O76" s="126" t="s">
        <v>2179</v>
      </c>
      <c r="P76" s="126" t="s">
        <v>2179</v>
      </c>
      <c r="Q76" s="126" t="s">
        <v>2140</v>
      </c>
      <c r="R76" s="123" t="s">
        <v>2180</v>
      </c>
    </row>
    <row r="77" spans="1:18" s="8" customFormat="1" ht="72.599999999999994" customHeight="1">
      <c r="A77" s="192" t="s">
        <v>863</v>
      </c>
      <c r="B77" s="194" t="s">
        <v>822</v>
      </c>
      <c r="C77" s="194" t="s">
        <v>2580</v>
      </c>
      <c r="D77" s="174" t="s">
        <v>2581</v>
      </c>
      <c r="E77" s="252" t="s">
        <v>824</v>
      </c>
      <c r="F77" s="33"/>
      <c r="G77" s="34"/>
      <c r="H77" s="34"/>
      <c r="I77" s="34"/>
      <c r="J77" s="34"/>
      <c r="K77" s="34"/>
      <c r="L77" s="32" t="s">
        <v>1027</v>
      </c>
      <c r="M77" s="34"/>
      <c r="N77" s="174" t="s">
        <v>2582</v>
      </c>
      <c r="O77" s="136" t="s">
        <v>2179</v>
      </c>
      <c r="P77" s="136" t="s">
        <v>2140</v>
      </c>
      <c r="Q77" s="137" t="s">
        <v>2140</v>
      </c>
      <c r="R77" s="252" t="s">
        <v>42</v>
      </c>
    </row>
    <row r="78" spans="1:18" s="8" customFormat="1" ht="60" customHeight="1">
      <c r="A78" s="192" t="s">
        <v>864</v>
      </c>
      <c r="B78" s="194" t="s">
        <v>865</v>
      </c>
      <c r="C78" s="194" t="s">
        <v>3659</v>
      </c>
      <c r="D78" s="124" t="s">
        <v>2183</v>
      </c>
      <c r="E78" s="125" t="s">
        <v>829</v>
      </c>
      <c r="F78" s="33"/>
      <c r="G78" s="34"/>
      <c r="H78" s="34"/>
      <c r="I78" s="34"/>
      <c r="J78" s="34"/>
      <c r="K78" s="34"/>
      <c r="L78" s="130" t="s">
        <v>1027</v>
      </c>
      <c r="M78" s="135"/>
      <c r="N78" s="124" t="s">
        <v>2184</v>
      </c>
      <c r="O78" s="126" t="s">
        <v>2179</v>
      </c>
      <c r="P78" s="126" t="s">
        <v>2140</v>
      </c>
      <c r="Q78" s="126" t="s">
        <v>2140</v>
      </c>
      <c r="R78" s="123" t="s">
        <v>42</v>
      </c>
    </row>
    <row r="79" spans="1:18" s="8" customFormat="1" ht="48" customHeight="1">
      <c r="A79" s="192" t="s">
        <v>3660</v>
      </c>
      <c r="B79" s="194" t="s">
        <v>2143</v>
      </c>
      <c r="C79" s="194" t="s">
        <v>2144</v>
      </c>
      <c r="D79" s="128" t="s">
        <v>2585</v>
      </c>
      <c r="E79" s="32" t="s">
        <v>2586</v>
      </c>
      <c r="F79" s="33"/>
      <c r="G79" s="34"/>
      <c r="H79" s="34"/>
      <c r="I79" s="34"/>
      <c r="J79" s="34"/>
      <c r="K79" s="34"/>
      <c r="L79" s="32" t="s">
        <v>1027</v>
      </c>
      <c r="M79" s="34"/>
      <c r="N79" s="128" t="s">
        <v>2587</v>
      </c>
      <c r="O79" s="136" t="s">
        <v>2179</v>
      </c>
      <c r="P79" s="136" t="s">
        <v>2140</v>
      </c>
      <c r="Q79" s="136" t="s">
        <v>2140</v>
      </c>
      <c r="R79" s="123" t="s">
        <v>2192</v>
      </c>
    </row>
    <row r="80" spans="1:18" s="8" customFormat="1" ht="39.75" customHeight="1">
      <c r="A80" s="192" t="s">
        <v>3661</v>
      </c>
      <c r="B80" s="194" t="s">
        <v>2589</v>
      </c>
      <c r="C80" s="194" t="s">
        <v>2590</v>
      </c>
      <c r="D80" s="128" t="s">
        <v>2591</v>
      </c>
      <c r="E80" s="32" t="s">
        <v>2592</v>
      </c>
      <c r="F80" s="33"/>
      <c r="G80" s="34"/>
      <c r="H80" s="34"/>
      <c r="I80" s="34"/>
      <c r="J80" s="34"/>
      <c r="K80" s="34"/>
      <c r="L80" s="32" t="s">
        <v>1027</v>
      </c>
      <c r="M80" s="32"/>
      <c r="N80" s="128" t="s">
        <v>2593</v>
      </c>
      <c r="O80" s="136" t="s">
        <v>2179</v>
      </c>
      <c r="P80" s="136" t="s">
        <v>2179</v>
      </c>
      <c r="Q80" s="136" t="s">
        <v>2140</v>
      </c>
      <c r="R80" s="136" t="s">
        <v>2180</v>
      </c>
    </row>
    <row r="81" spans="1:18" s="8" customFormat="1" ht="26.25" customHeight="1">
      <c r="A81" s="192" t="s">
        <v>862</v>
      </c>
      <c r="B81" s="194" t="s">
        <v>816</v>
      </c>
      <c r="C81" s="194" t="s">
        <v>2185</v>
      </c>
      <c r="D81" s="128" t="s">
        <v>2186</v>
      </c>
      <c r="E81" s="32" t="s">
        <v>818</v>
      </c>
      <c r="F81" s="131"/>
      <c r="G81" s="34"/>
      <c r="H81" s="34"/>
      <c r="I81" s="34"/>
      <c r="J81" s="34"/>
      <c r="K81" s="34"/>
      <c r="L81" s="32" t="s">
        <v>1027</v>
      </c>
      <c r="M81" s="34"/>
      <c r="N81" s="128" t="s">
        <v>2187</v>
      </c>
      <c r="O81" s="136" t="s">
        <v>2179</v>
      </c>
      <c r="P81" s="136" t="s">
        <v>2140</v>
      </c>
      <c r="Q81" s="137" t="s">
        <v>2140</v>
      </c>
      <c r="R81" s="123" t="s">
        <v>42</v>
      </c>
    </row>
    <row r="82" spans="1:18" s="8" customFormat="1" ht="51" customHeight="1">
      <c r="A82" s="194" t="s">
        <v>3662</v>
      </c>
      <c r="B82" s="194" t="s">
        <v>3508</v>
      </c>
      <c r="C82" s="194" t="s">
        <v>3509</v>
      </c>
      <c r="D82" s="128" t="s">
        <v>3510</v>
      </c>
      <c r="E82" s="32" t="s">
        <v>2995</v>
      </c>
      <c r="F82" s="33"/>
      <c r="G82" s="34"/>
      <c r="H82" s="34"/>
      <c r="I82" s="34"/>
      <c r="J82" s="34"/>
      <c r="K82" s="34"/>
      <c r="L82" s="32" t="s">
        <v>1027</v>
      </c>
      <c r="M82" s="34"/>
      <c r="N82" s="128" t="s">
        <v>3511</v>
      </c>
      <c r="O82" s="136" t="s">
        <v>2179</v>
      </c>
      <c r="P82" s="136" t="s">
        <v>2140</v>
      </c>
      <c r="Q82" s="137" t="s">
        <v>2140</v>
      </c>
      <c r="R82" s="123" t="s">
        <v>2192</v>
      </c>
    </row>
    <row r="83" spans="1:18" ht="57" customHeight="1">
      <c r="A83" s="201" t="s">
        <v>3663</v>
      </c>
      <c r="B83" s="201" t="s">
        <v>3664</v>
      </c>
      <c r="C83" s="194" t="s">
        <v>3665</v>
      </c>
      <c r="D83" s="143" t="s">
        <v>3666</v>
      </c>
      <c r="E83" s="144" t="s">
        <v>2995</v>
      </c>
      <c r="F83" s="33"/>
      <c r="G83" s="34"/>
      <c r="H83" s="144"/>
      <c r="I83" s="144"/>
      <c r="J83" s="144"/>
      <c r="K83" s="144"/>
      <c r="L83" s="144" t="s">
        <v>1027</v>
      </c>
      <c r="M83" s="146"/>
      <c r="N83" s="143" t="s">
        <v>3667</v>
      </c>
      <c r="O83" s="136" t="s">
        <v>2179</v>
      </c>
      <c r="P83" s="136" t="s">
        <v>2140</v>
      </c>
      <c r="Q83" s="136" t="s">
        <v>2140</v>
      </c>
      <c r="R83" s="136" t="s">
        <v>2180</v>
      </c>
    </row>
    <row r="84" spans="1:18" ht="119.25" customHeight="1">
      <c r="A84" s="194" t="s">
        <v>3668</v>
      </c>
      <c r="B84" s="194" t="s">
        <v>3669</v>
      </c>
      <c r="C84" s="194" t="s">
        <v>3670</v>
      </c>
      <c r="D84" s="128" t="s">
        <v>3671</v>
      </c>
      <c r="E84" s="32" t="s">
        <v>2649</v>
      </c>
      <c r="F84" s="33"/>
      <c r="G84" s="34"/>
      <c r="H84" s="34"/>
      <c r="I84" s="34"/>
      <c r="J84" s="34"/>
      <c r="K84" s="34"/>
      <c r="L84" s="32" t="s">
        <v>1027</v>
      </c>
      <c r="M84" s="34"/>
      <c r="N84" s="128" t="s">
        <v>3672</v>
      </c>
      <c r="O84" s="136" t="s">
        <v>2179</v>
      </c>
      <c r="P84" s="136" t="s">
        <v>2140</v>
      </c>
      <c r="Q84" s="137" t="s">
        <v>2179</v>
      </c>
      <c r="R84" s="136" t="s">
        <v>2612</v>
      </c>
    </row>
    <row r="85" spans="1:18" ht="120.75" customHeight="1">
      <c r="A85" s="194" t="s">
        <v>3673</v>
      </c>
      <c r="B85" s="194" t="s">
        <v>3674</v>
      </c>
      <c r="C85" s="194" t="s">
        <v>3675</v>
      </c>
      <c r="D85" s="128" t="s">
        <v>3676</v>
      </c>
      <c r="E85" s="32" t="s">
        <v>2649</v>
      </c>
      <c r="F85" s="32"/>
      <c r="G85" s="145"/>
      <c r="H85" s="34"/>
      <c r="I85" s="34"/>
      <c r="J85" s="34"/>
      <c r="K85" s="34"/>
      <c r="L85" s="304" t="s">
        <v>1027</v>
      </c>
      <c r="M85" s="34"/>
      <c r="N85" s="128" t="s">
        <v>3677</v>
      </c>
      <c r="O85" s="136" t="s">
        <v>2179</v>
      </c>
      <c r="P85" s="136" t="s">
        <v>2140</v>
      </c>
      <c r="Q85" s="137" t="s">
        <v>2179</v>
      </c>
      <c r="R85" s="136" t="s">
        <v>2612</v>
      </c>
    </row>
    <row r="86" spans="1:18" ht="122.25" customHeight="1">
      <c r="A86" s="194" t="s">
        <v>3678</v>
      </c>
      <c r="B86" s="192" t="s">
        <v>3669</v>
      </c>
      <c r="C86" s="192" t="s">
        <v>3679</v>
      </c>
      <c r="D86" s="128" t="s">
        <v>3680</v>
      </c>
      <c r="E86" s="32" t="s">
        <v>1644</v>
      </c>
      <c r="F86" s="128"/>
      <c r="G86" s="34"/>
      <c r="H86" s="316"/>
      <c r="I86" s="316"/>
      <c r="J86" s="316"/>
      <c r="K86" s="316"/>
      <c r="L86" s="304" t="s">
        <v>1027</v>
      </c>
      <c r="M86" s="316"/>
      <c r="N86" s="128" t="s">
        <v>3681</v>
      </c>
      <c r="O86" s="136" t="s">
        <v>2179</v>
      </c>
      <c r="P86" s="32" t="s">
        <v>2140</v>
      </c>
      <c r="Q86" s="32" t="s">
        <v>2140</v>
      </c>
      <c r="R86" s="136" t="s">
        <v>2612</v>
      </c>
    </row>
    <row r="87" spans="1:18" ht="99" customHeight="1">
      <c r="A87" s="194" t="s">
        <v>3682</v>
      </c>
      <c r="B87" s="192" t="s">
        <v>3674</v>
      </c>
      <c r="C87" s="192" t="s">
        <v>3683</v>
      </c>
      <c r="D87" s="128" t="s">
        <v>3684</v>
      </c>
      <c r="E87" s="32" t="s">
        <v>1644</v>
      </c>
      <c r="F87" s="128"/>
      <c r="G87" s="34"/>
      <c r="H87" s="316"/>
      <c r="I87" s="316"/>
      <c r="J87" s="316"/>
      <c r="K87" s="316"/>
      <c r="L87" s="304" t="s">
        <v>1027</v>
      </c>
      <c r="M87" s="316"/>
      <c r="N87" s="128" t="s">
        <v>3685</v>
      </c>
      <c r="O87" s="136" t="s">
        <v>2179</v>
      </c>
      <c r="P87" s="32" t="s">
        <v>2140</v>
      </c>
      <c r="Q87" s="32" t="s">
        <v>2140</v>
      </c>
      <c r="R87" s="136" t="s">
        <v>2612</v>
      </c>
    </row>
    <row r="88" spans="1:18" ht="20.399999999999999">
      <c r="A88" s="192" t="s">
        <v>3686</v>
      </c>
      <c r="B88" s="192" t="s">
        <v>1013</v>
      </c>
      <c r="C88" s="192" t="s">
        <v>2678</v>
      </c>
      <c r="D88" s="128" t="s">
        <v>2679</v>
      </c>
      <c r="E88" s="32" t="s">
        <v>2154</v>
      </c>
      <c r="F88" s="316"/>
      <c r="G88" s="316"/>
      <c r="H88" s="307"/>
      <c r="I88" s="307"/>
      <c r="J88" s="307"/>
      <c r="K88" s="307"/>
      <c r="L88" s="304" t="s">
        <v>1027</v>
      </c>
      <c r="M88" s="307"/>
      <c r="N88" s="128" t="s">
        <v>2680</v>
      </c>
      <c r="O88" s="136" t="s">
        <v>2179</v>
      </c>
      <c r="P88" s="136" t="s">
        <v>2179</v>
      </c>
      <c r="Q88" s="314" t="s">
        <v>2179</v>
      </c>
      <c r="R88" s="136" t="s">
        <v>2180</v>
      </c>
    </row>
    <row r="89" spans="1:18" ht="165.6" customHeight="1">
      <c r="A89" s="192" t="s">
        <v>3687</v>
      </c>
      <c r="B89" s="192" t="s">
        <v>1017</v>
      </c>
      <c r="C89" s="192" t="s">
        <v>2682</v>
      </c>
      <c r="D89" s="128" t="s">
        <v>3688</v>
      </c>
      <c r="E89" s="32" t="s">
        <v>2154</v>
      </c>
      <c r="F89" s="316"/>
      <c r="G89" s="316"/>
      <c r="H89" s="307"/>
      <c r="I89" s="307"/>
      <c r="J89" s="307"/>
      <c r="K89" s="307"/>
      <c r="L89" s="304" t="s">
        <v>1027</v>
      </c>
      <c r="M89" s="307"/>
      <c r="N89" s="128" t="s">
        <v>3689</v>
      </c>
      <c r="O89" s="136" t="s">
        <v>2179</v>
      </c>
      <c r="P89" s="136" t="s">
        <v>2179</v>
      </c>
      <c r="Q89" s="136" t="s">
        <v>2179</v>
      </c>
      <c r="R89" s="136" t="s">
        <v>2180</v>
      </c>
    </row>
    <row r="90" spans="1:18" ht="71.400000000000006">
      <c r="A90" s="192" t="s">
        <v>3690</v>
      </c>
      <c r="B90" s="312" t="s">
        <v>804</v>
      </c>
      <c r="C90" s="317" t="s">
        <v>2201</v>
      </c>
      <c r="D90" s="128" t="s">
        <v>2202</v>
      </c>
      <c r="E90" s="304" t="s">
        <v>806</v>
      </c>
      <c r="F90" s="307"/>
      <c r="G90" s="307"/>
      <c r="H90" s="304"/>
      <c r="I90" s="304"/>
      <c r="J90" s="304"/>
      <c r="K90" s="304"/>
      <c r="L90" s="304" t="s">
        <v>1027</v>
      </c>
      <c r="M90" s="304"/>
      <c r="N90" s="128" t="s">
        <v>2203</v>
      </c>
      <c r="O90" s="136" t="s">
        <v>2179</v>
      </c>
      <c r="P90" s="136" t="s">
        <v>2179</v>
      </c>
      <c r="Q90" s="136" t="s">
        <v>2140</v>
      </c>
      <c r="R90" s="136" t="s">
        <v>2141</v>
      </c>
    </row>
    <row r="91" spans="1:18" ht="10.35" customHeight="1">
      <c r="A91" s="1007" t="s">
        <v>3691</v>
      </c>
      <c r="B91" s="1007" t="s">
        <v>3692</v>
      </c>
      <c r="C91" s="1007" t="s">
        <v>3693</v>
      </c>
      <c r="D91" s="955" t="s">
        <v>2689</v>
      </c>
      <c r="E91" s="949" t="s">
        <v>2690</v>
      </c>
      <c r="F91" s="128" t="s">
        <v>2691</v>
      </c>
      <c r="G91" s="128" t="s">
        <v>2692</v>
      </c>
      <c r="H91" s="1019"/>
      <c r="I91" s="1019"/>
      <c r="J91" s="1019"/>
      <c r="K91" s="1019"/>
      <c r="L91" s="973" t="s">
        <v>1027</v>
      </c>
      <c r="M91" s="1019"/>
      <c r="N91" s="955" t="s">
        <v>3694</v>
      </c>
      <c r="O91" s="973" t="s">
        <v>2179</v>
      </c>
      <c r="P91" s="973" t="s">
        <v>2140</v>
      </c>
      <c r="Q91" s="973" t="s">
        <v>2140</v>
      </c>
      <c r="R91" s="973" t="s">
        <v>2666</v>
      </c>
    </row>
    <row r="92" spans="1:18" ht="10.35" customHeight="1">
      <c r="A92" s="1008"/>
      <c r="B92" s="1008"/>
      <c r="C92" s="1008"/>
      <c r="D92" s="956"/>
      <c r="E92" s="950"/>
      <c r="F92" s="128" t="s">
        <v>2694</v>
      </c>
      <c r="G92" s="128" t="s">
        <v>2695</v>
      </c>
      <c r="H92" s="1020"/>
      <c r="I92" s="1020"/>
      <c r="J92" s="1020"/>
      <c r="K92" s="1020"/>
      <c r="L92" s="1023"/>
      <c r="M92" s="1020"/>
      <c r="N92" s="956"/>
      <c r="O92" s="1023"/>
      <c r="P92" s="1023"/>
      <c r="Q92" s="1023"/>
      <c r="R92" s="1023"/>
    </row>
    <row r="93" spans="1:18" ht="45" customHeight="1">
      <c r="A93" s="1009"/>
      <c r="B93" s="1009"/>
      <c r="C93" s="1009"/>
      <c r="D93" s="957"/>
      <c r="E93" s="951"/>
      <c r="F93" s="128" t="s">
        <v>2696</v>
      </c>
      <c r="G93" s="128" t="s">
        <v>2697</v>
      </c>
      <c r="H93" s="1068"/>
      <c r="I93" s="1068"/>
      <c r="J93" s="1068"/>
      <c r="K93" s="1068"/>
      <c r="L93" s="974"/>
      <c r="M93" s="1068"/>
      <c r="N93" s="957"/>
      <c r="O93" s="974"/>
      <c r="P93" s="974"/>
      <c r="Q93" s="974"/>
      <c r="R93" s="974"/>
    </row>
    <row r="94" spans="1:18" ht="10.35" customHeight="1">
      <c r="A94" s="1007" t="s">
        <v>3695</v>
      </c>
      <c r="B94" s="1007" t="s">
        <v>3696</v>
      </c>
      <c r="C94" s="1007" t="s">
        <v>3697</v>
      </c>
      <c r="D94" s="955" t="s">
        <v>2689</v>
      </c>
      <c r="E94" s="949" t="s">
        <v>2690</v>
      </c>
      <c r="F94" s="128" t="s">
        <v>2691</v>
      </c>
      <c r="G94" s="128" t="s">
        <v>2692</v>
      </c>
      <c r="H94" s="1019"/>
      <c r="I94" s="1019"/>
      <c r="J94" s="1019"/>
      <c r="K94" s="1019"/>
      <c r="L94" s="973" t="s">
        <v>1027</v>
      </c>
      <c r="M94" s="1021"/>
      <c r="N94" s="955" t="s">
        <v>3698</v>
      </c>
      <c r="O94" s="973" t="s">
        <v>2179</v>
      </c>
      <c r="P94" s="973" t="s">
        <v>2140</v>
      </c>
      <c r="Q94" s="973" t="s">
        <v>2140</v>
      </c>
      <c r="R94" s="973" t="s">
        <v>2666</v>
      </c>
    </row>
    <row r="95" spans="1:18" ht="10.35" customHeight="1">
      <c r="A95" s="1008"/>
      <c r="B95" s="1008"/>
      <c r="C95" s="1008"/>
      <c r="D95" s="956"/>
      <c r="E95" s="950"/>
      <c r="F95" s="128" t="s">
        <v>2694</v>
      </c>
      <c r="G95" s="128" t="s">
        <v>2695</v>
      </c>
      <c r="H95" s="1020"/>
      <c r="I95" s="1020"/>
      <c r="J95" s="1020"/>
      <c r="K95" s="1020"/>
      <c r="L95" s="1023"/>
      <c r="M95" s="1076"/>
      <c r="N95" s="956"/>
      <c r="O95" s="1023"/>
      <c r="P95" s="1023"/>
      <c r="Q95" s="1023"/>
      <c r="R95" s="1023"/>
    </row>
    <row r="96" spans="1:18" ht="48" customHeight="1">
      <c r="A96" s="1009"/>
      <c r="B96" s="1009"/>
      <c r="C96" s="1009"/>
      <c r="D96" s="957"/>
      <c r="E96" s="951"/>
      <c r="F96" s="128" t="s">
        <v>2696</v>
      </c>
      <c r="G96" s="128" t="s">
        <v>2697</v>
      </c>
      <c r="H96" s="1068"/>
      <c r="I96" s="1068"/>
      <c r="J96" s="1068"/>
      <c r="K96" s="1068"/>
      <c r="L96" s="974"/>
      <c r="M96" s="1077"/>
      <c r="N96" s="957"/>
      <c r="O96" s="974"/>
      <c r="P96" s="974"/>
      <c r="Q96" s="974"/>
      <c r="R96" s="974"/>
    </row>
    <row r="97" spans="1:18" ht="10.35" customHeight="1">
      <c r="A97" s="1007" t="s">
        <v>3699</v>
      </c>
      <c r="B97" s="1007" t="s">
        <v>3700</v>
      </c>
      <c r="C97" s="1007" t="s">
        <v>3701</v>
      </c>
      <c r="D97" s="955" t="s">
        <v>2709</v>
      </c>
      <c r="E97" s="949" t="s">
        <v>2690</v>
      </c>
      <c r="F97" s="374" t="s">
        <v>2710</v>
      </c>
      <c r="G97" s="374" t="s">
        <v>2711</v>
      </c>
      <c r="H97" s="955"/>
      <c r="I97" s="955"/>
      <c r="J97" s="955"/>
      <c r="K97" s="955"/>
      <c r="L97" s="949" t="s">
        <v>1027</v>
      </c>
      <c r="M97" s="955"/>
      <c r="N97" s="955" t="s">
        <v>3702</v>
      </c>
      <c r="O97" s="961" t="s">
        <v>2179</v>
      </c>
      <c r="P97" s="949" t="s">
        <v>2140</v>
      </c>
      <c r="Q97" s="949" t="s">
        <v>2140</v>
      </c>
      <c r="R97" s="949" t="s">
        <v>2180</v>
      </c>
    </row>
    <row r="98" spans="1:18" ht="10.35" customHeight="1">
      <c r="A98" s="1008"/>
      <c r="B98" s="1008"/>
      <c r="C98" s="1008"/>
      <c r="D98" s="956"/>
      <c r="E98" s="950"/>
      <c r="F98" s="374" t="s">
        <v>2713</v>
      </c>
      <c r="G98" s="374" t="s">
        <v>2714</v>
      </c>
      <c r="H98" s="956"/>
      <c r="I98" s="956"/>
      <c r="J98" s="956"/>
      <c r="K98" s="956"/>
      <c r="L98" s="950"/>
      <c r="M98" s="956"/>
      <c r="N98" s="956"/>
      <c r="O98" s="961"/>
      <c r="P98" s="950"/>
      <c r="Q98" s="950"/>
      <c r="R98" s="950"/>
    </row>
    <row r="99" spans="1:18" ht="10.35" customHeight="1">
      <c r="A99" s="1008"/>
      <c r="B99" s="1008"/>
      <c r="C99" s="1008"/>
      <c r="D99" s="956"/>
      <c r="E99" s="950"/>
      <c r="F99" s="374" t="s">
        <v>2715</v>
      </c>
      <c r="G99" s="374" t="s">
        <v>2716</v>
      </c>
      <c r="H99" s="956"/>
      <c r="I99" s="956"/>
      <c r="J99" s="956"/>
      <c r="K99" s="956"/>
      <c r="L99" s="950"/>
      <c r="M99" s="956"/>
      <c r="N99" s="956"/>
      <c r="O99" s="961"/>
      <c r="P99" s="950"/>
      <c r="Q99" s="950"/>
      <c r="R99" s="950"/>
    </row>
    <row r="100" spans="1:18" ht="10.35" customHeight="1">
      <c r="A100" s="1008"/>
      <c r="B100" s="1008"/>
      <c r="C100" s="1008"/>
      <c r="D100" s="956"/>
      <c r="E100" s="950"/>
      <c r="F100" s="374" t="s">
        <v>2717</v>
      </c>
      <c r="G100" s="374" t="s">
        <v>2718</v>
      </c>
      <c r="H100" s="956"/>
      <c r="I100" s="956"/>
      <c r="J100" s="956"/>
      <c r="K100" s="956"/>
      <c r="L100" s="950"/>
      <c r="M100" s="956"/>
      <c r="N100" s="956"/>
      <c r="O100" s="961"/>
      <c r="P100" s="950"/>
      <c r="Q100" s="950"/>
      <c r="R100" s="950"/>
    </row>
    <row r="101" spans="1:18" ht="10.35" customHeight="1">
      <c r="A101" s="1008"/>
      <c r="B101" s="1008"/>
      <c r="C101" s="1008"/>
      <c r="D101" s="956"/>
      <c r="E101" s="950"/>
      <c r="F101" s="374" t="s">
        <v>2719</v>
      </c>
      <c r="G101" s="374" t="s">
        <v>2720</v>
      </c>
      <c r="H101" s="956"/>
      <c r="I101" s="956"/>
      <c r="J101" s="956"/>
      <c r="K101" s="956"/>
      <c r="L101" s="950"/>
      <c r="M101" s="956"/>
      <c r="N101" s="956"/>
      <c r="O101" s="961"/>
      <c r="P101" s="950"/>
      <c r="Q101" s="950"/>
      <c r="R101" s="950"/>
    </row>
    <row r="102" spans="1:18" ht="10.35" customHeight="1">
      <c r="A102" s="1008"/>
      <c r="B102" s="1008"/>
      <c r="C102" s="1008"/>
      <c r="D102" s="956"/>
      <c r="E102" s="950"/>
      <c r="F102" s="374" t="s">
        <v>2721</v>
      </c>
      <c r="G102" s="374" t="s">
        <v>2722</v>
      </c>
      <c r="H102" s="956"/>
      <c r="I102" s="956"/>
      <c r="J102" s="956"/>
      <c r="K102" s="956"/>
      <c r="L102" s="950"/>
      <c r="M102" s="956"/>
      <c r="N102" s="956"/>
      <c r="O102" s="961"/>
      <c r="P102" s="950"/>
      <c r="Q102" s="950"/>
      <c r="R102" s="950"/>
    </row>
    <row r="103" spans="1:18" ht="10.35" customHeight="1">
      <c r="A103" s="1008"/>
      <c r="B103" s="1008"/>
      <c r="C103" s="1008"/>
      <c r="D103" s="956"/>
      <c r="E103" s="950"/>
      <c r="F103" s="374" t="s">
        <v>2723</v>
      </c>
      <c r="G103" s="374" t="s">
        <v>2724</v>
      </c>
      <c r="H103" s="956"/>
      <c r="I103" s="956"/>
      <c r="J103" s="956"/>
      <c r="K103" s="956"/>
      <c r="L103" s="950"/>
      <c r="M103" s="956"/>
      <c r="N103" s="956"/>
      <c r="O103" s="961"/>
      <c r="P103" s="950"/>
      <c r="Q103" s="950"/>
      <c r="R103" s="950"/>
    </row>
    <row r="104" spans="1:18" ht="10.35" customHeight="1">
      <c r="A104" s="1008"/>
      <c r="B104" s="1008"/>
      <c r="C104" s="1008"/>
      <c r="D104" s="956"/>
      <c r="E104" s="950"/>
      <c r="F104" s="374" t="s">
        <v>2725</v>
      </c>
      <c r="G104" s="374" t="s">
        <v>2726</v>
      </c>
      <c r="H104" s="956"/>
      <c r="I104" s="956"/>
      <c r="J104" s="956"/>
      <c r="K104" s="956"/>
      <c r="L104" s="950"/>
      <c r="M104" s="956"/>
      <c r="N104" s="956"/>
      <c r="O104" s="961"/>
      <c r="P104" s="950"/>
      <c r="Q104" s="950"/>
      <c r="R104" s="950"/>
    </row>
    <row r="105" spans="1:18" ht="10.35" customHeight="1">
      <c r="A105" s="1008"/>
      <c r="B105" s="1008"/>
      <c r="C105" s="1008"/>
      <c r="D105" s="956"/>
      <c r="E105" s="950"/>
      <c r="F105" s="374" t="s">
        <v>2727</v>
      </c>
      <c r="G105" s="374" t="s">
        <v>2728</v>
      </c>
      <c r="H105" s="956"/>
      <c r="I105" s="956"/>
      <c r="J105" s="956"/>
      <c r="K105" s="956"/>
      <c r="L105" s="950"/>
      <c r="M105" s="956"/>
      <c r="N105" s="956"/>
      <c r="O105" s="961"/>
      <c r="P105" s="950"/>
      <c r="Q105" s="950"/>
      <c r="R105" s="950"/>
    </row>
    <row r="106" spans="1:18" ht="10.35" customHeight="1">
      <c r="A106" s="1008"/>
      <c r="B106" s="1008"/>
      <c r="C106" s="1008"/>
      <c r="D106" s="956"/>
      <c r="E106" s="950"/>
      <c r="F106" s="374" t="s">
        <v>2729</v>
      </c>
      <c r="G106" s="374" t="s">
        <v>2730</v>
      </c>
      <c r="H106" s="956"/>
      <c r="I106" s="956"/>
      <c r="J106" s="956"/>
      <c r="K106" s="956"/>
      <c r="L106" s="950"/>
      <c r="M106" s="956"/>
      <c r="N106" s="956"/>
      <c r="O106" s="961"/>
      <c r="P106" s="950"/>
      <c r="Q106" s="950"/>
      <c r="R106" s="950"/>
    </row>
    <row r="107" spans="1:18" ht="10.35" customHeight="1">
      <c r="A107" s="1008"/>
      <c r="B107" s="1008"/>
      <c r="C107" s="1008"/>
      <c r="D107" s="956"/>
      <c r="E107" s="950"/>
      <c r="F107" s="374" t="s">
        <v>2731</v>
      </c>
      <c r="G107" s="374" t="s">
        <v>2732</v>
      </c>
      <c r="H107" s="956"/>
      <c r="I107" s="956"/>
      <c r="J107" s="956"/>
      <c r="K107" s="956"/>
      <c r="L107" s="950"/>
      <c r="M107" s="956"/>
      <c r="N107" s="956"/>
      <c r="O107" s="961"/>
      <c r="P107" s="950"/>
      <c r="Q107" s="950"/>
      <c r="R107" s="950"/>
    </row>
    <row r="108" spans="1:18" ht="10.35" customHeight="1">
      <c r="A108" s="1008"/>
      <c r="B108" s="1008"/>
      <c r="C108" s="1008"/>
      <c r="D108" s="956"/>
      <c r="E108" s="950"/>
      <c r="F108" s="374" t="s">
        <v>2733</v>
      </c>
      <c r="G108" s="374" t="s">
        <v>2734</v>
      </c>
      <c r="H108" s="956"/>
      <c r="I108" s="956"/>
      <c r="J108" s="956"/>
      <c r="K108" s="956"/>
      <c r="L108" s="950"/>
      <c r="M108" s="956"/>
      <c r="N108" s="956"/>
      <c r="O108" s="961"/>
      <c r="P108" s="950"/>
      <c r="Q108" s="950"/>
      <c r="R108" s="950"/>
    </row>
    <row r="109" spans="1:18" ht="10.35" customHeight="1">
      <c r="A109" s="1008"/>
      <c r="B109" s="1008"/>
      <c r="C109" s="1008"/>
      <c r="D109" s="956"/>
      <c r="E109" s="950"/>
      <c r="F109" s="374" t="s">
        <v>2735</v>
      </c>
      <c r="G109" s="374" t="s">
        <v>2736</v>
      </c>
      <c r="H109" s="956"/>
      <c r="I109" s="956"/>
      <c r="J109" s="956"/>
      <c r="K109" s="956"/>
      <c r="L109" s="950"/>
      <c r="M109" s="956"/>
      <c r="N109" s="956"/>
      <c r="O109" s="961"/>
      <c r="P109" s="950"/>
      <c r="Q109" s="950"/>
      <c r="R109" s="950"/>
    </row>
    <row r="110" spans="1:18" ht="10.35" customHeight="1">
      <c r="A110" s="1008"/>
      <c r="B110" s="1008"/>
      <c r="C110" s="1008"/>
      <c r="D110" s="956"/>
      <c r="E110" s="950"/>
      <c r="F110" s="374" t="s">
        <v>2737</v>
      </c>
      <c r="G110" s="374" t="s">
        <v>2738</v>
      </c>
      <c r="H110" s="956"/>
      <c r="I110" s="956"/>
      <c r="J110" s="956"/>
      <c r="K110" s="956"/>
      <c r="L110" s="950"/>
      <c r="M110" s="956"/>
      <c r="N110" s="956"/>
      <c r="O110" s="961"/>
      <c r="P110" s="950"/>
      <c r="Q110" s="950"/>
      <c r="R110" s="950"/>
    </row>
    <row r="111" spans="1:18" ht="10.35" customHeight="1">
      <c r="A111" s="1008"/>
      <c r="B111" s="1008"/>
      <c r="C111" s="1008"/>
      <c r="D111" s="956"/>
      <c r="E111" s="950"/>
      <c r="F111" s="374" t="s">
        <v>2739</v>
      </c>
      <c r="G111" s="374" t="s">
        <v>2740</v>
      </c>
      <c r="H111" s="956"/>
      <c r="I111" s="956"/>
      <c r="J111" s="956"/>
      <c r="K111" s="956"/>
      <c r="L111" s="950"/>
      <c r="M111" s="956"/>
      <c r="N111" s="956"/>
      <c r="O111" s="961"/>
      <c r="P111" s="950"/>
      <c r="Q111" s="950"/>
      <c r="R111" s="950"/>
    </row>
    <row r="112" spans="1:18" ht="10.35" customHeight="1">
      <c r="A112" s="1008"/>
      <c r="B112" s="1008"/>
      <c r="C112" s="1008"/>
      <c r="D112" s="956"/>
      <c r="E112" s="950"/>
      <c r="F112" s="374" t="s">
        <v>2741</v>
      </c>
      <c r="G112" s="374" t="s">
        <v>2742</v>
      </c>
      <c r="H112" s="956"/>
      <c r="I112" s="956"/>
      <c r="J112" s="956"/>
      <c r="K112" s="956"/>
      <c r="L112" s="950"/>
      <c r="M112" s="956"/>
      <c r="N112" s="956"/>
      <c r="O112" s="961"/>
      <c r="P112" s="950"/>
      <c r="Q112" s="950"/>
      <c r="R112" s="950"/>
    </row>
    <row r="113" spans="1:18" ht="10.35" customHeight="1">
      <c r="A113" s="1008"/>
      <c r="B113" s="1008"/>
      <c r="C113" s="1008"/>
      <c r="D113" s="956"/>
      <c r="E113" s="950"/>
      <c r="F113" s="374" t="s">
        <v>2743</v>
      </c>
      <c r="G113" s="374" t="s">
        <v>2744</v>
      </c>
      <c r="H113" s="956"/>
      <c r="I113" s="956"/>
      <c r="J113" s="956"/>
      <c r="K113" s="956"/>
      <c r="L113" s="950"/>
      <c r="M113" s="956"/>
      <c r="N113" s="956"/>
      <c r="O113" s="961"/>
      <c r="P113" s="950"/>
      <c r="Q113" s="950"/>
      <c r="R113" s="950"/>
    </row>
    <row r="114" spans="1:18" ht="10.35" customHeight="1">
      <c r="A114" s="1008"/>
      <c r="B114" s="1008"/>
      <c r="C114" s="1008"/>
      <c r="D114" s="956"/>
      <c r="E114" s="950"/>
      <c r="F114" s="374" t="s">
        <v>2745</v>
      </c>
      <c r="G114" s="374" t="s">
        <v>2746</v>
      </c>
      <c r="H114" s="956"/>
      <c r="I114" s="956"/>
      <c r="J114" s="956"/>
      <c r="K114" s="956"/>
      <c r="L114" s="950"/>
      <c r="M114" s="956"/>
      <c r="N114" s="956"/>
      <c r="O114" s="961"/>
      <c r="P114" s="950"/>
      <c r="Q114" s="950"/>
      <c r="R114" s="950"/>
    </row>
    <row r="115" spans="1:18" ht="10.35" customHeight="1">
      <c r="A115" s="1008"/>
      <c r="B115" s="1008"/>
      <c r="C115" s="1008"/>
      <c r="D115" s="956"/>
      <c r="E115" s="950"/>
      <c r="F115" s="374" t="s">
        <v>2747</v>
      </c>
      <c r="G115" s="374" t="s">
        <v>2748</v>
      </c>
      <c r="H115" s="956"/>
      <c r="I115" s="956"/>
      <c r="J115" s="956"/>
      <c r="K115" s="956"/>
      <c r="L115" s="950"/>
      <c r="M115" s="956"/>
      <c r="N115" s="956"/>
      <c r="O115" s="961"/>
      <c r="P115" s="950"/>
      <c r="Q115" s="950"/>
      <c r="R115" s="950"/>
    </row>
    <row r="116" spans="1:18" ht="10.35" customHeight="1">
      <c r="A116" s="1008"/>
      <c r="B116" s="1008"/>
      <c r="C116" s="1008"/>
      <c r="D116" s="956"/>
      <c r="E116" s="950"/>
      <c r="F116" s="374" t="s">
        <v>2749</v>
      </c>
      <c r="G116" s="374" t="s">
        <v>2750</v>
      </c>
      <c r="H116" s="956"/>
      <c r="I116" s="956"/>
      <c r="J116" s="956"/>
      <c r="K116" s="956"/>
      <c r="L116" s="950"/>
      <c r="M116" s="956"/>
      <c r="N116" s="956"/>
      <c r="O116" s="961"/>
      <c r="P116" s="950"/>
      <c r="Q116" s="950"/>
      <c r="R116" s="950"/>
    </row>
    <row r="117" spans="1:18" ht="10.35" customHeight="1">
      <c r="A117" s="1008"/>
      <c r="B117" s="1008"/>
      <c r="C117" s="1008"/>
      <c r="D117" s="956"/>
      <c r="E117" s="950"/>
      <c r="F117" s="374" t="s">
        <v>2751</v>
      </c>
      <c r="G117" s="374" t="s">
        <v>2752</v>
      </c>
      <c r="H117" s="956"/>
      <c r="I117" s="956"/>
      <c r="J117" s="956"/>
      <c r="K117" s="956"/>
      <c r="L117" s="950"/>
      <c r="M117" s="956"/>
      <c r="N117" s="956"/>
      <c r="O117" s="961"/>
      <c r="P117" s="950"/>
      <c r="Q117" s="950"/>
      <c r="R117" s="950"/>
    </row>
    <row r="118" spans="1:18" ht="10.35" customHeight="1">
      <c r="A118" s="1008"/>
      <c r="B118" s="1008"/>
      <c r="C118" s="1008"/>
      <c r="D118" s="956"/>
      <c r="E118" s="950"/>
      <c r="F118" s="374" t="s">
        <v>2753</v>
      </c>
      <c r="G118" s="374" t="s">
        <v>2754</v>
      </c>
      <c r="H118" s="956"/>
      <c r="I118" s="956"/>
      <c r="J118" s="956"/>
      <c r="K118" s="956"/>
      <c r="L118" s="950"/>
      <c r="M118" s="956"/>
      <c r="N118" s="956"/>
      <c r="O118" s="961"/>
      <c r="P118" s="950"/>
      <c r="Q118" s="950"/>
      <c r="R118" s="950"/>
    </row>
    <row r="119" spans="1:18" ht="10.35" customHeight="1">
      <c r="A119" s="1008"/>
      <c r="B119" s="1008"/>
      <c r="C119" s="1008"/>
      <c r="D119" s="956"/>
      <c r="E119" s="950"/>
      <c r="F119" s="374" t="s">
        <v>2755</v>
      </c>
      <c r="G119" s="374" t="s">
        <v>2756</v>
      </c>
      <c r="H119" s="956"/>
      <c r="I119" s="956"/>
      <c r="J119" s="956"/>
      <c r="K119" s="956"/>
      <c r="L119" s="950"/>
      <c r="M119" s="956"/>
      <c r="N119" s="956"/>
      <c r="O119" s="961"/>
      <c r="P119" s="950"/>
      <c r="Q119" s="950"/>
      <c r="R119" s="950"/>
    </row>
    <row r="120" spans="1:18" ht="10.35" customHeight="1">
      <c r="A120" s="1008"/>
      <c r="B120" s="1008"/>
      <c r="C120" s="1008"/>
      <c r="D120" s="956"/>
      <c r="E120" s="950"/>
      <c r="F120" s="374" t="s">
        <v>2757</v>
      </c>
      <c r="G120" s="374" t="s">
        <v>2758</v>
      </c>
      <c r="H120" s="956"/>
      <c r="I120" s="956"/>
      <c r="J120" s="956"/>
      <c r="K120" s="956"/>
      <c r="L120" s="950"/>
      <c r="M120" s="956"/>
      <c r="N120" s="956"/>
      <c r="O120" s="961"/>
      <c r="P120" s="950"/>
      <c r="Q120" s="950"/>
      <c r="R120" s="950"/>
    </row>
    <row r="121" spans="1:18" ht="10.35" customHeight="1">
      <c r="A121" s="1008"/>
      <c r="B121" s="1008"/>
      <c r="C121" s="1008"/>
      <c r="D121" s="956"/>
      <c r="E121" s="950"/>
      <c r="F121" s="374" t="s">
        <v>2759</v>
      </c>
      <c r="G121" s="374" t="s">
        <v>2760</v>
      </c>
      <c r="H121" s="956"/>
      <c r="I121" s="956"/>
      <c r="J121" s="956"/>
      <c r="K121" s="956"/>
      <c r="L121" s="950"/>
      <c r="M121" s="956"/>
      <c r="N121" s="956"/>
      <c r="O121" s="961"/>
      <c r="P121" s="950"/>
      <c r="Q121" s="950"/>
      <c r="R121" s="950"/>
    </row>
    <row r="122" spans="1:18" ht="68.25" customHeight="1">
      <c r="A122" s="1009"/>
      <c r="B122" s="1009"/>
      <c r="C122" s="1009"/>
      <c r="D122" s="957"/>
      <c r="E122" s="951"/>
      <c r="F122" s="374" t="s">
        <v>2761</v>
      </c>
      <c r="G122" s="374" t="s">
        <v>2762</v>
      </c>
      <c r="H122" s="957"/>
      <c r="I122" s="957"/>
      <c r="J122" s="957"/>
      <c r="K122" s="957"/>
      <c r="L122" s="951"/>
      <c r="M122" s="957"/>
      <c r="N122" s="957"/>
      <c r="O122" s="961"/>
      <c r="P122" s="951"/>
      <c r="Q122" s="951"/>
      <c r="R122" s="951"/>
    </row>
    <row r="123" spans="1:18" ht="10.35" customHeight="1">
      <c r="A123" s="964" t="s">
        <v>3703</v>
      </c>
      <c r="B123" s="964" t="s">
        <v>3704</v>
      </c>
      <c r="C123" s="964" t="s">
        <v>3705</v>
      </c>
      <c r="D123" s="955" t="s">
        <v>2709</v>
      </c>
      <c r="E123" s="949" t="s">
        <v>2690</v>
      </c>
      <c r="F123" s="374" t="s">
        <v>2710</v>
      </c>
      <c r="G123" s="374" t="s">
        <v>2711</v>
      </c>
      <c r="H123" s="955"/>
      <c r="I123" s="955"/>
      <c r="J123" s="955"/>
      <c r="K123" s="955"/>
      <c r="L123" s="949" t="s">
        <v>1027</v>
      </c>
      <c r="M123" s="955"/>
      <c r="N123" s="955" t="s">
        <v>3706</v>
      </c>
      <c r="O123" s="961" t="s">
        <v>2179</v>
      </c>
      <c r="P123" s="949" t="s">
        <v>2140</v>
      </c>
      <c r="Q123" s="949" t="s">
        <v>2140</v>
      </c>
      <c r="R123" s="949" t="s">
        <v>2180</v>
      </c>
    </row>
    <row r="124" spans="1:18" ht="10.35" customHeight="1">
      <c r="A124" s="964"/>
      <c r="B124" s="964"/>
      <c r="C124" s="964"/>
      <c r="D124" s="956"/>
      <c r="E124" s="950"/>
      <c r="F124" s="374" t="s">
        <v>2713</v>
      </c>
      <c r="G124" s="374" t="s">
        <v>2714</v>
      </c>
      <c r="H124" s="956"/>
      <c r="I124" s="956"/>
      <c r="J124" s="956"/>
      <c r="K124" s="956"/>
      <c r="L124" s="950"/>
      <c r="M124" s="956"/>
      <c r="N124" s="956"/>
      <c r="O124" s="961"/>
      <c r="P124" s="950"/>
      <c r="Q124" s="950"/>
      <c r="R124" s="950"/>
    </row>
    <row r="125" spans="1:18" ht="10.35" customHeight="1">
      <c r="A125" s="964"/>
      <c r="B125" s="964"/>
      <c r="C125" s="964"/>
      <c r="D125" s="956"/>
      <c r="E125" s="950"/>
      <c r="F125" s="374" t="s">
        <v>2715</v>
      </c>
      <c r="G125" s="374" t="s">
        <v>2716</v>
      </c>
      <c r="H125" s="956"/>
      <c r="I125" s="956"/>
      <c r="J125" s="956"/>
      <c r="K125" s="956"/>
      <c r="L125" s="950"/>
      <c r="M125" s="956"/>
      <c r="N125" s="956"/>
      <c r="O125" s="961"/>
      <c r="P125" s="950"/>
      <c r="Q125" s="950"/>
      <c r="R125" s="950"/>
    </row>
    <row r="126" spans="1:18" ht="10.35" customHeight="1">
      <c r="A126" s="964"/>
      <c r="B126" s="964"/>
      <c r="C126" s="964"/>
      <c r="D126" s="956"/>
      <c r="E126" s="950"/>
      <c r="F126" s="374" t="s">
        <v>2717</v>
      </c>
      <c r="G126" s="374" t="s">
        <v>2718</v>
      </c>
      <c r="H126" s="956"/>
      <c r="I126" s="956"/>
      <c r="J126" s="956"/>
      <c r="K126" s="956"/>
      <c r="L126" s="950"/>
      <c r="M126" s="956"/>
      <c r="N126" s="956"/>
      <c r="O126" s="961"/>
      <c r="P126" s="950"/>
      <c r="Q126" s="950"/>
      <c r="R126" s="950"/>
    </row>
    <row r="127" spans="1:18" ht="10.35" customHeight="1">
      <c r="A127" s="964"/>
      <c r="B127" s="964"/>
      <c r="C127" s="964"/>
      <c r="D127" s="956"/>
      <c r="E127" s="950"/>
      <c r="F127" s="374" t="s">
        <v>2719</v>
      </c>
      <c r="G127" s="374" t="s">
        <v>2720</v>
      </c>
      <c r="H127" s="956"/>
      <c r="I127" s="956"/>
      <c r="J127" s="956"/>
      <c r="K127" s="956"/>
      <c r="L127" s="950"/>
      <c r="M127" s="956"/>
      <c r="N127" s="956"/>
      <c r="O127" s="961"/>
      <c r="P127" s="950"/>
      <c r="Q127" s="950"/>
      <c r="R127" s="950"/>
    </row>
    <row r="128" spans="1:18" ht="10.35" customHeight="1">
      <c r="A128" s="964"/>
      <c r="B128" s="964"/>
      <c r="C128" s="964"/>
      <c r="D128" s="956"/>
      <c r="E128" s="950"/>
      <c r="F128" s="374" t="s">
        <v>2721</v>
      </c>
      <c r="G128" s="374" t="s">
        <v>2722</v>
      </c>
      <c r="H128" s="956"/>
      <c r="I128" s="956"/>
      <c r="J128" s="956"/>
      <c r="K128" s="956"/>
      <c r="L128" s="950"/>
      <c r="M128" s="956"/>
      <c r="N128" s="956"/>
      <c r="O128" s="961"/>
      <c r="P128" s="950"/>
      <c r="Q128" s="950"/>
      <c r="R128" s="950"/>
    </row>
    <row r="129" spans="1:18" ht="10.35" customHeight="1">
      <c r="A129" s="964"/>
      <c r="B129" s="964"/>
      <c r="C129" s="964"/>
      <c r="D129" s="956"/>
      <c r="E129" s="950"/>
      <c r="F129" s="374" t="s">
        <v>2723</v>
      </c>
      <c r="G129" s="374" t="s">
        <v>2724</v>
      </c>
      <c r="H129" s="956"/>
      <c r="I129" s="956"/>
      <c r="J129" s="956"/>
      <c r="K129" s="956"/>
      <c r="L129" s="950"/>
      <c r="M129" s="956"/>
      <c r="N129" s="956"/>
      <c r="O129" s="961"/>
      <c r="P129" s="950"/>
      <c r="Q129" s="950"/>
      <c r="R129" s="950"/>
    </row>
    <row r="130" spans="1:18" ht="10.35" customHeight="1">
      <c r="A130" s="964"/>
      <c r="B130" s="964"/>
      <c r="C130" s="964"/>
      <c r="D130" s="956"/>
      <c r="E130" s="950"/>
      <c r="F130" s="374" t="s">
        <v>2725</v>
      </c>
      <c r="G130" s="374" t="s">
        <v>2726</v>
      </c>
      <c r="H130" s="956"/>
      <c r="I130" s="956"/>
      <c r="J130" s="956"/>
      <c r="K130" s="956"/>
      <c r="L130" s="950"/>
      <c r="M130" s="956"/>
      <c r="N130" s="956"/>
      <c r="O130" s="961"/>
      <c r="P130" s="950"/>
      <c r="Q130" s="950"/>
      <c r="R130" s="950"/>
    </row>
    <row r="131" spans="1:18" ht="10.35" customHeight="1">
      <c r="A131" s="964"/>
      <c r="B131" s="964"/>
      <c r="C131" s="964"/>
      <c r="D131" s="956"/>
      <c r="E131" s="950"/>
      <c r="F131" s="374" t="s">
        <v>2727</v>
      </c>
      <c r="G131" s="374" t="s">
        <v>2728</v>
      </c>
      <c r="H131" s="956"/>
      <c r="I131" s="956"/>
      <c r="J131" s="956"/>
      <c r="K131" s="956"/>
      <c r="L131" s="950"/>
      <c r="M131" s="956"/>
      <c r="N131" s="956"/>
      <c r="O131" s="961"/>
      <c r="P131" s="950"/>
      <c r="Q131" s="950"/>
      <c r="R131" s="950"/>
    </row>
    <row r="132" spans="1:18" ht="10.35" customHeight="1">
      <c r="A132" s="964"/>
      <c r="B132" s="964"/>
      <c r="C132" s="964"/>
      <c r="D132" s="956"/>
      <c r="E132" s="950"/>
      <c r="F132" s="374" t="s">
        <v>2729</v>
      </c>
      <c r="G132" s="374" t="s">
        <v>2730</v>
      </c>
      <c r="H132" s="956"/>
      <c r="I132" s="956"/>
      <c r="J132" s="956"/>
      <c r="K132" s="956"/>
      <c r="L132" s="950"/>
      <c r="M132" s="956"/>
      <c r="N132" s="956"/>
      <c r="O132" s="961"/>
      <c r="P132" s="950"/>
      <c r="Q132" s="950"/>
      <c r="R132" s="950"/>
    </row>
    <row r="133" spans="1:18" ht="10.35" customHeight="1">
      <c r="A133" s="964"/>
      <c r="B133" s="964"/>
      <c r="C133" s="964"/>
      <c r="D133" s="956"/>
      <c r="E133" s="950"/>
      <c r="F133" s="374" t="s">
        <v>2731</v>
      </c>
      <c r="G133" s="374" t="s">
        <v>2732</v>
      </c>
      <c r="H133" s="956"/>
      <c r="I133" s="956"/>
      <c r="J133" s="956"/>
      <c r="K133" s="956"/>
      <c r="L133" s="950"/>
      <c r="M133" s="956"/>
      <c r="N133" s="956"/>
      <c r="O133" s="961"/>
      <c r="P133" s="950"/>
      <c r="Q133" s="950"/>
      <c r="R133" s="950"/>
    </row>
    <row r="134" spans="1:18" ht="10.35" customHeight="1">
      <c r="A134" s="964"/>
      <c r="B134" s="964"/>
      <c r="C134" s="964"/>
      <c r="D134" s="956"/>
      <c r="E134" s="950"/>
      <c r="F134" s="374" t="s">
        <v>2733</v>
      </c>
      <c r="G134" s="374" t="s">
        <v>2734</v>
      </c>
      <c r="H134" s="956"/>
      <c r="I134" s="956"/>
      <c r="J134" s="956"/>
      <c r="K134" s="956"/>
      <c r="L134" s="950"/>
      <c r="M134" s="956"/>
      <c r="N134" s="956"/>
      <c r="O134" s="961"/>
      <c r="P134" s="950"/>
      <c r="Q134" s="950"/>
      <c r="R134" s="950"/>
    </row>
    <row r="135" spans="1:18" ht="10.35" customHeight="1">
      <c r="A135" s="964"/>
      <c r="B135" s="964"/>
      <c r="C135" s="964"/>
      <c r="D135" s="956"/>
      <c r="E135" s="950"/>
      <c r="F135" s="374" t="s">
        <v>2735</v>
      </c>
      <c r="G135" s="374" t="s">
        <v>2736</v>
      </c>
      <c r="H135" s="956"/>
      <c r="I135" s="956"/>
      <c r="J135" s="956"/>
      <c r="K135" s="956"/>
      <c r="L135" s="950"/>
      <c r="M135" s="956"/>
      <c r="N135" s="956"/>
      <c r="O135" s="961"/>
      <c r="P135" s="950"/>
      <c r="Q135" s="950"/>
      <c r="R135" s="950"/>
    </row>
    <row r="136" spans="1:18" ht="10.35" customHeight="1">
      <c r="A136" s="964"/>
      <c r="B136" s="964"/>
      <c r="C136" s="964"/>
      <c r="D136" s="956"/>
      <c r="E136" s="950"/>
      <c r="F136" s="374" t="s">
        <v>2737</v>
      </c>
      <c r="G136" s="374" t="s">
        <v>2738</v>
      </c>
      <c r="H136" s="956"/>
      <c r="I136" s="956"/>
      <c r="J136" s="956"/>
      <c r="K136" s="956"/>
      <c r="L136" s="950"/>
      <c r="M136" s="956"/>
      <c r="N136" s="956"/>
      <c r="O136" s="961"/>
      <c r="P136" s="950"/>
      <c r="Q136" s="950"/>
      <c r="R136" s="950"/>
    </row>
    <row r="137" spans="1:18" ht="10.35" customHeight="1">
      <c r="A137" s="964"/>
      <c r="B137" s="964"/>
      <c r="C137" s="964"/>
      <c r="D137" s="956"/>
      <c r="E137" s="950"/>
      <c r="F137" s="374" t="s">
        <v>2739</v>
      </c>
      <c r="G137" s="374" t="s">
        <v>2740</v>
      </c>
      <c r="H137" s="956"/>
      <c r="I137" s="956"/>
      <c r="J137" s="956"/>
      <c r="K137" s="956"/>
      <c r="L137" s="950"/>
      <c r="M137" s="956"/>
      <c r="N137" s="956"/>
      <c r="O137" s="961"/>
      <c r="P137" s="950"/>
      <c r="Q137" s="950"/>
      <c r="R137" s="950"/>
    </row>
    <row r="138" spans="1:18" ht="10.35" customHeight="1">
      <c r="A138" s="964"/>
      <c r="B138" s="964"/>
      <c r="C138" s="964"/>
      <c r="D138" s="956"/>
      <c r="E138" s="950"/>
      <c r="F138" s="374" t="s">
        <v>2741</v>
      </c>
      <c r="G138" s="374" t="s">
        <v>2742</v>
      </c>
      <c r="H138" s="956"/>
      <c r="I138" s="956"/>
      <c r="J138" s="956"/>
      <c r="K138" s="956"/>
      <c r="L138" s="950"/>
      <c r="M138" s="956"/>
      <c r="N138" s="956"/>
      <c r="O138" s="961"/>
      <c r="P138" s="950"/>
      <c r="Q138" s="950"/>
      <c r="R138" s="950"/>
    </row>
    <row r="139" spans="1:18" ht="10.35" customHeight="1">
      <c r="A139" s="964"/>
      <c r="B139" s="964"/>
      <c r="C139" s="964"/>
      <c r="D139" s="956"/>
      <c r="E139" s="950"/>
      <c r="F139" s="374" t="s">
        <v>2743</v>
      </c>
      <c r="G139" s="374" t="s">
        <v>2744</v>
      </c>
      <c r="H139" s="956"/>
      <c r="I139" s="956"/>
      <c r="J139" s="956"/>
      <c r="K139" s="956"/>
      <c r="L139" s="950"/>
      <c r="M139" s="956"/>
      <c r="N139" s="956"/>
      <c r="O139" s="961"/>
      <c r="P139" s="950"/>
      <c r="Q139" s="950"/>
      <c r="R139" s="950"/>
    </row>
    <row r="140" spans="1:18" ht="10.35" customHeight="1">
      <c r="A140" s="964"/>
      <c r="B140" s="964"/>
      <c r="C140" s="964"/>
      <c r="D140" s="956"/>
      <c r="E140" s="950"/>
      <c r="F140" s="374" t="s">
        <v>2745</v>
      </c>
      <c r="G140" s="374" t="s">
        <v>2746</v>
      </c>
      <c r="H140" s="956"/>
      <c r="I140" s="956"/>
      <c r="J140" s="956"/>
      <c r="K140" s="956"/>
      <c r="L140" s="950"/>
      <c r="M140" s="956"/>
      <c r="N140" s="956"/>
      <c r="O140" s="961"/>
      <c r="P140" s="950"/>
      <c r="Q140" s="950"/>
      <c r="R140" s="950"/>
    </row>
    <row r="141" spans="1:18" ht="10.35" customHeight="1">
      <c r="A141" s="964"/>
      <c r="B141" s="964"/>
      <c r="C141" s="964"/>
      <c r="D141" s="956"/>
      <c r="E141" s="950"/>
      <c r="F141" s="374" t="s">
        <v>2747</v>
      </c>
      <c r="G141" s="374" t="s">
        <v>2748</v>
      </c>
      <c r="H141" s="956"/>
      <c r="I141" s="956"/>
      <c r="J141" s="956"/>
      <c r="K141" s="956"/>
      <c r="L141" s="950"/>
      <c r="M141" s="956"/>
      <c r="N141" s="956"/>
      <c r="O141" s="961"/>
      <c r="P141" s="950"/>
      <c r="Q141" s="950"/>
      <c r="R141" s="950"/>
    </row>
    <row r="142" spans="1:18" ht="10.35" customHeight="1">
      <c r="A142" s="964"/>
      <c r="B142" s="964"/>
      <c r="C142" s="964"/>
      <c r="D142" s="956"/>
      <c r="E142" s="950"/>
      <c r="F142" s="374" t="s">
        <v>2749</v>
      </c>
      <c r="G142" s="374" t="s">
        <v>2750</v>
      </c>
      <c r="H142" s="956"/>
      <c r="I142" s="956"/>
      <c r="J142" s="956"/>
      <c r="K142" s="956"/>
      <c r="L142" s="950"/>
      <c r="M142" s="956"/>
      <c r="N142" s="956"/>
      <c r="O142" s="961"/>
      <c r="P142" s="950"/>
      <c r="Q142" s="950"/>
      <c r="R142" s="950"/>
    </row>
    <row r="143" spans="1:18" ht="10.35" customHeight="1">
      <c r="A143" s="964"/>
      <c r="B143" s="964"/>
      <c r="C143" s="964"/>
      <c r="D143" s="956"/>
      <c r="E143" s="950"/>
      <c r="F143" s="374" t="s">
        <v>2751</v>
      </c>
      <c r="G143" s="374" t="s">
        <v>2752</v>
      </c>
      <c r="H143" s="956"/>
      <c r="I143" s="956"/>
      <c r="J143" s="956"/>
      <c r="K143" s="956"/>
      <c r="L143" s="950"/>
      <c r="M143" s="956"/>
      <c r="N143" s="956"/>
      <c r="O143" s="961"/>
      <c r="P143" s="950"/>
      <c r="Q143" s="950"/>
      <c r="R143" s="950"/>
    </row>
    <row r="144" spans="1:18" ht="10.35" customHeight="1">
      <c r="A144" s="964"/>
      <c r="B144" s="964"/>
      <c r="C144" s="964"/>
      <c r="D144" s="956"/>
      <c r="E144" s="950"/>
      <c r="F144" s="374" t="s">
        <v>2753</v>
      </c>
      <c r="G144" s="374" t="s">
        <v>2754</v>
      </c>
      <c r="H144" s="956"/>
      <c r="I144" s="956"/>
      <c r="J144" s="956"/>
      <c r="K144" s="956"/>
      <c r="L144" s="950"/>
      <c r="M144" s="956"/>
      <c r="N144" s="956"/>
      <c r="O144" s="961"/>
      <c r="P144" s="950"/>
      <c r="Q144" s="950"/>
      <c r="R144" s="950"/>
    </row>
    <row r="145" spans="1:18" ht="10.35" customHeight="1">
      <c r="A145" s="964"/>
      <c r="B145" s="964"/>
      <c r="C145" s="964"/>
      <c r="D145" s="956"/>
      <c r="E145" s="950"/>
      <c r="F145" s="374" t="s">
        <v>2755</v>
      </c>
      <c r="G145" s="374" t="s">
        <v>2756</v>
      </c>
      <c r="H145" s="956"/>
      <c r="I145" s="956"/>
      <c r="J145" s="956"/>
      <c r="K145" s="956"/>
      <c r="L145" s="950"/>
      <c r="M145" s="956"/>
      <c r="N145" s="956"/>
      <c r="O145" s="961"/>
      <c r="P145" s="950"/>
      <c r="Q145" s="950"/>
      <c r="R145" s="950"/>
    </row>
    <row r="146" spans="1:18" ht="10.35" customHeight="1">
      <c r="A146" s="964"/>
      <c r="B146" s="964"/>
      <c r="C146" s="964"/>
      <c r="D146" s="956"/>
      <c r="E146" s="950"/>
      <c r="F146" s="374" t="s">
        <v>2757</v>
      </c>
      <c r="G146" s="374" t="s">
        <v>2758</v>
      </c>
      <c r="H146" s="956"/>
      <c r="I146" s="956"/>
      <c r="J146" s="956"/>
      <c r="K146" s="956"/>
      <c r="L146" s="950"/>
      <c r="M146" s="956"/>
      <c r="N146" s="956"/>
      <c r="O146" s="961"/>
      <c r="P146" s="950"/>
      <c r="Q146" s="950"/>
      <c r="R146" s="950"/>
    </row>
    <row r="147" spans="1:18" ht="10.35" customHeight="1">
      <c r="A147" s="964"/>
      <c r="B147" s="964"/>
      <c r="C147" s="964"/>
      <c r="D147" s="956"/>
      <c r="E147" s="950"/>
      <c r="F147" s="374" t="s">
        <v>2759</v>
      </c>
      <c r="G147" s="374" t="s">
        <v>2760</v>
      </c>
      <c r="H147" s="956"/>
      <c r="I147" s="956"/>
      <c r="J147" s="956"/>
      <c r="K147" s="956"/>
      <c r="L147" s="950"/>
      <c r="M147" s="956"/>
      <c r="N147" s="956"/>
      <c r="O147" s="961"/>
      <c r="P147" s="950"/>
      <c r="Q147" s="950"/>
      <c r="R147" s="950"/>
    </row>
    <row r="148" spans="1:18" ht="64.5" customHeight="1">
      <c r="A148" s="964"/>
      <c r="B148" s="964"/>
      <c r="C148" s="964"/>
      <c r="D148" s="957"/>
      <c r="E148" s="951"/>
      <c r="F148" s="374" t="s">
        <v>2761</v>
      </c>
      <c r="G148" s="374" t="s">
        <v>2762</v>
      </c>
      <c r="H148" s="957"/>
      <c r="I148" s="957"/>
      <c r="J148" s="957"/>
      <c r="K148" s="957"/>
      <c r="L148" s="951"/>
      <c r="M148" s="957"/>
      <c r="N148" s="957"/>
      <c r="O148" s="961"/>
      <c r="P148" s="951"/>
      <c r="Q148" s="951"/>
      <c r="R148" s="951"/>
    </row>
    <row r="149" spans="1:18">
      <c r="A149" s="243" t="s">
        <v>3707</v>
      </c>
      <c r="B149" s="242"/>
      <c r="C149" s="239"/>
      <c r="D149" s="240"/>
      <c r="E149" s="438"/>
      <c r="F149" s="240"/>
      <c r="G149" s="240"/>
      <c r="H149" s="240"/>
      <c r="I149" s="240"/>
      <c r="J149" s="240"/>
      <c r="K149" s="240"/>
      <c r="L149" s="240"/>
      <c r="M149" s="240"/>
      <c r="N149" s="240"/>
      <c r="O149" s="240"/>
      <c r="P149" s="240"/>
      <c r="Q149" s="240"/>
      <c r="R149" s="341"/>
    </row>
  </sheetData>
  <sortState xmlns:xlrd2="http://schemas.microsoft.com/office/spreadsheetml/2017/richdata2" ref="A77:R123">
    <sortCondition ref="A77:A123"/>
  </sortState>
  <mergeCells count="116">
    <mergeCell ref="B73:B75"/>
    <mergeCell ref="D73:D75"/>
    <mergeCell ref="R94:R96"/>
    <mergeCell ref="R97:R122"/>
    <mergeCell ref="A94:A96"/>
    <mergeCell ref="B94:B96"/>
    <mergeCell ref="C94:C96"/>
    <mergeCell ref="D94:D96"/>
    <mergeCell ref="E94:E96"/>
    <mergeCell ref="H94:H96"/>
    <mergeCell ref="I94:I96"/>
    <mergeCell ref="J94:J96"/>
    <mergeCell ref="K94:K96"/>
    <mergeCell ref="L94:L96"/>
    <mergeCell ref="M94:M96"/>
    <mergeCell ref="N94:N96"/>
    <mergeCell ref="N97:N122"/>
    <mergeCell ref="O97:O122"/>
    <mergeCell ref="P97:P122"/>
    <mergeCell ref="L97:L122"/>
    <mergeCell ref="M97:M122"/>
    <mergeCell ref="H97:H122"/>
    <mergeCell ref="A97:A122"/>
    <mergeCell ref="B97:B122"/>
    <mergeCell ref="C97:C122"/>
    <mergeCell ref="P94:P96"/>
    <mergeCell ref="I91:I93"/>
    <mergeCell ref="Q94:Q96"/>
    <mergeCell ref="O123:O148"/>
    <mergeCell ref="P123:P148"/>
    <mergeCell ref="Q123:Q148"/>
    <mergeCell ref="A123:A148"/>
    <mergeCell ref="B123:B148"/>
    <mergeCell ref="C123:C148"/>
    <mergeCell ref="D123:D148"/>
    <mergeCell ref="Q97:Q122"/>
    <mergeCell ref="K97:K122"/>
    <mergeCell ref="E97:E122"/>
    <mergeCell ref="D97:D122"/>
    <mergeCell ref="J97:J122"/>
    <mergeCell ref="O94:O96"/>
    <mergeCell ref="J91:J93"/>
    <mergeCell ref="K91:K93"/>
    <mergeCell ref="A91:A93"/>
    <mergeCell ref="B91:B93"/>
    <mergeCell ref="C91:C93"/>
    <mergeCell ref="D91:D93"/>
    <mergeCell ref="M64:M72"/>
    <mergeCell ref="I8:I61"/>
    <mergeCell ref="J8:J61"/>
    <mergeCell ref="K8:K61"/>
    <mergeCell ref="R123:R148"/>
    <mergeCell ref="L123:L148"/>
    <mergeCell ref="M123:M148"/>
    <mergeCell ref="N123:N148"/>
    <mergeCell ref="E123:E148"/>
    <mergeCell ref="H123:H148"/>
    <mergeCell ref="I123:I148"/>
    <mergeCell ref="J123:J148"/>
    <mergeCell ref="K123:K148"/>
    <mergeCell ref="I97:I122"/>
    <mergeCell ref="O91:O93"/>
    <mergeCell ref="P91:P93"/>
    <mergeCell ref="Q91:Q93"/>
    <mergeCell ref="R91:R93"/>
    <mergeCell ref="L91:L93"/>
    <mergeCell ref="M91:M93"/>
    <mergeCell ref="N91:N93"/>
    <mergeCell ref="M73:M75"/>
    <mergeCell ref="E91:E93"/>
    <mergeCell ref="H91:H93"/>
    <mergeCell ref="R73:R75"/>
    <mergeCell ref="Q73:Q75"/>
    <mergeCell ref="N64:N72"/>
    <mergeCell ref="N73:N75"/>
    <mergeCell ref="O73:O75"/>
    <mergeCell ref="P73:P75"/>
    <mergeCell ref="O64:O72"/>
    <mergeCell ref="P64:P72"/>
    <mergeCell ref="Q64:Q72"/>
    <mergeCell ref="R64:R72"/>
    <mergeCell ref="Q8:Q61"/>
    <mergeCell ref="L8:L61"/>
    <mergeCell ref="F3:G3"/>
    <mergeCell ref="O4:Q4"/>
    <mergeCell ref="H3:K3"/>
    <mergeCell ref="H4:K4"/>
    <mergeCell ref="R8:R61"/>
    <mergeCell ref="M8:M61"/>
    <mergeCell ref="N8:N61"/>
    <mergeCell ref="O8:O61"/>
    <mergeCell ref="P8:P61"/>
    <mergeCell ref="A8:A61"/>
    <mergeCell ref="B8:B61"/>
    <mergeCell ref="C8:C61"/>
    <mergeCell ref="A64:A72"/>
    <mergeCell ref="B64:B72"/>
    <mergeCell ref="D64:D72"/>
    <mergeCell ref="E64:E72"/>
    <mergeCell ref="L73:L75"/>
    <mergeCell ref="L64:L72"/>
    <mergeCell ref="K73:K75"/>
    <mergeCell ref="H64:H72"/>
    <mergeCell ref="I64:I72"/>
    <mergeCell ref="J64:J72"/>
    <mergeCell ref="K64:K72"/>
    <mergeCell ref="C64:C72"/>
    <mergeCell ref="C73:C75"/>
    <mergeCell ref="D8:D61"/>
    <mergeCell ref="E8:E61"/>
    <mergeCell ref="H8:H61"/>
    <mergeCell ref="E73:E75"/>
    <mergeCell ref="H73:H75"/>
    <mergeCell ref="I73:I75"/>
    <mergeCell ref="J73:J75"/>
    <mergeCell ref="A73:A75"/>
  </mergeCells>
  <phoneticPr fontId="102" type="noConversion"/>
  <pageMargins left="0.23622047244094491" right="0.23622047244094491" top="0.74803149606299213" bottom="0.74803149606299213" header="0.31496062992125984" footer="0.31496062992125984"/>
  <pageSetup paperSize="8" scale="48"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1" stopIfTrue="1" id="{82D80DF8-078E-4046-92D2-DEC5A472C4A3}">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CA1F607A-C1DD-440C-8765-8D980E1F971A}">
            <xm:f>'C:\Windows\system32\IC.Green.Net\IC_User_DFS\Users\deel1\Desktop\[Maternity Services Data Set Technical Output Specification.xlsm]MAT101Booking'!#REF!=yes</xm:f>
            <x14:dxf>
              <fill>
                <patternFill>
                  <bgColor indexed="43"/>
                </patternFill>
              </fill>
            </x14:dxf>
          </x14:cfRule>
          <xm:sqref>N76</xm:sqref>
        </x14:conditionalFormatting>
        <x14:conditionalFormatting xmlns:xm="http://schemas.microsoft.com/office/excel/2006/main">
          <x14:cfRule type="expression" priority="5" stopIfTrue="1" id="{D8806A8C-77F8-4E86-A367-3CE16F30B686}">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BE98908F-5EF4-4D17-ADBA-1DFF33AD2ADA}">
            <xm:f>'C:\Windows\system32\IC.Green.Net\IC_User_DFS\Users\deel1\Desktop\[Maternity Services Data Set Technical Output Specification.xlsm]MAT101Booking'!#REF!=yes</xm:f>
            <x14:dxf>
              <fill>
                <patternFill>
                  <bgColor indexed="43"/>
                </patternFill>
              </fill>
            </x14:dxf>
          </x14:cfRule>
          <xm:sqref>N77</xm:sqref>
        </x14:conditionalFormatting>
        <x14:conditionalFormatting xmlns:xm="http://schemas.microsoft.com/office/excel/2006/main">
          <x14:cfRule type="expression" priority="3" stopIfTrue="1" id="{FF212F74-F2F0-4FF2-A4F9-C47FA0E55FE7}">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0151163A-86B8-4248-8C8B-D02B2261D381}">
            <xm:f>'C:\Windows\system32\IC.Green.Net\IC_User_DFS\Users\deel1\Desktop\[Maternity Services Data Set Technical Output Specification.xlsm]MAT101Booking'!#REF!=yes</xm:f>
            <x14:dxf>
              <fill>
                <patternFill>
                  <bgColor indexed="43"/>
                </patternFill>
              </fill>
            </x14:dxf>
          </x14:cfRule>
          <xm:sqref>N78</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7">
    <tabColor theme="4" tint="0.59999389629810485"/>
    <pageSetUpPr fitToPage="1"/>
  </sheetPr>
  <dimension ref="A1:R105"/>
  <sheetViews>
    <sheetView zoomScaleNormal="100" workbookViewId="0"/>
  </sheetViews>
  <sheetFormatPr defaultRowHeight="13.2"/>
  <cols>
    <col min="1" max="1" width="9.44140625" customWidth="1"/>
    <col min="2" max="3" width="17.5546875" customWidth="1"/>
    <col min="4" max="4" width="30.77734375" customWidth="1"/>
    <col min="5" max="5" width="14" style="12" customWidth="1"/>
    <col min="6" max="6" width="10.77734375" customWidth="1"/>
    <col min="7" max="7" width="30.77734375" customWidth="1"/>
    <col min="8" max="9" width="11.5546875" customWidth="1"/>
    <col min="10" max="10" width="10.21875" customWidth="1"/>
    <col min="11" max="11" width="32.77734375" customWidth="1"/>
    <col min="12" max="12" width="14.21875" style="7" customWidth="1"/>
    <col min="13" max="13" width="102" customWidth="1"/>
    <col min="14" max="14" width="43.77734375" customWidth="1"/>
    <col min="15" max="15" width="13.77734375" customWidth="1"/>
    <col min="16" max="16" width="12.5546875" customWidth="1"/>
    <col min="17" max="17" width="13.77734375" customWidth="1"/>
    <col min="18" max="18" width="13.21875" customWidth="1"/>
  </cols>
  <sheetData>
    <row r="1" spans="1:18" s="12" customFormat="1">
      <c r="A1" s="490" t="s">
        <v>2075</v>
      </c>
      <c r="B1" s="490" t="s">
        <v>2075</v>
      </c>
      <c r="C1" s="490" t="s">
        <v>2075</v>
      </c>
      <c r="D1" s="490" t="s">
        <v>2075</v>
      </c>
      <c r="E1" s="490" t="s">
        <v>2075</v>
      </c>
      <c r="F1" s="490" t="s">
        <v>2075</v>
      </c>
      <c r="G1" s="490" t="s">
        <v>2075</v>
      </c>
      <c r="H1" s="490" t="s">
        <v>2078</v>
      </c>
      <c r="I1" s="490" t="s">
        <v>2078</v>
      </c>
      <c r="J1" s="490" t="s">
        <v>2078</v>
      </c>
      <c r="K1" s="490" t="s">
        <v>2078</v>
      </c>
      <c r="L1" s="490" t="s">
        <v>2075</v>
      </c>
      <c r="M1" s="490" t="s">
        <v>2078</v>
      </c>
      <c r="N1" s="490" t="s">
        <v>2078</v>
      </c>
      <c r="O1" s="490" t="s">
        <v>2078</v>
      </c>
      <c r="P1" s="490" t="s">
        <v>2078</v>
      </c>
      <c r="Q1" s="490" t="s">
        <v>2078</v>
      </c>
      <c r="R1" s="490" t="s">
        <v>2075</v>
      </c>
    </row>
    <row r="2" spans="1:18" s="8" customFormat="1" ht="10.199999999999999">
      <c r="A2" s="238" t="s">
        <v>3708</v>
      </c>
      <c r="B2" s="234"/>
      <c r="C2" s="230"/>
      <c r="D2" s="227"/>
      <c r="E2" s="434"/>
      <c r="F2" s="227"/>
      <c r="G2" s="227"/>
      <c r="H2" s="227"/>
      <c r="I2" s="227"/>
      <c r="J2" s="227"/>
      <c r="K2" s="227"/>
      <c r="L2" s="227"/>
      <c r="M2" s="228"/>
      <c r="N2" s="227"/>
      <c r="O2" s="227"/>
      <c r="P2" s="227"/>
      <c r="Q2" s="227"/>
      <c r="R2" s="229"/>
    </row>
    <row r="3" spans="1:18" ht="85.5" customHeight="1">
      <c r="A3" s="582" t="s">
        <v>1163</v>
      </c>
      <c r="B3" s="582"/>
      <c r="C3" s="582"/>
      <c r="D3" s="591"/>
      <c r="E3" s="592"/>
      <c r="F3" s="1044" t="s">
        <v>3709</v>
      </c>
      <c r="G3" s="1045"/>
      <c r="H3" s="1044" t="s">
        <v>3710</v>
      </c>
      <c r="I3" s="1045"/>
      <c r="J3" s="1045"/>
      <c r="K3" s="1046"/>
      <c r="L3" s="578" t="s">
        <v>2952</v>
      </c>
      <c r="M3" s="579" t="str">
        <f>"Group-level error/warning messages:"&amp;"
"&amp;IF(VLOOKUP(LEFT($A3,6),MDI,20,0)=0,"",VLOOKUP(LEFT($A3,6),MDI,20,0))</f>
        <v>Group-level error/warning messages:
CYP10301 - Group rejected - More than one CYP103 provided for this Service Request Identifier + Other Reason For Referral (Community Care) combination. Service Request Identifier=&lt;C103902&gt; Other Reason For Referral=&lt;C103010&gt;
CYP10302 - Group rejected - No valid CYP101 group transmitted for this Service Request Identifier. Service Request Identifier=&lt;C103902&gt;</v>
      </c>
      <c r="N3" s="580"/>
      <c r="O3" s="580"/>
      <c r="P3" s="580"/>
      <c r="Q3" s="580"/>
      <c r="R3" s="581"/>
    </row>
    <row r="4" spans="1:18" ht="83.85" customHeight="1">
      <c r="A4" s="212" t="s">
        <v>2084</v>
      </c>
      <c r="B4" s="211" t="s">
        <v>2122</v>
      </c>
      <c r="C4" s="211" t="s">
        <v>162</v>
      </c>
      <c r="D4" s="211" t="s">
        <v>87</v>
      </c>
      <c r="E4" s="216" t="s">
        <v>116</v>
      </c>
      <c r="F4" s="216" t="s">
        <v>2092</v>
      </c>
      <c r="G4" s="211" t="s">
        <v>76</v>
      </c>
      <c r="H4" s="910" t="s">
        <v>2324</v>
      </c>
      <c r="I4" s="911"/>
      <c r="J4" s="911"/>
      <c r="K4" s="912"/>
      <c r="L4" s="213" t="s">
        <v>2124</v>
      </c>
      <c r="M4" s="211" t="s">
        <v>771</v>
      </c>
      <c r="N4" s="211" t="s">
        <v>2125</v>
      </c>
      <c r="O4" s="910" t="s">
        <v>2126</v>
      </c>
      <c r="P4" s="911"/>
      <c r="Q4" s="912"/>
      <c r="R4" s="211" t="s">
        <v>2115</v>
      </c>
    </row>
    <row r="5" spans="1:18" ht="41.25" customHeight="1">
      <c r="A5" s="211"/>
      <c r="B5" s="211"/>
      <c r="C5" s="211"/>
      <c r="D5" s="211"/>
      <c r="E5" s="216"/>
      <c r="F5" s="211"/>
      <c r="G5" s="211"/>
      <c r="H5" s="216" t="s">
        <v>2127</v>
      </c>
      <c r="I5" s="216" t="s">
        <v>2128</v>
      </c>
      <c r="J5" s="216" t="s">
        <v>2129</v>
      </c>
      <c r="K5" s="216" t="s">
        <v>767</v>
      </c>
      <c r="L5" s="213"/>
      <c r="M5" s="211"/>
      <c r="N5" s="211" t="s">
        <v>2130</v>
      </c>
      <c r="O5" s="211" t="s">
        <v>2131</v>
      </c>
      <c r="P5" s="211" t="s">
        <v>2132</v>
      </c>
      <c r="Q5" s="211" t="s">
        <v>2133</v>
      </c>
      <c r="R5" s="211"/>
    </row>
    <row r="6" spans="1:18" s="8" customFormat="1" ht="86.25" customHeight="1">
      <c r="A6" s="16" t="s">
        <v>3711</v>
      </c>
      <c r="B6" s="16" t="s">
        <v>991</v>
      </c>
      <c r="C6" s="16" t="s">
        <v>3116</v>
      </c>
      <c r="D6" s="9" t="s">
        <v>3712</v>
      </c>
      <c r="E6" s="49" t="s">
        <v>146</v>
      </c>
      <c r="F6" s="58"/>
      <c r="G6" s="58"/>
      <c r="H6" s="49" t="s">
        <v>2138</v>
      </c>
      <c r="I6" s="49" t="s">
        <v>2138</v>
      </c>
      <c r="J6" s="49" t="s">
        <v>25</v>
      </c>
      <c r="K6" s="58" t="s">
        <v>1294</v>
      </c>
      <c r="L6" s="39" t="s">
        <v>1148</v>
      </c>
      <c r="M6" s="64" t="str">
        <f>IF(VLOOKUP($A6,MDI,20,0)=0,"",VLOOKUP($A6,MDI,20,0))</f>
        <v>CYP10303 - Record rejected - Service Request Identifier is blank.
CYP10304 - Record rejected - Service Request Identifier has incorrect data format. Service Request Identifier=&lt;C103902&gt;</v>
      </c>
      <c r="N6" s="78"/>
      <c r="O6" s="39" t="s">
        <v>2140</v>
      </c>
      <c r="P6" s="108" t="s">
        <v>2140</v>
      </c>
      <c r="Q6" s="108" t="s">
        <v>2140</v>
      </c>
      <c r="R6" s="108" t="s">
        <v>3713</v>
      </c>
    </row>
    <row r="7" spans="1:18" s="8" customFormat="1" ht="10.199999999999999">
      <c r="A7" s="1002" t="s">
        <v>314</v>
      </c>
      <c r="B7" s="1002" t="s">
        <v>316</v>
      </c>
      <c r="C7" s="1002" t="s">
        <v>3714</v>
      </c>
      <c r="D7" s="921" t="s">
        <v>3715</v>
      </c>
      <c r="E7" s="927" t="s">
        <v>2429</v>
      </c>
      <c r="F7" s="49" t="s">
        <v>3318</v>
      </c>
      <c r="G7" s="58" t="s">
        <v>3319</v>
      </c>
      <c r="H7" s="927" t="s">
        <v>2138</v>
      </c>
      <c r="I7" s="927" t="s">
        <v>2138</v>
      </c>
      <c r="J7" s="927" t="s">
        <v>2148</v>
      </c>
      <c r="K7" s="921" t="s">
        <v>1294</v>
      </c>
      <c r="L7" s="927" t="s">
        <v>1148</v>
      </c>
      <c r="M7" s="921" t="str">
        <f>IF(VLOOKUP($A7,MDI,20,0)=0,"",VLOOKUP($A7,MDI,20,0))</f>
        <v>CYP10305 - Record rejected - Other Reason For Referral (Community Care) is blank. Service Request Identifier=&lt;C103902&gt; Local Patient Identifier (Extended)=&lt;C101901&gt;
CYP10306 - Record rejected - Other Reason For Referral (Community Care) has incorrect data format. Service Request Identifier=&lt;C103902&gt; Local Patient Identifier (Extended)=&lt;C101901&gt;
CYP10307 - Warning - Other Reason For Referral (Community Care) contains an invalid national code. Service Request Identifier=&lt;C103902&gt; Local Patient Identifier (Extended)=&lt;C101901&gt; Other Reason For Referral (Community Care)=&lt;C103010&gt;</v>
      </c>
      <c r="N7" s="937"/>
      <c r="O7" s="938" t="s">
        <v>2140</v>
      </c>
      <c r="P7" s="938" t="s">
        <v>2140</v>
      </c>
      <c r="Q7" s="938" t="s">
        <v>2140</v>
      </c>
      <c r="R7" s="938" t="s">
        <v>42</v>
      </c>
    </row>
    <row r="8" spans="1:18" s="8" customFormat="1" ht="10.199999999999999">
      <c r="A8" s="1003" t="e">
        <v>#N/A</v>
      </c>
      <c r="B8" s="1003" t="e">
        <v>#N/A</v>
      </c>
      <c r="C8" s="1003"/>
      <c r="D8" s="922" t="e">
        <v>#N/A</v>
      </c>
      <c r="E8" s="928" t="e">
        <v>#N/A</v>
      </c>
      <c r="F8" s="49" t="s">
        <v>3321</v>
      </c>
      <c r="G8" s="58" t="s">
        <v>3322</v>
      </c>
      <c r="H8" s="928" t="e">
        <v>#N/A</v>
      </c>
      <c r="I8" s="928" t="e">
        <v>#N/A</v>
      </c>
      <c r="J8" s="928" t="e">
        <v>#N/A</v>
      </c>
      <c r="K8" s="922" t="e">
        <v>#N/A</v>
      </c>
      <c r="L8" s="928"/>
      <c r="M8" s="922"/>
      <c r="N8" s="937"/>
      <c r="O8" s="938"/>
      <c r="P8" s="938"/>
      <c r="Q8" s="938"/>
      <c r="R8" s="938"/>
    </row>
    <row r="9" spans="1:18" s="8" customFormat="1" ht="10.199999999999999">
      <c r="A9" s="1003" t="e">
        <v>#N/A</v>
      </c>
      <c r="B9" s="1003" t="e">
        <v>#N/A</v>
      </c>
      <c r="C9" s="1003"/>
      <c r="D9" s="922" t="e">
        <v>#N/A</v>
      </c>
      <c r="E9" s="928" t="e">
        <v>#N/A</v>
      </c>
      <c r="F9" s="49" t="s">
        <v>3323</v>
      </c>
      <c r="G9" s="58" t="s">
        <v>3324</v>
      </c>
      <c r="H9" s="928" t="e">
        <v>#N/A</v>
      </c>
      <c r="I9" s="928" t="e">
        <v>#N/A</v>
      </c>
      <c r="J9" s="928" t="e">
        <v>#N/A</v>
      </c>
      <c r="K9" s="922" t="e">
        <v>#N/A</v>
      </c>
      <c r="L9" s="928"/>
      <c r="M9" s="922"/>
      <c r="N9" s="937"/>
      <c r="O9" s="938"/>
      <c r="P9" s="938"/>
      <c r="Q9" s="938"/>
      <c r="R9" s="938"/>
    </row>
    <row r="10" spans="1:18" s="8" customFormat="1" ht="10.199999999999999">
      <c r="A10" s="1003" t="e">
        <v>#N/A</v>
      </c>
      <c r="B10" s="1003" t="e">
        <v>#N/A</v>
      </c>
      <c r="C10" s="1003"/>
      <c r="D10" s="922" t="e">
        <v>#N/A</v>
      </c>
      <c r="E10" s="928" t="e">
        <v>#N/A</v>
      </c>
      <c r="F10" s="49" t="s">
        <v>3325</v>
      </c>
      <c r="G10" s="58" t="s">
        <v>3326</v>
      </c>
      <c r="H10" s="928" t="e">
        <v>#N/A</v>
      </c>
      <c r="I10" s="928" t="e">
        <v>#N/A</v>
      </c>
      <c r="J10" s="928" t="e">
        <v>#N/A</v>
      </c>
      <c r="K10" s="922" t="e">
        <v>#N/A</v>
      </c>
      <c r="L10" s="928"/>
      <c r="M10" s="922"/>
      <c r="N10" s="937"/>
      <c r="O10" s="938"/>
      <c r="P10" s="938"/>
      <c r="Q10" s="938"/>
      <c r="R10" s="938"/>
    </row>
    <row r="11" spans="1:18" s="8" customFormat="1" ht="10.199999999999999">
      <c r="A11" s="1003" t="e">
        <v>#N/A</v>
      </c>
      <c r="B11" s="1003" t="e">
        <v>#N/A</v>
      </c>
      <c r="C11" s="1003"/>
      <c r="D11" s="922" t="e">
        <v>#N/A</v>
      </c>
      <c r="E11" s="928" t="e">
        <v>#N/A</v>
      </c>
      <c r="F11" s="49" t="s">
        <v>3327</v>
      </c>
      <c r="G11" s="58" t="s">
        <v>3328</v>
      </c>
      <c r="H11" s="928" t="e">
        <v>#N/A</v>
      </c>
      <c r="I11" s="928" t="e">
        <v>#N/A</v>
      </c>
      <c r="J11" s="928" t="e">
        <v>#N/A</v>
      </c>
      <c r="K11" s="922" t="e">
        <v>#N/A</v>
      </c>
      <c r="L11" s="928"/>
      <c r="M11" s="922"/>
      <c r="N11" s="937"/>
      <c r="O11" s="938"/>
      <c r="P11" s="938"/>
      <c r="Q11" s="938"/>
      <c r="R11" s="938"/>
    </row>
    <row r="12" spans="1:18" s="8" customFormat="1" ht="10.199999999999999">
      <c r="A12" s="1003" t="e">
        <v>#N/A</v>
      </c>
      <c r="B12" s="1003" t="e">
        <v>#N/A</v>
      </c>
      <c r="C12" s="1003"/>
      <c r="D12" s="922" t="e">
        <v>#N/A</v>
      </c>
      <c r="E12" s="928" t="e">
        <v>#N/A</v>
      </c>
      <c r="F12" s="49" t="s">
        <v>3329</v>
      </c>
      <c r="G12" s="58" t="s">
        <v>3330</v>
      </c>
      <c r="H12" s="928" t="e">
        <v>#N/A</v>
      </c>
      <c r="I12" s="928" t="e">
        <v>#N/A</v>
      </c>
      <c r="J12" s="928" t="e">
        <v>#N/A</v>
      </c>
      <c r="K12" s="922" t="e">
        <v>#N/A</v>
      </c>
      <c r="L12" s="928"/>
      <c r="M12" s="922"/>
      <c r="N12" s="937"/>
      <c r="O12" s="938"/>
      <c r="P12" s="938"/>
      <c r="Q12" s="938"/>
      <c r="R12" s="938"/>
    </row>
    <row r="13" spans="1:18" s="8" customFormat="1" ht="12.75" customHeight="1">
      <c r="A13" s="1003" t="e">
        <v>#N/A</v>
      </c>
      <c r="B13" s="1003" t="e">
        <v>#N/A</v>
      </c>
      <c r="C13" s="1003"/>
      <c r="D13" s="922" t="e">
        <v>#N/A</v>
      </c>
      <c r="E13" s="928" t="e">
        <v>#N/A</v>
      </c>
      <c r="F13" s="49" t="s">
        <v>3331</v>
      </c>
      <c r="G13" s="58" t="s">
        <v>3332</v>
      </c>
      <c r="H13" s="928" t="e">
        <v>#N/A</v>
      </c>
      <c r="I13" s="928" t="e">
        <v>#N/A</v>
      </c>
      <c r="J13" s="928" t="e">
        <v>#N/A</v>
      </c>
      <c r="K13" s="922" t="e">
        <v>#N/A</v>
      </c>
      <c r="L13" s="928"/>
      <c r="M13" s="922"/>
      <c r="N13" s="937"/>
      <c r="O13" s="938"/>
      <c r="P13" s="938"/>
      <c r="Q13" s="938"/>
      <c r="R13" s="938"/>
    </row>
    <row r="14" spans="1:18" s="8" customFormat="1" ht="12.75" customHeight="1">
      <c r="A14" s="1003" t="e">
        <v>#N/A</v>
      </c>
      <c r="B14" s="1003" t="e">
        <v>#N/A</v>
      </c>
      <c r="C14" s="1003"/>
      <c r="D14" s="922" t="e">
        <v>#N/A</v>
      </c>
      <c r="E14" s="928" t="e">
        <v>#N/A</v>
      </c>
      <c r="F14" s="49" t="s">
        <v>3333</v>
      </c>
      <c r="G14" s="58" t="s">
        <v>3334</v>
      </c>
      <c r="H14" s="928" t="e">
        <v>#N/A</v>
      </c>
      <c r="I14" s="928" t="e">
        <v>#N/A</v>
      </c>
      <c r="J14" s="928" t="e">
        <v>#N/A</v>
      </c>
      <c r="K14" s="922" t="e">
        <v>#N/A</v>
      </c>
      <c r="L14" s="928"/>
      <c r="M14" s="922"/>
      <c r="N14" s="937"/>
      <c r="O14" s="938"/>
      <c r="P14" s="938"/>
      <c r="Q14" s="938"/>
      <c r="R14" s="938"/>
    </row>
    <row r="15" spans="1:18" s="8" customFormat="1" ht="12.75" customHeight="1">
      <c r="A15" s="1003" t="e">
        <v>#N/A</v>
      </c>
      <c r="B15" s="1003" t="e">
        <v>#N/A</v>
      </c>
      <c r="C15" s="1003"/>
      <c r="D15" s="922" t="e">
        <v>#N/A</v>
      </c>
      <c r="E15" s="928" t="e">
        <v>#N/A</v>
      </c>
      <c r="F15" s="49" t="s">
        <v>3335</v>
      </c>
      <c r="G15" s="58" t="s">
        <v>3336</v>
      </c>
      <c r="H15" s="928" t="e">
        <v>#N/A</v>
      </c>
      <c r="I15" s="928" t="e">
        <v>#N/A</v>
      </c>
      <c r="J15" s="928" t="e">
        <v>#N/A</v>
      </c>
      <c r="K15" s="922" t="e">
        <v>#N/A</v>
      </c>
      <c r="L15" s="928"/>
      <c r="M15" s="922"/>
      <c r="N15" s="937"/>
      <c r="O15" s="938"/>
      <c r="P15" s="938"/>
      <c r="Q15" s="938"/>
      <c r="R15" s="938"/>
    </row>
    <row r="16" spans="1:18" s="8" customFormat="1" ht="12.75" customHeight="1">
      <c r="A16" s="1003" t="e">
        <v>#N/A</v>
      </c>
      <c r="B16" s="1003" t="e">
        <v>#N/A</v>
      </c>
      <c r="C16" s="1003"/>
      <c r="D16" s="922" t="e">
        <v>#N/A</v>
      </c>
      <c r="E16" s="928" t="e">
        <v>#N/A</v>
      </c>
      <c r="F16" s="49" t="s">
        <v>3337</v>
      </c>
      <c r="G16" s="58" t="s">
        <v>3338</v>
      </c>
      <c r="H16" s="928" t="e">
        <v>#N/A</v>
      </c>
      <c r="I16" s="928" t="e">
        <v>#N/A</v>
      </c>
      <c r="J16" s="928" t="e">
        <v>#N/A</v>
      </c>
      <c r="K16" s="922" t="e">
        <v>#N/A</v>
      </c>
      <c r="L16" s="928"/>
      <c r="M16" s="922"/>
      <c r="N16" s="937"/>
      <c r="O16" s="938"/>
      <c r="P16" s="938"/>
      <c r="Q16" s="938"/>
      <c r="R16" s="938"/>
    </row>
    <row r="17" spans="1:18" s="8" customFormat="1" ht="12.75" customHeight="1">
      <c r="A17" s="1003" t="e">
        <v>#N/A</v>
      </c>
      <c r="B17" s="1003" t="e">
        <v>#N/A</v>
      </c>
      <c r="C17" s="1003"/>
      <c r="D17" s="922" t="e">
        <v>#N/A</v>
      </c>
      <c r="E17" s="928" t="e">
        <v>#N/A</v>
      </c>
      <c r="F17" s="49" t="s">
        <v>3339</v>
      </c>
      <c r="G17" s="58" t="s">
        <v>3340</v>
      </c>
      <c r="H17" s="928" t="e">
        <v>#N/A</v>
      </c>
      <c r="I17" s="928" t="e">
        <v>#N/A</v>
      </c>
      <c r="J17" s="928" t="e">
        <v>#N/A</v>
      </c>
      <c r="K17" s="922" t="e">
        <v>#N/A</v>
      </c>
      <c r="L17" s="928"/>
      <c r="M17" s="922"/>
      <c r="N17" s="937"/>
      <c r="O17" s="938"/>
      <c r="P17" s="938"/>
      <c r="Q17" s="938"/>
      <c r="R17" s="938"/>
    </row>
    <row r="18" spans="1:18" s="8" customFormat="1" ht="12.75" customHeight="1">
      <c r="A18" s="1003" t="e">
        <v>#N/A</v>
      </c>
      <c r="B18" s="1003" t="e">
        <v>#N/A</v>
      </c>
      <c r="C18" s="1003"/>
      <c r="D18" s="922" t="e">
        <v>#N/A</v>
      </c>
      <c r="E18" s="928" t="e">
        <v>#N/A</v>
      </c>
      <c r="F18" s="49" t="s">
        <v>3341</v>
      </c>
      <c r="G18" s="58" t="s">
        <v>3342</v>
      </c>
      <c r="H18" s="928" t="e">
        <v>#N/A</v>
      </c>
      <c r="I18" s="928" t="e">
        <v>#N/A</v>
      </c>
      <c r="J18" s="928" t="e">
        <v>#N/A</v>
      </c>
      <c r="K18" s="922" t="e">
        <v>#N/A</v>
      </c>
      <c r="L18" s="928"/>
      <c r="M18" s="922"/>
      <c r="N18" s="937"/>
      <c r="O18" s="938"/>
      <c r="P18" s="938"/>
      <c r="Q18" s="938"/>
      <c r="R18" s="938"/>
    </row>
    <row r="19" spans="1:18" s="8" customFormat="1" ht="12.75" customHeight="1">
      <c r="A19" s="1003" t="e">
        <v>#N/A</v>
      </c>
      <c r="B19" s="1003" t="e">
        <v>#N/A</v>
      </c>
      <c r="C19" s="1003"/>
      <c r="D19" s="922" t="e">
        <v>#N/A</v>
      </c>
      <c r="E19" s="928" t="e">
        <v>#N/A</v>
      </c>
      <c r="F19" s="49" t="s">
        <v>3343</v>
      </c>
      <c r="G19" s="58" t="s">
        <v>3344</v>
      </c>
      <c r="H19" s="928" t="e">
        <v>#N/A</v>
      </c>
      <c r="I19" s="928" t="e">
        <v>#N/A</v>
      </c>
      <c r="J19" s="928" t="e">
        <v>#N/A</v>
      </c>
      <c r="K19" s="922" t="e">
        <v>#N/A</v>
      </c>
      <c r="L19" s="928"/>
      <c r="M19" s="922"/>
      <c r="N19" s="937"/>
      <c r="O19" s="938"/>
      <c r="P19" s="938"/>
      <c r="Q19" s="938"/>
      <c r="R19" s="938"/>
    </row>
    <row r="20" spans="1:18" s="8" customFormat="1" ht="12.75" customHeight="1">
      <c r="A20" s="1003" t="e">
        <v>#N/A</v>
      </c>
      <c r="B20" s="1003" t="e">
        <v>#N/A</v>
      </c>
      <c r="C20" s="1003"/>
      <c r="D20" s="922" t="e">
        <v>#N/A</v>
      </c>
      <c r="E20" s="928" t="e">
        <v>#N/A</v>
      </c>
      <c r="F20" s="49" t="s">
        <v>3345</v>
      </c>
      <c r="G20" s="58" t="s">
        <v>3346</v>
      </c>
      <c r="H20" s="928" t="e">
        <v>#N/A</v>
      </c>
      <c r="I20" s="928" t="e">
        <v>#N/A</v>
      </c>
      <c r="J20" s="928" t="e">
        <v>#N/A</v>
      </c>
      <c r="K20" s="922" t="e">
        <v>#N/A</v>
      </c>
      <c r="L20" s="928"/>
      <c r="M20" s="922"/>
      <c r="N20" s="937"/>
      <c r="O20" s="938"/>
      <c r="P20" s="938"/>
      <c r="Q20" s="938"/>
      <c r="R20" s="938"/>
    </row>
    <row r="21" spans="1:18" s="8" customFormat="1" ht="12.75" customHeight="1">
      <c r="A21" s="1003" t="e">
        <v>#N/A</v>
      </c>
      <c r="B21" s="1003" t="e">
        <v>#N/A</v>
      </c>
      <c r="C21" s="1003"/>
      <c r="D21" s="922" t="e">
        <v>#N/A</v>
      </c>
      <c r="E21" s="928" t="e">
        <v>#N/A</v>
      </c>
      <c r="F21" s="49" t="s">
        <v>3347</v>
      </c>
      <c r="G21" s="58" t="s">
        <v>3348</v>
      </c>
      <c r="H21" s="928" t="e">
        <v>#N/A</v>
      </c>
      <c r="I21" s="928" t="e">
        <v>#N/A</v>
      </c>
      <c r="J21" s="928" t="e">
        <v>#N/A</v>
      </c>
      <c r="K21" s="922" t="e">
        <v>#N/A</v>
      </c>
      <c r="L21" s="928"/>
      <c r="M21" s="922"/>
      <c r="N21" s="937"/>
      <c r="O21" s="938"/>
      <c r="P21" s="938"/>
      <c r="Q21" s="938"/>
      <c r="R21" s="938"/>
    </row>
    <row r="22" spans="1:18" s="8" customFormat="1" ht="12.75" customHeight="1">
      <c r="A22" s="1003" t="e">
        <v>#N/A</v>
      </c>
      <c r="B22" s="1003" t="e">
        <v>#N/A</v>
      </c>
      <c r="C22" s="1003"/>
      <c r="D22" s="922" t="e">
        <v>#N/A</v>
      </c>
      <c r="E22" s="928" t="e">
        <v>#N/A</v>
      </c>
      <c r="F22" s="49" t="s">
        <v>3349</v>
      </c>
      <c r="G22" s="58" t="s">
        <v>3350</v>
      </c>
      <c r="H22" s="928" t="e">
        <v>#N/A</v>
      </c>
      <c r="I22" s="928" t="e">
        <v>#N/A</v>
      </c>
      <c r="J22" s="928" t="e">
        <v>#N/A</v>
      </c>
      <c r="K22" s="922" t="e">
        <v>#N/A</v>
      </c>
      <c r="L22" s="928"/>
      <c r="M22" s="922"/>
      <c r="N22" s="937"/>
      <c r="O22" s="938"/>
      <c r="P22" s="938"/>
      <c r="Q22" s="938"/>
      <c r="R22" s="938"/>
    </row>
    <row r="23" spans="1:18" s="8" customFormat="1" ht="12.75" customHeight="1">
      <c r="A23" s="1003" t="e">
        <v>#N/A</v>
      </c>
      <c r="B23" s="1003" t="e">
        <v>#N/A</v>
      </c>
      <c r="C23" s="1003"/>
      <c r="D23" s="922" t="e">
        <v>#N/A</v>
      </c>
      <c r="E23" s="928" t="e">
        <v>#N/A</v>
      </c>
      <c r="F23" s="49" t="s">
        <v>3351</v>
      </c>
      <c r="G23" s="58" t="s">
        <v>3352</v>
      </c>
      <c r="H23" s="928" t="e">
        <v>#N/A</v>
      </c>
      <c r="I23" s="928" t="e">
        <v>#N/A</v>
      </c>
      <c r="J23" s="928" t="e">
        <v>#N/A</v>
      </c>
      <c r="K23" s="922" t="e">
        <v>#N/A</v>
      </c>
      <c r="L23" s="928"/>
      <c r="M23" s="922"/>
      <c r="N23" s="937"/>
      <c r="O23" s="938"/>
      <c r="P23" s="938"/>
      <c r="Q23" s="938"/>
      <c r="R23" s="938"/>
    </row>
    <row r="24" spans="1:18" s="8" customFormat="1" ht="12.75" customHeight="1">
      <c r="A24" s="1003" t="e">
        <v>#N/A</v>
      </c>
      <c r="B24" s="1003" t="e">
        <v>#N/A</v>
      </c>
      <c r="C24" s="1003"/>
      <c r="D24" s="922" t="e">
        <v>#N/A</v>
      </c>
      <c r="E24" s="928" t="e">
        <v>#N/A</v>
      </c>
      <c r="F24" s="49" t="s">
        <v>3353</v>
      </c>
      <c r="G24" s="58" t="s">
        <v>3354</v>
      </c>
      <c r="H24" s="928" t="e">
        <v>#N/A</v>
      </c>
      <c r="I24" s="928" t="e">
        <v>#N/A</v>
      </c>
      <c r="J24" s="928" t="e">
        <v>#N/A</v>
      </c>
      <c r="K24" s="922" t="e">
        <v>#N/A</v>
      </c>
      <c r="L24" s="928"/>
      <c r="M24" s="922"/>
      <c r="N24" s="937"/>
      <c r="O24" s="938"/>
      <c r="P24" s="938"/>
      <c r="Q24" s="938"/>
      <c r="R24" s="938"/>
    </row>
    <row r="25" spans="1:18" s="8" customFormat="1" ht="12.75" customHeight="1">
      <c r="A25" s="1003" t="e">
        <v>#N/A</v>
      </c>
      <c r="B25" s="1003" t="e">
        <v>#N/A</v>
      </c>
      <c r="C25" s="1003"/>
      <c r="D25" s="922" t="e">
        <v>#N/A</v>
      </c>
      <c r="E25" s="928" t="e">
        <v>#N/A</v>
      </c>
      <c r="F25" s="49" t="s">
        <v>3355</v>
      </c>
      <c r="G25" s="58" t="s">
        <v>3356</v>
      </c>
      <c r="H25" s="928" t="e">
        <v>#N/A</v>
      </c>
      <c r="I25" s="928" t="e">
        <v>#N/A</v>
      </c>
      <c r="J25" s="928" t="e">
        <v>#N/A</v>
      </c>
      <c r="K25" s="922" t="e">
        <v>#N/A</v>
      </c>
      <c r="L25" s="928"/>
      <c r="M25" s="922"/>
      <c r="N25" s="937"/>
      <c r="O25" s="938"/>
      <c r="P25" s="938"/>
      <c r="Q25" s="938"/>
      <c r="R25" s="938"/>
    </row>
    <row r="26" spans="1:18" s="8" customFormat="1" ht="12.75" customHeight="1">
      <c r="A26" s="1003" t="e">
        <v>#N/A</v>
      </c>
      <c r="B26" s="1003" t="e">
        <v>#N/A</v>
      </c>
      <c r="C26" s="1003"/>
      <c r="D26" s="922" t="e">
        <v>#N/A</v>
      </c>
      <c r="E26" s="928" t="e">
        <v>#N/A</v>
      </c>
      <c r="F26" s="49" t="s">
        <v>3357</v>
      </c>
      <c r="G26" s="58" t="s">
        <v>3358</v>
      </c>
      <c r="H26" s="928" t="e">
        <v>#N/A</v>
      </c>
      <c r="I26" s="928" t="e">
        <v>#N/A</v>
      </c>
      <c r="J26" s="928" t="e">
        <v>#N/A</v>
      </c>
      <c r="K26" s="922" t="e">
        <v>#N/A</v>
      </c>
      <c r="L26" s="928"/>
      <c r="M26" s="922"/>
      <c r="N26" s="937"/>
      <c r="O26" s="938"/>
      <c r="P26" s="938"/>
      <c r="Q26" s="938"/>
      <c r="R26" s="938"/>
    </row>
    <row r="27" spans="1:18" s="8" customFormat="1" ht="12.75" customHeight="1">
      <c r="A27" s="1003" t="e">
        <v>#N/A</v>
      </c>
      <c r="B27" s="1003" t="e">
        <v>#N/A</v>
      </c>
      <c r="C27" s="1003"/>
      <c r="D27" s="922" t="e">
        <v>#N/A</v>
      </c>
      <c r="E27" s="928" t="e">
        <v>#N/A</v>
      </c>
      <c r="F27" s="49" t="s">
        <v>3359</v>
      </c>
      <c r="G27" s="58" t="s">
        <v>3360</v>
      </c>
      <c r="H27" s="928" t="e">
        <v>#N/A</v>
      </c>
      <c r="I27" s="928" t="e">
        <v>#N/A</v>
      </c>
      <c r="J27" s="928" t="e">
        <v>#N/A</v>
      </c>
      <c r="K27" s="922" t="e">
        <v>#N/A</v>
      </c>
      <c r="L27" s="928"/>
      <c r="M27" s="922"/>
      <c r="N27" s="937"/>
      <c r="O27" s="938"/>
      <c r="P27" s="938"/>
      <c r="Q27" s="938"/>
      <c r="R27" s="938"/>
    </row>
    <row r="28" spans="1:18" s="8" customFormat="1" ht="12.75" customHeight="1">
      <c r="A28" s="1003" t="e">
        <v>#N/A</v>
      </c>
      <c r="B28" s="1003" t="e">
        <v>#N/A</v>
      </c>
      <c r="C28" s="1003"/>
      <c r="D28" s="922" t="e">
        <v>#N/A</v>
      </c>
      <c r="E28" s="928" t="e">
        <v>#N/A</v>
      </c>
      <c r="F28" s="49" t="s">
        <v>3361</v>
      </c>
      <c r="G28" s="58" t="s">
        <v>3362</v>
      </c>
      <c r="H28" s="928" t="e">
        <v>#N/A</v>
      </c>
      <c r="I28" s="928" t="e">
        <v>#N/A</v>
      </c>
      <c r="J28" s="928" t="e">
        <v>#N/A</v>
      </c>
      <c r="K28" s="922" t="e">
        <v>#N/A</v>
      </c>
      <c r="L28" s="928"/>
      <c r="M28" s="922"/>
      <c r="N28" s="937"/>
      <c r="O28" s="938"/>
      <c r="P28" s="938"/>
      <c r="Q28" s="938"/>
      <c r="R28" s="938"/>
    </row>
    <row r="29" spans="1:18" s="8" customFormat="1" ht="12.75" customHeight="1">
      <c r="A29" s="1003" t="e">
        <v>#N/A</v>
      </c>
      <c r="B29" s="1003" t="e">
        <v>#N/A</v>
      </c>
      <c r="C29" s="1003"/>
      <c r="D29" s="922" t="e">
        <v>#N/A</v>
      </c>
      <c r="E29" s="928" t="e">
        <v>#N/A</v>
      </c>
      <c r="F29" s="49" t="s">
        <v>3363</v>
      </c>
      <c r="G29" s="58" t="s">
        <v>3364</v>
      </c>
      <c r="H29" s="928" t="e">
        <v>#N/A</v>
      </c>
      <c r="I29" s="928" t="e">
        <v>#N/A</v>
      </c>
      <c r="J29" s="928" t="e">
        <v>#N/A</v>
      </c>
      <c r="K29" s="922" t="e">
        <v>#N/A</v>
      </c>
      <c r="L29" s="928"/>
      <c r="M29" s="922"/>
      <c r="N29" s="937"/>
      <c r="O29" s="938"/>
      <c r="P29" s="938"/>
      <c r="Q29" s="938"/>
      <c r="R29" s="938"/>
    </row>
    <row r="30" spans="1:18" s="8" customFormat="1" ht="12.75" customHeight="1">
      <c r="A30" s="1003" t="e">
        <v>#N/A</v>
      </c>
      <c r="B30" s="1003" t="e">
        <v>#N/A</v>
      </c>
      <c r="C30" s="1003"/>
      <c r="D30" s="922" t="e">
        <v>#N/A</v>
      </c>
      <c r="E30" s="928" t="e">
        <v>#N/A</v>
      </c>
      <c r="F30" s="49" t="s">
        <v>3365</v>
      </c>
      <c r="G30" s="58" t="s">
        <v>3366</v>
      </c>
      <c r="H30" s="928" t="e">
        <v>#N/A</v>
      </c>
      <c r="I30" s="928" t="e">
        <v>#N/A</v>
      </c>
      <c r="J30" s="928" t="e">
        <v>#N/A</v>
      </c>
      <c r="K30" s="922" t="e">
        <v>#N/A</v>
      </c>
      <c r="L30" s="928"/>
      <c r="M30" s="922"/>
      <c r="N30" s="937"/>
      <c r="O30" s="938"/>
      <c r="P30" s="938"/>
      <c r="Q30" s="938"/>
      <c r="R30" s="938"/>
    </row>
    <row r="31" spans="1:18" s="8" customFormat="1" ht="12.75" customHeight="1">
      <c r="A31" s="1003" t="e">
        <v>#N/A</v>
      </c>
      <c r="B31" s="1003" t="e">
        <v>#N/A</v>
      </c>
      <c r="C31" s="1003"/>
      <c r="D31" s="922" t="e">
        <v>#N/A</v>
      </c>
      <c r="E31" s="928" t="e">
        <v>#N/A</v>
      </c>
      <c r="F31" s="49" t="s">
        <v>3367</v>
      </c>
      <c r="G31" s="58" t="s">
        <v>3368</v>
      </c>
      <c r="H31" s="928" t="e">
        <v>#N/A</v>
      </c>
      <c r="I31" s="928" t="e">
        <v>#N/A</v>
      </c>
      <c r="J31" s="928" t="e">
        <v>#N/A</v>
      </c>
      <c r="K31" s="922" t="e">
        <v>#N/A</v>
      </c>
      <c r="L31" s="928"/>
      <c r="M31" s="922"/>
      <c r="N31" s="937"/>
      <c r="O31" s="938"/>
      <c r="P31" s="938"/>
      <c r="Q31" s="938"/>
      <c r="R31" s="938"/>
    </row>
    <row r="32" spans="1:18" s="8" customFormat="1" ht="12.75" customHeight="1">
      <c r="A32" s="1003" t="e">
        <v>#N/A</v>
      </c>
      <c r="B32" s="1003" t="e">
        <v>#N/A</v>
      </c>
      <c r="C32" s="1003"/>
      <c r="D32" s="922" t="e">
        <v>#N/A</v>
      </c>
      <c r="E32" s="928" t="e">
        <v>#N/A</v>
      </c>
      <c r="F32" s="49" t="s">
        <v>3369</v>
      </c>
      <c r="G32" s="58" t="s">
        <v>3370</v>
      </c>
      <c r="H32" s="928" t="e">
        <v>#N/A</v>
      </c>
      <c r="I32" s="928" t="e">
        <v>#N/A</v>
      </c>
      <c r="J32" s="928" t="e">
        <v>#N/A</v>
      </c>
      <c r="K32" s="922" t="e">
        <v>#N/A</v>
      </c>
      <c r="L32" s="928"/>
      <c r="M32" s="922"/>
      <c r="N32" s="937"/>
      <c r="O32" s="938"/>
      <c r="P32" s="938"/>
      <c r="Q32" s="938"/>
      <c r="R32" s="938"/>
    </row>
    <row r="33" spans="1:18" s="8" customFormat="1" ht="12.75" customHeight="1">
      <c r="A33" s="1003" t="e">
        <v>#N/A</v>
      </c>
      <c r="B33" s="1003" t="e">
        <v>#N/A</v>
      </c>
      <c r="C33" s="1003"/>
      <c r="D33" s="922" t="e">
        <v>#N/A</v>
      </c>
      <c r="E33" s="928" t="e">
        <v>#N/A</v>
      </c>
      <c r="F33" s="49" t="s">
        <v>3371</v>
      </c>
      <c r="G33" s="58" t="s">
        <v>3372</v>
      </c>
      <c r="H33" s="928" t="e">
        <v>#N/A</v>
      </c>
      <c r="I33" s="928" t="e">
        <v>#N/A</v>
      </c>
      <c r="J33" s="928" t="e">
        <v>#N/A</v>
      </c>
      <c r="K33" s="922" t="e">
        <v>#N/A</v>
      </c>
      <c r="L33" s="928"/>
      <c r="M33" s="922"/>
      <c r="N33" s="937"/>
      <c r="O33" s="938"/>
      <c r="P33" s="938"/>
      <c r="Q33" s="938"/>
      <c r="R33" s="938"/>
    </row>
    <row r="34" spans="1:18" s="8" customFormat="1" ht="12.75" customHeight="1">
      <c r="A34" s="1003" t="e">
        <v>#N/A</v>
      </c>
      <c r="B34" s="1003" t="e">
        <v>#N/A</v>
      </c>
      <c r="C34" s="1003"/>
      <c r="D34" s="922" t="e">
        <v>#N/A</v>
      </c>
      <c r="E34" s="928" t="e">
        <v>#N/A</v>
      </c>
      <c r="F34" s="49" t="s">
        <v>3373</v>
      </c>
      <c r="G34" s="58" t="s">
        <v>3374</v>
      </c>
      <c r="H34" s="928" t="e">
        <v>#N/A</v>
      </c>
      <c r="I34" s="928" t="e">
        <v>#N/A</v>
      </c>
      <c r="J34" s="928" t="e">
        <v>#N/A</v>
      </c>
      <c r="K34" s="922" t="e">
        <v>#N/A</v>
      </c>
      <c r="L34" s="928"/>
      <c r="M34" s="922"/>
      <c r="N34" s="937"/>
      <c r="O34" s="938"/>
      <c r="P34" s="938"/>
      <c r="Q34" s="938"/>
      <c r="R34" s="938"/>
    </row>
    <row r="35" spans="1:18" s="8" customFormat="1" ht="12.75" customHeight="1">
      <c r="A35" s="1003" t="e">
        <v>#N/A</v>
      </c>
      <c r="B35" s="1003" t="e">
        <v>#N/A</v>
      </c>
      <c r="C35" s="1003"/>
      <c r="D35" s="922" t="e">
        <v>#N/A</v>
      </c>
      <c r="E35" s="928" t="e">
        <v>#N/A</v>
      </c>
      <c r="F35" s="49" t="s">
        <v>3375</v>
      </c>
      <c r="G35" s="58" t="s">
        <v>3376</v>
      </c>
      <c r="H35" s="928" t="e">
        <v>#N/A</v>
      </c>
      <c r="I35" s="928" t="e">
        <v>#N/A</v>
      </c>
      <c r="J35" s="928" t="e">
        <v>#N/A</v>
      </c>
      <c r="K35" s="922" t="e">
        <v>#N/A</v>
      </c>
      <c r="L35" s="928"/>
      <c r="M35" s="922"/>
      <c r="N35" s="937"/>
      <c r="O35" s="938"/>
      <c r="P35" s="938"/>
      <c r="Q35" s="938"/>
      <c r="R35" s="938"/>
    </row>
    <row r="36" spans="1:18" s="8" customFormat="1" ht="12.75" customHeight="1">
      <c r="A36" s="1003" t="e">
        <v>#N/A</v>
      </c>
      <c r="B36" s="1003" t="e">
        <v>#N/A</v>
      </c>
      <c r="C36" s="1003"/>
      <c r="D36" s="922" t="e">
        <v>#N/A</v>
      </c>
      <c r="E36" s="928" t="e">
        <v>#N/A</v>
      </c>
      <c r="F36" s="49" t="s">
        <v>3377</v>
      </c>
      <c r="G36" s="58" t="s">
        <v>3378</v>
      </c>
      <c r="H36" s="928" t="e">
        <v>#N/A</v>
      </c>
      <c r="I36" s="928" t="e">
        <v>#N/A</v>
      </c>
      <c r="J36" s="928" t="e">
        <v>#N/A</v>
      </c>
      <c r="K36" s="922" t="e">
        <v>#N/A</v>
      </c>
      <c r="L36" s="928"/>
      <c r="M36" s="922"/>
      <c r="N36" s="937"/>
      <c r="O36" s="938"/>
      <c r="P36" s="938"/>
      <c r="Q36" s="938"/>
      <c r="R36" s="938"/>
    </row>
    <row r="37" spans="1:18" s="8" customFormat="1" ht="12.75" customHeight="1">
      <c r="A37" s="1003" t="e">
        <v>#N/A</v>
      </c>
      <c r="B37" s="1003" t="e">
        <v>#N/A</v>
      </c>
      <c r="C37" s="1003"/>
      <c r="D37" s="922" t="e">
        <v>#N/A</v>
      </c>
      <c r="E37" s="928" t="e">
        <v>#N/A</v>
      </c>
      <c r="F37" s="49" t="s">
        <v>3379</v>
      </c>
      <c r="G37" s="58" t="s">
        <v>3380</v>
      </c>
      <c r="H37" s="928" t="e">
        <v>#N/A</v>
      </c>
      <c r="I37" s="928" t="e">
        <v>#N/A</v>
      </c>
      <c r="J37" s="928" t="e">
        <v>#N/A</v>
      </c>
      <c r="K37" s="922" t="e">
        <v>#N/A</v>
      </c>
      <c r="L37" s="928"/>
      <c r="M37" s="922"/>
      <c r="N37" s="937"/>
      <c r="O37" s="938"/>
      <c r="P37" s="938"/>
      <c r="Q37" s="938"/>
      <c r="R37" s="938"/>
    </row>
    <row r="38" spans="1:18" s="8" customFormat="1" ht="12.75" customHeight="1">
      <c r="A38" s="1003" t="e">
        <v>#N/A</v>
      </c>
      <c r="B38" s="1003" t="e">
        <v>#N/A</v>
      </c>
      <c r="C38" s="1003"/>
      <c r="D38" s="922" t="e">
        <v>#N/A</v>
      </c>
      <c r="E38" s="928" t="e">
        <v>#N/A</v>
      </c>
      <c r="F38" s="49" t="s">
        <v>3381</v>
      </c>
      <c r="G38" s="58" t="s">
        <v>3382</v>
      </c>
      <c r="H38" s="928" t="e">
        <v>#N/A</v>
      </c>
      <c r="I38" s="928" t="e">
        <v>#N/A</v>
      </c>
      <c r="J38" s="928" t="e">
        <v>#N/A</v>
      </c>
      <c r="K38" s="922" t="e">
        <v>#N/A</v>
      </c>
      <c r="L38" s="928"/>
      <c r="M38" s="922"/>
      <c r="N38" s="937"/>
      <c r="O38" s="938"/>
      <c r="P38" s="938"/>
      <c r="Q38" s="938"/>
      <c r="R38" s="938"/>
    </row>
    <row r="39" spans="1:18" s="8" customFormat="1" ht="12.75" customHeight="1">
      <c r="A39" s="1003" t="e">
        <v>#N/A</v>
      </c>
      <c r="B39" s="1003" t="e">
        <v>#N/A</v>
      </c>
      <c r="C39" s="1003"/>
      <c r="D39" s="922" t="e">
        <v>#N/A</v>
      </c>
      <c r="E39" s="928" t="e">
        <v>#N/A</v>
      </c>
      <c r="F39" s="49" t="s">
        <v>3383</v>
      </c>
      <c r="G39" s="58" t="s">
        <v>3384</v>
      </c>
      <c r="H39" s="928" t="e">
        <v>#N/A</v>
      </c>
      <c r="I39" s="928" t="e">
        <v>#N/A</v>
      </c>
      <c r="J39" s="928" t="e">
        <v>#N/A</v>
      </c>
      <c r="K39" s="922" t="e">
        <v>#N/A</v>
      </c>
      <c r="L39" s="928"/>
      <c r="M39" s="922"/>
      <c r="N39" s="937"/>
      <c r="O39" s="938"/>
      <c r="P39" s="938"/>
      <c r="Q39" s="938"/>
      <c r="R39" s="938"/>
    </row>
    <row r="40" spans="1:18" s="8" customFormat="1" ht="12.75" customHeight="1">
      <c r="A40" s="1003" t="e">
        <v>#N/A</v>
      </c>
      <c r="B40" s="1003" t="e">
        <v>#N/A</v>
      </c>
      <c r="C40" s="1003"/>
      <c r="D40" s="922" t="e">
        <v>#N/A</v>
      </c>
      <c r="E40" s="928" t="e">
        <v>#N/A</v>
      </c>
      <c r="F40" s="49" t="s">
        <v>3385</v>
      </c>
      <c r="G40" s="58" t="s">
        <v>3386</v>
      </c>
      <c r="H40" s="928" t="e">
        <v>#N/A</v>
      </c>
      <c r="I40" s="928" t="e">
        <v>#N/A</v>
      </c>
      <c r="J40" s="928" t="e">
        <v>#N/A</v>
      </c>
      <c r="K40" s="922" t="e">
        <v>#N/A</v>
      </c>
      <c r="L40" s="928"/>
      <c r="M40" s="922"/>
      <c r="N40" s="937"/>
      <c r="O40" s="938"/>
      <c r="P40" s="938"/>
      <c r="Q40" s="938"/>
      <c r="R40" s="938"/>
    </row>
    <row r="41" spans="1:18" s="8" customFormat="1" ht="12.75" customHeight="1">
      <c r="A41" s="1003" t="e">
        <v>#N/A</v>
      </c>
      <c r="B41" s="1003" t="e">
        <v>#N/A</v>
      </c>
      <c r="C41" s="1003"/>
      <c r="D41" s="922" t="e">
        <v>#N/A</v>
      </c>
      <c r="E41" s="928" t="e">
        <v>#N/A</v>
      </c>
      <c r="F41" s="49" t="s">
        <v>3387</v>
      </c>
      <c r="G41" s="58" t="s">
        <v>3388</v>
      </c>
      <c r="H41" s="928" t="e">
        <v>#N/A</v>
      </c>
      <c r="I41" s="928" t="e">
        <v>#N/A</v>
      </c>
      <c r="J41" s="928" t="e">
        <v>#N/A</v>
      </c>
      <c r="K41" s="922" t="e">
        <v>#N/A</v>
      </c>
      <c r="L41" s="928"/>
      <c r="M41" s="922"/>
      <c r="N41" s="937"/>
      <c r="O41" s="938"/>
      <c r="P41" s="938"/>
      <c r="Q41" s="938"/>
      <c r="R41" s="938"/>
    </row>
    <row r="42" spans="1:18" s="8" customFormat="1" ht="12.75" customHeight="1">
      <c r="A42" s="1003" t="e">
        <v>#N/A</v>
      </c>
      <c r="B42" s="1003" t="e">
        <v>#N/A</v>
      </c>
      <c r="C42" s="1003"/>
      <c r="D42" s="922" t="e">
        <v>#N/A</v>
      </c>
      <c r="E42" s="928" t="e">
        <v>#N/A</v>
      </c>
      <c r="F42" s="49" t="s">
        <v>3389</v>
      </c>
      <c r="G42" s="58" t="s">
        <v>3390</v>
      </c>
      <c r="H42" s="928" t="e">
        <v>#N/A</v>
      </c>
      <c r="I42" s="928" t="e">
        <v>#N/A</v>
      </c>
      <c r="J42" s="928" t="e">
        <v>#N/A</v>
      </c>
      <c r="K42" s="922" t="e">
        <v>#N/A</v>
      </c>
      <c r="L42" s="928"/>
      <c r="M42" s="922"/>
      <c r="N42" s="937"/>
      <c r="O42" s="938"/>
      <c r="P42" s="938"/>
      <c r="Q42" s="938"/>
      <c r="R42" s="938"/>
    </row>
    <row r="43" spans="1:18" s="8" customFormat="1" ht="12.75" customHeight="1">
      <c r="A43" s="1003" t="e">
        <v>#N/A</v>
      </c>
      <c r="B43" s="1003" t="e">
        <v>#N/A</v>
      </c>
      <c r="C43" s="1003"/>
      <c r="D43" s="922" t="e">
        <v>#N/A</v>
      </c>
      <c r="E43" s="928" t="e">
        <v>#N/A</v>
      </c>
      <c r="F43" s="49" t="s">
        <v>3391</v>
      </c>
      <c r="G43" s="58" t="s">
        <v>3392</v>
      </c>
      <c r="H43" s="928" t="e">
        <v>#N/A</v>
      </c>
      <c r="I43" s="928" t="e">
        <v>#N/A</v>
      </c>
      <c r="J43" s="928" t="e">
        <v>#N/A</v>
      </c>
      <c r="K43" s="922" t="e">
        <v>#N/A</v>
      </c>
      <c r="L43" s="928"/>
      <c r="M43" s="922"/>
      <c r="N43" s="937"/>
      <c r="O43" s="938"/>
      <c r="P43" s="938"/>
      <c r="Q43" s="938"/>
      <c r="R43" s="938"/>
    </row>
    <row r="44" spans="1:18" s="8" customFormat="1" ht="12.75" customHeight="1">
      <c r="A44" s="1003" t="e">
        <v>#N/A</v>
      </c>
      <c r="B44" s="1003" t="e">
        <v>#N/A</v>
      </c>
      <c r="C44" s="1003"/>
      <c r="D44" s="922" t="e">
        <v>#N/A</v>
      </c>
      <c r="E44" s="928" t="e">
        <v>#N/A</v>
      </c>
      <c r="F44" s="49" t="s">
        <v>3393</v>
      </c>
      <c r="G44" s="58" t="s">
        <v>3394</v>
      </c>
      <c r="H44" s="928" t="e">
        <v>#N/A</v>
      </c>
      <c r="I44" s="928" t="e">
        <v>#N/A</v>
      </c>
      <c r="J44" s="928" t="e">
        <v>#N/A</v>
      </c>
      <c r="K44" s="922" t="e">
        <v>#N/A</v>
      </c>
      <c r="L44" s="928"/>
      <c r="M44" s="922"/>
      <c r="N44" s="937"/>
      <c r="O44" s="938"/>
      <c r="P44" s="938"/>
      <c r="Q44" s="938"/>
      <c r="R44" s="938"/>
    </row>
    <row r="45" spans="1:18" s="8" customFormat="1" ht="12.75" customHeight="1">
      <c r="A45" s="1003" t="e">
        <v>#N/A</v>
      </c>
      <c r="B45" s="1003" t="e">
        <v>#N/A</v>
      </c>
      <c r="C45" s="1003"/>
      <c r="D45" s="922" t="e">
        <v>#N/A</v>
      </c>
      <c r="E45" s="928" t="e">
        <v>#N/A</v>
      </c>
      <c r="F45" s="49" t="s">
        <v>3395</v>
      </c>
      <c r="G45" s="58" t="s">
        <v>3396</v>
      </c>
      <c r="H45" s="928" t="e">
        <v>#N/A</v>
      </c>
      <c r="I45" s="928" t="e">
        <v>#N/A</v>
      </c>
      <c r="J45" s="928" t="e">
        <v>#N/A</v>
      </c>
      <c r="K45" s="922" t="e">
        <v>#N/A</v>
      </c>
      <c r="L45" s="928"/>
      <c r="M45" s="922"/>
      <c r="N45" s="937"/>
      <c r="O45" s="938"/>
      <c r="P45" s="938"/>
      <c r="Q45" s="938"/>
      <c r="R45" s="938"/>
    </row>
    <row r="46" spans="1:18" s="8" customFormat="1" ht="12.75" customHeight="1">
      <c r="A46" s="1003" t="e">
        <v>#N/A</v>
      </c>
      <c r="B46" s="1003" t="e">
        <v>#N/A</v>
      </c>
      <c r="C46" s="1003"/>
      <c r="D46" s="922" t="e">
        <v>#N/A</v>
      </c>
      <c r="E46" s="928" t="e">
        <v>#N/A</v>
      </c>
      <c r="F46" s="49" t="s">
        <v>3397</v>
      </c>
      <c r="G46" s="58" t="s">
        <v>3398</v>
      </c>
      <c r="H46" s="928" t="e">
        <v>#N/A</v>
      </c>
      <c r="I46" s="928" t="e">
        <v>#N/A</v>
      </c>
      <c r="J46" s="928" t="e">
        <v>#N/A</v>
      </c>
      <c r="K46" s="922" t="e">
        <v>#N/A</v>
      </c>
      <c r="L46" s="928"/>
      <c r="M46" s="922"/>
      <c r="N46" s="937"/>
      <c r="O46" s="938"/>
      <c r="P46" s="938"/>
      <c r="Q46" s="938"/>
      <c r="R46" s="938"/>
    </row>
    <row r="47" spans="1:18" s="8" customFormat="1" ht="12.75" customHeight="1">
      <c r="A47" s="1003" t="e">
        <v>#N/A</v>
      </c>
      <c r="B47" s="1003" t="e">
        <v>#N/A</v>
      </c>
      <c r="C47" s="1003"/>
      <c r="D47" s="922" t="e">
        <v>#N/A</v>
      </c>
      <c r="E47" s="928" t="e">
        <v>#N/A</v>
      </c>
      <c r="F47" s="49" t="s">
        <v>3399</v>
      </c>
      <c r="G47" s="58" t="s">
        <v>3400</v>
      </c>
      <c r="H47" s="928" t="e">
        <v>#N/A</v>
      </c>
      <c r="I47" s="928" t="e">
        <v>#N/A</v>
      </c>
      <c r="J47" s="928" t="e">
        <v>#N/A</v>
      </c>
      <c r="K47" s="922" t="e">
        <v>#N/A</v>
      </c>
      <c r="L47" s="928"/>
      <c r="M47" s="922"/>
      <c r="N47" s="937"/>
      <c r="O47" s="938"/>
      <c r="P47" s="938"/>
      <c r="Q47" s="938"/>
      <c r="R47" s="938"/>
    </row>
    <row r="48" spans="1:18" s="8" customFormat="1" ht="12.75" customHeight="1">
      <c r="A48" s="1003" t="e">
        <v>#N/A</v>
      </c>
      <c r="B48" s="1003" t="e">
        <v>#N/A</v>
      </c>
      <c r="C48" s="1003"/>
      <c r="D48" s="922" t="e">
        <v>#N/A</v>
      </c>
      <c r="E48" s="928" t="e">
        <v>#N/A</v>
      </c>
      <c r="F48" s="49" t="s">
        <v>3401</v>
      </c>
      <c r="G48" s="58" t="s">
        <v>3402</v>
      </c>
      <c r="H48" s="928" t="e">
        <v>#N/A</v>
      </c>
      <c r="I48" s="928" t="e">
        <v>#N/A</v>
      </c>
      <c r="J48" s="928" t="e">
        <v>#N/A</v>
      </c>
      <c r="K48" s="922" t="e">
        <v>#N/A</v>
      </c>
      <c r="L48" s="928"/>
      <c r="M48" s="922"/>
      <c r="N48" s="937"/>
      <c r="O48" s="938"/>
      <c r="P48" s="938"/>
      <c r="Q48" s="938"/>
      <c r="R48" s="938"/>
    </row>
    <row r="49" spans="1:18" s="8" customFormat="1" ht="12.75" customHeight="1">
      <c r="A49" s="1003" t="e">
        <v>#N/A</v>
      </c>
      <c r="B49" s="1003" t="e">
        <v>#N/A</v>
      </c>
      <c r="C49" s="1003"/>
      <c r="D49" s="922" t="e">
        <v>#N/A</v>
      </c>
      <c r="E49" s="928" t="e">
        <v>#N/A</v>
      </c>
      <c r="F49" s="49" t="s">
        <v>3403</v>
      </c>
      <c r="G49" s="58" t="s">
        <v>3404</v>
      </c>
      <c r="H49" s="928" t="e">
        <v>#N/A</v>
      </c>
      <c r="I49" s="928" t="e">
        <v>#N/A</v>
      </c>
      <c r="J49" s="928" t="e">
        <v>#N/A</v>
      </c>
      <c r="K49" s="922" t="e">
        <v>#N/A</v>
      </c>
      <c r="L49" s="928"/>
      <c r="M49" s="922"/>
      <c r="N49" s="937"/>
      <c r="O49" s="938"/>
      <c r="P49" s="938"/>
      <c r="Q49" s="938"/>
      <c r="R49" s="938"/>
    </row>
    <row r="50" spans="1:18" s="8" customFormat="1" ht="12.75" customHeight="1">
      <c r="A50" s="1003" t="e">
        <v>#N/A</v>
      </c>
      <c r="B50" s="1003" t="e">
        <v>#N/A</v>
      </c>
      <c r="C50" s="1003"/>
      <c r="D50" s="922" t="e">
        <v>#N/A</v>
      </c>
      <c r="E50" s="928" t="e">
        <v>#N/A</v>
      </c>
      <c r="F50" s="49" t="s">
        <v>3405</v>
      </c>
      <c r="G50" s="58" t="s">
        <v>3406</v>
      </c>
      <c r="H50" s="928" t="e">
        <v>#N/A</v>
      </c>
      <c r="I50" s="928" t="e">
        <v>#N/A</v>
      </c>
      <c r="J50" s="928" t="e">
        <v>#N/A</v>
      </c>
      <c r="K50" s="922" t="e">
        <v>#N/A</v>
      </c>
      <c r="L50" s="928"/>
      <c r="M50" s="922"/>
      <c r="N50" s="937"/>
      <c r="O50" s="938"/>
      <c r="P50" s="938"/>
      <c r="Q50" s="938"/>
      <c r="R50" s="938"/>
    </row>
    <row r="51" spans="1:18" s="8" customFormat="1" ht="12.75" customHeight="1">
      <c r="A51" s="1003" t="e">
        <v>#N/A</v>
      </c>
      <c r="B51" s="1003" t="e">
        <v>#N/A</v>
      </c>
      <c r="C51" s="1003"/>
      <c r="D51" s="922" t="e">
        <v>#N/A</v>
      </c>
      <c r="E51" s="928" t="e">
        <v>#N/A</v>
      </c>
      <c r="F51" s="49" t="s">
        <v>3407</v>
      </c>
      <c r="G51" s="58" t="s">
        <v>3408</v>
      </c>
      <c r="H51" s="928" t="e">
        <v>#N/A</v>
      </c>
      <c r="I51" s="928" t="e">
        <v>#N/A</v>
      </c>
      <c r="J51" s="928" t="e">
        <v>#N/A</v>
      </c>
      <c r="K51" s="922" t="e">
        <v>#N/A</v>
      </c>
      <c r="L51" s="928"/>
      <c r="M51" s="922"/>
      <c r="N51" s="937"/>
      <c r="O51" s="938"/>
      <c r="P51" s="938"/>
      <c r="Q51" s="938"/>
      <c r="R51" s="938"/>
    </row>
    <row r="52" spans="1:18" s="8" customFormat="1" ht="12.75" customHeight="1">
      <c r="A52" s="1003" t="e">
        <v>#N/A</v>
      </c>
      <c r="B52" s="1003" t="e">
        <v>#N/A</v>
      </c>
      <c r="C52" s="1003"/>
      <c r="D52" s="922" t="e">
        <v>#N/A</v>
      </c>
      <c r="E52" s="928" t="e">
        <v>#N/A</v>
      </c>
      <c r="F52" s="49" t="s">
        <v>3409</v>
      </c>
      <c r="G52" s="58" t="s">
        <v>3410</v>
      </c>
      <c r="H52" s="928" t="e">
        <v>#N/A</v>
      </c>
      <c r="I52" s="928" t="e">
        <v>#N/A</v>
      </c>
      <c r="J52" s="928" t="e">
        <v>#N/A</v>
      </c>
      <c r="K52" s="922" t="e">
        <v>#N/A</v>
      </c>
      <c r="L52" s="928"/>
      <c r="M52" s="922"/>
      <c r="N52" s="937"/>
      <c r="O52" s="938"/>
      <c r="P52" s="938"/>
      <c r="Q52" s="938"/>
      <c r="R52" s="938"/>
    </row>
    <row r="53" spans="1:18" s="8" customFormat="1" ht="12.75" customHeight="1">
      <c r="A53" s="1003" t="e">
        <v>#N/A</v>
      </c>
      <c r="B53" s="1003" t="e">
        <v>#N/A</v>
      </c>
      <c r="C53" s="1003"/>
      <c r="D53" s="922" t="e">
        <v>#N/A</v>
      </c>
      <c r="E53" s="928" t="e">
        <v>#N/A</v>
      </c>
      <c r="F53" s="49" t="s">
        <v>3411</v>
      </c>
      <c r="G53" s="58" t="s">
        <v>3412</v>
      </c>
      <c r="H53" s="928" t="e">
        <v>#N/A</v>
      </c>
      <c r="I53" s="928" t="e">
        <v>#N/A</v>
      </c>
      <c r="J53" s="928" t="e">
        <v>#N/A</v>
      </c>
      <c r="K53" s="922" t="e">
        <v>#N/A</v>
      </c>
      <c r="L53" s="928"/>
      <c r="M53" s="922"/>
      <c r="N53" s="937"/>
      <c r="O53" s="938"/>
      <c r="P53" s="938"/>
      <c r="Q53" s="938"/>
      <c r="R53" s="938"/>
    </row>
    <row r="54" spans="1:18" s="8" customFormat="1" ht="12.75" customHeight="1">
      <c r="A54" s="1003" t="e">
        <v>#N/A</v>
      </c>
      <c r="B54" s="1003" t="e">
        <v>#N/A</v>
      </c>
      <c r="C54" s="1003"/>
      <c r="D54" s="922" t="e">
        <v>#N/A</v>
      </c>
      <c r="E54" s="928" t="e">
        <v>#N/A</v>
      </c>
      <c r="F54" s="49" t="s">
        <v>3413</v>
      </c>
      <c r="G54" s="58" t="s">
        <v>3414</v>
      </c>
      <c r="H54" s="928" t="e">
        <v>#N/A</v>
      </c>
      <c r="I54" s="928" t="e">
        <v>#N/A</v>
      </c>
      <c r="J54" s="928" t="e">
        <v>#N/A</v>
      </c>
      <c r="K54" s="922" t="e">
        <v>#N/A</v>
      </c>
      <c r="L54" s="928"/>
      <c r="M54" s="922"/>
      <c r="N54" s="937"/>
      <c r="O54" s="938"/>
      <c r="P54" s="938"/>
      <c r="Q54" s="938"/>
      <c r="R54" s="938"/>
    </row>
    <row r="55" spans="1:18" s="8" customFormat="1" ht="12.75" customHeight="1">
      <c r="A55" s="1003" t="e">
        <v>#N/A</v>
      </c>
      <c r="B55" s="1003" t="e">
        <v>#N/A</v>
      </c>
      <c r="C55" s="1003"/>
      <c r="D55" s="922" t="e">
        <v>#N/A</v>
      </c>
      <c r="E55" s="928" t="e">
        <v>#N/A</v>
      </c>
      <c r="F55" s="49" t="s">
        <v>3415</v>
      </c>
      <c r="G55" s="58" t="s">
        <v>3416</v>
      </c>
      <c r="H55" s="928" t="e">
        <v>#N/A</v>
      </c>
      <c r="I55" s="928" t="e">
        <v>#N/A</v>
      </c>
      <c r="J55" s="928" t="e">
        <v>#N/A</v>
      </c>
      <c r="K55" s="922" t="e">
        <v>#N/A</v>
      </c>
      <c r="L55" s="928"/>
      <c r="M55" s="922"/>
      <c r="N55" s="937"/>
      <c r="O55" s="938"/>
      <c r="P55" s="938"/>
      <c r="Q55" s="938"/>
      <c r="R55" s="938"/>
    </row>
    <row r="56" spans="1:18" s="8" customFormat="1" ht="12.75" customHeight="1">
      <c r="A56" s="1003" t="e">
        <v>#N/A</v>
      </c>
      <c r="B56" s="1003" t="e">
        <v>#N/A</v>
      </c>
      <c r="C56" s="1003"/>
      <c r="D56" s="922" t="e">
        <v>#N/A</v>
      </c>
      <c r="E56" s="928" t="e">
        <v>#N/A</v>
      </c>
      <c r="F56" s="49" t="s">
        <v>3417</v>
      </c>
      <c r="G56" s="58" t="s">
        <v>3418</v>
      </c>
      <c r="H56" s="928" t="e">
        <v>#N/A</v>
      </c>
      <c r="I56" s="928" t="e">
        <v>#N/A</v>
      </c>
      <c r="J56" s="928" t="e">
        <v>#N/A</v>
      </c>
      <c r="K56" s="922" t="e">
        <v>#N/A</v>
      </c>
      <c r="L56" s="928"/>
      <c r="M56" s="922"/>
      <c r="N56" s="937"/>
      <c r="O56" s="938"/>
      <c r="P56" s="938"/>
      <c r="Q56" s="938"/>
      <c r="R56" s="938"/>
    </row>
    <row r="57" spans="1:18" s="8" customFormat="1" ht="12.75" customHeight="1">
      <c r="A57" s="1003" t="e">
        <v>#N/A</v>
      </c>
      <c r="B57" s="1003" t="e">
        <v>#N/A</v>
      </c>
      <c r="C57" s="1003"/>
      <c r="D57" s="922" t="e">
        <v>#N/A</v>
      </c>
      <c r="E57" s="928" t="e">
        <v>#N/A</v>
      </c>
      <c r="F57" s="49" t="s">
        <v>3419</v>
      </c>
      <c r="G57" s="58" t="s">
        <v>3420</v>
      </c>
      <c r="H57" s="928" t="e">
        <v>#N/A</v>
      </c>
      <c r="I57" s="928" t="e">
        <v>#N/A</v>
      </c>
      <c r="J57" s="928" t="e">
        <v>#N/A</v>
      </c>
      <c r="K57" s="922" t="e">
        <v>#N/A</v>
      </c>
      <c r="L57" s="928"/>
      <c r="M57" s="922"/>
      <c r="N57" s="937"/>
      <c r="O57" s="938"/>
      <c r="P57" s="938"/>
      <c r="Q57" s="938"/>
      <c r="R57" s="938"/>
    </row>
    <row r="58" spans="1:18" s="8" customFormat="1" ht="12.75" customHeight="1">
      <c r="A58" s="1003" t="e">
        <v>#N/A</v>
      </c>
      <c r="B58" s="1003" t="e">
        <v>#N/A</v>
      </c>
      <c r="C58" s="1003"/>
      <c r="D58" s="922" t="e">
        <v>#N/A</v>
      </c>
      <c r="E58" s="928" t="e">
        <v>#N/A</v>
      </c>
      <c r="F58" s="49" t="s">
        <v>3421</v>
      </c>
      <c r="G58" s="58" t="s">
        <v>3422</v>
      </c>
      <c r="H58" s="928" t="e">
        <v>#N/A</v>
      </c>
      <c r="I58" s="928" t="e">
        <v>#N/A</v>
      </c>
      <c r="J58" s="928" t="e">
        <v>#N/A</v>
      </c>
      <c r="K58" s="922" t="e">
        <v>#N/A</v>
      </c>
      <c r="L58" s="928"/>
      <c r="M58" s="922"/>
      <c r="N58" s="937"/>
      <c r="O58" s="938"/>
      <c r="P58" s="938"/>
      <c r="Q58" s="938"/>
      <c r="R58" s="938"/>
    </row>
    <row r="59" spans="1:18" s="8" customFormat="1" ht="12.75" customHeight="1">
      <c r="A59" s="1003" t="e">
        <v>#N/A</v>
      </c>
      <c r="B59" s="1003" t="e">
        <v>#N/A</v>
      </c>
      <c r="C59" s="1003"/>
      <c r="D59" s="922" t="e">
        <v>#N/A</v>
      </c>
      <c r="E59" s="928" t="e">
        <v>#N/A</v>
      </c>
      <c r="F59" s="49" t="s">
        <v>3423</v>
      </c>
      <c r="G59" s="58" t="s">
        <v>3424</v>
      </c>
      <c r="H59" s="928" t="e">
        <v>#N/A</v>
      </c>
      <c r="I59" s="928" t="e">
        <v>#N/A</v>
      </c>
      <c r="J59" s="928" t="e">
        <v>#N/A</v>
      </c>
      <c r="K59" s="922" t="e">
        <v>#N/A</v>
      </c>
      <c r="L59" s="928"/>
      <c r="M59" s="922"/>
      <c r="N59" s="937"/>
      <c r="O59" s="938"/>
      <c r="P59" s="938"/>
      <c r="Q59" s="938"/>
      <c r="R59" s="938"/>
    </row>
    <row r="60" spans="1:18" s="8" customFormat="1" ht="12.75" customHeight="1">
      <c r="A60" s="1003" t="e">
        <v>#N/A</v>
      </c>
      <c r="B60" s="1003" t="e">
        <v>#N/A</v>
      </c>
      <c r="C60" s="1003"/>
      <c r="D60" s="922" t="e">
        <v>#N/A</v>
      </c>
      <c r="E60" s="928" t="e">
        <v>#N/A</v>
      </c>
      <c r="F60" s="49" t="s">
        <v>3425</v>
      </c>
      <c r="G60" s="58" t="s">
        <v>3426</v>
      </c>
      <c r="H60" s="928" t="e">
        <v>#N/A</v>
      </c>
      <c r="I60" s="928" t="e">
        <v>#N/A</v>
      </c>
      <c r="J60" s="928" t="e">
        <v>#N/A</v>
      </c>
      <c r="K60" s="922" t="e">
        <v>#N/A</v>
      </c>
      <c r="L60" s="928"/>
      <c r="M60" s="922"/>
      <c r="N60" s="937"/>
      <c r="O60" s="938"/>
      <c r="P60" s="938"/>
      <c r="Q60" s="938"/>
      <c r="R60" s="938"/>
    </row>
    <row r="61" spans="1:18" s="8" customFormat="1" ht="12.75" customHeight="1">
      <c r="A61" s="1003" t="e">
        <v>#N/A</v>
      </c>
      <c r="B61" s="1003" t="e">
        <v>#N/A</v>
      </c>
      <c r="C61" s="1003"/>
      <c r="D61" s="922" t="e">
        <v>#N/A</v>
      </c>
      <c r="E61" s="928" t="e">
        <v>#N/A</v>
      </c>
      <c r="F61" s="49" t="s">
        <v>3427</v>
      </c>
      <c r="G61" s="58" t="s">
        <v>3428</v>
      </c>
      <c r="H61" s="928" t="e">
        <v>#N/A</v>
      </c>
      <c r="I61" s="928" t="e">
        <v>#N/A</v>
      </c>
      <c r="J61" s="928" t="e">
        <v>#N/A</v>
      </c>
      <c r="K61" s="922" t="e">
        <v>#N/A</v>
      </c>
      <c r="L61" s="928"/>
      <c r="M61" s="922"/>
      <c r="N61" s="937"/>
      <c r="O61" s="938"/>
      <c r="P61" s="938"/>
      <c r="Q61" s="938"/>
      <c r="R61" s="938"/>
    </row>
    <row r="62" spans="1:18" s="8" customFormat="1" ht="12.75" customHeight="1">
      <c r="A62" s="1003" t="e">
        <v>#N/A</v>
      </c>
      <c r="B62" s="1003" t="e">
        <v>#N/A</v>
      </c>
      <c r="C62" s="1003"/>
      <c r="D62" s="922" t="e">
        <v>#N/A</v>
      </c>
      <c r="E62" s="928" t="e">
        <v>#N/A</v>
      </c>
      <c r="F62" s="49" t="s">
        <v>3429</v>
      </c>
      <c r="G62" s="58" t="s">
        <v>3430</v>
      </c>
      <c r="H62" s="928" t="e">
        <v>#N/A</v>
      </c>
      <c r="I62" s="928" t="e">
        <v>#N/A</v>
      </c>
      <c r="J62" s="928" t="e">
        <v>#N/A</v>
      </c>
      <c r="K62" s="922" t="e">
        <v>#N/A</v>
      </c>
      <c r="L62" s="928"/>
      <c r="M62" s="922"/>
      <c r="N62" s="937"/>
      <c r="O62" s="938"/>
      <c r="P62" s="938"/>
      <c r="Q62" s="938"/>
      <c r="R62" s="938"/>
    </row>
    <row r="63" spans="1:18" s="8" customFormat="1" ht="12.75" customHeight="1">
      <c r="A63" s="1003" t="e">
        <v>#N/A</v>
      </c>
      <c r="B63" s="1003" t="e">
        <v>#N/A</v>
      </c>
      <c r="C63" s="1003"/>
      <c r="D63" s="922" t="e">
        <v>#N/A</v>
      </c>
      <c r="E63" s="928" t="e">
        <v>#N/A</v>
      </c>
      <c r="F63" s="49" t="s">
        <v>3431</v>
      </c>
      <c r="G63" s="58" t="s">
        <v>3432</v>
      </c>
      <c r="H63" s="928" t="e">
        <v>#N/A</v>
      </c>
      <c r="I63" s="928" t="e">
        <v>#N/A</v>
      </c>
      <c r="J63" s="928" t="e">
        <v>#N/A</v>
      </c>
      <c r="K63" s="922" t="e">
        <v>#N/A</v>
      </c>
      <c r="L63" s="928"/>
      <c r="M63" s="922"/>
      <c r="N63" s="937"/>
      <c r="O63" s="938"/>
      <c r="P63" s="938"/>
      <c r="Q63" s="938"/>
      <c r="R63" s="938"/>
    </row>
    <row r="64" spans="1:18" s="8" customFormat="1" ht="12.75" customHeight="1">
      <c r="A64" s="1003" t="e">
        <v>#N/A</v>
      </c>
      <c r="B64" s="1003" t="e">
        <v>#N/A</v>
      </c>
      <c r="C64" s="1003"/>
      <c r="D64" s="922" t="e">
        <v>#N/A</v>
      </c>
      <c r="E64" s="928" t="e">
        <v>#N/A</v>
      </c>
      <c r="F64" s="49" t="s">
        <v>3433</v>
      </c>
      <c r="G64" s="58" t="s">
        <v>3434</v>
      </c>
      <c r="H64" s="928" t="e">
        <v>#N/A</v>
      </c>
      <c r="I64" s="928" t="e">
        <v>#N/A</v>
      </c>
      <c r="J64" s="928" t="e">
        <v>#N/A</v>
      </c>
      <c r="K64" s="922" t="e">
        <v>#N/A</v>
      </c>
      <c r="L64" s="928"/>
      <c r="M64" s="922"/>
      <c r="N64" s="937"/>
      <c r="O64" s="938"/>
      <c r="P64" s="938"/>
      <c r="Q64" s="938"/>
      <c r="R64" s="938"/>
    </row>
    <row r="65" spans="1:18" s="8" customFormat="1" ht="12.75" customHeight="1">
      <c r="A65" s="1003" t="e">
        <v>#N/A</v>
      </c>
      <c r="B65" s="1003" t="e">
        <v>#N/A</v>
      </c>
      <c r="C65" s="1003"/>
      <c r="D65" s="922" t="e">
        <v>#N/A</v>
      </c>
      <c r="E65" s="928" t="e">
        <v>#N/A</v>
      </c>
      <c r="F65" s="49" t="s">
        <v>3435</v>
      </c>
      <c r="G65" s="58" t="s">
        <v>3436</v>
      </c>
      <c r="H65" s="928" t="e">
        <v>#N/A</v>
      </c>
      <c r="I65" s="928" t="e">
        <v>#N/A</v>
      </c>
      <c r="J65" s="928" t="e">
        <v>#N/A</v>
      </c>
      <c r="K65" s="922" t="e">
        <v>#N/A</v>
      </c>
      <c r="L65" s="928"/>
      <c r="M65" s="922"/>
      <c r="N65" s="937"/>
      <c r="O65" s="938"/>
      <c r="P65" s="938"/>
      <c r="Q65" s="938"/>
      <c r="R65" s="938"/>
    </row>
    <row r="66" spans="1:18" s="8" customFormat="1" ht="12.75" customHeight="1">
      <c r="A66" s="1003" t="e">
        <v>#N/A</v>
      </c>
      <c r="B66" s="1003" t="e">
        <v>#N/A</v>
      </c>
      <c r="C66" s="1003"/>
      <c r="D66" s="922" t="e">
        <v>#N/A</v>
      </c>
      <c r="E66" s="928" t="e">
        <v>#N/A</v>
      </c>
      <c r="F66" s="49" t="s">
        <v>3437</v>
      </c>
      <c r="G66" s="58" t="s">
        <v>3438</v>
      </c>
      <c r="H66" s="928" t="e">
        <v>#N/A</v>
      </c>
      <c r="I66" s="928" t="e">
        <v>#N/A</v>
      </c>
      <c r="J66" s="928" t="e">
        <v>#N/A</v>
      </c>
      <c r="K66" s="922" t="e">
        <v>#N/A</v>
      </c>
      <c r="L66" s="928"/>
      <c r="M66" s="922"/>
      <c r="N66" s="937"/>
      <c r="O66" s="938"/>
      <c r="P66" s="938"/>
      <c r="Q66" s="938"/>
      <c r="R66" s="938"/>
    </row>
    <row r="67" spans="1:18" s="8" customFormat="1" ht="12.75" customHeight="1">
      <c r="A67" s="1003" t="e">
        <v>#N/A</v>
      </c>
      <c r="B67" s="1003" t="e">
        <v>#N/A</v>
      </c>
      <c r="C67" s="1003"/>
      <c r="D67" s="922" t="e">
        <v>#N/A</v>
      </c>
      <c r="E67" s="928" t="e">
        <v>#N/A</v>
      </c>
      <c r="F67" s="49" t="s">
        <v>3439</v>
      </c>
      <c r="G67" s="58" t="s">
        <v>3440</v>
      </c>
      <c r="H67" s="928" t="e">
        <v>#N/A</v>
      </c>
      <c r="I67" s="928" t="e">
        <v>#N/A</v>
      </c>
      <c r="J67" s="928" t="e">
        <v>#N/A</v>
      </c>
      <c r="K67" s="922" t="e">
        <v>#N/A</v>
      </c>
      <c r="L67" s="928"/>
      <c r="M67" s="922"/>
      <c r="N67" s="937"/>
      <c r="O67" s="938"/>
      <c r="P67" s="938"/>
      <c r="Q67" s="938"/>
      <c r="R67" s="938"/>
    </row>
    <row r="68" spans="1:18" s="8" customFormat="1" ht="12.75" customHeight="1">
      <c r="A68" s="1003" t="e">
        <v>#N/A</v>
      </c>
      <c r="B68" s="1003" t="e">
        <v>#N/A</v>
      </c>
      <c r="C68" s="1003"/>
      <c r="D68" s="922" t="e">
        <v>#N/A</v>
      </c>
      <c r="E68" s="928" t="e">
        <v>#N/A</v>
      </c>
      <c r="F68" s="49" t="s">
        <v>3441</v>
      </c>
      <c r="G68" s="58" t="s">
        <v>3442</v>
      </c>
      <c r="H68" s="928" t="e">
        <v>#N/A</v>
      </c>
      <c r="I68" s="928" t="e">
        <v>#N/A</v>
      </c>
      <c r="J68" s="928" t="e">
        <v>#N/A</v>
      </c>
      <c r="K68" s="922" t="e">
        <v>#N/A</v>
      </c>
      <c r="L68" s="928"/>
      <c r="M68" s="922"/>
      <c r="N68" s="937"/>
      <c r="O68" s="938"/>
      <c r="P68" s="938"/>
      <c r="Q68" s="938"/>
      <c r="R68" s="938"/>
    </row>
    <row r="69" spans="1:18" s="8" customFormat="1" ht="12.75" customHeight="1">
      <c r="A69" s="1003" t="e">
        <v>#N/A</v>
      </c>
      <c r="B69" s="1003" t="e">
        <v>#N/A</v>
      </c>
      <c r="C69" s="1003"/>
      <c r="D69" s="922" t="e">
        <v>#N/A</v>
      </c>
      <c r="E69" s="928" t="e">
        <v>#N/A</v>
      </c>
      <c r="F69" s="49" t="s">
        <v>3443</v>
      </c>
      <c r="G69" s="58" t="s">
        <v>3444</v>
      </c>
      <c r="H69" s="928" t="e">
        <v>#N/A</v>
      </c>
      <c r="I69" s="928" t="e">
        <v>#N/A</v>
      </c>
      <c r="J69" s="928" t="e">
        <v>#N/A</v>
      </c>
      <c r="K69" s="922" t="e">
        <v>#N/A</v>
      </c>
      <c r="L69" s="928"/>
      <c r="M69" s="922"/>
      <c r="N69" s="937"/>
      <c r="O69" s="938"/>
      <c r="P69" s="938"/>
      <c r="Q69" s="938"/>
      <c r="R69" s="938"/>
    </row>
    <row r="70" spans="1:18" s="8" customFormat="1" ht="12.75" customHeight="1">
      <c r="A70" s="1003" t="e">
        <v>#N/A</v>
      </c>
      <c r="B70" s="1003" t="e">
        <v>#N/A</v>
      </c>
      <c r="C70" s="1003"/>
      <c r="D70" s="922" t="e">
        <v>#N/A</v>
      </c>
      <c r="E70" s="928" t="e">
        <v>#N/A</v>
      </c>
      <c r="F70" s="49" t="s">
        <v>3445</v>
      </c>
      <c r="G70" s="58" t="s">
        <v>3446</v>
      </c>
      <c r="H70" s="928" t="e">
        <v>#N/A</v>
      </c>
      <c r="I70" s="928" t="e">
        <v>#N/A</v>
      </c>
      <c r="J70" s="928" t="e">
        <v>#N/A</v>
      </c>
      <c r="K70" s="922" t="e">
        <v>#N/A</v>
      </c>
      <c r="L70" s="928"/>
      <c r="M70" s="922"/>
      <c r="N70" s="937"/>
      <c r="O70" s="938"/>
      <c r="P70" s="938"/>
      <c r="Q70" s="938"/>
      <c r="R70" s="938"/>
    </row>
    <row r="71" spans="1:18" s="8" customFormat="1" ht="12.75" customHeight="1">
      <c r="A71" s="1003" t="e">
        <v>#N/A</v>
      </c>
      <c r="B71" s="1003" t="e">
        <v>#N/A</v>
      </c>
      <c r="C71" s="1003"/>
      <c r="D71" s="922" t="e">
        <v>#N/A</v>
      </c>
      <c r="E71" s="928" t="e">
        <v>#N/A</v>
      </c>
      <c r="F71" s="49" t="s">
        <v>3447</v>
      </c>
      <c r="G71" s="58" t="s">
        <v>3448</v>
      </c>
      <c r="H71" s="928" t="e">
        <v>#N/A</v>
      </c>
      <c r="I71" s="928" t="e">
        <v>#N/A</v>
      </c>
      <c r="J71" s="928" t="e">
        <v>#N/A</v>
      </c>
      <c r="K71" s="922" t="e">
        <v>#N/A</v>
      </c>
      <c r="L71" s="928"/>
      <c r="M71" s="922"/>
      <c r="N71" s="937"/>
      <c r="O71" s="938"/>
      <c r="P71" s="938"/>
      <c r="Q71" s="938"/>
      <c r="R71" s="938"/>
    </row>
    <row r="72" spans="1:18" s="8" customFormat="1" ht="12.75" customHeight="1">
      <c r="A72" s="1003" t="e">
        <v>#N/A</v>
      </c>
      <c r="B72" s="1003" t="e">
        <v>#N/A</v>
      </c>
      <c r="C72" s="1003"/>
      <c r="D72" s="922" t="e">
        <v>#N/A</v>
      </c>
      <c r="E72" s="928" t="e">
        <v>#N/A</v>
      </c>
      <c r="F72" s="49" t="s">
        <v>3449</v>
      </c>
      <c r="G72" s="58" t="s">
        <v>3450</v>
      </c>
      <c r="H72" s="928" t="e">
        <v>#N/A</v>
      </c>
      <c r="I72" s="928" t="e">
        <v>#N/A</v>
      </c>
      <c r="J72" s="928" t="e">
        <v>#N/A</v>
      </c>
      <c r="K72" s="922" t="e">
        <v>#N/A</v>
      </c>
      <c r="L72" s="928"/>
      <c r="M72" s="922"/>
      <c r="N72" s="937"/>
      <c r="O72" s="938"/>
      <c r="P72" s="938"/>
      <c r="Q72" s="938"/>
      <c r="R72" s="938"/>
    </row>
    <row r="73" spans="1:18" s="8" customFormat="1" ht="12.75" customHeight="1">
      <c r="A73" s="1003" t="e">
        <v>#N/A</v>
      </c>
      <c r="B73" s="1003" t="e">
        <v>#N/A</v>
      </c>
      <c r="C73" s="1003"/>
      <c r="D73" s="922" t="e">
        <v>#N/A</v>
      </c>
      <c r="E73" s="928" t="e">
        <v>#N/A</v>
      </c>
      <c r="F73" s="49" t="s">
        <v>3451</v>
      </c>
      <c r="G73" s="58" t="s">
        <v>3452</v>
      </c>
      <c r="H73" s="928" t="e">
        <v>#N/A</v>
      </c>
      <c r="I73" s="928" t="e">
        <v>#N/A</v>
      </c>
      <c r="J73" s="928" t="e">
        <v>#N/A</v>
      </c>
      <c r="K73" s="922" t="e">
        <v>#N/A</v>
      </c>
      <c r="L73" s="928"/>
      <c r="M73" s="922"/>
      <c r="N73" s="937"/>
      <c r="O73" s="938"/>
      <c r="P73" s="938"/>
      <c r="Q73" s="938"/>
      <c r="R73" s="938"/>
    </row>
    <row r="74" spans="1:18" s="8" customFormat="1" ht="12.75" customHeight="1">
      <c r="A74" s="1003" t="e">
        <v>#N/A</v>
      </c>
      <c r="B74" s="1003" t="e">
        <v>#N/A</v>
      </c>
      <c r="C74" s="1003"/>
      <c r="D74" s="922" t="e">
        <v>#N/A</v>
      </c>
      <c r="E74" s="928" t="e">
        <v>#N/A</v>
      </c>
      <c r="F74" s="49" t="s">
        <v>3453</v>
      </c>
      <c r="G74" s="58" t="s">
        <v>3454</v>
      </c>
      <c r="H74" s="928" t="e">
        <v>#N/A</v>
      </c>
      <c r="I74" s="928" t="e">
        <v>#N/A</v>
      </c>
      <c r="J74" s="928" t="e">
        <v>#N/A</v>
      </c>
      <c r="K74" s="922" t="e">
        <v>#N/A</v>
      </c>
      <c r="L74" s="928"/>
      <c r="M74" s="922"/>
      <c r="N74" s="937"/>
      <c r="O74" s="938"/>
      <c r="P74" s="938"/>
      <c r="Q74" s="938"/>
      <c r="R74" s="938"/>
    </row>
    <row r="75" spans="1:18" s="8" customFormat="1" ht="12.75" customHeight="1">
      <c r="A75" s="1003" t="e">
        <v>#N/A</v>
      </c>
      <c r="B75" s="1003" t="e">
        <v>#N/A</v>
      </c>
      <c r="C75" s="1003"/>
      <c r="D75" s="922" t="e">
        <v>#N/A</v>
      </c>
      <c r="E75" s="928" t="e">
        <v>#N/A</v>
      </c>
      <c r="F75" s="49" t="s">
        <v>3455</v>
      </c>
      <c r="G75" s="58" t="s">
        <v>3456</v>
      </c>
      <c r="H75" s="928" t="e">
        <v>#N/A</v>
      </c>
      <c r="I75" s="928" t="e">
        <v>#N/A</v>
      </c>
      <c r="J75" s="928" t="e">
        <v>#N/A</v>
      </c>
      <c r="K75" s="922" t="e">
        <v>#N/A</v>
      </c>
      <c r="L75" s="928"/>
      <c r="M75" s="922"/>
      <c r="N75" s="937"/>
      <c r="O75" s="938"/>
      <c r="P75" s="938"/>
      <c r="Q75" s="938"/>
      <c r="R75" s="938"/>
    </row>
    <row r="76" spans="1:18" s="8" customFormat="1" ht="10.199999999999999">
      <c r="A76" s="1003" t="e">
        <v>#N/A</v>
      </c>
      <c r="B76" s="1003" t="e">
        <v>#N/A</v>
      </c>
      <c r="C76" s="1003"/>
      <c r="D76" s="922" t="e">
        <v>#N/A</v>
      </c>
      <c r="E76" s="928" t="e">
        <v>#N/A</v>
      </c>
      <c r="F76" s="43" t="s">
        <v>3457</v>
      </c>
      <c r="G76" s="58" t="s">
        <v>3458</v>
      </c>
      <c r="H76" s="928" t="e">
        <v>#N/A</v>
      </c>
      <c r="I76" s="928" t="e">
        <v>#N/A</v>
      </c>
      <c r="J76" s="928" t="e">
        <v>#N/A</v>
      </c>
      <c r="K76" s="922" t="e">
        <v>#N/A</v>
      </c>
      <c r="L76" s="928"/>
      <c r="M76" s="922"/>
      <c r="N76" s="937"/>
      <c r="O76" s="938"/>
      <c r="P76" s="938"/>
      <c r="Q76" s="938"/>
      <c r="R76" s="938"/>
    </row>
    <row r="77" spans="1:18" s="8" customFormat="1" ht="12.75" customHeight="1">
      <c r="A77" s="1003" t="e">
        <v>#N/A</v>
      </c>
      <c r="B77" s="1003" t="e">
        <v>#N/A</v>
      </c>
      <c r="C77" s="1003"/>
      <c r="D77" s="922" t="e">
        <v>#N/A</v>
      </c>
      <c r="E77" s="928" t="e">
        <v>#N/A</v>
      </c>
      <c r="F77" s="43" t="s">
        <v>3459</v>
      </c>
      <c r="G77" s="58" t="s">
        <v>3460</v>
      </c>
      <c r="H77" s="928" t="e">
        <v>#N/A</v>
      </c>
      <c r="I77" s="928" t="e">
        <v>#N/A</v>
      </c>
      <c r="J77" s="928" t="e">
        <v>#N/A</v>
      </c>
      <c r="K77" s="922" t="e">
        <v>#N/A</v>
      </c>
      <c r="L77" s="928"/>
      <c r="M77" s="922"/>
      <c r="N77" s="937"/>
      <c r="O77" s="938"/>
      <c r="P77" s="938"/>
      <c r="Q77" s="938"/>
      <c r="R77" s="938"/>
    </row>
    <row r="78" spans="1:18" s="8" customFormat="1" ht="12.75" customHeight="1">
      <c r="A78" s="1003" t="e">
        <v>#N/A</v>
      </c>
      <c r="B78" s="1003" t="e">
        <v>#N/A</v>
      </c>
      <c r="C78" s="1003"/>
      <c r="D78" s="922" t="e">
        <v>#N/A</v>
      </c>
      <c r="E78" s="928" t="e">
        <v>#N/A</v>
      </c>
      <c r="F78" s="43" t="s">
        <v>3461</v>
      </c>
      <c r="G78" s="58" t="s">
        <v>3462</v>
      </c>
      <c r="H78" s="928" t="e">
        <v>#N/A</v>
      </c>
      <c r="I78" s="928" t="e">
        <v>#N/A</v>
      </c>
      <c r="J78" s="928" t="e">
        <v>#N/A</v>
      </c>
      <c r="K78" s="922" t="e">
        <v>#N/A</v>
      </c>
      <c r="L78" s="928"/>
      <c r="M78" s="922"/>
      <c r="N78" s="937"/>
      <c r="O78" s="938"/>
      <c r="P78" s="938"/>
      <c r="Q78" s="938"/>
      <c r="R78" s="938"/>
    </row>
    <row r="79" spans="1:18" s="8" customFormat="1" ht="20.399999999999999">
      <c r="A79" s="1003" t="e">
        <v>#N/A</v>
      </c>
      <c r="B79" s="1003" t="e">
        <v>#N/A</v>
      </c>
      <c r="C79" s="1003"/>
      <c r="D79" s="922" t="e">
        <v>#N/A</v>
      </c>
      <c r="E79" s="928" t="e">
        <v>#N/A</v>
      </c>
      <c r="F79" s="43" t="s">
        <v>3463</v>
      </c>
      <c r="G79" s="58" t="s">
        <v>3464</v>
      </c>
      <c r="H79" s="928" t="e">
        <v>#N/A</v>
      </c>
      <c r="I79" s="928" t="e">
        <v>#N/A</v>
      </c>
      <c r="J79" s="928" t="e">
        <v>#N/A</v>
      </c>
      <c r="K79" s="922" t="e">
        <v>#N/A</v>
      </c>
      <c r="L79" s="928"/>
      <c r="M79" s="922"/>
      <c r="N79" s="937"/>
      <c r="O79" s="938"/>
      <c r="P79" s="938"/>
      <c r="Q79" s="938"/>
      <c r="R79" s="938"/>
    </row>
    <row r="80" spans="1:18" s="8" customFormat="1" ht="12.75" customHeight="1">
      <c r="A80" s="1003" t="e">
        <v>#N/A</v>
      </c>
      <c r="B80" s="1003" t="e">
        <v>#N/A</v>
      </c>
      <c r="C80" s="1003"/>
      <c r="D80" s="922" t="e">
        <v>#N/A</v>
      </c>
      <c r="E80" s="928" t="e">
        <v>#N/A</v>
      </c>
      <c r="F80" s="43" t="s">
        <v>3465</v>
      </c>
      <c r="G80" s="58" t="s">
        <v>3466</v>
      </c>
      <c r="H80" s="928" t="e">
        <v>#N/A</v>
      </c>
      <c r="I80" s="928" t="e">
        <v>#N/A</v>
      </c>
      <c r="J80" s="928" t="e">
        <v>#N/A</v>
      </c>
      <c r="K80" s="922" t="e">
        <v>#N/A</v>
      </c>
      <c r="L80" s="928"/>
      <c r="M80" s="922"/>
      <c r="N80" s="937"/>
      <c r="O80" s="938"/>
      <c r="P80" s="938"/>
      <c r="Q80" s="938"/>
      <c r="R80" s="938"/>
    </row>
    <row r="81" spans="1:18" s="8" customFormat="1" ht="12.75" customHeight="1">
      <c r="A81" s="1003" t="e">
        <v>#N/A</v>
      </c>
      <c r="B81" s="1003" t="e">
        <v>#N/A</v>
      </c>
      <c r="C81" s="1003"/>
      <c r="D81" s="922" t="e">
        <v>#N/A</v>
      </c>
      <c r="E81" s="928" t="e">
        <v>#N/A</v>
      </c>
      <c r="F81" s="43" t="s">
        <v>3467</v>
      </c>
      <c r="G81" s="58" t="s">
        <v>3468</v>
      </c>
      <c r="H81" s="928" t="e">
        <v>#N/A</v>
      </c>
      <c r="I81" s="928" t="e">
        <v>#N/A</v>
      </c>
      <c r="J81" s="928" t="e">
        <v>#N/A</v>
      </c>
      <c r="K81" s="922" t="e">
        <v>#N/A</v>
      </c>
      <c r="L81" s="928"/>
      <c r="M81" s="922"/>
      <c r="N81" s="937"/>
      <c r="O81" s="938"/>
      <c r="P81" s="938"/>
      <c r="Q81" s="938"/>
      <c r="R81" s="938"/>
    </row>
    <row r="82" spans="1:18" s="8" customFormat="1" ht="12.75" customHeight="1">
      <c r="A82" s="1003" t="e">
        <v>#N/A</v>
      </c>
      <c r="B82" s="1003" t="e">
        <v>#N/A</v>
      </c>
      <c r="C82" s="1003"/>
      <c r="D82" s="922" t="e">
        <v>#N/A</v>
      </c>
      <c r="E82" s="928" t="e">
        <v>#N/A</v>
      </c>
      <c r="F82" s="43" t="s">
        <v>3469</v>
      </c>
      <c r="G82" s="58" t="s">
        <v>3470</v>
      </c>
      <c r="H82" s="928" t="e">
        <v>#N/A</v>
      </c>
      <c r="I82" s="928" t="e">
        <v>#N/A</v>
      </c>
      <c r="J82" s="928" t="e">
        <v>#N/A</v>
      </c>
      <c r="K82" s="922" t="e">
        <v>#N/A</v>
      </c>
      <c r="L82" s="928"/>
      <c r="M82" s="922"/>
      <c r="N82" s="937"/>
      <c r="O82" s="938"/>
      <c r="P82" s="938"/>
      <c r="Q82" s="938"/>
      <c r="R82" s="938"/>
    </row>
    <row r="83" spans="1:18" s="8" customFormat="1" ht="12.75" customHeight="1">
      <c r="A83" s="1003" t="e">
        <v>#N/A</v>
      </c>
      <c r="B83" s="1003" t="e">
        <v>#N/A</v>
      </c>
      <c r="C83" s="1003"/>
      <c r="D83" s="922" t="e">
        <v>#N/A</v>
      </c>
      <c r="E83" s="928" t="e">
        <v>#N/A</v>
      </c>
      <c r="F83" s="43" t="s">
        <v>3471</v>
      </c>
      <c r="G83" s="58" t="s">
        <v>3472</v>
      </c>
      <c r="H83" s="928" t="e">
        <v>#N/A</v>
      </c>
      <c r="I83" s="928" t="e">
        <v>#N/A</v>
      </c>
      <c r="J83" s="928" t="e">
        <v>#N/A</v>
      </c>
      <c r="K83" s="922" t="e">
        <v>#N/A</v>
      </c>
      <c r="L83" s="928"/>
      <c r="M83" s="922"/>
      <c r="N83" s="937"/>
      <c r="O83" s="938"/>
      <c r="P83" s="938"/>
      <c r="Q83" s="938"/>
      <c r="R83" s="938"/>
    </row>
    <row r="84" spans="1:18" s="8" customFormat="1" ht="12.75" customHeight="1">
      <c r="A84" s="1003" t="e">
        <v>#N/A</v>
      </c>
      <c r="B84" s="1003" t="e">
        <v>#N/A</v>
      </c>
      <c r="C84" s="1003"/>
      <c r="D84" s="922" t="e">
        <v>#N/A</v>
      </c>
      <c r="E84" s="928" t="e">
        <v>#N/A</v>
      </c>
      <c r="F84" s="43" t="s">
        <v>3473</v>
      </c>
      <c r="G84" s="58" t="s">
        <v>3474</v>
      </c>
      <c r="H84" s="928" t="e">
        <v>#N/A</v>
      </c>
      <c r="I84" s="928" t="e">
        <v>#N/A</v>
      </c>
      <c r="J84" s="928" t="e">
        <v>#N/A</v>
      </c>
      <c r="K84" s="922" t="e">
        <v>#N/A</v>
      </c>
      <c r="L84" s="928"/>
      <c r="M84" s="922"/>
      <c r="N84" s="937"/>
      <c r="O84" s="938"/>
      <c r="P84" s="938"/>
      <c r="Q84" s="938"/>
      <c r="R84" s="938"/>
    </row>
    <row r="85" spans="1:18" s="8" customFormat="1" ht="12.75" customHeight="1">
      <c r="A85" s="1003" t="e">
        <v>#N/A</v>
      </c>
      <c r="B85" s="1003" t="e">
        <v>#N/A</v>
      </c>
      <c r="C85" s="1003"/>
      <c r="D85" s="922" t="e">
        <v>#N/A</v>
      </c>
      <c r="E85" s="928" t="e">
        <v>#N/A</v>
      </c>
      <c r="F85" s="43" t="s">
        <v>3475</v>
      </c>
      <c r="G85" s="58" t="s">
        <v>3476</v>
      </c>
      <c r="H85" s="928" t="e">
        <v>#N/A</v>
      </c>
      <c r="I85" s="928" t="e">
        <v>#N/A</v>
      </c>
      <c r="J85" s="928" t="e">
        <v>#N/A</v>
      </c>
      <c r="K85" s="922" t="e">
        <v>#N/A</v>
      </c>
      <c r="L85" s="928"/>
      <c r="M85" s="922"/>
      <c r="N85" s="937"/>
      <c r="O85" s="938"/>
      <c r="P85" s="938"/>
      <c r="Q85" s="938"/>
      <c r="R85" s="938"/>
    </row>
    <row r="86" spans="1:18" s="8" customFormat="1" ht="12.75" customHeight="1">
      <c r="A86" s="1003" t="e">
        <v>#N/A</v>
      </c>
      <c r="B86" s="1003" t="e">
        <v>#N/A</v>
      </c>
      <c r="C86" s="1003"/>
      <c r="D86" s="922" t="e">
        <v>#N/A</v>
      </c>
      <c r="E86" s="928" t="e">
        <v>#N/A</v>
      </c>
      <c r="F86" s="43" t="s">
        <v>3477</v>
      </c>
      <c r="G86" s="58" t="s">
        <v>3478</v>
      </c>
      <c r="H86" s="928" t="e">
        <v>#N/A</v>
      </c>
      <c r="I86" s="928" t="e">
        <v>#N/A</v>
      </c>
      <c r="J86" s="928" t="e">
        <v>#N/A</v>
      </c>
      <c r="K86" s="922" t="e">
        <v>#N/A</v>
      </c>
      <c r="L86" s="928"/>
      <c r="M86" s="922"/>
      <c r="N86" s="937"/>
      <c r="O86" s="938"/>
      <c r="P86" s="938"/>
      <c r="Q86" s="938"/>
      <c r="R86" s="938"/>
    </row>
    <row r="87" spans="1:18" s="8" customFormat="1" ht="12.75" customHeight="1">
      <c r="A87" s="1003" t="e">
        <v>#N/A</v>
      </c>
      <c r="B87" s="1003" t="e">
        <v>#N/A</v>
      </c>
      <c r="C87" s="1003"/>
      <c r="D87" s="922" t="e">
        <v>#N/A</v>
      </c>
      <c r="E87" s="928" t="e">
        <v>#N/A</v>
      </c>
      <c r="F87" s="43" t="s">
        <v>3479</v>
      </c>
      <c r="G87" s="58" t="s">
        <v>3480</v>
      </c>
      <c r="H87" s="928" t="e">
        <v>#N/A</v>
      </c>
      <c r="I87" s="928" t="e">
        <v>#N/A</v>
      </c>
      <c r="J87" s="928" t="e">
        <v>#N/A</v>
      </c>
      <c r="K87" s="922" t="e">
        <v>#N/A</v>
      </c>
      <c r="L87" s="928"/>
      <c r="M87" s="922"/>
      <c r="N87" s="937"/>
      <c r="O87" s="938"/>
      <c r="P87" s="938"/>
      <c r="Q87" s="938"/>
      <c r="R87" s="938"/>
    </row>
    <row r="88" spans="1:18" s="8" customFormat="1" ht="31.35" customHeight="1">
      <c r="A88" s="1003" t="e">
        <v>#N/A</v>
      </c>
      <c r="B88" s="1003" t="e">
        <v>#N/A</v>
      </c>
      <c r="C88" s="1003"/>
      <c r="D88" s="922" t="e">
        <v>#N/A</v>
      </c>
      <c r="E88" s="928" t="e">
        <v>#N/A</v>
      </c>
      <c r="F88" s="43" t="s">
        <v>3481</v>
      </c>
      <c r="G88" s="58" t="s">
        <v>3716</v>
      </c>
      <c r="H88" s="928" t="e">
        <v>#N/A</v>
      </c>
      <c r="I88" s="928" t="e">
        <v>#N/A</v>
      </c>
      <c r="J88" s="928" t="e">
        <v>#N/A</v>
      </c>
      <c r="K88" s="922" t="e">
        <v>#N/A</v>
      </c>
      <c r="L88" s="928"/>
      <c r="M88" s="922"/>
      <c r="N88" s="937"/>
      <c r="O88" s="938"/>
      <c r="P88" s="938"/>
      <c r="Q88" s="938"/>
      <c r="R88" s="938"/>
    </row>
    <row r="89" spans="1:18" s="8" customFormat="1" ht="12.75" customHeight="1">
      <c r="A89" s="1003" t="e">
        <v>#N/A</v>
      </c>
      <c r="B89" s="1003" t="e">
        <v>#N/A</v>
      </c>
      <c r="C89" s="1003"/>
      <c r="D89" s="922" t="e">
        <v>#N/A</v>
      </c>
      <c r="E89" s="928" t="e">
        <v>#N/A</v>
      </c>
      <c r="F89" s="43" t="s">
        <v>3483</v>
      </c>
      <c r="G89" s="58" t="s">
        <v>3484</v>
      </c>
      <c r="H89" s="928" t="e">
        <v>#N/A</v>
      </c>
      <c r="I89" s="928" t="e">
        <v>#N/A</v>
      </c>
      <c r="J89" s="928" t="e">
        <v>#N/A</v>
      </c>
      <c r="K89" s="922" t="e">
        <v>#N/A</v>
      </c>
      <c r="L89" s="928"/>
      <c r="M89" s="922"/>
      <c r="N89" s="937"/>
      <c r="O89" s="938"/>
      <c r="P89" s="938"/>
      <c r="Q89" s="938"/>
      <c r="R89" s="938"/>
    </row>
    <row r="90" spans="1:18" s="8" customFormat="1" ht="12.75" customHeight="1">
      <c r="A90" s="1003" t="e">
        <v>#N/A</v>
      </c>
      <c r="B90" s="1003" t="e">
        <v>#N/A</v>
      </c>
      <c r="C90" s="1003"/>
      <c r="D90" s="922" t="e">
        <v>#N/A</v>
      </c>
      <c r="E90" s="928" t="e">
        <v>#N/A</v>
      </c>
      <c r="F90" s="43" t="s">
        <v>3485</v>
      </c>
      <c r="G90" s="58" t="s">
        <v>3486</v>
      </c>
      <c r="H90" s="928" t="e">
        <v>#N/A</v>
      </c>
      <c r="I90" s="928" t="e">
        <v>#N/A</v>
      </c>
      <c r="J90" s="928" t="e">
        <v>#N/A</v>
      </c>
      <c r="K90" s="922" t="e">
        <v>#N/A</v>
      </c>
      <c r="L90" s="928"/>
      <c r="M90" s="922"/>
      <c r="N90" s="937"/>
      <c r="O90" s="938"/>
      <c r="P90" s="938"/>
      <c r="Q90" s="938"/>
      <c r="R90" s="938"/>
    </row>
    <row r="91" spans="1:18" s="8" customFormat="1" ht="12.75" customHeight="1">
      <c r="A91" s="1003" t="e">
        <v>#N/A</v>
      </c>
      <c r="B91" s="1003" t="e">
        <v>#N/A</v>
      </c>
      <c r="C91" s="1003"/>
      <c r="D91" s="922" t="e">
        <v>#N/A</v>
      </c>
      <c r="E91" s="928" t="e">
        <v>#N/A</v>
      </c>
      <c r="F91" s="45" t="s">
        <v>3487</v>
      </c>
      <c r="G91" s="58" t="s">
        <v>3488</v>
      </c>
      <c r="H91" s="928" t="e">
        <v>#N/A</v>
      </c>
      <c r="I91" s="928" t="e">
        <v>#N/A</v>
      </c>
      <c r="J91" s="928" t="e">
        <v>#N/A</v>
      </c>
      <c r="K91" s="922" t="e">
        <v>#N/A</v>
      </c>
      <c r="L91" s="928"/>
      <c r="M91" s="922"/>
      <c r="N91" s="937"/>
      <c r="O91" s="938"/>
      <c r="P91" s="938"/>
      <c r="Q91" s="938"/>
      <c r="R91" s="938"/>
    </row>
    <row r="92" spans="1:18" s="8" customFormat="1" ht="12.75" customHeight="1">
      <c r="A92" s="1003" t="e">
        <v>#N/A</v>
      </c>
      <c r="B92" s="1003" t="e">
        <v>#N/A</v>
      </c>
      <c r="C92" s="1003"/>
      <c r="D92" s="922" t="e">
        <v>#N/A</v>
      </c>
      <c r="E92" s="928" t="e">
        <v>#N/A</v>
      </c>
      <c r="F92" s="45" t="s">
        <v>3489</v>
      </c>
      <c r="G92" s="58" t="s">
        <v>3490</v>
      </c>
      <c r="H92" s="928" t="e">
        <v>#N/A</v>
      </c>
      <c r="I92" s="928" t="e">
        <v>#N/A</v>
      </c>
      <c r="J92" s="928" t="e">
        <v>#N/A</v>
      </c>
      <c r="K92" s="922" t="e">
        <v>#N/A</v>
      </c>
      <c r="L92" s="928"/>
      <c r="M92" s="922"/>
      <c r="N92" s="937"/>
      <c r="O92" s="938"/>
      <c r="P92" s="938"/>
      <c r="Q92" s="938"/>
      <c r="R92" s="938"/>
    </row>
    <row r="93" spans="1:18" s="8" customFormat="1" ht="12.75" customHeight="1">
      <c r="A93" s="1003" t="e">
        <v>#N/A</v>
      </c>
      <c r="B93" s="1003" t="e">
        <v>#N/A</v>
      </c>
      <c r="C93" s="1003"/>
      <c r="D93" s="922" t="e">
        <v>#N/A</v>
      </c>
      <c r="E93" s="928" t="e">
        <v>#N/A</v>
      </c>
      <c r="F93" s="45" t="s">
        <v>3491</v>
      </c>
      <c r="G93" s="58" t="s">
        <v>3492</v>
      </c>
      <c r="H93" s="928" t="e">
        <v>#N/A</v>
      </c>
      <c r="I93" s="928" t="e">
        <v>#N/A</v>
      </c>
      <c r="J93" s="928" t="e">
        <v>#N/A</v>
      </c>
      <c r="K93" s="922" t="e">
        <v>#N/A</v>
      </c>
      <c r="L93" s="928"/>
      <c r="M93" s="922"/>
      <c r="N93" s="937"/>
      <c r="O93" s="938"/>
      <c r="P93" s="938"/>
      <c r="Q93" s="938"/>
      <c r="R93" s="938"/>
    </row>
    <row r="94" spans="1:18" s="8" customFormat="1" ht="12.75" customHeight="1">
      <c r="A94" s="828" t="e">
        <v>#N/A</v>
      </c>
      <c r="B94" s="828" t="e">
        <v>#N/A</v>
      </c>
      <c r="C94" s="828"/>
      <c r="D94" s="923" t="e">
        <v>#N/A</v>
      </c>
      <c r="E94" s="929" t="e">
        <v>#N/A</v>
      </c>
      <c r="F94" s="49" t="s">
        <v>3493</v>
      </c>
      <c r="G94" s="58" t="s">
        <v>2407</v>
      </c>
      <c r="H94" s="929" t="e">
        <v>#N/A</v>
      </c>
      <c r="I94" s="929" t="e">
        <v>#N/A</v>
      </c>
      <c r="J94" s="929" t="e">
        <v>#N/A</v>
      </c>
      <c r="K94" s="923" t="e">
        <v>#N/A</v>
      </c>
      <c r="L94" s="929"/>
      <c r="M94" s="923"/>
      <c r="N94" s="937"/>
      <c r="O94" s="938"/>
      <c r="P94" s="938"/>
      <c r="Q94" s="938"/>
      <c r="R94" s="938"/>
    </row>
    <row r="95" spans="1:18" s="8" customFormat="1" ht="30.6">
      <c r="A95" s="191" t="s">
        <v>3717</v>
      </c>
      <c r="B95" s="191" t="s">
        <v>2174</v>
      </c>
      <c r="C95" s="318" t="s">
        <v>2175</v>
      </c>
      <c r="D95" s="124" t="s">
        <v>2176</v>
      </c>
      <c r="E95" s="125" t="s">
        <v>2177</v>
      </c>
      <c r="F95" s="33"/>
      <c r="G95" s="34"/>
      <c r="H95" s="34"/>
      <c r="I95" s="34"/>
      <c r="J95" s="34"/>
      <c r="K95" s="34"/>
      <c r="L95" s="130" t="s">
        <v>1027</v>
      </c>
      <c r="M95" s="135"/>
      <c r="N95" s="124" t="s">
        <v>2178</v>
      </c>
      <c r="O95" s="126" t="s">
        <v>2179</v>
      </c>
      <c r="P95" s="126" t="s">
        <v>2179</v>
      </c>
      <c r="Q95" s="126" t="s">
        <v>2140</v>
      </c>
      <c r="R95" s="123" t="s">
        <v>2180</v>
      </c>
    </row>
    <row r="96" spans="1:18" s="8" customFormat="1" ht="71.25" customHeight="1">
      <c r="A96" s="192" t="s">
        <v>867</v>
      </c>
      <c r="B96" s="194" t="s">
        <v>822</v>
      </c>
      <c r="C96" s="194" t="s">
        <v>2580</v>
      </c>
      <c r="D96" s="174" t="s">
        <v>2581</v>
      </c>
      <c r="E96" s="252" t="s">
        <v>824</v>
      </c>
      <c r="F96" s="33"/>
      <c r="G96" s="34"/>
      <c r="H96" s="34"/>
      <c r="I96" s="34"/>
      <c r="J96" s="34"/>
      <c r="K96" s="34"/>
      <c r="L96" s="32" t="s">
        <v>1027</v>
      </c>
      <c r="M96" s="34"/>
      <c r="N96" s="174" t="s">
        <v>2582</v>
      </c>
      <c r="O96" s="136" t="s">
        <v>2179</v>
      </c>
      <c r="P96" s="136" t="s">
        <v>2140</v>
      </c>
      <c r="Q96" s="137" t="s">
        <v>2140</v>
      </c>
      <c r="R96" s="252" t="s">
        <v>42</v>
      </c>
    </row>
    <row r="97" spans="1:18" s="8" customFormat="1" ht="49.5" customHeight="1">
      <c r="A97" s="192" t="s">
        <v>868</v>
      </c>
      <c r="B97" s="194" t="s">
        <v>869</v>
      </c>
      <c r="C97" s="194" t="s">
        <v>3718</v>
      </c>
      <c r="D97" s="124" t="s">
        <v>2183</v>
      </c>
      <c r="E97" s="125" t="s">
        <v>829</v>
      </c>
      <c r="F97" s="33"/>
      <c r="G97" s="34"/>
      <c r="H97" s="34"/>
      <c r="I97" s="34"/>
      <c r="J97" s="34"/>
      <c r="K97" s="34"/>
      <c r="L97" s="130" t="s">
        <v>1027</v>
      </c>
      <c r="M97" s="135"/>
      <c r="N97" s="124" t="s">
        <v>2184</v>
      </c>
      <c r="O97" s="126" t="s">
        <v>2179</v>
      </c>
      <c r="P97" s="126" t="s">
        <v>2140</v>
      </c>
      <c r="Q97" s="126" t="s">
        <v>2140</v>
      </c>
      <c r="R97" s="123" t="s">
        <v>42</v>
      </c>
    </row>
    <row r="98" spans="1:18" s="8" customFormat="1" ht="48" customHeight="1">
      <c r="A98" s="192" t="s">
        <v>3719</v>
      </c>
      <c r="B98" s="194" t="s">
        <v>2143</v>
      </c>
      <c r="C98" s="194" t="s">
        <v>2144</v>
      </c>
      <c r="D98" s="128" t="s">
        <v>2585</v>
      </c>
      <c r="E98" s="32" t="s">
        <v>2586</v>
      </c>
      <c r="F98" s="131"/>
      <c r="G98" s="34"/>
      <c r="H98" s="34"/>
      <c r="I98" s="34"/>
      <c r="J98" s="34"/>
      <c r="K98" s="34"/>
      <c r="L98" s="32" t="s">
        <v>1027</v>
      </c>
      <c r="M98" s="34"/>
      <c r="N98" s="128" t="s">
        <v>2587</v>
      </c>
      <c r="O98" s="136" t="s">
        <v>2179</v>
      </c>
      <c r="P98" s="136" t="s">
        <v>2140</v>
      </c>
      <c r="Q98" s="136" t="s">
        <v>2140</v>
      </c>
      <c r="R98" s="123" t="s">
        <v>2192</v>
      </c>
    </row>
    <row r="99" spans="1:18" s="8" customFormat="1" ht="39.75" customHeight="1">
      <c r="A99" s="192" t="s">
        <v>3720</v>
      </c>
      <c r="B99" s="194" t="s">
        <v>2589</v>
      </c>
      <c r="C99" s="194" t="s">
        <v>2590</v>
      </c>
      <c r="D99" s="128" t="s">
        <v>2591</v>
      </c>
      <c r="E99" s="32" t="s">
        <v>2592</v>
      </c>
      <c r="F99" s="33"/>
      <c r="G99" s="34"/>
      <c r="H99" s="34"/>
      <c r="I99" s="34"/>
      <c r="J99" s="34"/>
      <c r="K99" s="34"/>
      <c r="L99" s="32" t="s">
        <v>1027</v>
      </c>
      <c r="M99" s="32"/>
      <c r="N99" s="128" t="s">
        <v>2593</v>
      </c>
      <c r="O99" s="136" t="s">
        <v>2179</v>
      </c>
      <c r="P99" s="136" t="s">
        <v>2179</v>
      </c>
      <c r="Q99" s="136" t="s">
        <v>2140</v>
      </c>
      <c r="R99" s="136" t="s">
        <v>2180</v>
      </c>
    </row>
    <row r="100" spans="1:18" s="8" customFormat="1" ht="27" customHeight="1">
      <c r="A100" s="192" t="s">
        <v>866</v>
      </c>
      <c r="B100" s="194" t="s">
        <v>816</v>
      </c>
      <c r="C100" s="194" t="s">
        <v>2185</v>
      </c>
      <c r="D100" s="128" t="s">
        <v>2186</v>
      </c>
      <c r="E100" s="32" t="s">
        <v>818</v>
      </c>
      <c r="F100" s="33"/>
      <c r="G100" s="34"/>
      <c r="H100" s="34"/>
      <c r="I100" s="34"/>
      <c r="J100" s="34"/>
      <c r="K100" s="34"/>
      <c r="L100" s="32" t="s">
        <v>1027</v>
      </c>
      <c r="M100" s="34"/>
      <c r="N100" s="128" t="s">
        <v>2187</v>
      </c>
      <c r="O100" s="136" t="s">
        <v>2179</v>
      </c>
      <c r="P100" s="136" t="s">
        <v>2140</v>
      </c>
      <c r="Q100" s="137" t="s">
        <v>2140</v>
      </c>
      <c r="R100" s="123" t="s">
        <v>42</v>
      </c>
    </row>
    <row r="101" spans="1:18" s="8" customFormat="1" ht="51" customHeight="1">
      <c r="A101" s="194" t="s">
        <v>3721</v>
      </c>
      <c r="B101" s="194" t="s">
        <v>3508</v>
      </c>
      <c r="C101" s="194" t="s">
        <v>3509</v>
      </c>
      <c r="D101" s="128" t="s">
        <v>3510</v>
      </c>
      <c r="E101" s="32" t="s">
        <v>2995</v>
      </c>
      <c r="F101" s="33"/>
      <c r="G101" s="34"/>
      <c r="H101" s="34"/>
      <c r="I101" s="34"/>
      <c r="J101" s="34"/>
      <c r="K101" s="34"/>
      <c r="L101" s="32" t="s">
        <v>1027</v>
      </c>
      <c r="M101" s="34"/>
      <c r="N101" s="128" t="s">
        <v>3511</v>
      </c>
      <c r="O101" s="136" t="s">
        <v>2179</v>
      </c>
      <c r="P101" s="136" t="s">
        <v>2140</v>
      </c>
      <c r="Q101" s="137" t="s">
        <v>2140</v>
      </c>
      <c r="R101" s="123" t="s">
        <v>2192</v>
      </c>
    </row>
    <row r="102" spans="1:18" ht="20.399999999999999">
      <c r="A102" s="192" t="s">
        <v>3722</v>
      </c>
      <c r="B102" s="194" t="s">
        <v>1013</v>
      </c>
      <c r="C102" s="192" t="s">
        <v>2678</v>
      </c>
      <c r="D102" s="128" t="s">
        <v>2679</v>
      </c>
      <c r="E102" s="32" t="s">
        <v>2154</v>
      </c>
      <c r="F102" s="307"/>
      <c r="G102" s="307"/>
      <c r="H102" s="307"/>
      <c r="I102" s="307"/>
      <c r="J102" s="307"/>
      <c r="K102" s="307"/>
      <c r="L102" s="136" t="s">
        <v>1027</v>
      </c>
      <c r="M102" s="307"/>
      <c r="N102" s="128" t="s">
        <v>2680</v>
      </c>
      <c r="O102" s="136" t="s">
        <v>2179</v>
      </c>
      <c r="P102" s="136" t="s">
        <v>2179</v>
      </c>
      <c r="Q102" s="314" t="s">
        <v>2179</v>
      </c>
      <c r="R102" s="136" t="s">
        <v>2180</v>
      </c>
    </row>
    <row r="103" spans="1:18" ht="166.35" customHeight="1">
      <c r="A103" s="192" t="s">
        <v>3723</v>
      </c>
      <c r="B103" s="194" t="s">
        <v>1017</v>
      </c>
      <c r="C103" s="192" t="s">
        <v>2682</v>
      </c>
      <c r="D103" s="128" t="s">
        <v>3724</v>
      </c>
      <c r="E103" s="32" t="s">
        <v>2154</v>
      </c>
      <c r="F103" s="307"/>
      <c r="G103" s="307"/>
      <c r="H103" s="307"/>
      <c r="I103" s="307"/>
      <c r="J103" s="307"/>
      <c r="K103" s="307"/>
      <c r="L103" s="136" t="s">
        <v>1027</v>
      </c>
      <c r="M103" s="307"/>
      <c r="N103" s="128" t="s">
        <v>3725</v>
      </c>
      <c r="O103" s="136" t="s">
        <v>2179</v>
      </c>
      <c r="P103" s="136" t="s">
        <v>2179</v>
      </c>
      <c r="Q103" s="136" t="s">
        <v>2179</v>
      </c>
      <c r="R103" s="136" t="s">
        <v>2180</v>
      </c>
    </row>
    <row r="104" spans="1:18" s="8" customFormat="1" ht="84.6" customHeight="1">
      <c r="A104" s="192" t="s">
        <v>3726</v>
      </c>
      <c r="B104" s="312" t="s">
        <v>804</v>
      </c>
      <c r="C104" s="317" t="s">
        <v>2201</v>
      </c>
      <c r="D104" s="128" t="s">
        <v>2202</v>
      </c>
      <c r="E104" s="304" t="s">
        <v>806</v>
      </c>
      <c r="F104" s="304"/>
      <c r="G104" s="304"/>
      <c r="H104" s="304"/>
      <c r="I104" s="304"/>
      <c r="J104" s="304"/>
      <c r="K104" s="304"/>
      <c r="L104" s="304" t="s">
        <v>1027</v>
      </c>
      <c r="M104" s="304"/>
      <c r="N104" s="128" t="s">
        <v>2203</v>
      </c>
      <c r="O104" s="136" t="s">
        <v>2179</v>
      </c>
      <c r="P104" s="136" t="s">
        <v>2179</v>
      </c>
      <c r="Q104" s="136" t="s">
        <v>2140</v>
      </c>
      <c r="R104" s="136" t="s">
        <v>2141</v>
      </c>
    </row>
    <row r="105" spans="1:18">
      <c r="A105" s="238" t="s">
        <v>3727</v>
      </c>
      <c r="B105" s="234"/>
      <c r="C105" s="230"/>
      <c r="D105" s="227"/>
      <c r="E105" s="434"/>
      <c r="F105" s="227"/>
      <c r="G105" s="227"/>
      <c r="H105" s="227"/>
      <c r="I105" s="227"/>
      <c r="J105" s="227"/>
      <c r="K105" s="227"/>
      <c r="L105" s="227"/>
      <c r="M105" s="227"/>
      <c r="N105" s="227"/>
      <c r="O105" s="227"/>
      <c r="P105" s="227"/>
      <c r="Q105" s="227"/>
      <c r="R105" s="229"/>
    </row>
  </sheetData>
  <mergeCells count="20">
    <mergeCell ref="F3:G3"/>
    <mergeCell ref="H3:K3"/>
    <mergeCell ref="H7:H94"/>
    <mergeCell ref="I7:I94"/>
    <mergeCell ref="J7:J94"/>
    <mergeCell ref="K7:K94"/>
    <mergeCell ref="O4:Q4"/>
    <mergeCell ref="Q7:Q94"/>
    <mergeCell ref="R7:R94"/>
    <mergeCell ref="O7:O94"/>
    <mergeCell ref="A7:A94"/>
    <mergeCell ref="B7:B94"/>
    <mergeCell ref="D7:D94"/>
    <mergeCell ref="E7:E94"/>
    <mergeCell ref="N7:N94"/>
    <mergeCell ref="M7:M94"/>
    <mergeCell ref="P7:P94"/>
    <mergeCell ref="C7:C94"/>
    <mergeCell ref="H4:K4"/>
    <mergeCell ref="L7:L94"/>
  </mergeCells>
  <pageMargins left="0.25" right="0.25" top="0.75" bottom="0.75" header="0.3" footer="0.3"/>
  <pageSetup paperSize="8" scale="44"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1" stopIfTrue="1" id="{A391EF0F-3659-4940-8F4A-B8B1957F9C61}">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EB0BD1E3-272F-432E-A5A1-1AFD4FF23DA1}">
            <xm:f>'C:\Windows\system32\IC.Green.Net\IC_User_DFS\Users\deel1\Desktop\[Maternity Services Data Set Technical Output Specification.xlsm]MAT101Booking'!#REF!=yes</xm:f>
            <x14:dxf>
              <fill>
                <patternFill>
                  <bgColor indexed="43"/>
                </patternFill>
              </fill>
            </x14:dxf>
          </x14:cfRule>
          <xm:sqref>N95</xm:sqref>
        </x14:conditionalFormatting>
        <x14:conditionalFormatting xmlns:xm="http://schemas.microsoft.com/office/excel/2006/main">
          <x14:cfRule type="expression" priority="5" stopIfTrue="1" id="{E6C09A34-4930-49D5-8F15-AD0660F95A28}">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08F1F08E-5E15-44A6-AC42-2CB884FBF817}">
            <xm:f>'C:\Windows\system32\IC.Green.Net\IC_User_DFS\Users\deel1\Desktop\[Maternity Services Data Set Technical Output Specification.xlsm]MAT101Booking'!#REF!=yes</xm:f>
            <x14:dxf>
              <fill>
                <patternFill>
                  <bgColor indexed="43"/>
                </patternFill>
              </fill>
            </x14:dxf>
          </x14:cfRule>
          <xm:sqref>N96</xm:sqref>
        </x14:conditionalFormatting>
        <x14:conditionalFormatting xmlns:xm="http://schemas.microsoft.com/office/excel/2006/main">
          <x14:cfRule type="expression" priority="3" stopIfTrue="1" id="{61B03220-2C2D-45E5-B55F-7ACD85AAA9E3}">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FA039B6B-33DE-4351-9380-AD694FE22499}">
            <xm:f>'C:\Windows\system32\IC.Green.Net\IC_User_DFS\Users\deel1\Desktop\[Maternity Services Data Set Technical Output Specification.xlsm]MAT101Booking'!#REF!=yes</xm:f>
            <x14:dxf>
              <fill>
                <patternFill>
                  <bgColor indexed="43"/>
                </patternFill>
              </fill>
            </x14:dxf>
          </x14:cfRule>
          <xm:sqref>N97</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6" tint="-0.249977111117893"/>
    <pageSetUpPr fitToPage="1"/>
  </sheetPr>
  <dimension ref="A1:M491"/>
  <sheetViews>
    <sheetView showGridLines="0" zoomScale="80" zoomScaleNormal="80" workbookViewId="0">
      <pane ySplit="7" topLeftCell="A8" activePane="bottomLeft" state="frozen"/>
      <selection sqref="A1:XFD1"/>
      <selection pane="bottomLeft" activeCell="A8" sqref="A8:A9"/>
    </sheetView>
  </sheetViews>
  <sheetFormatPr defaultColWidth="17.77734375" defaultRowHeight="13.2"/>
  <cols>
    <col min="1" max="1" width="9.77734375" style="109" customWidth="1"/>
    <col min="2" max="3" width="10.77734375" style="109" customWidth="1"/>
    <col min="4" max="4" width="12" style="109" customWidth="1"/>
    <col min="5" max="5" width="40" style="111" customWidth="1"/>
    <col min="6" max="6" width="55.21875" style="109" customWidth="1"/>
    <col min="7" max="7" width="30.77734375" style="111" customWidth="1"/>
    <col min="8" max="8" width="19.21875" style="109" customWidth="1"/>
    <col min="9" max="9" width="70" style="109" customWidth="1"/>
    <col min="10" max="10" width="82.44140625" style="109" customWidth="1"/>
    <col min="11" max="11" width="68.77734375" style="109" customWidth="1"/>
    <col min="12" max="12" width="17.77734375" style="790"/>
    <col min="13" max="16384" width="17.77734375" style="109"/>
  </cols>
  <sheetData>
    <row r="1" spans="1:12" s="182" customFormat="1" ht="33.6">
      <c r="A1" s="805" t="s">
        <v>59</v>
      </c>
      <c r="B1" s="805"/>
      <c r="C1" s="805"/>
      <c r="D1" s="805"/>
      <c r="E1" s="805"/>
      <c r="F1" s="805"/>
      <c r="G1" s="805"/>
      <c r="H1" s="13"/>
      <c r="I1" s="13"/>
      <c r="J1" s="13"/>
      <c r="K1" s="13"/>
      <c r="L1" s="788"/>
    </row>
    <row r="2" spans="1:12" s="183" customFormat="1" ht="16.8">
      <c r="A2" s="180"/>
      <c r="B2" s="180"/>
      <c r="C2" s="180"/>
      <c r="D2" s="180"/>
      <c r="E2" s="180"/>
      <c r="F2" s="180"/>
      <c r="G2" s="180"/>
      <c r="H2" s="170"/>
      <c r="I2" s="170"/>
      <c r="J2" s="170"/>
      <c r="K2" s="170"/>
      <c r="L2" s="789"/>
    </row>
    <row r="3" spans="1:12" ht="33.6">
      <c r="A3" s="805" t="s">
        <v>1</v>
      </c>
      <c r="B3" s="805"/>
      <c r="C3" s="805"/>
      <c r="D3" s="805"/>
      <c r="E3" s="805"/>
      <c r="F3" s="805"/>
      <c r="G3" s="805"/>
    </row>
    <row r="4" spans="1:12" ht="33.6">
      <c r="A4" s="184"/>
      <c r="B4" s="184"/>
      <c r="C4" s="184"/>
      <c r="D4" s="184"/>
      <c r="E4" s="184"/>
      <c r="F4" s="184"/>
      <c r="G4" s="184"/>
    </row>
    <row r="5" spans="1:12" ht="24.6">
      <c r="A5" s="181" t="s">
        <v>60</v>
      </c>
      <c r="B5" s="181"/>
      <c r="C5" s="181"/>
    </row>
    <row r="6" spans="1:12" ht="18.75" customHeight="1"/>
    <row r="7" spans="1:12" s="110" customFormat="1" ht="62.4">
      <c r="A7" s="210" t="s">
        <v>61</v>
      </c>
      <c r="B7" s="407" t="s">
        <v>62</v>
      </c>
      <c r="C7" s="210" t="s">
        <v>63</v>
      </c>
      <c r="D7" s="210" t="s">
        <v>64</v>
      </c>
      <c r="E7" s="210" t="s">
        <v>65</v>
      </c>
      <c r="F7" s="210" t="s">
        <v>66</v>
      </c>
      <c r="G7" s="210" t="s">
        <v>67</v>
      </c>
      <c r="H7" s="210" t="s">
        <v>68</v>
      </c>
      <c r="I7" s="210" t="s">
        <v>69</v>
      </c>
      <c r="J7" s="210" t="s">
        <v>70</v>
      </c>
      <c r="K7" s="210" t="s">
        <v>71</v>
      </c>
      <c r="L7" s="791" t="s">
        <v>72</v>
      </c>
    </row>
    <row r="8" spans="1:12" ht="378.75" customHeight="1">
      <c r="A8" s="814">
        <v>1</v>
      </c>
      <c r="B8" s="816">
        <v>44440</v>
      </c>
      <c r="C8" s="814" t="s">
        <v>32</v>
      </c>
      <c r="D8" s="814" t="s">
        <v>73</v>
      </c>
      <c r="E8" s="814" t="s">
        <v>74</v>
      </c>
      <c r="F8" s="814" t="s">
        <v>75</v>
      </c>
      <c r="G8" s="814" t="s">
        <v>76</v>
      </c>
      <c r="H8" s="814" t="s">
        <v>77</v>
      </c>
      <c r="I8" s="818" t="s">
        <v>78</v>
      </c>
      <c r="J8" s="818" t="s">
        <v>79</v>
      </c>
      <c r="K8" s="818" t="s">
        <v>80</v>
      </c>
      <c r="L8" s="820" t="s">
        <v>81</v>
      </c>
    </row>
    <row r="9" spans="1:12" ht="342.6" customHeight="1">
      <c r="A9" s="815"/>
      <c r="B9" s="817"/>
      <c r="C9" s="815"/>
      <c r="D9" s="815"/>
      <c r="E9" s="815"/>
      <c r="F9" s="815"/>
      <c r="G9" s="815"/>
      <c r="H9" s="815"/>
      <c r="I9" s="819"/>
      <c r="J9" s="815"/>
      <c r="K9" s="819"/>
      <c r="L9" s="821"/>
    </row>
    <row r="10" spans="1:12" ht="33.75" customHeight="1">
      <c r="A10" s="376">
        <v>2</v>
      </c>
      <c r="B10" s="475">
        <v>44441</v>
      </c>
      <c r="C10" s="376" t="s">
        <v>32</v>
      </c>
      <c r="D10" s="376" t="s">
        <v>82</v>
      </c>
      <c r="E10" s="376" t="s">
        <v>83</v>
      </c>
      <c r="F10" s="376" t="s">
        <v>84</v>
      </c>
      <c r="G10" s="376" t="s">
        <v>66</v>
      </c>
      <c r="H10" s="376" t="s">
        <v>77</v>
      </c>
      <c r="I10" s="376" t="s">
        <v>85</v>
      </c>
      <c r="J10" s="376" t="s">
        <v>84</v>
      </c>
      <c r="K10" s="376" t="s">
        <v>86</v>
      </c>
      <c r="L10" s="651" t="s">
        <v>81</v>
      </c>
    </row>
    <row r="11" spans="1:12" ht="33.75" customHeight="1">
      <c r="A11" s="376" t="s">
        <v>6738</v>
      </c>
      <c r="B11" s="475">
        <v>44441</v>
      </c>
      <c r="C11" s="376" t="s">
        <v>32</v>
      </c>
      <c r="D11" s="376" t="s">
        <v>82</v>
      </c>
      <c r="E11" s="376" t="s">
        <v>83</v>
      </c>
      <c r="F11" s="376" t="s">
        <v>84</v>
      </c>
      <c r="G11" s="376" t="s">
        <v>162</v>
      </c>
      <c r="H11" s="376" t="s">
        <v>77</v>
      </c>
      <c r="I11" s="376" t="s">
        <v>6467</v>
      </c>
      <c r="J11" s="376" t="s">
        <v>3929</v>
      </c>
      <c r="K11" s="376" t="s">
        <v>86</v>
      </c>
      <c r="L11" s="651" t="s">
        <v>81</v>
      </c>
    </row>
    <row r="12" spans="1:12" ht="158.4">
      <c r="A12" s="511">
        <v>3</v>
      </c>
      <c r="B12" s="475">
        <v>44441</v>
      </c>
      <c r="C12" s="376" t="s">
        <v>32</v>
      </c>
      <c r="D12" s="376" t="s">
        <v>82</v>
      </c>
      <c r="E12" s="376" t="s">
        <v>83</v>
      </c>
      <c r="F12" s="376" t="s">
        <v>84</v>
      </c>
      <c r="G12" s="376" t="s">
        <v>87</v>
      </c>
      <c r="H12" s="376" t="s">
        <v>77</v>
      </c>
      <c r="I12" s="472" t="s">
        <v>88</v>
      </c>
      <c r="J12" s="472" t="s">
        <v>89</v>
      </c>
      <c r="K12" s="376" t="s">
        <v>86</v>
      </c>
      <c r="L12" s="651" t="s">
        <v>81</v>
      </c>
    </row>
    <row r="13" spans="1:12" ht="132.6" customHeight="1">
      <c r="A13" s="376">
        <v>4</v>
      </c>
      <c r="B13" s="475">
        <v>44441</v>
      </c>
      <c r="C13" s="376" t="s">
        <v>32</v>
      </c>
      <c r="D13" s="376" t="s">
        <v>82</v>
      </c>
      <c r="E13" s="376" t="s">
        <v>83</v>
      </c>
      <c r="F13" s="376" t="s">
        <v>84</v>
      </c>
      <c r="G13" s="376" t="s">
        <v>76</v>
      </c>
      <c r="H13" s="376" t="s">
        <v>77</v>
      </c>
      <c r="I13" s="472" t="s">
        <v>90</v>
      </c>
      <c r="J13" s="472" t="s">
        <v>91</v>
      </c>
      <c r="K13" s="376" t="s">
        <v>86</v>
      </c>
      <c r="L13" s="651" t="s">
        <v>81</v>
      </c>
    </row>
    <row r="14" spans="1:12" ht="26.4">
      <c r="A14" s="511">
        <v>5</v>
      </c>
      <c r="B14" s="475">
        <v>44442</v>
      </c>
      <c r="C14" s="376" t="s">
        <v>32</v>
      </c>
      <c r="D14" s="376" t="s">
        <v>25</v>
      </c>
      <c r="E14" s="472" t="s">
        <v>92</v>
      </c>
      <c r="F14" s="376" t="s">
        <v>25</v>
      </c>
      <c r="G14" s="376" t="s">
        <v>93</v>
      </c>
      <c r="H14" s="376" t="s">
        <v>94</v>
      </c>
      <c r="I14" s="376" t="s">
        <v>25</v>
      </c>
      <c r="J14" s="376" t="s">
        <v>25</v>
      </c>
      <c r="K14" s="472" t="s">
        <v>95</v>
      </c>
      <c r="L14" s="651" t="s">
        <v>81</v>
      </c>
    </row>
    <row r="15" spans="1:12" ht="26.4">
      <c r="A15" s="376">
        <v>6</v>
      </c>
      <c r="B15" s="475">
        <v>44447</v>
      </c>
      <c r="C15" s="376" t="s">
        <v>32</v>
      </c>
      <c r="D15" s="376" t="s">
        <v>96</v>
      </c>
      <c r="E15" s="376" t="s">
        <v>97</v>
      </c>
      <c r="F15" s="376" t="s">
        <v>98</v>
      </c>
      <c r="G15" s="376" t="s">
        <v>99</v>
      </c>
      <c r="H15" s="376" t="s">
        <v>94</v>
      </c>
      <c r="I15" s="376" t="s">
        <v>25</v>
      </c>
      <c r="J15" s="376" t="s">
        <v>98</v>
      </c>
      <c r="K15" s="491" t="s">
        <v>100</v>
      </c>
      <c r="L15" s="651" t="s">
        <v>81</v>
      </c>
    </row>
    <row r="16" spans="1:12" ht="312.75" customHeight="1">
      <c r="A16" s="511">
        <v>7</v>
      </c>
      <c r="B16" s="502">
        <v>44448</v>
      </c>
      <c r="C16" s="501" t="s">
        <v>32</v>
      </c>
      <c r="D16" s="624" t="s">
        <v>101</v>
      </c>
      <c r="E16" s="501" t="s">
        <v>97</v>
      </c>
      <c r="F16" s="624" t="s">
        <v>102</v>
      </c>
      <c r="G16" s="501" t="s">
        <v>76</v>
      </c>
      <c r="H16" s="501" t="s">
        <v>77</v>
      </c>
      <c r="I16" s="500" t="s">
        <v>103</v>
      </c>
      <c r="J16" s="500" t="s">
        <v>104</v>
      </c>
      <c r="K16" s="500" t="s">
        <v>105</v>
      </c>
      <c r="L16" s="792" t="s">
        <v>106</v>
      </c>
    </row>
    <row r="17" spans="1:12" ht="35.25" customHeight="1">
      <c r="A17" s="376">
        <v>8</v>
      </c>
      <c r="B17" s="475">
        <v>44448</v>
      </c>
      <c r="C17" s="376" t="s">
        <v>32</v>
      </c>
      <c r="D17" s="273" t="s">
        <v>107</v>
      </c>
      <c r="E17" s="376" t="s">
        <v>97</v>
      </c>
      <c r="F17" s="274" t="s">
        <v>108</v>
      </c>
      <c r="G17" s="376" t="s">
        <v>99</v>
      </c>
      <c r="H17" s="376" t="s">
        <v>109</v>
      </c>
      <c r="I17" s="274" t="s">
        <v>108</v>
      </c>
      <c r="J17" s="376" t="s">
        <v>25</v>
      </c>
      <c r="K17" s="472" t="s">
        <v>110</v>
      </c>
      <c r="L17" s="651" t="s">
        <v>106</v>
      </c>
    </row>
    <row r="18" spans="1:12" ht="26.4">
      <c r="A18" s="511">
        <v>9</v>
      </c>
      <c r="B18" s="475">
        <v>44448</v>
      </c>
      <c r="C18" s="376" t="s">
        <v>32</v>
      </c>
      <c r="D18" s="273" t="s">
        <v>111</v>
      </c>
      <c r="E18" s="376" t="s">
        <v>112</v>
      </c>
      <c r="F18" s="274" t="s">
        <v>113</v>
      </c>
      <c r="G18" s="376" t="s">
        <v>66</v>
      </c>
      <c r="H18" s="376" t="s">
        <v>77</v>
      </c>
      <c r="I18" s="273" t="s">
        <v>114</v>
      </c>
      <c r="J18" s="273" t="s">
        <v>113</v>
      </c>
      <c r="K18" s="472" t="s">
        <v>115</v>
      </c>
      <c r="L18" s="651" t="s">
        <v>106</v>
      </c>
    </row>
    <row r="19" spans="1:12" ht="26.4">
      <c r="A19" s="376">
        <v>10</v>
      </c>
      <c r="B19" s="475">
        <v>44448</v>
      </c>
      <c r="C19" s="376" t="s">
        <v>32</v>
      </c>
      <c r="D19" s="273" t="s">
        <v>111</v>
      </c>
      <c r="E19" s="376" t="s">
        <v>112</v>
      </c>
      <c r="F19" s="274" t="s">
        <v>113</v>
      </c>
      <c r="G19" s="376" t="s">
        <v>116</v>
      </c>
      <c r="H19" s="376" t="s">
        <v>77</v>
      </c>
      <c r="I19" s="376" t="s">
        <v>117</v>
      </c>
      <c r="J19" s="504" t="s">
        <v>118</v>
      </c>
      <c r="K19" s="472" t="s">
        <v>115</v>
      </c>
      <c r="L19" s="651" t="s">
        <v>106</v>
      </c>
    </row>
    <row r="20" spans="1:12" ht="30.75" customHeight="1">
      <c r="A20" s="376">
        <v>11</v>
      </c>
      <c r="B20" s="475">
        <v>44448</v>
      </c>
      <c r="C20" s="376" t="s">
        <v>32</v>
      </c>
      <c r="D20" s="273" t="s">
        <v>111</v>
      </c>
      <c r="E20" s="376" t="s">
        <v>112</v>
      </c>
      <c r="F20" s="274" t="s">
        <v>113</v>
      </c>
      <c r="G20" s="376" t="s">
        <v>87</v>
      </c>
      <c r="H20" s="376" t="s">
        <v>77</v>
      </c>
      <c r="I20" s="376" t="s">
        <v>119</v>
      </c>
      <c r="J20" s="472" t="s">
        <v>120</v>
      </c>
      <c r="K20" s="472" t="s">
        <v>115</v>
      </c>
      <c r="L20" s="651" t="s">
        <v>106</v>
      </c>
    </row>
    <row r="21" spans="1:12" ht="39.6">
      <c r="A21" s="511">
        <v>12</v>
      </c>
      <c r="B21" s="502">
        <v>44448</v>
      </c>
      <c r="C21" s="501" t="s">
        <v>32</v>
      </c>
      <c r="D21" s="503" t="s">
        <v>121</v>
      </c>
      <c r="E21" s="501" t="s">
        <v>112</v>
      </c>
      <c r="F21" s="503" t="s">
        <v>122</v>
      </c>
      <c r="G21" s="501" t="s">
        <v>99</v>
      </c>
      <c r="H21" s="501" t="s">
        <v>109</v>
      </c>
      <c r="I21" s="503" t="s">
        <v>122</v>
      </c>
      <c r="J21" s="501" t="s">
        <v>25</v>
      </c>
      <c r="K21" s="500" t="s">
        <v>123</v>
      </c>
      <c r="L21" s="792" t="s">
        <v>106</v>
      </c>
    </row>
    <row r="22" spans="1:12" ht="26.4">
      <c r="A22" s="376">
        <v>13</v>
      </c>
      <c r="B22" s="502">
        <v>44448</v>
      </c>
      <c r="C22" s="501" t="s">
        <v>32</v>
      </c>
      <c r="D22" s="507" t="s">
        <v>124</v>
      </c>
      <c r="E22" s="508" t="s">
        <v>125</v>
      </c>
      <c r="F22" s="376" t="s">
        <v>126</v>
      </c>
      <c r="G22" s="501" t="s">
        <v>87</v>
      </c>
      <c r="H22" s="501" t="s">
        <v>77</v>
      </c>
      <c r="I22" s="501" t="s">
        <v>127</v>
      </c>
      <c r="J22" s="500" t="s">
        <v>128</v>
      </c>
      <c r="K22" s="376" t="s">
        <v>129</v>
      </c>
      <c r="L22" s="651" t="s">
        <v>106</v>
      </c>
    </row>
    <row r="23" spans="1:12" ht="92.4">
      <c r="A23" s="376">
        <v>14</v>
      </c>
      <c r="B23" s="475">
        <v>44448</v>
      </c>
      <c r="C23" s="376" t="s">
        <v>32</v>
      </c>
      <c r="D23" s="505" t="s">
        <v>124</v>
      </c>
      <c r="E23" s="376" t="s">
        <v>125</v>
      </c>
      <c r="F23" s="376" t="s">
        <v>126</v>
      </c>
      <c r="G23" s="376" t="s">
        <v>76</v>
      </c>
      <c r="H23" s="376" t="s">
        <v>77</v>
      </c>
      <c r="I23" s="273" t="s">
        <v>130</v>
      </c>
      <c r="J23" s="472" t="s">
        <v>131</v>
      </c>
      <c r="K23" s="376" t="s">
        <v>129</v>
      </c>
      <c r="L23" s="651" t="s">
        <v>106</v>
      </c>
    </row>
    <row r="24" spans="1:12" ht="26.4">
      <c r="A24" s="511">
        <v>15</v>
      </c>
      <c r="B24" s="502">
        <v>44448</v>
      </c>
      <c r="C24" s="501" t="s">
        <v>32</v>
      </c>
      <c r="D24" s="506" t="s">
        <v>132</v>
      </c>
      <c r="E24" s="376" t="s">
        <v>133</v>
      </c>
      <c r="F24" s="274" t="s">
        <v>134</v>
      </c>
      <c r="G24" s="376" t="s">
        <v>66</v>
      </c>
      <c r="H24" s="376" t="s">
        <v>77</v>
      </c>
      <c r="I24" s="274" t="s">
        <v>135</v>
      </c>
      <c r="J24" s="376" t="s">
        <v>134</v>
      </c>
      <c r="K24" s="472" t="s">
        <v>136</v>
      </c>
      <c r="L24" s="651" t="s">
        <v>106</v>
      </c>
    </row>
    <row r="25" spans="1:12" ht="26.4">
      <c r="A25" s="376">
        <v>16</v>
      </c>
      <c r="B25" s="502">
        <v>44448</v>
      </c>
      <c r="C25" s="501" t="s">
        <v>32</v>
      </c>
      <c r="D25" s="506" t="s">
        <v>132</v>
      </c>
      <c r="E25" s="376" t="s">
        <v>133</v>
      </c>
      <c r="F25" s="274" t="s">
        <v>134</v>
      </c>
      <c r="G25" s="376" t="s">
        <v>116</v>
      </c>
      <c r="H25" s="376" t="s">
        <v>77</v>
      </c>
      <c r="I25" s="376" t="s">
        <v>137</v>
      </c>
      <c r="J25" s="376" t="s">
        <v>138</v>
      </c>
      <c r="K25" s="472" t="s">
        <v>136</v>
      </c>
      <c r="L25" s="651" t="s">
        <v>106</v>
      </c>
    </row>
    <row r="26" spans="1:12" ht="79.2">
      <c r="A26" s="511">
        <v>17</v>
      </c>
      <c r="B26" s="475">
        <v>44448</v>
      </c>
      <c r="C26" s="376" t="s">
        <v>32</v>
      </c>
      <c r="D26" s="506" t="s">
        <v>132</v>
      </c>
      <c r="E26" s="376" t="s">
        <v>133</v>
      </c>
      <c r="F26" s="274" t="s">
        <v>134</v>
      </c>
      <c r="G26" s="376" t="s">
        <v>87</v>
      </c>
      <c r="H26" s="376" t="s">
        <v>77</v>
      </c>
      <c r="I26" s="472" t="s">
        <v>139</v>
      </c>
      <c r="J26" s="472" t="s">
        <v>140</v>
      </c>
      <c r="K26" s="472" t="s">
        <v>136</v>
      </c>
      <c r="L26" s="651" t="s">
        <v>106</v>
      </c>
    </row>
    <row r="27" spans="1:12" ht="26.4">
      <c r="A27" s="376">
        <v>18</v>
      </c>
      <c r="B27" s="475">
        <v>44448</v>
      </c>
      <c r="C27" s="376" t="s">
        <v>32</v>
      </c>
      <c r="D27" s="506" t="s">
        <v>141</v>
      </c>
      <c r="E27" s="376" t="s">
        <v>133</v>
      </c>
      <c r="F27" s="376" t="s">
        <v>142</v>
      </c>
      <c r="G27" s="376" t="s">
        <v>66</v>
      </c>
      <c r="H27" s="376" t="s">
        <v>77</v>
      </c>
      <c r="I27" s="376" t="s">
        <v>143</v>
      </c>
      <c r="J27" s="376" t="s">
        <v>142</v>
      </c>
      <c r="K27" s="472" t="s">
        <v>144</v>
      </c>
      <c r="L27" s="651" t="s">
        <v>106</v>
      </c>
    </row>
    <row r="28" spans="1:12" ht="26.4">
      <c r="A28" s="376">
        <v>19</v>
      </c>
      <c r="B28" s="475">
        <v>44448</v>
      </c>
      <c r="C28" s="376" t="s">
        <v>32</v>
      </c>
      <c r="D28" s="506" t="s">
        <v>141</v>
      </c>
      <c r="E28" s="376" t="s">
        <v>133</v>
      </c>
      <c r="F28" s="376" t="s">
        <v>142</v>
      </c>
      <c r="G28" s="376" t="s">
        <v>116</v>
      </c>
      <c r="H28" s="376" t="s">
        <v>77</v>
      </c>
      <c r="I28" s="376" t="s">
        <v>145</v>
      </c>
      <c r="J28" s="376" t="s">
        <v>146</v>
      </c>
      <c r="K28" s="472" t="s">
        <v>144</v>
      </c>
      <c r="L28" s="651" t="s">
        <v>106</v>
      </c>
    </row>
    <row r="29" spans="1:12">
      <c r="A29" s="511">
        <v>20</v>
      </c>
      <c r="B29" s="475">
        <v>44448</v>
      </c>
      <c r="C29" s="376" t="s">
        <v>32</v>
      </c>
      <c r="D29" s="491" t="s">
        <v>147</v>
      </c>
      <c r="E29" s="491" t="s">
        <v>148</v>
      </c>
      <c r="F29" s="376" t="s">
        <v>149</v>
      </c>
      <c r="G29" s="376" t="s">
        <v>66</v>
      </c>
      <c r="H29" s="376" t="s">
        <v>77</v>
      </c>
      <c r="I29" s="376" t="s">
        <v>150</v>
      </c>
      <c r="J29" s="109" t="s">
        <v>149</v>
      </c>
      <c r="K29" s="376" t="s">
        <v>151</v>
      </c>
      <c r="L29" s="651" t="s">
        <v>106</v>
      </c>
    </row>
    <row r="30" spans="1:12" ht="26.4">
      <c r="A30" s="376">
        <v>21</v>
      </c>
      <c r="B30" s="475">
        <v>44448</v>
      </c>
      <c r="C30" s="376" t="s">
        <v>32</v>
      </c>
      <c r="D30" s="506" t="s">
        <v>152</v>
      </c>
      <c r="E30" s="376" t="s">
        <v>153</v>
      </c>
      <c r="F30" s="273" t="s">
        <v>154</v>
      </c>
      <c r="G30" s="376" t="s">
        <v>66</v>
      </c>
      <c r="H30" s="376" t="s">
        <v>77</v>
      </c>
      <c r="I30" s="273" t="s">
        <v>155</v>
      </c>
      <c r="J30" s="273" t="s">
        <v>154</v>
      </c>
      <c r="K30" s="472" t="s">
        <v>156</v>
      </c>
      <c r="L30" s="651" t="s">
        <v>157</v>
      </c>
    </row>
    <row r="31" spans="1:12" ht="26.4">
      <c r="A31" s="376">
        <v>22</v>
      </c>
      <c r="B31" s="475">
        <v>44448</v>
      </c>
      <c r="C31" s="376" t="s">
        <v>32</v>
      </c>
      <c r="D31" s="506" t="s">
        <v>152</v>
      </c>
      <c r="E31" s="376" t="s">
        <v>153</v>
      </c>
      <c r="F31" s="273" t="s">
        <v>154</v>
      </c>
      <c r="G31" s="376" t="s">
        <v>116</v>
      </c>
      <c r="H31" s="376" t="s">
        <v>77</v>
      </c>
      <c r="I31" s="376" t="s">
        <v>158</v>
      </c>
      <c r="J31" s="376" t="s">
        <v>138</v>
      </c>
      <c r="K31" s="472" t="s">
        <v>156</v>
      </c>
      <c r="L31" s="651" t="s">
        <v>157</v>
      </c>
    </row>
    <row r="32" spans="1:12">
      <c r="A32" s="511">
        <v>23</v>
      </c>
      <c r="B32" s="502">
        <v>44449</v>
      </c>
      <c r="C32" s="501" t="s">
        <v>32</v>
      </c>
      <c r="D32" s="510" t="s">
        <v>159</v>
      </c>
      <c r="E32" s="376" t="s">
        <v>83</v>
      </c>
      <c r="F32" s="109" t="s">
        <v>160</v>
      </c>
      <c r="G32" s="376" t="s">
        <v>66</v>
      </c>
      <c r="H32" s="376" t="s">
        <v>77</v>
      </c>
      <c r="I32" s="503" t="s">
        <v>161</v>
      </c>
      <c r="J32" s="376" t="s">
        <v>160</v>
      </c>
      <c r="K32" s="376" t="s">
        <v>151</v>
      </c>
      <c r="L32" s="651" t="s">
        <v>106</v>
      </c>
    </row>
    <row r="33" spans="1:12">
      <c r="A33" s="376">
        <v>24</v>
      </c>
      <c r="B33" s="502">
        <v>44449</v>
      </c>
      <c r="C33" s="501" t="s">
        <v>32</v>
      </c>
      <c r="D33" s="510" t="s">
        <v>159</v>
      </c>
      <c r="E33" s="376" t="s">
        <v>83</v>
      </c>
      <c r="F33" s="376" t="s">
        <v>160</v>
      </c>
      <c r="G33" s="376" t="s">
        <v>162</v>
      </c>
      <c r="H33" s="376" t="s">
        <v>77</v>
      </c>
      <c r="I33" s="503" t="s">
        <v>163</v>
      </c>
      <c r="J33" s="376" t="s">
        <v>164</v>
      </c>
      <c r="K33" s="376" t="s">
        <v>151</v>
      </c>
      <c r="L33" s="651" t="s">
        <v>106</v>
      </c>
    </row>
    <row r="34" spans="1:12" ht="132">
      <c r="A34" s="376">
        <v>25</v>
      </c>
      <c r="B34" s="502">
        <v>44449</v>
      </c>
      <c r="C34" s="501" t="s">
        <v>32</v>
      </c>
      <c r="D34" s="510" t="s">
        <v>165</v>
      </c>
      <c r="E34" s="109" t="s">
        <v>166</v>
      </c>
      <c r="F34" s="491" t="s">
        <v>167</v>
      </c>
      <c r="G34" s="376" t="s">
        <v>76</v>
      </c>
      <c r="H34" s="376" t="s">
        <v>77</v>
      </c>
      <c r="I34" s="472" t="s">
        <v>168</v>
      </c>
      <c r="J34" s="111" t="s">
        <v>169</v>
      </c>
      <c r="K34" s="376" t="s">
        <v>170</v>
      </c>
      <c r="L34" s="651" t="s">
        <v>106</v>
      </c>
    </row>
    <row r="35" spans="1:12">
      <c r="A35" s="511">
        <v>26</v>
      </c>
      <c r="B35" s="475">
        <v>44449</v>
      </c>
      <c r="C35" s="376" t="s">
        <v>32</v>
      </c>
      <c r="D35" s="506" t="s">
        <v>171</v>
      </c>
      <c r="E35" s="376" t="s">
        <v>172</v>
      </c>
      <c r="F35" s="273" t="s">
        <v>173</v>
      </c>
      <c r="G35" s="376" t="s">
        <v>66</v>
      </c>
      <c r="H35" s="376" t="s">
        <v>77</v>
      </c>
      <c r="I35" s="273" t="s">
        <v>174</v>
      </c>
      <c r="J35" s="273" t="s">
        <v>173</v>
      </c>
      <c r="K35" s="376" t="s">
        <v>151</v>
      </c>
      <c r="L35" s="651" t="s">
        <v>106</v>
      </c>
    </row>
    <row r="36" spans="1:12">
      <c r="A36" s="376">
        <v>27</v>
      </c>
      <c r="B36" s="475">
        <v>44453</v>
      </c>
      <c r="C36" s="376" t="s">
        <v>32</v>
      </c>
      <c r="D36" s="520" t="s">
        <v>175</v>
      </c>
      <c r="E36" s="376" t="s">
        <v>172</v>
      </c>
      <c r="F36" s="505" t="s">
        <v>176</v>
      </c>
      <c r="G36" s="376" t="s">
        <v>66</v>
      </c>
      <c r="H36" s="376" t="s">
        <v>77</v>
      </c>
      <c r="I36" s="273" t="s">
        <v>177</v>
      </c>
      <c r="J36" s="505" t="s">
        <v>176</v>
      </c>
      <c r="K36" s="376" t="s">
        <v>151</v>
      </c>
      <c r="L36" s="651" t="s">
        <v>106</v>
      </c>
    </row>
    <row r="37" spans="1:12" ht="12.75" customHeight="1">
      <c r="A37" s="376">
        <v>28</v>
      </c>
      <c r="B37" s="475">
        <v>44453</v>
      </c>
      <c r="C37" s="376" t="s">
        <v>32</v>
      </c>
      <c r="D37" s="506" t="s">
        <v>178</v>
      </c>
      <c r="E37" s="376" t="s">
        <v>172</v>
      </c>
      <c r="F37" s="273" t="s">
        <v>179</v>
      </c>
      <c r="G37" s="376" t="s">
        <v>66</v>
      </c>
      <c r="H37" s="376" t="s">
        <v>77</v>
      </c>
      <c r="I37" s="273" t="s">
        <v>180</v>
      </c>
      <c r="J37" s="273" t="s">
        <v>179</v>
      </c>
      <c r="K37" s="376" t="s">
        <v>151</v>
      </c>
      <c r="L37" s="651" t="s">
        <v>106</v>
      </c>
    </row>
    <row r="38" spans="1:12">
      <c r="A38" s="511">
        <v>29</v>
      </c>
      <c r="B38" s="502">
        <v>44453</v>
      </c>
      <c r="C38" s="501" t="s">
        <v>32</v>
      </c>
      <c r="D38" s="510" t="s">
        <v>181</v>
      </c>
      <c r="E38" s="109" t="s">
        <v>182</v>
      </c>
      <c r="F38" s="503" t="s">
        <v>176</v>
      </c>
      <c r="G38" s="501" t="s">
        <v>66</v>
      </c>
      <c r="H38" s="501" t="s">
        <v>77</v>
      </c>
      <c r="I38" s="500" t="s">
        <v>177</v>
      </c>
      <c r="J38" s="501" t="s">
        <v>176</v>
      </c>
      <c r="K38" s="376" t="s">
        <v>151</v>
      </c>
      <c r="L38" s="651" t="s">
        <v>106</v>
      </c>
    </row>
    <row r="39" spans="1:12" ht="25.5" customHeight="1">
      <c r="A39" s="376">
        <v>30</v>
      </c>
      <c r="B39" s="502">
        <v>44453</v>
      </c>
      <c r="C39" s="501" t="s">
        <v>32</v>
      </c>
      <c r="D39" s="510" t="s">
        <v>183</v>
      </c>
      <c r="E39" s="500" t="s">
        <v>184</v>
      </c>
      <c r="F39" s="503" t="s">
        <v>185</v>
      </c>
      <c r="G39" s="501" t="s">
        <v>66</v>
      </c>
      <c r="H39" s="501" t="s">
        <v>77</v>
      </c>
      <c r="I39" s="501" t="s">
        <v>186</v>
      </c>
      <c r="J39" s="501" t="s">
        <v>185</v>
      </c>
      <c r="K39" s="376" t="s">
        <v>151</v>
      </c>
      <c r="L39" s="651" t="s">
        <v>106</v>
      </c>
    </row>
    <row r="40" spans="1:12">
      <c r="A40" s="376">
        <v>31</v>
      </c>
      <c r="B40" s="502">
        <v>44453</v>
      </c>
      <c r="C40" s="501" t="s">
        <v>32</v>
      </c>
      <c r="D40" s="506" t="s">
        <v>187</v>
      </c>
      <c r="E40" s="521" t="s">
        <v>188</v>
      </c>
      <c r="F40" s="273" t="s">
        <v>185</v>
      </c>
      <c r="G40" s="501" t="s">
        <v>66</v>
      </c>
      <c r="H40" s="501" t="s">
        <v>77</v>
      </c>
      <c r="I40" s="501" t="s">
        <v>186</v>
      </c>
      <c r="J40" s="501" t="s">
        <v>185</v>
      </c>
      <c r="K40" s="376" t="s">
        <v>151</v>
      </c>
      <c r="L40" s="651" t="s">
        <v>106</v>
      </c>
    </row>
    <row r="41" spans="1:12">
      <c r="A41" s="511">
        <v>32</v>
      </c>
      <c r="B41" s="502">
        <v>44453</v>
      </c>
      <c r="C41" s="501" t="s">
        <v>32</v>
      </c>
      <c r="D41" s="510" t="s">
        <v>189</v>
      </c>
      <c r="E41" s="376" t="s">
        <v>190</v>
      </c>
      <c r="F41" s="273" t="s">
        <v>185</v>
      </c>
      <c r="G41" s="501" t="s">
        <v>66</v>
      </c>
      <c r="H41" s="501" t="s">
        <v>77</v>
      </c>
      <c r="I41" s="501" t="s">
        <v>186</v>
      </c>
      <c r="J41" s="501" t="s">
        <v>185</v>
      </c>
      <c r="K41" s="376" t="s">
        <v>151</v>
      </c>
      <c r="L41" s="651" t="s">
        <v>106</v>
      </c>
    </row>
    <row r="42" spans="1:12">
      <c r="A42" s="376">
        <v>33</v>
      </c>
      <c r="B42" s="475">
        <v>44453</v>
      </c>
      <c r="C42" s="376" t="s">
        <v>32</v>
      </c>
      <c r="D42" s="506" t="s">
        <v>191</v>
      </c>
      <c r="E42" s="376" t="s">
        <v>192</v>
      </c>
      <c r="F42" s="273" t="s">
        <v>185</v>
      </c>
      <c r="G42" s="376" t="s">
        <v>66</v>
      </c>
      <c r="H42" s="376" t="s">
        <v>77</v>
      </c>
      <c r="I42" s="376" t="s">
        <v>186</v>
      </c>
      <c r="J42" s="376" t="s">
        <v>185</v>
      </c>
      <c r="K42" s="376" t="s">
        <v>151</v>
      </c>
      <c r="L42" s="651" t="s">
        <v>106</v>
      </c>
    </row>
    <row r="43" spans="1:12">
      <c r="A43" s="511">
        <v>34</v>
      </c>
      <c r="B43" s="475">
        <v>44454</v>
      </c>
      <c r="C43" s="376" t="s">
        <v>32</v>
      </c>
      <c r="D43" s="506" t="s">
        <v>141</v>
      </c>
      <c r="E43" s="376" t="s">
        <v>133</v>
      </c>
      <c r="F43" s="273" t="s">
        <v>142</v>
      </c>
      <c r="G43" s="376" t="s">
        <v>193</v>
      </c>
      <c r="H43" s="376" t="s">
        <v>77</v>
      </c>
      <c r="I43" s="376" t="s">
        <v>194</v>
      </c>
      <c r="J43" s="376" t="s">
        <v>195</v>
      </c>
      <c r="K43" s="376" t="s">
        <v>196</v>
      </c>
      <c r="L43" s="651" t="s">
        <v>81</v>
      </c>
    </row>
    <row r="44" spans="1:12" ht="26.4">
      <c r="A44" s="376">
        <v>35</v>
      </c>
      <c r="B44" s="475">
        <v>44462</v>
      </c>
      <c r="C44" s="376" t="s">
        <v>32</v>
      </c>
      <c r="D44" s="273" t="s">
        <v>197</v>
      </c>
      <c r="E44" s="376" t="s">
        <v>198</v>
      </c>
      <c r="F44" s="273" t="s">
        <v>142</v>
      </c>
      <c r="G44" s="376" t="s">
        <v>66</v>
      </c>
      <c r="H44" s="376" t="s">
        <v>77</v>
      </c>
      <c r="I44" s="491" t="s">
        <v>143</v>
      </c>
      <c r="J44" s="376" t="s">
        <v>142</v>
      </c>
      <c r="K44" s="472" t="s">
        <v>144</v>
      </c>
      <c r="L44" s="651" t="s">
        <v>106</v>
      </c>
    </row>
    <row r="45" spans="1:12" ht="26.4">
      <c r="A45" s="376">
        <v>36</v>
      </c>
      <c r="B45" s="475">
        <v>44462</v>
      </c>
      <c r="C45" s="376" t="s">
        <v>32</v>
      </c>
      <c r="D45" s="273" t="s">
        <v>197</v>
      </c>
      <c r="E45" s="376" t="s">
        <v>198</v>
      </c>
      <c r="F45" s="273" t="s">
        <v>142</v>
      </c>
      <c r="G45" s="376" t="s">
        <v>116</v>
      </c>
      <c r="H45" s="376" t="s">
        <v>77</v>
      </c>
      <c r="I45" s="376" t="s">
        <v>145</v>
      </c>
      <c r="J45" s="376" t="s">
        <v>146</v>
      </c>
      <c r="K45" s="472" t="s">
        <v>144</v>
      </c>
      <c r="L45" s="651" t="s">
        <v>106</v>
      </c>
    </row>
    <row r="46" spans="1:12">
      <c r="A46" s="511">
        <v>37</v>
      </c>
      <c r="B46" s="475">
        <v>44462</v>
      </c>
      <c r="C46" s="376" t="s">
        <v>32</v>
      </c>
      <c r="D46" s="273" t="s">
        <v>197</v>
      </c>
      <c r="E46" s="376" t="s">
        <v>198</v>
      </c>
      <c r="F46" s="273" t="s">
        <v>142</v>
      </c>
      <c r="G46" s="376" t="s">
        <v>193</v>
      </c>
      <c r="H46" s="376" t="s">
        <v>77</v>
      </c>
      <c r="I46" s="376" t="s">
        <v>194</v>
      </c>
      <c r="J46" s="376" t="s">
        <v>195</v>
      </c>
      <c r="K46" s="376" t="s">
        <v>196</v>
      </c>
      <c r="L46" s="651" t="s">
        <v>81</v>
      </c>
    </row>
    <row r="47" spans="1:12">
      <c r="A47" s="376">
        <v>38</v>
      </c>
      <c r="B47" s="475">
        <v>44460</v>
      </c>
      <c r="C47" s="376" t="s">
        <v>32</v>
      </c>
      <c r="D47" s="273" t="s">
        <v>199</v>
      </c>
      <c r="E47" s="273" t="s">
        <v>200</v>
      </c>
      <c r="F47" s="273" t="s">
        <v>201</v>
      </c>
      <c r="G47" s="376" t="s">
        <v>87</v>
      </c>
      <c r="H47" s="376" t="s">
        <v>77</v>
      </c>
      <c r="I47" s="376" t="s">
        <v>202</v>
      </c>
      <c r="J47" s="109" t="s">
        <v>203</v>
      </c>
      <c r="K47" s="376" t="s">
        <v>151</v>
      </c>
      <c r="L47" s="651" t="s">
        <v>81</v>
      </c>
    </row>
    <row r="48" spans="1:12" ht="409.6" customHeight="1">
      <c r="A48" s="814">
        <v>39</v>
      </c>
      <c r="B48" s="831">
        <v>44460</v>
      </c>
      <c r="C48" s="827" t="s">
        <v>32</v>
      </c>
      <c r="D48" s="810" t="s">
        <v>204</v>
      </c>
      <c r="E48" s="827" t="s">
        <v>166</v>
      </c>
      <c r="F48" s="810" t="s">
        <v>205</v>
      </c>
      <c r="G48" s="827" t="s">
        <v>76</v>
      </c>
      <c r="H48" s="827" t="s">
        <v>77</v>
      </c>
      <c r="I48" s="832" t="s">
        <v>206</v>
      </c>
      <c r="J48" s="832" t="s">
        <v>207</v>
      </c>
      <c r="K48" s="832" t="s">
        <v>208</v>
      </c>
      <c r="L48" s="845" t="s">
        <v>106</v>
      </c>
    </row>
    <row r="49" spans="1:12" ht="409.5" customHeight="1">
      <c r="A49" s="833"/>
      <c r="B49" s="831"/>
      <c r="C49" s="827"/>
      <c r="D49" s="810"/>
      <c r="E49" s="827"/>
      <c r="F49" s="810"/>
      <c r="G49" s="827"/>
      <c r="H49" s="827"/>
      <c r="I49" s="832"/>
      <c r="J49" s="832"/>
      <c r="K49" s="832"/>
      <c r="L49" s="845"/>
    </row>
    <row r="50" spans="1:12" ht="48" customHeight="1">
      <c r="A50" s="815"/>
      <c r="B50" s="831"/>
      <c r="C50" s="827"/>
      <c r="D50" s="810"/>
      <c r="E50" s="827"/>
      <c r="F50" s="810"/>
      <c r="G50" s="827"/>
      <c r="H50" s="827"/>
      <c r="I50" s="832"/>
      <c r="J50" s="832"/>
      <c r="K50" s="832"/>
      <c r="L50" s="845"/>
    </row>
    <row r="51" spans="1:12" ht="409.5" customHeight="1">
      <c r="A51" s="501">
        <v>40</v>
      </c>
      <c r="B51" s="502">
        <v>44461</v>
      </c>
      <c r="C51" s="501" t="s">
        <v>32</v>
      </c>
      <c r="D51" s="624" t="s">
        <v>209</v>
      </c>
      <c r="E51" s="501" t="s">
        <v>83</v>
      </c>
      <c r="F51" s="624" t="s">
        <v>210</v>
      </c>
      <c r="G51" s="501" t="s">
        <v>76</v>
      </c>
      <c r="H51" s="501" t="s">
        <v>77</v>
      </c>
      <c r="I51" s="500" t="s">
        <v>211</v>
      </c>
      <c r="J51" s="500" t="s">
        <v>212</v>
      </c>
      <c r="K51" s="500" t="s">
        <v>213</v>
      </c>
      <c r="L51" s="792" t="s">
        <v>106</v>
      </c>
    </row>
    <row r="52" spans="1:12" ht="409.5" customHeight="1">
      <c r="A52" s="814">
        <v>41</v>
      </c>
      <c r="B52" s="816">
        <v>44461</v>
      </c>
      <c r="C52" s="814" t="s">
        <v>32</v>
      </c>
      <c r="D52" s="824" t="s">
        <v>214</v>
      </c>
      <c r="E52" s="814" t="s">
        <v>215</v>
      </c>
      <c r="F52" s="822" t="s">
        <v>210</v>
      </c>
      <c r="G52" s="814" t="s">
        <v>76</v>
      </c>
      <c r="H52" s="814" t="s">
        <v>77</v>
      </c>
      <c r="I52" s="818" t="s">
        <v>216</v>
      </c>
      <c r="J52" s="818" t="s">
        <v>212</v>
      </c>
      <c r="K52" s="818" t="s">
        <v>213</v>
      </c>
      <c r="L52" s="820" t="s">
        <v>106</v>
      </c>
    </row>
    <row r="53" spans="1:12" ht="319.5" customHeight="1">
      <c r="A53" s="815"/>
      <c r="B53" s="815"/>
      <c r="C53" s="815"/>
      <c r="D53" s="825"/>
      <c r="E53" s="815"/>
      <c r="F53" s="823"/>
      <c r="G53" s="815"/>
      <c r="H53" s="815"/>
      <c r="I53" s="819"/>
      <c r="J53" s="819"/>
      <c r="K53" s="819"/>
      <c r="L53" s="821"/>
    </row>
    <row r="54" spans="1:12" ht="408.75" customHeight="1">
      <c r="A54" s="814">
        <v>42</v>
      </c>
      <c r="B54" s="816">
        <v>44461</v>
      </c>
      <c r="C54" s="814" t="s">
        <v>32</v>
      </c>
      <c r="D54" s="826" t="s">
        <v>217</v>
      </c>
      <c r="E54" s="830" t="s">
        <v>198</v>
      </c>
      <c r="F54" s="844" t="s">
        <v>210</v>
      </c>
      <c r="G54" s="814" t="s">
        <v>76</v>
      </c>
      <c r="H54" s="814" t="s">
        <v>77</v>
      </c>
      <c r="I54" s="832" t="s">
        <v>216</v>
      </c>
      <c r="J54" s="818" t="s">
        <v>212</v>
      </c>
      <c r="K54" s="818" t="s">
        <v>213</v>
      </c>
      <c r="L54" s="820" t="s">
        <v>81</v>
      </c>
    </row>
    <row r="55" spans="1:12" ht="324.75" customHeight="1">
      <c r="A55" s="815"/>
      <c r="B55" s="817"/>
      <c r="C55" s="815"/>
      <c r="D55" s="826" t="e">
        <v>#N/A</v>
      </c>
      <c r="E55" s="829"/>
      <c r="F55" s="844"/>
      <c r="G55" s="815"/>
      <c r="H55" s="815"/>
      <c r="I55" s="832"/>
      <c r="J55" s="819"/>
      <c r="K55" s="819"/>
      <c r="L55" s="821"/>
    </row>
    <row r="56" spans="1:12" ht="19.5" customHeight="1">
      <c r="A56" s="109">
        <v>43</v>
      </c>
      <c r="B56" s="502">
        <v>44462</v>
      </c>
      <c r="C56" s="501" t="s">
        <v>32</v>
      </c>
      <c r="D56" s="510" t="s">
        <v>218</v>
      </c>
      <c r="E56" s="501" t="s">
        <v>153</v>
      </c>
      <c r="F56" s="541" t="s">
        <v>219</v>
      </c>
      <c r="G56" s="501" t="s">
        <v>66</v>
      </c>
      <c r="H56" s="501" t="s">
        <v>77</v>
      </c>
      <c r="I56" s="501" t="s">
        <v>220</v>
      </c>
      <c r="J56" s="501" t="s">
        <v>219</v>
      </c>
      <c r="K56" s="376" t="s">
        <v>221</v>
      </c>
      <c r="L56" s="651" t="s">
        <v>106</v>
      </c>
    </row>
    <row r="57" spans="1:12" ht="409.6" customHeight="1">
      <c r="A57" s="814">
        <v>44</v>
      </c>
      <c r="B57" s="831">
        <v>44461</v>
      </c>
      <c r="C57" s="827" t="s">
        <v>32</v>
      </c>
      <c r="D57" s="813" t="s">
        <v>209</v>
      </c>
      <c r="E57" s="810" t="s">
        <v>198</v>
      </c>
      <c r="F57" s="810" t="s">
        <v>210</v>
      </c>
      <c r="G57" s="827" t="s">
        <v>76</v>
      </c>
      <c r="H57" s="827" t="s">
        <v>77</v>
      </c>
      <c r="I57" s="835" t="s">
        <v>216</v>
      </c>
      <c r="J57" s="832" t="s">
        <v>212</v>
      </c>
      <c r="K57" s="832" t="s">
        <v>213</v>
      </c>
      <c r="L57" s="845" t="s">
        <v>106</v>
      </c>
    </row>
    <row r="58" spans="1:12" ht="320.85000000000002" customHeight="1">
      <c r="A58" s="815"/>
      <c r="B58" s="815"/>
      <c r="C58" s="815"/>
      <c r="D58" s="837"/>
      <c r="E58" s="829"/>
      <c r="F58" s="828"/>
      <c r="G58" s="815"/>
      <c r="H58" s="815"/>
      <c r="I58" s="836"/>
      <c r="J58" s="819"/>
      <c r="K58" s="819"/>
      <c r="L58" s="821"/>
    </row>
    <row r="59" spans="1:12" ht="39" customHeight="1">
      <c r="A59" s="376">
        <v>45</v>
      </c>
      <c r="B59" s="475">
        <v>44461</v>
      </c>
      <c r="C59" s="475" t="s">
        <v>32</v>
      </c>
      <c r="D59" s="506" t="s">
        <v>222</v>
      </c>
      <c r="E59" s="521" t="s">
        <v>133</v>
      </c>
      <c r="F59" s="491" t="s">
        <v>223</v>
      </c>
      <c r="G59" s="376" t="s">
        <v>66</v>
      </c>
      <c r="H59" s="376" t="s">
        <v>77</v>
      </c>
      <c r="I59" s="491" t="s">
        <v>224</v>
      </c>
      <c r="J59" s="491" t="s">
        <v>223</v>
      </c>
      <c r="K59" s="376" t="s">
        <v>221</v>
      </c>
      <c r="L59" s="651" t="s">
        <v>106</v>
      </c>
    </row>
    <row r="60" spans="1:12" ht="409.6" customHeight="1">
      <c r="A60" s="814">
        <v>46</v>
      </c>
      <c r="B60" s="816">
        <v>44461</v>
      </c>
      <c r="C60" s="814" t="s">
        <v>32</v>
      </c>
      <c r="D60" s="838" t="s">
        <v>222</v>
      </c>
      <c r="E60" s="814" t="s">
        <v>133</v>
      </c>
      <c r="F60" s="841" t="s">
        <v>223</v>
      </c>
      <c r="G60" s="814" t="s">
        <v>76</v>
      </c>
      <c r="H60" s="814" t="s">
        <v>77</v>
      </c>
      <c r="I60" s="818" t="s">
        <v>225</v>
      </c>
      <c r="J60" s="818" t="s">
        <v>226</v>
      </c>
      <c r="K60" s="818" t="s">
        <v>105</v>
      </c>
      <c r="L60" s="820" t="s">
        <v>106</v>
      </c>
    </row>
    <row r="61" spans="1:12" ht="409.6" customHeight="1">
      <c r="A61" s="833"/>
      <c r="B61" s="840"/>
      <c r="C61" s="833"/>
      <c r="D61" s="839"/>
      <c r="E61" s="833"/>
      <c r="F61" s="842"/>
      <c r="G61" s="833"/>
      <c r="H61" s="833"/>
      <c r="I61" s="834"/>
      <c r="J61" s="834"/>
      <c r="K61" s="834"/>
      <c r="L61" s="846"/>
    </row>
    <row r="62" spans="1:12" ht="45.6" customHeight="1">
      <c r="A62" s="815"/>
      <c r="B62" s="817"/>
      <c r="C62" s="815"/>
      <c r="D62" s="837"/>
      <c r="E62" s="815"/>
      <c r="F62" s="843"/>
      <c r="G62" s="815"/>
      <c r="H62" s="815"/>
      <c r="I62" s="819"/>
      <c r="J62" s="819"/>
      <c r="K62" s="819"/>
      <c r="L62" s="821"/>
    </row>
    <row r="63" spans="1:12" ht="39.6">
      <c r="A63" s="376">
        <v>47</v>
      </c>
      <c r="B63" s="475">
        <v>44461</v>
      </c>
      <c r="C63" s="475" t="s">
        <v>32</v>
      </c>
      <c r="D63" s="506" t="s">
        <v>222</v>
      </c>
      <c r="E63" s="521" t="s">
        <v>133</v>
      </c>
      <c r="F63" s="491" t="s">
        <v>223</v>
      </c>
      <c r="G63" s="376" t="s">
        <v>87</v>
      </c>
      <c r="H63" s="376" t="s">
        <v>77</v>
      </c>
      <c r="I63" s="472" t="s">
        <v>227</v>
      </c>
      <c r="J63" s="472" t="s">
        <v>228</v>
      </c>
      <c r="K63" s="376" t="s">
        <v>221</v>
      </c>
      <c r="L63" s="651" t="s">
        <v>106</v>
      </c>
    </row>
    <row r="64" spans="1:12">
      <c r="A64" s="376">
        <v>48</v>
      </c>
      <c r="B64" s="475">
        <v>44461</v>
      </c>
      <c r="C64" s="376" t="s">
        <v>32</v>
      </c>
      <c r="D64" s="505" t="s">
        <v>229</v>
      </c>
      <c r="E64" s="376" t="s">
        <v>230</v>
      </c>
      <c r="F64" s="505" t="s">
        <v>231</v>
      </c>
      <c r="G64" s="376" t="s">
        <v>87</v>
      </c>
      <c r="H64" s="376" t="s">
        <v>77</v>
      </c>
      <c r="I64" s="376" t="s">
        <v>232</v>
      </c>
      <c r="J64" s="376" t="s">
        <v>233</v>
      </c>
      <c r="K64" s="376" t="s">
        <v>221</v>
      </c>
      <c r="L64" s="651" t="s">
        <v>106</v>
      </c>
    </row>
    <row r="65" spans="1:12">
      <c r="A65" s="376">
        <v>49</v>
      </c>
      <c r="B65" s="650">
        <v>44461</v>
      </c>
      <c r="C65" s="376" t="s">
        <v>32</v>
      </c>
      <c r="D65" s="649" t="s">
        <v>234</v>
      </c>
      <c r="E65" s="491" t="s">
        <v>125</v>
      </c>
      <c r="F65" s="109" t="s">
        <v>235</v>
      </c>
      <c r="G65" s="109" t="s">
        <v>66</v>
      </c>
      <c r="H65" s="376" t="s">
        <v>77</v>
      </c>
      <c r="I65" s="109" t="s">
        <v>236</v>
      </c>
      <c r="J65" s="376" t="s">
        <v>235</v>
      </c>
      <c r="L65" s="651"/>
    </row>
    <row r="66" spans="1:12">
      <c r="A66" s="376">
        <v>50</v>
      </c>
      <c r="B66" s="475">
        <v>44461</v>
      </c>
      <c r="C66" s="376" t="s">
        <v>32</v>
      </c>
      <c r="D66" s="506" t="s">
        <v>234</v>
      </c>
      <c r="E66" s="521" t="s">
        <v>125</v>
      </c>
      <c r="F66" s="376" t="s">
        <v>235</v>
      </c>
      <c r="G66" s="376" t="s">
        <v>87</v>
      </c>
      <c r="H66" s="376" t="s">
        <v>77</v>
      </c>
      <c r="I66" s="376" t="s">
        <v>237</v>
      </c>
      <c r="J66" s="457" t="s">
        <v>238</v>
      </c>
      <c r="K66" s="376" t="s">
        <v>221</v>
      </c>
      <c r="L66" s="793" t="s">
        <v>106</v>
      </c>
    </row>
    <row r="67" spans="1:12">
      <c r="A67" s="376">
        <v>51</v>
      </c>
      <c r="B67" s="475">
        <v>44461</v>
      </c>
      <c r="C67" s="376" t="s">
        <v>32</v>
      </c>
      <c r="D67" s="505" t="s">
        <v>239</v>
      </c>
      <c r="E67" s="376" t="s">
        <v>125</v>
      </c>
      <c r="F67" s="376" t="s">
        <v>240</v>
      </c>
      <c r="G67" s="376" t="s">
        <v>66</v>
      </c>
      <c r="H67" s="376" t="s">
        <v>77</v>
      </c>
      <c r="I67" s="376" t="s">
        <v>241</v>
      </c>
      <c r="J67" s="457" t="s">
        <v>240</v>
      </c>
      <c r="K67" s="376"/>
      <c r="L67" s="793"/>
    </row>
    <row r="68" spans="1:12">
      <c r="A68" s="376">
        <v>52</v>
      </c>
      <c r="B68" s="475">
        <v>44461</v>
      </c>
      <c r="C68" s="376" t="s">
        <v>32</v>
      </c>
      <c r="D68" s="505" t="s">
        <v>239</v>
      </c>
      <c r="E68" s="376" t="s">
        <v>125</v>
      </c>
      <c r="F68" s="505" t="s">
        <v>240</v>
      </c>
      <c r="G68" s="376" t="s">
        <v>87</v>
      </c>
      <c r="H68" s="376" t="s">
        <v>77</v>
      </c>
      <c r="I68" s="376" t="s">
        <v>242</v>
      </c>
      <c r="J68" s="491" t="s">
        <v>243</v>
      </c>
      <c r="K68" s="376" t="s">
        <v>221</v>
      </c>
      <c r="L68" s="793" t="s">
        <v>106</v>
      </c>
    </row>
    <row r="69" spans="1:12" ht="307.35000000000002" customHeight="1">
      <c r="A69" s="376">
        <v>53</v>
      </c>
      <c r="B69" s="475">
        <v>44461</v>
      </c>
      <c r="C69" s="376" t="s">
        <v>32</v>
      </c>
      <c r="D69" s="543" t="s">
        <v>244</v>
      </c>
      <c r="E69" s="376" t="s">
        <v>133</v>
      </c>
      <c r="F69" s="491" t="s">
        <v>245</v>
      </c>
      <c r="G69" s="376" t="s">
        <v>76</v>
      </c>
      <c r="H69" s="376" t="s">
        <v>77</v>
      </c>
      <c r="I69" s="472" t="s">
        <v>246</v>
      </c>
      <c r="J69" s="472" t="s">
        <v>247</v>
      </c>
      <c r="K69" s="472" t="s">
        <v>248</v>
      </c>
      <c r="L69" s="651" t="s">
        <v>106</v>
      </c>
    </row>
    <row r="70" spans="1:12" ht="26.4">
      <c r="A70" s="376">
        <v>54</v>
      </c>
      <c r="B70" s="475">
        <v>44462</v>
      </c>
      <c r="C70" s="376" t="s">
        <v>32</v>
      </c>
      <c r="D70" s="506" t="s">
        <v>249</v>
      </c>
      <c r="E70" s="376" t="s">
        <v>133</v>
      </c>
      <c r="F70" s="544" t="s">
        <v>250</v>
      </c>
      <c r="G70" s="376" t="s">
        <v>66</v>
      </c>
      <c r="H70" s="376" t="s">
        <v>77</v>
      </c>
      <c r="I70" s="544" t="s">
        <v>251</v>
      </c>
      <c r="J70" s="544" t="s">
        <v>250</v>
      </c>
      <c r="K70" s="376" t="s">
        <v>221</v>
      </c>
      <c r="L70" s="651" t="s">
        <v>106</v>
      </c>
    </row>
    <row r="71" spans="1:12" ht="39.6">
      <c r="A71" s="376">
        <v>55</v>
      </c>
      <c r="B71" s="475">
        <v>44462</v>
      </c>
      <c r="C71" s="376" t="s">
        <v>32</v>
      </c>
      <c r="D71" s="506" t="s">
        <v>249</v>
      </c>
      <c r="E71" s="376" t="s">
        <v>133</v>
      </c>
      <c r="F71" s="544" t="s">
        <v>250</v>
      </c>
      <c r="G71" s="376" t="s">
        <v>87</v>
      </c>
      <c r="H71" s="376" t="s">
        <v>77</v>
      </c>
      <c r="I71" s="472" t="s">
        <v>252</v>
      </c>
      <c r="J71" s="472" t="s">
        <v>253</v>
      </c>
      <c r="K71" s="376" t="s">
        <v>221</v>
      </c>
      <c r="L71" s="651" t="s">
        <v>106</v>
      </c>
    </row>
    <row r="72" spans="1:12" ht="224.4">
      <c r="A72" s="376">
        <v>56</v>
      </c>
      <c r="B72" s="502">
        <v>44462</v>
      </c>
      <c r="C72" s="501" t="s">
        <v>32</v>
      </c>
      <c r="D72" s="623" t="s">
        <v>254</v>
      </c>
      <c r="E72" s="500" t="s">
        <v>255</v>
      </c>
      <c r="F72" s="624" t="s">
        <v>256</v>
      </c>
      <c r="G72" s="501" t="s">
        <v>76</v>
      </c>
      <c r="H72" s="501" t="s">
        <v>77</v>
      </c>
      <c r="I72" s="500" t="s">
        <v>257</v>
      </c>
      <c r="J72" s="500" t="s">
        <v>258</v>
      </c>
      <c r="K72" s="501" t="s">
        <v>259</v>
      </c>
      <c r="L72" s="792" t="s">
        <v>106</v>
      </c>
    </row>
    <row r="73" spans="1:12" ht="26.4">
      <c r="A73" s="376">
        <v>57</v>
      </c>
      <c r="B73" s="475">
        <v>44462</v>
      </c>
      <c r="C73" s="376" t="s">
        <v>32</v>
      </c>
      <c r="D73" s="641" t="s">
        <v>260</v>
      </c>
      <c r="E73" s="376" t="s">
        <v>148</v>
      </c>
      <c r="F73" s="273" t="s">
        <v>261</v>
      </c>
      <c r="G73" s="376" t="s">
        <v>99</v>
      </c>
      <c r="H73" s="376" t="s">
        <v>77</v>
      </c>
      <c r="I73" s="376" t="s">
        <v>25</v>
      </c>
      <c r="J73" s="376" t="s">
        <v>25</v>
      </c>
      <c r="K73" s="472" t="s">
        <v>262</v>
      </c>
      <c r="L73" s="651" t="s">
        <v>106</v>
      </c>
    </row>
    <row r="74" spans="1:12" ht="26.4">
      <c r="A74" s="376">
        <v>58</v>
      </c>
      <c r="B74" s="475">
        <v>44462</v>
      </c>
      <c r="C74" s="376" t="s">
        <v>32</v>
      </c>
      <c r="D74" s="641" t="s">
        <v>263</v>
      </c>
      <c r="E74" s="376" t="s">
        <v>148</v>
      </c>
      <c r="F74" s="273" t="s">
        <v>264</v>
      </c>
      <c r="G74" s="376" t="s">
        <v>99</v>
      </c>
      <c r="H74" s="376" t="s">
        <v>77</v>
      </c>
      <c r="I74" s="376" t="s">
        <v>25</v>
      </c>
      <c r="J74" s="376" t="s">
        <v>25</v>
      </c>
      <c r="K74" s="472" t="s">
        <v>265</v>
      </c>
      <c r="L74" s="651" t="s">
        <v>106</v>
      </c>
    </row>
    <row r="75" spans="1:12" ht="25.5" customHeight="1">
      <c r="A75" s="376">
        <v>59</v>
      </c>
      <c r="B75" s="475">
        <v>44462</v>
      </c>
      <c r="C75" s="376" t="s">
        <v>32</v>
      </c>
      <c r="D75" s="506" t="s">
        <v>266</v>
      </c>
      <c r="E75" s="376" t="s">
        <v>267</v>
      </c>
      <c r="F75" s="273" t="s">
        <v>268</v>
      </c>
      <c r="G75" s="376" t="s">
        <v>87</v>
      </c>
      <c r="H75" s="376" t="s">
        <v>77</v>
      </c>
      <c r="I75" s="491" t="s">
        <v>269</v>
      </c>
      <c r="J75" s="472" t="s">
        <v>270</v>
      </c>
      <c r="K75" s="376" t="s">
        <v>271</v>
      </c>
      <c r="L75" s="651" t="s">
        <v>81</v>
      </c>
    </row>
    <row r="76" spans="1:12" ht="26.4">
      <c r="A76" s="376">
        <v>60</v>
      </c>
      <c r="B76" s="475">
        <v>44474</v>
      </c>
      <c r="C76" s="376" t="s">
        <v>32</v>
      </c>
      <c r="D76" s="273" t="s">
        <v>272</v>
      </c>
      <c r="E76" s="376" t="s">
        <v>97</v>
      </c>
      <c r="F76" s="273" t="s">
        <v>273</v>
      </c>
      <c r="G76" s="376" t="s">
        <v>87</v>
      </c>
      <c r="H76" s="376" t="s">
        <v>77</v>
      </c>
      <c r="I76" s="472" t="s">
        <v>274</v>
      </c>
      <c r="J76" s="472" t="s">
        <v>275</v>
      </c>
      <c r="K76" s="376" t="s">
        <v>271</v>
      </c>
      <c r="L76" s="651" t="s">
        <v>106</v>
      </c>
    </row>
    <row r="77" spans="1:12" ht="26.4">
      <c r="A77" s="376">
        <v>61</v>
      </c>
      <c r="B77" s="475">
        <v>44474</v>
      </c>
      <c r="C77" s="376" t="s">
        <v>32</v>
      </c>
      <c r="D77" s="273" t="s">
        <v>276</v>
      </c>
      <c r="E77" s="376" t="s">
        <v>97</v>
      </c>
      <c r="F77" s="273" t="s">
        <v>277</v>
      </c>
      <c r="G77" s="376" t="s">
        <v>87</v>
      </c>
      <c r="H77" s="376" t="s">
        <v>77</v>
      </c>
      <c r="I77" s="472" t="s">
        <v>278</v>
      </c>
      <c r="J77" s="472" t="s">
        <v>279</v>
      </c>
      <c r="K77" s="376" t="s">
        <v>271</v>
      </c>
      <c r="L77" s="651" t="s">
        <v>106</v>
      </c>
    </row>
    <row r="78" spans="1:12" ht="66">
      <c r="A78" s="376">
        <v>62</v>
      </c>
      <c r="B78" s="475">
        <v>44475</v>
      </c>
      <c r="C78" s="376" t="s">
        <v>32</v>
      </c>
      <c r="D78" s="543" t="s">
        <v>280</v>
      </c>
      <c r="E78" s="376" t="s">
        <v>97</v>
      </c>
      <c r="F78" s="273" t="s">
        <v>281</v>
      </c>
      <c r="G78" s="376" t="s">
        <v>87</v>
      </c>
      <c r="H78" s="376" t="s">
        <v>77</v>
      </c>
      <c r="I78" s="472" t="s">
        <v>282</v>
      </c>
      <c r="J78" s="472" t="s">
        <v>283</v>
      </c>
      <c r="K78" s="376" t="s">
        <v>271</v>
      </c>
      <c r="L78" s="651" t="s">
        <v>106</v>
      </c>
    </row>
    <row r="79" spans="1:12" ht="39.6" customHeight="1">
      <c r="A79" s="376">
        <v>63</v>
      </c>
      <c r="B79" s="475">
        <v>44475</v>
      </c>
      <c r="C79" s="376" t="s">
        <v>32</v>
      </c>
      <c r="D79" s="543" t="s">
        <v>284</v>
      </c>
      <c r="E79" s="376" t="s">
        <v>97</v>
      </c>
      <c r="F79" s="273" t="s">
        <v>285</v>
      </c>
      <c r="G79" s="376" t="s">
        <v>76</v>
      </c>
      <c r="H79" s="376" t="s">
        <v>77</v>
      </c>
      <c r="I79" s="472" t="s">
        <v>286</v>
      </c>
      <c r="J79" s="472" t="s">
        <v>287</v>
      </c>
      <c r="K79" s="472" t="s">
        <v>288</v>
      </c>
      <c r="L79" s="651" t="s">
        <v>106</v>
      </c>
    </row>
    <row r="80" spans="1:12">
      <c r="A80" s="376">
        <v>64</v>
      </c>
      <c r="B80" s="475">
        <v>44475</v>
      </c>
      <c r="C80" s="376" t="s">
        <v>32</v>
      </c>
      <c r="D80" s="543" t="s">
        <v>289</v>
      </c>
      <c r="E80" s="376" t="s">
        <v>97</v>
      </c>
      <c r="F80" s="273" t="s">
        <v>290</v>
      </c>
      <c r="G80" s="376" t="s">
        <v>87</v>
      </c>
      <c r="H80" s="376" t="s">
        <v>77</v>
      </c>
      <c r="I80" s="376" t="s">
        <v>291</v>
      </c>
      <c r="J80" s="376" t="s">
        <v>292</v>
      </c>
      <c r="K80" s="376" t="s">
        <v>271</v>
      </c>
      <c r="L80" s="651" t="s">
        <v>106</v>
      </c>
    </row>
    <row r="81" spans="1:12">
      <c r="A81" s="376">
        <v>65</v>
      </c>
      <c r="B81" s="475">
        <v>44475</v>
      </c>
      <c r="C81" s="376" t="s">
        <v>32</v>
      </c>
      <c r="D81" s="543" t="s">
        <v>293</v>
      </c>
      <c r="E81" s="376" t="s">
        <v>97</v>
      </c>
      <c r="F81" s="273" t="s">
        <v>294</v>
      </c>
      <c r="G81" s="376" t="s">
        <v>87</v>
      </c>
      <c r="H81" s="376" t="s">
        <v>77</v>
      </c>
      <c r="I81" s="376" t="s">
        <v>295</v>
      </c>
      <c r="J81" s="376" t="s">
        <v>296</v>
      </c>
      <c r="K81" s="376" t="s">
        <v>271</v>
      </c>
      <c r="L81" s="651" t="s">
        <v>106</v>
      </c>
    </row>
    <row r="82" spans="1:12">
      <c r="A82" s="376">
        <v>66</v>
      </c>
      <c r="B82" s="475">
        <v>44475</v>
      </c>
      <c r="C82" s="376" t="s">
        <v>32</v>
      </c>
      <c r="D82" s="543" t="s">
        <v>297</v>
      </c>
      <c r="E82" s="376" t="s">
        <v>97</v>
      </c>
      <c r="F82" s="273" t="s">
        <v>298</v>
      </c>
      <c r="G82" s="376" t="s">
        <v>87</v>
      </c>
      <c r="H82" s="376" t="s">
        <v>77</v>
      </c>
      <c r="I82" s="376" t="s">
        <v>299</v>
      </c>
      <c r="J82" s="376" t="s">
        <v>300</v>
      </c>
      <c r="K82" s="376" t="s">
        <v>271</v>
      </c>
      <c r="L82" s="651" t="s">
        <v>106</v>
      </c>
    </row>
    <row r="83" spans="1:12" ht="26.4">
      <c r="A83" s="376">
        <v>67</v>
      </c>
      <c r="B83" s="475">
        <v>44475</v>
      </c>
      <c r="C83" s="376" t="s">
        <v>32</v>
      </c>
      <c r="D83" s="543" t="s">
        <v>301</v>
      </c>
      <c r="E83" s="376" t="s">
        <v>97</v>
      </c>
      <c r="F83" s="273" t="s">
        <v>302</v>
      </c>
      <c r="G83" s="542" t="s">
        <v>87</v>
      </c>
      <c r="H83" s="376" t="s">
        <v>77</v>
      </c>
      <c r="I83" s="472" t="s">
        <v>303</v>
      </c>
      <c r="J83" s="376" t="s">
        <v>304</v>
      </c>
      <c r="K83" s="376" t="s">
        <v>271</v>
      </c>
      <c r="L83" s="651" t="s">
        <v>106</v>
      </c>
    </row>
    <row r="84" spans="1:12" ht="26.4">
      <c r="A84" s="376">
        <v>68</v>
      </c>
      <c r="B84" s="475">
        <v>44475</v>
      </c>
      <c r="C84" s="376" t="s">
        <v>32</v>
      </c>
      <c r="D84" s="543" t="s">
        <v>111</v>
      </c>
      <c r="E84" s="491" t="s">
        <v>112</v>
      </c>
      <c r="F84" s="273" t="s">
        <v>113</v>
      </c>
      <c r="G84" s="376" t="s">
        <v>87</v>
      </c>
      <c r="H84" s="376" t="s">
        <v>77</v>
      </c>
      <c r="I84" s="472" t="s">
        <v>120</v>
      </c>
      <c r="J84" s="472" t="s">
        <v>119</v>
      </c>
      <c r="K84" s="376" t="s">
        <v>271</v>
      </c>
      <c r="L84" s="651" t="s">
        <v>106</v>
      </c>
    </row>
    <row r="85" spans="1:12" ht="26.4">
      <c r="A85" s="376">
        <v>69</v>
      </c>
      <c r="B85" s="475">
        <v>44475</v>
      </c>
      <c r="C85" s="376" t="s">
        <v>32</v>
      </c>
      <c r="D85" s="543" t="s">
        <v>305</v>
      </c>
      <c r="E85" s="491" t="s">
        <v>112</v>
      </c>
      <c r="F85" s="376" t="s">
        <v>306</v>
      </c>
      <c r="G85" s="376" t="s">
        <v>87</v>
      </c>
      <c r="H85" s="376" t="s">
        <v>77</v>
      </c>
      <c r="I85" s="472" t="s">
        <v>307</v>
      </c>
      <c r="J85" s="472" t="s">
        <v>308</v>
      </c>
      <c r="K85" s="376" t="s">
        <v>271</v>
      </c>
      <c r="L85" s="651" t="s">
        <v>106</v>
      </c>
    </row>
    <row r="86" spans="1:12" ht="26.4">
      <c r="A86" s="376">
        <v>70</v>
      </c>
      <c r="B86" s="475">
        <v>44475</v>
      </c>
      <c r="C86" s="376" t="s">
        <v>32</v>
      </c>
      <c r="D86" s="543" t="s">
        <v>309</v>
      </c>
      <c r="E86" s="491" t="s">
        <v>310</v>
      </c>
      <c r="F86" s="376" t="s">
        <v>311</v>
      </c>
      <c r="G86" s="376" t="s">
        <v>87</v>
      </c>
      <c r="H86" s="376" t="s">
        <v>77</v>
      </c>
      <c r="I86" s="472" t="s">
        <v>312</v>
      </c>
      <c r="J86" s="472" t="s">
        <v>313</v>
      </c>
      <c r="K86" s="376" t="s">
        <v>271</v>
      </c>
      <c r="L86" s="651" t="s">
        <v>106</v>
      </c>
    </row>
    <row r="87" spans="1:12" ht="409.6" customHeight="1">
      <c r="A87" s="847">
        <v>71</v>
      </c>
      <c r="B87" s="831">
        <v>44475</v>
      </c>
      <c r="C87" s="827" t="s">
        <v>32</v>
      </c>
      <c r="D87" s="814" t="s">
        <v>314</v>
      </c>
      <c r="E87" s="827" t="s">
        <v>315</v>
      </c>
      <c r="F87" s="827" t="s">
        <v>316</v>
      </c>
      <c r="G87" s="827" t="s">
        <v>76</v>
      </c>
      <c r="H87" s="827" t="s">
        <v>77</v>
      </c>
      <c r="I87" s="832" t="s">
        <v>317</v>
      </c>
      <c r="J87" s="832" t="s">
        <v>318</v>
      </c>
      <c r="K87" s="832" t="s">
        <v>319</v>
      </c>
      <c r="L87" s="845" t="s">
        <v>106</v>
      </c>
    </row>
    <row r="88" spans="1:12" ht="409.6" customHeight="1">
      <c r="A88" s="848"/>
      <c r="B88" s="850"/>
      <c r="C88" s="827"/>
      <c r="D88" s="833"/>
      <c r="E88" s="827"/>
      <c r="F88" s="827"/>
      <c r="G88" s="827"/>
      <c r="H88" s="827"/>
      <c r="I88" s="832"/>
      <c r="J88" s="832"/>
      <c r="K88" s="832"/>
      <c r="L88" s="845"/>
    </row>
    <row r="89" spans="1:12" ht="304.5" customHeight="1">
      <c r="A89" s="849"/>
      <c r="B89" s="850"/>
      <c r="C89" s="827"/>
      <c r="D89" s="815"/>
      <c r="E89" s="827"/>
      <c r="F89" s="827"/>
      <c r="G89" s="827"/>
      <c r="H89" s="827"/>
      <c r="I89" s="832"/>
      <c r="J89" s="832"/>
      <c r="K89" s="832"/>
      <c r="L89" s="845"/>
    </row>
    <row r="90" spans="1:12" ht="145.19999999999999">
      <c r="A90" s="511">
        <v>72</v>
      </c>
      <c r="B90" s="475">
        <v>44476</v>
      </c>
      <c r="C90" s="376" t="s">
        <v>32</v>
      </c>
      <c r="D90" s="376" t="s">
        <v>320</v>
      </c>
      <c r="E90" s="376" t="s">
        <v>83</v>
      </c>
      <c r="F90" s="376" t="s">
        <v>321</v>
      </c>
      <c r="G90" s="376" t="s">
        <v>76</v>
      </c>
      <c r="H90" s="376" t="s">
        <v>77</v>
      </c>
      <c r="I90" s="472" t="s">
        <v>322</v>
      </c>
      <c r="J90" s="472" t="s">
        <v>323</v>
      </c>
      <c r="K90" s="651" t="s">
        <v>288</v>
      </c>
      <c r="L90" s="651" t="s">
        <v>106</v>
      </c>
    </row>
    <row r="91" spans="1:12" ht="54.75" customHeight="1">
      <c r="A91" s="511">
        <v>73</v>
      </c>
      <c r="B91" s="475">
        <v>44476</v>
      </c>
      <c r="C91" s="376" t="s">
        <v>32</v>
      </c>
      <c r="D91" s="376" t="s">
        <v>324</v>
      </c>
      <c r="E91" s="376" t="s">
        <v>83</v>
      </c>
      <c r="F91" s="376" t="s">
        <v>325</v>
      </c>
      <c r="G91" s="376" t="s">
        <v>76</v>
      </c>
      <c r="H91" s="376" t="s">
        <v>77</v>
      </c>
      <c r="I91" s="472" t="s">
        <v>326</v>
      </c>
      <c r="J91" s="472" t="s">
        <v>327</v>
      </c>
      <c r="K91" s="651" t="s">
        <v>288</v>
      </c>
      <c r="L91" s="651" t="s">
        <v>106</v>
      </c>
    </row>
    <row r="92" spans="1:12" ht="66" customHeight="1">
      <c r="A92" s="511">
        <v>74</v>
      </c>
      <c r="B92" s="475">
        <v>44476</v>
      </c>
      <c r="C92" s="376" t="s">
        <v>32</v>
      </c>
      <c r="D92" s="376" t="s">
        <v>328</v>
      </c>
      <c r="E92" s="376" t="s">
        <v>329</v>
      </c>
      <c r="F92" s="376" t="s">
        <v>330</v>
      </c>
      <c r="G92" s="376" t="s">
        <v>76</v>
      </c>
      <c r="H92" s="376" t="s">
        <v>77</v>
      </c>
      <c r="I92" s="472" t="s">
        <v>331</v>
      </c>
      <c r="J92" s="472" t="s">
        <v>332</v>
      </c>
      <c r="K92" s="651" t="s">
        <v>288</v>
      </c>
      <c r="L92" s="651" t="s">
        <v>106</v>
      </c>
    </row>
    <row r="93" spans="1:12" ht="69" customHeight="1">
      <c r="A93" s="511">
        <v>75</v>
      </c>
      <c r="B93" s="475">
        <v>44476</v>
      </c>
      <c r="C93" s="376" t="s">
        <v>32</v>
      </c>
      <c r="D93" s="376" t="s">
        <v>25</v>
      </c>
      <c r="E93" s="543" t="s">
        <v>333</v>
      </c>
      <c r="F93" s="376" t="s">
        <v>25</v>
      </c>
      <c r="G93" s="376" t="s">
        <v>87</v>
      </c>
      <c r="H93" s="376" t="s">
        <v>77</v>
      </c>
      <c r="I93" s="376" t="s">
        <v>25</v>
      </c>
      <c r="J93" s="376" t="s">
        <v>25</v>
      </c>
      <c r="K93" s="472" t="s">
        <v>334</v>
      </c>
      <c r="L93" s="651" t="s">
        <v>106</v>
      </c>
    </row>
    <row r="94" spans="1:12" ht="35.85" customHeight="1">
      <c r="A94" s="511">
        <v>76</v>
      </c>
      <c r="B94" s="475">
        <v>44477</v>
      </c>
      <c r="C94" s="376" t="s">
        <v>32</v>
      </c>
      <c r="D94" s="376" t="s">
        <v>25</v>
      </c>
      <c r="E94" s="376" t="s">
        <v>335</v>
      </c>
      <c r="F94" s="376" t="s">
        <v>25</v>
      </c>
      <c r="G94" s="376" t="s">
        <v>336</v>
      </c>
      <c r="H94" s="376" t="s">
        <v>77</v>
      </c>
      <c r="I94" s="376" t="s">
        <v>25</v>
      </c>
      <c r="J94" s="376" t="s">
        <v>25</v>
      </c>
      <c r="K94" s="472" t="s">
        <v>337</v>
      </c>
      <c r="L94" s="651" t="s">
        <v>81</v>
      </c>
    </row>
    <row r="95" spans="1:12" ht="123" customHeight="1">
      <c r="A95" s="511">
        <v>77</v>
      </c>
      <c r="B95" s="475">
        <v>44477</v>
      </c>
      <c r="C95" s="376" t="s">
        <v>32</v>
      </c>
      <c r="D95" s="543" t="s">
        <v>25</v>
      </c>
      <c r="E95" s="491" t="s">
        <v>338</v>
      </c>
      <c r="F95" s="376" t="s">
        <v>25</v>
      </c>
      <c r="G95" s="376" t="s">
        <v>339</v>
      </c>
      <c r="H95" s="376" t="s">
        <v>77</v>
      </c>
      <c r="I95" s="472" t="s">
        <v>340</v>
      </c>
      <c r="J95" s="472" t="s">
        <v>341</v>
      </c>
      <c r="K95" s="376" t="s">
        <v>342</v>
      </c>
      <c r="L95" s="651" t="s">
        <v>81</v>
      </c>
    </row>
    <row r="96" spans="1:12" ht="79.2">
      <c r="A96" s="511">
        <v>78</v>
      </c>
      <c r="B96" s="475">
        <v>44477</v>
      </c>
      <c r="C96" s="376" t="s">
        <v>32</v>
      </c>
      <c r="D96" s="543" t="s">
        <v>343</v>
      </c>
      <c r="E96" s="376" t="s">
        <v>97</v>
      </c>
      <c r="F96" s="491" t="s">
        <v>344</v>
      </c>
      <c r="G96" s="376" t="s">
        <v>87</v>
      </c>
      <c r="H96" s="376" t="s">
        <v>77</v>
      </c>
      <c r="I96" s="376" t="s">
        <v>345</v>
      </c>
      <c r="J96" s="472" t="s">
        <v>346</v>
      </c>
      <c r="K96" s="472" t="s">
        <v>347</v>
      </c>
      <c r="L96" s="651" t="s">
        <v>106</v>
      </c>
    </row>
    <row r="97" spans="1:12" ht="52.8">
      <c r="A97" s="511">
        <v>79</v>
      </c>
      <c r="B97" s="475">
        <v>44490</v>
      </c>
      <c r="C97" s="376" t="s">
        <v>32</v>
      </c>
      <c r="D97" s="376" t="s">
        <v>348</v>
      </c>
      <c r="E97" s="376" t="s">
        <v>349</v>
      </c>
      <c r="F97" s="376" t="s">
        <v>350</v>
      </c>
      <c r="G97" s="376" t="s">
        <v>87</v>
      </c>
      <c r="H97" s="376" t="s">
        <v>77</v>
      </c>
      <c r="I97" s="472" t="s">
        <v>351</v>
      </c>
      <c r="J97" s="472" t="s">
        <v>352</v>
      </c>
      <c r="K97" s="376" t="s">
        <v>353</v>
      </c>
      <c r="L97" s="651" t="s">
        <v>81</v>
      </c>
    </row>
    <row r="98" spans="1:12" ht="351.75" customHeight="1">
      <c r="A98" s="511">
        <v>80</v>
      </c>
      <c r="B98" s="475">
        <v>44503</v>
      </c>
      <c r="C98" s="376" t="s">
        <v>36</v>
      </c>
      <c r="D98" s="376" t="s">
        <v>244</v>
      </c>
      <c r="E98" s="491" t="s">
        <v>133</v>
      </c>
      <c r="F98" s="376" t="s">
        <v>245</v>
      </c>
      <c r="G98" s="376" t="s">
        <v>76</v>
      </c>
      <c r="H98" s="376" t="s">
        <v>77</v>
      </c>
      <c r="I98" s="472" t="s">
        <v>247</v>
      </c>
      <c r="J98" s="472" t="s">
        <v>354</v>
      </c>
      <c r="K98" s="472" t="s">
        <v>355</v>
      </c>
      <c r="L98" s="651" t="s">
        <v>81</v>
      </c>
    </row>
    <row r="99" spans="1:12" ht="72" customHeight="1">
      <c r="A99" s="511">
        <v>81</v>
      </c>
      <c r="B99" s="475">
        <v>44503</v>
      </c>
      <c r="C99" s="475" t="s">
        <v>36</v>
      </c>
      <c r="D99" s="376" t="s">
        <v>328</v>
      </c>
      <c r="E99" s="376" t="s">
        <v>329</v>
      </c>
      <c r="F99" s="376" t="s">
        <v>330</v>
      </c>
      <c r="G99" s="376" t="s">
        <v>76</v>
      </c>
      <c r="H99" s="376" t="s">
        <v>77</v>
      </c>
      <c r="I99" s="472" t="s">
        <v>332</v>
      </c>
      <c r="J99" s="472" t="s">
        <v>356</v>
      </c>
      <c r="K99" s="376" t="s">
        <v>357</v>
      </c>
      <c r="L99" s="651" t="s">
        <v>106</v>
      </c>
    </row>
    <row r="100" spans="1:12" ht="39.6">
      <c r="A100" s="511">
        <v>82</v>
      </c>
      <c r="B100" s="475">
        <v>44525</v>
      </c>
      <c r="C100" s="376" t="s">
        <v>39</v>
      </c>
      <c r="D100" s="376" t="s">
        <v>82</v>
      </c>
      <c r="E100" s="376" t="s">
        <v>83</v>
      </c>
      <c r="F100" s="376" t="s">
        <v>84</v>
      </c>
      <c r="G100" s="376" t="s">
        <v>358</v>
      </c>
      <c r="H100" s="376" t="s">
        <v>77</v>
      </c>
      <c r="I100" s="658" t="s">
        <v>359</v>
      </c>
      <c r="J100" s="658" t="s">
        <v>360</v>
      </c>
      <c r="K100" s="376" t="s">
        <v>361</v>
      </c>
      <c r="L100" s="651" t="s">
        <v>81</v>
      </c>
    </row>
    <row r="101" spans="1:12" ht="52.8">
      <c r="A101" s="511">
        <v>83</v>
      </c>
      <c r="B101" s="475">
        <v>44525</v>
      </c>
      <c r="C101" s="376" t="s">
        <v>39</v>
      </c>
      <c r="D101" s="376" t="s">
        <v>82</v>
      </c>
      <c r="E101" s="376" t="s">
        <v>83</v>
      </c>
      <c r="F101" s="376" t="s">
        <v>84</v>
      </c>
      <c r="G101" s="376" t="s">
        <v>358</v>
      </c>
      <c r="H101" s="376" t="s">
        <v>77</v>
      </c>
      <c r="I101" s="273" t="s">
        <v>362</v>
      </c>
      <c r="J101" s="273" t="s">
        <v>363</v>
      </c>
      <c r="K101" s="376" t="s">
        <v>361</v>
      </c>
      <c r="L101" s="651" t="s">
        <v>81</v>
      </c>
    </row>
    <row r="102" spans="1:12" ht="71.25" customHeight="1">
      <c r="A102" s="511">
        <v>84</v>
      </c>
      <c r="B102" s="475">
        <v>44525</v>
      </c>
      <c r="C102" s="376" t="s">
        <v>39</v>
      </c>
      <c r="D102" s="273" t="s">
        <v>111</v>
      </c>
      <c r="E102" s="376" t="s">
        <v>112</v>
      </c>
      <c r="F102" s="274" t="s">
        <v>113</v>
      </c>
      <c r="G102" s="376" t="s">
        <v>358</v>
      </c>
      <c r="H102" s="376" t="s">
        <v>77</v>
      </c>
      <c r="I102" s="273" t="s">
        <v>364</v>
      </c>
      <c r="J102" s="273" t="s">
        <v>365</v>
      </c>
      <c r="K102" s="376" t="s">
        <v>361</v>
      </c>
      <c r="L102" s="651" t="s">
        <v>81</v>
      </c>
    </row>
    <row r="103" spans="1:12" ht="26.4">
      <c r="A103" s="511">
        <v>85</v>
      </c>
      <c r="B103" s="475">
        <v>44525</v>
      </c>
      <c r="C103" s="376" t="s">
        <v>39</v>
      </c>
      <c r="D103" s="273" t="s">
        <v>366</v>
      </c>
      <c r="E103" s="376" t="s">
        <v>112</v>
      </c>
      <c r="F103" s="274" t="s">
        <v>113</v>
      </c>
      <c r="G103" s="376" t="s">
        <v>358</v>
      </c>
      <c r="H103" s="376" t="s">
        <v>77</v>
      </c>
      <c r="I103" s="659" t="s">
        <v>367</v>
      </c>
      <c r="J103" s="659" t="s">
        <v>368</v>
      </c>
      <c r="K103" s="376" t="s">
        <v>361</v>
      </c>
      <c r="L103" s="651" t="s">
        <v>81</v>
      </c>
    </row>
    <row r="104" spans="1:12" ht="39.6">
      <c r="A104" s="511">
        <v>86</v>
      </c>
      <c r="B104" s="475">
        <v>44525</v>
      </c>
      <c r="C104" s="376" t="s">
        <v>39</v>
      </c>
      <c r="D104" s="273" t="s">
        <v>369</v>
      </c>
      <c r="E104" s="376" t="s">
        <v>112</v>
      </c>
      <c r="F104" s="274" t="s">
        <v>113</v>
      </c>
      <c r="G104" s="376" t="s">
        <v>358</v>
      </c>
      <c r="H104" s="376" t="s">
        <v>77</v>
      </c>
      <c r="I104" s="659" t="s">
        <v>370</v>
      </c>
      <c r="J104" s="659" t="s">
        <v>371</v>
      </c>
      <c r="K104" s="376" t="s">
        <v>361</v>
      </c>
      <c r="L104" s="651" t="s">
        <v>81</v>
      </c>
    </row>
    <row r="105" spans="1:12" ht="87" customHeight="1">
      <c r="A105" s="511">
        <v>87</v>
      </c>
      <c r="B105" s="475">
        <v>44525</v>
      </c>
      <c r="C105" s="376" t="s">
        <v>39</v>
      </c>
      <c r="D105" s="273" t="s">
        <v>25</v>
      </c>
      <c r="E105" s="376" t="s">
        <v>112</v>
      </c>
      <c r="F105" s="274" t="s">
        <v>113</v>
      </c>
      <c r="G105" s="376" t="s">
        <v>372</v>
      </c>
      <c r="H105" s="376" t="s">
        <v>77</v>
      </c>
      <c r="I105" s="472" t="s">
        <v>373</v>
      </c>
      <c r="J105" s="472" t="s">
        <v>374</v>
      </c>
      <c r="K105" s="376" t="s">
        <v>361</v>
      </c>
      <c r="L105" s="651" t="s">
        <v>81</v>
      </c>
    </row>
    <row r="106" spans="1:12" ht="64.5" customHeight="1">
      <c r="A106" s="511">
        <v>88</v>
      </c>
      <c r="B106" s="475">
        <v>44525</v>
      </c>
      <c r="C106" s="376" t="s">
        <v>39</v>
      </c>
      <c r="D106" s="273" t="s">
        <v>25</v>
      </c>
      <c r="E106" s="376" t="s">
        <v>112</v>
      </c>
      <c r="F106" s="274" t="s">
        <v>113</v>
      </c>
      <c r="G106" s="376" t="s">
        <v>372</v>
      </c>
      <c r="H106" s="376" t="s">
        <v>77</v>
      </c>
      <c r="I106" s="172" t="s">
        <v>375</v>
      </c>
      <c r="J106" s="172" t="s">
        <v>376</v>
      </c>
      <c r="K106" s="376" t="s">
        <v>361</v>
      </c>
      <c r="L106" s="651" t="s">
        <v>81</v>
      </c>
    </row>
    <row r="107" spans="1:12" ht="39.6">
      <c r="A107" s="511">
        <v>89</v>
      </c>
      <c r="B107" s="475">
        <v>44525</v>
      </c>
      <c r="C107" s="376" t="s">
        <v>39</v>
      </c>
      <c r="D107" s="506" t="s">
        <v>132</v>
      </c>
      <c r="E107" s="376" t="s">
        <v>133</v>
      </c>
      <c r="F107" s="274" t="s">
        <v>134</v>
      </c>
      <c r="G107" s="376" t="s">
        <v>358</v>
      </c>
      <c r="H107" s="376" t="s">
        <v>77</v>
      </c>
      <c r="I107" s="172" t="s">
        <v>377</v>
      </c>
      <c r="J107" s="172" t="s">
        <v>378</v>
      </c>
      <c r="K107" s="376" t="s">
        <v>361</v>
      </c>
      <c r="L107" s="651" t="s">
        <v>81</v>
      </c>
    </row>
    <row r="108" spans="1:12" ht="63" customHeight="1">
      <c r="A108" s="511">
        <v>90</v>
      </c>
      <c r="B108" s="475">
        <v>44525</v>
      </c>
      <c r="C108" s="376" t="s">
        <v>39</v>
      </c>
      <c r="D108" s="506" t="s">
        <v>132</v>
      </c>
      <c r="E108" s="376" t="s">
        <v>133</v>
      </c>
      <c r="F108" s="274" t="s">
        <v>134</v>
      </c>
      <c r="G108" s="376" t="s">
        <v>358</v>
      </c>
      <c r="H108" s="376" t="s">
        <v>77</v>
      </c>
      <c r="I108" s="172" t="s">
        <v>379</v>
      </c>
      <c r="J108" s="659" t="s">
        <v>380</v>
      </c>
      <c r="K108" s="376" t="s">
        <v>361</v>
      </c>
      <c r="L108" s="651" t="s">
        <v>81</v>
      </c>
    </row>
    <row r="109" spans="1:12" ht="39.6">
      <c r="A109" s="511">
        <v>91</v>
      </c>
      <c r="B109" s="475">
        <v>44525</v>
      </c>
      <c r="C109" s="376" t="s">
        <v>39</v>
      </c>
      <c r="D109" s="506" t="s">
        <v>141</v>
      </c>
      <c r="E109" s="376" t="s">
        <v>133</v>
      </c>
      <c r="F109" s="376" t="s">
        <v>142</v>
      </c>
      <c r="G109" s="376" t="s">
        <v>358</v>
      </c>
      <c r="H109" s="376" t="s">
        <v>77</v>
      </c>
      <c r="I109" s="273" t="s">
        <v>381</v>
      </c>
      <c r="J109" s="273" t="s">
        <v>382</v>
      </c>
      <c r="K109" s="376" t="s">
        <v>361</v>
      </c>
      <c r="L109" s="651" t="s">
        <v>81</v>
      </c>
    </row>
    <row r="110" spans="1:12" ht="26.4">
      <c r="A110" s="511">
        <v>92</v>
      </c>
      <c r="B110" s="475">
        <v>44525</v>
      </c>
      <c r="C110" s="376" t="s">
        <v>39</v>
      </c>
      <c r="D110" s="506" t="s">
        <v>197</v>
      </c>
      <c r="E110" s="376" t="s">
        <v>383</v>
      </c>
      <c r="F110" s="376" t="s">
        <v>142</v>
      </c>
      <c r="G110" s="376" t="s">
        <v>358</v>
      </c>
      <c r="H110" s="376" t="s">
        <v>77</v>
      </c>
      <c r="I110" s="658" t="s">
        <v>384</v>
      </c>
      <c r="J110" s="658" t="s">
        <v>385</v>
      </c>
      <c r="K110" s="376" t="s">
        <v>361</v>
      </c>
      <c r="L110" s="651" t="s">
        <v>81</v>
      </c>
    </row>
    <row r="111" spans="1:12" ht="39.6">
      <c r="A111" s="511">
        <v>93</v>
      </c>
      <c r="B111" s="475">
        <v>44525</v>
      </c>
      <c r="C111" s="376" t="s">
        <v>39</v>
      </c>
      <c r="D111" s="491" t="s">
        <v>147</v>
      </c>
      <c r="E111" s="491" t="s">
        <v>148</v>
      </c>
      <c r="F111" s="376" t="s">
        <v>149</v>
      </c>
      <c r="G111" s="376" t="s">
        <v>358</v>
      </c>
      <c r="H111" s="376" t="s">
        <v>77</v>
      </c>
      <c r="I111" s="659" t="s">
        <v>386</v>
      </c>
      <c r="J111" s="659" t="s">
        <v>387</v>
      </c>
      <c r="K111" s="376" t="s">
        <v>361</v>
      </c>
      <c r="L111" s="651" t="s">
        <v>81</v>
      </c>
    </row>
    <row r="112" spans="1:12" ht="39.6">
      <c r="A112" s="511">
        <v>94</v>
      </c>
      <c r="B112" s="475">
        <v>44525</v>
      </c>
      <c r="C112" s="376" t="s">
        <v>39</v>
      </c>
      <c r="D112" s="491" t="s">
        <v>147</v>
      </c>
      <c r="E112" s="491" t="s">
        <v>148</v>
      </c>
      <c r="F112" s="376" t="s">
        <v>149</v>
      </c>
      <c r="G112" s="376" t="s">
        <v>358</v>
      </c>
      <c r="H112" s="376" t="s">
        <v>77</v>
      </c>
      <c r="I112" s="659" t="s">
        <v>388</v>
      </c>
      <c r="J112" s="659" t="s">
        <v>389</v>
      </c>
      <c r="K112" s="376" t="s">
        <v>361</v>
      </c>
      <c r="L112" s="651" t="s">
        <v>81</v>
      </c>
    </row>
    <row r="113" spans="1:12" ht="39.6">
      <c r="A113" s="511">
        <v>95</v>
      </c>
      <c r="B113" s="475">
        <v>44525</v>
      </c>
      <c r="C113" s="376" t="s">
        <v>39</v>
      </c>
      <c r="D113" s="506" t="s">
        <v>152</v>
      </c>
      <c r="E113" s="376" t="s">
        <v>153</v>
      </c>
      <c r="F113" s="273" t="s">
        <v>154</v>
      </c>
      <c r="G113" s="376" t="s">
        <v>358</v>
      </c>
      <c r="H113" s="376" t="s">
        <v>77</v>
      </c>
      <c r="I113" s="472" t="s">
        <v>390</v>
      </c>
      <c r="J113" s="472" t="s">
        <v>391</v>
      </c>
      <c r="K113" s="376" t="s">
        <v>361</v>
      </c>
      <c r="L113" s="651" t="s">
        <v>81</v>
      </c>
    </row>
    <row r="114" spans="1:12" ht="52.8">
      <c r="A114" s="511">
        <v>96</v>
      </c>
      <c r="B114" s="475">
        <v>44525</v>
      </c>
      <c r="C114" s="376" t="s">
        <v>39</v>
      </c>
      <c r="D114" s="506" t="s">
        <v>152</v>
      </c>
      <c r="E114" s="376" t="s">
        <v>153</v>
      </c>
      <c r="F114" s="273" t="s">
        <v>154</v>
      </c>
      <c r="G114" s="376" t="s">
        <v>358</v>
      </c>
      <c r="H114" s="376" t="s">
        <v>77</v>
      </c>
      <c r="I114" s="659" t="s">
        <v>392</v>
      </c>
      <c r="J114" s="659" t="s">
        <v>393</v>
      </c>
      <c r="K114" s="376" t="s">
        <v>361</v>
      </c>
      <c r="L114" s="651" t="s">
        <v>81</v>
      </c>
    </row>
    <row r="115" spans="1:12" ht="39.6">
      <c r="A115" s="511">
        <v>97</v>
      </c>
      <c r="B115" s="475">
        <v>44525</v>
      </c>
      <c r="C115" s="376" t="s">
        <v>39</v>
      </c>
      <c r="D115" s="506" t="s">
        <v>159</v>
      </c>
      <c r="E115" s="376" t="s">
        <v>83</v>
      </c>
      <c r="F115" s="376" t="s">
        <v>160</v>
      </c>
      <c r="G115" s="376" t="s">
        <v>358</v>
      </c>
      <c r="H115" s="376" t="s">
        <v>77</v>
      </c>
      <c r="I115" s="658" t="s">
        <v>394</v>
      </c>
      <c r="J115" s="658" t="s">
        <v>395</v>
      </c>
      <c r="K115" s="376" t="s">
        <v>361</v>
      </c>
      <c r="L115" s="651" t="s">
        <v>81</v>
      </c>
    </row>
    <row r="116" spans="1:12" ht="52.8">
      <c r="A116" s="511">
        <v>98</v>
      </c>
      <c r="B116" s="475">
        <v>44525</v>
      </c>
      <c r="C116" s="376" t="s">
        <v>39</v>
      </c>
      <c r="D116" s="506" t="s">
        <v>159</v>
      </c>
      <c r="E116" s="376" t="s">
        <v>83</v>
      </c>
      <c r="F116" s="376" t="s">
        <v>160</v>
      </c>
      <c r="G116" s="376" t="s">
        <v>358</v>
      </c>
      <c r="H116" s="376" t="s">
        <v>77</v>
      </c>
      <c r="I116" s="658" t="s">
        <v>396</v>
      </c>
      <c r="J116" s="658" t="s">
        <v>397</v>
      </c>
      <c r="K116" s="376" t="s">
        <v>361</v>
      </c>
      <c r="L116" s="651" t="s">
        <v>81</v>
      </c>
    </row>
    <row r="117" spans="1:12" ht="39.6">
      <c r="A117" s="511">
        <v>99</v>
      </c>
      <c r="B117" s="475">
        <v>44525</v>
      </c>
      <c r="C117" s="376" t="s">
        <v>39</v>
      </c>
      <c r="D117" s="506" t="s">
        <v>171</v>
      </c>
      <c r="E117" s="376" t="s">
        <v>172</v>
      </c>
      <c r="F117" s="273" t="s">
        <v>173</v>
      </c>
      <c r="G117" s="376" t="s">
        <v>358</v>
      </c>
      <c r="H117" s="376" t="s">
        <v>77</v>
      </c>
      <c r="I117" s="273" t="s">
        <v>398</v>
      </c>
      <c r="J117" s="273" t="s">
        <v>399</v>
      </c>
      <c r="K117" s="376" t="s">
        <v>361</v>
      </c>
      <c r="L117" s="651" t="s">
        <v>81</v>
      </c>
    </row>
    <row r="118" spans="1:12" ht="52.8">
      <c r="A118" s="511">
        <v>100</v>
      </c>
      <c r="B118" s="475">
        <v>44525</v>
      </c>
      <c r="C118" s="376" t="s">
        <v>39</v>
      </c>
      <c r="D118" s="506" t="s">
        <v>171</v>
      </c>
      <c r="E118" s="376" t="s">
        <v>172</v>
      </c>
      <c r="F118" s="273" t="s">
        <v>173</v>
      </c>
      <c r="G118" s="376" t="s">
        <v>358</v>
      </c>
      <c r="H118" s="376" t="s">
        <v>77</v>
      </c>
      <c r="I118" s="273" t="s">
        <v>400</v>
      </c>
      <c r="J118" s="273" t="s">
        <v>401</v>
      </c>
      <c r="K118" s="376" t="s">
        <v>361</v>
      </c>
      <c r="L118" s="651" t="s">
        <v>81</v>
      </c>
    </row>
    <row r="119" spans="1:12" ht="52.8">
      <c r="A119" s="511">
        <v>101</v>
      </c>
      <c r="B119" s="475">
        <v>44525</v>
      </c>
      <c r="C119" s="376" t="s">
        <v>39</v>
      </c>
      <c r="D119" s="505" t="s">
        <v>175</v>
      </c>
      <c r="E119" s="376" t="s">
        <v>172</v>
      </c>
      <c r="F119" s="505" t="s">
        <v>176</v>
      </c>
      <c r="G119" s="376" t="s">
        <v>358</v>
      </c>
      <c r="H119" s="376" t="s">
        <v>77</v>
      </c>
      <c r="I119" s="658" t="s">
        <v>402</v>
      </c>
      <c r="J119" s="658" t="s">
        <v>403</v>
      </c>
      <c r="K119" s="376" t="s">
        <v>361</v>
      </c>
      <c r="L119" s="651" t="s">
        <v>81</v>
      </c>
    </row>
    <row r="120" spans="1:12" ht="52.8">
      <c r="A120" s="511">
        <v>102</v>
      </c>
      <c r="B120" s="475">
        <v>44525</v>
      </c>
      <c r="C120" s="376" t="s">
        <v>39</v>
      </c>
      <c r="D120" s="505" t="s">
        <v>175</v>
      </c>
      <c r="E120" s="376" t="s">
        <v>172</v>
      </c>
      <c r="F120" s="505" t="s">
        <v>176</v>
      </c>
      <c r="G120" s="376" t="s">
        <v>358</v>
      </c>
      <c r="H120" s="376" t="s">
        <v>77</v>
      </c>
      <c r="I120" s="658" t="s">
        <v>404</v>
      </c>
      <c r="J120" s="658" t="s">
        <v>405</v>
      </c>
      <c r="K120" s="376" t="s">
        <v>361</v>
      </c>
      <c r="L120" s="651" t="s">
        <v>81</v>
      </c>
    </row>
    <row r="121" spans="1:12" ht="66">
      <c r="A121" s="511">
        <v>103</v>
      </c>
      <c r="B121" s="475">
        <v>44525</v>
      </c>
      <c r="C121" s="376" t="s">
        <v>39</v>
      </c>
      <c r="D121" s="505" t="s">
        <v>406</v>
      </c>
      <c r="E121" s="376" t="s">
        <v>172</v>
      </c>
      <c r="F121" s="505" t="s">
        <v>407</v>
      </c>
      <c r="G121" s="376" t="s">
        <v>358</v>
      </c>
      <c r="H121" s="376" t="s">
        <v>77</v>
      </c>
      <c r="I121" s="658" t="s">
        <v>408</v>
      </c>
      <c r="J121" s="658" t="s">
        <v>409</v>
      </c>
      <c r="K121" s="376" t="s">
        <v>361</v>
      </c>
      <c r="L121" s="651" t="s">
        <v>81</v>
      </c>
    </row>
    <row r="122" spans="1:12" ht="52.8">
      <c r="A122" s="511">
        <v>104</v>
      </c>
      <c r="B122" s="475">
        <v>44526</v>
      </c>
      <c r="C122" s="376" t="s">
        <v>39</v>
      </c>
      <c r="D122" s="376" t="s">
        <v>178</v>
      </c>
      <c r="E122" s="376" t="s">
        <v>172</v>
      </c>
      <c r="F122" s="376" t="s">
        <v>179</v>
      </c>
      <c r="G122" s="376" t="s">
        <v>358</v>
      </c>
      <c r="H122" s="376" t="s">
        <v>77</v>
      </c>
      <c r="I122" s="273" t="s">
        <v>410</v>
      </c>
      <c r="J122" s="273" t="s">
        <v>411</v>
      </c>
      <c r="K122" s="376" t="s">
        <v>361</v>
      </c>
      <c r="L122" s="651" t="s">
        <v>81</v>
      </c>
    </row>
    <row r="123" spans="1:12" ht="52.8">
      <c r="A123" s="511">
        <v>105</v>
      </c>
      <c r="B123" s="475">
        <v>44526</v>
      </c>
      <c r="C123" s="376" t="s">
        <v>39</v>
      </c>
      <c r="D123" s="376" t="s">
        <v>178</v>
      </c>
      <c r="E123" s="376" t="s">
        <v>172</v>
      </c>
      <c r="F123" s="376" t="s">
        <v>179</v>
      </c>
      <c r="G123" s="376" t="s">
        <v>358</v>
      </c>
      <c r="H123" s="376" t="s">
        <v>77</v>
      </c>
      <c r="I123" s="273" t="s">
        <v>412</v>
      </c>
      <c r="J123" s="273" t="s">
        <v>413</v>
      </c>
      <c r="K123" s="376" t="s">
        <v>361</v>
      </c>
      <c r="L123" s="651" t="s">
        <v>81</v>
      </c>
    </row>
    <row r="124" spans="1:12" ht="52.8">
      <c r="A124" s="511">
        <v>106</v>
      </c>
      <c r="B124" s="475">
        <v>44526</v>
      </c>
      <c r="C124" s="376" t="s">
        <v>39</v>
      </c>
      <c r="D124" s="376" t="s">
        <v>178</v>
      </c>
      <c r="E124" s="376" t="s">
        <v>172</v>
      </c>
      <c r="F124" s="376" t="s">
        <v>179</v>
      </c>
      <c r="G124" s="376" t="s">
        <v>358</v>
      </c>
      <c r="H124" s="376" t="s">
        <v>77</v>
      </c>
      <c r="I124" s="273" t="s">
        <v>414</v>
      </c>
      <c r="J124" s="273" t="s">
        <v>415</v>
      </c>
      <c r="K124" s="376" t="s">
        <v>361</v>
      </c>
      <c r="L124" s="651" t="s">
        <v>81</v>
      </c>
    </row>
    <row r="125" spans="1:12" ht="52.8">
      <c r="A125" s="511">
        <v>107</v>
      </c>
      <c r="B125" s="475">
        <v>44526</v>
      </c>
      <c r="C125" s="376" t="s">
        <v>39</v>
      </c>
      <c r="D125" s="376" t="s">
        <v>416</v>
      </c>
      <c r="E125" s="376" t="s">
        <v>172</v>
      </c>
      <c r="F125" s="376" t="s">
        <v>417</v>
      </c>
      <c r="G125" s="376" t="s">
        <v>358</v>
      </c>
      <c r="H125" s="376" t="s">
        <v>77</v>
      </c>
      <c r="I125" s="273" t="s">
        <v>418</v>
      </c>
      <c r="J125" s="273" t="s">
        <v>419</v>
      </c>
      <c r="K125" s="376" t="s">
        <v>361</v>
      </c>
      <c r="L125" s="651" t="s">
        <v>81</v>
      </c>
    </row>
    <row r="126" spans="1:12" ht="79.2">
      <c r="A126" s="511">
        <v>108</v>
      </c>
      <c r="B126" s="475">
        <v>44526</v>
      </c>
      <c r="C126" s="376" t="s">
        <v>39</v>
      </c>
      <c r="D126" s="376" t="s">
        <v>416</v>
      </c>
      <c r="E126" s="376" t="s">
        <v>172</v>
      </c>
      <c r="F126" s="376" t="s">
        <v>417</v>
      </c>
      <c r="G126" s="376" t="s">
        <v>358</v>
      </c>
      <c r="H126" s="376" t="s">
        <v>77</v>
      </c>
      <c r="I126" s="273" t="s">
        <v>420</v>
      </c>
      <c r="J126" s="273" t="s">
        <v>421</v>
      </c>
      <c r="K126" s="376" t="s">
        <v>361</v>
      </c>
      <c r="L126" s="651" t="s">
        <v>81</v>
      </c>
    </row>
    <row r="127" spans="1:12" ht="52.8">
      <c r="A127" s="511">
        <v>109</v>
      </c>
      <c r="B127" s="475">
        <v>44526</v>
      </c>
      <c r="C127" s="376" t="s">
        <v>39</v>
      </c>
      <c r="D127" s="376" t="s">
        <v>416</v>
      </c>
      <c r="E127" s="376" t="s">
        <v>172</v>
      </c>
      <c r="F127" s="376" t="s">
        <v>417</v>
      </c>
      <c r="G127" s="376" t="s">
        <v>358</v>
      </c>
      <c r="H127" s="376" t="s">
        <v>77</v>
      </c>
      <c r="I127" s="172" t="s">
        <v>422</v>
      </c>
      <c r="J127" s="172" t="s">
        <v>423</v>
      </c>
      <c r="K127" s="376" t="s">
        <v>361</v>
      </c>
      <c r="L127" s="651" t="s">
        <v>81</v>
      </c>
    </row>
    <row r="128" spans="1:12" ht="79.2">
      <c r="A128" s="511">
        <v>110</v>
      </c>
      <c r="B128" s="475">
        <v>44526</v>
      </c>
      <c r="C128" s="376" t="s">
        <v>39</v>
      </c>
      <c r="D128" s="376" t="s">
        <v>406</v>
      </c>
      <c r="E128" s="376" t="s">
        <v>172</v>
      </c>
      <c r="F128" s="376" t="s">
        <v>407</v>
      </c>
      <c r="G128" s="376" t="s">
        <v>358</v>
      </c>
      <c r="H128" s="376" t="s">
        <v>77</v>
      </c>
      <c r="I128" s="273" t="s">
        <v>424</v>
      </c>
      <c r="J128" s="273" t="s">
        <v>425</v>
      </c>
      <c r="K128" s="376" t="s">
        <v>361</v>
      </c>
      <c r="L128" s="651" t="s">
        <v>81</v>
      </c>
    </row>
    <row r="129" spans="1:12" ht="69" customHeight="1">
      <c r="A129" s="511">
        <v>111</v>
      </c>
      <c r="B129" s="475">
        <v>44526</v>
      </c>
      <c r="C129" s="376" t="s">
        <v>39</v>
      </c>
      <c r="D129" s="376" t="s">
        <v>406</v>
      </c>
      <c r="E129" s="376" t="s">
        <v>172</v>
      </c>
      <c r="F129" s="376" t="s">
        <v>407</v>
      </c>
      <c r="G129" s="376" t="s">
        <v>358</v>
      </c>
      <c r="H129" s="376" t="s">
        <v>77</v>
      </c>
      <c r="I129" s="172" t="s">
        <v>426</v>
      </c>
      <c r="J129" s="172" t="s">
        <v>427</v>
      </c>
      <c r="K129" s="376" t="s">
        <v>361</v>
      </c>
      <c r="L129" s="651" t="s">
        <v>81</v>
      </c>
    </row>
    <row r="130" spans="1:12" ht="45" customHeight="1">
      <c r="A130" s="511">
        <v>112</v>
      </c>
      <c r="B130" s="475">
        <v>44526</v>
      </c>
      <c r="C130" s="376" t="s">
        <v>39</v>
      </c>
      <c r="D130" s="376" t="s">
        <v>181</v>
      </c>
      <c r="E130" s="376" t="s">
        <v>182</v>
      </c>
      <c r="F130" s="376" t="s">
        <v>176</v>
      </c>
      <c r="G130" s="376" t="s">
        <v>358</v>
      </c>
      <c r="H130" s="376" t="s">
        <v>77</v>
      </c>
      <c r="I130" s="273" t="s">
        <v>428</v>
      </c>
      <c r="J130" s="273" t="s">
        <v>429</v>
      </c>
      <c r="K130" s="376" t="s">
        <v>361</v>
      </c>
      <c r="L130" s="651" t="s">
        <v>81</v>
      </c>
    </row>
    <row r="131" spans="1:12" ht="39.6">
      <c r="A131" s="511">
        <v>113</v>
      </c>
      <c r="B131" s="475">
        <v>44526</v>
      </c>
      <c r="C131" s="376" t="s">
        <v>39</v>
      </c>
      <c r="D131" s="376" t="s">
        <v>181</v>
      </c>
      <c r="E131" s="376" t="s">
        <v>182</v>
      </c>
      <c r="F131" s="376" t="s">
        <v>176</v>
      </c>
      <c r="G131" s="376" t="s">
        <v>358</v>
      </c>
      <c r="H131" s="376" t="s">
        <v>77</v>
      </c>
      <c r="I131" s="658" t="s">
        <v>430</v>
      </c>
      <c r="J131" s="658" t="s">
        <v>431</v>
      </c>
      <c r="K131" s="376" t="s">
        <v>361</v>
      </c>
      <c r="L131" s="651" t="s">
        <v>81</v>
      </c>
    </row>
    <row r="132" spans="1:12" ht="26.4">
      <c r="A132" s="511">
        <v>114</v>
      </c>
      <c r="B132" s="475">
        <v>44526</v>
      </c>
      <c r="C132" s="376" t="s">
        <v>39</v>
      </c>
      <c r="D132" s="376" t="s">
        <v>181</v>
      </c>
      <c r="E132" s="376" t="s">
        <v>182</v>
      </c>
      <c r="F132" s="376" t="s">
        <v>176</v>
      </c>
      <c r="G132" s="376" t="s">
        <v>358</v>
      </c>
      <c r="H132" s="376" t="s">
        <v>77</v>
      </c>
      <c r="I132" s="659" t="s">
        <v>432</v>
      </c>
      <c r="J132" s="659" t="s">
        <v>433</v>
      </c>
      <c r="K132" s="376" t="s">
        <v>361</v>
      </c>
      <c r="L132" s="651" t="s">
        <v>81</v>
      </c>
    </row>
    <row r="133" spans="1:12" ht="66">
      <c r="A133" s="511">
        <v>115</v>
      </c>
      <c r="B133" s="475">
        <v>44526</v>
      </c>
      <c r="C133" s="376" t="s">
        <v>39</v>
      </c>
      <c r="D133" s="376" t="s">
        <v>434</v>
      </c>
      <c r="E133" s="376" t="s">
        <v>182</v>
      </c>
      <c r="F133" s="376" t="s">
        <v>435</v>
      </c>
      <c r="G133" s="376" t="s">
        <v>358</v>
      </c>
      <c r="H133" s="376" t="s">
        <v>77</v>
      </c>
      <c r="I133" s="659" t="s">
        <v>436</v>
      </c>
      <c r="J133" s="659" t="s">
        <v>437</v>
      </c>
      <c r="K133" s="376" t="s">
        <v>361</v>
      </c>
      <c r="L133" s="651" t="s">
        <v>81</v>
      </c>
    </row>
    <row r="134" spans="1:12" ht="52.8">
      <c r="A134" s="511">
        <v>116</v>
      </c>
      <c r="B134" s="475">
        <v>44526</v>
      </c>
      <c r="C134" s="376" t="s">
        <v>39</v>
      </c>
      <c r="D134" s="376" t="s">
        <v>434</v>
      </c>
      <c r="E134" s="376" t="s">
        <v>182</v>
      </c>
      <c r="F134" s="376" t="s">
        <v>435</v>
      </c>
      <c r="G134" s="376" t="s">
        <v>358</v>
      </c>
      <c r="H134" s="376" t="s">
        <v>77</v>
      </c>
      <c r="I134" s="659" t="s">
        <v>438</v>
      </c>
      <c r="J134" s="659" t="s">
        <v>439</v>
      </c>
      <c r="K134" s="376" t="s">
        <v>361</v>
      </c>
      <c r="L134" s="651" t="s">
        <v>81</v>
      </c>
    </row>
    <row r="135" spans="1:12" ht="66">
      <c r="A135" s="511">
        <v>117</v>
      </c>
      <c r="B135" s="475">
        <v>44526</v>
      </c>
      <c r="C135" s="376" t="s">
        <v>39</v>
      </c>
      <c r="D135" s="376" t="s">
        <v>175</v>
      </c>
      <c r="E135" s="376" t="s">
        <v>172</v>
      </c>
      <c r="F135" s="376" t="s">
        <v>176</v>
      </c>
      <c r="G135" s="376" t="s">
        <v>358</v>
      </c>
      <c r="H135" s="376" t="s">
        <v>77</v>
      </c>
      <c r="I135" s="273" t="s">
        <v>440</v>
      </c>
      <c r="J135" s="658" t="s">
        <v>441</v>
      </c>
      <c r="K135" s="376" t="s">
        <v>361</v>
      </c>
      <c r="L135" s="651" t="s">
        <v>81</v>
      </c>
    </row>
    <row r="136" spans="1:12" ht="26.4">
      <c r="A136" s="511">
        <v>118</v>
      </c>
      <c r="B136" s="475">
        <v>44526</v>
      </c>
      <c r="C136" s="376" t="s">
        <v>39</v>
      </c>
      <c r="D136" s="376" t="s">
        <v>183</v>
      </c>
      <c r="E136" s="376" t="s">
        <v>184</v>
      </c>
      <c r="F136" s="376" t="s">
        <v>185</v>
      </c>
      <c r="G136" s="376" t="s">
        <v>358</v>
      </c>
      <c r="H136" s="376" t="s">
        <v>77</v>
      </c>
      <c r="I136" s="658" t="s">
        <v>442</v>
      </c>
      <c r="J136" s="658" t="s">
        <v>443</v>
      </c>
      <c r="K136" s="376" t="s">
        <v>361</v>
      </c>
      <c r="L136" s="651" t="s">
        <v>81</v>
      </c>
    </row>
    <row r="137" spans="1:12" ht="26.4">
      <c r="A137" s="511">
        <v>119</v>
      </c>
      <c r="B137" s="475">
        <v>44526</v>
      </c>
      <c r="C137" s="376" t="s">
        <v>39</v>
      </c>
      <c r="D137" s="376" t="s">
        <v>183</v>
      </c>
      <c r="E137" s="376" t="s">
        <v>184</v>
      </c>
      <c r="F137" s="376" t="s">
        <v>185</v>
      </c>
      <c r="G137" s="376" t="s">
        <v>358</v>
      </c>
      <c r="H137" s="376" t="s">
        <v>77</v>
      </c>
      <c r="I137" s="658" t="s">
        <v>444</v>
      </c>
      <c r="J137" s="658" t="s">
        <v>445</v>
      </c>
      <c r="K137" s="376" t="s">
        <v>361</v>
      </c>
      <c r="L137" s="651" t="s">
        <v>81</v>
      </c>
    </row>
    <row r="138" spans="1:12" ht="39.6">
      <c r="A138" s="511">
        <v>120</v>
      </c>
      <c r="B138" s="475">
        <v>44526</v>
      </c>
      <c r="C138" s="376" t="s">
        <v>39</v>
      </c>
      <c r="D138" s="376" t="s">
        <v>183</v>
      </c>
      <c r="E138" s="376" t="s">
        <v>184</v>
      </c>
      <c r="F138" s="376" t="s">
        <v>185</v>
      </c>
      <c r="G138" s="376" t="s">
        <v>358</v>
      </c>
      <c r="H138" s="376" t="s">
        <v>77</v>
      </c>
      <c r="I138" s="659" t="s">
        <v>446</v>
      </c>
      <c r="J138" s="659" t="s">
        <v>447</v>
      </c>
      <c r="K138" s="376" t="s">
        <v>361</v>
      </c>
      <c r="L138" s="651" t="s">
        <v>81</v>
      </c>
    </row>
    <row r="139" spans="1:12" ht="52.8">
      <c r="A139" s="511">
        <v>121</v>
      </c>
      <c r="B139" s="475">
        <v>44526</v>
      </c>
      <c r="C139" s="376" t="s">
        <v>39</v>
      </c>
      <c r="D139" s="376" t="s">
        <v>448</v>
      </c>
      <c r="E139" s="376" t="s">
        <v>184</v>
      </c>
      <c r="F139" s="376" t="s">
        <v>449</v>
      </c>
      <c r="G139" s="376" t="s">
        <v>358</v>
      </c>
      <c r="H139" s="376" t="s">
        <v>77</v>
      </c>
      <c r="I139" s="658" t="s">
        <v>450</v>
      </c>
      <c r="J139" s="658" t="s">
        <v>451</v>
      </c>
      <c r="K139" s="376" t="s">
        <v>361</v>
      </c>
      <c r="L139" s="651" t="s">
        <v>81</v>
      </c>
    </row>
    <row r="140" spans="1:12" ht="52.8">
      <c r="A140" s="511">
        <v>122</v>
      </c>
      <c r="B140" s="475">
        <v>44526</v>
      </c>
      <c r="C140" s="376" t="s">
        <v>39</v>
      </c>
      <c r="D140" s="376" t="s">
        <v>448</v>
      </c>
      <c r="E140" s="376" t="s">
        <v>184</v>
      </c>
      <c r="F140" s="376" t="s">
        <v>449</v>
      </c>
      <c r="G140" s="376" t="s">
        <v>358</v>
      </c>
      <c r="H140" s="376" t="s">
        <v>77</v>
      </c>
      <c r="I140" s="659" t="s">
        <v>452</v>
      </c>
      <c r="J140" s="659" t="s">
        <v>453</v>
      </c>
      <c r="K140" s="376" t="s">
        <v>361</v>
      </c>
      <c r="L140" s="651" t="s">
        <v>81</v>
      </c>
    </row>
    <row r="141" spans="1:12" ht="39.6">
      <c r="A141" s="511">
        <v>123</v>
      </c>
      <c r="B141" s="475">
        <v>44526</v>
      </c>
      <c r="C141" s="376" t="s">
        <v>39</v>
      </c>
      <c r="D141" s="376" t="s">
        <v>187</v>
      </c>
      <c r="E141" s="376" t="s">
        <v>188</v>
      </c>
      <c r="F141" s="376" t="s">
        <v>185</v>
      </c>
      <c r="G141" s="376" t="s">
        <v>358</v>
      </c>
      <c r="H141" s="376" t="s">
        <v>77</v>
      </c>
      <c r="I141" s="273" t="s">
        <v>454</v>
      </c>
      <c r="J141" s="273" t="s">
        <v>455</v>
      </c>
      <c r="K141" s="376" t="s">
        <v>361</v>
      </c>
      <c r="L141" s="651" t="s">
        <v>81</v>
      </c>
    </row>
    <row r="142" spans="1:12" ht="26.4">
      <c r="A142" s="511">
        <v>124</v>
      </c>
      <c r="B142" s="475">
        <v>44526</v>
      </c>
      <c r="C142" s="376" t="s">
        <v>39</v>
      </c>
      <c r="D142" s="376" t="s">
        <v>187</v>
      </c>
      <c r="E142" s="376" t="s">
        <v>188</v>
      </c>
      <c r="F142" s="376" t="s">
        <v>185</v>
      </c>
      <c r="G142" s="376" t="s">
        <v>358</v>
      </c>
      <c r="H142" s="376" t="s">
        <v>77</v>
      </c>
      <c r="I142" s="273" t="s">
        <v>456</v>
      </c>
      <c r="J142" s="273" t="s">
        <v>457</v>
      </c>
      <c r="K142" s="376" t="s">
        <v>361</v>
      </c>
      <c r="L142" s="651" t="s">
        <v>81</v>
      </c>
    </row>
    <row r="143" spans="1:12" ht="66">
      <c r="A143" s="511">
        <v>125</v>
      </c>
      <c r="B143" s="475">
        <v>44530</v>
      </c>
      <c r="C143" s="376" t="s">
        <v>39</v>
      </c>
      <c r="D143" s="76" t="s">
        <v>458</v>
      </c>
      <c r="E143" s="376" t="s">
        <v>188</v>
      </c>
      <c r="F143" s="376" t="s">
        <v>459</v>
      </c>
      <c r="G143" s="376" t="s">
        <v>358</v>
      </c>
      <c r="H143" s="376" t="s">
        <v>77</v>
      </c>
      <c r="I143" s="273" t="s">
        <v>460</v>
      </c>
      <c r="J143" s="273" t="s">
        <v>461</v>
      </c>
      <c r="K143" s="376" t="s">
        <v>361</v>
      </c>
      <c r="L143" s="651" t="s">
        <v>81</v>
      </c>
    </row>
    <row r="144" spans="1:12" ht="39.6">
      <c r="A144" s="511">
        <v>126</v>
      </c>
      <c r="B144" s="475">
        <v>44530</v>
      </c>
      <c r="C144" s="376" t="s">
        <v>39</v>
      </c>
      <c r="D144" s="376" t="s">
        <v>187</v>
      </c>
      <c r="E144" s="376" t="s">
        <v>188</v>
      </c>
      <c r="F144" s="376" t="s">
        <v>185</v>
      </c>
      <c r="G144" s="376" t="s">
        <v>358</v>
      </c>
      <c r="H144" s="376" t="s">
        <v>77</v>
      </c>
      <c r="I144" s="658" t="s">
        <v>462</v>
      </c>
      <c r="J144" s="658" t="s">
        <v>463</v>
      </c>
      <c r="K144" s="376" t="s">
        <v>361</v>
      </c>
      <c r="L144" s="651" t="s">
        <v>81</v>
      </c>
    </row>
    <row r="145" spans="1:12" ht="52.8">
      <c r="A145" s="511">
        <v>127</v>
      </c>
      <c r="B145" s="475">
        <v>44530</v>
      </c>
      <c r="C145" s="376" t="s">
        <v>39</v>
      </c>
      <c r="D145" s="76" t="s">
        <v>458</v>
      </c>
      <c r="E145" s="376" t="s">
        <v>188</v>
      </c>
      <c r="F145" s="491" t="s">
        <v>459</v>
      </c>
      <c r="G145" s="376" t="s">
        <v>358</v>
      </c>
      <c r="H145" s="376" t="s">
        <v>77</v>
      </c>
      <c r="I145" s="659" t="s">
        <v>464</v>
      </c>
      <c r="J145" s="658" t="s">
        <v>465</v>
      </c>
      <c r="K145" s="376" t="s">
        <v>361</v>
      </c>
      <c r="L145" s="651" t="s">
        <v>81</v>
      </c>
    </row>
    <row r="146" spans="1:12" ht="39.6">
      <c r="A146" s="511">
        <v>128</v>
      </c>
      <c r="B146" s="475">
        <v>44530</v>
      </c>
      <c r="C146" s="376" t="s">
        <v>39</v>
      </c>
      <c r="D146" s="376" t="s">
        <v>189</v>
      </c>
      <c r="E146" s="376" t="s">
        <v>190</v>
      </c>
      <c r="F146" s="376" t="s">
        <v>185</v>
      </c>
      <c r="G146" s="376" t="s">
        <v>358</v>
      </c>
      <c r="H146" s="376" t="s">
        <v>77</v>
      </c>
      <c r="I146" s="273" t="s">
        <v>466</v>
      </c>
      <c r="J146" s="273" t="s">
        <v>467</v>
      </c>
      <c r="K146" s="376" t="s">
        <v>361</v>
      </c>
      <c r="L146" s="651" t="s">
        <v>81</v>
      </c>
    </row>
    <row r="147" spans="1:12" ht="26.4">
      <c r="A147" s="511">
        <v>129</v>
      </c>
      <c r="B147" s="475">
        <v>44530</v>
      </c>
      <c r="C147" s="376" t="s">
        <v>39</v>
      </c>
      <c r="D147" s="376" t="s">
        <v>189</v>
      </c>
      <c r="E147" s="376" t="s">
        <v>190</v>
      </c>
      <c r="F147" s="376" t="s">
        <v>185</v>
      </c>
      <c r="G147" s="376" t="s">
        <v>358</v>
      </c>
      <c r="H147" s="376" t="s">
        <v>77</v>
      </c>
      <c r="I147" s="273" t="s">
        <v>468</v>
      </c>
      <c r="J147" s="273" t="s">
        <v>469</v>
      </c>
      <c r="K147" s="376" t="s">
        <v>361</v>
      </c>
      <c r="L147" s="651" t="s">
        <v>81</v>
      </c>
    </row>
    <row r="148" spans="1:12" ht="39.6">
      <c r="A148" s="511">
        <v>130</v>
      </c>
      <c r="B148" s="475">
        <v>44530</v>
      </c>
      <c r="C148" s="376" t="s">
        <v>39</v>
      </c>
      <c r="D148" s="376" t="s">
        <v>189</v>
      </c>
      <c r="E148" s="376" t="s">
        <v>190</v>
      </c>
      <c r="F148" s="376" t="s">
        <v>185</v>
      </c>
      <c r="G148" s="376" t="s">
        <v>358</v>
      </c>
      <c r="H148" s="376" t="s">
        <v>77</v>
      </c>
      <c r="I148" s="273" t="s">
        <v>470</v>
      </c>
      <c r="J148" s="273" t="s">
        <v>471</v>
      </c>
      <c r="K148" s="376" t="s">
        <v>361</v>
      </c>
      <c r="L148" s="651" t="s">
        <v>81</v>
      </c>
    </row>
    <row r="149" spans="1:12" ht="66">
      <c r="A149" s="511">
        <v>131</v>
      </c>
      <c r="B149" s="475">
        <v>44530</v>
      </c>
      <c r="C149" s="376" t="s">
        <v>39</v>
      </c>
      <c r="D149" s="660" t="s">
        <v>472</v>
      </c>
      <c r="E149" s="376" t="s">
        <v>190</v>
      </c>
      <c r="F149" s="48" t="s">
        <v>473</v>
      </c>
      <c r="G149" s="376" t="s">
        <v>358</v>
      </c>
      <c r="H149" s="376" t="s">
        <v>77</v>
      </c>
      <c r="I149" s="658" t="s">
        <v>474</v>
      </c>
      <c r="J149" s="658" t="s">
        <v>475</v>
      </c>
      <c r="K149" s="376" t="s">
        <v>361</v>
      </c>
      <c r="L149" s="651" t="s">
        <v>81</v>
      </c>
    </row>
    <row r="150" spans="1:12" ht="52.8">
      <c r="A150" s="511">
        <v>132</v>
      </c>
      <c r="B150" s="475">
        <v>44530</v>
      </c>
      <c r="C150" s="376" t="s">
        <v>39</v>
      </c>
      <c r="D150" s="660" t="s">
        <v>472</v>
      </c>
      <c r="E150" s="376" t="s">
        <v>190</v>
      </c>
      <c r="F150" s="48" t="s">
        <v>473</v>
      </c>
      <c r="G150" s="376" t="s">
        <v>358</v>
      </c>
      <c r="H150" s="376" t="s">
        <v>77</v>
      </c>
      <c r="I150" s="659" t="s">
        <v>476</v>
      </c>
      <c r="J150" s="658" t="s">
        <v>477</v>
      </c>
      <c r="K150" s="376" t="s">
        <v>361</v>
      </c>
      <c r="L150" s="651" t="s">
        <v>81</v>
      </c>
    </row>
    <row r="151" spans="1:12" ht="39.6">
      <c r="A151" s="511">
        <v>133</v>
      </c>
      <c r="B151" s="475">
        <v>44530</v>
      </c>
      <c r="C151" s="376" t="s">
        <v>39</v>
      </c>
      <c r="D151" s="660" t="s">
        <v>191</v>
      </c>
      <c r="E151" s="376" t="s">
        <v>192</v>
      </c>
      <c r="F151" s="663" t="s">
        <v>185</v>
      </c>
      <c r="G151" s="376" t="s">
        <v>358</v>
      </c>
      <c r="H151" s="376" t="s">
        <v>77</v>
      </c>
      <c r="I151" s="273" t="s">
        <v>478</v>
      </c>
      <c r="J151" s="273" t="s">
        <v>479</v>
      </c>
      <c r="K151" s="376" t="s">
        <v>361</v>
      </c>
      <c r="L151" s="651" t="s">
        <v>81</v>
      </c>
    </row>
    <row r="152" spans="1:12" ht="26.4">
      <c r="A152" s="511">
        <v>134</v>
      </c>
      <c r="B152" s="475">
        <v>44530</v>
      </c>
      <c r="C152" s="376" t="s">
        <v>39</v>
      </c>
      <c r="D152" s="660" t="s">
        <v>191</v>
      </c>
      <c r="E152" s="376" t="s">
        <v>192</v>
      </c>
      <c r="F152" s="663" t="s">
        <v>185</v>
      </c>
      <c r="G152" s="376" t="s">
        <v>358</v>
      </c>
      <c r="H152" s="376" t="s">
        <v>77</v>
      </c>
      <c r="I152" s="273" t="s">
        <v>480</v>
      </c>
      <c r="J152" s="273" t="s">
        <v>481</v>
      </c>
      <c r="K152" s="376" t="s">
        <v>361</v>
      </c>
      <c r="L152" s="651" t="s">
        <v>81</v>
      </c>
    </row>
    <row r="153" spans="1:12" ht="39.6">
      <c r="A153" s="511">
        <v>135</v>
      </c>
      <c r="B153" s="475">
        <v>44530</v>
      </c>
      <c r="C153" s="376" t="s">
        <v>39</v>
      </c>
      <c r="D153" s="660" t="s">
        <v>191</v>
      </c>
      <c r="E153" s="376" t="s">
        <v>192</v>
      </c>
      <c r="F153" s="663" t="s">
        <v>185</v>
      </c>
      <c r="G153" s="376" t="s">
        <v>358</v>
      </c>
      <c r="H153" s="376" t="s">
        <v>77</v>
      </c>
      <c r="I153" s="273" t="s">
        <v>482</v>
      </c>
      <c r="J153" s="273" t="s">
        <v>483</v>
      </c>
      <c r="K153" s="376" t="s">
        <v>361</v>
      </c>
      <c r="L153" s="651" t="s">
        <v>81</v>
      </c>
    </row>
    <row r="154" spans="1:12" ht="66">
      <c r="A154" s="511">
        <v>136</v>
      </c>
      <c r="B154" s="475">
        <v>44530</v>
      </c>
      <c r="C154" s="376" t="s">
        <v>39</v>
      </c>
      <c r="D154" s="660" t="s">
        <v>484</v>
      </c>
      <c r="E154" s="376" t="s">
        <v>192</v>
      </c>
      <c r="F154" s="663" t="s">
        <v>485</v>
      </c>
      <c r="G154" s="376" t="s">
        <v>358</v>
      </c>
      <c r="H154" s="376" t="s">
        <v>77</v>
      </c>
      <c r="I154" s="658" t="s">
        <v>486</v>
      </c>
      <c r="J154" s="658" t="s">
        <v>487</v>
      </c>
      <c r="K154" s="376" t="s">
        <v>361</v>
      </c>
      <c r="L154" s="651" t="s">
        <v>81</v>
      </c>
    </row>
    <row r="155" spans="1:12" ht="52.8">
      <c r="A155" s="511">
        <v>137</v>
      </c>
      <c r="B155" s="475">
        <v>44530</v>
      </c>
      <c r="C155" s="376" t="s">
        <v>39</v>
      </c>
      <c r="D155" s="660" t="s">
        <v>484</v>
      </c>
      <c r="E155" s="376" t="s">
        <v>192</v>
      </c>
      <c r="F155" s="663" t="s">
        <v>485</v>
      </c>
      <c r="G155" s="376" t="s">
        <v>358</v>
      </c>
      <c r="H155" s="376" t="s">
        <v>77</v>
      </c>
      <c r="I155" s="659" t="s">
        <v>488</v>
      </c>
      <c r="J155" s="658" t="s">
        <v>489</v>
      </c>
      <c r="K155" s="376" t="s">
        <v>361</v>
      </c>
      <c r="L155" s="651" t="s">
        <v>81</v>
      </c>
    </row>
    <row r="156" spans="1:12" ht="39.6">
      <c r="A156" s="511">
        <v>138</v>
      </c>
      <c r="B156" s="475">
        <v>44530</v>
      </c>
      <c r="C156" s="376" t="s">
        <v>39</v>
      </c>
      <c r="D156" s="506" t="s">
        <v>218</v>
      </c>
      <c r="E156" s="376" t="s">
        <v>153</v>
      </c>
      <c r="F156" s="544" t="s">
        <v>219</v>
      </c>
      <c r="G156" s="376" t="s">
        <v>358</v>
      </c>
      <c r="H156" s="376" t="s">
        <v>77</v>
      </c>
      <c r="I156" s="172" t="s">
        <v>490</v>
      </c>
      <c r="J156" s="273" t="s">
        <v>491</v>
      </c>
      <c r="K156" s="376" t="s">
        <v>361</v>
      </c>
      <c r="L156" s="651" t="s">
        <v>81</v>
      </c>
    </row>
    <row r="157" spans="1:12" ht="39.6">
      <c r="A157" s="511">
        <v>139</v>
      </c>
      <c r="B157" s="475">
        <v>44530</v>
      </c>
      <c r="C157" s="376" t="s">
        <v>39</v>
      </c>
      <c r="D157" s="660" t="s">
        <v>218</v>
      </c>
      <c r="E157" s="376" t="s">
        <v>153</v>
      </c>
      <c r="F157" s="544" t="s">
        <v>219</v>
      </c>
      <c r="G157" s="376" t="s">
        <v>358</v>
      </c>
      <c r="H157" s="376" t="s">
        <v>77</v>
      </c>
      <c r="I157" s="659" t="s">
        <v>492</v>
      </c>
      <c r="J157" s="658" t="s">
        <v>493</v>
      </c>
      <c r="K157" s="376" t="s">
        <v>361</v>
      </c>
      <c r="L157" s="651" t="s">
        <v>81</v>
      </c>
    </row>
    <row r="158" spans="1:12" ht="60.75" customHeight="1">
      <c r="A158" s="511">
        <v>140</v>
      </c>
      <c r="B158" s="475">
        <v>44530</v>
      </c>
      <c r="C158" s="376" t="s">
        <v>39</v>
      </c>
      <c r="D158" s="506" t="s">
        <v>494</v>
      </c>
      <c r="E158" s="521" t="s">
        <v>153</v>
      </c>
      <c r="F158" s="544" t="s">
        <v>219</v>
      </c>
      <c r="G158" s="376" t="s">
        <v>495</v>
      </c>
      <c r="H158" s="376" t="s">
        <v>77</v>
      </c>
      <c r="I158" s="273" t="s">
        <v>496</v>
      </c>
      <c r="J158" s="273" t="s">
        <v>497</v>
      </c>
      <c r="K158" s="376" t="s">
        <v>361</v>
      </c>
      <c r="L158" s="651" t="s">
        <v>81</v>
      </c>
    </row>
    <row r="159" spans="1:12" ht="39.6">
      <c r="A159" s="511">
        <v>141</v>
      </c>
      <c r="B159" s="475">
        <v>44530</v>
      </c>
      <c r="C159" s="376" t="s">
        <v>39</v>
      </c>
      <c r="D159" s="506" t="s">
        <v>222</v>
      </c>
      <c r="E159" s="521" t="s">
        <v>133</v>
      </c>
      <c r="F159" s="491" t="s">
        <v>223</v>
      </c>
      <c r="G159" s="376" t="s">
        <v>358</v>
      </c>
      <c r="H159" s="376" t="s">
        <v>77</v>
      </c>
      <c r="I159" s="659" t="s">
        <v>498</v>
      </c>
      <c r="J159" s="658" t="s">
        <v>499</v>
      </c>
      <c r="K159" s="376" t="s">
        <v>361</v>
      </c>
      <c r="L159" s="651" t="s">
        <v>81</v>
      </c>
    </row>
    <row r="160" spans="1:12" ht="52.8">
      <c r="A160" s="511">
        <v>142</v>
      </c>
      <c r="B160" s="475">
        <v>44530</v>
      </c>
      <c r="C160" s="376" t="s">
        <v>39</v>
      </c>
      <c r="D160" s="506" t="s">
        <v>222</v>
      </c>
      <c r="E160" s="521" t="s">
        <v>133</v>
      </c>
      <c r="F160" s="491" t="s">
        <v>223</v>
      </c>
      <c r="G160" s="376" t="s">
        <v>358</v>
      </c>
      <c r="H160" s="376" t="s">
        <v>77</v>
      </c>
      <c r="I160" s="659" t="s">
        <v>500</v>
      </c>
      <c r="J160" s="658" t="s">
        <v>501</v>
      </c>
      <c r="K160" s="376" t="s">
        <v>361</v>
      </c>
      <c r="L160" s="651" t="s">
        <v>81</v>
      </c>
    </row>
    <row r="161" spans="1:12" ht="26.4">
      <c r="A161" s="511">
        <v>143</v>
      </c>
      <c r="B161" s="475">
        <v>44530</v>
      </c>
      <c r="C161" s="376" t="s">
        <v>39</v>
      </c>
      <c r="D161" s="543" t="s">
        <v>234</v>
      </c>
      <c r="E161" s="491" t="s">
        <v>125</v>
      </c>
      <c r="F161" s="376" t="s">
        <v>235</v>
      </c>
      <c r="G161" s="376" t="s">
        <v>358</v>
      </c>
      <c r="H161" s="376" t="s">
        <v>77</v>
      </c>
      <c r="I161" s="658" t="s">
        <v>502</v>
      </c>
      <c r="J161" s="658" t="s">
        <v>503</v>
      </c>
      <c r="K161" s="376" t="s">
        <v>361</v>
      </c>
      <c r="L161" s="651" t="s">
        <v>81</v>
      </c>
    </row>
    <row r="162" spans="1:12" ht="52.8">
      <c r="A162" s="511">
        <v>144</v>
      </c>
      <c r="B162" s="475">
        <v>44530</v>
      </c>
      <c r="C162" s="376" t="s">
        <v>39</v>
      </c>
      <c r="D162" s="543" t="s">
        <v>234</v>
      </c>
      <c r="E162" s="491" t="s">
        <v>125</v>
      </c>
      <c r="F162" s="376" t="s">
        <v>235</v>
      </c>
      <c r="G162" s="376" t="s">
        <v>358</v>
      </c>
      <c r="H162" s="376" t="s">
        <v>77</v>
      </c>
      <c r="I162" s="658" t="s">
        <v>504</v>
      </c>
      <c r="J162" s="658" t="s">
        <v>505</v>
      </c>
      <c r="K162" s="376" t="s">
        <v>361</v>
      </c>
      <c r="L162" s="651" t="s">
        <v>81</v>
      </c>
    </row>
    <row r="163" spans="1:12" ht="39.6">
      <c r="A163" s="511">
        <v>145</v>
      </c>
      <c r="B163" s="475">
        <v>44530</v>
      </c>
      <c r="C163" s="376" t="s">
        <v>39</v>
      </c>
      <c r="D163" s="543" t="s">
        <v>234</v>
      </c>
      <c r="E163" s="491" t="s">
        <v>125</v>
      </c>
      <c r="F163" s="376" t="s">
        <v>235</v>
      </c>
      <c r="G163" s="376" t="s">
        <v>358</v>
      </c>
      <c r="H163" s="376" t="s">
        <v>77</v>
      </c>
      <c r="I163" s="658" t="s">
        <v>506</v>
      </c>
      <c r="J163" s="658" t="s">
        <v>507</v>
      </c>
      <c r="K163" s="376" t="s">
        <v>361</v>
      </c>
      <c r="L163" s="651" t="s">
        <v>81</v>
      </c>
    </row>
    <row r="164" spans="1:12" ht="39.6">
      <c r="A164" s="511">
        <v>146</v>
      </c>
      <c r="B164" s="475">
        <v>44530</v>
      </c>
      <c r="C164" s="376" t="s">
        <v>39</v>
      </c>
      <c r="D164" s="543" t="s">
        <v>234</v>
      </c>
      <c r="E164" s="491" t="s">
        <v>125</v>
      </c>
      <c r="F164" s="376" t="s">
        <v>235</v>
      </c>
      <c r="G164" s="376" t="s">
        <v>358</v>
      </c>
      <c r="H164" s="376" t="s">
        <v>77</v>
      </c>
      <c r="I164" s="658" t="s">
        <v>508</v>
      </c>
      <c r="J164" s="658" t="s">
        <v>509</v>
      </c>
      <c r="K164" s="376" t="s">
        <v>361</v>
      </c>
      <c r="L164" s="651" t="s">
        <v>81</v>
      </c>
    </row>
    <row r="165" spans="1:12" ht="52.8">
      <c r="A165" s="511">
        <v>147</v>
      </c>
      <c r="B165" s="475">
        <v>44530</v>
      </c>
      <c r="C165" s="376" t="s">
        <v>39</v>
      </c>
      <c r="D165" s="376" t="s">
        <v>25</v>
      </c>
      <c r="E165" s="376" t="s">
        <v>125</v>
      </c>
      <c r="F165" s="376" t="s">
        <v>25</v>
      </c>
      <c r="G165" s="376" t="s">
        <v>372</v>
      </c>
      <c r="H165" s="376" t="s">
        <v>77</v>
      </c>
      <c r="I165" s="658" t="s">
        <v>510</v>
      </c>
      <c r="J165" s="658" t="s">
        <v>511</v>
      </c>
      <c r="K165" s="376" t="s">
        <v>361</v>
      </c>
      <c r="L165" s="651" t="s">
        <v>81</v>
      </c>
    </row>
    <row r="166" spans="1:12" ht="26.4">
      <c r="A166" s="511">
        <v>148</v>
      </c>
      <c r="B166" s="475">
        <v>44531</v>
      </c>
      <c r="C166" s="376" t="s">
        <v>39</v>
      </c>
      <c r="D166" s="505" t="s">
        <v>239</v>
      </c>
      <c r="E166" s="376" t="s">
        <v>125</v>
      </c>
      <c r="F166" s="376" t="s">
        <v>240</v>
      </c>
      <c r="G166" s="376" t="s">
        <v>358</v>
      </c>
      <c r="H166" s="376" t="s">
        <v>77</v>
      </c>
      <c r="I166" s="658" t="s">
        <v>512</v>
      </c>
      <c r="J166" s="658" t="s">
        <v>513</v>
      </c>
      <c r="K166" s="376" t="s">
        <v>361</v>
      </c>
      <c r="L166" s="651" t="s">
        <v>81</v>
      </c>
    </row>
    <row r="167" spans="1:12" ht="39.6">
      <c r="A167" s="511">
        <v>149</v>
      </c>
      <c r="B167" s="475">
        <v>44531</v>
      </c>
      <c r="C167" s="376" t="s">
        <v>39</v>
      </c>
      <c r="D167" s="506" t="s">
        <v>249</v>
      </c>
      <c r="E167" s="376" t="s">
        <v>133</v>
      </c>
      <c r="F167" s="544" t="s">
        <v>250</v>
      </c>
      <c r="G167" s="376" t="s">
        <v>358</v>
      </c>
      <c r="H167" s="376" t="s">
        <v>77</v>
      </c>
      <c r="I167" s="659" t="s">
        <v>514</v>
      </c>
      <c r="J167" s="659" t="s">
        <v>515</v>
      </c>
      <c r="K167" s="376" t="s">
        <v>361</v>
      </c>
      <c r="L167" s="651" t="s">
        <v>81</v>
      </c>
    </row>
    <row r="168" spans="1:12" ht="66">
      <c r="A168" s="511">
        <v>150</v>
      </c>
      <c r="B168" s="475">
        <v>44531</v>
      </c>
      <c r="C168" s="376" t="s">
        <v>39</v>
      </c>
      <c r="D168" s="506" t="s">
        <v>249</v>
      </c>
      <c r="E168" s="376" t="s">
        <v>133</v>
      </c>
      <c r="F168" s="544" t="s">
        <v>250</v>
      </c>
      <c r="G168" s="376" t="s">
        <v>358</v>
      </c>
      <c r="H168" s="376" t="s">
        <v>77</v>
      </c>
      <c r="I168" s="659" t="s">
        <v>516</v>
      </c>
      <c r="J168" s="659" t="s">
        <v>517</v>
      </c>
      <c r="K168" s="376" t="s">
        <v>361</v>
      </c>
      <c r="L168" s="651" t="s">
        <v>81</v>
      </c>
    </row>
    <row r="169" spans="1:12" ht="66">
      <c r="A169" s="511">
        <v>151</v>
      </c>
      <c r="B169" s="475">
        <v>44531</v>
      </c>
      <c r="C169" s="376" t="s">
        <v>39</v>
      </c>
      <c r="D169" s="506" t="s">
        <v>249</v>
      </c>
      <c r="E169" s="376" t="s">
        <v>133</v>
      </c>
      <c r="F169" s="544" t="s">
        <v>250</v>
      </c>
      <c r="G169" s="376" t="s">
        <v>358</v>
      </c>
      <c r="H169" s="376" t="s">
        <v>77</v>
      </c>
      <c r="I169" s="659" t="s">
        <v>518</v>
      </c>
      <c r="J169" s="659" t="s">
        <v>519</v>
      </c>
      <c r="K169" s="376" t="s">
        <v>361</v>
      </c>
      <c r="L169" s="651" t="s">
        <v>81</v>
      </c>
    </row>
    <row r="170" spans="1:12" ht="66">
      <c r="A170" s="511">
        <v>152</v>
      </c>
      <c r="B170" s="475">
        <v>44531</v>
      </c>
      <c r="C170" s="376" t="s">
        <v>39</v>
      </c>
      <c r="D170" s="506" t="s">
        <v>249</v>
      </c>
      <c r="E170" s="376" t="s">
        <v>133</v>
      </c>
      <c r="F170" s="544" t="s">
        <v>250</v>
      </c>
      <c r="G170" s="376" t="s">
        <v>358</v>
      </c>
      <c r="H170" s="376" t="s">
        <v>77</v>
      </c>
      <c r="I170" s="659" t="s">
        <v>520</v>
      </c>
      <c r="J170" s="659" t="s">
        <v>521</v>
      </c>
      <c r="K170" s="376" t="s">
        <v>361</v>
      </c>
      <c r="L170" s="651" t="s">
        <v>81</v>
      </c>
    </row>
    <row r="171" spans="1:12" ht="57" customHeight="1">
      <c r="A171" s="511">
        <v>153</v>
      </c>
      <c r="B171" s="475">
        <v>44531</v>
      </c>
      <c r="C171" s="376" t="s">
        <v>39</v>
      </c>
      <c r="D171" s="506" t="s">
        <v>249</v>
      </c>
      <c r="E171" s="376" t="s">
        <v>133</v>
      </c>
      <c r="F171" s="544" t="s">
        <v>250</v>
      </c>
      <c r="G171" s="376" t="s">
        <v>358</v>
      </c>
      <c r="H171" s="376" t="s">
        <v>77</v>
      </c>
      <c r="I171" s="273" t="s">
        <v>522</v>
      </c>
      <c r="J171" s="273" t="s">
        <v>523</v>
      </c>
      <c r="K171" s="376" t="s">
        <v>361</v>
      </c>
      <c r="L171" s="651" t="s">
        <v>81</v>
      </c>
    </row>
    <row r="172" spans="1:12" ht="65.25" customHeight="1">
      <c r="A172" s="511">
        <v>154</v>
      </c>
      <c r="B172" s="475">
        <v>44531</v>
      </c>
      <c r="C172" s="376" t="s">
        <v>39</v>
      </c>
      <c r="D172" s="660" t="s">
        <v>171</v>
      </c>
      <c r="E172" s="376" t="s">
        <v>172</v>
      </c>
      <c r="F172" s="273" t="s">
        <v>173</v>
      </c>
      <c r="G172" s="376" t="s">
        <v>358</v>
      </c>
      <c r="H172" s="376" t="s">
        <v>77</v>
      </c>
      <c r="I172" s="273" t="s">
        <v>524</v>
      </c>
      <c r="J172" s="273" t="s">
        <v>525</v>
      </c>
      <c r="K172" s="376" t="s">
        <v>361</v>
      </c>
      <c r="L172" s="651" t="s">
        <v>81</v>
      </c>
    </row>
    <row r="173" spans="1:12" ht="65.25" customHeight="1">
      <c r="A173" s="511">
        <v>155</v>
      </c>
      <c r="B173" s="475">
        <v>44532</v>
      </c>
      <c r="C173" s="376" t="s">
        <v>39</v>
      </c>
      <c r="D173" s="660" t="s">
        <v>526</v>
      </c>
      <c r="E173" s="376" t="s">
        <v>172</v>
      </c>
      <c r="F173" s="273" t="s">
        <v>527</v>
      </c>
      <c r="G173" s="376" t="s">
        <v>528</v>
      </c>
      <c r="H173" s="376" t="s">
        <v>94</v>
      </c>
      <c r="I173" s="273" t="s">
        <v>25</v>
      </c>
      <c r="J173" s="273" t="s">
        <v>529</v>
      </c>
      <c r="K173" s="472" t="s">
        <v>530</v>
      </c>
      <c r="L173" s="651" t="s">
        <v>81</v>
      </c>
    </row>
    <row r="174" spans="1:12" ht="65.25" customHeight="1">
      <c r="A174" s="511">
        <v>156</v>
      </c>
      <c r="B174" s="475">
        <v>44532</v>
      </c>
      <c r="C174" s="376" t="s">
        <v>39</v>
      </c>
      <c r="D174" s="660" t="s">
        <v>531</v>
      </c>
      <c r="E174" s="376" t="s">
        <v>172</v>
      </c>
      <c r="F174" s="273" t="s">
        <v>532</v>
      </c>
      <c r="G174" s="376" t="s">
        <v>528</v>
      </c>
      <c r="H174" s="376" t="s">
        <v>94</v>
      </c>
      <c r="I174" s="273" t="s">
        <v>25</v>
      </c>
      <c r="J174" s="273" t="s">
        <v>533</v>
      </c>
      <c r="K174" s="472" t="s">
        <v>530</v>
      </c>
      <c r="L174" s="651" t="s">
        <v>81</v>
      </c>
    </row>
    <row r="175" spans="1:12" ht="19.5" customHeight="1">
      <c r="A175" s="511">
        <v>157</v>
      </c>
      <c r="B175" s="475">
        <v>44532</v>
      </c>
      <c r="C175" s="376" t="s">
        <v>39</v>
      </c>
      <c r="D175" s="376" t="s">
        <v>534</v>
      </c>
      <c r="E175" s="376" t="s">
        <v>83</v>
      </c>
      <c r="F175" s="376" t="s">
        <v>535</v>
      </c>
      <c r="G175" s="376" t="s">
        <v>528</v>
      </c>
      <c r="H175" s="376" t="s">
        <v>94</v>
      </c>
      <c r="I175" s="376" t="s">
        <v>25</v>
      </c>
      <c r="J175" s="376" t="s">
        <v>536</v>
      </c>
      <c r="K175" s="472" t="s">
        <v>530</v>
      </c>
      <c r="L175" s="651" t="s">
        <v>81</v>
      </c>
    </row>
    <row r="176" spans="1:12" ht="70.5" customHeight="1">
      <c r="A176" s="511">
        <v>158</v>
      </c>
      <c r="B176" s="475">
        <v>44532</v>
      </c>
      <c r="C176" s="376" t="s">
        <v>39</v>
      </c>
      <c r="D176" s="376" t="s">
        <v>537</v>
      </c>
      <c r="E176" s="472" t="s">
        <v>538</v>
      </c>
      <c r="F176" s="376" t="s">
        <v>539</v>
      </c>
      <c r="G176" s="376" t="s">
        <v>358</v>
      </c>
      <c r="H176" s="376" t="s">
        <v>77</v>
      </c>
      <c r="I176" s="273" t="s">
        <v>540</v>
      </c>
      <c r="J176" s="273" t="s">
        <v>541</v>
      </c>
      <c r="K176" s="472" t="s">
        <v>542</v>
      </c>
      <c r="L176" s="651" t="s">
        <v>81</v>
      </c>
    </row>
    <row r="177" spans="1:12" ht="68.25" customHeight="1">
      <c r="A177" s="511">
        <v>159</v>
      </c>
      <c r="B177" s="475">
        <v>44532</v>
      </c>
      <c r="C177" s="376" t="s">
        <v>39</v>
      </c>
      <c r="D177" s="661" t="s">
        <v>543</v>
      </c>
      <c r="E177" s="662" t="s">
        <v>544</v>
      </c>
      <c r="F177" s="662" t="s">
        <v>539</v>
      </c>
      <c r="G177" s="376" t="s">
        <v>358</v>
      </c>
      <c r="H177" s="376" t="s">
        <v>77</v>
      </c>
      <c r="I177" s="472" t="s">
        <v>545</v>
      </c>
      <c r="J177" s="472" t="s">
        <v>546</v>
      </c>
      <c r="K177" s="472" t="s">
        <v>542</v>
      </c>
      <c r="L177" s="651" t="s">
        <v>81</v>
      </c>
    </row>
    <row r="178" spans="1:12" ht="26.4">
      <c r="A178" s="511">
        <v>160</v>
      </c>
      <c r="B178" s="669">
        <v>44537</v>
      </c>
      <c r="C178" s="651" t="s">
        <v>39</v>
      </c>
      <c r="D178" s="76" t="s">
        <v>547</v>
      </c>
      <c r="E178" s="376" t="s">
        <v>97</v>
      </c>
      <c r="F178" s="376" t="s">
        <v>548</v>
      </c>
      <c r="G178" s="376" t="s">
        <v>549</v>
      </c>
      <c r="H178" s="376" t="s">
        <v>94</v>
      </c>
      <c r="I178" s="273" t="s">
        <v>25</v>
      </c>
      <c r="J178" s="658" t="s">
        <v>550</v>
      </c>
      <c r="K178" s="376" t="s">
        <v>551</v>
      </c>
      <c r="L178" s="651" t="s">
        <v>81</v>
      </c>
    </row>
    <row r="179" spans="1:12" ht="20.25" customHeight="1">
      <c r="A179" s="511">
        <v>161</v>
      </c>
      <c r="B179" s="669">
        <v>44538</v>
      </c>
      <c r="C179" s="651" t="s">
        <v>39</v>
      </c>
      <c r="D179" s="76" t="s">
        <v>25</v>
      </c>
      <c r="E179" s="376" t="s">
        <v>92</v>
      </c>
      <c r="F179" s="376" t="s">
        <v>25</v>
      </c>
      <c r="G179" s="376" t="s">
        <v>93</v>
      </c>
      <c r="H179" s="376" t="s">
        <v>77</v>
      </c>
      <c r="I179" s="376" t="s">
        <v>25</v>
      </c>
      <c r="J179" s="376" t="s">
        <v>25</v>
      </c>
      <c r="K179" s="376" t="s">
        <v>552</v>
      </c>
      <c r="L179" s="651" t="s">
        <v>81</v>
      </c>
    </row>
    <row r="180" spans="1:12" ht="92.4">
      <c r="A180" s="511">
        <v>162</v>
      </c>
      <c r="B180" s="669">
        <v>44538</v>
      </c>
      <c r="C180" s="651" t="s">
        <v>39</v>
      </c>
      <c r="D180" s="76" t="s">
        <v>96</v>
      </c>
      <c r="E180" s="376" t="s">
        <v>97</v>
      </c>
      <c r="F180" s="376" t="s">
        <v>98</v>
      </c>
      <c r="G180" s="376" t="s">
        <v>358</v>
      </c>
      <c r="H180" s="376" t="s">
        <v>94</v>
      </c>
      <c r="I180" s="376" t="s">
        <v>25</v>
      </c>
      <c r="J180" s="472" t="s">
        <v>553</v>
      </c>
      <c r="K180" s="376" t="s">
        <v>554</v>
      </c>
      <c r="L180" s="651" t="s">
        <v>81</v>
      </c>
    </row>
    <row r="181" spans="1:12" ht="26.4">
      <c r="A181" s="511">
        <v>163</v>
      </c>
      <c r="B181" s="669">
        <v>44538</v>
      </c>
      <c r="C181" s="664" t="s">
        <v>39</v>
      </c>
      <c r="D181" s="376" t="s">
        <v>555</v>
      </c>
      <c r="E181" s="376" t="s">
        <v>97</v>
      </c>
      <c r="F181" s="491" t="s">
        <v>556</v>
      </c>
      <c r="G181" s="664" t="s">
        <v>528</v>
      </c>
      <c r="H181" s="664" t="s">
        <v>94</v>
      </c>
      <c r="I181" s="491" t="s">
        <v>25</v>
      </c>
      <c r="J181" s="491" t="s">
        <v>556</v>
      </c>
      <c r="K181" s="491" t="s">
        <v>557</v>
      </c>
      <c r="L181" s="660" t="s">
        <v>81</v>
      </c>
    </row>
    <row r="182" spans="1:12" ht="26.4">
      <c r="A182" s="511">
        <v>164</v>
      </c>
      <c r="B182" s="669">
        <v>44538</v>
      </c>
      <c r="C182" s="651" t="s">
        <v>39</v>
      </c>
      <c r="D182" s="660" t="s">
        <v>558</v>
      </c>
      <c r="E182" s="376" t="s">
        <v>97</v>
      </c>
      <c r="F182" s="472" t="s">
        <v>559</v>
      </c>
      <c r="G182" s="376" t="s">
        <v>66</v>
      </c>
      <c r="H182" s="376" t="s">
        <v>77</v>
      </c>
      <c r="I182" s="376" t="s">
        <v>560</v>
      </c>
      <c r="J182" s="472" t="s">
        <v>559</v>
      </c>
      <c r="K182" s="472" t="s">
        <v>557</v>
      </c>
      <c r="L182" s="651" t="s">
        <v>81</v>
      </c>
    </row>
    <row r="183" spans="1:12" ht="26.4">
      <c r="A183" s="511">
        <v>165</v>
      </c>
      <c r="B183" s="475">
        <v>44538</v>
      </c>
      <c r="C183" s="651" t="s">
        <v>39</v>
      </c>
      <c r="D183" s="660" t="s">
        <v>558</v>
      </c>
      <c r="E183" s="376" t="s">
        <v>97</v>
      </c>
      <c r="F183" s="472" t="s">
        <v>559</v>
      </c>
      <c r="G183" s="376" t="s">
        <v>162</v>
      </c>
      <c r="H183" s="376" t="s">
        <v>77</v>
      </c>
      <c r="I183" s="376" t="s">
        <v>561</v>
      </c>
      <c r="J183" s="472" t="s">
        <v>562</v>
      </c>
      <c r="K183" s="472" t="s">
        <v>557</v>
      </c>
      <c r="L183" s="651" t="s">
        <v>81</v>
      </c>
    </row>
    <row r="184" spans="1:12" ht="26.4">
      <c r="A184" s="511">
        <v>166</v>
      </c>
      <c r="B184" s="669">
        <v>44538</v>
      </c>
      <c r="C184" s="651" t="s">
        <v>39</v>
      </c>
      <c r="D184" s="660" t="s">
        <v>558</v>
      </c>
      <c r="E184" s="376" t="s">
        <v>97</v>
      </c>
      <c r="F184" s="472" t="s">
        <v>559</v>
      </c>
      <c r="G184" s="376" t="s">
        <v>87</v>
      </c>
      <c r="H184" s="376" t="s">
        <v>77</v>
      </c>
      <c r="I184" s="376" t="s">
        <v>563</v>
      </c>
      <c r="J184" s="472" t="s">
        <v>564</v>
      </c>
      <c r="K184" s="472" t="s">
        <v>557</v>
      </c>
      <c r="L184" s="651" t="s">
        <v>81</v>
      </c>
    </row>
    <row r="185" spans="1:12" ht="199.5" customHeight="1">
      <c r="A185" s="511">
        <v>167</v>
      </c>
      <c r="B185" s="669">
        <v>44538</v>
      </c>
      <c r="C185" s="376" t="s">
        <v>39</v>
      </c>
      <c r="D185" s="660" t="s">
        <v>558</v>
      </c>
      <c r="E185" s="376" t="s">
        <v>97</v>
      </c>
      <c r="F185" s="491" t="s">
        <v>559</v>
      </c>
      <c r="G185" s="664" t="s">
        <v>565</v>
      </c>
      <c r="H185" s="664" t="s">
        <v>77</v>
      </c>
      <c r="I185" s="491" t="s">
        <v>566</v>
      </c>
      <c r="J185" s="491" t="s">
        <v>567</v>
      </c>
      <c r="K185" s="491" t="s">
        <v>557</v>
      </c>
      <c r="L185" s="660" t="s">
        <v>81</v>
      </c>
    </row>
    <row r="186" spans="1:12" ht="26.4">
      <c r="A186" s="511">
        <v>168</v>
      </c>
      <c r="B186" s="669">
        <v>44538</v>
      </c>
      <c r="C186" s="664" t="s">
        <v>39</v>
      </c>
      <c r="D186" s="376" t="s">
        <v>568</v>
      </c>
      <c r="E186" s="376" t="s">
        <v>112</v>
      </c>
      <c r="F186" s="491" t="s">
        <v>569</v>
      </c>
      <c r="G186" s="664" t="s">
        <v>528</v>
      </c>
      <c r="H186" s="664" t="s">
        <v>94</v>
      </c>
      <c r="I186" s="491" t="s">
        <v>25</v>
      </c>
      <c r="J186" s="491" t="s">
        <v>569</v>
      </c>
      <c r="K186" s="491" t="s">
        <v>557</v>
      </c>
      <c r="L186" s="660" t="s">
        <v>81</v>
      </c>
    </row>
    <row r="187" spans="1:12" ht="26.4">
      <c r="A187" s="511">
        <v>169</v>
      </c>
      <c r="B187" s="669">
        <v>44538</v>
      </c>
      <c r="C187" s="664" t="s">
        <v>39</v>
      </c>
      <c r="D187" s="660" t="s">
        <v>570</v>
      </c>
      <c r="E187" s="376" t="s">
        <v>112</v>
      </c>
      <c r="F187" s="376" t="s">
        <v>571</v>
      </c>
      <c r="G187" s="376" t="s">
        <v>66</v>
      </c>
      <c r="H187" s="376" t="s">
        <v>77</v>
      </c>
      <c r="I187" s="376" t="s">
        <v>572</v>
      </c>
      <c r="J187" s="376" t="s">
        <v>571</v>
      </c>
      <c r="K187" s="491" t="s">
        <v>557</v>
      </c>
      <c r="L187" s="660" t="s">
        <v>81</v>
      </c>
    </row>
    <row r="188" spans="1:12" ht="26.4">
      <c r="A188" s="511">
        <v>170</v>
      </c>
      <c r="B188" s="475">
        <v>44538</v>
      </c>
      <c r="C188" s="664" t="s">
        <v>39</v>
      </c>
      <c r="D188" s="660" t="s">
        <v>570</v>
      </c>
      <c r="E188" s="376" t="s">
        <v>112</v>
      </c>
      <c r="F188" s="376" t="s">
        <v>571</v>
      </c>
      <c r="G188" s="376" t="s">
        <v>162</v>
      </c>
      <c r="H188" s="376" t="s">
        <v>77</v>
      </c>
      <c r="I188" s="376" t="s">
        <v>573</v>
      </c>
      <c r="J188" s="376" t="s">
        <v>574</v>
      </c>
      <c r="K188" s="491" t="s">
        <v>557</v>
      </c>
      <c r="L188" s="660" t="s">
        <v>81</v>
      </c>
    </row>
    <row r="189" spans="1:12" ht="33.75" customHeight="1">
      <c r="A189" s="511">
        <v>171</v>
      </c>
      <c r="B189" s="669">
        <v>44538</v>
      </c>
      <c r="C189" s="664" t="s">
        <v>39</v>
      </c>
      <c r="D189" s="660" t="s">
        <v>570</v>
      </c>
      <c r="E189" s="376" t="s">
        <v>112</v>
      </c>
      <c r="F189" s="376" t="s">
        <v>571</v>
      </c>
      <c r="G189" s="376" t="s">
        <v>87</v>
      </c>
      <c r="H189" s="376" t="s">
        <v>77</v>
      </c>
      <c r="I189" s="472" t="s">
        <v>575</v>
      </c>
      <c r="J189" s="472" t="s">
        <v>576</v>
      </c>
      <c r="K189" s="491" t="s">
        <v>557</v>
      </c>
      <c r="L189" s="660" t="s">
        <v>81</v>
      </c>
    </row>
    <row r="190" spans="1:12" ht="198" customHeight="1">
      <c r="A190" s="511">
        <v>172</v>
      </c>
      <c r="B190" s="669">
        <v>44538</v>
      </c>
      <c r="C190" s="664" t="s">
        <v>39</v>
      </c>
      <c r="D190" s="660" t="s">
        <v>570</v>
      </c>
      <c r="E190" s="376" t="s">
        <v>112</v>
      </c>
      <c r="F190" s="472" t="s">
        <v>571</v>
      </c>
      <c r="G190" s="376" t="s">
        <v>565</v>
      </c>
      <c r="H190" s="376" t="s">
        <v>77</v>
      </c>
      <c r="I190" s="472" t="s">
        <v>577</v>
      </c>
      <c r="J190" s="472" t="s">
        <v>578</v>
      </c>
      <c r="K190" s="491" t="s">
        <v>557</v>
      </c>
      <c r="L190" s="660" t="s">
        <v>81</v>
      </c>
    </row>
    <row r="191" spans="1:12">
      <c r="A191" s="376">
        <v>173</v>
      </c>
      <c r="B191" s="475">
        <v>44566</v>
      </c>
      <c r="C191" s="376" t="s">
        <v>39</v>
      </c>
      <c r="D191" s="376" t="s">
        <v>25</v>
      </c>
      <c r="E191" s="376" t="s">
        <v>579</v>
      </c>
      <c r="F191" s="376" t="s">
        <v>25</v>
      </c>
      <c r="G191" s="376" t="s">
        <v>193</v>
      </c>
      <c r="H191" s="376" t="s">
        <v>77</v>
      </c>
      <c r="I191" s="671" t="s">
        <v>580</v>
      </c>
      <c r="J191" s="376" t="s">
        <v>581</v>
      </c>
      <c r="K191" s="376" t="s">
        <v>582</v>
      </c>
      <c r="L191" s="651" t="s">
        <v>81</v>
      </c>
    </row>
    <row r="192" spans="1:12" ht="48.75" customHeight="1">
      <c r="A192" s="376">
        <v>174</v>
      </c>
      <c r="B192" s="475">
        <v>44615</v>
      </c>
      <c r="C192" s="376" t="s">
        <v>42</v>
      </c>
      <c r="D192" s="376" t="s">
        <v>25</v>
      </c>
      <c r="E192" s="472" t="s">
        <v>583</v>
      </c>
      <c r="F192" s="376" t="s">
        <v>584</v>
      </c>
      <c r="G192" s="472" t="s">
        <v>25</v>
      </c>
      <c r="H192" s="376" t="s">
        <v>94</v>
      </c>
      <c r="I192" s="671" t="s">
        <v>25</v>
      </c>
      <c r="J192" s="376" t="s">
        <v>584</v>
      </c>
      <c r="K192" s="472" t="s">
        <v>585</v>
      </c>
      <c r="L192" s="651" t="s">
        <v>81</v>
      </c>
    </row>
    <row r="193" spans="1:12" ht="48.75" customHeight="1">
      <c r="A193" s="376">
        <v>175</v>
      </c>
      <c r="B193" s="475">
        <v>44615</v>
      </c>
      <c r="C193" s="376" t="s">
        <v>42</v>
      </c>
      <c r="D193" s="376" t="s">
        <v>25</v>
      </c>
      <c r="E193" s="472" t="s">
        <v>583</v>
      </c>
      <c r="F193" s="376" t="s">
        <v>586</v>
      </c>
      <c r="G193" s="472" t="s">
        <v>25</v>
      </c>
      <c r="H193" s="376" t="s">
        <v>94</v>
      </c>
      <c r="I193" s="671" t="s">
        <v>25</v>
      </c>
      <c r="J193" s="376" t="s">
        <v>586</v>
      </c>
      <c r="K193" s="472" t="s">
        <v>587</v>
      </c>
      <c r="L193" s="651" t="s">
        <v>81</v>
      </c>
    </row>
    <row r="194" spans="1:12" ht="316.5" customHeight="1">
      <c r="A194" s="376">
        <v>176</v>
      </c>
      <c r="B194" s="475">
        <v>44615</v>
      </c>
      <c r="C194" s="376" t="s">
        <v>42</v>
      </c>
      <c r="D194" s="376" t="s">
        <v>25</v>
      </c>
      <c r="E194" s="472" t="s">
        <v>588</v>
      </c>
      <c r="F194" s="376" t="s">
        <v>589</v>
      </c>
      <c r="G194" s="472" t="s">
        <v>25</v>
      </c>
      <c r="H194" s="376" t="s">
        <v>77</v>
      </c>
      <c r="I194" s="472" t="s">
        <v>590</v>
      </c>
      <c r="J194" s="472" t="s">
        <v>591</v>
      </c>
      <c r="K194" s="472" t="s">
        <v>592</v>
      </c>
      <c r="L194" s="651" t="s">
        <v>81</v>
      </c>
    </row>
    <row r="195" spans="1:12" ht="34.5" customHeight="1">
      <c r="A195" s="376">
        <v>177</v>
      </c>
      <c r="B195" s="475">
        <v>44657</v>
      </c>
      <c r="C195" s="376" t="s">
        <v>42</v>
      </c>
      <c r="D195" s="376" t="s">
        <v>25</v>
      </c>
      <c r="E195" s="472" t="s">
        <v>593</v>
      </c>
      <c r="F195" s="376" t="s">
        <v>25</v>
      </c>
      <c r="G195" s="472" t="s">
        <v>25</v>
      </c>
      <c r="H195" s="376" t="s">
        <v>25</v>
      </c>
      <c r="I195" s="376" t="s">
        <v>594</v>
      </c>
      <c r="J195" s="472" t="s">
        <v>595</v>
      </c>
      <c r="K195" s="472" t="s">
        <v>596</v>
      </c>
      <c r="L195" s="651" t="s">
        <v>81</v>
      </c>
    </row>
    <row r="196" spans="1:12" ht="246" customHeight="1">
      <c r="A196" s="376">
        <v>178</v>
      </c>
      <c r="B196" s="475">
        <v>44686</v>
      </c>
      <c r="C196" s="376" t="s">
        <v>42</v>
      </c>
      <c r="D196" s="491" t="s">
        <v>25</v>
      </c>
      <c r="E196" s="472" t="s">
        <v>593</v>
      </c>
      <c r="F196" s="376" t="s">
        <v>25</v>
      </c>
      <c r="G196" s="472" t="s">
        <v>25</v>
      </c>
      <c r="H196" s="376" t="s">
        <v>25</v>
      </c>
      <c r="I196" s="472" t="s">
        <v>104</v>
      </c>
      <c r="J196" s="472" t="s">
        <v>597</v>
      </c>
      <c r="K196" s="472" t="s">
        <v>598</v>
      </c>
      <c r="L196" s="651" t="s">
        <v>81</v>
      </c>
    </row>
    <row r="197" spans="1:12" ht="79.5" customHeight="1">
      <c r="A197" s="376">
        <v>179</v>
      </c>
      <c r="B197" s="475">
        <v>44740</v>
      </c>
      <c r="C197" s="376" t="s">
        <v>42</v>
      </c>
      <c r="D197" s="376" t="s">
        <v>543</v>
      </c>
      <c r="E197" s="472" t="s">
        <v>544</v>
      </c>
      <c r="F197" s="376" t="s">
        <v>539</v>
      </c>
      <c r="G197" s="472" t="s">
        <v>528</v>
      </c>
      <c r="H197" s="376" t="s">
        <v>70</v>
      </c>
      <c r="I197" s="472" t="s">
        <v>599</v>
      </c>
      <c r="J197" s="472" t="s">
        <v>599</v>
      </c>
      <c r="K197" s="472" t="s">
        <v>600</v>
      </c>
      <c r="L197" s="651" t="s">
        <v>601</v>
      </c>
    </row>
    <row r="198" spans="1:12" ht="53.1" customHeight="1">
      <c r="A198" s="511">
        <v>180</v>
      </c>
      <c r="B198" s="475">
        <v>44746</v>
      </c>
      <c r="C198" s="651" t="s">
        <v>42</v>
      </c>
      <c r="D198" s="660" t="s">
        <v>558</v>
      </c>
      <c r="E198" s="472" t="s">
        <v>97</v>
      </c>
      <c r="F198" s="376" t="s">
        <v>560</v>
      </c>
      <c r="G198" s="472" t="s">
        <v>66</v>
      </c>
      <c r="H198" s="376" t="s">
        <v>77</v>
      </c>
      <c r="I198" s="472" t="s">
        <v>559</v>
      </c>
      <c r="J198" s="376" t="s">
        <v>560</v>
      </c>
      <c r="K198" s="472" t="s">
        <v>602</v>
      </c>
      <c r="L198" s="651" t="s">
        <v>81</v>
      </c>
    </row>
    <row r="199" spans="1:12" ht="52.8">
      <c r="A199" s="376">
        <v>181</v>
      </c>
      <c r="B199" s="475">
        <v>44746</v>
      </c>
      <c r="C199" s="651" t="s">
        <v>42</v>
      </c>
      <c r="D199" s="660" t="s">
        <v>558</v>
      </c>
      <c r="E199" s="472" t="s">
        <v>97</v>
      </c>
      <c r="F199" s="376" t="s">
        <v>560</v>
      </c>
      <c r="G199" s="472" t="s">
        <v>162</v>
      </c>
      <c r="H199" s="376" t="s">
        <v>77</v>
      </c>
      <c r="I199" s="472" t="s">
        <v>562</v>
      </c>
      <c r="J199" s="376" t="s">
        <v>561</v>
      </c>
      <c r="K199" s="472" t="s">
        <v>603</v>
      </c>
      <c r="L199" s="651" t="s">
        <v>81</v>
      </c>
    </row>
    <row r="200" spans="1:12" ht="119.85" customHeight="1">
      <c r="A200" s="720">
        <v>182</v>
      </c>
      <c r="B200" s="721">
        <v>44746</v>
      </c>
      <c r="C200" s="722" t="s">
        <v>42</v>
      </c>
      <c r="D200" s="723" t="s">
        <v>558</v>
      </c>
      <c r="E200" s="724" t="s">
        <v>97</v>
      </c>
      <c r="F200" s="720" t="s">
        <v>560</v>
      </c>
      <c r="G200" s="724" t="s">
        <v>87</v>
      </c>
      <c r="H200" s="720" t="s">
        <v>77</v>
      </c>
      <c r="I200" s="724" t="s">
        <v>564</v>
      </c>
      <c r="J200" s="724" t="s">
        <v>604</v>
      </c>
      <c r="K200" s="724" t="s">
        <v>605</v>
      </c>
      <c r="L200" s="722" t="s">
        <v>81</v>
      </c>
    </row>
    <row r="201" spans="1:12" ht="258.60000000000002" customHeight="1">
      <c r="A201" s="725">
        <v>183</v>
      </c>
      <c r="B201" s="721">
        <v>44746</v>
      </c>
      <c r="C201" s="722" t="s">
        <v>42</v>
      </c>
      <c r="D201" s="723" t="s">
        <v>558</v>
      </c>
      <c r="E201" s="724" t="s">
        <v>97</v>
      </c>
      <c r="F201" s="720" t="s">
        <v>560</v>
      </c>
      <c r="G201" s="719" t="s">
        <v>565</v>
      </c>
      <c r="H201" s="726" t="s">
        <v>77</v>
      </c>
      <c r="I201" s="719" t="s">
        <v>567</v>
      </c>
      <c r="J201" s="719" t="s">
        <v>606</v>
      </c>
      <c r="K201" s="724" t="s">
        <v>607</v>
      </c>
      <c r="L201" s="723" t="s">
        <v>81</v>
      </c>
    </row>
    <row r="202" spans="1:12" ht="52.35" customHeight="1">
      <c r="A202" s="376">
        <v>184</v>
      </c>
      <c r="B202" s="475">
        <v>44746</v>
      </c>
      <c r="C202" s="651" t="s">
        <v>42</v>
      </c>
      <c r="D202" s="660" t="s">
        <v>570</v>
      </c>
      <c r="E202" s="472" t="s">
        <v>112</v>
      </c>
      <c r="F202" s="376" t="s">
        <v>572</v>
      </c>
      <c r="G202" s="472" t="s">
        <v>66</v>
      </c>
      <c r="H202" s="376" t="s">
        <v>77</v>
      </c>
      <c r="I202" s="376" t="s">
        <v>571</v>
      </c>
      <c r="J202" s="376" t="s">
        <v>572</v>
      </c>
      <c r="K202" s="472" t="s">
        <v>608</v>
      </c>
      <c r="L202" s="660" t="s">
        <v>81</v>
      </c>
    </row>
    <row r="203" spans="1:12" ht="71.849999999999994" customHeight="1">
      <c r="A203" s="376">
        <v>185</v>
      </c>
      <c r="B203" s="475">
        <v>44746</v>
      </c>
      <c r="C203" s="651" t="s">
        <v>42</v>
      </c>
      <c r="D203" s="660" t="s">
        <v>570</v>
      </c>
      <c r="E203" s="472" t="s">
        <v>112</v>
      </c>
      <c r="F203" s="376" t="s">
        <v>572</v>
      </c>
      <c r="G203" s="472" t="s">
        <v>162</v>
      </c>
      <c r="H203" s="376" t="s">
        <v>77</v>
      </c>
      <c r="I203" s="376" t="s">
        <v>574</v>
      </c>
      <c r="J203" s="376" t="s">
        <v>573</v>
      </c>
      <c r="K203" s="472" t="s">
        <v>608</v>
      </c>
      <c r="L203" s="660" t="s">
        <v>81</v>
      </c>
    </row>
    <row r="204" spans="1:12" ht="142.5" customHeight="1">
      <c r="A204" s="511">
        <v>186</v>
      </c>
      <c r="B204" s="475">
        <v>44746</v>
      </c>
      <c r="C204" s="651" t="s">
        <v>42</v>
      </c>
      <c r="D204" s="660" t="s">
        <v>570</v>
      </c>
      <c r="E204" s="472" t="s">
        <v>112</v>
      </c>
      <c r="F204" s="376" t="s">
        <v>572</v>
      </c>
      <c r="G204" s="472" t="s">
        <v>87</v>
      </c>
      <c r="H204" s="376" t="s">
        <v>77</v>
      </c>
      <c r="I204" s="472" t="s">
        <v>576</v>
      </c>
      <c r="J204" s="472" t="s">
        <v>609</v>
      </c>
      <c r="K204" s="472" t="s">
        <v>610</v>
      </c>
      <c r="L204" s="660" t="s">
        <v>81</v>
      </c>
    </row>
    <row r="205" spans="1:12" ht="239.1" customHeight="1">
      <c r="A205" s="376">
        <v>187</v>
      </c>
      <c r="B205" s="475">
        <v>44746</v>
      </c>
      <c r="C205" s="651" t="s">
        <v>42</v>
      </c>
      <c r="D205" s="660" t="s">
        <v>570</v>
      </c>
      <c r="E205" s="472" t="s">
        <v>112</v>
      </c>
      <c r="F205" s="376" t="s">
        <v>572</v>
      </c>
      <c r="G205" s="472" t="s">
        <v>565</v>
      </c>
      <c r="H205" s="376" t="s">
        <v>77</v>
      </c>
      <c r="I205" s="472" t="s">
        <v>611</v>
      </c>
      <c r="J205" s="472" t="s">
        <v>612</v>
      </c>
      <c r="K205" s="472" t="s">
        <v>613</v>
      </c>
      <c r="L205" s="660" t="s">
        <v>81</v>
      </c>
    </row>
    <row r="206" spans="1:12" ht="42" customHeight="1">
      <c r="A206" s="376">
        <v>188</v>
      </c>
      <c r="B206" s="475">
        <v>44746</v>
      </c>
      <c r="C206" s="651" t="s">
        <v>42</v>
      </c>
      <c r="D206" s="717" t="s">
        <v>614</v>
      </c>
      <c r="E206" s="472" t="s">
        <v>97</v>
      </c>
      <c r="F206" s="472" t="s">
        <v>615</v>
      </c>
      <c r="G206" s="472" t="s">
        <v>528</v>
      </c>
      <c r="H206" s="376" t="s">
        <v>70</v>
      </c>
      <c r="I206" s="376" t="s">
        <v>25</v>
      </c>
      <c r="J206" s="376" t="s">
        <v>615</v>
      </c>
      <c r="K206" s="472" t="s">
        <v>616</v>
      </c>
      <c r="L206" s="651" t="s">
        <v>81</v>
      </c>
    </row>
    <row r="207" spans="1:12" ht="41.1" customHeight="1">
      <c r="A207" s="511">
        <v>189</v>
      </c>
      <c r="B207" s="475">
        <v>44746</v>
      </c>
      <c r="C207" s="651" t="s">
        <v>42</v>
      </c>
      <c r="D207" s="718" t="s">
        <v>617</v>
      </c>
      <c r="E207" s="472" t="s">
        <v>97</v>
      </c>
      <c r="F207" s="472" t="s">
        <v>618</v>
      </c>
      <c r="G207" s="472" t="s">
        <v>528</v>
      </c>
      <c r="H207" s="472" t="s">
        <v>70</v>
      </c>
      <c r="I207" s="472" t="s">
        <v>25</v>
      </c>
      <c r="J207" s="472" t="s">
        <v>618</v>
      </c>
      <c r="K207" s="472" t="s">
        <v>616</v>
      </c>
      <c r="L207" s="689" t="s">
        <v>81</v>
      </c>
    </row>
    <row r="208" spans="1:12" ht="41.1" customHeight="1">
      <c r="A208" s="376">
        <v>190</v>
      </c>
      <c r="B208" s="475">
        <v>44746</v>
      </c>
      <c r="C208" s="651" t="s">
        <v>42</v>
      </c>
      <c r="D208" s="491" t="s">
        <v>619</v>
      </c>
      <c r="E208" s="472" t="s">
        <v>112</v>
      </c>
      <c r="F208" s="472" t="s">
        <v>620</v>
      </c>
      <c r="G208" s="472" t="s">
        <v>528</v>
      </c>
      <c r="H208" s="472" t="s">
        <v>70</v>
      </c>
      <c r="I208" s="472" t="s">
        <v>25</v>
      </c>
      <c r="J208" s="472" t="s">
        <v>620</v>
      </c>
      <c r="K208" s="472" t="s">
        <v>616</v>
      </c>
      <c r="L208" s="689" t="s">
        <v>81</v>
      </c>
    </row>
    <row r="209" spans="1:12" ht="42.6" customHeight="1">
      <c r="A209" s="376">
        <v>191</v>
      </c>
      <c r="B209" s="475">
        <v>44746</v>
      </c>
      <c r="C209" s="651" t="s">
        <v>42</v>
      </c>
      <c r="D209" s="491" t="s">
        <v>621</v>
      </c>
      <c r="E209" s="472" t="s">
        <v>112</v>
      </c>
      <c r="F209" s="472" t="s">
        <v>622</v>
      </c>
      <c r="G209" s="472" t="s">
        <v>528</v>
      </c>
      <c r="H209" s="472" t="s">
        <v>70</v>
      </c>
      <c r="I209" s="472" t="s">
        <v>25</v>
      </c>
      <c r="J209" s="472" t="s">
        <v>622</v>
      </c>
      <c r="K209" s="472" t="s">
        <v>616</v>
      </c>
      <c r="L209" s="689" t="s">
        <v>81</v>
      </c>
    </row>
    <row r="210" spans="1:12" ht="26.4">
      <c r="A210" s="511">
        <v>192</v>
      </c>
      <c r="B210" s="475">
        <v>44746</v>
      </c>
      <c r="C210" s="651" t="s">
        <v>42</v>
      </c>
      <c r="D210" s="376" t="s">
        <v>555</v>
      </c>
      <c r="E210" s="472" t="s">
        <v>97</v>
      </c>
      <c r="F210" s="491" t="s">
        <v>556</v>
      </c>
      <c r="G210" s="472" t="s">
        <v>528</v>
      </c>
      <c r="H210" s="376" t="s">
        <v>109</v>
      </c>
      <c r="I210" s="682" t="s">
        <v>556</v>
      </c>
      <c r="J210" s="376" t="s">
        <v>25</v>
      </c>
      <c r="K210" s="472" t="s">
        <v>623</v>
      </c>
      <c r="L210" s="651" t="s">
        <v>81</v>
      </c>
    </row>
    <row r="211" spans="1:12" ht="26.4">
      <c r="A211" s="376">
        <v>193</v>
      </c>
      <c r="B211" s="475">
        <v>44746</v>
      </c>
      <c r="C211" s="651" t="s">
        <v>42</v>
      </c>
      <c r="D211" s="376" t="s">
        <v>568</v>
      </c>
      <c r="E211" s="472" t="s">
        <v>112</v>
      </c>
      <c r="F211" s="491" t="s">
        <v>624</v>
      </c>
      <c r="G211" s="472" t="s">
        <v>528</v>
      </c>
      <c r="H211" s="376" t="s">
        <v>109</v>
      </c>
      <c r="I211" s="682" t="s">
        <v>624</v>
      </c>
      <c r="J211" s="376" t="s">
        <v>25</v>
      </c>
      <c r="K211" s="472" t="s">
        <v>623</v>
      </c>
      <c r="L211" s="651" t="s">
        <v>81</v>
      </c>
    </row>
    <row r="212" spans="1:12" ht="39.6">
      <c r="A212" s="376">
        <v>194</v>
      </c>
      <c r="B212" s="475">
        <v>44746</v>
      </c>
      <c r="C212" s="651" t="s">
        <v>42</v>
      </c>
      <c r="D212" s="376" t="s">
        <v>625</v>
      </c>
      <c r="E212" s="472" t="s">
        <v>172</v>
      </c>
      <c r="F212" s="376" t="s">
        <v>626</v>
      </c>
      <c r="G212" s="472" t="s">
        <v>528</v>
      </c>
      <c r="H212" s="376" t="s">
        <v>109</v>
      </c>
      <c r="I212" s="376" t="s">
        <v>626</v>
      </c>
      <c r="J212" s="376" t="s">
        <v>25</v>
      </c>
      <c r="K212" s="376" t="s">
        <v>627</v>
      </c>
      <c r="L212" s="689" t="s">
        <v>628</v>
      </c>
    </row>
    <row r="213" spans="1:12" ht="39.6">
      <c r="A213" s="511">
        <v>195</v>
      </c>
      <c r="B213" s="475">
        <v>44746</v>
      </c>
      <c r="C213" s="651" t="s">
        <v>42</v>
      </c>
      <c r="D213" s="376" t="s">
        <v>629</v>
      </c>
      <c r="E213" s="472" t="s">
        <v>172</v>
      </c>
      <c r="F213" s="376" t="s">
        <v>630</v>
      </c>
      <c r="G213" s="472" t="s">
        <v>528</v>
      </c>
      <c r="H213" s="376" t="s">
        <v>109</v>
      </c>
      <c r="I213" s="376" t="s">
        <v>630</v>
      </c>
      <c r="J213" s="376" t="s">
        <v>25</v>
      </c>
      <c r="K213" s="376" t="s">
        <v>627</v>
      </c>
      <c r="L213" s="689" t="s">
        <v>628</v>
      </c>
    </row>
    <row r="214" spans="1:12" ht="39.6">
      <c r="A214" s="376">
        <v>196</v>
      </c>
      <c r="B214" s="475">
        <v>44746</v>
      </c>
      <c r="C214" s="651" t="s">
        <v>42</v>
      </c>
      <c r="D214" s="376" t="s">
        <v>631</v>
      </c>
      <c r="E214" s="472" t="s">
        <v>172</v>
      </c>
      <c r="F214" s="376" t="s">
        <v>632</v>
      </c>
      <c r="G214" s="472" t="s">
        <v>528</v>
      </c>
      <c r="H214" s="376" t="s">
        <v>109</v>
      </c>
      <c r="I214" s="376" t="s">
        <v>632</v>
      </c>
      <c r="J214" s="376" t="s">
        <v>25</v>
      </c>
      <c r="K214" s="376" t="s">
        <v>627</v>
      </c>
      <c r="L214" s="689" t="s">
        <v>628</v>
      </c>
    </row>
    <row r="215" spans="1:12" ht="39.6">
      <c r="A215" s="376">
        <v>197</v>
      </c>
      <c r="B215" s="475">
        <v>44746</v>
      </c>
      <c r="C215" s="651" t="s">
        <v>42</v>
      </c>
      <c r="D215" s="376" t="s">
        <v>633</v>
      </c>
      <c r="E215" s="472" t="s">
        <v>172</v>
      </c>
      <c r="F215" s="376" t="s">
        <v>634</v>
      </c>
      <c r="G215" s="472" t="s">
        <v>528</v>
      </c>
      <c r="H215" s="376" t="s">
        <v>109</v>
      </c>
      <c r="I215" s="376" t="s">
        <v>634</v>
      </c>
      <c r="J215" s="376" t="s">
        <v>25</v>
      </c>
      <c r="K215" s="376" t="s">
        <v>627</v>
      </c>
      <c r="L215" s="689" t="s">
        <v>628</v>
      </c>
    </row>
    <row r="216" spans="1:12" ht="39.6">
      <c r="A216" s="511">
        <v>198</v>
      </c>
      <c r="B216" s="475">
        <v>44746</v>
      </c>
      <c r="C216" s="651" t="s">
        <v>42</v>
      </c>
      <c r="D216" s="376" t="s">
        <v>635</v>
      </c>
      <c r="E216" s="472" t="s">
        <v>172</v>
      </c>
      <c r="F216" s="376" t="s">
        <v>636</v>
      </c>
      <c r="G216" s="472" t="s">
        <v>528</v>
      </c>
      <c r="H216" s="376" t="s">
        <v>109</v>
      </c>
      <c r="I216" s="376" t="s">
        <v>636</v>
      </c>
      <c r="J216" s="376" t="s">
        <v>25</v>
      </c>
      <c r="K216" s="376" t="s">
        <v>627</v>
      </c>
      <c r="L216" s="689" t="s">
        <v>628</v>
      </c>
    </row>
    <row r="217" spans="1:12" ht="39.6">
      <c r="A217" s="376">
        <v>199</v>
      </c>
      <c r="B217" s="475">
        <v>44746</v>
      </c>
      <c r="C217" s="651" t="s">
        <v>42</v>
      </c>
      <c r="D217" s="376" t="s">
        <v>637</v>
      </c>
      <c r="E217" s="472" t="s">
        <v>172</v>
      </c>
      <c r="F217" s="376" t="s">
        <v>638</v>
      </c>
      <c r="G217" s="472" t="s">
        <v>528</v>
      </c>
      <c r="H217" s="376" t="s">
        <v>109</v>
      </c>
      <c r="I217" s="376" t="s">
        <v>638</v>
      </c>
      <c r="J217" s="376" t="s">
        <v>25</v>
      </c>
      <c r="K217" s="376" t="s">
        <v>627</v>
      </c>
      <c r="L217" s="689" t="s">
        <v>628</v>
      </c>
    </row>
    <row r="218" spans="1:12" ht="39.6">
      <c r="A218" s="376">
        <v>200</v>
      </c>
      <c r="B218" s="475">
        <v>44746</v>
      </c>
      <c r="C218" s="651" t="s">
        <v>42</v>
      </c>
      <c r="D218" s="376" t="s">
        <v>639</v>
      </c>
      <c r="E218" s="472" t="s">
        <v>172</v>
      </c>
      <c r="F218" s="376" t="s">
        <v>640</v>
      </c>
      <c r="G218" s="472" t="s">
        <v>528</v>
      </c>
      <c r="H218" s="376" t="s">
        <v>109</v>
      </c>
      <c r="I218" s="376" t="s">
        <v>640</v>
      </c>
      <c r="J218" s="376" t="s">
        <v>25</v>
      </c>
      <c r="K218" s="376" t="s">
        <v>627</v>
      </c>
      <c r="L218" s="689" t="s">
        <v>628</v>
      </c>
    </row>
    <row r="219" spans="1:12" ht="39.6">
      <c r="A219" s="511">
        <v>201</v>
      </c>
      <c r="B219" s="475">
        <v>44746</v>
      </c>
      <c r="C219" s="651" t="s">
        <v>42</v>
      </c>
      <c r="D219" s="376" t="s">
        <v>641</v>
      </c>
      <c r="E219" s="472" t="s">
        <v>172</v>
      </c>
      <c r="F219" s="376" t="s">
        <v>642</v>
      </c>
      <c r="G219" s="472" t="s">
        <v>528</v>
      </c>
      <c r="H219" s="376" t="s">
        <v>109</v>
      </c>
      <c r="I219" s="376" t="s">
        <v>642</v>
      </c>
      <c r="J219" s="376" t="s">
        <v>25</v>
      </c>
      <c r="K219" s="376" t="s">
        <v>627</v>
      </c>
      <c r="L219" s="689" t="s">
        <v>628</v>
      </c>
    </row>
    <row r="220" spans="1:12" ht="39.6">
      <c r="A220" s="376">
        <v>202</v>
      </c>
      <c r="B220" s="475">
        <v>44746</v>
      </c>
      <c r="C220" s="651" t="s">
        <v>42</v>
      </c>
      <c r="D220" s="376" t="s">
        <v>643</v>
      </c>
      <c r="E220" s="472" t="s">
        <v>172</v>
      </c>
      <c r="F220" s="376" t="s">
        <v>644</v>
      </c>
      <c r="G220" s="472" t="s">
        <v>528</v>
      </c>
      <c r="H220" s="376" t="s">
        <v>109</v>
      </c>
      <c r="I220" s="376" t="s">
        <v>644</v>
      </c>
      <c r="J220" s="376" t="s">
        <v>25</v>
      </c>
      <c r="K220" s="376" t="s">
        <v>627</v>
      </c>
      <c r="L220" s="689" t="s">
        <v>628</v>
      </c>
    </row>
    <row r="221" spans="1:12" ht="39.6">
      <c r="A221" s="376">
        <v>203</v>
      </c>
      <c r="B221" s="475">
        <v>44746</v>
      </c>
      <c r="C221" s="651" t="s">
        <v>42</v>
      </c>
      <c r="D221" s="376" t="s">
        <v>645</v>
      </c>
      <c r="E221" s="472" t="s">
        <v>172</v>
      </c>
      <c r="F221" s="376" t="s">
        <v>646</v>
      </c>
      <c r="G221" s="472" t="s">
        <v>528</v>
      </c>
      <c r="H221" s="376" t="s">
        <v>109</v>
      </c>
      <c r="I221" s="376" t="s">
        <v>646</v>
      </c>
      <c r="J221" s="376" t="s">
        <v>25</v>
      </c>
      <c r="K221" s="376" t="s">
        <v>627</v>
      </c>
      <c r="L221" s="689" t="s">
        <v>628</v>
      </c>
    </row>
    <row r="222" spans="1:12" ht="39.6">
      <c r="A222" s="511">
        <v>204</v>
      </c>
      <c r="B222" s="475">
        <v>44746</v>
      </c>
      <c r="C222" s="651" t="s">
        <v>42</v>
      </c>
      <c r="D222" s="376" t="s">
        <v>647</v>
      </c>
      <c r="E222" s="472" t="s">
        <v>172</v>
      </c>
      <c r="F222" s="376" t="s">
        <v>648</v>
      </c>
      <c r="G222" s="472" t="s">
        <v>528</v>
      </c>
      <c r="H222" s="376" t="s">
        <v>109</v>
      </c>
      <c r="I222" s="376" t="s">
        <v>648</v>
      </c>
      <c r="J222" s="376" t="s">
        <v>25</v>
      </c>
      <c r="K222" s="376" t="s">
        <v>627</v>
      </c>
      <c r="L222" s="689" t="s">
        <v>628</v>
      </c>
    </row>
    <row r="223" spans="1:12" ht="39.6">
      <c r="A223" s="376">
        <v>205</v>
      </c>
      <c r="B223" s="475">
        <v>44746</v>
      </c>
      <c r="C223" s="651" t="s">
        <v>42</v>
      </c>
      <c r="D223" s="376" t="s">
        <v>649</v>
      </c>
      <c r="E223" s="472" t="s">
        <v>172</v>
      </c>
      <c r="F223" s="376" t="s">
        <v>650</v>
      </c>
      <c r="G223" s="472" t="s">
        <v>528</v>
      </c>
      <c r="H223" s="376" t="s">
        <v>109</v>
      </c>
      <c r="I223" s="376" t="s">
        <v>650</v>
      </c>
      <c r="J223" s="376" t="s">
        <v>25</v>
      </c>
      <c r="K223" s="376" t="s">
        <v>627</v>
      </c>
      <c r="L223" s="689" t="s">
        <v>628</v>
      </c>
    </row>
    <row r="224" spans="1:12" ht="39.6">
      <c r="A224" s="376">
        <v>206</v>
      </c>
      <c r="B224" s="475">
        <v>44746</v>
      </c>
      <c r="C224" s="651" t="s">
        <v>42</v>
      </c>
      <c r="D224" s="376" t="s">
        <v>651</v>
      </c>
      <c r="E224" s="472" t="s">
        <v>172</v>
      </c>
      <c r="F224" s="376" t="s">
        <v>652</v>
      </c>
      <c r="G224" s="472" t="s">
        <v>528</v>
      </c>
      <c r="H224" s="376" t="s">
        <v>109</v>
      </c>
      <c r="I224" s="376" t="s">
        <v>652</v>
      </c>
      <c r="J224" s="376" t="s">
        <v>25</v>
      </c>
      <c r="K224" s="376" t="s">
        <v>627</v>
      </c>
      <c r="L224" s="689" t="s">
        <v>628</v>
      </c>
    </row>
    <row r="225" spans="1:12" ht="39.6">
      <c r="A225" s="511">
        <v>207</v>
      </c>
      <c r="B225" s="475">
        <v>44746</v>
      </c>
      <c r="C225" s="651" t="s">
        <v>42</v>
      </c>
      <c r="D225" s="376" t="s">
        <v>653</v>
      </c>
      <c r="E225" s="472" t="s">
        <v>172</v>
      </c>
      <c r="F225" s="376" t="s">
        <v>654</v>
      </c>
      <c r="G225" s="472" t="s">
        <v>528</v>
      </c>
      <c r="H225" s="376" t="s">
        <v>109</v>
      </c>
      <c r="I225" s="376" t="s">
        <v>654</v>
      </c>
      <c r="J225" s="376" t="s">
        <v>25</v>
      </c>
      <c r="K225" s="376" t="s">
        <v>627</v>
      </c>
      <c r="L225" s="689" t="s">
        <v>628</v>
      </c>
    </row>
    <row r="226" spans="1:12" ht="39.6">
      <c r="A226" s="376">
        <v>208</v>
      </c>
      <c r="B226" s="475">
        <v>44747</v>
      </c>
      <c r="C226" s="651" t="s">
        <v>42</v>
      </c>
      <c r="D226" s="376" t="s">
        <v>655</v>
      </c>
      <c r="E226" s="472" t="s">
        <v>182</v>
      </c>
      <c r="F226" s="376" t="s">
        <v>646</v>
      </c>
      <c r="G226" s="472" t="s">
        <v>528</v>
      </c>
      <c r="H226" s="376" t="s">
        <v>109</v>
      </c>
      <c r="I226" s="376" t="s">
        <v>646</v>
      </c>
      <c r="J226" s="376" t="s">
        <v>25</v>
      </c>
      <c r="K226" s="376" t="s">
        <v>627</v>
      </c>
      <c r="L226" s="689" t="s">
        <v>628</v>
      </c>
    </row>
    <row r="227" spans="1:12" ht="39.6">
      <c r="A227" s="376">
        <v>209</v>
      </c>
      <c r="B227" s="475">
        <v>44747</v>
      </c>
      <c r="C227" s="651" t="s">
        <v>42</v>
      </c>
      <c r="D227" s="376" t="s">
        <v>656</v>
      </c>
      <c r="E227" s="472" t="s">
        <v>182</v>
      </c>
      <c r="F227" s="376" t="s">
        <v>648</v>
      </c>
      <c r="G227" s="472" t="s">
        <v>528</v>
      </c>
      <c r="H227" s="376" t="s">
        <v>109</v>
      </c>
      <c r="I227" s="376" t="s">
        <v>648</v>
      </c>
      <c r="J227" s="376" t="s">
        <v>25</v>
      </c>
      <c r="K227" s="376" t="s">
        <v>627</v>
      </c>
      <c r="L227" s="689" t="s">
        <v>628</v>
      </c>
    </row>
    <row r="228" spans="1:12" ht="39.6">
      <c r="A228" s="511">
        <v>210</v>
      </c>
      <c r="B228" s="475">
        <v>44747</v>
      </c>
      <c r="C228" s="651" t="s">
        <v>42</v>
      </c>
      <c r="D228" s="376" t="s">
        <v>657</v>
      </c>
      <c r="E228" s="472" t="s">
        <v>182</v>
      </c>
      <c r="F228" s="376" t="s">
        <v>650</v>
      </c>
      <c r="G228" s="472" t="s">
        <v>528</v>
      </c>
      <c r="H228" s="376" t="s">
        <v>109</v>
      </c>
      <c r="I228" s="376" t="s">
        <v>650</v>
      </c>
      <c r="J228" s="376" t="s">
        <v>25</v>
      </c>
      <c r="K228" s="376" t="s">
        <v>627</v>
      </c>
      <c r="L228" s="689" t="s">
        <v>628</v>
      </c>
    </row>
    <row r="229" spans="1:12" ht="39.6">
      <c r="A229" s="376">
        <v>211</v>
      </c>
      <c r="B229" s="475">
        <v>44747</v>
      </c>
      <c r="C229" s="651" t="s">
        <v>42</v>
      </c>
      <c r="D229" s="376" t="s">
        <v>658</v>
      </c>
      <c r="E229" s="472" t="s">
        <v>182</v>
      </c>
      <c r="F229" s="376" t="s">
        <v>652</v>
      </c>
      <c r="G229" s="472" t="s">
        <v>528</v>
      </c>
      <c r="H229" s="376" t="s">
        <v>109</v>
      </c>
      <c r="I229" s="376" t="s">
        <v>652</v>
      </c>
      <c r="J229" s="376" t="s">
        <v>25</v>
      </c>
      <c r="K229" s="376" t="s">
        <v>627</v>
      </c>
      <c r="L229" s="689" t="s">
        <v>628</v>
      </c>
    </row>
    <row r="230" spans="1:12" ht="39.6">
      <c r="A230" s="376">
        <v>212</v>
      </c>
      <c r="B230" s="475">
        <v>44747</v>
      </c>
      <c r="C230" s="651" t="s">
        <v>42</v>
      </c>
      <c r="D230" s="376" t="s">
        <v>659</v>
      </c>
      <c r="E230" s="472" t="s">
        <v>182</v>
      </c>
      <c r="F230" s="376" t="s">
        <v>654</v>
      </c>
      <c r="G230" s="472" t="s">
        <v>528</v>
      </c>
      <c r="H230" s="376" t="s">
        <v>109</v>
      </c>
      <c r="I230" s="376" t="s">
        <v>654</v>
      </c>
      <c r="J230" s="376" t="s">
        <v>25</v>
      </c>
      <c r="K230" s="376" t="s">
        <v>627</v>
      </c>
      <c r="L230" s="689" t="s">
        <v>628</v>
      </c>
    </row>
    <row r="231" spans="1:12" ht="39.6">
      <c r="A231" s="511">
        <v>213</v>
      </c>
      <c r="B231" s="475">
        <v>44747</v>
      </c>
      <c r="C231" s="651" t="s">
        <v>42</v>
      </c>
      <c r="D231" s="651" t="s">
        <v>660</v>
      </c>
      <c r="E231" s="472" t="s">
        <v>184</v>
      </c>
      <c r="F231" s="376" t="s">
        <v>661</v>
      </c>
      <c r="G231" s="472" t="s">
        <v>528</v>
      </c>
      <c r="H231" s="376" t="s">
        <v>109</v>
      </c>
      <c r="I231" s="651" t="s">
        <v>661</v>
      </c>
      <c r="J231" s="376" t="s">
        <v>25</v>
      </c>
      <c r="K231" s="376" t="s">
        <v>627</v>
      </c>
      <c r="L231" s="689" t="s">
        <v>628</v>
      </c>
    </row>
    <row r="232" spans="1:12" ht="39.6">
      <c r="A232" s="376">
        <v>214</v>
      </c>
      <c r="B232" s="475">
        <v>44747</v>
      </c>
      <c r="C232" s="651" t="s">
        <v>42</v>
      </c>
      <c r="D232" s="651" t="s">
        <v>662</v>
      </c>
      <c r="E232" s="472" t="s">
        <v>184</v>
      </c>
      <c r="F232" s="376" t="s">
        <v>663</v>
      </c>
      <c r="G232" s="472" t="s">
        <v>528</v>
      </c>
      <c r="H232" s="376" t="s">
        <v>109</v>
      </c>
      <c r="I232" s="651" t="s">
        <v>663</v>
      </c>
      <c r="J232" s="376" t="s">
        <v>25</v>
      </c>
      <c r="K232" s="376" t="s">
        <v>627</v>
      </c>
      <c r="L232" s="689" t="s">
        <v>628</v>
      </c>
    </row>
    <row r="233" spans="1:12" ht="39.6">
      <c r="A233" s="376">
        <v>215</v>
      </c>
      <c r="B233" s="475">
        <v>44747</v>
      </c>
      <c r="C233" s="651" t="s">
        <v>42</v>
      </c>
      <c r="D233" s="651" t="s">
        <v>664</v>
      </c>
      <c r="E233" s="472" t="s">
        <v>184</v>
      </c>
      <c r="F233" s="376" t="s">
        <v>665</v>
      </c>
      <c r="G233" s="472" t="s">
        <v>528</v>
      </c>
      <c r="H233" s="376" t="s">
        <v>109</v>
      </c>
      <c r="I233" s="651" t="s">
        <v>665</v>
      </c>
      <c r="J233" s="376" t="s">
        <v>25</v>
      </c>
      <c r="K233" s="376" t="s">
        <v>627</v>
      </c>
      <c r="L233" s="689" t="s">
        <v>628</v>
      </c>
    </row>
    <row r="234" spans="1:12" ht="39.6">
      <c r="A234" s="511">
        <v>216</v>
      </c>
      <c r="B234" s="475">
        <v>44747</v>
      </c>
      <c r="C234" s="651" t="s">
        <v>42</v>
      </c>
      <c r="D234" s="651" t="s">
        <v>666</v>
      </c>
      <c r="E234" s="472" t="s">
        <v>184</v>
      </c>
      <c r="F234" s="376" t="s">
        <v>667</v>
      </c>
      <c r="G234" s="472" t="s">
        <v>528</v>
      </c>
      <c r="H234" s="376" t="s">
        <v>109</v>
      </c>
      <c r="I234" s="651" t="s">
        <v>667</v>
      </c>
      <c r="J234" s="376" t="s">
        <v>25</v>
      </c>
      <c r="K234" s="376" t="s">
        <v>627</v>
      </c>
      <c r="L234" s="689" t="s">
        <v>628</v>
      </c>
    </row>
    <row r="235" spans="1:12" ht="39.6">
      <c r="A235" s="376">
        <v>217</v>
      </c>
      <c r="B235" s="475">
        <v>44747</v>
      </c>
      <c r="C235" s="651" t="s">
        <v>42</v>
      </c>
      <c r="D235" s="651" t="s">
        <v>668</v>
      </c>
      <c r="E235" s="472" t="s">
        <v>184</v>
      </c>
      <c r="F235" s="376" t="s">
        <v>669</v>
      </c>
      <c r="G235" s="472" t="s">
        <v>528</v>
      </c>
      <c r="H235" s="376" t="s">
        <v>109</v>
      </c>
      <c r="I235" s="651" t="s">
        <v>669</v>
      </c>
      <c r="J235" s="376" t="s">
        <v>25</v>
      </c>
      <c r="K235" s="376" t="s">
        <v>627</v>
      </c>
      <c r="L235" s="689" t="s">
        <v>628</v>
      </c>
    </row>
    <row r="236" spans="1:12" ht="39.6">
      <c r="A236" s="376">
        <v>218</v>
      </c>
      <c r="B236" s="475">
        <v>44747</v>
      </c>
      <c r="C236" s="651" t="s">
        <v>42</v>
      </c>
      <c r="D236" s="651" t="s">
        <v>670</v>
      </c>
      <c r="E236" s="472" t="s">
        <v>184</v>
      </c>
      <c r="F236" s="376" t="s">
        <v>671</v>
      </c>
      <c r="G236" s="472" t="s">
        <v>528</v>
      </c>
      <c r="H236" s="376" t="s">
        <v>109</v>
      </c>
      <c r="I236" s="651" t="s">
        <v>671</v>
      </c>
      <c r="J236" s="376" t="s">
        <v>25</v>
      </c>
      <c r="K236" s="376" t="s">
        <v>627</v>
      </c>
      <c r="L236" s="689" t="s">
        <v>628</v>
      </c>
    </row>
    <row r="237" spans="1:12" ht="39.6">
      <c r="A237" s="511">
        <v>219</v>
      </c>
      <c r="B237" s="475">
        <v>44747</v>
      </c>
      <c r="C237" s="651" t="s">
        <v>42</v>
      </c>
      <c r="D237" s="651" t="s">
        <v>672</v>
      </c>
      <c r="E237" s="472" t="s">
        <v>188</v>
      </c>
      <c r="F237" s="376" t="s">
        <v>673</v>
      </c>
      <c r="G237" s="472" t="s">
        <v>528</v>
      </c>
      <c r="H237" s="376" t="s">
        <v>109</v>
      </c>
      <c r="I237" s="651" t="s">
        <v>673</v>
      </c>
      <c r="J237" s="376" t="s">
        <v>25</v>
      </c>
      <c r="K237" s="376" t="s">
        <v>627</v>
      </c>
      <c r="L237" s="689" t="s">
        <v>628</v>
      </c>
    </row>
    <row r="238" spans="1:12" ht="39.6">
      <c r="A238" s="376">
        <v>220</v>
      </c>
      <c r="B238" s="475">
        <v>44747</v>
      </c>
      <c r="C238" s="651" t="s">
        <v>42</v>
      </c>
      <c r="D238" s="651" t="s">
        <v>674</v>
      </c>
      <c r="E238" s="472" t="s">
        <v>188</v>
      </c>
      <c r="F238" s="376" t="s">
        <v>675</v>
      </c>
      <c r="G238" s="472" t="s">
        <v>528</v>
      </c>
      <c r="H238" s="376" t="s">
        <v>109</v>
      </c>
      <c r="I238" s="651" t="s">
        <v>675</v>
      </c>
      <c r="J238" s="376" t="s">
        <v>25</v>
      </c>
      <c r="K238" s="376" t="s">
        <v>627</v>
      </c>
      <c r="L238" s="689" t="s">
        <v>628</v>
      </c>
    </row>
    <row r="239" spans="1:12" ht="39.6">
      <c r="A239" s="376">
        <v>221</v>
      </c>
      <c r="B239" s="475">
        <v>44747</v>
      </c>
      <c r="C239" s="651" t="s">
        <v>42</v>
      </c>
      <c r="D239" s="651" t="s">
        <v>676</v>
      </c>
      <c r="E239" s="472" t="s">
        <v>188</v>
      </c>
      <c r="F239" s="376" t="s">
        <v>677</v>
      </c>
      <c r="G239" s="472" t="s">
        <v>528</v>
      </c>
      <c r="H239" s="376" t="s">
        <v>109</v>
      </c>
      <c r="I239" s="651" t="s">
        <v>677</v>
      </c>
      <c r="J239" s="376" t="s">
        <v>25</v>
      </c>
      <c r="K239" s="376" t="s">
        <v>627</v>
      </c>
      <c r="L239" s="689" t="s">
        <v>628</v>
      </c>
    </row>
    <row r="240" spans="1:12" ht="39.6">
      <c r="A240" s="511">
        <v>222</v>
      </c>
      <c r="B240" s="475">
        <v>44747</v>
      </c>
      <c r="C240" s="651" t="s">
        <v>42</v>
      </c>
      <c r="D240" s="651" t="s">
        <v>678</v>
      </c>
      <c r="E240" s="472" t="s">
        <v>188</v>
      </c>
      <c r="F240" s="376" t="s">
        <v>679</v>
      </c>
      <c r="G240" s="472" t="s">
        <v>528</v>
      </c>
      <c r="H240" s="376" t="s">
        <v>109</v>
      </c>
      <c r="I240" s="651" t="s">
        <v>679</v>
      </c>
      <c r="J240" s="376" t="s">
        <v>25</v>
      </c>
      <c r="K240" s="376" t="s">
        <v>627</v>
      </c>
      <c r="L240" s="689" t="s">
        <v>628</v>
      </c>
    </row>
    <row r="241" spans="1:12" ht="39.6">
      <c r="A241" s="376">
        <v>223</v>
      </c>
      <c r="B241" s="475">
        <v>44747</v>
      </c>
      <c r="C241" s="651" t="s">
        <v>42</v>
      </c>
      <c r="D241" s="651" t="s">
        <v>680</v>
      </c>
      <c r="E241" s="472" t="s">
        <v>188</v>
      </c>
      <c r="F241" s="376" t="s">
        <v>681</v>
      </c>
      <c r="G241" s="472" t="s">
        <v>528</v>
      </c>
      <c r="H241" s="376" t="s">
        <v>109</v>
      </c>
      <c r="I241" s="651" t="s">
        <v>681</v>
      </c>
      <c r="J241" s="376" t="s">
        <v>25</v>
      </c>
      <c r="K241" s="376" t="s">
        <v>627</v>
      </c>
      <c r="L241" s="689" t="s">
        <v>628</v>
      </c>
    </row>
    <row r="242" spans="1:12" ht="39.6">
      <c r="A242" s="376">
        <v>224</v>
      </c>
      <c r="B242" s="475">
        <v>44747</v>
      </c>
      <c r="C242" s="651" t="s">
        <v>42</v>
      </c>
      <c r="D242" s="651" t="s">
        <v>682</v>
      </c>
      <c r="E242" s="472" t="s">
        <v>188</v>
      </c>
      <c r="F242" s="376" t="s">
        <v>683</v>
      </c>
      <c r="G242" s="472" t="s">
        <v>528</v>
      </c>
      <c r="H242" s="376" t="s">
        <v>109</v>
      </c>
      <c r="I242" s="651" t="s">
        <v>683</v>
      </c>
      <c r="J242" s="376" t="s">
        <v>25</v>
      </c>
      <c r="K242" s="376" t="s">
        <v>627</v>
      </c>
      <c r="L242" s="689" t="s">
        <v>628</v>
      </c>
    </row>
    <row r="243" spans="1:12" ht="39.6">
      <c r="A243" s="511">
        <v>225</v>
      </c>
      <c r="B243" s="475">
        <v>44747</v>
      </c>
      <c r="C243" s="651" t="s">
        <v>42</v>
      </c>
      <c r="D243" s="651" t="s">
        <v>684</v>
      </c>
      <c r="E243" s="689" t="s">
        <v>190</v>
      </c>
      <c r="F243" s="376" t="s">
        <v>685</v>
      </c>
      <c r="G243" s="472" t="s">
        <v>528</v>
      </c>
      <c r="H243" s="376" t="s">
        <v>109</v>
      </c>
      <c r="I243" s="651" t="s">
        <v>685</v>
      </c>
      <c r="J243" s="376" t="s">
        <v>25</v>
      </c>
      <c r="K243" s="376" t="s">
        <v>627</v>
      </c>
      <c r="L243" s="689" t="s">
        <v>628</v>
      </c>
    </row>
    <row r="244" spans="1:12" ht="39.6">
      <c r="A244" s="376">
        <v>226</v>
      </c>
      <c r="B244" s="475">
        <v>44747</v>
      </c>
      <c r="C244" s="651" t="s">
        <v>42</v>
      </c>
      <c r="D244" s="651" t="s">
        <v>686</v>
      </c>
      <c r="E244" s="689" t="s">
        <v>190</v>
      </c>
      <c r="F244" s="376" t="s">
        <v>687</v>
      </c>
      <c r="G244" s="472" t="s">
        <v>528</v>
      </c>
      <c r="H244" s="376" t="s">
        <v>109</v>
      </c>
      <c r="I244" s="651" t="s">
        <v>687</v>
      </c>
      <c r="J244" s="376" t="s">
        <v>25</v>
      </c>
      <c r="K244" s="376" t="s">
        <v>627</v>
      </c>
      <c r="L244" s="689" t="s">
        <v>628</v>
      </c>
    </row>
    <row r="245" spans="1:12" ht="39.6">
      <c r="A245" s="376">
        <v>227</v>
      </c>
      <c r="B245" s="475">
        <v>44747</v>
      </c>
      <c r="C245" s="651" t="s">
        <v>42</v>
      </c>
      <c r="D245" s="651" t="s">
        <v>688</v>
      </c>
      <c r="E245" s="689" t="s">
        <v>190</v>
      </c>
      <c r="F245" s="376" t="s">
        <v>689</v>
      </c>
      <c r="G245" s="472" t="s">
        <v>528</v>
      </c>
      <c r="H245" s="376" t="s">
        <v>109</v>
      </c>
      <c r="I245" s="651" t="s">
        <v>689</v>
      </c>
      <c r="J245" s="376" t="s">
        <v>25</v>
      </c>
      <c r="K245" s="376" t="s">
        <v>627</v>
      </c>
      <c r="L245" s="689" t="s">
        <v>628</v>
      </c>
    </row>
    <row r="246" spans="1:12" ht="39.6">
      <c r="A246" s="511">
        <v>228</v>
      </c>
      <c r="B246" s="475">
        <v>44747</v>
      </c>
      <c r="C246" s="651" t="s">
        <v>42</v>
      </c>
      <c r="D246" s="651" t="s">
        <v>690</v>
      </c>
      <c r="E246" s="689" t="s">
        <v>190</v>
      </c>
      <c r="F246" s="376" t="s">
        <v>691</v>
      </c>
      <c r="G246" s="472" t="s">
        <v>528</v>
      </c>
      <c r="H246" s="376" t="s">
        <v>109</v>
      </c>
      <c r="I246" s="651" t="s">
        <v>691</v>
      </c>
      <c r="J246" s="376" t="s">
        <v>25</v>
      </c>
      <c r="K246" s="376" t="s">
        <v>627</v>
      </c>
      <c r="L246" s="689" t="s">
        <v>628</v>
      </c>
    </row>
    <row r="247" spans="1:12" ht="39.6">
      <c r="A247" s="376">
        <v>229</v>
      </c>
      <c r="B247" s="475">
        <v>44747</v>
      </c>
      <c r="C247" s="651" t="s">
        <v>42</v>
      </c>
      <c r="D247" s="651" t="s">
        <v>692</v>
      </c>
      <c r="E247" s="689" t="s">
        <v>190</v>
      </c>
      <c r="F247" s="376" t="s">
        <v>693</v>
      </c>
      <c r="G247" s="472" t="s">
        <v>528</v>
      </c>
      <c r="H247" s="376" t="s">
        <v>109</v>
      </c>
      <c r="I247" s="651" t="s">
        <v>693</v>
      </c>
      <c r="J247" s="376" t="s">
        <v>25</v>
      </c>
      <c r="K247" s="376" t="s">
        <v>627</v>
      </c>
      <c r="L247" s="689" t="s">
        <v>628</v>
      </c>
    </row>
    <row r="248" spans="1:12" ht="39.6">
      <c r="A248" s="376">
        <v>230</v>
      </c>
      <c r="B248" s="475">
        <v>44747</v>
      </c>
      <c r="C248" s="651" t="s">
        <v>42</v>
      </c>
      <c r="D248" s="651" t="s">
        <v>694</v>
      </c>
      <c r="E248" s="689" t="s">
        <v>190</v>
      </c>
      <c r="F248" s="376" t="s">
        <v>695</v>
      </c>
      <c r="G248" s="472" t="s">
        <v>528</v>
      </c>
      <c r="H248" s="376" t="s">
        <v>109</v>
      </c>
      <c r="I248" s="651" t="s">
        <v>695</v>
      </c>
      <c r="J248" s="376" t="s">
        <v>25</v>
      </c>
      <c r="K248" s="376" t="s">
        <v>627</v>
      </c>
      <c r="L248" s="689" t="s">
        <v>628</v>
      </c>
    </row>
    <row r="249" spans="1:12" ht="39.6">
      <c r="A249" s="511">
        <v>231</v>
      </c>
      <c r="B249" s="475">
        <v>44747</v>
      </c>
      <c r="C249" s="651" t="s">
        <v>42</v>
      </c>
      <c r="D249" s="651" t="s">
        <v>696</v>
      </c>
      <c r="E249" s="689" t="s">
        <v>192</v>
      </c>
      <c r="F249" s="376" t="s">
        <v>697</v>
      </c>
      <c r="G249" s="472" t="s">
        <v>528</v>
      </c>
      <c r="H249" s="376" t="s">
        <v>109</v>
      </c>
      <c r="I249" s="651" t="s">
        <v>697</v>
      </c>
      <c r="J249" s="376" t="s">
        <v>25</v>
      </c>
      <c r="K249" s="376" t="s">
        <v>627</v>
      </c>
      <c r="L249" s="689" t="s">
        <v>628</v>
      </c>
    </row>
    <row r="250" spans="1:12" ht="39.6">
      <c r="A250" s="376">
        <v>232</v>
      </c>
      <c r="B250" s="475">
        <v>44747</v>
      </c>
      <c r="C250" s="651" t="s">
        <v>42</v>
      </c>
      <c r="D250" s="651" t="s">
        <v>698</v>
      </c>
      <c r="E250" s="689" t="s">
        <v>192</v>
      </c>
      <c r="F250" s="376" t="s">
        <v>699</v>
      </c>
      <c r="G250" s="472" t="s">
        <v>528</v>
      </c>
      <c r="H250" s="376" t="s">
        <v>109</v>
      </c>
      <c r="I250" s="651" t="s">
        <v>699</v>
      </c>
      <c r="J250" s="376" t="s">
        <v>25</v>
      </c>
      <c r="K250" s="376" t="s">
        <v>627</v>
      </c>
      <c r="L250" s="689" t="s">
        <v>628</v>
      </c>
    </row>
    <row r="251" spans="1:12" ht="39.6">
      <c r="A251" s="376">
        <v>233</v>
      </c>
      <c r="B251" s="475">
        <v>44747</v>
      </c>
      <c r="C251" s="651" t="s">
        <v>42</v>
      </c>
      <c r="D251" s="651" t="s">
        <v>700</v>
      </c>
      <c r="E251" s="689" t="s">
        <v>192</v>
      </c>
      <c r="F251" s="376" t="s">
        <v>701</v>
      </c>
      <c r="G251" s="472" t="s">
        <v>528</v>
      </c>
      <c r="H251" s="376" t="s">
        <v>109</v>
      </c>
      <c r="I251" s="651" t="s">
        <v>701</v>
      </c>
      <c r="J251" s="376" t="s">
        <v>25</v>
      </c>
      <c r="K251" s="376" t="s">
        <v>627</v>
      </c>
      <c r="L251" s="689" t="s">
        <v>628</v>
      </c>
    </row>
    <row r="252" spans="1:12" ht="39.6">
      <c r="A252" s="511">
        <v>234</v>
      </c>
      <c r="B252" s="475">
        <v>44747</v>
      </c>
      <c r="C252" s="651" t="s">
        <v>42</v>
      </c>
      <c r="D252" s="651" t="s">
        <v>702</v>
      </c>
      <c r="E252" s="689" t="s">
        <v>192</v>
      </c>
      <c r="F252" s="376" t="s">
        <v>703</v>
      </c>
      <c r="G252" s="472" t="s">
        <v>528</v>
      </c>
      <c r="H252" s="376" t="s">
        <v>109</v>
      </c>
      <c r="I252" s="651" t="s">
        <v>703</v>
      </c>
      <c r="J252" s="376" t="s">
        <v>25</v>
      </c>
      <c r="K252" s="376" t="s">
        <v>627</v>
      </c>
      <c r="L252" s="689" t="s">
        <v>628</v>
      </c>
    </row>
    <row r="253" spans="1:12" ht="39.6">
      <c r="A253" s="376">
        <v>235</v>
      </c>
      <c r="B253" s="475">
        <v>44747</v>
      </c>
      <c r="C253" s="651" t="s">
        <v>42</v>
      </c>
      <c r="D253" s="651" t="s">
        <v>704</v>
      </c>
      <c r="E253" s="689" t="s">
        <v>192</v>
      </c>
      <c r="F253" s="376" t="s">
        <v>705</v>
      </c>
      <c r="G253" s="472" t="s">
        <v>528</v>
      </c>
      <c r="H253" s="376" t="s">
        <v>109</v>
      </c>
      <c r="I253" s="651" t="s">
        <v>705</v>
      </c>
      <c r="J253" s="376" t="s">
        <v>25</v>
      </c>
      <c r="K253" s="376" t="s">
        <v>627</v>
      </c>
      <c r="L253" s="689" t="s">
        <v>628</v>
      </c>
    </row>
    <row r="254" spans="1:12" ht="51" customHeight="1">
      <c r="A254" s="376">
        <v>236</v>
      </c>
      <c r="B254" s="475">
        <v>44747</v>
      </c>
      <c r="C254" s="651" t="s">
        <v>42</v>
      </c>
      <c r="D254" s="651" t="s">
        <v>706</v>
      </c>
      <c r="E254" s="689" t="s">
        <v>192</v>
      </c>
      <c r="F254" s="376" t="s">
        <v>707</v>
      </c>
      <c r="G254" s="472" t="s">
        <v>528</v>
      </c>
      <c r="H254" s="376" t="s">
        <v>109</v>
      </c>
      <c r="I254" s="651" t="s">
        <v>707</v>
      </c>
      <c r="J254" s="376" t="s">
        <v>25</v>
      </c>
      <c r="K254" s="376" t="s">
        <v>627</v>
      </c>
      <c r="L254" s="689" t="s">
        <v>628</v>
      </c>
    </row>
    <row r="255" spans="1:12" ht="34.5" customHeight="1">
      <c r="A255" s="686">
        <v>237</v>
      </c>
      <c r="B255" s="475">
        <v>44750</v>
      </c>
      <c r="C255" s="651" t="s">
        <v>42</v>
      </c>
      <c r="D255" s="376" t="s">
        <v>272</v>
      </c>
      <c r="E255" s="472" t="s">
        <v>97</v>
      </c>
      <c r="F255" s="376" t="s">
        <v>273</v>
      </c>
      <c r="G255" s="472" t="s">
        <v>358</v>
      </c>
      <c r="H255" s="376" t="s">
        <v>77</v>
      </c>
      <c r="I255" s="273" t="s">
        <v>708</v>
      </c>
      <c r="J255" s="273" t="s">
        <v>709</v>
      </c>
      <c r="K255" s="376" t="s">
        <v>710</v>
      </c>
      <c r="L255" s="651" t="s">
        <v>711</v>
      </c>
    </row>
    <row r="256" spans="1:12" ht="52.35" customHeight="1">
      <c r="A256" s="686">
        <v>238</v>
      </c>
      <c r="B256" s="714">
        <v>44750</v>
      </c>
      <c r="C256" s="684" t="s">
        <v>42</v>
      </c>
      <c r="D256" s="76" t="s">
        <v>712</v>
      </c>
      <c r="E256" s="472" t="s">
        <v>97</v>
      </c>
      <c r="F256" s="376" t="s">
        <v>713</v>
      </c>
      <c r="G256" s="472" t="s">
        <v>358</v>
      </c>
      <c r="H256" s="376" t="s">
        <v>77</v>
      </c>
      <c r="I256" s="658" t="s">
        <v>714</v>
      </c>
      <c r="J256" s="273" t="s">
        <v>715</v>
      </c>
      <c r="K256" s="376" t="s">
        <v>710</v>
      </c>
      <c r="L256" s="651" t="s">
        <v>711</v>
      </c>
    </row>
    <row r="257" spans="1:12" ht="37.35" customHeight="1">
      <c r="A257" s="686">
        <v>239</v>
      </c>
      <c r="B257" s="714">
        <v>44750</v>
      </c>
      <c r="C257" s="684" t="s">
        <v>42</v>
      </c>
      <c r="D257" s="76" t="s">
        <v>712</v>
      </c>
      <c r="E257" s="472" t="s">
        <v>97</v>
      </c>
      <c r="F257" s="376" t="s">
        <v>713</v>
      </c>
      <c r="G257" s="472" t="s">
        <v>358</v>
      </c>
      <c r="H257" s="376" t="s">
        <v>77</v>
      </c>
      <c r="I257" s="273" t="s">
        <v>716</v>
      </c>
      <c r="J257" s="273" t="s">
        <v>717</v>
      </c>
      <c r="K257" s="376" t="s">
        <v>710</v>
      </c>
      <c r="L257" s="651" t="s">
        <v>711</v>
      </c>
    </row>
    <row r="258" spans="1:12" ht="43.5" customHeight="1">
      <c r="A258" s="686">
        <v>240</v>
      </c>
      <c r="B258" s="714">
        <v>44750</v>
      </c>
      <c r="C258" s="684" t="s">
        <v>42</v>
      </c>
      <c r="D258" s="76" t="s">
        <v>712</v>
      </c>
      <c r="E258" s="472" t="s">
        <v>97</v>
      </c>
      <c r="F258" s="376" t="s">
        <v>713</v>
      </c>
      <c r="G258" s="472" t="s">
        <v>358</v>
      </c>
      <c r="H258" s="376" t="s">
        <v>77</v>
      </c>
      <c r="I258" s="273" t="s">
        <v>718</v>
      </c>
      <c r="J258" s="273" t="s">
        <v>719</v>
      </c>
      <c r="K258" s="376" t="s">
        <v>710</v>
      </c>
      <c r="L258" s="651" t="s">
        <v>711</v>
      </c>
    </row>
    <row r="259" spans="1:12" ht="39.6">
      <c r="A259" s="686">
        <v>241</v>
      </c>
      <c r="B259" s="714">
        <v>44750</v>
      </c>
      <c r="C259" s="684" t="s">
        <v>42</v>
      </c>
      <c r="D259" s="76" t="s">
        <v>289</v>
      </c>
      <c r="E259" s="472" t="s">
        <v>97</v>
      </c>
      <c r="F259" s="376" t="s">
        <v>290</v>
      </c>
      <c r="G259" s="472" t="s">
        <v>358</v>
      </c>
      <c r="H259" s="376" t="s">
        <v>77</v>
      </c>
      <c r="I259" s="658" t="s">
        <v>720</v>
      </c>
      <c r="J259" s="658" t="s">
        <v>721</v>
      </c>
      <c r="K259" s="376" t="s">
        <v>710</v>
      </c>
      <c r="L259" s="651" t="s">
        <v>711</v>
      </c>
    </row>
    <row r="260" spans="1:12" ht="44.85" customHeight="1">
      <c r="A260" s="686">
        <v>242</v>
      </c>
      <c r="B260" s="714">
        <v>44750</v>
      </c>
      <c r="C260" s="684" t="s">
        <v>42</v>
      </c>
      <c r="D260" s="76" t="s">
        <v>301</v>
      </c>
      <c r="E260" s="472" t="s">
        <v>97</v>
      </c>
      <c r="F260" s="376" t="s">
        <v>302</v>
      </c>
      <c r="G260" s="472" t="s">
        <v>358</v>
      </c>
      <c r="H260" s="376" t="s">
        <v>77</v>
      </c>
      <c r="I260" s="658" t="s">
        <v>722</v>
      </c>
      <c r="J260" s="658" t="s">
        <v>723</v>
      </c>
      <c r="K260" s="376" t="s">
        <v>710</v>
      </c>
      <c r="L260" s="651" t="s">
        <v>711</v>
      </c>
    </row>
    <row r="261" spans="1:12" ht="75" customHeight="1">
      <c r="A261" s="686">
        <v>243</v>
      </c>
      <c r="B261" s="714">
        <v>44750</v>
      </c>
      <c r="C261" s="684" t="s">
        <v>42</v>
      </c>
      <c r="D261" s="76" t="s">
        <v>301</v>
      </c>
      <c r="E261" s="472" t="s">
        <v>97</v>
      </c>
      <c r="F261" s="376" t="s">
        <v>302</v>
      </c>
      <c r="G261" s="472" t="s">
        <v>358</v>
      </c>
      <c r="H261" s="376" t="s">
        <v>77</v>
      </c>
      <c r="I261" s="273" t="s">
        <v>724</v>
      </c>
      <c r="J261" s="273" t="s">
        <v>725</v>
      </c>
      <c r="K261" s="376" t="s">
        <v>710</v>
      </c>
      <c r="L261" s="651" t="s">
        <v>711</v>
      </c>
    </row>
    <row r="262" spans="1:12" ht="46.35" customHeight="1">
      <c r="A262" s="686">
        <v>244</v>
      </c>
      <c r="B262" s="714">
        <v>44750</v>
      </c>
      <c r="C262" s="684" t="s">
        <v>42</v>
      </c>
      <c r="D262" s="660" t="s">
        <v>726</v>
      </c>
      <c r="E262" s="472" t="s">
        <v>310</v>
      </c>
      <c r="F262" s="376" t="s">
        <v>25</v>
      </c>
      <c r="G262" s="472" t="s">
        <v>372</v>
      </c>
      <c r="H262" s="376" t="s">
        <v>77</v>
      </c>
      <c r="I262" s="273" t="s">
        <v>727</v>
      </c>
      <c r="J262" s="690" t="s">
        <v>728</v>
      </c>
      <c r="K262" s="172" t="s">
        <v>729</v>
      </c>
      <c r="L262" s="793" t="s">
        <v>711</v>
      </c>
    </row>
    <row r="263" spans="1:12" ht="142.35" customHeight="1">
      <c r="A263" s="686">
        <v>245</v>
      </c>
      <c r="B263" s="714">
        <v>44750</v>
      </c>
      <c r="C263" s="684" t="s">
        <v>42</v>
      </c>
      <c r="D263" s="660" t="s">
        <v>730</v>
      </c>
      <c r="E263" s="273" t="s">
        <v>310</v>
      </c>
      <c r="F263" s="660" t="s">
        <v>731</v>
      </c>
      <c r="G263" s="472" t="s">
        <v>565</v>
      </c>
      <c r="H263" s="376" t="s">
        <v>77</v>
      </c>
      <c r="I263" s="273" t="s">
        <v>732</v>
      </c>
      <c r="J263" s="273" t="s">
        <v>733</v>
      </c>
      <c r="K263" s="172" t="s">
        <v>729</v>
      </c>
      <c r="L263" s="793" t="s">
        <v>81</v>
      </c>
    </row>
    <row r="264" spans="1:12" ht="142.35" customHeight="1">
      <c r="A264" s="686">
        <v>246</v>
      </c>
      <c r="B264" s="714">
        <v>44750</v>
      </c>
      <c r="C264" s="684" t="s">
        <v>42</v>
      </c>
      <c r="D264" s="660" t="s">
        <v>734</v>
      </c>
      <c r="E264" s="273" t="s">
        <v>310</v>
      </c>
      <c r="F264" s="660" t="s">
        <v>731</v>
      </c>
      <c r="G264" s="472" t="s">
        <v>565</v>
      </c>
      <c r="H264" s="376" t="s">
        <v>77</v>
      </c>
      <c r="I264" s="273" t="s">
        <v>735</v>
      </c>
      <c r="J264" s="273" t="s">
        <v>736</v>
      </c>
      <c r="K264" s="172" t="s">
        <v>729</v>
      </c>
      <c r="L264" s="793" t="s">
        <v>81</v>
      </c>
    </row>
    <row r="265" spans="1:12" ht="142.35" customHeight="1">
      <c r="A265" s="686">
        <v>247</v>
      </c>
      <c r="B265" s="714">
        <v>44750</v>
      </c>
      <c r="C265" s="684" t="s">
        <v>42</v>
      </c>
      <c r="D265" s="660" t="s">
        <v>25</v>
      </c>
      <c r="E265" s="273" t="s">
        <v>310</v>
      </c>
      <c r="F265" s="660" t="s">
        <v>25</v>
      </c>
      <c r="G265" s="472" t="s">
        <v>372</v>
      </c>
      <c r="H265" s="376" t="s">
        <v>77</v>
      </c>
      <c r="I265" s="472" t="s">
        <v>737</v>
      </c>
      <c r="J265" s="709" t="s">
        <v>738</v>
      </c>
      <c r="K265" s="172" t="s">
        <v>729</v>
      </c>
      <c r="L265" s="793" t="s">
        <v>81</v>
      </c>
    </row>
    <row r="266" spans="1:12" ht="54" customHeight="1">
      <c r="A266" s="686">
        <v>248</v>
      </c>
      <c r="B266" s="714">
        <v>44750</v>
      </c>
      <c r="C266" s="684" t="s">
        <v>42</v>
      </c>
      <c r="D266" s="76" t="s">
        <v>739</v>
      </c>
      <c r="E266" s="472" t="s">
        <v>125</v>
      </c>
      <c r="F266" s="376" t="s">
        <v>740</v>
      </c>
      <c r="G266" s="472" t="s">
        <v>358</v>
      </c>
      <c r="H266" s="376" t="s">
        <v>77</v>
      </c>
      <c r="I266" s="273" t="s">
        <v>741</v>
      </c>
      <c r="J266" s="690" t="s">
        <v>742</v>
      </c>
      <c r="K266" s="172" t="s">
        <v>743</v>
      </c>
      <c r="L266" s="793" t="s">
        <v>711</v>
      </c>
    </row>
    <row r="267" spans="1:12" ht="66">
      <c r="A267" s="686">
        <v>249</v>
      </c>
      <c r="B267" s="714">
        <v>44750</v>
      </c>
      <c r="C267" s="684" t="s">
        <v>42</v>
      </c>
      <c r="D267" s="660" t="s">
        <v>744</v>
      </c>
      <c r="E267" s="472" t="s">
        <v>745</v>
      </c>
      <c r="F267" s="376" t="s">
        <v>25</v>
      </c>
      <c r="G267" s="472" t="s">
        <v>372</v>
      </c>
      <c r="H267" s="376" t="s">
        <v>77</v>
      </c>
      <c r="I267" s="658" t="s">
        <v>746</v>
      </c>
      <c r="J267" s="690" t="s">
        <v>747</v>
      </c>
      <c r="K267" s="172" t="s">
        <v>748</v>
      </c>
      <c r="L267" s="793" t="s">
        <v>711</v>
      </c>
    </row>
    <row r="268" spans="1:12" ht="39.6">
      <c r="A268" s="686">
        <v>250</v>
      </c>
      <c r="B268" s="714">
        <v>44750</v>
      </c>
      <c r="C268" s="684" t="s">
        <v>42</v>
      </c>
      <c r="D268" s="660" t="s">
        <v>749</v>
      </c>
      <c r="E268" s="472" t="s">
        <v>750</v>
      </c>
      <c r="F268" s="376" t="s">
        <v>751</v>
      </c>
      <c r="G268" s="472" t="s">
        <v>358</v>
      </c>
      <c r="H268" s="376" t="s">
        <v>77</v>
      </c>
      <c r="I268" s="658" t="s">
        <v>752</v>
      </c>
      <c r="J268" s="690" t="s">
        <v>753</v>
      </c>
      <c r="K268" s="376" t="s">
        <v>710</v>
      </c>
      <c r="L268" s="793" t="s">
        <v>711</v>
      </c>
    </row>
    <row r="269" spans="1:12" ht="47.85" customHeight="1">
      <c r="A269" s="686">
        <v>251</v>
      </c>
      <c r="B269" s="714">
        <v>44750</v>
      </c>
      <c r="C269" s="684" t="s">
        <v>42</v>
      </c>
      <c r="D269" s="660" t="s">
        <v>754</v>
      </c>
      <c r="E269" s="472" t="s">
        <v>750</v>
      </c>
      <c r="F269" s="376" t="s">
        <v>755</v>
      </c>
      <c r="G269" s="472" t="s">
        <v>358</v>
      </c>
      <c r="H269" s="376" t="s">
        <v>77</v>
      </c>
      <c r="I269" s="273" t="s">
        <v>756</v>
      </c>
      <c r="J269" s="690" t="s">
        <v>757</v>
      </c>
      <c r="K269" s="376" t="s">
        <v>710</v>
      </c>
      <c r="L269" s="793" t="s">
        <v>711</v>
      </c>
    </row>
    <row r="270" spans="1:12" ht="44.85" customHeight="1">
      <c r="A270" s="686">
        <v>252</v>
      </c>
      <c r="B270" s="714">
        <v>44750</v>
      </c>
      <c r="C270" s="684" t="s">
        <v>42</v>
      </c>
      <c r="D270" s="660" t="s">
        <v>754</v>
      </c>
      <c r="E270" s="472" t="s">
        <v>750</v>
      </c>
      <c r="F270" s="376" t="s">
        <v>755</v>
      </c>
      <c r="G270" s="472" t="s">
        <v>358</v>
      </c>
      <c r="H270" s="376" t="s">
        <v>77</v>
      </c>
      <c r="I270" s="273" t="s">
        <v>758</v>
      </c>
      <c r="J270" s="690" t="s">
        <v>759</v>
      </c>
      <c r="K270" s="376" t="s">
        <v>710</v>
      </c>
      <c r="L270" s="793" t="s">
        <v>711</v>
      </c>
    </row>
    <row r="271" spans="1:12" ht="52.5" customHeight="1">
      <c r="A271" s="686">
        <v>253</v>
      </c>
      <c r="B271" s="714">
        <v>44750</v>
      </c>
      <c r="C271" s="684" t="s">
        <v>42</v>
      </c>
      <c r="D271" s="76" t="s">
        <v>760</v>
      </c>
      <c r="E271" s="472" t="s">
        <v>200</v>
      </c>
      <c r="F271" s="376" t="s">
        <v>761</v>
      </c>
      <c r="G271" s="472" t="s">
        <v>358</v>
      </c>
      <c r="H271" s="376" t="s">
        <v>77</v>
      </c>
      <c r="I271" s="172" t="s">
        <v>762</v>
      </c>
      <c r="J271" s="691" t="s">
        <v>763</v>
      </c>
      <c r="K271" s="172" t="s">
        <v>764</v>
      </c>
      <c r="L271" s="793" t="s">
        <v>711</v>
      </c>
    </row>
    <row r="272" spans="1:12" ht="144" customHeight="1">
      <c r="A272" s="686">
        <v>254</v>
      </c>
      <c r="B272" s="714">
        <v>44750</v>
      </c>
      <c r="C272" s="684" t="s">
        <v>42</v>
      </c>
      <c r="D272" s="686" t="s">
        <v>765</v>
      </c>
      <c r="E272" s="697" t="s">
        <v>92</v>
      </c>
      <c r="F272" s="472" t="s">
        <v>766</v>
      </c>
      <c r="G272" s="472" t="s">
        <v>767</v>
      </c>
      <c r="H272" s="376" t="s">
        <v>77</v>
      </c>
      <c r="I272" s="692" t="s">
        <v>768</v>
      </c>
      <c r="J272" s="692" t="s">
        <v>769</v>
      </c>
      <c r="K272" s="273" t="s">
        <v>770</v>
      </c>
      <c r="L272" s="793" t="s">
        <v>711</v>
      </c>
    </row>
    <row r="273" spans="1:13" ht="181.5" customHeight="1">
      <c r="A273" s="686">
        <v>255</v>
      </c>
      <c r="B273" s="714">
        <v>44750</v>
      </c>
      <c r="C273" s="684" t="s">
        <v>42</v>
      </c>
      <c r="D273" s="686" t="s">
        <v>765</v>
      </c>
      <c r="E273" s="697" t="s">
        <v>92</v>
      </c>
      <c r="F273" s="472" t="s">
        <v>766</v>
      </c>
      <c r="G273" s="708" t="s">
        <v>771</v>
      </c>
      <c r="H273" s="511" t="s">
        <v>77</v>
      </c>
      <c r="I273" s="692" t="s">
        <v>772</v>
      </c>
      <c r="J273" s="693" t="s">
        <v>773</v>
      </c>
      <c r="K273" s="273" t="s">
        <v>774</v>
      </c>
      <c r="L273" s="793" t="s">
        <v>711</v>
      </c>
    </row>
    <row r="274" spans="1:13" ht="52.8">
      <c r="A274" s="686">
        <v>256</v>
      </c>
      <c r="B274" s="714">
        <v>44750</v>
      </c>
      <c r="C274" s="684" t="s">
        <v>42</v>
      </c>
      <c r="D274" s="687" t="s">
        <v>314</v>
      </c>
      <c r="E274" s="710" t="s">
        <v>315</v>
      </c>
      <c r="F274" s="511" t="s">
        <v>316</v>
      </c>
      <c r="G274" s="708" t="s">
        <v>358</v>
      </c>
      <c r="H274" s="511" t="s">
        <v>77</v>
      </c>
      <c r="I274" s="692" t="s">
        <v>775</v>
      </c>
      <c r="J274" s="693" t="s">
        <v>776</v>
      </c>
      <c r="K274" s="376" t="s">
        <v>710</v>
      </c>
      <c r="L274" s="793" t="s">
        <v>711</v>
      </c>
    </row>
    <row r="275" spans="1:13" ht="52.8">
      <c r="A275" s="686">
        <v>257</v>
      </c>
      <c r="B275" s="714">
        <v>44750</v>
      </c>
      <c r="C275" s="684" t="s">
        <v>42</v>
      </c>
      <c r="D275" s="501" t="s">
        <v>25</v>
      </c>
      <c r="E275" s="500" t="s">
        <v>125</v>
      </c>
      <c r="F275" s="501" t="s">
        <v>25</v>
      </c>
      <c r="G275" s="500" t="s">
        <v>372</v>
      </c>
      <c r="H275" s="501" t="s">
        <v>77</v>
      </c>
      <c r="I275" s="503" t="s">
        <v>511</v>
      </c>
      <c r="J275" s="694" t="s">
        <v>777</v>
      </c>
      <c r="K275" s="172" t="s">
        <v>778</v>
      </c>
      <c r="L275" s="793" t="s">
        <v>711</v>
      </c>
    </row>
    <row r="276" spans="1:13" ht="43.35" customHeight="1">
      <c r="A276" s="686">
        <v>258</v>
      </c>
      <c r="B276" s="714">
        <v>44750</v>
      </c>
      <c r="C276" s="684" t="s">
        <v>42</v>
      </c>
      <c r="D276" s="472" t="s">
        <v>25</v>
      </c>
      <c r="E276" s="472" t="s">
        <v>92</v>
      </c>
      <c r="F276" s="472" t="s">
        <v>25</v>
      </c>
      <c r="G276" s="472" t="s">
        <v>372</v>
      </c>
      <c r="H276" s="472" t="s">
        <v>77</v>
      </c>
      <c r="I276" s="172" t="s">
        <v>779</v>
      </c>
      <c r="J276" s="691" t="s">
        <v>780</v>
      </c>
      <c r="K276" s="273" t="s">
        <v>781</v>
      </c>
      <c r="L276" s="793" t="s">
        <v>711</v>
      </c>
    </row>
    <row r="277" spans="1:13" ht="76.5" customHeight="1">
      <c r="A277" s="686">
        <v>259</v>
      </c>
      <c r="B277" s="714">
        <v>44750</v>
      </c>
      <c r="C277" s="684" t="s">
        <v>42</v>
      </c>
      <c r="D277" s="472" t="s">
        <v>25</v>
      </c>
      <c r="E277" s="472" t="s">
        <v>92</v>
      </c>
      <c r="F277" s="376" t="s">
        <v>25</v>
      </c>
      <c r="G277" s="472" t="s">
        <v>372</v>
      </c>
      <c r="H277" s="472" t="s">
        <v>77</v>
      </c>
      <c r="I277" s="697" t="s">
        <v>782</v>
      </c>
      <c r="J277" s="695" t="s">
        <v>783</v>
      </c>
      <c r="K277" s="273" t="s">
        <v>784</v>
      </c>
      <c r="L277" s="793" t="s">
        <v>711</v>
      </c>
    </row>
    <row r="278" spans="1:13" ht="66">
      <c r="A278" s="686">
        <v>260</v>
      </c>
      <c r="B278" s="714">
        <v>44750</v>
      </c>
      <c r="C278" s="684" t="s">
        <v>42</v>
      </c>
      <c r="D278" s="688" t="s">
        <v>785</v>
      </c>
      <c r="E278" s="500" t="s">
        <v>92</v>
      </c>
      <c r="F278" s="688" t="s">
        <v>786</v>
      </c>
      <c r="G278" s="500" t="s">
        <v>358</v>
      </c>
      <c r="H278" s="501" t="s">
        <v>77</v>
      </c>
      <c r="I278" s="698" t="s">
        <v>787</v>
      </c>
      <c r="J278" s="696" t="s">
        <v>788</v>
      </c>
      <c r="K278" s="273" t="s">
        <v>784</v>
      </c>
      <c r="L278" s="793" t="s">
        <v>711</v>
      </c>
    </row>
    <row r="279" spans="1:13" ht="104.85" customHeight="1">
      <c r="A279" s="686">
        <v>261</v>
      </c>
      <c r="B279" s="715">
        <v>44750</v>
      </c>
      <c r="C279" s="689" t="s">
        <v>42</v>
      </c>
      <c r="D279" s="172" t="s">
        <v>765</v>
      </c>
      <c r="E279" s="689" t="s">
        <v>92</v>
      </c>
      <c r="F279" s="172" t="s">
        <v>766</v>
      </c>
      <c r="G279" s="689" t="s">
        <v>358</v>
      </c>
      <c r="H279" s="689" t="s">
        <v>77</v>
      </c>
      <c r="I279" s="273" t="s">
        <v>789</v>
      </c>
      <c r="J279" s="690" t="s">
        <v>790</v>
      </c>
      <c r="K279" s="273" t="s">
        <v>784</v>
      </c>
      <c r="L279" s="793" t="s">
        <v>711</v>
      </c>
    </row>
    <row r="280" spans="1:13" ht="218.85" customHeight="1">
      <c r="A280" s="686">
        <v>262</v>
      </c>
      <c r="B280" s="715">
        <v>44750</v>
      </c>
      <c r="C280" s="689" t="s">
        <v>42</v>
      </c>
      <c r="D280" s="172" t="s">
        <v>791</v>
      </c>
      <c r="E280" s="689" t="s">
        <v>92</v>
      </c>
      <c r="F280" s="172" t="s">
        <v>792</v>
      </c>
      <c r="G280" s="689" t="s">
        <v>358</v>
      </c>
      <c r="H280" s="689" t="s">
        <v>77</v>
      </c>
      <c r="I280" s="273" t="s">
        <v>793</v>
      </c>
      <c r="J280" s="690" t="s">
        <v>794</v>
      </c>
      <c r="K280" s="273" t="s">
        <v>784</v>
      </c>
      <c r="L280" s="794" t="s">
        <v>711</v>
      </c>
      <c r="M280" s="685"/>
    </row>
    <row r="281" spans="1:13" ht="95.85" customHeight="1">
      <c r="A281" s="686">
        <v>263</v>
      </c>
      <c r="B281" s="715">
        <v>44750</v>
      </c>
      <c r="C281" s="689" t="s">
        <v>42</v>
      </c>
      <c r="D281" s="689" t="s">
        <v>25</v>
      </c>
      <c r="E281" s="689" t="s">
        <v>133</v>
      </c>
      <c r="F281" s="689" t="s">
        <v>25</v>
      </c>
      <c r="G281" s="689" t="s">
        <v>372</v>
      </c>
      <c r="H281" s="689" t="s">
        <v>77</v>
      </c>
      <c r="I281" s="273" t="s">
        <v>550</v>
      </c>
      <c r="J281" s="690" t="s">
        <v>795</v>
      </c>
      <c r="K281" s="273" t="s">
        <v>784</v>
      </c>
      <c r="L281" s="794" t="s">
        <v>711</v>
      </c>
      <c r="M281" s="685"/>
    </row>
    <row r="282" spans="1:13" ht="29.85" customHeight="1">
      <c r="A282" s="686">
        <v>264</v>
      </c>
      <c r="B282" s="715">
        <v>44753</v>
      </c>
      <c r="C282" s="689" t="s">
        <v>42</v>
      </c>
      <c r="D282" s="689" t="s">
        <v>796</v>
      </c>
      <c r="E282" s="689" t="s">
        <v>92</v>
      </c>
      <c r="F282" s="172" t="s">
        <v>797</v>
      </c>
      <c r="G282" s="689" t="s">
        <v>162</v>
      </c>
      <c r="H282" s="689" t="s">
        <v>77</v>
      </c>
      <c r="I282" s="273" t="s">
        <v>798</v>
      </c>
      <c r="J282" s="273" t="s">
        <v>799</v>
      </c>
      <c r="K282" s="172" t="s">
        <v>800</v>
      </c>
      <c r="L282" s="794" t="s">
        <v>711</v>
      </c>
      <c r="M282" s="685"/>
    </row>
    <row r="283" spans="1:13" ht="17.100000000000001" customHeight="1">
      <c r="A283" s="686">
        <v>265</v>
      </c>
      <c r="B283" s="715">
        <v>44753</v>
      </c>
      <c r="C283" s="689" t="s">
        <v>42</v>
      </c>
      <c r="D283" s="689" t="s">
        <v>796</v>
      </c>
      <c r="E283" s="689" t="s">
        <v>92</v>
      </c>
      <c r="F283" s="172" t="s">
        <v>797</v>
      </c>
      <c r="G283" s="689" t="s">
        <v>66</v>
      </c>
      <c r="H283" s="689" t="s">
        <v>77</v>
      </c>
      <c r="I283" s="689" t="s">
        <v>801</v>
      </c>
      <c r="J283" s="689" t="s">
        <v>797</v>
      </c>
      <c r="K283" s="172" t="s">
        <v>802</v>
      </c>
      <c r="L283" s="689"/>
      <c r="M283" s="685"/>
    </row>
    <row r="284" spans="1:13">
      <c r="A284" s="686">
        <v>266</v>
      </c>
      <c r="B284" s="715">
        <v>44753</v>
      </c>
      <c r="C284" s="689" t="s">
        <v>42</v>
      </c>
      <c r="D284" s="172" t="s">
        <v>803</v>
      </c>
      <c r="E284" s="172" t="s">
        <v>92</v>
      </c>
      <c r="F284" s="172" t="s">
        <v>804</v>
      </c>
      <c r="G284" s="689" t="s">
        <v>116</v>
      </c>
      <c r="H284" s="689" t="s">
        <v>77</v>
      </c>
      <c r="I284" s="172" t="s">
        <v>805</v>
      </c>
      <c r="J284" s="691" t="s">
        <v>806</v>
      </c>
      <c r="K284" s="172" t="s">
        <v>807</v>
      </c>
      <c r="L284" s="794" t="s">
        <v>711</v>
      </c>
      <c r="M284" s="685"/>
    </row>
    <row r="285" spans="1:13" ht="57.6" customHeight="1">
      <c r="A285" s="686">
        <v>267</v>
      </c>
      <c r="B285" s="715">
        <v>44753</v>
      </c>
      <c r="C285" s="689" t="s">
        <v>42</v>
      </c>
      <c r="D285" s="172" t="s">
        <v>803</v>
      </c>
      <c r="E285" s="172" t="s">
        <v>92</v>
      </c>
      <c r="F285" s="172" t="s">
        <v>804</v>
      </c>
      <c r="G285" s="689" t="s">
        <v>528</v>
      </c>
      <c r="H285" s="689" t="s">
        <v>77</v>
      </c>
      <c r="I285" s="172" t="s">
        <v>808</v>
      </c>
      <c r="J285" s="172" t="s">
        <v>809</v>
      </c>
      <c r="K285" s="172" t="s">
        <v>810</v>
      </c>
      <c r="L285" s="651" t="s">
        <v>711</v>
      </c>
    </row>
    <row r="286" spans="1:13">
      <c r="A286" s="686">
        <v>268</v>
      </c>
      <c r="B286" s="711">
        <v>44753</v>
      </c>
      <c r="C286" s="376" t="s">
        <v>42</v>
      </c>
      <c r="D286" s="376" t="s">
        <v>25</v>
      </c>
      <c r="E286" s="472" t="s">
        <v>583</v>
      </c>
      <c r="F286" s="376" t="s">
        <v>811</v>
      </c>
      <c r="G286" s="472" t="s">
        <v>812</v>
      </c>
      <c r="H286" s="376" t="s">
        <v>94</v>
      </c>
      <c r="I286" s="376" t="s">
        <v>25</v>
      </c>
      <c r="J286" s="376" t="s">
        <v>811</v>
      </c>
      <c r="K286" s="376" t="s">
        <v>813</v>
      </c>
      <c r="L286" s="651" t="s">
        <v>814</v>
      </c>
    </row>
    <row r="287" spans="1:13">
      <c r="A287" s="686">
        <v>269</v>
      </c>
      <c r="B287" s="711">
        <v>44755</v>
      </c>
      <c r="C287" s="376" t="s">
        <v>42</v>
      </c>
      <c r="D287" s="376" t="s">
        <v>815</v>
      </c>
      <c r="E287" s="472" t="s">
        <v>349</v>
      </c>
      <c r="F287" s="376" t="s">
        <v>816</v>
      </c>
      <c r="G287" s="472" t="s">
        <v>116</v>
      </c>
      <c r="H287" s="376" t="s">
        <v>77</v>
      </c>
      <c r="I287" s="273" t="s">
        <v>817</v>
      </c>
      <c r="J287" s="273" t="s">
        <v>818</v>
      </c>
      <c r="K287" s="472" t="s">
        <v>819</v>
      </c>
      <c r="L287" s="651" t="s">
        <v>711</v>
      </c>
    </row>
    <row r="288" spans="1:13">
      <c r="A288" s="686">
        <v>270</v>
      </c>
      <c r="B288" s="711">
        <v>44755</v>
      </c>
      <c r="C288" s="376" t="s">
        <v>42</v>
      </c>
      <c r="D288" s="376" t="s">
        <v>820</v>
      </c>
      <c r="E288" s="472" t="s">
        <v>97</v>
      </c>
      <c r="F288" s="376" t="s">
        <v>816</v>
      </c>
      <c r="G288" s="472" t="s">
        <v>116</v>
      </c>
      <c r="H288" s="376" t="s">
        <v>77</v>
      </c>
      <c r="I288" s="273" t="s">
        <v>817</v>
      </c>
      <c r="J288" s="273" t="s">
        <v>818</v>
      </c>
      <c r="K288" s="472" t="s">
        <v>819</v>
      </c>
      <c r="L288" s="651" t="s">
        <v>711</v>
      </c>
    </row>
    <row r="289" spans="1:12" ht="26.4">
      <c r="A289" s="686">
        <v>271</v>
      </c>
      <c r="B289" s="711">
        <v>44755</v>
      </c>
      <c r="C289" s="376" t="s">
        <v>42</v>
      </c>
      <c r="D289" s="376" t="s">
        <v>821</v>
      </c>
      <c r="E289" s="472" t="s">
        <v>97</v>
      </c>
      <c r="F289" s="376" t="s">
        <v>822</v>
      </c>
      <c r="G289" s="472" t="s">
        <v>116</v>
      </c>
      <c r="H289" s="376" t="s">
        <v>77</v>
      </c>
      <c r="I289" s="273" t="s">
        <v>823</v>
      </c>
      <c r="J289" s="273" t="s">
        <v>824</v>
      </c>
      <c r="K289" s="472" t="s">
        <v>825</v>
      </c>
      <c r="L289" s="651" t="s">
        <v>711</v>
      </c>
    </row>
    <row r="290" spans="1:12" ht="26.4">
      <c r="A290" s="686">
        <v>272</v>
      </c>
      <c r="B290" s="711">
        <v>44755</v>
      </c>
      <c r="C290" s="376" t="s">
        <v>42</v>
      </c>
      <c r="D290" s="376" t="s">
        <v>826</v>
      </c>
      <c r="E290" s="472" t="s">
        <v>97</v>
      </c>
      <c r="F290" s="376" t="s">
        <v>827</v>
      </c>
      <c r="G290" s="472" t="s">
        <v>116</v>
      </c>
      <c r="H290" s="376" t="s">
        <v>77</v>
      </c>
      <c r="I290" s="376" t="s">
        <v>828</v>
      </c>
      <c r="J290" s="376" t="s">
        <v>829</v>
      </c>
      <c r="K290" s="472" t="s">
        <v>825</v>
      </c>
      <c r="L290" s="651" t="s">
        <v>711</v>
      </c>
    </row>
    <row r="291" spans="1:12">
      <c r="A291" s="686">
        <v>273</v>
      </c>
      <c r="B291" s="711">
        <v>44755</v>
      </c>
      <c r="C291" s="376" t="s">
        <v>42</v>
      </c>
      <c r="D291" s="376" t="s">
        <v>830</v>
      </c>
      <c r="E291" s="472" t="s">
        <v>112</v>
      </c>
      <c r="F291" s="376" t="s">
        <v>816</v>
      </c>
      <c r="G291" s="472" t="s">
        <v>116</v>
      </c>
      <c r="H291" s="376" t="s">
        <v>77</v>
      </c>
      <c r="I291" s="273" t="s">
        <v>817</v>
      </c>
      <c r="J291" s="273" t="s">
        <v>818</v>
      </c>
      <c r="K291" s="472" t="s">
        <v>819</v>
      </c>
      <c r="L291" s="651" t="s">
        <v>711</v>
      </c>
    </row>
    <row r="292" spans="1:12" ht="26.4">
      <c r="A292" s="686">
        <v>274</v>
      </c>
      <c r="B292" s="711">
        <v>44755</v>
      </c>
      <c r="C292" s="376" t="s">
        <v>42</v>
      </c>
      <c r="D292" s="376" t="s">
        <v>831</v>
      </c>
      <c r="E292" s="472" t="s">
        <v>112</v>
      </c>
      <c r="F292" s="376" t="s">
        <v>822</v>
      </c>
      <c r="G292" s="472" t="s">
        <v>116</v>
      </c>
      <c r="H292" s="376" t="s">
        <v>77</v>
      </c>
      <c r="I292" s="273" t="s">
        <v>823</v>
      </c>
      <c r="J292" s="273" t="s">
        <v>824</v>
      </c>
      <c r="K292" s="472" t="s">
        <v>825</v>
      </c>
      <c r="L292" s="651" t="s">
        <v>711</v>
      </c>
    </row>
    <row r="293" spans="1:12" ht="26.4">
      <c r="A293" s="686">
        <v>275</v>
      </c>
      <c r="B293" s="711">
        <v>44755</v>
      </c>
      <c r="C293" s="376" t="s">
        <v>42</v>
      </c>
      <c r="D293" s="376" t="s">
        <v>832</v>
      </c>
      <c r="E293" s="472" t="s">
        <v>112</v>
      </c>
      <c r="F293" s="376" t="s">
        <v>833</v>
      </c>
      <c r="G293" s="472" t="s">
        <v>116</v>
      </c>
      <c r="H293" s="376" t="s">
        <v>77</v>
      </c>
      <c r="I293" s="376" t="s">
        <v>828</v>
      </c>
      <c r="J293" s="376" t="s">
        <v>829</v>
      </c>
      <c r="K293" s="472" t="s">
        <v>825</v>
      </c>
      <c r="L293" s="651" t="s">
        <v>711</v>
      </c>
    </row>
    <row r="294" spans="1:12">
      <c r="A294" s="686">
        <v>276</v>
      </c>
      <c r="B294" s="711">
        <v>44755</v>
      </c>
      <c r="C294" s="376" t="s">
        <v>42</v>
      </c>
      <c r="D294" s="376" t="s">
        <v>834</v>
      </c>
      <c r="E294" s="472" t="s">
        <v>310</v>
      </c>
      <c r="F294" s="376" t="s">
        <v>816</v>
      </c>
      <c r="G294" s="472" t="s">
        <v>116</v>
      </c>
      <c r="H294" s="376" t="s">
        <v>77</v>
      </c>
      <c r="I294" s="273" t="s">
        <v>817</v>
      </c>
      <c r="J294" s="273" t="s">
        <v>818</v>
      </c>
      <c r="K294" s="472" t="s">
        <v>819</v>
      </c>
      <c r="L294" s="651" t="s">
        <v>711</v>
      </c>
    </row>
    <row r="295" spans="1:12" ht="26.4">
      <c r="A295" s="686">
        <v>277</v>
      </c>
      <c r="B295" s="711">
        <v>44755</v>
      </c>
      <c r="C295" s="376" t="s">
        <v>42</v>
      </c>
      <c r="D295" s="376" t="s">
        <v>835</v>
      </c>
      <c r="E295" s="472" t="s">
        <v>310</v>
      </c>
      <c r="F295" s="376" t="s">
        <v>822</v>
      </c>
      <c r="G295" s="472" t="s">
        <v>116</v>
      </c>
      <c r="H295" s="376" t="s">
        <v>77</v>
      </c>
      <c r="I295" s="273" t="s">
        <v>823</v>
      </c>
      <c r="J295" s="273" t="s">
        <v>824</v>
      </c>
      <c r="K295" s="472" t="s">
        <v>825</v>
      </c>
      <c r="L295" s="651" t="s">
        <v>711</v>
      </c>
    </row>
    <row r="296" spans="1:12" ht="26.4">
      <c r="A296" s="686">
        <v>278</v>
      </c>
      <c r="B296" s="711">
        <v>44755</v>
      </c>
      <c r="C296" s="376" t="s">
        <v>42</v>
      </c>
      <c r="D296" s="376" t="s">
        <v>836</v>
      </c>
      <c r="E296" s="472" t="s">
        <v>310</v>
      </c>
      <c r="F296" s="376" t="s">
        <v>837</v>
      </c>
      <c r="G296" s="472" t="s">
        <v>116</v>
      </c>
      <c r="H296" s="376" t="s">
        <v>77</v>
      </c>
      <c r="I296" s="376" t="s">
        <v>828</v>
      </c>
      <c r="J296" s="376" t="s">
        <v>829</v>
      </c>
      <c r="K296" s="472" t="s">
        <v>825</v>
      </c>
      <c r="L296" s="651" t="s">
        <v>711</v>
      </c>
    </row>
    <row r="297" spans="1:12">
      <c r="A297" s="686">
        <v>279</v>
      </c>
      <c r="B297" s="711">
        <v>44755</v>
      </c>
      <c r="C297" s="376" t="s">
        <v>42</v>
      </c>
      <c r="D297" s="376" t="s">
        <v>838</v>
      </c>
      <c r="E297" s="472" t="s">
        <v>230</v>
      </c>
      <c r="F297" s="376" t="s">
        <v>816</v>
      </c>
      <c r="G297" s="472" t="s">
        <v>116</v>
      </c>
      <c r="H297" s="376" t="s">
        <v>77</v>
      </c>
      <c r="I297" s="273" t="s">
        <v>817</v>
      </c>
      <c r="J297" s="273" t="s">
        <v>818</v>
      </c>
      <c r="K297" s="472" t="s">
        <v>819</v>
      </c>
      <c r="L297" s="651" t="s">
        <v>711</v>
      </c>
    </row>
    <row r="298" spans="1:12" ht="26.4">
      <c r="A298" s="686">
        <v>280</v>
      </c>
      <c r="B298" s="711">
        <v>44755</v>
      </c>
      <c r="C298" s="376" t="s">
        <v>42</v>
      </c>
      <c r="D298" s="376" t="s">
        <v>839</v>
      </c>
      <c r="E298" s="472" t="s">
        <v>230</v>
      </c>
      <c r="F298" s="376" t="s">
        <v>822</v>
      </c>
      <c r="G298" s="472" t="s">
        <v>116</v>
      </c>
      <c r="H298" s="376" t="s">
        <v>77</v>
      </c>
      <c r="I298" s="273" t="s">
        <v>823</v>
      </c>
      <c r="J298" s="273" t="s">
        <v>824</v>
      </c>
      <c r="K298" s="472" t="s">
        <v>825</v>
      </c>
      <c r="L298" s="651" t="s">
        <v>711</v>
      </c>
    </row>
    <row r="299" spans="1:12" ht="26.4">
      <c r="A299" s="686">
        <v>281</v>
      </c>
      <c r="B299" s="711">
        <v>44755</v>
      </c>
      <c r="C299" s="376" t="s">
        <v>42</v>
      </c>
      <c r="D299" s="376" t="s">
        <v>840</v>
      </c>
      <c r="E299" s="472" t="s">
        <v>230</v>
      </c>
      <c r="F299" s="376" t="s">
        <v>841</v>
      </c>
      <c r="G299" s="472" t="s">
        <v>116</v>
      </c>
      <c r="H299" s="376" t="s">
        <v>77</v>
      </c>
      <c r="I299" s="376" t="s">
        <v>828</v>
      </c>
      <c r="J299" s="376" t="s">
        <v>829</v>
      </c>
      <c r="K299" s="472" t="s">
        <v>825</v>
      </c>
      <c r="L299" s="651" t="s">
        <v>711</v>
      </c>
    </row>
    <row r="300" spans="1:12">
      <c r="A300" s="686">
        <v>282</v>
      </c>
      <c r="B300" s="711">
        <v>44755</v>
      </c>
      <c r="C300" s="376" t="s">
        <v>42</v>
      </c>
      <c r="D300" s="376" t="s">
        <v>842</v>
      </c>
      <c r="E300" s="472" t="s">
        <v>125</v>
      </c>
      <c r="F300" s="376" t="s">
        <v>816</v>
      </c>
      <c r="G300" s="472" t="s">
        <v>116</v>
      </c>
      <c r="H300" s="376" t="s">
        <v>77</v>
      </c>
      <c r="I300" s="273" t="s">
        <v>817</v>
      </c>
      <c r="J300" s="273" t="s">
        <v>818</v>
      </c>
      <c r="K300" s="472" t="s">
        <v>819</v>
      </c>
      <c r="L300" s="651" t="s">
        <v>711</v>
      </c>
    </row>
    <row r="301" spans="1:12" ht="26.4">
      <c r="A301" s="686">
        <v>283</v>
      </c>
      <c r="B301" s="711">
        <v>44755</v>
      </c>
      <c r="C301" s="376" t="s">
        <v>42</v>
      </c>
      <c r="D301" s="376" t="s">
        <v>843</v>
      </c>
      <c r="E301" s="472" t="s">
        <v>125</v>
      </c>
      <c r="F301" s="376" t="s">
        <v>822</v>
      </c>
      <c r="G301" s="472" t="s">
        <v>116</v>
      </c>
      <c r="H301" s="376" t="s">
        <v>77</v>
      </c>
      <c r="I301" s="273" t="s">
        <v>823</v>
      </c>
      <c r="J301" s="273" t="s">
        <v>824</v>
      </c>
      <c r="K301" s="472" t="s">
        <v>825</v>
      </c>
      <c r="L301" s="651" t="s">
        <v>711</v>
      </c>
    </row>
    <row r="302" spans="1:12" ht="26.4">
      <c r="A302" s="686">
        <v>284</v>
      </c>
      <c r="B302" s="711">
        <v>44755</v>
      </c>
      <c r="C302" s="376" t="s">
        <v>42</v>
      </c>
      <c r="D302" s="376" t="s">
        <v>844</v>
      </c>
      <c r="E302" s="472" t="s">
        <v>125</v>
      </c>
      <c r="F302" s="376" t="s">
        <v>845</v>
      </c>
      <c r="G302" s="472" t="s">
        <v>116</v>
      </c>
      <c r="H302" s="376" t="s">
        <v>77</v>
      </c>
      <c r="I302" s="376" t="s">
        <v>828</v>
      </c>
      <c r="J302" s="376" t="s">
        <v>829</v>
      </c>
      <c r="K302" s="472" t="s">
        <v>825</v>
      </c>
      <c r="L302" s="651" t="s">
        <v>711</v>
      </c>
    </row>
    <row r="303" spans="1:12">
      <c r="A303" s="686">
        <v>285</v>
      </c>
      <c r="B303" s="711">
        <v>44755</v>
      </c>
      <c r="C303" s="376" t="s">
        <v>42</v>
      </c>
      <c r="D303" s="376" t="s">
        <v>846</v>
      </c>
      <c r="E303" s="472" t="s">
        <v>745</v>
      </c>
      <c r="F303" s="376" t="s">
        <v>816</v>
      </c>
      <c r="G303" s="472" t="s">
        <v>116</v>
      </c>
      <c r="H303" s="376" t="s">
        <v>77</v>
      </c>
      <c r="I303" s="273" t="s">
        <v>817</v>
      </c>
      <c r="J303" s="273" t="s">
        <v>818</v>
      </c>
      <c r="K303" s="472" t="s">
        <v>819</v>
      </c>
      <c r="L303" s="651" t="s">
        <v>711</v>
      </c>
    </row>
    <row r="304" spans="1:12" ht="26.4">
      <c r="A304" s="686">
        <v>286</v>
      </c>
      <c r="B304" s="711">
        <v>44755</v>
      </c>
      <c r="C304" s="376" t="s">
        <v>42</v>
      </c>
      <c r="D304" s="376" t="s">
        <v>847</v>
      </c>
      <c r="E304" s="472" t="s">
        <v>745</v>
      </c>
      <c r="F304" s="376" t="s">
        <v>822</v>
      </c>
      <c r="G304" s="472" t="s">
        <v>116</v>
      </c>
      <c r="H304" s="376" t="s">
        <v>77</v>
      </c>
      <c r="I304" s="273" t="s">
        <v>823</v>
      </c>
      <c r="J304" s="273" t="s">
        <v>824</v>
      </c>
      <c r="K304" s="472" t="s">
        <v>825</v>
      </c>
      <c r="L304" s="651" t="s">
        <v>711</v>
      </c>
    </row>
    <row r="305" spans="1:12" ht="26.4">
      <c r="A305" s="686">
        <v>287</v>
      </c>
      <c r="B305" s="711">
        <v>44755</v>
      </c>
      <c r="C305" s="376" t="s">
        <v>42</v>
      </c>
      <c r="D305" s="376" t="s">
        <v>848</v>
      </c>
      <c r="E305" s="472" t="s">
        <v>745</v>
      </c>
      <c r="F305" s="376" t="s">
        <v>849</v>
      </c>
      <c r="G305" s="472" t="s">
        <v>116</v>
      </c>
      <c r="H305" s="376" t="s">
        <v>77</v>
      </c>
      <c r="I305" s="376" t="s">
        <v>828</v>
      </c>
      <c r="J305" s="376" t="s">
        <v>829</v>
      </c>
      <c r="K305" s="472" t="s">
        <v>825</v>
      </c>
      <c r="L305" s="651" t="s">
        <v>711</v>
      </c>
    </row>
    <row r="306" spans="1:12">
      <c r="A306" s="686">
        <v>288</v>
      </c>
      <c r="B306" s="711">
        <v>44755</v>
      </c>
      <c r="C306" s="376" t="s">
        <v>42</v>
      </c>
      <c r="D306" s="376" t="s">
        <v>850</v>
      </c>
      <c r="E306" s="472" t="s">
        <v>851</v>
      </c>
      <c r="F306" s="376" t="s">
        <v>816</v>
      </c>
      <c r="G306" s="472" t="s">
        <v>116</v>
      </c>
      <c r="H306" s="376" t="s">
        <v>77</v>
      </c>
      <c r="I306" s="273" t="s">
        <v>817</v>
      </c>
      <c r="J306" s="273" t="s">
        <v>818</v>
      </c>
      <c r="K306" s="472" t="s">
        <v>819</v>
      </c>
      <c r="L306" s="651" t="s">
        <v>711</v>
      </c>
    </row>
    <row r="307" spans="1:12" ht="26.4">
      <c r="A307" s="686">
        <v>289</v>
      </c>
      <c r="B307" s="711">
        <v>44755</v>
      </c>
      <c r="C307" s="376" t="s">
        <v>42</v>
      </c>
      <c r="D307" s="376" t="s">
        <v>852</v>
      </c>
      <c r="E307" s="472" t="s">
        <v>851</v>
      </c>
      <c r="F307" s="376" t="s">
        <v>822</v>
      </c>
      <c r="G307" s="472" t="s">
        <v>116</v>
      </c>
      <c r="H307" s="376" t="s">
        <v>77</v>
      </c>
      <c r="I307" s="273" t="s">
        <v>823</v>
      </c>
      <c r="J307" s="273" t="s">
        <v>824</v>
      </c>
      <c r="K307" s="472" t="s">
        <v>825</v>
      </c>
      <c r="L307" s="651" t="s">
        <v>711</v>
      </c>
    </row>
    <row r="308" spans="1:12" ht="26.4">
      <c r="A308" s="686">
        <v>290</v>
      </c>
      <c r="B308" s="711">
        <v>44755</v>
      </c>
      <c r="C308" s="376" t="s">
        <v>42</v>
      </c>
      <c r="D308" s="376" t="s">
        <v>853</v>
      </c>
      <c r="E308" s="472" t="s">
        <v>851</v>
      </c>
      <c r="F308" s="376" t="s">
        <v>854</v>
      </c>
      <c r="G308" s="472" t="s">
        <v>116</v>
      </c>
      <c r="H308" s="376" t="s">
        <v>77</v>
      </c>
      <c r="I308" s="376" t="s">
        <v>828</v>
      </c>
      <c r="J308" s="376" t="s">
        <v>829</v>
      </c>
      <c r="K308" s="472" t="s">
        <v>825</v>
      </c>
      <c r="L308" s="651" t="s">
        <v>711</v>
      </c>
    </row>
    <row r="309" spans="1:12">
      <c r="A309" s="686">
        <v>291</v>
      </c>
      <c r="B309" s="711">
        <v>44755</v>
      </c>
      <c r="C309" s="376" t="s">
        <v>42</v>
      </c>
      <c r="D309" s="376" t="s">
        <v>855</v>
      </c>
      <c r="E309" s="472" t="s">
        <v>92</v>
      </c>
      <c r="F309" s="376" t="s">
        <v>816</v>
      </c>
      <c r="G309" s="472" t="s">
        <v>116</v>
      </c>
      <c r="H309" s="376" t="s">
        <v>77</v>
      </c>
      <c r="I309" s="273" t="s">
        <v>817</v>
      </c>
      <c r="J309" s="273" t="s">
        <v>818</v>
      </c>
      <c r="K309" s="472" t="s">
        <v>819</v>
      </c>
      <c r="L309" s="651" t="s">
        <v>711</v>
      </c>
    </row>
    <row r="310" spans="1:12" ht="26.4">
      <c r="A310" s="686">
        <v>292</v>
      </c>
      <c r="B310" s="711">
        <v>44755</v>
      </c>
      <c r="C310" s="376" t="s">
        <v>42</v>
      </c>
      <c r="D310" s="376" t="s">
        <v>856</v>
      </c>
      <c r="E310" s="472" t="s">
        <v>92</v>
      </c>
      <c r="F310" s="376" t="s">
        <v>822</v>
      </c>
      <c r="G310" s="472" t="s">
        <v>116</v>
      </c>
      <c r="H310" s="376" t="s">
        <v>77</v>
      </c>
      <c r="I310" s="273" t="s">
        <v>823</v>
      </c>
      <c r="J310" s="273" t="s">
        <v>824</v>
      </c>
      <c r="K310" s="472" t="s">
        <v>825</v>
      </c>
      <c r="L310" s="651" t="s">
        <v>711</v>
      </c>
    </row>
    <row r="311" spans="1:12" ht="26.4">
      <c r="A311" s="686">
        <v>293</v>
      </c>
      <c r="B311" s="711">
        <v>44755</v>
      </c>
      <c r="C311" s="376" t="s">
        <v>42</v>
      </c>
      <c r="D311" s="376" t="s">
        <v>857</v>
      </c>
      <c r="E311" s="472" t="s">
        <v>92</v>
      </c>
      <c r="F311" s="376" t="s">
        <v>797</v>
      </c>
      <c r="G311" s="472" t="s">
        <v>116</v>
      </c>
      <c r="H311" s="376" t="s">
        <v>77</v>
      </c>
      <c r="I311" s="376" t="s">
        <v>828</v>
      </c>
      <c r="J311" s="376" t="s">
        <v>829</v>
      </c>
      <c r="K311" s="472" t="s">
        <v>825</v>
      </c>
      <c r="L311" s="651" t="s">
        <v>711</v>
      </c>
    </row>
    <row r="312" spans="1:12">
      <c r="A312" s="686">
        <v>294</v>
      </c>
      <c r="B312" s="711">
        <v>44755</v>
      </c>
      <c r="C312" s="376" t="s">
        <v>42</v>
      </c>
      <c r="D312" s="376" t="s">
        <v>858</v>
      </c>
      <c r="E312" s="472" t="s">
        <v>133</v>
      </c>
      <c r="F312" s="376" t="s">
        <v>816</v>
      </c>
      <c r="G312" s="472" t="s">
        <v>116</v>
      </c>
      <c r="H312" s="376" t="s">
        <v>77</v>
      </c>
      <c r="I312" s="273" t="s">
        <v>817</v>
      </c>
      <c r="J312" s="273" t="s">
        <v>818</v>
      </c>
      <c r="K312" s="472" t="s">
        <v>819</v>
      </c>
      <c r="L312" s="651" t="s">
        <v>711</v>
      </c>
    </row>
    <row r="313" spans="1:12" ht="26.4">
      <c r="A313" s="686">
        <v>295</v>
      </c>
      <c r="B313" s="711">
        <v>44755</v>
      </c>
      <c r="C313" s="376" t="s">
        <v>42</v>
      </c>
      <c r="D313" s="376" t="s">
        <v>859</v>
      </c>
      <c r="E313" s="472" t="s">
        <v>133</v>
      </c>
      <c r="F313" s="376" t="s">
        <v>822</v>
      </c>
      <c r="G313" s="472" t="s">
        <v>116</v>
      </c>
      <c r="H313" s="376" t="s">
        <v>77</v>
      </c>
      <c r="I313" s="273" t="s">
        <v>823</v>
      </c>
      <c r="J313" s="273" t="s">
        <v>824</v>
      </c>
      <c r="K313" s="472" t="s">
        <v>825</v>
      </c>
      <c r="L313" s="651" t="s">
        <v>711</v>
      </c>
    </row>
    <row r="314" spans="1:12" ht="26.4">
      <c r="A314" s="686">
        <v>296</v>
      </c>
      <c r="B314" s="711">
        <v>44755</v>
      </c>
      <c r="C314" s="376" t="s">
        <v>42</v>
      </c>
      <c r="D314" s="376" t="s">
        <v>860</v>
      </c>
      <c r="E314" s="472" t="s">
        <v>133</v>
      </c>
      <c r="F314" s="376" t="s">
        <v>861</v>
      </c>
      <c r="G314" s="472" t="s">
        <v>116</v>
      </c>
      <c r="H314" s="376" t="s">
        <v>77</v>
      </c>
      <c r="I314" s="376" t="s">
        <v>828</v>
      </c>
      <c r="J314" s="376" t="s">
        <v>829</v>
      </c>
      <c r="K314" s="472" t="s">
        <v>825</v>
      </c>
      <c r="L314" s="651" t="s">
        <v>711</v>
      </c>
    </row>
    <row r="315" spans="1:12">
      <c r="A315" s="686">
        <v>297</v>
      </c>
      <c r="B315" s="711">
        <v>44755</v>
      </c>
      <c r="C315" s="376" t="s">
        <v>42</v>
      </c>
      <c r="D315" s="376" t="s">
        <v>862</v>
      </c>
      <c r="E315" s="472" t="s">
        <v>74</v>
      </c>
      <c r="F315" s="376" t="s">
        <v>816</v>
      </c>
      <c r="G315" s="472" t="s">
        <v>116</v>
      </c>
      <c r="H315" s="376" t="s">
        <v>77</v>
      </c>
      <c r="I315" s="273" t="s">
        <v>817</v>
      </c>
      <c r="J315" s="273" t="s">
        <v>818</v>
      </c>
      <c r="K315" s="472" t="s">
        <v>819</v>
      </c>
      <c r="L315" s="651" t="s">
        <v>711</v>
      </c>
    </row>
    <row r="316" spans="1:12" ht="26.4">
      <c r="A316" s="686">
        <v>298</v>
      </c>
      <c r="B316" s="711">
        <v>44755</v>
      </c>
      <c r="C316" s="376" t="s">
        <v>42</v>
      </c>
      <c r="D316" s="376" t="s">
        <v>863</v>
      </c>
      <c r="E316" s="472" t="s">
        <v>74</v>
      </c>
      <c r="F316" s="376" t="s">
        <v>822</v>
      </c>
      <c r="G316" s="472" t="s">
        <v>116</v>
      </c>
      <c r="H316" s="376" t="s">
        <v>77</v>
      </c>
      <c r="I316" s="273" t="s">
        <v>823</v>
      </c>
      <c r="J316" s="273" t="s">
        <v>824</v>
      </c>
      <c r="K316" s="472" t="s">
        <v>825</v>
      </c>
      <c r="L316" s="651" t="s">
        <v>711</v>
      </c>
    </row>
    <row r="317" spans="1:12" ht="26.4">
      <c r="A317" s="686">
        <v>299</v>
      </c>
      <c r="B317" s="711">
        <v>44755</v>
      </c>
      <c r="C317" s="376" t="s">
        <v>42</v>
      </c>
      <c r="D317" s="376" t="s">
        <v>864</v>
      </c>
      <c r="E317" s="472" t="s">
        <v>74</v>
      </c>
      <c r="F317" s="376" t="s">
        <v>865</v>
      </c>
      <c r="G317" s="472" t="s">
        <v>116</v>
      </c>
      <c r="H317" s="376" t="s">
        <v>77</v>
      </c>
      <c r="I317" s="376" t="s">
        <v>828</v>
      </c>
      <c r="J317" s="376" t="s">
        <v>829</v>
      </c>
      <c r="K317" s="472" t="s">
        <v>825</v>
      </c>
      <c r="L317" s="651" t="s">
        <v>711</v>
      </c>
    </row>
    <row r="318" spans="1:12">
      <c r="A318" s="686">
        <v>300</v>
      </c>
      <c r="B318" s="711">
        <v>44755</v>
      </c>
      <c r="C318" s="376" t="s">
        <v>42</v>
      </c>
      <c r="D318" s="376" t="s">
        <v>866</v>
      </c>
      <c r="E318" s="472" t="s">
        <v>315</v>
      </c>
      <c r="F318" s="376" t="s">
        <v>816</v>
      </c>
      <c r="G318" s="472" t="s">
        <v>116</v>
      </c>
      <c r="H318" s="376" t="s">
        <v>77</v>
      </c>
      <c r="I318" s="273" t="s">
        <v>817</v>
      </c>
      <c r="J318" s="273" t="s">
        <v>818</v>
      </c>
      <c r="K318" s="472" t="s">
        <v>819</v>
      </c>
      <c r="L318" s="651" t="s">
        <v>711</v>
      </c>
    </row>
    <row r="319" spans="1:12" ht="26.4">
      <c r="A319" s="686">
        <v>301</v>
      </c>
      <c r="B319" s="711">
        <v>44755</v>
      </c>
      <c r="C319" s="376" t="s">
        <v>42</v>
      </c>
      <c r="D319" s="376" t="s">
        <v>867</v>
      </c>
      <c r="E319" s="472" t="s">
        <v>315</v>
      </c>
      <c r="F319" s="376" t="s">
        <v>822</v>
      </c>
      <c r="G319" s="472" t="s">
        <v>116</v>
      </c>
      <c r="H319" s="376" t="s">
        <v>77</v>
      </c>
      <c r="I319" s="273" t="s">
        <v>823</v>
      </c>
      <c r="J319" s="273" t="s">
        <v>824</v>
      </c>
      <c r="K319" s="472" t="s">
        <v>825</v>
      </c>
      <c r="L319" s="651" t="s">
        <v>711</v>
      </c>
    </row>
    <row r="320" spans="1:12" ht="26.4">
      <c r="A320" s="686">
        <v>302</v>
      </c>
      <c r="B320" s="711">
        <v>44755</v>
      </c>
      <c r="C320" s="376" t="s">
        <v>42</v>
      </c>
      <c r="D320" s="376" t="s">
        <v>868</v>
      </c>
      <c r="E320" s="472" t="s">
        <v>315</v>
      </c>
      <c r="F320" s="376" t="s">
        <v>869</v>
      </c>
      <c r="G320" s="472" t="s">
        <v>116</v>
      </c>
      <c r="H320" s="376" t="s">
        <v>77</v>
      </c>
      <c r="I320" s="376" t="s">
        <v>828</v>
      </c>
      <c r="J320" s="376" t="s">
        <v>829</v>
      </c>
      <c r="K320" s="472" t="s">
        <v>825</v>
      </c>
      <c r="L320" s="651" t="s">
        <v>711</v>
      </c>
    </row>
    <row r="321" spans="1:12">
      <c r="A321" s="686">
        <v>303</v>
      </c>
      <c r="B321" s="711">
        <v>44755</v>
      </c>
      <c r="C321" s="376" t="s">
        <v>42</v>
      </c>
      <c r="D321" s="376" t="s">
        <v>870</v>
      </c>
      <c r="E321" s="472" t="s">
        <v>148</v>
      </c>
      <c r="F321" s="376" t="s">
        <v>816</v>
      </c>
      <c r="G321" s="472" t="s">
        <v>116</v>
      </c>
      <c r="H321" s="376" t="s">
        <v>77</v>
      </c>
      <c r="I321" s="273" t="s">
        <v>817</v>
      </c>
      <c r="J321" s="273" t="s">
        <v>818</v>
      </c>
      <c r="K321" s="472" t="s">
        <v>819</v>
      </c>
      <c r="L321" s="651" t="s">
        <v>711</v>
      </c>
    </row>
    <row r="322" spans="1:12" ht="26.4">
      <c r="A322" s="686">
        <v>304</v>
      </c>
      <c r="B322" s="711">
        <v>44755</v>
      </c>
      <c r="C322" s="376" t="s">
        <v>42</v>
      </c>
      <c r="D322" s="376" t="s">
        <v>871</v>
      </c>
      <c r="E322" s="472" t="s">
        <v>148</v>
      </c>
      <c r="F322" s="376" t="s">
        <v>822</v>
      </c>
      <c r="G322" s="472" t="s">
        <v>116</v>
      </c>
      <c r="H322" s="376" t="s">
        <v>77</v>
      </c>
      <c r="I322" s="273" t="s">
        <v>823</v>
      </c>
      <c r="J322" s="273" t="s">
        <v>824</v>
      </c>
      <c r="K322" s="472" t="s">
        <v>825</v>
      </c>
      <c r="L322" s="651" t="s">
        <v>711</v>
      </c>
    </row>
    <row r="323" spans="1:12" ht="26.4">
      <c r="A323" s="686">
        <v>305</v>
      </c>
      <c r="B323" s="711">
        <v>44755</v>
      </c>
      <c r="C323" s="376" t="s">
        <v>42</v>
      </c>
      <c r="D323" s="376" t="s">
        <v>872</v>
      </c>
      <c r="E323" s="472" t="s">
        <v>148</v>
      </c>
      <c r="F323" s="376" t="s">
        <v>873</v>
      </c>
      <c r="G323" s="472" t="s">
        <v>116</v>
      </c>
      <c r="H323" s="376" t="s">
        <v>77</v>
      </c>
      <c r="I323" s="376" t="s">
        <v>828</v>
      </c>
      <c r="J323" s="376" t="s">
        <v>829</v>
      </c>
      <c r="K323" s="472" t="s">
        <v>825</v>
      </c>
      <c r="L323" s="651" t="s">
        <v>711</v>
      </c>
    </row>
    <row r="324" spans="1:12">
      <c r="A324" s="686">
        <v>306</v>
      </c>
      <c r="B324" s="711">
        <v>44755</v>
      </c>
      <c r="C324" s="376" t="s">
        <v>42</v>
      </c>
      <c r="D324" s="376" t="s">
        <v>874</v>
      </c>
      <c r="E324" s="472" t="s">
        <v>153</v>
      </c>
      <c r="F324" s="376" t="s">
        <v>816</v>
      </c>
      <c r="G324" s="472" t="s">
        <v>116</v>
      </c>
      <c r="H324" s="376" t="s">
        <v>77</v>
      </c>
      <c r="I324" s="273" t="s">
        <v>817</v>
      </c>
      <c r="J324" s="273" t="s">
        <v>818</v>
      </c>
      <c r="K324" s="472" t="s">
        <v>819</v>
      </c>
      <c r="L324" s="651" t="s">
        <v>711</v>
      </c>
    </row>
    <row r="325" spans="1:12" ht="26.4">
      <c r="A325" s="686">
        <v>307</v>
      </c>
      <c r="B325" s="711">
        <v>44755</v>
      </c>
      <c r="C325" s="376" t="s">
        <v>42</v>
      </c>
      <c r="D325" s="376" t="s">
        <v>875</v>
      </c>
      <c r="E325" s="472" t="s">
        <v>153</v>
      </c>
      <c r="F325" s="376" t="s">
        <v>822</v>
      </c>
      <c r="G325" s="472" t="s">
        <v>116</v>
      </c>
      <c r="H325" s="376" t="s">
        <v>77</v>
      </c>
      <c r="I325" s="273" t="s">
        <v>823</v>
      </c>
      <c r="J325" s="273" t="s">
        <v>824</v>
      </c>
      <c r="K325" s="472" t="s">
        <v>825</v>
      </c>
      <c r="L325" s="651" t="s">
        <v>711</v>
      </c>
    </row>
    <row r="326" spans="1:12" ht="26.4">
      <c r="A326" s="686">
        <v>308</v>
      </c>
      <c r="B326" s="711">
        <v>44755</v>
      </c>
      <c r="C326" s="376" t="s">
        <v>42</v>
      </c>
      <c r="D326" s="376" t="s">
        <v>876</v>
      </c>
      <c r="E326" s="472" t="s">
        <v>153</v>
      </c>
      <c r="F326" s="376" t="s">
        <v>877</v>
      </c>
      <c r="G326" s="472" t="s">
        <v>116</v>
      </c>
      <c r="H326" s="376" t="s">
        <v>77</v>
      </c>
      <c r="I326" s="376" t="s">
        <v>828</v>
      </c>
      <c r="J326" s="376" t="s">
        <v>829</v>
      </c>
      <c r="K326" s="472" t="s">
        <v>825</v>
      </c>
      <c r="L326" s="651" t="s">
        <v>711</v>
      </c>
    </row>
    <row r="327" spans="1:12">
      <c r="A327" s="686">
        <v>309</v>
      </c>
      <c r="B327" s="711">
        <v>44755</v>
      </c>
      <c r="C327" s="376" t="s">
        <v>42</v>
      </c>
      <c r="D327" s="376" t="s">
        <v>878</v>
      </c>
      <c r="E327" s="472" t="s">
        <v>83</v>
      </c>
      <c r="F327" s="376" t="s">
        <v>816</v>
      </c>
      <c r="G327" s="472" t="s">
        <v>116</v>
      </c>
      <c r="H327" s="376" t="s">
        <v>77</v>
      </c>
      <c r="I327" s="273" t="s">
        <v>817</v>
      </c>
      <c r="J327" s="273" t="s">
        <v>818</v>
      </c>
      <c r="K327" s="472" t="s">
        <v>819</v>
      </c>
      <c r="L327" s="651" t="s">
        <v>711</v>
      </c>
    </row>
    <row r="328" spans="1:12" ht="26.4">
      <c r="A328" s="686">
        <v>310</v>
      </c>
      <c r="B328" s="711">
        <v>44755</v>
      </c>
      <c r="C328" s="376" t="s">
        <v>42</v>
      </c>
      <c r="D328" s="376" t="s">
        <v>879</v>
      </c>
      <c r="E328" s="472" t="s">
        <v>83</v>
      </c>
      <c r="F328" s="376" t="s">
        <v>822</v>
      </c>
      <c r="G328" s="472" t="s">
        <v>116</v>
      </c>
      <c r="H328" s="376" t="s">
        <v>77</v>
      </c>
      <c r="I328" s="273" t="s">
        <v>823</v>
      </c>
      <c r="J328" s="273" t="s">
        <v>824</v>
      </c>
      <c r="K328" s="472" t="s">
        <v>825</v>
      </c>
      <c r="L328" s="651" t="s">
        <v>711</v>
      </c>
    </row>
    <row r="329" spans="1:12" ht="26.4">
      <c r="A329" s="686">
        <v>311</v>
      </c>
      <c r="B329" s="711">
        <v>44755</v>
      </c>
      <c r="C329" s="376" t="s">
        <v>42</v>
      </c>
      <c r="D329" s="376" t="s">
        <v>880</v>
      </c>
      <c r="E329" s="472" t="s">
        <v>83</v>
      </c>
      <c r="F329" s="376" t="s">
        <v>881</v>
      </c>
      <c r="G329" s="472" t="s">
        <v>116</v>
      </c>
      <c r="H329" s="376" t="s">
        <v>77</v>
      </c>
      <c r="I329" s="376" t="s">
        <v>828</v>
      </c>
      <c r="J329" s="376" t="s">
        <v>829</v>
      </c>
      <c r="K329" s="472" t="s">
        <v>825</v>
      </c>
      <c r="L329" s="651" t="s">
        <v>711</v>
      </c>
    </row>
    <row r="330" spans="1:12">
      <c r="A330" s="686">
        <v>312</v>
      </c>
      <c r="B330" s="711">
        <v>44755</v>
      </c>
      <c r="C330" s="376" t="s">
        <v>42</v>
      </c>
      <c r="D330" s="376" t="s">
        <v>882</v>
      </c>
      <c r="E330" s="472" t="s">
        <v>172</v>
      </c>
      <c r="F330" s="376" t="s">
        <v>816</v>
      </c>
      <c r="G330" s="472" t="s">
        <v>116</v>
      </c>
      <c r="H330" s="376" t="s">
        <v>77</v>
      </c>
      <c r="I330" s="273" t="s">
        <v>817</v>
      </c>
      <c r="J330" s="273" t="s">
        <v>818</v>
      </c>
      <c r="K330" s="472" t="s">
        <v>819</v>
      </c>
      <c r="L330" s="651" t="s">
        <v>711</v>
      </c>
    </row>
    <row r="331" spans="1:12" ht="26.4">
      <c r="A331" s="686">
        <v>313</v>
      </c>
      <c r="B331" s="711">
        <v>44755</v>
      </c>
      <c r="C331" s="376" t="s">
        <v>42</v>
      </c>
      <c r="D331" s="376" t="s">
        <v>883</v>
      </c>
      <c r="E331" s="472" t="s">
        <v>172</v>
      </c>
      <c r="F331" s="376" t="s">
        <v>822</v>
      </c>
      <c r="G331" s="472" t="s">
        <v>116</v>
      </c>
      <c r="H331" s="376" t="s">
        <v>77</v>
      </c>
      <c r="I331" s="273" t="s">
        <v>823</v>
      </c>
      <c r="J331" s="273" t="s">
        <v>824</v>
      </c>
      <c r="K331" s="472" t="s">
        <v>825</v>
      </c>
      <c r="L331" s="651" t="s">
        <v>711</v>
      </c>
    </row>
    <row r="332" spans="1:12" ht="26.4">
      <c r="A332" s="686">
        <v>314</v>
      </c>
      <c r="B332" s="711">
        <v>44755</v>
      </c>
      <c r="C332" s="376" t="s">
        <v>42</v>
      </c>
      <c r="D332" s="376" t="s">
        <v>884</v>
      </c>
      <c r="E332" s="472" t="s">
        <v>172</v>
      </c>
      <c r="F332" s="376" t="s">
        <v>885</v>
      </c>
      <c r="G332" s="472" t="s">
        <v>116</v>
      </c>
      <c r="H332" s="376" t="s">
        <v>77</v>
      </c>
      <c r="I332" s="376" t="s">
        <v>828</v>
      </c>
      <c r="J332" s="376" t="s">
        <v>829</v>
      </c>
      <c r="K332" s="472" t="s">
        <v>825</v>
      </c>
      <c r="L332" s="651" t="s">
        <v>711</v>
      </c>
    </row>
    <row r="333" spans="1:12">
      <c r="A333" s="686">
        <v>315</v>
      </c>
      <c r="B333" s="711">
        <v>44755</v>
      </c>
      <c r="C333" s="376" t="s">
        <v>42</v>
      </c>
      <c r="D333" s="376" t="s">
        <v>886</v>
      </c>
      <c r="E333" s="472" t="s">
        <v>198</v>
      </c>
      <c r="F333" s="376" t="s">
        <v>816</v>
      </c>
      <c r="G333" s="472" t="s">
        <v>116</v>
      </c>
      <c r="H333" s="376" t="s">
        <v>77</v>
      </c>
      <c r="I333" s="273" t="s">
        <v>817</v>
      </c>
      <c r="J333" s="273" t="s">
        <v>818</v>
      </c>
      <c r="K333" s="472" t="s">
        <v>819</v>
      </c>
      <c r="L333" s="651" t="s">
        <v>711</v>
      </c>
    </row>
    <row r="334" spans="1:12" ht="26.4">
      <c r="A334" s="686">
        <v>316</v>
      </c>
      <c r="B334" s="711">
        <v>44755</v>
      </c>
      <c r="C334" s="376" t="s">
        <v>42</v>
      </c>
      <c r="D334" s="376" t="s">
        <v>887</v>
      </c>
      <c r="E334" s="472" t="s">
        <v>198</v>
      </c>
      <c r="F334" s="376" t="s">
        <v>888</v>
      </c>
      <c r="G334" s="472" t="s">
        <v>116</v>
      </c>
      <c r="H334" s="376" t="s">
        <v>77</v>
      </c>
      <c r="I334" s="376" t="s">
        <v>828</v>
      </c>
      <c r="J334" s="376" t="s">
        <v>829</v>
      </c>
      <c r="K334" s="472" t="s">
        <v>825</v>
      </c>
      <c r="L334" s="651" t="s">
        <v>711</v>
      </c>
    </row>
    <row r="335" spans="1:12">
      <c r="A335" s="686">
        <v>317</v>
      </c>
      <c r="B335" s="711">
        <v>44755</v>
      </c>
      <c r="C335" s="376" t="s">
        <v>42</v>
      </c>
      <c r="D335" s="376" t="s">
        <v>889</v>
      </c>
      <c r="E335" s="472" t="s">
        <v>890</v>
      </c>
      <c r="F335" s="376" t="s">
        <v>816</v>
      </c>
      <c r="G335" s="472" t="s">
        <v>116</v>
      </c>
      <c r="H335" s="376" t="s">
        <v>77</v>
      </c>
      <c r="I335" s="273" t="s">
        <v>817</v>
      </c>
      <c r="J335" s="273" t="s">
        <v>818</v>
      </c>
      <c r="K335" s="472" t="s">
        <v>819</v>
      </c>
      <c r="L335" s="651" t="s">
        <v>711</v>
      </c>
    </row>
    <row r="336" spans="1:12" ht="26.4">
      <c r="A336" s="686">
        <v>318</v>
      </c>
      <c r="B336" s="711">
        <v>44755</v>
      </c>
      <c r="C336" s="376" t="s">
        <v>42</v>
      </c>
      <c r="D336" s="376" t="s">
        <v>891</v>
      </c>
      <c r="E336" s="472" t="s">
        <v>890</v>
      </c>
      <c r="F336" s="376" t="s">
        <v>822</v>
      </c>
      <c r="G336" s="472" t="s">
        <v>116</v>
      </c>
      <c r="H336" s="376" t="s">
        <v>77</v>
      </c>
      <c r="I336" s="273" t="s">
        <v>823</v>
      </c>
      <c r="J336" s="273" t="s">
        <v>824</v>
      </c>
      <c r="K336" s="472" t="s">
        <v>825</v>
      </c>
      <c r="L336" s="651" t="s">
        <v>711</v>
      </c>
    </row>
    <row r="337" spans="1:12" ht="26.4">
      <c r="A337" s="686">
        <v>319</v>
      </c>
      <c r="B337" s="711">
        <v>44755</v>
      </c>
      <c r="C337" s="376" t="s">
        <v>42</v>
      </c>
      <c r="D337" s="376" t="s">
        <v>892</v>
      </c>
      <c r="E337" s="472" t="s">
        <v>890</v>
      </c>
      <c r="F337" s="376" t="s">
        <v>893</v>
      </c>
      <c r="G337" s="472" t="s">
        <v>116</v>
      </c>
      <c r="H337" s="376" t="s">
        <v>77</v>
      </c>
      <c r="I337" s="376" t="s">
        <v>828</v>
      </c>
      <c r="J337" s="376" t="s">
        <v>829</v>
      </c>
      <c r="K337" s="472" t="s">
        <v>825</v>
      </c>
      <c r="L337" s="651" t="s">
        <v>711</v>
      </c>
    </row>
    <row r="338" spans="1:12">
      <c r="A338" s="686">
        <v>320</v>
      </c>
      <c r="B338" s="711">
        <v>44755</v>
      </c>
      <c r="C338" s="376" t="s">
        <v>42</v>
      </c>
      <c r="D338" s="376" t="s">
        <v>894</v>
      </c>
      <c r="E338" s="472" t="s">
        <v>255</v>
      </c>
      <c r="F338" s="376" t="s">
        <v>816</v>
      </c>
      <c r="G338" s="472" t="s">
        <v>116</v>
      </c>
      <c r="H338" s="376" t="s">
        <v>77</v>
      </c>
      <c r="I338" s="273" t="s">
        <v>817</v>
      </c>
      <c r="J338" s="273" t="s">
        <v>818</v>
      </c>
      <c r="K338" s="472" t="s">
        <v>819</v>
      </c>
      <c r="L338" s="651" t="s">
        <v>711</v>
      </c>
    </row>
    <row r="339" spans="1:12" ht="26.4">
      <c r="A339" s="686">
        <v>321</v>
      </c>
      <c r="B339" s="711">
        <v>44755</v>
      </c>
      <c r="C339" s="376" t="s">
        <v>42</v>
      </c>
      <c r="D339" s="376" t="s">
        <v>895</v>
      </c>
      <c r="E339" s="472" t="s">
        <v>255</v>
      </c>
      <c r="F339" s="376" t="s">
        <v>822</v>
      </c>
      <c r="G339" s="472" t="s">
        <v>116</v>
      </c>
      <c r="H339" s="376" t="s">
        <v>77</v>
      </c>
      <c r="I339" s="273" t="s">
        <v>823</v>
      </c>
      <c r="J339" s="273" t="s">
        <v>824</v>
      </c>
      <c r="K339" s="472" t="s">
        <v>825</v>
      </c>
      <c r="L339" s="651" t="s">
        <v>711</v>
      </c>
    </row>
    <row r="340" spans="1:12" ht="26.4">
      <c r="A340" s="686">
        <v>322</v>
      </c>
      <c r="B340" s="711">
        <v>44755</v>
      </c>
      <c r="C340" s="376" t="s">
        <v>42</v>
      </c>
      <c r="D340" s="376" t="s">
        <v>896</v>
      </c>
      <c r="E340" s="472" t="s">
        <v>255</v>
      </c>
      <c r="F340" s="376" t="s">
        <v>897</v>
      </c>
      <c r="G340" s="472" t="s">
        <v>116</v>
      </c>
      <c r="H340" s="376" t="s">
        <v>77</v>
      </c>
      <c r="I340" s="376" t="s">
        <v>828</v>
      </c>
      <c r="J340" s="376" t="s">
        <v>829</v>
      </c>
      <c r="K340" s="472" t="s">
        <v>825</v>
      </c>
      <c r="L340" s="651" t="s">
        <v>711</v>
      </c>
    </row>
    <row r="341" spans="1:12">
      <c r="A341" s="686">
        <v>323</v>
      </c>
      <c r="B341" s="711">
        <v>44755</v>
      </c>
      <c r="C341" s="376" t="s">
        <v>42</v>
      </c>
      <c r="D341" s="376" t="s">
        <v>898</v>
      </c>
      <c r="E341" s="472" t="s">
        <v>750</v>
      </c>
      <c r="F341" s="376" t="s">
        <v>816</v>
      </c>
      <c r="G341" s="472" t="s">
        <v>116</v>
      </c>
      <c r="H341" s="376" t="s">
        <v>77</v>
      </c>
      <c r="I341" s="273" t="s">
        <v>817</v>
      </c>
      <c r="J341" s="273" t="s">
        <v>818</v>
      </c>
      <c r="K341" s="472" t="s">
        <v>819</v>
      </c>
      <c r="L341" s="651" t="s">
        <v>711</v>
      </c>
    </row>
    <row r="342" spans="1:12" ht="26.4">
      <c r="A342" s="686">
        <v>324</v>
      </c>
      <c r="B342" s="711">
        <v>44755</v>
      </c>
      <c r="C342" s="376" t="s">
        <v>42</v>
      </c>
      <c r="D342" s="376" t="s">
        <v>899</v>
      </c>
      <c r="E342" s="472" t="s">
        <v>750</v>
      </c>
      <c r="F342" s="376" t="s">
        <v>822</v>
      </c>
      <c r="G342" s="472" t="s">
        <v>116</v>
      </c>
      <c r="H342" s="376" t="s">
        <v>77</v>
      </c>
      <c r="I342" s="273" t="s">
        <v>823</v>
      </c>
      <c r="J342" s="273" t="s">
        <v>824</v>
      </c>
      <c r="K342" s="472" t="s">
        <v>825</v>
      </c>
      <c r="L342" s="651" t="s">
        <v>711</v>
      </c>
    </row>
    <row r="343" spans="1:12" ht="26.4">
      <c r="A343" s="686">
        <v>325</v>
      </c>
      <c r="B343" s="711">
        <v>44755</v>
      </c>
      <c r="C343" s="376" t="s">
        <v>42</v>
      </c>
      <c r="D343" s="376" t="s">
        <v>900</v>
      </c>
      <c r="E343" s="472" t="s">
        <v>750</v>
      </c>
      <c r="F343" s="376" t="s">
        <v>901</v>
      </c>
      <c r="G343" s="472" t="s">
        <v>116</v>
      </c>
      <c r="H343" s="376" t="s">
        <v>77</v>
      </c>
      <c r="I343" s="376" t="s">
        <v>828</v>
      </c>
      <c r="J343" s="376" t="s">
        <v>829</v>
      </c>
      <c r="K343" s="472" t="s">
        <v>825</v>
      </c>
      <c r="L343" s="651" t="s">
        <v>711</v>
      </c>
    </row>
    <row r="344" spans="1:12" ht="26.4">
      <c r="A344" s="686">
        <v>326</v>
      </c>
      <c r="B344" s="711">
        <v>44755</v>
      </c>
      <c r="C344" s="376" t="s">
        <v>42</v>
      </c>
      <c r="D344" s="376" t="s">
        <v>902</v>
      </c>
      <c r="E344" s="472" t="s">
        <v>338</v>
      </c>
      <c r="F344" s="376" t="s">
        <v>816</v>
      </c>
      <c r="G344" s="472" t="s">
        <v>116</v>
      </c>
      <c r="H344" s="376" t="s">
        <v>77</v>
      </c>
      <c r="I344" s="273" t="s">
        <v>817</v>
      </c>
      <c r="J344" s="273" t="s">
        <v>818</v>
      </c>
      <c r="K344" s="472" t="s">
        <v>819</v>
      </c>
      <c r="L344" s="651" t="s">
        <v>711</v>
      </c>
    </row>
    <row r="345" spans="1:12" ht="26.4">
      <c r="A345" s="686">
        <v>327</v>
      </c>
      <c r="B345" s="711">
        <v>44755</v>
      </c>
      <c r="C345" s="376" t="s">
        <v>42</v>
      </c>
      <c r="D345" s="376" t="s">
        <v>903</v>
      </c>
      <c r="E345" s="472" t="s">
        <v>338</v>
      </c>
      <c r="F345" s="376" t="s">
        <v>822</v>
      </c>
      <c r="G345" s="472" t="s">
        <v>116</v>
      </c>
      <c r="H345" s="376" t="s">
        <v>77</v>
      </c>
      <c r="I345" s="273" t="s">
        <v>823</v>
      </c>
      <c r="J345" s="273" t="s">
        <v>824</v>
      </c>
      <c r="K345" s="472" t="s">
        <v>825</v>
      </c>
      <c r="L345" s="651" t="s">
        <v>711</v>
      </c>
    </row>
    <row r="346" spans="1:12" ht="26.4">
      <c r="A346" s="686">
        <v>328</v>
      </c>
      <c r="B346" s="711">
        <v>44755</v>
      </c>
      <c r="C346" s="376" t="s">
        <v>42</v>
      </c>
      <c r="D346" s="376" t="s">
        <v>904</v>
      </c>
      <c r="E346" s="472" t="s">
        <v>338</v>
      </c>
      <c r="F346" s="376" t="s">
        <v>905</v>
      </c>
      <c r="G346" s="472" t="s">
        <v>116</v>
      </c>
      <c r="H346" s="376" t="s">
        <v>77</v>
      </c>
      <c r="I346" s="376" t="s">
        <v>828</v>
      </c>
      <c r="J346" s="376" t="s">
        <v>829</v>
      </c>
      <c r="K346" s="472" t="s">
        <v>825</v>
      </c>
      <c r="L346" s="651" t="s">
        <v>711</v>
      </c>
    </row>
    <row r="347" spans="1:12">
      <c r="A347" s="686">
        <v>329</v>
      </c>
      <c r="B347" s="711">
        <v>44755</v>
      </c>
      <c r="C347" s="376" t="s">
        <v>42</v>
      </c>
      <c r="D347" s="376" t="s">
        <v>906</v>
      </c>
      <c r="E347" s="472" t="s">
        <v>907</v>
      </c>
      <c r="F347" s="376" t="s">
        <v>816</v>
      </c>
      <c r="G347" s="472" t="s">
        <v>116</v>
      </c>
      <c r="H347" s="376" t="s">
        <v>77</v>
      </c>
      <c r="I347" s="273" t="s">
        <v>817</v>
      </c>
      <c r="J347" s="273" t="s">
        <v>818</v>
      </c>
      <c r="K347" s="472" t="s">
        <v>819</v>
      </c>
      <c r="L347" s="651" t="s">
        <v>711</v>
      </c>
    </row>
    <row r="348" spans="1:12" ht="26.4">
      <c r="A348" s="686">
        <v>330</v>
      </c>
      <c r="B348" s="711">
        <v>44755</v>
      </c>
      <c r="C348" s="376" t="s">
        <v>42</v>
      </c>
      <c r="D348" s="376" t="s">
        <v>908</v>
      </c>
      <c r="E348" s="472" t="s">
        <v>907</v>
      </c>
      <c r="F348" s="376" t="s">
        <v>822</v>
      </c>
      <c r="G348" s="472" t="s">
        <v>116</v>
      </c>
      <c r="H348" s="376" t="s">
        <v>77</v>
      </c>
      <c r="I348" s="273" t="s">
        <v>823</v>
      </c>
      <c r="J348" s="273" t="s">
        <v>824</v>
      </c>
      <c r="K348" s="472" t="s">
        <v>825</v>
      </c>
      <c r="L348" s="651" t="s">
        <v>711</v>
      </c>
    </row>
    <row r="349" spans="1:12" ht="26.4">
      <c r="A349" s="686">
        <v>331</v>
      </c>
      <c r="B349" s="711">
        <v>44755</v>
      </c>
      <c r="C349" s="376" t="s">
        <v>42</v>
      </c>
      <c r="D349" s="376" t="s">
        <v>909</v>
      </c>
      <c r="E349" s="472" t="s">
        <v>907</v>
      </c>
      <c r="F349" s="376" t="s">
        <v>910</v>
      </c>
      <c r="G349" s="472" t="s">
        <v>116</v>
      </c>
      <c r="H349" s="376" t="s">
        <v>77</v>
      </c>
      <c r="I349" s="376" t="s">
        <v>828</v>
      </c>
      <c r="J349" s="376" t="s">
        <v>829</v>
      </c>
      <c r="K349" s="472" t="s">
        <v>825</v>
      </c>
      <c r="L349" s="651" t="s">
        <v>711</v>
      </c>
    </row>
    <row r="350" spans="1:12">
      <c r="A350" s="686">
        <v>332</v>
      </c>
      <c r="B350" s="711">
        <v>44755</v>
      </c>
      <c r="C350" s="376" t="s">
        <v>42</v>
      </c>
      <c r="D350" s="376" t="s">
        <v>911</v>
      </c>
      <c r="E350" s="472" t="s">
        <v>184</v>
      </c>
      <c r="F350" s="376" t="s">
        <v>816</v>
      </c>
      <c r="G350" s="472" t="s">
        <v>116</v>
      </c>
      <c r="H350" s="376" t="s">
        <v>77</v>
      </c>
      <c r="I350" s="273" t="s">
        <v>817</v>
      </c>
      <c r="J350" s="273" t="s">
        <v>818</v>
      </c>
      <c r="K350" s="472" t="s">
        <v>819</v>
      </c>
      <c r="L350" s="651" t="s">
        <v>711</v>
      </c>
    </row>
    <row r="351" spans="1:12" ht="26.4">
      <c r="A351" s="686">
        <v>333</v>
      </c>
      <c r="B351" s="711">
        <v>44755</v>
      </c>
      <c r="C351" s="376" t="s">
        <v>42</v>
      </c>
      <c r="D351" s="376" t="s">
        <v>912</v>
      </c>
      <c r="E351" s="472" t="s">
        <v>184</v>
      </c>
      <c r="F351" s="376" t="s">
        <v>822</v>
      </c>
      <c r="G351" s="472" t="s">
        <v>116</v>
      </c>
      <c r="H351" s="376" t="s">
        <v>77</v>
      </c>
      <c r="I351" s="273" t="s">
        <v>823</v>
      </c>
      <c r="J351" s="273" t="s">
        <v>824</v>
      </c>
      <c r="K351" s="472" t="s">
        <v>825</v>
      </c>
      <c r="L351" s="651" t="s">
        <v>711</v>
      </c>
    </row>
    <row r="352" spans="1:12" ht="26.4">
      <c r="A352" s="686">
        <v>334</v>
      </c>
      <c r="B352" s="711">
        <v>44755</v>
      </c>
      <c r="C352" s="376" t="s">
        <v>42</v>
      </c>
      <c r="D352" s="376" t="s">
        <v>913</v>
      </c>
      <c r="E352" s="472" t="s">
        <v>184</v>
      </c>
      <c r="F352" s="376" t="s">
        <v>914</v>
      </c>
      <c r="G352" s="472" t="s">
        <v>116</v>
      </c>
      <c r="H352" s="376" t="s">
        <v>77</v>
      </c>
      <c r="I352" s="376" t="s">
        <v>828</v>
      </c>
      <c r="J352" s="376" t="s">
        <v>829</v>
      </c>
      <c r="K352" s="472" t="s">
        <v>825</v>
      </c>
      <c r="L352" s="651" t="s">
        <v>711</v>
      </c>
    </row>
    <row r="353" spans="1:12">
      <c r="A353" s="686">
        <v>335</v>
      </c>
      <c r="B353" s="711">
        <v>44755</v>
      </c>
      <c r="C353" s="376" t="s">
        <v>42</v>
      </c>
      <c r="D353" s="376" t="s">
        <v>915</v>
      </c>
      <c r="E353" s="472" t="s">
        <v>329</v>
      </c>
      <c r="F353" s="376" t="s">
        <v>816</v>
      </c>
      <c r="G353" s="472" t="s">
        <v>116</v>
      </c>
      <c r="H353" s="376" t="s">
        <v>77</v>
      </c>
      <c r="I353" s="273" t="s">
        <v>817</v>
      </c>
      <c r="J353" s="273" t="s">
        <v>818</v>
      </c>
      <c r="K353" s="472" t="s">
        <v>819</v>
      </c>
      <c r="L353" s="651" t="s">
        <v>711</v>
      </c>
    </row>
    <row r="354" spans="1:12" ht="26.4">
      <c r="A354" s="686">
        <v>336</v>
      </c>
      <c r="B354" s="711">
        <v>44755</v>
      </c>
      <c r="C354" s="376" t="s">
        <v>42</v>
      </c>
      <c r="D354" s="376" t="s">
        <v>916</v>
      </c>
      <c r="E354" s="472" t="s">
        <v>329</v>
      </c>
      <c r="F354" s="376" t="s">
        <v>822</v>
      </c>
      <c r="G354" s="472" t="s">
        <v>116</v>
      </c>
      <c r="H354" s="376" t="s">
        <v>77</v>
      </c>
      <c r="I354" s="273" t="s">
        <v>823</v>
      </c>
      <c r="J354" s="273" t="s">
        <v>824</v>
      </c>
      <c r="K354" s="472" t="s">
        <v>825</v>
      </c>
      <c r="L354" s="651" t="s">
        <v>711</v>
      </c>
    </row>
    <row r="355" spans="1:12" ht="26.4">
      <c r="A355" s="686">
        <v>337</v>
      </c>
      <c r="B355" s="711">
        <v>44755</v>
      </c>
      <c r="C355" s="376" t="s">
        <v>42</v>
      </c>
      <c r="D355" s="376" t="s">
        <v>917</v>
      </c>
      <c r="E355" s="472" t="s">
        <v>329</v>
      </c>
      <c r="F355" s="376" t="s">
        <v>918</v>
      </c>
      <c r="G355" s="472" t="s">
        <v>116</v>
      </c>
      <c r="H355" s="376" t="s">
        <v>77</v>
      </c>
      <c r="I355" s="376" t="s">
        <v>828</v>
      </c>
      <c r="J355" s="376" t="s">
        <v>829</v>
      </c>
      <c r="K355" s="472" t="s">
        <v>825</v>
      </c>
      <c r="L355" s="651" t="s">
        <v>711</v>
      </c>
    </row>
    <row r="356" spans="1:12">
      <c r="A356" s="686">
        <v>338</v>
      </c>
      <c r="B356" s="711">
        <v>44755</v>
      </c>
      <c r="C356" s="376" t="s">
        <v>42</v>
      </c>
      <c r="D356" s="376" t="s">
        <v>919</v>
      </c>
      <c r="E356" s="472" t="s">
        <v>200</v>
      </c>
      <c r="F356" s="376" t="s">
        <v>816</v>
      </c>
      <c r="G356" s="472" t="s">
        <v>116</v>
      </c>
      <c r="H356" s="376" t="s">
        <v>77</v>
      </c>
      <c r="I356" s="273" t="s">
        <v>817</v>
      </c>
      <c r="J356" s="273" t="s">
        <v>818</v>
      </c>
      <c r="K356" s="472" t="s">
        <v>819</v>
      </c>
      <c r="L356" s="651" t="s">
        <v>711</v>
      </c>
    </row>
    <row r="357" spans="1:12" ht="26.4">
      <c r="A357" s="686">
        <v>339</v>
      </c>
      <c r="B357" s="711">
        <v>44755</v>
      </c>
      <c r="C357" s="376" t="s">
        <v>42</v>
      </c>
      <c r="D357" s="376" t="s">
        <v>920</v>
      </c>
      <c r="E357" s="472" t="s">
        <v>200</v>
      </c>
      <c r="F357" s="376" t="s">
        <v>822</v>
      </c>
      <c r="G357" s="472" t="s">
        <v>116</v>
      </c>
      <c r="H357" s="376" t="s">
        <v>77</v>
      </c>
      <c r="I357" s="273" t="s">
        <v>823</v>
      </c>
      <c r="J357" s="273" t="s">
        <v>824</v>
      </c>
      <c r="K357" s="472" t="s">
        <v>825</v>
      </c>
      <c r="L357" s="651" t="s">
        <v>711</v>
      </c>
    </row>
    <row r="358" spans="1:12" ht="26.4">
      <c r="A358" s="686">
        <v>340</v>
      </c>
      <c r="B358" s="711">
        <v>44755</v>
      </c>
      <c r="C358" s="376" t="s">
        <v>42</v>
      </c>
      <c r="D358" s="376" t="s">
        <v>921</v>
      </c>
      <c r="E358" s="472" t="s">
        <v>200</v>
      </c>
      <c r="F358" s="376" t="s">
        <v>922</v>
      </c>
      <c r="G358" s="472" t="s">
        <v>116</v>
      </c>
      <c r="H358" s="376" t="s">
        <v>77</v>
      </c>
      <c r="I358" s="376" t="s">
        <v>828</v>
      </c>
      <c r="J358" s="376" t="s">
        <v>829</v>
      </c>
      <c r="K358" s="472" t="s">
        <v>825</v>
      </c>
      <c r="L358" s="651" t="s">
        <v>711</v>
      </c>
    </row>
    <row r="359" spans="1:12">
      <c r="A359" s="686">
        <v>341</v>
      </c>
      <c r="B359" s="711">
        <v>44755</v>
      </c>
      <c r="C359" s="376" t="s">
        <v>42</v>
      </c>
      <c r="D359" s="376" t="s">
        <v>923</v>
      </c>
      <c r="E359" s="472" t="s">
        <v>924</v>
      </c>
      <c r="F359" s="376" t="s">
        <v>816</v>
      </c>
      <c r="G359" s="472" t="s">
        <v>116</v>
      </c>
      <c r="H359" s="376" t="s">
        <v>77</v>
      </c>
      <c r="I359" s="273" t="s">
        <v>817</v>
      </c>
      <c r="J359" s="273" t="s">
        <v>818</v>
      </c>
      <c r="K359" s="472" t="s">
        <v>819</v>
      </c>
      <c r="L359" s="651" t="s">
        <v>711</v>
      </c>
    </row>
    <row r="360" spans="1:12" ht="26.4">
      <c r="A360" s="686">
        <v>342</v>
      </c>
      <c r="B360" s="711">
        <v>44755</v>
      </c>
      <c r="C360" s="376" t="s">
        <v>42</v>
      </c>
      <c r="D360" s="376" t="s">
        <v>925</v>
      </c>
      <c r="E360" s="472" t="s">
        <v>924</v>
      </c>
      <c r="F360" s="376" t="s">
        <v>822</v>
      </c>
      <c r="G360" s="472" t="s">
        <v>116</v>
      </c>
      <c r="H360" s="376" t="s">
        <v>77</v>
      </c>
      <c r="I360" s="273" t="s">
        <v>823</v>
      </c>
      <c r="J360" s="273" t="s">
        <v>824</v>
      </c>
      <c r="K360" s="472" t="s">
        <v>825</v>
      </c>
      <c r="L360" s="651" t="s">
        <v>711</v>
      </c>
    </row>
    <row r="361" spans="1:12" ht="26.4">
      <c r="A361" s="686">
        <v>343</v>
      </c>
      <c r="B361" s="711">
        <v>44755</v>
      </c>
      <c r="C361" s="376" t="s">
        <v>42</v>
      </c>
      <c r="D361" s="376" t="s">
        <v>926</v>
      </c>
      <c r="E361" s="472" t="s">
        <v>924</v>
      </c>
      <c r="F361" s="376" t="s">
        <v>927</v>
      </c>
      <c r="G361" s="472" t="s">
        <v>116</v>
      </c>
      <c r="H361" s="376" t="s">
        <v>77</v>
      </c>
      <c r="I361" s="376" t="s">
        <v>828</v>
      </c>
      <c r="J361" s="376" t="s">
        <v>829</v>
      </c>
      <c r="K361" s="472" t="s">
        <v>825</v>
      </c>
      <c r="L361" s="651" t="s">
        <v>711</v>
      </c>
    </row>
    <row r="362" spans="1:12" ht="26.4">
      <c r="A362" s="686">
        <v>344</v>
      </c>
      <c r="B362" s="711">
        <v>44755</v>
      </c>
      <c r="C362" s="376" t="s">
        <v>42</v>
      </c>
      <c r="D362" s="376" t="s">
        <v>928</v>
      </c>
      <c r="E362" s="472" t="s">
        <v>929</v>
      </c>
      <c r="F362" s="376" t="s">
        <v>816</v>
      </c>
      <c r="G362" s="472" t="s">
        <v>116</v>
      </c>
      <c r="H362" s="376" t="s">
        <v>77</v>
      </c>
      <c r="I362" s="273" t="s">
        <v>817</v>
      </c>
      <c r="J362" s="273" t="s">
        <v>818</v>
      </c>
      <c r="K362" s="472" t="s">
        <v>819</v>
      </c>
      <c r="L362" s="651" t="s">
        <v>711</v>
      </c>
    </row>
    <row r="363" spans="1:12" ht="26.4">
      <c r="A363" s="686">
        <v>345</v>
      </c>
      <c r="B363" s="711">
        <v>44755</v>
      </c>
      <c r="C363" s="376" t="s">
        <v>42</v>
      </c>
      <c r="D363" s="376" t="s">
        <v>930</v>
      </c>
      <c r="E363" s="472" t="s">
        <v>929</v>
      </c>
      <c r="F363" s="376" t="s">
        <v>822</v>
      </c>
      <c r="G363" s="472" t="s">
        <v>116</v>
      </c>
      <c r="H363" s="376" t="s">
        <v>77</v>
      </c>
      <c r="I363" s="273" t="s">
        <v>823</v>
      </c>
      <c r="J363" s="273" t="s">
        <v>824</v>
      </c>
      <c r="K363" s="472" t="s">
        <v>825</v>
      </c>
      <c r="L363" s="651" t="s">
        <v>711</v>
      </c>
    </row>
    <row r="364" spans="1:12" ht="26.4">
      <c r="A364" s="686">
        <v>346</v>
      </c>
      <c r="B364" s="711">
        <v>44755</v>
      </c>
      <c r="C364" s="376" t="s">
        <v>42</v>
      </c>
      <c r="D364" s="376" t="s">
        <v>931</v>
      </c>
      <c r="E364" s="472" t="s">
        <v>929</v>
      </c>
      <c r="F364" s="376" t="s">
        <v>932</v>
      </c>
      <c r="G364" s="472" t="s">
        <v>116</v>
      </c>
      <c r="H364" s="376" t="s">
        <v>77</v>
      </c>
      <c r="I364" s="376" t="s">
        <v>828</v>
      </c>
      <c r="J364" s="376" t="s">
        <v>829</v>
      </c>
      <c r="K364" s="472" t="s">
        <v>825</v>
      </c>
      <c r="L364" s="651" t="s">
        <v>711</v>
      </c>
    </row>
    <row r="365" spans="1:12">
      <c r="A365" s="686">
        <v>347</v>
      </c>
      <c r="B365" s="711">
        <v>44755</v>
      </c>
      <c r="C365" s="376" t="s">
        <v>42</v>
      </c>
      <c r="D365" s="376" t="s">
        <v>933</v>
      </c>
      <c r="E365" s="472" t="s">
        <v>188</v>
      </c>
      <c r="F365" s="376" t="s">
        <v>816</v>
      </c>
      <c r="G365" s="472" t="s">
        <v>116</v>
      </c>
      <c r="H365" s="376" t="s">
        <v>77</v>
      </c>
      <c r="I365" s="273" t="s">
        <v>817</v>
      </c>
      <c r="J365" s="273" t="s">
        <v>818</v>
      </c>
      <c r="K365" s="472" t="s">
        <v>819</v>
      </c>
      <c r="L365" s="651" t="s">
        <v>711</v>
      </c>
    </row>
    <row r="366" spans="1:12" ht="26.4">
      <c r="A366" s="686">
        <v>348</v>
      </c>
      <c r="B366" s="711">
        <v>44755</v>
      </c>
      <c r="C366" s="376" t="s">
        <v>42</v>
      </c>
      <c r="D366" s="376" t="s">
        <v>934</v>
      </c>
      <c r="E366" s="472" t="s">
        <v>188</v>
      </c>
      <c r="F366" s="376" t="s">
        <v>822</v>
      </c>
      <c r="G366" s="472" t="s">
        <v>116</v>
      </c>
      <c r="H366" s="376" t="s">
        <v>77</v>
      </c>
      <c r="I366" s="273" t="s">
        <v>823</v>
      </c>
      <c r="J366" s="273" t="s">
        <v>824</v>
      </c>
      <c r="K366" s="472" t="s">
        <v>825</v>
      </c>
      <c r="L366" s="651" t="s">
        <v>711</v>
      </c>
    </row>
    <row r="367" spans="1:12" ht="26.4">
      <c r="A367" s="686">
        <v>349</v>
      </c>
      <c r="B367" s="711">
        <v>44755</v>
      </c>
      <c r="C367" s="376" t="s">
        <v>42</v>
      </c>
      <c r="D367" s="376" t="s">
        <v>935</v>
      </c>
      <c r="E367" s="472" t="s">
        <v>188</v>
      </c>
      <c r="F367" s="376" t="s">
        <v>936</v>
      </c>
      <c r="G367" s="472" t="s">
        <v>116</v>
      </c>
      <c r="H367" s="376" t="s">
        <v>77</v>
      </c>
      <c r="I367" s="376" t="s">
        <v>828</v>
      </c>
      <c r="J367" s="376" t="s">
        <v>829</v>
      </c>
      <c r="K367" s="472" t="s">
        <v>825</v>
      </c>
      <c r="L367" s="651" t="s">
        <v>711</v>
      </c>
    </row>
    <row r="368" spans="1:12">
      <c r="A368" s="686">
        <v>350</v>
      </c>
      <c r="B368" s="711">
        <v>44755</v>
      </c>
      <c r="C368" s="376" t="s">
        <v>42</v>
      </c>
      <c r="D368" s="376" t="s">
        <v>937</v>
      </c>
      <c r="E368" s="472" t="s">
        <v>190</v>
      </c>
      <c r="F368" s="376" t="s">
        <v>816</v>
      </c>
      <c r="G368" s="472" t="s">
        <v>116</v>
      </c>
      <c r="H368" s="376" t="s">
        <v>77</v>
      </c>
      <c r="I368" s="273" t="s">
        <v>817</v>
      </c>
      <c r="J368" s="273" t="s">
        <v>818</v>
      </c>
      <c r="K368" s="472" t="s">
        <v>819</v>
      </c>
      <c r="L368" s="651" t="s">
        <v>711</v>
      </c>
    </row>
    <row r="369" spans="1:12" ht="26.4">
      <c r="A369" s="686">
        <v>351</v>
      </c>
      <c r="B369" s="711">
        <v>44755</v>
      </c>
      <c r="C369" s="376" t="s">
        <v>42</v>
      </c>
      <c r="D369" s="376" t="s">
        <v>938</v>
      </c>
      <c r="E369" s="472" t="s">
        <v>190</v>
      </c>
      <c r="F369" s="376" t="s">
        <v>822</v>
      </c>
      <c r="G369" s="472" t="s">
        <v>116</v>
      </c>
      <c r="H369" s="376" t="s">
        <v>77</v>
      </c>
      <c r="I369" s="273" t="s">
        <v>823</v>
      </c>
      <c r="J369" s="273" t="s">
        <v>824</v>
      </c>
      <c r="K369" s="472" t="s">
        <v>825</v>
      </c>
      <c r="L369" s="651" t="s">
        <v>711</v>
      </c>
    </row>
    <row r="370" spans="1:12" ht="26.4">
      <c r="A370" s="686">
        <v>352</v>
      </c>
      <c r="B370" s="711">
        <v>44755</v>
      </c>
      <c r="C370" s="376" t="s">
        <v>42</v>
      </c>
      <c r="D370" s="376" t="s">
        <v>939</v>
      </c>
      <c r="E370" s="472" t="s">
        <v>190</v>
      </c>
      <c r="F370" s="376" t="s">
        <v>940</v>
      </c>
      <c r="G370" s="472" t="s">
        <v>116</v>
      </c>
      <c r="H370" s="376" t="s">
        <v>77</v>
      </c>
      <c r="I370" s="376" t="s">
        <v>828</v>
      </c>
      <c r="J370" s="376" t="s">
        <v>829</v>
      </c>
      <c r="K370" s="472" t="s">
        <v>825</v>
      </c>
      <c r="L370" s="651" t="s">
        <v>711</v>
      </c>
    </row>
    <row r="371" spans="1:12">
      <c r="A371" s="686">
        <v>353</v>
      </c>
      <c r="B371" s="711">
        <v>44755</v>
      </c>
      <c r="C371" s="376" t="s">
        <v>42</v>
      </c>
      <c r="D371" s="376" t="s">
        <v>941</v>
      </c>
      <c r="E371" s="472" t="s">
        <v>192</v>
      </c>
      <c r="F371" s="376" t="s">
        <v>816</v>
      </c>
      <c r="G371" s="472" t="s">
        <v>116</v>
      </c>
      <c r="H371" s="376" t="s">
        <v>77</v>
      </c>
      <c r="I371" s="273" t="s">
        <v>817</v>
      </c>
      <c r="J371" s="273" t="s">
        <v>818</v>
      </c>
      <c r="K371" s="472" t="s">
        <v>819</v>
      </c>
      <c r="L371" s="651" t="s">
        <v>711</v>
      </c>
    </row>
    <row r="372" spans="1:12" ht="26.4">
      <c r="A372" s="686">
        <v>354</v>
      </c>
      <c r="B372" s="711">
        <v>44755</v>
      </c>
      <c r="C372" s="376" t="s">
        <v>42</v>
      </c>
      <c r="D372" s="376" t="s">
        <v>942</v>
      </c>
      <c r="E372" s="472" t="s">
        <v>192</v>
      </c>
      <c r="F372" s="376" t="s">
        <v>822</v>
      </c>
      <c r="G372" s="472" t="s">
        <v>116</v>
      </c>
      <c r="H372" s="376" t="s">
        <v>77</v>
      </c>
      <c r="I372" s="273" t="s">
        <v>823</v>
      </c>
      <c r="J372" s="273" t="s">
        <v>824</v>
      </c>
      <c r="K372" s="472" t="s">
        <v>825</v>
      </c>
      <c r="L372" s="651" t="s">
        <v>711</v>
      </c>
    </row>
    <row r="373" spans="1:12" ht="26.4">
      <c r="A373" s="686">
        <v>355</v>
      </c>
      <c r="B373" s="711">
        <v>44755</v>
      </c>
      <c r="C373" s="376" t="s">
        <v>42</v>
      </c>
      <c r="D373" s="376" t="s">
        <v>943</v>
      </c>
      <c r="E373" s="472" t="s">
        <v>192</v>
      </c>
      <c r="F373" s="376" t="s">
        <v>944</v>
      </c>
      <c r="G373" s="472" t="s">
        <v>116</v>
      </c>
      <c r="H373" s="376" t="s">
        <v>77</v>
      </c>
      <c r="I373" s="376" t="s">
        <v>828</v>
      </c>
      <c r="J373" s="376" t="s">
        <v>829</v>
      </c>
      <c r="K373" s="472" t="s">
        <v>825</v>
      </c>
      <c r="L373" s="651" t="s">
        <v>711</v>
      </c>
    </row>
    <row r="374" spans="1:12">
      <c r="A374" s="686">
        <v>356</v>
      </c>
      <c r="B374" s="711">
        <v>44755</v>
      </c>
      <c r="C374" s="376" t="s">
        <v>42</v>
      </c>
      <c r="D374" s="376" t="s">
        <v>945</v>
      </c>
      <c r="E374" s="472" t="s">
        <v>544</v>
      </c>
      <c r="F374" s="376" t="s">
        <v>816</v>
      </c>
      <c r="G374" s="472" t="s">
        <v>116</v>
      </c>
      <c r="H374" s="376" t="s">
        <v>77</v>
      </c>
      <c r="I374" s="273" t="s">
        <v>817</v>
      </c>
      <c r="J374" s="273" t="s">
        <v>818</v>
      </c>
      <c r="K374" s="472" t="s">
        <v>819</v>
      </c>
      <c r="L374" s="651" t="s">
        <v>711</v>
      </c>
    </row>
    <row r="375" spans="1:12" ht="26.4">
      <c r="A375" s="686">
        <v>357</v>
      </c>
      <c r="B375" s="711">
        <v>44755</v>
      </c>
      <c r="C375" s="376" t="s">
        <v>42</v>
      </c>
      <c r="D375" s="376" t="s">
        <v>946</v>
      </c>
      <c r="E375" s="472" t="s">
        <v>544</v>
      </c>
      <c r="F375" s="376" t="s">
        <v>822</v>
      </c>
      <c r="G375" s="472" t="s">
        <v>116</v>
      </c>
      <c r="H375" s="376" t="s">
        <v>77</v>
      </c>
      <c r="I375" s="273" t="s">
        <v>823</v>
      </c>
      <c r="J375" s="273" t="s">
        <v>824</v>
      </c>
      <c r="K375" s="472" t="s">
        <v>825</v>
      </c>
      <c r="L375" s="651" t="s">
        <v>711</v>
      </c>
    </row>
    <row r="376" spans="1:12" ht="26.4">
      <c r="A376" s="686">
        <v>358</v>
      </c>
      <c r="B376" s="711">
        <v>44755</v>
      </c>
      <c r="C376" s="376" t="s">
        <v>42</v>
      </c>
      <c r="D376" s="376" t="s">
        <v>947</v>
      </c>
      <c r="E376" s="472" t="s">
        <v>544</v>
      </c>
      <c r="F376" s="376" t="s">
        <v>948</v>
      </c>
      <c r="G376" s="472" t="s">
        <v>116</v>
      </c>
      <c r="H376" s="376" t="s">
        <v>77</v>
      </c>
      <c r="I376" s="376" t="s">
        <v>828</v>
      </c>
      <c r="J376" s="376" t="s">
        <v>829</v>
      </c>
      <c r="K376" s="472" t="s">
        <v>825</v>
      </c>
      <c r="L376" s="651" t="s">
        <v>711</v>
      </c>
    </row>
    <row r="377" spans="1:12">
      <c r="A377" s="686">
        <v>359</v>
      </c>
      <c r="B377" s="711">
        <v>44755</v>
      </c>
      <c r="C377" s="376" t="s">
        <v>42</v>
      </c>
      <c r="D377" s="376" t="s">
        <v>949</v>
      </c>
      <c r="E377" s="472" t="s">
        <v>950</v>
      </c>
      <c r="F377" s="376" t="s">
        <v>816</v>
      </c>
      <c r="G377" s="472" t="s">
        <v>116</v>
      </c>
      <c r="H377" s="376" t="s">
        <v>77</v>
      </c>
      <c r="I377" s="273" t="s">
        <v>817</v>
      </c>
      <c r="J377" s="273" t="s">
        <v>818</v>
      </c>
      <c r="K377" s="472" t="s">
        <v>819</v>
      </c>
      <c r="L377" s="651" t="s">
        <v>711</v>
      </c>
    </row>
    <row r="378" spans="1:12" ht="26.4">
      <c r="A378" s="686">
        <v>360</v>
      </c>
      <c r="B378" s="711">
        <v>44755</v>
      </c>
      <c r="C378" s="376" t="s">
        <v>42</v>
      </c>
      <c r="D378" s="376" t="s">
        <v>951</v>
      </c>
      <c r="E378" s="472" t="s">
        <v>950</v>
      </c>
      <c r="F378" s="376" t="s">
        <v>822</v>
      </c>
      <c r="G378" s="472" t="s">
        <v>116</v>
      </c>
      <c r="H378" s="376" t="s">
        <v>77</v>
      </c>
      <c r="I378" s="273" t="s">
        <v>823</v>
      </c>
      <c r="J378" s="273" t="s">
        <v>824</v>
      </c>
      <c r="K378" s="472" t="s">
        <v>825</v>
      </c>
      <c r="L378" s="651" t="s">
        <v>711</v>
      </c>
    </row>
    <row r="379" spans="1:12" ht="26.4">
      <c r="A379" s="686">
        <v>361</v>
      </c>
      <c r="B379" s="711">
        <v>44755</v>
      </c>
      <c r="C379" s="376" t="s">
        <v>42</v>
      </c>
      <c r="D379" s="376" t="s">
        <v>952</v>
      </c>
      <c r="E379" s="472" t="s">
        <v>950</v>
      </c>
      <c r="F379" s="376" t="s">
        <v>953</v>
      </c>
      <c r="G379" s="472" t="s">
        <v>116</v>
      </c>
      <c r="H379" s="376" t="s">
        <v>77</v>
      </c>
      <c r="I379" s="376" t="s">
        <v>828</v>
      </c>
      <c r="J379" s="376" t="s">
        <v>829</v>
      </c>
      <c r="K379" s="472" t="s">
        <v>825</v>
      </c>
      <c r="L379" s="651" t="s">
        <v>711</v>
      </c>
    </row>
    <row r="380" spans="1:12">
      <c r="A380" s="686">
        <v>362</v>
      </c>
      <c r="B380" s="711">
        <v>44755</v>
      </c>
      <c r="C380" s="376" t="s">
        <v>42</v>
      </c>
      <c r="D380" s="376" t="s">
        <v>954</v>
      </c>
      <c r="E380" s="472" t="s">
        <v>267</v>
      </c>
      <c r="F380" s="376" t="s">
        <v>816</v>
      </c>
      <c r="G380" s="472" t="s">
        <v>116</v>
      </c>
      <c r="H380" s="376" t="s">
        <v>77</v>
      </c>
      <c r="I380" s="273" t="s">
        <v>817</v>
      </c>
      <c r="J380" s="273" t="s">
        <v>818</v>
      </c>
      <c r="K380" s="472" t="s">
        <v>819</v>
      </c>
      <c r="L380" s="651" t="s">
        <v>711</v>
      </c>
    </row>
    <row r="381" spans="1:12" ht="26.4">
      <c r="A381" s="686">
        <v>363</v>
      </c>
      <c r="B381" s="711">
        <v>44755</v>
      </c>
      <c r="C381" s="376" t="s">
        <v>42</v>
      </c>
      <c r="D381" s="376" t="s">
        <v>955</v>
      </c>
      <c r="E381" s="472" t="s">
        <v>267</v>
      </c>
      <c r="F381" s="376" t="s">
        <v>822</v>
      </c>
      <c r="G381" s="472" t="s">
        <v>116</v>
      </c>
      <c r="H381" s="376" t="s">
        <v>77</v>
      </c>
      <c r="I381" s="273" t="s">
        <v>823</v>
      </c>
      <c r="J381" s="273" t="s">
        <v>824</v>
      </c>
      <c r="K381" s="472" t="s">
        <v>825</v>
      </c>
      <c r="L381" s="651" t="s">
        <v>711</v>
      </c>
    </row>
    <row r="382" spans="1:12" ht="26.4">
      <c r="A382" s="686">
        <v>364</v>
      </c>
      <c r="B382" s="711">
        <v>44755</v>
      </c>
      <c r="C382" s="376" t="s">
        <v>42</v>
      </c>
      <c r="D382" s="376" t="s">
        <v>956</v>
      </c>
      <c r="E382" s="472" t="s">
        <v>267</v>
      </c>
      <c r="F382" s="376" t="s">
        <v>957</v>
      </c>
      <c r="G382" s="472" t="s">
        <v>116</v>
      </c>
      <c r="H382" s="376" t="s">
        <v>77</v>
      </c>
      <c r="I382" s="376" t="s">
        <v>828</v>
      </c>
      <c r="J382" s="376" t="s">
        <v>829</v>
      </c>
      <c r="K382" s="472" t="s">
        <v>825</v>
      </c>
      <c r="L382" s="651" t="s">
        <v>711</v>
      </c>
    </row>
    <row r="383" spans="1:12">
      <c r="A383" s="686">
        <v>365</v>
      </c>
      <c r="B383" s="711">
        <v>44755</v>
      </c>
      <c r="C383" s="376" t="s">
        <v>42</v>
      </c>
      <c r="D383" s="376" t="s">
        <v>958</v>
      </c>
      <c r="E383" s="472" t="s">
        <v>538</v>
      </c>
      <c r="F383" s="376" t="s">
        <v>816</v>
      </c>
      <c r="G383" s="472" t="s">
        <v>116</v>
      </c>
      <c r="H383" s="376" t="s">
        <v>77</v>
      </c>
      <c r="I383" s="273" t="s">
        <v>817</v>
      </c>
      <c r="J383" s="273" t="s">
        <v>818</v>
      </c>
      <c r="K383" s="472" t="s">
        <v>819</v>
      </c>
      <c r="L383" s="651" t="s">
        <v>711</v>
      </c>
    </row>
    <row r="384" spans="1:12" ht="26.4">
      <c r="A384" s="686">
        <v>366</v>
      </c>
      <c r="B384" s="711">
        <v>44755</v>
      </c>
      <c r="C384" s="376" t="s">
        <v>42</v>
      </c>
      <c r="D384" s="376" t="s">
        <v>959</v>
      </c>
      <c r="E384" s="472" t="s">
        <v>538</v>
      </c>
      <c r="F384" s="376" t="s">
        <v>822</v>
      </c>
      <c r="G384" s="472" t="s">
        <v>116</v>
      </c>
      <c r="H384" s="376" t="s">
        <v>77</v>
      </c>
      <c r="I384" s="273" t="s">
        <v>823</v>
      </c>
      <c r="J384" s="273" t="s">
        <v>824</v>
      </c>
      <c r="K384" s="472" t="s">
        <v>825</v>
      </c>
      <c r="L384" s="651" t="s">
        <v>711</v>
      </c>
    </row>
    <row r="385" spans="1:12" ht="26.4">
      <c r="A385" s="686">
        <v>367</v>
      </c>
      <c r="B385" s="711">
        <v>44755</v>
      </c>
      <c r="C385" s="376" t="s">
        <v>42</v>
      </c>
      <c r="D385" s="376" t="s">
        <v>960</v>
      </c>
      <c r="E385" s="472" t="s">
        <v>538</v>
      </c>
      <c r="F385" s="376" t="s">
        <v>961</v>
      </c>
      <c r="G385" s="472" t="s">
        <v>116</v>
      </c>
      <c r="H385" s="376" t="s">
        <v>77</v>
      </c>
      <c r="I385" s="376" t="s">
        <v>828</v>
      </c>
      <c r="J385" s="376" t="s">
        <v>829</v>
      </c>
      <c r="K385" s="472" t="s">
        <v>825</v>
      </c>
      <c r="L385" s="651" t="s">
        <v>711</v>
      </c>
    </row>
    <row r="386" spans="1:12">
      <c r="A386" s="686">
        <v>368</v>
      </c>
      <c r="B386" s="711">
        <v>44755</v>
      </c>
      <c r="C386" s="376" t="s">
        <v>42</v>
      </c>
      <c r="D386" s="376" t="s">
        <v>962</v>
      </c>
      <c r="E386" s="472" t="s">
        <v>215</v>
      </c>
      <c r="F386" s="376" t="s">
        <v>816</v>
      </c>
      <c r="G386" s="472" t="s">
        <v>116</v>
      </c>
      <c r="H386" s="376" t="s">
        <v>77</v>
      </c>
      <c r="I386" s="273" t="s">
        <v>817</v>
      </c>
      <c r="J386" s="273" t="s">
        <v>818</v>
      </c>
      <c r="K386" s="472" t="s">
        <v>819</v>
      </c>
      <c r="L386" s="651" t="s">
        <v>711</v>
      </c>
    </row>
    <row r="387" spans="1:12" ht="28.35" customHeight="1">
      <c r="A387" s="686">
        <v>369</v>
      </c>
      <c r="B387" s="711">
        <v>44755</v>
      </c>
      <c r="C387" s="376" t="s">
        <v>42</v>
      </c>
      <c r="D387" s="376" t="s">
        <v>963</v>
      </c>
      <c r="E387" s="472" t="s">
        <v>215</v>
      </c>
      <c r="F387" s="376" t="s">
        <v>964</v>
      </c>
      <c r="G387" s="472" t="s">
        <v>116</v>
      </c>
      <c r="H387" s="376" t="s">
        <v>77</v>
      </c>
      <c r="I387" s="376" t="s">
        <v>828</v>
      </c>
      <c r="J387" s="376" t="s">
        <v>829</v>
      </c>
      <c r="K387" s="472" t="s">
        <v>825</v>
      </c>
      <c r="L387" s="651" t="s">
        <v>711</v>
      </c>
    </row>
    <row r="388" spans="1:12">
      <c r="A388" s="686">
        <v>370</v>
      </c>
      <c r="B388" s="711">
        <v>44755</v>
      </c>
      <c r="C388" s="376" t="s">
        <v>42</v>
      </c>
      <c r="D388" s="376" t="s">
        <v>965</v>
      </c>
      <c r="E388" s="472" t="s">
        <v>166</v>
      </c>
      <c r="F388" s="376" t="s">
        <v>816</v>
      </c>
      <c r="G388" s="472" t="s">
        <v>116</v>
      </c>
      <c r="H388" s="376" t="s">
        <v>77</v>
      </c>
      <c r="I388" s="273" t="s">
        <v>817</v>
      </c>
      <c r="J388" s="273" t="s">
        <v>818</v>
      </c>
      <c r="K388" s="472" t="s">
        <v>819</v>
      </c>
      <c r="L388" s="651" t="s">
        <v>711</v>
      </c>
    </row>
    <row r="389" spans="1:12" ht="29.1" customHeight="1">
      <c r="A389" s="686">
        <v>371</v>
      </c>
      <c r="B389" s="711">
        <v>44755</v>
      </c>
      <c r="C389" s="376" t="s">
        <v>42</v>
      </c>
      <c r="D389" s="376" t="s">
        <v>966</v>
      </c>
      <c r="E389" s="472" t="s">
        <v>166</v>
      </c>
      <c r="F389" s="376" t="s">
        <v>967</v>
      </c>
      <c r="G389" s="472" t="s">
        <v>116</v>
      </c>
      <c r="H389" s="376" t="s">
        <v>77</v>
      </c>
      <c r="I389" s="376" t="s">
        <v>828</v>
      </c>
      <c r="J389" s="376" t="s">
        <v>829</v>
      </c>
      <c r="K389" s="472" t="s">
        <v>825</v>
      </c>
      <c r="L389" s="651" t="s">
        <v>711</v>
      </c>
    </row>
    <row r="390" spans="1:12" ht="32.85" customHeight="1">
      <c r="A390" s="686">
        <v>372</v>
      </c>
      <c r="B390" s="711">
        <v>44756</v>
      </c>
      <c r="C390" s="376" t="s">
        <v>42</v>
      </c>
      <c r="D390" s="376" t="s">
        <v>968</v>
      </c>
      <c r="E390" s="472" t="s">
        <v>133</v>
      </c>
      <c r="F390" s="376" t="s">
        <v>969</v>
      </c>
      <c r="G390" s="472" t="s">
        <v>771</v>
      </c>
      <c r="H390" s="376" t="s">
        <v>77</v>
      </c>
      <c r="I390" s="273" t="s">
        <v>970</v>
      </c>
      <c r="J390" s="273" t="s">
        <v>971</v>
      </c>
      <c r="K390" s="472" t="s">
        <v>972</v>
      </c>
      <c r="L390" s="651" t="s">
        <v>711</v>
      </c>
    </row>
    <row r="391" spans="1:12" ht="31.35" customHeight="1">
      <c r="A391" s="686">
        <v>373</v>
      </c>
      <c r="B391" s="711">
        <v>44756</v>
      </c>
      <c r="C391" s="376" t="s">
        <v>42</v>
      </c>
      <c r="D391" s="376" t="s">
        <v>973</v>
      </c>
      <c r="E391" s="472" t="s">
        <v>83</v>
      </c>
      <c r="F391" s="472" t="s">
        <v>974</v>
      </c>
      <c r="G391" s="472" t="s">
        <v>771</v>
      </c>
      <c r="H391" s="376" t="s">
        <v>77</v>
      </c>
      <c r="I391" s="273" t="s">
        <v>975</v>
      </c>
      <c r="J391" s="273" t="s">
        <v>976</v>
      </c>
      <c r="K391" s="472" t="s">
        <v>972</v>
      </c>
      <c r="L391" s="651" t="s">
        <v>711</v>
      </c>
    </row>
    <row r="392" spans="1:12" ht="29.1" customHeight="1">
      <c r="A392" s="686">
        <v>374</v>
      </c>
      <c r="B392" s="711">
        <v>44756</v>
      </c>
      <c r="C392" s="376" t="s">
        <v>42</v>
      </c>
      <c r="D392" s="376" t="s">
        <v>977</v>
      </c>
      <c r="E392" s="472" t="s">
        <v>172</v>
      </c>
      <c r="F392" s="472" t="s">
        <v>978</v>
      </c>
      <c r="G392" s="472" t="s">
        <v>771</v>
      </c>
      <c r="H392" s="376" t="s">
        <v>77</v>
      </c>
      <c r="I392" s="376" t="s">
        <v>979</v>
      </c>
      <c r="J392" s="376" t="s">
        <v>980</v>
      </c>
      <c r="K392" s="472" t="s">
        <v>972</v>
      </c>
      <c r="L392" s="651" t="s">
        <v>711</v>
      </c>
    </row>
    <row r="393" spans="1:12" ht="29.1" customHeight="1">
      <c r="A393" s="686">
        <v>375</v>
      </c>
      <c r="B393" s="711">
        <v>44757</v>
      </c>
      <c r="C393" s="376" t="s">
        <v>42</v>
      </c>
      <c r="D393" s="376" t="s">
        <v>981</v>
      </c>
      <c r="E393" s="472" t="s">
        <v>182</v>
      </c>
      <c r="F393" s="376" t="s">
        <v>816</v>
      </c>
      <c r="G393" s="472" t="s">
        <v>116</v>
      </c>
      <c r="H393" s="376" t="s">
        <v>77</v>
      </c>
      <c r="I393" s="273" t="s">
        <v>817</v>
      </c>
      <c r="J393" s="273" t="s">
        <v>818</v>
      </c>
      <c r="K393" s="472" t="s">
        <v>819</v>
      </c>
      <c r="L393" s="651" t="s">
        <v>711</v>
      </c>
    </row>
    <row r="394" spans="1:12" ht="29.1" customHeight="1">
      <c r="A394" s="686">
        <v>376</v>
      </c>
      <c r="B394" s="711">
        <v>44757</v>
      </c>
      <c r="C394" s="376" t="s">
        <v>42</v>
      </c>
      <c r="D394" s="376" t="s">
        <v>982</v>
      </c>
      <c r="E394" s="472" t="s">
        <v>182</v>
      </c>
      <c r="F394" s="376" t="s">
        <v>822</v>
      </c>
      <c r="G394" s="472" t="s">
        <v>116</v>
      </c>
      <c r="H394" s="376" t="s">
        <v>77</v>
      </c>
      <c r="I394" s="273" t="s">
        <v>823</v>
      </c>
      <c r="J394" s="273" t="s">
        <v>824</v>
      </c>
      <c r="K394" s="472" t="s">
        <v>825</v>
      </c>
      <c r="L394" s="651" t="s">
        <v>711</v>
      </c>
    </row>
    <row r="395" spans="1:12" ht="29.1" customHeight="1">
      <c r="A395" s="686">
        <v>377</v>
      </c>
      <c r="B395" s="711">
        <v>44757</v>
      </c>
      <c r="C395" s="376" t="s">
        <v>42</v>
      </c>
      <c r="D395" s="376" t="s">
        <v>982</v>
      </c>
      <c r="E395" s="472" t="s">
        <v>182</v>
      </c>
      <c r="F395" s="376" t="s">
        <v>983</v>
      </c>
      <c r="G395" s="472" t="s">
        <v>116</v>
      </c>
      <c r="H395" s="376" t="s">
        <v>77</v>
      </c>
      <c r="I395" s="376" t="s">
        <v>828</v>
      </c>
      <c r="J395" s="376" t="s">
        <v>829</v>
      </c>
      <c r="K395" s="472" t="s">
        <v>825</v>
      </c>
      <c r="L395" s="651" t="s">
        <v>711</v>
      </c>
    </row>
    <row r="396" spans="1:12" ht="29.1" customHeight="1">
      <c r="A396" s="686">
        <v>378</v>
      </c>
      <c r="B396" s="711">
        <v>44757</v>
      </c>
      <c r="C396" s="376" t="s">
        <v>42</v>
      </c>
      <c r="D396" s="376" t="s">
        <v>984</v>
      </c>
      <c r="E396" s="472" t="s">
        <v>349</v>
      </c>
      <c r="F396" s="376" t="s">
        <v>985</v>
      </c>
      <c r="G396" s="472" t="s">
        <v>116</v>
      </c>
      <c r="H396" s="376" t="s">
        <v>77</v>
      </c>
      <c r="I396" s="376" t="s">
        <v>828</v>
      </c>
      <c r="J396" s="376" t="s">
        <v>829</v>
      </c>
      <c r="K396" s="472" t="s">
        <v>825</v>
      </c>
      <c r="L396" s="651" t="s">
        <v>711</v>
      </c>
    </row>
    <row r="397" spans="1:12" ht="29.1" customHeight="1">
      <c r="A397" s="686">
        <v>379</v>
      </c>
      <c r="B397" s="711">
        <v>44761</v>
      </c>
      <c r="C397" s="376" t="s">
        <v>42</v>
      </c>
      <c r="D397" s="376" t="s">
        <v>986</v>
      </c>
      <c r="E397" s="376" t="s">
        <v>97</v>
      </c>
      <c r="F397" s="376" t="s">
        <v>969</v>
      </c>
      <c r="G397" s="472" t="s">
        <v>771</v>
      </c>
      <c r="H397" s="376" t="s">
        <v>77</v>
      </c>
      <c r="I397" s="376" t="s">
        <v>987</v>
      </c>
      <c r="J397" s="376" t="s">
        <v>988</v>
      </c>
      <c r="K397" s="472" t="s">
        <v>989</v>
      </c>
      <c r="L397" s="651" t="s">
        <v>711</v>
      </c>
    </row>
    <row r="398" spans="1:12" ht="26.4">
      <c r="A398" s="686">
        <v>380</v>
      </c>
      <c r="B398" s="711">
        <v>44761</v>
      </c>
      <c r="C398" s="376" t="s">
        <v>42</v>
      </c>
      <c r="D398" s="376" t="s">
        <v>990</v>
      </c>
      <c r="E398" s="376" t="s">
        <v>148</v>
      </c>
      <c r="F398" s="376" t="s">
        <v>991</v>
      </c>
      <c r="G398" s="472" t="s">
        <v>771</v>
      </c>
      <c r="H398" s="376" t="s">
        <v>77</v>
      </c>
      <c r="I398" s="376" t="s">
        <v>992</v>
      </c>
      <c r="J398" s="472" t="s">
        <v>993</v>
      </c>
      <c r="K398" s="472" t="s">
        <v>994</v>
      </c>
      <c r="L398" s="651" t="s">
        <v>711</v>
      </c>
    </row>
    <row r="399" spans="1:12" ht="26.4">
      <c r="A399" s="686">
        <v>381</v>
      </c>
      <c r="B399" s="711">
        <v>44761</v>
      </c>
      <c r="C399" s="376" t="s">
        <v>42</v>
      </c>
      <c r="D399" s="376" t="s">
        <v>995</v>
      </c>
      <c r="E399" s="376" t="s">
        <v>166</v>
      </c>
      <c r="F399" s="376" t="s">
        <v>996</v>
      </c>
      <c r="G399" s="472" t="s">
        <v>771</v>
      </c>
      <c r="H399" s="376" t="s">
        <v>77</v>
      </c>
      <c r="I399" s="376" t="s">
        <v>997</v>
      </c>
      <c r="J399" s="472" t="s">
        <v>998</v>
      </c>
      <c r="K399" s="472" t="s">
        <v>999</v>
      </c>
      <c r="L399" s="651" t="s">
        <v>711</v>
      </c>
    </row>
    <row r="400" spans="1:12" ht="106.35" customHeight="1">
      <c r="A400" s="686">
        <v>382</v>
      </c>
      <c r="B400" s="711">
        <v>44761</v>
      </c>
      <c r="C400" s="376" t="s">
        <v>42</v>
      </c>
      <c r="D400" s="376" t="s">
        <v>1000</v>
      </c>
      <c r="E400" s="376" t="s">
        <v>1001</v>
      </c>
      <c r="F400" s="376" t="s">
        <v>1002</v>
      </c>
      <c r="G400" s="472" t="s">
        <v>1003</v>
      </c>
      <c r="H400" s="376" t="s">
        <v>77</v>
      </c>
      <c r="I400" s="472" t="s">
        <v>1004</v>
      </c>
      <c r="J400" s="472" t="s">
        <v>1005</v>
      </c>
      <c r="K400" s="472" t="s">
        <v>1006</v>
      </c>
      <c r="L400" s="651" t="s">
        <v>1007</v>
      </c>
    </row>
    <row r="401" spans="1:12" ht="106.35" customHeight="1">
      <c r="A401" s="686">
        <v>383</v>
      </c>
      <c r="B401" s="711">
        <v>44768</v>
      </c>
      <c r="C401" s="376" t="s">
        <v>42</v>
      </c>
      <c r="D401" s="376" t="s">
        <v>1008</v>
      </c>
      <c r="E401" s="376" t="s">
        <v>97</v>
      </c>
      <c r="F401" s="376" t="s">
        <v>1009</v>
      </c>
      <c r="G401" s="472" t="s">
        <v>767</v>
      </c>
      <c r="H401" s="376" t="s">
        <v>77</v>
      </c>
      <c r="I401" s="472" t="s">
        <v>1010</v>
      </c>
      <c r="J401" s="472" t="s">
        <v>1011</v>
      </c>
      <c r="K401" s="472" t="s">
        <v>1006</v>
      </c>
      <c r="L401" s="651" t="s">
        <v>1007</v>
      </c>
    </row>
    <row r="402" spans="1:12">
      <c r="A402" s="686">
        <v>384</v>
      </c>
      <c r="B402" s="711">
        <v>44775</v>
      </c>
      <c r="C402" s="711" t="s">
        <v>42</v>
      </c>
      <c r="D402" s="711" t="s">
        <v>1012</v>
      </c>
      <c r="E402" s="475" t="s">
        <v>92</v>
      </c>
      <c r="F402" s="711" t="s">
        <v>1013</v>
      </c>
      <c r="G402" s="472" t="s">
        <v>528</v>
      </c>
      <c r="H402" s="376" t="s">
        <v>94</v>
      </c>
      <c r="I402" s="376" t="s">
        <v>25</v>
      </c>
      <c r="J402" s="711" t="s">
        <v>1013</v>
      </c>
      <c r="K402" s="376" t="s">
        <v>1014</v>
      </c>
      <c r="L402" s="651" t="s">
        <v>1015</v>
      </c>
    </row>
    <row r="403" spans="1:12">
      <c r="A403" s="686">
        <v>385</v>
      </c>
      <c r="B403" s="711">
        <v>44775</v>
      </c>
      <c r="C403" s="711" t="s">
        <v>42</v>
      </c>
      <c r="D403" s="711" t="s">
        <v>1016</v>
      </c>
      <c r="E403" s="475" t="s">
        <v>92</v>
      </c>
      <c r="F403" s="711" t="s">
        <v>1017</v>
      </c>
      <c r="G403" s="472" t="s">
        <v>528</v>
      </c>
      <c r="H403" s="376" t="s">
        <v>94</v>
      </c>
      <c r="I403" s="376" t="s">
        <v>25</v>
      </c>
      <c r="J403" s="711" t="s">
        <v>1017</v>
      </c>
      <c r="K403" s="376" t="s">
        <v>1014</v>
      </c>
      <c r="L403" s="651" t="s">
        <v>1015</v>
      </c>
    </row>
    <row r="404" spans="1:12" ht="26.4">
      <c r="A404" s="686">
        <v>386</v>
      </c>
      <c r="B404" s="711">
        <v>44775</v>
      </c>
      <c r="C404" s="711" t="s">
        <v>42</v>
      </c>
      <c r="D404" s="711" t="s">
        <v>1018</v>
      </c>
      <c r="E404" s="472" t="s">
        <v>538</v>
      </c>
      <c r="F404" s="711" t="s">
        <v>1013</v>
      </c>
      <c r="G404" s="472" t="s">
        <v>528</v>
      </c>
      <c r="H404" s="376" t="s">
        <v>94</v>
      </c>
      <c r="I404" s="376" t="s">
        <v>25</v>
      </c>
      <c r="J404" s="711" t="s">
        <v>1013</v>
      </c>
      <c r="K404" s="472" t="s">
        <v>1019</v>
      </c>
      <c r="L404" s="651" t="s">
        <v>1015</v>
      </c>
    </row>
    <row r="405" spans="1:12" ht="26.4">
      <c r="A405" s="686">
        <v>387</v>
      </c>
      <c r="B405" s="711">
        <v>44775</v>
      </c>
      <c r="C405" s="711" t="s">
        <v>42</v>
      </c>
      <c r="D405" s="711" t="s">
        <v>1020</v>
      </c>
      <c r="E405" s="472" t="s">
        <v>538</v>
      </c>
      <c r="F405" s="711" t="s">
        <v>1017</v>
      </c>
      <c r="G405" s="472" t="s">
        <v>528</v>
      </c>
      <c r="H405" s="376" t="s">
        <v>94</v>
      </c>
      <c r="I405" s="376" t="s">
        <v>25</v>
      </c>
      <c r="J405" s="711" t="s">
        <v>1017</v>
      </c>
      <c r="K405" s="472" t="s">
        <v>1019</v>
      </c>
      <c r="L405" s="651" t="s">
        <v>1015</v>
      </c>
    </row>
    <row r="406" spans="1:12">
      <c r="A406" s="686">
        <v>388</v>
      </c>
      <c r="B406" s="711">
        <v>44775</v>
      </c>
      <c r="C406" s="475" t="s">
        <v>42</v>
      </c>
      <c r="D406" s="376" t="s">
        <v>25</v>
      </c>
      <c r="E406" s="472" t="s">
        <v>1021</v>
      </c>
      <c r="F406" s="376" t="s">
        <v>1017</v>
      </c>
      <c r="G406" s="472" t="s">
        <v>1022</v>
      </c>
      <c r="H406" s="376" t="s">
        <v>94</v>
      </c>
      <c r="I406" s="376" t="s">
        <v>25</v>
      </c>
      <c r="J406" s="472" t="s">
        <v>538</v>
      </c>
      <c r="K406" s="376" t="s">
        <v>1023</v>
      </c>
      <c r="L406" s="651" t="s">
        <v>1015</v>
      </c>
    </row>
    <row r="407" spans="1:12">
      <c r="A407" s="686">
        <v>389</v>
      </c>
      <c r="B407" s="711">
        <v>44775</v>
      </c>
      <c r="C407" s="475" t="s">
        <v>42</v>
      </c>
      <c r="D407" s="376" t="s">
        <v>25</v>
      </c>
      <c r="E407" s="472" t="s">
        <v>1021</v>
      </c>
      <c r="F407" s="376" t="s">
        <v>1017</v>
      </c>
      <c r="G407" s="472" t="s">
        <v>1022</v>
      </c>
      <c r="H407" s="376" t="s">
        <v>94</v>
      </c>
      <c r="I407" s="376" t="s">
        <v>25</v>
      </c>
      <c r="J407" s="475" t="s">
        <v>92</v>
      </c>
      <c r="K407" s="376" t="s">
        <v>1024</v>
      </c>
      <c r="L407" s="651" t="s">
        <v>1015</v>
      </c>
    </row>
    <row r="408" spans="1:12" ht="43.35" customHeight="1">
      <c r="A408" s="686">
        <v>390</v>
      </c>
      <c r="B408" s="711">
        <v>44811</v>
      </c>
      <c r="C408" s="376" t="s">
        <v>42</v>
      </c>
      <c r="D408" s="376" t="s">
        <v>1025</v>
      </c>
      <c r="E408" s="472" t="s">
        <v>538</v>
      </c>
      <c r="F408" s="376" t="s">
        <v>1026</v>
      </c>
      <c r="G408" s="472" t="s">
        <v>193</v>
      </c>
      <c r="H408" s="376" t="s">
        <v>77</v>
      </c>
      <c r="I408" s="376" t="s">
        <v>1027</v>
      </c>
      <c r="J408" s="376" t="s">
        <v>1028</v>
      </c>
      <c r="K408" s="472" t="s">
        <v>6806</v>
      </c>
      <c r="L408" s="651" t="s">
        <v>1015</v>
      </c>
    </row>
    <row r="409" spans="1:12" ht="29.85" customHeight="1">
      <c r="A409" s="686">
        <v>391</v>
      </c>
      <c r="B409" s="711">
        <v>44811</v>
      </c>
      <c r="C409" s="376" t="s">
        <v>42</v>
      </c>
      <c r="D409" s="376" t="s">
        <v>1025</v>
      </c>
      <c r="E409" s="472" t="s">
        <v>538</v>
      </c>
      <c r="F409" s="376" t="s">
        <v>1026</v>
      </c>
      <c r="G409" s="472" t="s">
        <v>565</v>
      </c>
      <c r="H409" s="376" t="s">
        <v>77</v>
      </c>
      <c r="I409" s="472" t="s">
        <v>1029</v>
      </c>
      <c r="J409" s="376" t="s">
        <v>1030</v>
      </c>
      <c r="K409" s="472" t="s">
        <v>1031</v>
      </c>
      <c r="L409" s="651" t="s">
        <v>1015</v>
      </c>
    </row>
    <row r="410" spans="1:12" ht="26.4">
      <c r="A410" s="686">
        <v>392</v>
      </c>
      <c r="B410" s="711">
        <v>44811</v>
      </c>
      <c r="C410" s="683" t="s">
        <v>42</v>
      </c>
      <c r="D410" s="651" t="s">
        <v>1032</v>
      </c>
      <c r="E410" s="472" t="s">
        <v>148</v>
      </c>
      <c r="F410" s="651" t="s">
        <v>1033</v>
      </c>
      <c r="G410" s="689" t="s">
        <v>193</v>
      </c>
      <c r="H410" s="651" t="s">
        <v>77</v>
      </c>
      <c r="I410" s="651" t="s">
        <v>1027</v>
      </c>
      <c r="J410" s="376" t="s">
        <v>1028</v>
      </c>
      <c r="K410" s="472" t="s">
        <v>6806</v>
      </c>
      <c r="L410" s="689" t="s">
        <v>1015</v>
      </c>
    </row>
    <row r="411" spans="1:12" ht="26.85" customHeight="1">
      <c r="A411" s="686">
        <v>393</v>
      </c>
      <c r="B411" s="711">
        <v>44811</v>
      </c>
      <c r="C411" s="683" t="s">
        <v>42</v>
      </c>
      <c r="D411" s="651" t="s">
        <v>1032</v>
      </c>
      <c r="E411" s="472" t="s">
        <v>148</v>
      </c>
      <c r="F411" s="651" t="s">
        <v>1033</v>
      </c>
      <c r="G411" s="472" t="s">
        <v>565</v>
      </c>
      <c r="H411" s="376" t="s">
        <v>77</v>
      </c>
      <c r="I411" s="472" t="s">
        <v>1034</v>
      </c>
      <c r="J411" s="376" t="s">
        <v>1030</v>
      </c>
      <c r="K411" s="472" t="s">
        <v>1031</v>
      </c>
      <c r="L411" s="651" t="s">
        <v>1015</v>
      </c>
    </row>
    <row r="412" spans="1:12" ht="25.35" customHeight="1">
      <c r="A412" s="686">
        <v>394</v>
      </c>
      <c r="B412" s="711">
        <v>44812</v>
      </c>
      <c r="C412" s="376" t="s">
        <v>42</v>
      </c>
      <c r="D412" s="376" t="s">
        <v>534</v>
      </c>
      <c r="E412" s="376" t="s">
        <v>83</v>
      </c>
      <c r="F412" s="376" t="s">
        <v>535</v>
      </c>
      <c r="G412" s="376" t="s">
        <v>193</v>
      </c>
      <c r="H412" s="376" t="s">
        <v>77</v>
      </c>
      <c r="I412" s="376" t="s">
        <v>1027</v>
      </c>
      <c r="J412" s="376" t="s">
        <v>1028</v>
      </c>
      <c r="K412" s="472" t="s">
        <v>6806</v>
      </c>
      <c r="L412" s="689" t="s">
        <v>1015</v>
      </c>
    </row>
    <row r="413" spans="1:12" ht="409.6">
      <c r="A413" s="686">
        <v>395</v>
      </c>
      <c r="B413" s="711">
        <v>44812</v>
      </c>
      <c r="C413" s="376" t="s">
        <v>42</v>
      </c>
      <c r="D413" s="376" t="s">
        <v>534</v>
      </c>
      <c r="E413" s="376" t="s">
        <v>83</v>
      </c>
      <c r="F413" s="376" t="s">
        <v>535</v>
      </c>
      <c r="G413" s="472" t="s">
        <v>565</v>
      </c>
      <c r="H413" s="376" t="s">
        <v>77</v>
      </c>
      <c r="I413" s="472" t="s">
        <v>1035</v>
      </c>
      <c r="J413" s="376" t="s">
        <v>1030</v>
      </c>
      <c r="K413" s="472" t="s">
        <v>1031</v>
      </c>
      <c r="L413" s="651" t="s">
        <v>1015</v>
      </c>
    </row>
    <row r="414" spans="1:12" ht="26.4">
      <c r="A414" s="686">
        <v>396</v>
      </c>
      <c r="B414" s="711">
        <v>44812</v>
      </c>
      <c r="C414" s="376" t="s">
        <v>42</v>
      </c>
      <c r="D414" s="472" t="s">
        <v>1036</v>
      </c>
      <c r="E414" s="472" t="s">
        <v>172</v>
      </c>
      <c r="F414" s="472" t="s">
        <v>1037</v>
      </c>
      <c r="G414" s="376" t="s">
        <v>193</v>
      </c>
      <c r="H414" s="376" t="s">
        <v>77</v>
      </c>
      <c r="I414" s="376" t="s">
        <v>1027</v>
      </c>
      <c r="J414" s="376" t="s">
        <v>1028</v>
      </c>
      <c r="K414" s="472" t="s">
        <v>6806</v>
      </c>
      <c r="L414" s="689" t="s">
        <v>1015</v>
      </c>
    </row>
    <row r="415" spans="1:12" ht="369.6">
      <c r="A415" s="686">
        <v>397</v>
      </c>
      <c r="B415" s="711">
        <v>44812</v>
      </c>
      <c r="C415" s="376" t="s">
        <v>42</v>
      </c>
      <c r="D415" s="472" t="s">
        <v>1036</v>
      </c>
      <c r="E415" s="472" t="s">
        <v>172</v>
      </c>
      <c r="F415" s="472" t="s">
        <v>1037</v>
      </c>
      <c r="G415" s="472" t="s">
        <v>565</v>
      </c>
      <c r="H415" s="376" t="s">
        <v>77</v>
      </c>
      <c r="I415" s="111" t="s">
        <v>1038</v>
      </c>
      <c r="J415" s="376" t="s">
        <v>1030</v>
      </c>
      <c r="K415" s="472" t="s">
        <v>1031</v>
      </c>
      <c r="L415" s="651" t="s">
        <v>1015</v>
      </c>
    </row>
    <row r="416" spans="1:12" ht="26.4">
      <c r="A416" s="686">
        <v>398</v>
      </c>
      <c r="B416" s="711">
        <v>44812</v>
      </c>
      <c r="C416" s="376" t="s">
        <v>42</v>
      </c>
      <c r="D416" s="472" t="s">
        <v>526</v>
      </c>
      <c r="E416" s="472" t="s">
        <v>172</v>
      </c>
      <c r="F416" s="472" t="s">
        <v>527</v>
      </c>
      <c r="G416" s="111" t="s">
        <v>193</v>
      </c>
      <c r="H416" s="501" t="s">
        <v>77</v>
      </c>
      <c r="I416" s="501" t="s">
        <v>1027</v>
      </c>
      <c r="J416" s="376" t="s">
        <v>1028</v>
      </c>
      <c r="K416" s="472" t="s">
        <v>6806</v>
      </c>
      <c r="L416" s="689" t="s">
        <v>1015</v>
      </c>
    </row>
    <row r="417" spans="1:12" ht="345.6" customHeight="1">
      <c r="A417" s="686">
        <v>399</v>
      </c>
      <c r="B417" s="711">
        <v>44812</v>
      </c>
      <c r="C417" s="376" t="s">
        <v>42</v>
      </c>
      <c r="D417" s="472" t="s">
        <v>526</v>
      </c>
      <c r="E417" s="472" t="s">
        <v>172</v>
      </c>
      <c r="F417" s="472" t="s">
        <v>527</v>
      </c>
      <c r="G417" s="472" t="s">
        <v>565</v>
      </c>
      <c r="H417" s="376" t="s">
        <v>77</v>
      </c>
      <c r="I417" s="472" t="s">
        <v>1039</v>
      </c>
      <c r="J417" s="376" t="s">
        <v>1030</v>
      </c>
      <c r="K417" s="472" t="s">
        <v>1031</v>
      </c>
      <c r="L417" s="651" t="s">
        <v>1015</v>
      </c>
    </row>
    <row r="418" spans="1:12" ht="26.4">
      <c r="A418" s="686">
        <v>400</v>
      </c>
      <c r="B418" s="711">
        <v>44812</v>
      </c>
      <c r="C418" s="376" t="s">
        <v>42</v>
      </c>
      <c r="D418" s="472" t="s">
        <v>531</v>
      </c>
      <c r="E418" s="472" t="s">
        <v>172</v>
      </c>
      <c r="F418" s="472" t="s">
        <v>532</v>
      </c>
      <c r="G418" s="472" t="s">
        <v>193</v>
      </c>
      <c r="H418" s="376" t="s">
        <v>77</v>
      </c>
      <c r="I418" s="376" t="s">
        <v>1027</v>
      </c>
      <c r="J418" s="376" t="s">
        <v>1028</v>
      </c>
      <c r="K418" s="472" t="s">
        <v>6806</v>
      </c>
      <c r="L418" s="689" t="s">
        <v>1015</v>
      </c>
    </row>
    <row r="419" spans="1:12" ht="198">
      <c r="A419" s="686">
        <v>401</v>
      </c>
      <c r="B419" s="711">
        <v>44812</v>
      </c>
      <c r="C419" s="376" t="s">
        <v>42</v>
      </c>
      <c r="D419" s="472" t="s">
        <v>531</v>
      </c>
      <c r="E419" s="472" t="s">
        <v>172</v>
      </c>
      <c r="F419" s="472" t="s">
        <v>532</v>
      </c>
      <c r="G419" s="472" t="s">
        <v>565</v>
      </c>
      <c r="H419" s="376" t="s">
        <v>77</v>
      </c>
      <c r="I419" s="472" t="s">
        <v>1040</v>
      </c>
      <c r="J419" s="376" t="s">
        <v>1030</v>
      </c>
      <c r="K419" s="472" t="s">
        <v>1031</v>
      </c>
      <c r="L419" s="651" t="s">
        <v>1015</v>
      </c>
    </row>
    <row r="420" spans="1:12" ht="382.8">
      <c r="A420" s="376">
        <v>402</v>
      </c>
      <c r="B420" s="475">
        <v>44812</v>
      </c>
      <c r="C420" s="376" t="s">
        <v>42</v>
      </c>
      <c r="D420" s="376" t="s">
        <v>25</v>
      </c>
      <c r="E420" s="472" t="s">
        <v>335</v>
      </c>
      <c r="F420" s="376" t="s">
        <v>25</v>
      </c>
      <c r="G420" s="472" t="s">
        <v>1041</v>
      </c>
      <c r="H420" s="376" t="s">
        <v>94</v>
      </c>
      <c r="I420" s="472" t="s">
        <v>1042</v>
      </c>
      <c r="J420" s="472" t="s">
        <v>1043</v>
      </c>
      <c r="K420" s="472" t="s">
        <v>1044</v>
      </c>
      <c r="L420" s="651" t="s">
        <v>81</v>
      </c>
    </row>
    <row r="421" spans="1:12" ht="83.1" customHeight="1">
      <c r="A421" s="376">
        <v>403</v>
      </c>
      <c r="B421" s="475">
        <v>44819</v>
      </c>
      <c r="C421" s="376" t="s">
        <v>42</v>
      </c>
      <c r="D421" s="376" t="s">
        <v>25</v>
      </c>
      <c r="E421" s="472" t="s">
        <v>1021</v>
      </c>
      <c r="F421" s="376" t="s">
        <v>1045</v>
      </c>
      <c r="G421" s="472" t="s">
        <v>1022</v>
      </c>
      <c r="H421" s="376" t="s">
        <v>109</v>
      </c>
      <c r="I421" s="472" t="s">
        <v>1046</v>
      </c>
      <c r="J421" s="376" t="s">
        <v>25</v>
      </c>
      <c r="K421" s="472" t="s">
        <v>1047</v>
      </c>
      <c r="L421" s="651" t="s">
        <v>1015</v>
      </c>
    </row>
    <row r="422" spans="1:12" ht="66">
      <c r="A422" s="376">
        <v>404</v>
      </c>
      <c r="B422" s="475">
        <v>44831</v>
      </c>
      <c r="C422" s="376" t="s">
        <v>45</v>
      </c>
      <c r="D422" s="172" t="s">
        <v>791</v>
      </c>
      <c r="E422" s="689" t="s">
        <v>92</v>
      </c>
      <c r="F422" s="172" t="s">
        <v>792</v>
      </c>
      <c r="G422" s="472" t="s">
        <v>771</v>
      </c>
      <c r="H422" s="689" t="s">
        <v>77</v>
      </c>
      <c r="I422" s="472" t="s">
        <v>1048</v>
      </c>
      <c r="J422" s="472" t="s">
        <v>1049</v>
      </c>
      <c r="K422" s="472" t="s">
        <v>1050</v>
      </c>
      <c r="L422" s="689" t="s">
        <v>1051</v>
      </c>
    </row>
    <row r="423" spans="1:12" ht="39.6">
      <c r="A423" s="109">
        <v>405</v>
      </c>
      <c r="B423" s="475">
        <v>44826</v>
      </c>
      <c r="C423" s="376" t="s">
        <v>45</v>
      </c>
      <c r="D423" s="376" t="s">
        <v>25</v>
      </c>
      <c r="E423" s="472" t="s">
        <v>92</v>
      </c>
      <c r="F423" s="472" t="s">
        <v>25</v>
      </c>
      <c r="G423" s="472" t="s">
        <v>372</v>
      </c>
      <c r="H423" s="376" t="s">
        <v>77</v>
      </c>
      <c r="I423" s="472" t="s">
        <v>1052</v>
      </c>
      <c r="J423" s="472" t="s">
        <v>1053</v>
      </c>
      <c r="K423" s="376" t="s">
        <v>1054</v>
      </c>
      <c r="L423" s="651" t="s">
        <v>1055</v>
      </c>
    </row>
    <row r="424" spans="1:12" ht="52.8">
      <c r="A424" s="376">
        <v>406</v>
      </c>
      <c r="B424" s="502">
        <v>44826</v>
      </c>
      <c r="C424" s="501" t="s">
        <v>45</v>
      </c>
      <c r="D424" s="501" t="s">
        <v>791</v>
      </c>
      <c r="E424" s="500" t="s">
        <v>92</v>
      </c>
      <c r="F424" s="500" t="s">
        <v>792</v>
      </c>
      <c r="G424" s="472" t="s">
        <v>771</v>
      </c>
      <c r="H424" s="501" t="s">
        <v>77</v>
      </c>
      <c r="I424" s="500" t="s">
        <v>1056</v>
      </c>
      <c r="J424" s="500" t="s">
        <v>1057</v>
      </c>
      <c r="K424" s="501" t="s">
        <v>1058</v>
      </c>
      <c r="L424" s="792" t="s">
        <v>1055</v>
      </c>
    </row>
    <row r="425" spans="1:12" ht="52.8">
      <c r="A425" s="376">
        <v>407</v>
      </c>
      <c r="B425" s="475">
        <v>44826</v>
      </c>
      <c r="C425" s="376" t="s">
        <v>45</v>
      </c>
      <c r="D425" s="376" t="s">
        <v>543</v>
      </c>
      <c r="E425" s="376" t="s">
        <v>544</v>
      </c>
      <c r="F425" s="376" t="s">
        <v>539</v>
      </c>
      <c r="G425" s="472" t="s">
        <v>771</v>
      </c>
      <c r="H425" s="376" t="s">
        <v>77</v>
      </c>
      <c r="I425" s="658" t="s">
        <v>546</v>
      </c>
      <c r="J425" s="273" t="s">
        <v>1059</v>
      </c>
      <c r="K425" s="376" t="s">
        <v>1060</v>
      </c>
      <c r="L425" s="651" t="s">
        <v>1055</v>
      </c>
    </row>
    <row r="426" spans="1:12" ht="52.8">
      <c r="A426" s="376">
        <v>408</v>
      </c>
      <c r="B426" s="475">
        <v>44826</v>
      </c>
      <c r="C426" s="376" t="s">
        <v>45</v>
      </c>
      <c r="D426" s="376" t="s">
        <v>765</v>
      </c>
      <c r="E426" s="472" t="s">
        <v>92</v>
      </c>
      <c r="F426" s="735" t="s">
        <v>766</v>
      </c>
      <c r="G426" s="472" t="s">
        <v>771</v>
      </c>
      <c r="H426" s="376" t="s">
        <v>77</v>
      </c>
      <c r="I426" s="658" t="s">
        <v>1061</v>
      </c>
      <c r="J426" s="273" t="s">
        <v>1062</v>
      </c>
      <c r="K426" s="376" t="s">
        <v>1063</v>
      </c>
      <c r="L426" s="651" t="s">
        <v>1055</v>
      </c>
    </row>
    <row r="427" spans="1:12" ht="52.8">
      <c r="A427" s="109">
        <v>409</v>
      </c>
      <c r="B427" s="475">
        <v>44826</v>
      </c>
      <c r="C427" s="376" t="s">
        <v>45</v>
      </c>
      <c r="D427" s="735" t="s">
        <v>791</v>
      </c>
      <c r="E427" s="735" t="s">
        <v>92</v>
      </c>
      <c r="F427" s="735" t="s">
        <v>792</v>
      </c>
      <c r="G427" s="472" t="s">
        <v>771</v>
      </c>
      <c r="H427" s="376" t="s">
        <v>77</v>
      </c>
      <c r="I427" s="658" t="s">
        <v>1064</v>
      </c>
      <c r="J427" s="273" t="s">
        <v>1065</v>
      </c>
      <c r="K427" s="376" t="s">
        <v>1066</v>
      </c>
      <c r="L427" s="651" t="s">
        <v>1055</v>
      </c>
    </row>
    <row r="428" spans="1:12" ht="52.8">
      <c r="A428" s="376">
        <v>410</v>
      </c>
      <c r="B428" s="475">
        <v>44826</v>
      </c>
      <c r="C428" s="376" t="s">
        <v>45</v>
      </c>
      <c r="D428" s="735" t="s">
        <v>791</v>
      </c>
      <c r="E428" s="735" t="s">
        <v>92</v>
      </c>
      <c r="F428" s="735" t="s">
        <v>792</v>
      </c>
      <c r="G428" s="472" t="s">
        <v>771</v>
      </c>
      <c r="H428" s="376" t="s">
        <v>77</v>
      </c>
      <c r="I428" s="472" t="s">
        <v>1067</v>
      </c>
      <c r="J428" s="472" t="s">
        <v>1068</v>
      </c>
      <c r="K428" s="376" t="s">
        <v>1063</v>
      </c>
      <c r="L428" s="651" t="s">
        <v>1055</v>
      </c>
    </row>
    <row r="429" spans="1:12" ht="36.6" customHeight="1">
      <c r="A429" s="376">
        <v>411</v>
      </c>
      <c r="B429" s="475">
        <v>44831</v>
      </c>
      <c r="C429" s="376" t="s">
        <v>45</v>
      </c>
      <c r="D429" s="376" t="s">
        <v>765</v>
      </c>
      <c r="E429" s="472" t="s">
        <v>92</v>
      </c>
      <c r="F429" s="472" t="s">
        <v>766</v>
      </c>
      <c r="G429" s="376" t="s">
        <v>767</v>
      </c>
      <c r="H429" s="376" t="s">
        <v>77</v>
      </c>
      <c r="I429" s="472" t="s">
        <v>1069</v>
      </c>
      <c r="J429" s="472" t="s">
        <v>1070</v>
      </c>
      <c r="K429" s="376" t="s">
        <v>1071</v>
      </c>
      <c r="L429" s="689" t="s">
        <v>1072</v>
      </c>
    </row>
    <row r="430" spans="1:12" ht="66">
      <c r="A430" s="376">
        <v>412</v>
      </c>
      <c r="B430" s="475">
        <v>44831</v>
      </c>
      <c r="C430" s="376" t="s">
        <v>45</v>
      </c>
      <c r="D430" s="376" t="s">
        <v>25</v>
      </c>
      <c r="E430" s="472" t="s">
        <v>92</v>
      </c>
      <c r="F430" s="376" t="s">
        <v>25</v>
      </c>
      <c r="G430" s="472" t="s">
        <v>1073</v>
      </c>
      <c r="H430" s="376" t="s">
        <v>77</v>
      </c>
      <c r="I430" s="472" t="s">
        <v>783</v>
      </c>
      <c r="J430" s="472" t="s">
        <v>1074</v>
      </c>
      <c r="K430" s="472" t="s">
        <v>1075</v>
      </c>
      <c r="L430" s="689" t="s">
        <v>1072</v>
      </c>
    </row>
    <row r="431" spans="1:12" ht="25.35" customHeight="1">
      <c r="A431" s="376">
        <v>413</v>
      </c>
      <c r="B431" s="475">
        <v>44831</v>
      </c>
      <c r="C431" s="376" t="s">
        <v>45</v>
      </c>
      <c r="D431" s="376" t="s">
        <v>25</v>
      </c>
      <c r="E431" s="472" t="s">
        <v>92</v>
      </c>
      <c r="F431" s="376" t="s">
        <v>25</v>
      </c>
      <c r="G431" s="472" t="s">
        <v>1076</v>
      </c>
      <c r="H431" s="376" t="s">
        <v>77</v>
      </c>
      <c r="I431" s="472" t="s">
        <v>1077</v>
      </c>
      <c r="J431" s="472" t="s">
        <v>1078</v>
      </c>
      <c r="K431" s="472" t="s">
        <v>1079</v>
      </c>
      <c r="L431" s="689" t="s">
        <v>1072</v>
      </c>
    </row>
    <row r="432" spans="1:12" ht="153.6" customHeight="1">
      <c r="A432" s="376">
        <v>414</v>
      </c>
      <c r="B432" s="475">
        <v>44831</v>
      </c>
      <c r="C432" s="376" t="s">
        <v>45</v>
      </c>
      <c r="D432" s="48" t="s">
        <v>570</v>
      </c>
      <c r="E432" s="472" t="s">
        <v>112</v>
      </c>
      <c r="F432" s="491" t="s">
        <v>572</v>
      </c>
      <c r="G432" s="491" t="s">
        <v>1080</v>
      </c>
      <c r="H432" s="376" t="s">
        <v>77</v>
      </c>
      <c r="I432" s="491" t="s">
        <v>609</v>
      </c>
      <c r="J432" s="491" t="s">
        <v>1081</v>
      </c>
      <c r="K432" s="376" t="s">
        <v>1082</v>
      </c>
      <c r="L432" s="689" t="s">
        <v>1072</v>
      </c>
    </row>
    <row r="433" spans="1:12" ht="250.8">
      <c r="A433" s="376">
        <v>415</v>
      </c>
      <c r="B433" s="475">
        <v>44831</v>
      </c>
      <c r="C433" s="376" t="s">
        <v>45</v>
      </c>
      <c r="D433" s="48" t="s">
        <v>570</v>
      </c>
      <c r="E433" s="472" t="s">
        <v>112</v>
      </c>
      <c r="F433" s="491" t="s">
        <v>572</v>
      </c>
      <c r="G433" s="491" t="s">
        <v>565</v>
      </c>
      <c r="H433" s="376" t="s">
        <v>77</v>
      </c>
      <c r="I433" s="48" t="s">
        <v>612</v>
      </c>
      <c r="J433" s="48" t="s">
        <v>1083</v>
      </c>
      <c r="K433" s="376" t="s">
        <v>1084</v>
      </c>
      <c r="L433" s="689" t="s">
        <v>1072</v>
      </c>
    </row>
    <row r="434" spans="1:12" ht="42.6" customHeight="1">
      <c r="A434" s="542">
        <v>416</v>
      </c>
      <c r="B434" s="475">
        <v>44831</v>
      </c>
      <c r="C434" s="376" t="s">
        <v>45</v>
      </c>
      <c r="D434" s="491" t="s">
        <v>621</v>
      </c>
      <c r="E434" s="472" t="s">
        <v>112</v>
      </c>
      <c r="F434" s="491" t="s">
        <v>622</v>
      </c>
      <c r="G434" s="736" t="s">
        <v>1080</v>
      </c>
      <c r="H434" s="376" t="s">
        <v>77</v>
      </c>
      <c r="I434" s="491" t="s">
        <v>1085</v>
      </c>
      <c r="J434" s="491" t="s">
        <v>1086</v>
      </c>
      <c r="K434" s="376" t="s">
        <v>1082</v>
      </c>
      <c r="L434" s="689" t="s">
        <v>1072</v>
      </c>
    </row>
    <row r="435" spans="1:12" ht="52.8">
      <c r="A435" s="376">
        <v>417</v>
      </c>
      <c r="B435" s="475">
        <v>44831</v>
      </c>
      <c r="C435" s="376" t="s">
        <v>45</v>
      </c>
      <c r="D435" s="376" t="s">
        <v>25</v>
      </c>
      <c r="E435" s="472" t="s">
        <v>92</v>
      </c>
      <c r="F435" s="376" t="s">
        <v>25</v>
      </c>
      <c r="G435" s="472" t="s">
        <v>372</v>
      </c>
      <c r="H435" s="376" t="s">
        <v>77</v>
      </c>
      <c r="I435" s="472" t="s">
        <v>1087</v>
      </c>
      <c r="J435" s="472" t="s">
        <v>1088</v>
      </c>
      <c r="K435" s="472" t="s">
        <v>1089</v>
      </c>
      <c r="L435" s="651" t="s">
        <v>81</v>
      </c>
    </row>
    <row r="436" spans="1:12" ht="169.35" customHeight="1">
      <c r="A436" s="376">
        <v>418</v>
      </c>
      <c r="B436" s="475">
        <v>44845</v>
      </c>
      <c r="C436" s="376" t="s">
        <v>47</v>
      </c>
      <c r="D436" s="475" t="s">
        <v>1016</v>
      </c>
      <c r="E436" s="475" t="s">
        <v>92</v>
      </c>
      <c r="F436" s="475" t="s">
        <v>1017</v>
      </c>
      <c r="G436" s="472" t="s">
        <v>565</v>
      </c>
      <c r="H436" s="376" t="s">
        <v>77</v>
      </c>
      <c r="I436" s="472" t="s">
        <v>1090</v>
      </c>
      <c r="J436" s="472" t="s">
        <v>1091</v>
      </c>
      <c r="K436" s="376" t="s">
        <v>1092</v>
      </c>
      <c r="L436" s="689" t="s">
        <v>1093</v>
      </c>
    </row>
    <row r="437" spans="1:12" ht="171.6">
      <c r="A437" s="376">
        <v>419</v>
      </c>
      <c r="B437" s="475">
        <v>44845</v>
      </c>
      <c r="C437" s="376" t="s">
        <v>47</v>
      </c>
      <c r="D437" s="475" t="s">
        <v>1020</v>
      </c>
      <c r="E437" s="475" t="s">
        <v>538</v>
      </c>
      <c r="F437" s="475" t="s">
        <v>1017</v>
      </c>
      <c r="G437" s="472" t="s">
        <v>565</v>
      </c>
      <c r="H437" s="376" t="s">
        <v>77</v>
      </c>
      <c r="I437" s="738" t="s">
        <v>1090</v>
      </c>
      <c r="J437" s="738" t="s">
        <v>1094</v>
      </c>
      <c r="K437" s="376" t="s">
        <v>1095</v>
      </c>
      <c r="L437" s="689" t="s">
        <v>1093</v>
      </c>
    </row>
    <row r="438" spans="1:12">
      <c r="A438" s="376">
        <v>420</v>
      </c>
      <c r="B438" s="475">
        <v>44846</v>
      </c>
      <c r="C438" s="376" t="s">
        <v>47</v>
      </c>
      <c r="D438" s="376" t="s">
        <v>1096</v>
      </c>
      <c r="E438" s="376" t="s">
        <v>349</v>
      </c>
      <c r="F438" s="376" t="s">
        <v>1097</v>
      </c>
      <c r="G438" s="376" t="s">
        <v>528</v>
      </c>
      <c r="H438" s="376" t="s">
        <v>94</v>
      </c>
      <c r="I438" s="376" t="s">
        <v>25</v>
      </c>
      <c r="J438" s="376" t="s">
        <v>1097</v>
      </c>
      <c r="K438" s="376" t="s">
        <v>1098</v>
      </c>
      <c r="L438" s="651" t="s">
        <v>81</v>
      </c>
    </row>
    <row r="439" spans="1:12" ht="66">
      <c r="A439" s="376">
        <v>421</v>
      </c>
      <c r="B439" s="475">
        <v>44854</v>
      </c>
      <c r="C439" s="376" t="s">
        <v>49</v>
      </c>
      <c r="D439" s="376" t="s">
        <v>25</v>
      </c>
      <c r="E439" s="472" t="s">
        <v>92</v>
      </c>
      <c r="F439" s="376" t="s">
        <v>25</v>
      </c>
      <c r="G439" s="111" t="s">
        <v>1073</v>
      </c>
      <c r="H439" s="376" t="s">
        <v>77</v>
      </c>
      <c r="I439" s="472" t="s">
        <v>1099</v>
      </c>
      <c r="J439" s="472" t="s">
        <v>1100</v>
      </c>
      <c r="K439" s="472" t="s">
        <v>1101</v>
      </c>
      <c r="L439" s="651" t="s">
        <v>1102</v>
      </c>
    </row>
    <row r="440" spans="1:12" ht="105.6">
      <c r="A440" s="376">
        <v>422</v>
      </c>
      <c r="B440" s="475">
        <v>44854</v>
      </c>
      <c r="C440" s="376" t="s">
        <v>49</v>
      </c>
      <c r="D440" s="376" t="s">
        <v>25</v>
      </c>
      <c r="E440" s="472" t="s">
        <v>92</v>
      </c>
      <c r="F440" s="376" t="s">
        <v>25</v>
      </c>
      <c r="G440" s="472" t="s">
        <v>372</v>
      </c>
      <c r="H440" s="376" t="s">
        <v>77</v>
      </c>
      <c r="I440" s="472" t="s">
        <v>1103</v>
      </c>
      <c r="J440" s="472" t="s">
        <v>1104</v>
      </c>
      <c r="K440" s="472" t="s">
        <v>1101</v>
      </c>
      <c r="L440" s="651" t="s">
        <v>1102</v>
      </c>
    </row>
    <row r="441" spans="1:12" ht="26.4">
      <c r="A441" s="376">
        <v>423</v>
      </c>
      <c r="B441" s="475">
        <v>44855</v>
      </c>
      <c r="C441" s="376" t="s">
        <v>49</v>
      </c>
      <c r="D441" s="376" t="s">
        <v>1105</v>
      </c>
      <c r="E441" s="376" t="s">
        <v>310</v>
      </c>
      <c r="F441" s="376" t="s">
        <v>1013</v>
      </c>
      <c r="G441" s="376" t="s">
        <v>528</v>
      </c>
      <c r="H441" s="376" t="s">
        <v>109</v>
      </c>
      <c r="I441" s="376" t="s">
        <v>1013</v>
      </c>
      <c r="J441" s="376" t="s">
        <v>25</v>
      </c>
      <c r="K441" s="376" t="s">
        <v>1106</v>
      </c>
      <c r="L441" s="689" t="s">
        <v>1107</v>
      </c>
    </row>
    <row r="442" spans="1:12" ht="26.4">
      <c r="A442" s="376">
        <v>424</v>
      </c>
      <c r="B442" s="475">
        <v>44855</v>
      </c>
      <c r="C442" s="376" t="s">
        <v>49</v>
      </c>
      <c r="D442" s="376" t="s">
        <v>1108</v>
      </c>
      <c r="E442" s="376" t="s">
        <v>310</v>
      </c>
      <c r="F442" s="376" t="s">
        <v>1017</v>
      </c>
      <c r="G442" s="376" t="s">
        <v>528</v>
      </c>
      <c r="H442" s="376" t="s">
        <v>109</v>
      </c>
      <c r="I442" s="376" t="s">
        <v>1017</v>
      </c>
      <c r="J442" s="376" t="s">
        <v>25</v>
      </c>
      <c r="K442" s="376" t="s">
        <v>1106</v>
      </c>
      <c r="L442" s="689" t="s">
        <v>1107</v>
      </c>
    </row>
    <row r="443" spans="1:12" ht="26.4">
      <c r="A443" s="376">
        <v>425</v>
      </c>
      <c r="B443" s="475">
        <v>44855</v>
      </c>
      <c r="C443" s="376" t="s">
        <v>49</v>
      </c>
      <c r="D443" s="376" t="s">
        <v>1109</v>
      </c>
      <c r="E443" s="475" t="s">
        <v>1110</v>
      </c>
      <c r="F443" s="475" t="s">
        <v>1013</v>
      </c>
      <c r="G443" s="376" t="s">
        <v>528</v>
      </c>
      <c r="H443" s="376" t="s">
        <v>109</v>
      </c>
      <c r="I443" s="376" t="s">
        <v>1013</v>
      </c>
      <c r="J443" s="376" t="s">
        <v>25</v>
      </c>
      <c r="K443" s="376" t="s">
        <v>1106</v>
      </c>
      <c r="L443" s="689" t="s">
        <v>1107</v>
      </c>
    </row>
    <row r="444" spans="1:12" ht="26.4">
      <c r="A444" s="376">
        <v>426</v>
      </c>
      <c r="B444" s="475">
        <v>44855</v>
      </c>
      <c r="C444" s="376" t="s">
        <v>49</v>
      </c>
      <c r="D444" s="376" t="s">
        <v>1111</v>
      </c>
      <c r="E444" s="475" t="s">
        <v>1110</v>
      </c>
      <c r="F444" s="475" t="s">
        <v>1017</v>
      </c>
      <c r="G444" s="376" t="s">
        <v>528</v>
      </c>
      <c r="H444" s="376" t="s">
        <v>109</v>
      </c>
      <c r="I444" s="376" t="s">
        <v>1017</v>
      </c>
      <c r="J444" s="376" t="s">
        <v>25</v>
      </c>
      <c r="K444" s="376" t="s">
        <v>1106</v>
      </c>
      <c r="L444" s="689" t="s">
        <v>1107</v>
      </c>
    </row>
    <row r="445" spans="1:12" ht="26.4">
      <c r="A445" s="376">
        <v>427</v>
      </c>
      <c r="B445" s="475">
        <v>44855</v>
      </c>
      <c r="C445" s="376" t="s">
        <v>49</v>
      </c>
      <c r="D445" s="376" t="s">
        <v>1112</v>
      </c>
      <c r="E445" s="475" t="s">
        <v>125</v>
      </c>
      <c r="F445" s="475" t="s">
        <v>1013</v>
      </c>
      <c r="G445" s="376" t="s">
        <v>528</v>
      </c>
      <c r="H445" s="376" t="s">
        <v>109</v>
      </c>
      <c r="I445" s="376" t="s">
        <v>1013</v>
      </c>
      <c r="J445" s="376" t="s">
        <v>25</v>
      </c>
      <c r="K445" s="376" t="s">
        <v>1106</v>
      </c>
      <c r="L445" s="689" t="s">
        <v>1107</v>
      </c>
    </row>
    <row r="446" spans="1:12" ht="26.4">
      <c r="A446" s="376">
        <v>428</v>
      </c>
      <c r="B446" s="475">
        <v>44855</v>
      </c>
      <c r="C446" s="376" t="s">
        <v>49</v>
      </c>
      <c r="D446" s="376" t="s">
        <v>1113</v>
      </c>
      <c r="E446" s="475" t="s">
        <v>125</v>
      </c>
      <c r="F446" s="475" t="s">
        <v>1017</v>
      </c>
      <c r="G446" s="376" t="s">
        <v>528</v>
      </c>
      <c r="H446" s="376" t="s">
        <v>109</v>
      </c>
      <c r="I446" s="376" t="s">
        <v>1017</v>
      </c>
      <c r="J446" s="376" t="s">
        <v>25</v>
      </c>
      <c r="K446" s="376" t="s">
        <v>1106</v>
      </c>
      <c r="L446" s="689" t="s">
        <v>1107</v>
      </c>
    </row>
    <row r="447" spans="1:12" ht="26.4">
      <c r="A447" s="376">
        <v>429</v>
      </c>
      <c r="B447" s="475">
        <v>44855</v>
      </c>
      <c r="C447" s="376" t="s">
        <v>49</v>
      </c>
      <c r="D447" s="376" t="s">
        <v>1114</v>
      </c>
      <c r="E447" s="475" t="s">
        <v>1115</v>
      </c>
      <c r="F447" s="475" t="s">
        <v>1013</v>
      </c>
      <c r="G447" s="376" t="s">
        <v>528</v>
      </c>
      <c r="H447" s="376" t="s">
        <v>109</v>
      </c>
      <c r="I447" s="376" t="s">
        <v>1013</v>
      </c>
      <c r="J447" s="376" t="s">
        <v>25</v>
      </c>
      <c r="K447" s="376" t="s">
        <v>1106</v>
      </c>
      <c r="L447" s="689" t="s">
        <v>1107</v>
      </c>
    </row>
    <row r="448" spans="1:12" ht="26.4">
      <c r="A448" s="376">
        <v>430</v>
      </c>
      <c r="B448" s="475">
        <v>44855</v>
      </c>
      <c r="C448" s="376" t="s">
        <v>49</v>
      </c>
      <c r="D448" s="376" t="s">
        <v>1116</v>
      </c>
      <c r="E448" s="475" t="s">
        <v>1115</v>
      </c>
      <c r="F448" s="475" t="s">
        <v>1017</v>
      </c>
      <c r="G448" s="376" t="s">
        <v>528</v>
      </c>
      <c r="H448" s="376" t="s">
        <v>109</v>
      </c>
      <c r="I448" s="376" t="s">
        <v>1017</v>
      </c>
      <c r="J448" s="376" t="s">
        <v>25</v>
      </c>
      <c r="K448" s="376" t="s">
        <v>1106</v>
      </c>
      <c r="L448" s="689" t="s">
        <v>1107</v>
      </c>
    </row>
    <row r="449" spans="1:12" ht="26.4">
      <c r="A449" s="376">
        <v>431</v>
      </c>
      <c r="B449" s="475">
        <v>44855</v>
      </c>
      <c r="C449" s="376" t="s">
        <v>49</v>
      </c>
      <c r="D449" s="376" t="s">
        <v>1117</v>
      </c>
      <c r="E449" s="475" t="s">
        <v>1118</v>
      </c>
      <c r="F449" s="475" t="s">
        <v>1013</v>
      </c>
      <c r="G449" s="376" t="s">
        <v>528</v>
      </c>
      <c r="H449" s="376" t="s">
        <v>109</v>
      </c>
      <c r="I449" s="376" t="s">
        <v>1013</v>
      </c>
      <c r="J449" s="376" t="s">
        <v>25</v>
      </c>
      <c r="K449" s="376" t="s">
        <v>1106</v>
      </c>
      <c r="L449" s="689" t="s">
        <v>1107</v>
      </c>
    </row>
    <row r="450" spans="1:12" ht="26.4">
      <c r="A450" s="376">
        <v>432</v>
      </c>
      <c r="B450" s="475">
        <v>44855</v>
      </c>
      <c r="C450" s="376" t="s">
        <v>49</v>
      </c>
      <c r="D450" s="376" t="s">
        <v>1119</v>
      </c>
      <c r="E450" s="475" t="s">
        <v>1118</v>
      </c>
      <c r="F450" s="475" t="s">
        <v>1017</v>
      </c>
      <c r="G450" s="376" t="s">
        <v>528</v>
      </c>
      <c r="H450" s="376" t="s">
        <v>109</v>
      </c>
      <c r="I450" s="376" t="s">
        <v>1017</v>
      </c>
      <c r="J450" s="376" t="s">
        <v>25</v>
      </c>
      <c r="K450" s="376" t="s">
        <v>1106</v>
      </c>
      <c r="L450" s="689" t="s">
        <v>1107</v>
      </c>
    </row>
    <row r="451" spans="1:12" ht="26.4">
      <c r="A451" s="376">
        <v>433</v>
      </c>
      <c r="B451" s="475">
        <v>44855</v>
      </c>
      <c r="C451" s="376" t="s">
        <v>49</v>
      </c>
      <c r="D451" s="376" t="s">
        <v>1012</v>
      </c>
      <c r="E451" s="475" t="s">
        <v>1120</v>
      </c>
      <c r="F451" s="475" t="s">
        <v>1013</v>
      </c>
      <c r="G451" s="376" t="s">
        <v>528</v>
      </c>
      <c r="H451" s="376" t="s">
        <v>109</v>
      </c>
      <c r="I451" s="376" t="s">
        <v>1013</v>
      </c>
      <c r="J451" s="376" t="s">
        <v>25</v>
      </c>
      <c r="K451" s="376" t="s">
        <v>1106</v>
      </c>
      <c r="L451" s="689" t="s">
        <v>1107</v>
      </c>
    </row>
    <row r="452" spans="1:12" ht="26.4">
      <c r="A452" s="376">
        <v>434</v>
      </c>
      <c r="B452" s="475">
        <v>44855</v>
      </c>
      <c r="C452" s="376" t="s">
        <v>49</v>
      </c>
      <c r="D452" s="376" t="s">
        <v>1016</v>
      </c>
      <c r="E452" s="475" t="s">
        <v>1120</v>
      </c>
      <c r="F452" s="475" t="s">
        <v>1017</v>
      </c>
      <c r="G452" s="376" t="s">
        <v>528</v>
      </c>
      <c r="H452" s="376" t="s">
        <v>109</v>
      </c>
      <c r="I452" s="376" t="s">
        <v>1017</v>
      </c>
      <c r="J452" s="376" t="s">
        <v>25</v>
      </c>
      <c r="K452" s="376" t="s">
        <v>1106</v>
      </c>
      <c r="L452" s="689" t="s">
        <v>1107</v>
      </c>
    </row>
    <row r="453" spans="1:12" ht="26.4">
      <c r="A453" s="376">
        <v>435</v>
      </c>
      <c r="B453" s="475">
        <v>44855</v>
      </c>
      <c r="C453" s="376" t="s">
        <v>49</v>
      </c>
      <c r="D453" s="376" t="s">
        <v>1018</v>
      </c>
      <c r="E453" s="475" t="s">
        <v>1121</v>
      </c>
      <c r="F453" s="475" t="s">
        <v>1013</v>
      </c>
      <c r="G453" s="376" t="s">
        <v>528</v>
      </c>
      <c r="H453" s="376" t="s">
        <v>109</v>
      </c>
      <c r="I453" s="376" t="s">
        <v>1013</v>
      </c>
      <c r="J453" s="376" t="s">
        <v>25</v>
      </c>
      <c r="K453" s="376" t="s">
        <v>1106</v>
      </c>
      <c r="L453" s="689" t="s">
        <v>1107</v>
      </c>
    </row>
    <row r="454" spans="1:12" ht="26.4">
      <c r="A454" s="376">
        <v>435</v>
      </c>
      <c r="B454" s="475">
        <v>44855</v>
      </c>
      <c r="C454" s="376" t="s">
        <v>49</v>
      </c>
      <c r="D454" s="376" t="s">
        <v>1020</v>
      </c>
      <c r="E454" s="475" t="s">
        <v>1121</v>
      </c>
      <c r="F454" s="475" t="s">
        <v>1017</v>
      </c>
      <c r="G454" s="376" t="s">
        <v>528</v>
      </c>
      <c r="H454" s="376" t="s">
        <v>109</v>
      </c>
      <c r="I454" s="376" t="s">
        <v>1017</v>
      </c>
      <c r="J454" s="376" t="s">
        <v>25</v>
      </c>
      <c r="K454" s="376" t="s">
        <v>1106</v>
      </c>
      <c r="L454" s="689" t="s">
        <v>1107</v>
      </c>
    </row>
    <row r="455" spans="1:12">
      <c r="A455" s="376">
        <v>436</v>
      </c>
      <c r="B455" s="475">
        <v>44855</v>
      </c>
      <c r="C455" s="376" t="s">
        <v>49</v>
      </c>
      <c r="D455" s="376" t="s">
        <v>1122</v>
      </c>
      <c r="E455" s="376" t="s">
        <v>1120</v>
      </c>
      <c r="F455" s="376" t="s">
        <v>969</v>
      </c>
      <c r="G455" s="472" t="s">
        <v>162</v>
      </c>
      <c r="H455" s="376" t="s">
        <v>77</v>
      </c>
      <c r="I455" s="376" t="s">
        <v>1123</v>
      </c>
      <c r="J455" s="376" t="s">
        <v>1124</v>
      </c>
      <c r="K455" s="376" t="s">
        <v>1125</v>
      </c>
      <c r="L455" s="651" t="s">
        <v>1055</v>
      </c>
    </row>
    <row r="456" spans="1:12" ht="52.8">
      <c r="A456" s="376">
        <v>437</v>
      </c>
      <c r="B456" s="475">
        <v>44890</v>
      </c>
      <c r="C456" s="376" t="s">
        <v>52</v>
      </c>
      <c r="D456" s="376" t="s">
        <v>25</v>
      </c>
      <c r="E456" s="472" t="s">
        <v>125</v>
      </c>
      <c r="F456" s="376" t="s">
        <v>25</v>
      </c>
      <c r="G456" s="472" t="s">
        <v>372</v>
      </c>
      <c r="H456" s="376" t="s">
        <v>77</v>
      </c>
      <c r="I456" s="658" t="s">
        <v>777</v>
      </c>
      <c r="J456" s="273" t="s">
        <v>1126</v>
      </c>
      <c r="K456" s="376" t="s">
        <v>6726</v>
      </c>
      <c r="L456" s="651" t="s">
        <v>1055</v>
      </c>
    </row>
    <row r="457" spans="1:12" ht="26.4">
      <c r="A457" s="376">
        <v>438</v>
      </c>
      <c r="B457" s="475">
        <v>44890</v>
      </c>
      <c r="C457" s="376" t="s">
        <v>52</v>
      </c>
      <c r="D457" s="376" t="s">
        <v>124</v>
      </c>
      <c r="E457" s="472" t="s">
        <v>125</v>
      </c>
      <c r="F457" s="475" t="s">
        <v>126</v>
      </c>
      <c r="G457" s="472" t="s">
        <v>1127</v>
      </c>
      <c r="H457" s="376" t="s">
        <v>77</v>
      </c>
      <c r="I457" s="658" t="s">
        <v>1128</v>
      </c>
      <c r="J457" s="658" t="s">
        <v>1129</v>
      </c>
      <c r="K457" s="376" t="s">
        <v>6726</v>
      </c>
      <c r="L457" s="651" t="s">
        <v>1055</v>
      </c>
    </row>
    <row r="458" spans="1:12" ht="26.4">
      <c r="A458" s="376">
        <v>439</v>
      </c>
      <c r="B458" s="475">
        <v>44890</v>
      </c>
      <c r="C458" s="376" t="s">
        <v>52</v>
      </c>
      <c r="D458" s="376" t="s">
        <v>124</v>
      </c>
      <c r="E458" s="472" t="s">
        <v>125</v>
      </c>
      <c r="F458" s="475" t="s">
        <v>126</v>
      </c>
      <c r="G458" s="472" t="s">
        <v>1127</v>
      </c>
      <c r="H458" s="376" t="s">
        <v>77</v>
      </c>
      <c r="I458" s="658" t="s">
        <v>1130</v>
      </c>
      <c r="J458" s="658" t="s">
        <v>1131</v>
      </c>
      <c r="K458" s="376" t="s">
        <v>6726</v>
      </c>
      <c r="L458" s="651" t="s">
        <v>1055</v>
      </c>
    </row>
    <row r="459" spans="1:12" ht="39.6">
      <c r="A459" s="376">
        <v>440</v>
      </c>
      <c r="B459" s="475">
        <v>44890</v>
      </c>
      <c r="C459" s="376" t="s">
        <v>52</v>
      </c>
      <c r="D459" s="376" t="s">
        <v>124</v>
      </c>
      <c r="E459" s="472" t="s">
        <v>125</v>
      </c>
      <c r="F459" s="475" t="s">
        <v>126</v>
      </c>
      <c r="G459" s="472" t="s">
        <v>1127</v>
      </c>
      <c r="H459" s="376" t="s">
        <v>77</v>
      </c>
      <c r="I459" s="658" t="s">
        <v>1132</v>
      </c>
      <c r="J459" s="658" t="s">
        <v>1133</v>
      </c>
      <c r="K459" s="376" t="s">
        <v>6726</v>
      </c>
      <c r="L459" s="651" t="s">
        <v>1055</v>
      </c>
    </row>
    <row r="460" spans="1:12" ht="290.39999999999998">
      <c r="A460" s="376">
        <v>441</v>
      </c>
      <c r="B460" s="475">
        <v>44890</v>
      </c>
      <c r="C460" s="376" t="s">
        <v>52</v>
      </c>
      <c r="D460" s="376" t="s">
        <v>25</v>
      </c>
      <c r="E460" s="472" t="s">
        <v>583</v>
      </c>
      <c r="F460" s="392" t="s">
        <v>2033</v>
      </c>
      <c r="G460" s="472" t="s">
        <v>1134</v>
      </c>
      <c r="H460" s="376" t="s">
        <v>77</v>
      </c>
      <c r="I460" s="273" t="s">
        <v>6728</v>
      </c>
      <c r="J460" s="273" t="s">
        <v>6729</v>
      </c>
      <c r="K460" s="472" t="s">
        <v>1137</v>
      </c>
      <c r="L460" s="651" t="s">
        <v>81</v>
      </c>
    </row>
    <row r="461" spans="1:12" ht="211.35" customHeight="1">
      <c r="A461" s="376">
        <v>442</v>
      </c>
      <c r="B461" s="475">
        <v>44890</v>
      </c>
      <c r="C461" s="376" t="s">
        <v>52</v>
      </c>
      <c r="D461" s="376" t="s">
        <v>25</v>
      </c>
      <c r="E461" s="472" t="s">
        <v>583</v>
      </c>
      <c r="F461" s="376" t="s">
        <v>811</v>
      </c>
      <c r="G461" s="472" t="s">
        <v>1134</v>
      </c>
      <c r="H461" s="376" t="s">
        <v>77</v>
      </c>
      <c r="I461" s="472" t="s">
        <v>1135</v>
      </c>
      <c r="J461" s="472" t="s">
        <v>1136</v>
      </c>
      <c r="K461" s="472" t="s">
        <v>1137</v>
      </c>
      <c r="L461" s="651" t="s">
        <v>81</v>
      </c>
    </row>
    <row r="462" spans="1:12" ht="132">
      <c r="A462" s="376">
        <v>443</v>
      </c>
      <c r="B462" s="475">
        <v>44890</v>
      </c>
      <c r="C462" s="376" t="s">
        <v>52</v>
      </c>
      <c r="D462" s="376" t="s">
        <v>25</v>
      </c>
      <c r="E462" s="472" t="s">
        <v>583</v>
      </c>
      <c r="F462" s="376" t="s">
        <v>1138</v>
      </c>
      <c r="G462" s="472" t="s">
        <v>1134</v>
      </c>
      <c r="H462" s="376" t="s">
        <v>77</v>
      </c>
      <c r="I462" s="472" t="s">
        <v>6731</v>
      </c>
      <c r="J462" s="472" t="s">
        <v>6730</v>
      </c>
      <c r="K462" s="472" t="s">
        <v>1137</v>
      </c>
      <c r="L462" s="651" t="s">
        <v>81</v>
      </c>
    </row>
    <row r="463" spans="1:12" ht="26.4">
      <c r="A463" s="376">
        <v>444</v>
      </c>
      <c r="B463" s="475">
        <v>44895</v>
      </c>
      <c r="C463" s="376" t="s">
        <v>52</v>
      </c>
      <c r="D463" s="376" t="s">
        <v>25</v>
      </c>
      <c r="E463" s="472" t="s">
        <v>583</v>
      </c>
      <c r="F463" s="376" t="s">
        <v>25</v>
      </c>
      <c r="G463" s="472" t="s">
        <v>1139</v>
      </c>
      <c r="H463" s="376" t="s">
        <v>94</v>
      </c>
      <c r="I463" s="376" t="s">
        <v>25</v>
      </c>
      <c r="J463" s="376" t="s">
        <v>25</v>
      </c>
      <c r="K463" s="472" t="s">
        <v>1140</v>
      </c>
      <c r="L463" s="651" t="s">
        <v>1055</v>
      </c>
    </row>
    <row r="464" spans="1:12" ht="217.5" customHeight="1">
      <c r="A464" s="767">
        <v>445</v>
      </c>
      <c r="B464" s="721">
        <v>44895</v>
      </c>
      <c r="C464" s="720" t="s">
        <v>52</v>
      </c>
      <c r="D464" s="720" t="s">
        <v>25</v>
      </c>
      <c r="E464" s="724" t="s">
        <v>1001</v>
      </c>
      <c r="F464" s="720" t="s">
        <v>1141</v>
      </c>
      <c r="G464" s="724" t="s">
        <v>1142</v>
      </c>
      <c r="H464" s="720" t="s">
        <v>77</v>
      </c>
      <c r="I464" s="724" t="s">
        <v>1143</v>
      </c>
      <c r="J464" s="724" t="s">
        <v>6732</v>
      </c>
      <c r="K464" s="724" t="s">
        <v>6734</v>
      </c>
      <c r="L464" s="722" t="s">
        <v>1102</v>
      </c>
    </row>
    <row r="465" spans="1:12" ht="12.6" customHeight="1">
      <c r="A465" s="720">
        <v>446</v>
      </c>
      <c r="B465" s="721">
        <v>44900</v>
      </c>
      <c r="C465" s="720" t="s">
        <v>6735</v>
      </c>
      <c r="D465" s="720" t="s">
        <v>25</v>
      </c>
      <c r="E465" s="724" t="s">
        <v>583</v>
      </c>
      <c r="F465" s="409" t="s">
        <v>1664</v>
      </c>
      <c r="G465" s="409" t="s">
        <v>1139</v>
      </c>
      <c r="H465" s="768" t="s">
        <v>77</v>
      </c>
      <c r="I465" s="773">
        <v>2</v>
      </c>
      <c r="J465" s="769">
        <v>0</v>
      </c>
      <c r="K465" s="424" t="s">
        <v>6736</v>
      </c>
      <c r="L465" s="795" t="s">
        <v>1055</v>
      </c>
    </row>
    <row r="466" spans="1:12">
      <c r="A466" s="720">
        <v>447</v>
      </c>
      <c r="B466" s="721">
        <v>44900</v>
      </c>
      <c r="C466" s="720" t="s">
        <v>6735</v>
      </c>
      <c r="D466" s="720" t="s">
        <v>25</v>
      </c>
      <c r="E466" s="724" t="s">
        <v>583</v>
      </c>
      <c r="F466" s="393" t="s">
        <v>1895</v>
      </c>
      <c r="G466" s="409" t="s">
        <v>1139</v>
      </c>
      <c r="H466" s="768" t="s">
        <v>77</v>
      </c>
      <c r="I466" s="786">
        <v>1</v>
      </c>
      <c r="J466" s="770" t="s">
        <v>1904</v>
      </c>
      <c r="K466" s="424" t="s">
        <v>6736</v>
      </c>
      <c r="L466" s="795" t="s">
        <v>1055</v>
      </c>
    </row>
    <row r="467" spans="1:12">
      <c r="A467" s="720">
        <v>448</v>
      </c>
      <c r="B467" s="721">
        <v>44900</v>
      </c>
      <c r="C467" s="720" t="s">
        <v>6735</v>
      </c>
      <c r="D467" s="720" t="s">
        <v>25</v>
      </c>
      <c r="E467" s="724" t="s">
        <v>583</v>
      </c>
      <c r="F467" s="394" t="s">
        <v>2008</v>
      </c>
      <c r="G467" s="409" t="s">
        <v>1139</v>
      </c>
      <c r="H467" s="768" t="s">
        <v>77</v>
      </c>
      <c r="I467" s="769">
        <v>2</v>
      </c>
      <c r="J467" s="769">
        <v>0</v>
      </c>
      <c r="K467" s="424" t="s">
        <v>6736</v>
      </c>
      <c r="L467" s="795" t="s">
        <v>1055</v>
      </c>
    </row>
    <row r="468" spans="1:12">
      <c r="A468" s="720">
        <v>449</v>
      </c>
      <c r="B468" s="721">
        <v>44900</v>
      </c>
      <c r="C468" s="720" t="s">
        <v>6735</v>
      </c>
      <c r="D468" s="720" t="s">
        <v>25</v>
      </c>
      <c r="E468" s="724" t="s">
        <v>583</v>
      </c>
      <c r="F468" s="771" t="s">
        <v>2019</v>
      </c>
      <c r="G468" s="409" t="s">
        <v>1139</v>
      </c>
      <c r="H468" s="768" t="s">
        <v>77</v>
      </c>
      <c r="I468" s="769">
        <v>1</v>
      </c>
      <c r="J468" s="769">
        <v>0</v>
      </c>
      <c r="K468" s="424" t="s">
        <v>6736</v>
      </c>
      <c r="L468" s="795" t="s">
        <v>1055</v>
      </c>
    </row>
    <row r="469" spans="1:12">
      <c r="A469" s="720">
        <v>450</v>
      </c>
      <c r="B469" s="721">
        <v>44900</v>
      </c>
      <c r="C469" s="720" t="s">
        <v>6735</v>
      </c>
      <c r="D469" s="720" t="s">
        <v>25</v>
      </c>
      <c r="E469" s="724" t="s">
        <v>583</v>
      </c>
      <c r="F469" s="394" t="s">
        <v>584</v>
      </c>
      <c r="G469" s="409" t="s">
        <v>1139</v>
      </c>
      <c r="H469" s="768" t="s">
        <v>77</v>
      </c>
      <c r="I469" s="774">
        <v>1</v>
      </c>
      <c r="J469" s="775" t="s">
        <v>1904</v>
      </c>
      <c r="K469" s="424" t="s">
        <v>6736</v>
      </c>
      <c r="L469" s="795" t="s">
        <v>1055</v>
      </c>
    </row>
    <row r="470" spans="1:12" ht="12.6" customHeight="1">
      <c r="A470" s="720">
        <v>451</v>
      </c>
      <c r="B470" s="721">
        <v>44900</v>
      </c>
      <c r="C470" s="720" t="s">
        <v>6735</v>
      </c>
      <c r="D470" s="720" t="s">
        <v>25</v>
      </c>
      <c r="E470" s="724" t="s">
        <v>583</v>
      </c>
      <c r="F470" s="394" t="s">
        <v>586</v>
      </c>
      <c r="G470" s="409" t="s">
        <v>1139</v>
      </c>
      <c r="H470" s="768" t="s">
        <v>77</v>
      </c>
      <c r="I470" s="774">
        <v>1</v>
      </c>
      <c r="J470" s="787">
        <v>0</v>
      </c>
      <c r="K470" s="424" t="s">
        <v>6736</v>
      </c>
      <c r="L470" s="795" t="s">
        <v>1055</v>
      </c>
    </row>
    <row r="471" spans="1:12">
      <c r="A471" s="720">
        <v>452</v>
      </c>
      <c r="B471" s="721">
        <v>44900</v>
      </c>
      <c r="C471" s="720" t="s">
        <v>6735</v>
      </c>
      <c r="D471" s="720" t="s">
        <v>25</v>
      </c>
      <c r="E471" s="724" t="s">
        <v>583</v>
      </c>
      <c r="F471" s="771" t="s">
        <v>1138</v>
      </c>
      <c r="G471" s="394" t="s">
        <v>1139</v>
      </c>
      <c r="H471" s="772" t="s">
        <v>77</v>
      </c>
      <c r="I471" s="769">
        <v>2</v>
      </c>
      <c r="J471" s="769">
        <v>0</v>
      </c>
      <c r="K471" s="424" t="s">
        <v>6736</v>
      </c>
      <c r="L471" s="424" t="s">
        <v>1055</v>
      </c>
    </row>
    <row r="472" spans="1:12" ht="82.05" customHeight="1">
      <c r="A472" s="376">
        <v>453</v>
      </c>
      <c r="B472" s="475">
        <v>45188</v>
      </c>
      <c r="C472" s="376" t="s">
        <v>6740</v>
      </c>
      <c r="D472" s="376" t="s">
        <v>25</v>
      </c>
      <c r="E472" s="472" t="s">
        <v>335</v>
      </c>
      <c r="F472" s="671" t="s">
        <v>6742</v>
      </c>
      <c r="G472" s="472" t="s">
        <v>336</v>
      </c>
      <c r="H472" s="376" t="s">
        <v>77</v>
      </c>
      <c r="I472" s="472" t="s">
        <v>6743</v>
      </c>
      <c r="J472" s="472" t="s">
        <v>6741</v>
      </c>
      <c r="K472" s="376" t="s">
        <v>6813</v>
      </c>
      <c r="L472" s="651" t="s">
        <v>6822</v>
      </c>
    </row>
    <row r="473" spans="1:12" ht="82.05" customHeight="1">
      <c r="A473" s="720">
        <v>454</v>
      </c>
      <c r="B473" s="475">
        <v>45188</v>
      </c>
      <c r="C473" s="376" t="s">
        <v>6740</v>
      </c>
      <c r="D473" s="376" t="s">
        <v>25</v>
      </c>
      <c r="E473" s="472" t="s">
        <v>335</v>
      </c>
      <c r="F473" s="671" t="s">
        <v>2111</v>
      </c>
      <c r="G473" s="472" t="s">
        <v>336</v>
      </c>
      <c r="H473" s="376" t="s">
        <v>109</v>
      </c>
      <c r="I473" s="472" t="s">
        <v>2112</v>
      </c>
      <c r="J473" s="472" t="s">
        <v>25</v>
      </c>
      <c r="K473" s="376" t="s">
        <v>6815</v>
      </c>
      <c r="L473" s="651" t="s">
        <v>81</v>
      </c>
    </row>
    <row r="474" spans="1:12">
      <c r="A474" s="720">
        <v>455</v>
      </c>
      <c r="B474" s="475">
        <v>45188</v>
      </c>
      <c r="C474" s="376" t="s">
        <v>6740</v>
      </c>
      <c r="D474" s="542" t="s">
        <v>1025</v>
      </c>
      <c r="E474" s="472" t="s">
        <v>538</v>
      </c>
      <c r="F474" s="376" t="s">
        <v>1026</v>
      </c>
      <c r="G474" s="472" t="s">
        <v>565</v>
      </c>
      <c r="H474" s="376" t="s">
        <v>77</v>
      </c>
      <c r="I474" s="376" t="s">
        <v>1030</v>
      </c>
      <c r="J474" s="376" t="s">
        <v>1029</v>
      </c>
      <c r="K474" s="472" t="s">
        <v>6824</v>
      </c>
      <c r="L474" s="651" t="s">
        <v>6822</v>
      </c>
    </row>
    <row r="475" spans="1:12">
      <c r="A475" s="720">
        <v>456</v>
      </c>
      <c r="B475" s="475">
        <v>45188</v>
      </c>
      <c r="C475" s="376" t="s">
        <v>6740</v>
      </c>
      <c r="D475" s="542" t="s">
        <v>1025</v>
      </c>
      <c r="E475" s="472" t="s">
        <v>538</v>
      </c>
      <c r="F475" s="376" t="s">
        <v>1026</v>
      </c>
      <c r="G475" s="472" t="s">
        <v>1041</v>
      </c>
      <c r="H475" s="376" t="s">
        <v>77</v>
      </c>
      <c r="I475" s="376" t="s">
        <v>1028</v>
      </c>
      <c r="J475" s="376" t="s">
        <v>1027</v>
      </c>
      <c r="K475" s="472" t="s">
        <v>6823</v>
      </c>
      <c r="L475" s="651" t="s">
        <v>6822</v>
      </c>
    </row>
    <row r="476" spans="1:12">
      <c r="A476" s="376">
        <v>457</v>
      </c>
      <c r="B476" s="475">
        <v>45188</v>
      </c>
      <c r="C476" s="376" t="s">
        <v>6740</v>
      </c>
      <c r="D476" s="542" t="s">
        <v>25</v>
      </c>
      <c r="E476" s="472" t="s">
        <v>1021</v>
      </c>
      <c r="F476" s="376" t="s">
        <v>6807</v>
      </c>
      <c r="G476" s="472" t="s">
        <v>25</v>
      </c>
      <c r="H476" s="376" t="s">
        <v>94</v>
      </c>
      <c r="I476" s="376" t="s">
        <v>25</v>
      </c>
      <c r="J476" s="376" t="s">
        <v>25</v>
      </c>
      <c r="K476" s="472" t="s">
        <v>6808</v>
      </c>
      <c r="L476" s="651" t="s">
        <v>6822</v>
      </c>
    </row>
    <row r="477" spans="1:12">
      <c r="A477" s="720">
        <v>458</v>
      </c>
      <c r="B477" s="475">
        <v>45188</v>
      </c>
      <c r="C477" s="376" t="s">
        <v>6740</v>
      </c>
      <c r="D477" s="793" t="s">
        <v>1032</v>
      </c>
      <c r="E477" s="472" t="s">
        <v>148</v>
      </c>
      <c r="F477" s="651" t="s">
        <v>1033</v>
      </c>
      <c r="G477" s="472" t="s">
        <v>6809</v>
      </c>
      <c r="H477" s="651" t="s">
        <v>77</v>
      </c>
      <c r="I477" s="376" t="s">
        <v>2140</v>
      </c>
      <c r="J477" s="376" t="s">
        <v>2179</v>
      </c>
      <c r="K477" s="472" t="s">
        <v>6810</v>
      </c>
      <c r="L477" s="651" t="s">
        <v>6822</v>
      </c>
    </row>
    <row r="478" spans="1:12">
      <c r="A478" s="720">
        <v>459</v>
      </c>
      <c r="B478" s="475">
        <v>45188</v>
      </c>
      <c r="C478" s="376" t="s">
        <v>6740</v>
      </c>
      <c r="D478" s="793" t="s">
        <v>1032</v>
      </c>
      <c r="E478" s="472" t="s">
        <v>148</v>
      </c>
      <c r="F478" s="651" t="s">
        <v>1033</v>
      </c>
      <c r="G478" s="472" t="s">
        <v>6820</v>
      </c>
      <c r="H478" s="651" t="s">
        <v>77</v>
      </c>
      <c r="I478" s="376" t="s">
        <v>2140</v>
      </c>
      <c r="J478" s="376" t="s">
        <v>2179</v>
      </c>
      <c r="K478" s="472" t="s">
        <v>6821</v>
      </c>
      <c r="L478" s="651" t="s">
        <v>6822</v>
      </c>
    </row>
    <row r="479" spans="1:12">
      <c r="A479" s="720">
        <v>460</v>
      </c>
      <c r="B479" s="475">
        <v>45188</v>
      </c>
      <c r="C479" s="376" t="s">
        <v>6740</v>
      </c>
      <c r="D479" s="793" t="s">
        <v>1032</v>
      </c>
      <c r="E479" s="472" t="s">
        <v>148</v>
      </c>
      <c r="F479" s="651" t="s">
        <v>1033</v>
      </c>
      <c r="G479" s="472" t="s">
        <v>565</v>
      </c>
      <c r="H479" s="651" t="s">
        <v>77</v>
      </c>
      <c r="I479" s="376" t="s">
        <v>1030</v>
      </c>
      <c r="J479" s="376" t="s">
        <v>6811</v>
      </c>
      <c r="K479" s="472" t="s">
        <v>6814</v>
      </c>
      <c r="L479" s="651" t="s">
        <v>6822</v>
      </c>
    </row>
    <row r="480" spans="1:12" ht="17.55" customHeight="1">
      <c r="A480" s="376">
        <v>461</v>
      </c>
      <c r="B480" s="475">
        <v>45188</v>
      </c>
      <c r="C480" s="376" t="s">
        <v>6740</v>
      </c>
      <c r="D480" s="542" t="s">
        <v>534</v>
      </c>
      <c r="E480" s="376" t="s">
        <v>83</v>
      </c>
      <c r="F480" s="376" t="s">
        <v>535</v>
      </c>
      <c r="G480" s="472" t="s">
        <v>6809</v>
      </c>
      <c r="H480" s="376" t="s">
        <v>77</v>
      </c>
      <c r="I480" s="376" t="s">
        <v>2140</v>
      </c>
      <c r="J480" s="376" t="s">
        <v>2179</v>
      </c>
      <c r="K480" s="472" t="s">
        <v>6810</v>
      </c>
      <c r="L480" s="651" t="s">
        <v>6822</v>
      </c>
    </row>
    <row r="481" spans="1:12" ht="17.55" customHeight="1">
      <c r="A481" s="720">
        <v>462</v>
      </c>
      <c r="B481" s="475">
        <v>45188</v>
      </c>
      <c r="C481" s="376" t="s">
        <v>6740</v>
      </c>
      <c r="D481" s="542" t="s">
        <v>534</v>
      </c>
      <c r="E481" s="376" t="s">
        <v>83</v>
      </c>
      <c r="F481" s="376" t="s">
        <v>535</v>
      </c>
      <c r="G481" s="472" t="s">
        <v>6820</v>
      </c>
      <c r="H481" s="376" t="s">
        <v>77</v>
      </c>
      <c r="I481" s="376" t="s">
        <v>2140</v>
      </c>
      <c r="J481" s="376" t="s">
        <v>2179</v>
      </c>
      <c r="K481" s="472" t="s">
        <v>6821</v>
      </c>
      <c r="L481" s="651" t="s">
        <v>6822</v>
      </c>
    </row>
    <row r="482" spans="1:12">
      <c r="A482" s="720">
        <v>463</v>
      </c>
      <c r="B482" s="475">
        <v>45188</v>
      </c>
      <c r="C482" s="376" t="s">
        <v>6740</v>
      </c>
      <c r="D482" s="542" t="s">
        <v>534</v>
      </c>
      <c r="E482" s="376" t="s">
        <v>83</v>
      </c>
      <c r="F482" s="376" t="s">
        <v>535</v>
      </c>
      <c r="G482" s="472" t="s">
        <v>565</v>
      </c>
      <c r="H482" s="376" t="s">
        <v>77</v>
      </c>
      <c r="I482" s="376" t="s">
        <v>1030</v>
      </c>
      <c r="J482" s="376" t="s">
        <v>6811</v>
      </c>
      <c r="K482" s="472" t="s">
        <v>6814</v>
      </c>
      <c r="L482" s="651" t="s">
        <v>6822</v>
      </c>
    </row>
    <row r="483" spans="1:12" ht="330">
      <c r="A483" s="720">
        <v>464</v>
      </c>
      <c r="B483" s="475">
        <v>45188</v>
      </c>
      <c r="C483" s="376" t="s">
        <v>6740</v>
      </c>
      <c r="D483" s="796" t="s">
        <v>1036</v>
      </c>
      <c r="E483" s="472" t="s">
        <v>172</v>
      </c>
      <c r="F483" s="472" t="s">
        <v>1037</v>
      </c>
      <c r="G483" s="472" t="s">
        <v>565</v>
      </c>
      <c r="H483" s="376" t="s">
        <v>77</v>
      </c>
      <c r="I483" s="376" t="s">
        <v>1030</v>
      </c>
      <c r="J483" s="472" t="s">
        <v>1038</v>
      </c>
      <c r="K483" s="472" t="s">
        <v>6812</v>
      </c>
      <c r="L483" s="651" t="s">
        <v>6822</v>
      </c>
    </row>
    <row r="484" spans="1:12">
      <c r="A484" s="376">
        <v>465</v>
      </c>
      <c r="B484" s="475">
        <v>45188</v>
      </c>
      <c r="C484" s="376" t="s">
        <v>6740</v>
      </c>
      <c r="D484" s="796" t="s">
        <v>1036</v>
      </c>
      <c r="E484" s="472" t="s">
        <v>172</v>
      </c>
      <c r="F484" s="472" t="s">
        <v>1037</v>
      </c>
      <c r="G484" s="472" t="s">
        <v>1041</v>
      </c>
      <c r="H484" s="501" t="s">
        <v>77</v>
      </c>
      <c r="I484" s="376" t="s">
        <v>1028</v>
      </c>
      <c r="J484" s="472" t="s">
        <v>1027</v>
      </c>
      <c r="K484" s="472" t="s">
        <v>6823</v>
      </c>
      <c r="L484" s="651" t="s">
        <v>6822</v>
      </c>
    </row>
    <row r="485" spans="1:12">
      <c r="A485" s="720">
        <v>466</v>
      </c>
      <c r="B485" s="475">
        <v>45188</v>
      </c>
      <c r="C485" s="376" t="s">
        <v>6740</v>
      </c>
      <c r="D485" s="796" t="s">
        <v>526</v>
      </c>
      <c r="E485" s="472" t="s">
        <v>172</v>
      </c>
      <c r="F485" s="472" t="s">
        <v>527</v>
      </c>
      <c r="G485" s="472" t="s">
        <v>565</v>
      </c>
      <c r="H485" s="501" t="s">
        <v>77</v>
      </c>
      <c r="I485" s="376" t="s">
        <v>1030</v>
      </c>
      <c r="J485" s="376" t="s">
        <v>6811</v>
      </c>
      <c r="K485" s="472" t="s">
        <v>6814</v>
      </c>
      <c r="L485" s="651" t="s">
        <v>6822</v>
      </c>
    </row>
    <row r="486" spans="1:12">
      <c r="A486" s="720">
        <v>467</v>
      </c>
      <c r="B486" s="475">
        <v>45188</v>
      </c>
      <c r="C486" s="376" t="s">
        <v>6740</v>
      </c>
      <c r="D486" s="796" t="s">
        <v>526</v>
      </c>
      <c r="E486" s="472" t="s">
        <v>172</v>
      </c>
      <c r="F486" s="472" t="s">
        <v>527</v>
      </c>
      <c r="G486" s="472" t="s">
        <v>6809</v>
      </c>
      <c r="H486" s="501" t="s">
        <v>77</v>
      </c>
      <c r="I486" s="376" t="s">
        <v>2140</v>
      </c>
      <c r="J486" s="376" t="s">
        <v>2179</v>
      </c>
      <c r="K486" s="472" t="s">
        <v>6810</v>
      </c>
      <c r="L486" s="651" t="s">
        <v>6822</v>
      </c>
    </row>
    <row r="487" spans="1:12">
      <c r="A487" s="720">
        <v>468</v>
      </c>
      <c r="B487" s="475">
        <v>45188</v>
      </c>
      <c r="C487" s="376" t="s">
        <v>6740</v>
      </c>
      <c r="D487" s="796" t="s">
        <v>526</v>
      </c>
      <c r="E487" s="472" t="s">
        <v>172</v>
      </c>
      <c r="F487" s="472" t="s">
        <v>527</v>
      </c>
      <c r="G487" s="472" t="s">
        <v>6820</v>
      </c>
      <c r="H487" s="501" t="s">
        <v>77</v>
      </c>
      <c r="I487" s="376" t="s">
        <v>2140</v>
      </c>
      <c r="J487" s="376" t="s">
        <v>2179</v>
      </c>
      <c r="K487" s="472" t="s">
        <v>6821</v>
      </c>
      <c r="L487" s="651" t="s">
        <v>6822</v>
      </c>
    </row>
    <row r="488" spans="1:12">
      <c r="A488" s="376">
        <v>469</v>
      </c>
      <c r="B488" s="475">
        <v>45188</v>
      </c>
      <c r="C488" s="376" t="s">
        <v>6740</v>
      </c>
      <c r="D488" s="796" t="s">
        <v>531</v>
      </c>
      <c r="E488" s="472" t="s">
        <v>172</v>
      </c>
      <c r="F488" s="472" t="s">
        <v>532</v>
      </c>
      <c r="G488" s="472" t="s">
        <v>565</v>
      </c>
      <c r="H488" s="376" t="s">
        <v>77</v>
      </c>
      <c r="I488" s="376" t="s">
        <v>1030</v>
      </c>
      <c r="J488" s="376" t="s">
        <v>6811</v>
      </c>
      <c r="K488" s="472" t="s">
        <v>6814</v>
      </c>
      <c r="L488" s="651" t="s">
        <v>6822</v>
      </c>
    </row>
    <row r="489" spans="1:12">
      <c r="A489" s="720">
        <v>470</v>
      </c>
      <c r="B489" s="475">
        <v>45188</v>
      </c>
      <c r="C489" s="376" t="s">
        <v>6740</v>
      </c>
      <c r="D489" s="796" t="s">
        <v>531</v>
      </c>
      <c r="E489" s="472" t="s">
        <v>172</v>
      </c>
      <c r="F489" s="472" t="s">
        <v>532</v>
      </c>
      <c r="G489" s="472" t="s">
        <v>6809</v>
      </c>
      <c r="H489" s="376" t="s">
        <v>77</v>
      </c>
      <c r="I489" s="376" t="s">
        <v>2140</v>
      </c>
      <c r="J489" s="376" t="s">
        <v>2179</v>
      </c>
      <c r="K489" s="472" t="s">
        <v>6810</v>
      </c>
      <c r="L489" s="651" t="s">
        <v>6822</v>
      </c>
    </row>
    <row r="490" spans="1:12">
      <c r="A490" s="720">
        <v>471</v>
      </c>
      <c r="B490" s="475">
        <v>45188</v>
      </c>
      <c r="C490" s="376" t="s">
        <v>6740</v>
      </c>
      <c r="D490" s="796" t="s">
        <v>531</v>
      </c>
      <c r="E490" s="472" t="s">
        <v>172</v>
      </c>
      <c r="F490" s="472" t="s">
        <v>532</v>
      </c>
      <c r="G490" s="472" t="s">
        <v>6820</v>
      </c>
      <c r="H490" s="376" t="s">
        <v>77</v>
      </c>
      <c r="I490" s="376" t="s">
        <v>2140</v>
      </c>
      <c r="J490" s="376" t="s">
        <v>2179</v>
      </c>
      <c r="K490" s="472" t="s">
        <v>6821</v>
      </c>
      <c r="L490" s="651" t="s">
        <v>6822</v>
      </c>
    </row>
    <row r="491" spans="1:12" ht="26.4">
      <c r="A491" s="542">
        <v>472</v>
      </c>
      <c r="B491" s="803">
        <v>45694</v>
      </c>
      <c r="C491" s="472" t="s">
        <v>6827</v>
      </c>
      <c r="D491" s="472" t="s">
        <v>152</v>
      </c>
      <c r="E491" s="472" t="s">
        <v>153</v>
      </c>
      <c r="F491" s="472" t="s">
        <v>154</v>
      </c>
      <c r="G491" s="472" t="s">
        <v>87</v>
      </c>
      <c r="H491" s="472" t="s">
        <v>77</v>
      </c>
      <c r="I491" s="472" t="s">
        <v>3876</v>
      </c>
      <c r="J491" s="472" t="s">
        <v>6834</v>
      </c>
      <c r="K491" s="472" t="s">
        <v>6828</v>
      </c>
      <c r="L491" s="472" t="s">
        <v>6829</v>
      </c>
    </row>
  </sheetData>
  <autoFilter ref="A7:L491" xr:uid="{23E2C675-82C0-4352-AF4D-1B2DF5748AF6}"/>
  <mergeCells count="86">
    <mergeCell ref="A87:A89"/>
    <mergeCell ref="C87:C89"/>
    <mergeCell ref="B87:B89"/>
    <mergeCell ref="H87:H89"/>
    <mergeCell ref="G87:G89"/>
    <mergeCell ref="F87:F89"/>
    <mergeCell ref="E87:E89"/>
    <mergeCell ref="D87:D89"/>
    <mergeCell ref="I87:I89"/>
    <mergeCell ref="J87:J89"/>
    <mergeCell ref="K87:K89"/>
    <mergeCell ref="L87:L89"/>
    <mergeCell ref="J48:J50"/>
    <mergeCell ref="K48:K50"/>
    <mergeCell ref="L60:L62"/>
    <mergeCell ref="L57:L58"/>
    <mergeCell ref="J57:J58"/>
    <mergeCell ref="L48:L50"/>
    <mergeCell ref="L52:L53"/>
    <mergeCell ref="J54:J55"/>
    <mergeCell ref="K54:K55"/>
    <mergeCell ref="L54:L55"/>
    <mergeCell ref="K57:K58"/>
    <mergeCell ref="K60:K62"/>
    <mergeCell ref="H48:H50"/>
    <mergeCell ref="G48:G50"/>
    <mergeCell ref="E48:E50"/>
    <mergeCell ref="F48:F50"/>
    <mergeCell ref="F54:F55"/>
    <mergeCell ref="E60:E62"/>
    <mergeCell ref="D60:D62"/>
    <mergeCell ref="C60:C62"/>
    <mergeCell ref="B60:B62"/>
    <mergeCell ref="I60:I62"/>
    <mergeCell ref="H60:H62"/>
    <mergeCell ref="G60:G62"/>
    <mergeCell ref="F60:F62"/>
    <mergeCell ref="B54:B55"/>
    <mergeCell ref="B48:B50"/>
    <mergeCell ref="I48:I50"/>
    <mergeCell ref="A48:A50"/>
    <mergeCell ref="J60:J62"/>
    <mergeCell ref="A60:A62"/>
    <mergeCell ref="D48:D50"/>
    <mergeCell ref="C48:C50"/>
    <mergeCell ref="A54:A55"/>
    <mergeCell ref="I57:I58"/>
    <mergeCell ref="D57:D58"/>
    <mergeCell ref="C57:C58"/>
    <mergeCell ref="B57:B58"/>
    <mergeCell ref="A57:A58"/>
    <mergeCell ref="H54:H55"/>
    <mergeCell ref="I54:I55"/>
    <mergeCell ref="C54:C55"/>
    <mergeCell ref="D54:D55"/>
    <mergeCell ref="G54:G55"/>
    <mergeCell ref="H57:H58"/>
    <mergeCell ref="G57:G58"/>
    <mergeCell ref="F57:F58"/>
    <mergeCell ref="E57:E58"/>
    <mergeCell ref="E54:E55"/>
    <mergeCell ref="C52:C53"/>
    <mergeCell ref="B52:B53"/>
    <mergeCell ref="A52:A53"/>
    <mergeCell ref="E52:E53"/>
    <mergeCell ref="K52:K53"/>
    <mergeCell ref="H52:H53"/>
    <mergeCell ref="G52:G53"/>
    <mergeCell ref="F52:F53"/>
    <mergeCell ref="J52:J53"/>
    <mergeCell ref="I52:I53"/>
    <mergeCell ref="D52:D53"/>
    <mergeCell ref="K8:K9"/>
    <mergeCell ref="L8:L9"/>
    <mergeCell ref="H8:H9"/>
    <mergeCell ref="G8:G9"/>
    <mergeCell ref="F8:F9"/>
    <mergeCell ref="I8:I9"/>
    <mergeCell ref="J8:J9"/>
    <mergeCell ref="A1:G1"/>
    <mergeCell ref="A3:G3"/>
    <mergeCell ref="C8:C9"/>
    <mergeCell ref="B8:B9"/>
    <mergeCell ref="A8:A9"/>
    <mergeCell ref="E8:E9"/>
    <mergeCell ref="D8:D9"/>
  </mergeCells>
  <phoneticPr fontId="99" type="noConversion"/>
  <pageMargins left="0.75" right="0.75" top="1" bottom="1" header="0.5" footer="0.5"/>
  <pageSetup paperSize="8" scale="10" fitToHeight="7"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1">
    <tabColor theme="4" tint="0.59999389629810485"/>
    <pageSetUpPr fitToPage="1"/>
  </sheetPr>
  <dimension ref="A1:R120"/>
  <sheetViews>
    <sheetView zoomScaleNormal="100" workbookViewId="0"/>
  </sheetViews>
  <sheetFormatPr defaultRowHeight="13.2"/>
  <cols>
    <col min="1" max="1" width="9.77734375" customWidth="1"/>
    <col min="2" max="2" width="17.21875" customWidth="1"/>
    <col min="3" max="3" width="13.77734375" customWidth="1"/>
    <col min="4" max="4" width="32.21875" customWidth="1"/>
    <col min="5" max="5" width="14" style="12" customWidth="1"/>
    <col min="6" max="6" width="8.77734375" customWidth="1"/>
    <col min="7" max="7" width="35" customWidth="1"/>
    <col min="8" max="9" width="11.5546875" customWidth="1"/>
    <col min="10" max="10" width="10.21875" customWidth="1"/>
    <col min="11" max="11" width="32.77734375" customWidth="1"/>
    <col min="12" max="12" width="14.21875" style="7" customWidth="1"/>
    <col min="13" max="13" width="102" customWidth="1"/>
    <col min="14" max="14" width="48" customWidth="1"/>
    <col min="15" max="15" width="13.77734375" customWidth="1"/>
    <col min="16" max="16" width="12.5546875" customWidth="1"/>
    <col min="17" max="17" width="13.77734375" customWidth="1"/>
    <col min="18" max="18" width="13.21875" customWidth="1"/>
  </cols>
  <sheetData>
    <row r="1" spans="1:18" s="12" customFormat="1">
      <c r="A1" s="490" t="s">
        <v>2075</v>
      </c>
      <c r="B1" s="490" t="s">
        <v>2075</v>
      </c>
      <c r="C1" s="490" t="s">
        <v>2075</v>
      </c>
      <c r="D1" s="490" t="s">
        <v>2075</v>
      </c>
      <c r="E1" s="490" t="s">
        <v>2075</v>
      </c>
      <c r="F1" s="490" t="s">
        <v>2075</v>
      </c>
      <c r="G1" s="490" t="s">
        <v>2075</v>
      </c>
      <c r="H1" s="490" t="s">
        <v>2078</v>
      </c>
      <c r="I1" s="490" t="s">
        <v>2078</v>
      </c>
      <c r="J1" s="490" t="s">
        <v>2078</v>
      </c>
      <c r="K1" s="490" t="s">
        <v>2078</v>
      </c>
      <c r="L1" s="490" t="s">
        <v>2075</v>
      </c>
      <c r="M1" s="490" t="s">
        <v>2078</v>
      </c>
      <c r="N1" s="490" t="s">
        <v>2078</v>
      </c>
      <c r="O1" s="490" t="s">
        <v>2078</v>
      </c>
      <c r="P1" s="490" t="s">
        <v>2078</v>
      </c>
      <c r="Q1" s="490" t="s">
        <v>2078</v>
      </c>
      <c r="R1" s="490" t="s">
        <v>2075</v>
      </c>
    </row>
    <row r="2" spans="1:18" s="8" customFormat="1" ht="10.199999999999999">
      <c r="A2" s="238" t="s">
        <v>3728</v>
      </c>
      <c r="B2" s="234"/>
      <c r="C2" s="230"/>
      <c r="D2" s="227"/>
      <c r="E2" s="434"/>
      <c r="F2" s="227"/>
      <c r="G2" s="227"/>
      <c r="H2" s="227"/>
      <c r="I2" s="227"/>
      <c r="J2" s="227"/>
      <c r="K2" s="227"/>
      <c r="L2" s="227"/>
      <c r="M2" s="228"/>
      <c r="N2" s="227"/>
      <c r="O2" s="227"/>
      <c r="P2" s="227"/>
      <c r="Q2" s="227"/>
      <c r="R2" s="229"/>
    </row>
    <row r="3" spans="1:18" ht="156.75" customHeight="1">
      <c r="A3" s="586" t="s">
        <v>1164</v>
      </c>
      <c r="B3" s="587"/>
      <c r="C3" s="588"/>
      <c r="D3" s="589"/>
      <c r="E3" s="590"/>
      <c r="F3" s="1044" t="s">
        <v>3729</v>
      </c>
      <c r="G3" s="1045"/>
      <c r="H3" s="1044" t="s">
        <v>3730</v>
      </c>
      <c r="I3" s="1045"/>
      <c r="J3" s="1045"/>
      <c r="K3" s="1046"/>
      <c r="L3" s="578" t="s">
        <v>2952</v>
      </c>
      <c r="M3" s="579" t="str">
        <f>"Group-level error/warning messages:"&amp;"
"&amp;IF(VLOOKUP(LEFT($A3,6),MDI,20,0)=0,"",VLOOKUP(LEFT($A3,6),MDI,20,0))</f>
        <v>Group-level error/warning messages:
CYP10401 - Group rejected - No valid CYP101 group transmitted for this Service Request Identifier. Service Request Identifier=&lt;C104902&gt;
CYP10402 - Group rejected - More than one CYP104 provided for this Service Request Identifier + Referral To Treatment Period Start Date + Referral To Treatment Period End Date + Referral To Treatment Period Status. Service Request Identifier=&lt;C104902&gt; Referral To Treatment Period Start Date=&lt;C104050&gt; Referral To Treatment Period End Date=&lt;C104060&gt; Referral To Treatment Period Status=&lt;C104070&gt;
CYP10418 - Group rejected - More than one CYP104 provided for this Unique Booking Reference Number (Converted). Service Request Identifier=&lt;C104902&gt; Unique Booking Reference Number (Converted)=&lt;C104010&gt;
CYP10419 - Group rejected - More than one CYP104 provided for this Patient Pathway Identifier. Service Request Identifier=&lt;C104902&gt; Patient Pathway Identifier=&lt;C104020&gt;</v>
      </c>
      <c r="N3" s="580"/>
      <c r="O3" s="580"/>
      <c r="P3" s="580"/>
      <c r="Q3" s="580"/>
      <c r="R3" s="581"/>
    </row>
    <row r="4" spans="1:18" ht="83.85" customHeight="1">
      <c r="A4" s="212" t="s">
        <v>2084</v>
      </c>
      <c r="B4" s="211" t="s">
        <v>2122</v>
      </c>
      <c r="C4" s="211" t="s">
        <v>162</v>
      </c>
      <c r="D4" s="211" t="s">
        <v>87</v>
      </c>
      <c r="E4" s="216" t="s">
        <v>116</v>
      </c>
      <c r="F4" s="216" t="s">
        <v>2092</v>
      </c>
      <c r="G4" s="211" t="s">
        <v>76</v>
      </c>
      <c r="H4" s="910" t="s">
        <v>2324</v>
      </c>
      <c r="I4" s="911"/>
      <c r="J4" s="911"/>
      <c r="K4" s="912"/>
      <c r="L4" s="213" t="s">
        <v>2124</v>
      </c>
      <c r="M4" s="211" t="s">
        <v>771</v>
      </c>
      <c r="N4" s="211" t="s">
        <v>2125</v>
      </c>
      <c r="O4" s="910" t="s">
        <v>2126</v>
      </c>
      <c r="P4" s="911"/>
      <c r="Q4" s="912"/>
      <c r="R4" s="211" t="s">
        <v>2115</v>
      </c>
    </row>
    <row r="5" spans="1:18" ht="39.6">
      <c r="A5" s="211"/>
      <c r="B5" s="211"/>
      <c r="C5" s="211"/>
      <c r="D5" s="211"/>
      <c r="E5" s="216"/>
      <c r="F5" s="211"/>
      <c r="G5" s="211"/>
      <c r="H5" s="216" t="s">
        <v>2127</v>
      </c>
      <c r="I5" s="216" t="s">
        <v>2128</v>
      </c>
      <c r="J5" s="216" t="s">
        <v>2129</v>
      </c>
      <c r="K5" s="216" t="s">
        <v>767</v>
      </c>
      <c r="L5" s="213"/>
      <c r="M5" s="211"/>
      <c r="N5" s="211" t="s">
        <v>2130</v>
      </c>
      <c r="O5" s="211" t="s">
        <v>2131</v>
      </c>
      <c r="P5" s="211" t="s">
        <v>2132</v>
      </c>
      <c r="Q5" s="211" t="s">
        <v>2133</v>
      </c>
      <c r="R5" s="211"/>
    </row>
    <row r="6" spans="1:18" s="8" customFormat="1" ht="78.599999999999994" customHeight="1">
      <c r="A6" s="195" t="s">
        <v>990</v>
      </c>
      <c r="B6" s="16" t="s">
        <v>991</v>
      </c>
      <c r="C6" s="16" t="s">
        <v>3116</v>
      </c>
      <c r="D6" s="9" t="s">
        <v>3712</v>
      </c>
      <c r="E6" s="49" t="s">
        <v>146</v>
      </c>
      <c r="F6" s="9"/>
      <c r="G6" s="23"/>
      <c r="H6" s="49" t="s">
        <v>2138</v>
      </c>
      <c r="I6" s="49" t="s">
        <v>2138</v>
      </c>
      <c r="J6" s="49" t="s">
        <v>25</v>
      </c>
      <c r="K6" s="58" t="s">
        <v>1294</v>
      </c>
      <c r="L6" s="39" t="s">
        <v>1148</v>
      </c>
      <c r="M6" s="64" t="str">
        <f>IF(VLOOKUP($A6,MDI,20,0)=0,"",VLOOKUP($A6,MDI,20,0))</f>
        <v>CYP10403 - Record rejected - Service Request Identifier is blank. Patient Pathway Identifier=&lt;C104020&gt;
CYP10404 - Record rejected - Service Request Identifier has incorrect data format. Service Request Identifier=&lt;C104902&gt;</v>
      </c>
      <c r="N6" s="78"/>
      <c r="O6" s="39" t="s">
        <v>2140</v>
      </c>
      <c r="P6" s="108" t="s">
        <v>2140</v>
      </c>
      <c r="Q6" s="108" t="s">
        <v>2140</v>
      </c>
      <c r="R6" s="108" t="s">
        <v>42</v>
      </c>
    </row>
    <row r="7" spans="1:18" s="8" customFormat="1" ht="186.75" customHeight="1">
      <c r="A7" s="195" t="s">
        <v>3731</v>
      </c>
      <c r="B7" s="16" t="s">
        <v>3732</v>
      </c>
      <c r="C7" s="16" t="s">
        <v>3733</v>
      </c>
      <c r="D7" s="9" t="s">
        <v>3734</v>
      </c>
      <c r="E7" s="49" t="s">
        <v>3735</v>
      </c>
      <c r="F7" s="9"/>
      <c r="G7" s="23"/>
      <c r="H7" s="49" t="s">
        <v>25</v>
      </c>
      <c r="I7" s="49" t="s">
        <v>2138</v>
      </c>
      <c r="J7" s="49" t="s">
        <v>25</v>
      </c>
      <c r="K7" s="58" t="s">
        <v>1294</v>
      </c>
      <c r="L7" s="39" t="s">
        <v>195</v>
      </c>
      <c r="M7" s="64" t="str">
        <f>IF(VLOOKUP($A7,MDI,20,0)=0,"",VLOOKUP($A7,MDI,20,0))</f>
        <v>CYP10406 - Record rejected - Unique Booking Reference Number (Converted) has incorrect data format. Service Request Identifier=&lt;C104902&gt; Local Patient Identifier (Extended)=&lt;C101901&gt;</v>
      </c>
      <c r="N7" s="78"/>
      <c r="O7" s="108" t="s">
        <v>2140</v>
      </c>
      <c r="P7" s="108" t="s">
        <v>2140</v>
      </c>
      <c r="Q7" s="108" t="s">
        <v>2140</v>
      </c>
      <c r="R7" s="108" t="s">
        <v>2141</v>
      </c>
    </row>
    <row r="8" spans="1:18" s="8" customFormat="1" ht="58.5" customHeight="1">
      <c r="A8" s="195" t="s">
        <v>3736</v>
      </c>
      <c r="B8" s="16" t="s">
        <v>3737</v>
      </c>
      <c r="C8" s="16" t="s">
        <v>3738</v>
      </c>
      <c r="D8" s="9" t="s">
        <v>3739</v>
      </c>
      <c r="E8" s="49" t="s">
        <v>3740</v>
      </c>
      <c r="F8" s="9"/>
      <c r="G8" s="23"/>
      <c r="H8" s="49" t="s">
        <v>25</v>
      </c>
      <c r="I8" s="49" t="s">
        <v>2138</v>
      </c>
      <c r="J8" s="49" t="s">
        <v>25</v>
      </c>
      <c r="K8" s="58" t="s">
        <v>3741</v>
      </c>
      <c r="L8" s="39" t="s">
        <v>195</v>
      </c>
      <c r="M8" s="64" t="str">
        <f>IF(VLOOKUP($A8,MDI,20,0)=0,"",VLOOKUP($A8,MDI,20,0))</f>
        <v>CYP10407 - Record rejected - Patient Pathway Identifier has incorrect data format. Service Request Identifier=&lt;C104902&gt; Local Patient Identifier (Extended)=&lt;C101901&gt;</v>
      </c>
      <c r="N8" s="78"/>
      <c r="O8" s="108" t="s">
        <v>2140</v>
      </c>
      <c r="P8" s="108" t="s">
        <v>2140</v>
      </c>
      <c r="Q8" s="108" t="s">
        <v>2140</v>
      </c>
      <c r="R8" s="108" t="s">
        <v>32</v>
      </c>
    </row>
    <row r="9" spans="1:18" s="8" customFormat="1" ht="74.099999999999994" customHeight="1">
      <c r="A9" s="195" t="s">
        <v>3742</v>
      </c>
      <c r="B9" s="16" t="s">
        <v>3743</v>
      </c>
      <c r="C9" s="16" t="s">
        <v>3744</v>
      </c>
      <c r="D9" s="9" t="s">
        <v>3745</v>
      </c>
      <c r="E9" s="49" t="s">
        <v>158</v>
      </c>
      <c r="F9" s="9"/>
      <c r="G9" s="23"/>
      <c r="H9" s="49" t="s">
        <v>25</v>
      </c>
      <c r="I9" s="49" t="s">
        <v>2138</v>
      </c>
      <c r="J9" s="49" t="s">
        <v>2148</v>
      </c>
      <c r="K9" s="58" t="s">
        <v>3746</v>
      </c>
      <c r="L9" s="39" t="s">
        <v>195</v>
      </c>
      <c r="M9" s="64" t="str">
        <f>IF(VLOOKUP($A9,MDI,20,0)=0,"",VLOOKUP($A9,MDI,20,0))</f>
        <v>CYP10408 - Record rejected - Organisation Identifier (Patient Pathway Identifier Issuer) has incorrect data format. Service Request Identifier=&lt;C104902&gt; Local Patient Identifier (Extended)=&lt;C101901&gt;
CYP10409 - Warning - Organisation Identifier (Patient Pathway Identifier Issuer) is not in national organisation tables as a "live" organisation at any point during the reporting period. Service Request Identifier=&lt;C104902&gt; Local Patient Identifier (Extended)=&lt;C101901&gt;Organisation Identifier (Patient Pathway Identifier Issuer)=&lt;C104030&gt;</v>
      </c>
      <c r="N9" s="78"/>
      <c r="O9" s="108" t="s">
        <v>2140</v>
      </c>
      <c r="P9" s="108" t="s">
        <v>2140</v>
      </c>
      <c r="Q9" s="108" t="s">
        <v>2140</v>
      </c>
      <c r="R9" s="108" t="s">
        <v>2556</v>
      </c>
    </row>
    <row r="10" spans="1:18" s="8" customFormat="1" ht="30.6" customHeight="1">
      <c r="A10" s="1002" t="s">
        <v>147</v>
      </c>
      <c r="B10" s="1002" t="s">
        <v>149</v>
      </c>
      <c r="C10" s="1055" t="s">
        <v>3747</v>
      </c>
      <c r="D10" s="921" t="s">
        <v>3748</v>
      </c>
      <c r="E10" s="927" t="s">
        <v>1213</v>
      </c>
      <c r="F10" s="49" t="s">
        <v>2339</v>
      </c>
      <c r="G10" s="58" t="s">
        <v>3749</v>
      </c>
      <c r="H10" s="927" t="s">
        <v>25</v>
      </c>
      <c r="I10" s="927" t="s">
        <v>2138</v>
      </c>
      <c r="J10" s="927" t="s">
        <v>2148</v>
      </c>
      <c r="K10" s="927" t="s">
        <v>1294</v>
      </c>
      <c r="L10" s="927" t="s">
        <v>195</v>
      </c>
      <c r="M10" s="921" t="str">
        <f>IF(VLOOKUP($A10,MDI,20,0)=0,"",VLOOKUP($A10,MDI,20,0))</f>
        <v>CYP10410 - Record rejected - Waiting Time Measurement Type (Community Care) has incorrect data format. Service Request Identifier=&lt;C104902&gt; Local Patient Identifier (Extended)=&lt;C101901&gt;
CYP10411 - Warning - Waiting Time Measurement Type (Community Care) contains an invalid national code. Service Request Identifier=&lt;C104902&gt; Local Patient Identifier (Extended)=&lt;C101901&gt; Waiting Time Measurement Type (Community Care)=&lt;C104040&gt;</v>
      </c>
      <c r="N10" s="921"/>
      <c r="O10" s="927" t="s">
        <v>2140</v>
      </c>
      <c r="P10" s="927" t="s">
        <v>2140</v>
      </c>
      <c r="Q10" s="927" t="s">
        <v>2140</v>
      </c>
      <c r="R10" s="927" t="s">
        <v>39</v>
      </c>
    </row>
    <row r="11" spans="1:18" s="8" customFormat="1" ht="20.399999999999999">
      <c r="A11" s="1003" t="e">
        <v>#N/A</v>
      </c>
      <c r="B11" s="1003" t="e">
        <v>#N/A</v>
      </c>
      <c r="C11" s="1056"/>
      <c r="D11" s="922" t="e">
        <v>#N/A</v>
      </c>
      <c r="E11" s="928" t="e">
        <v>#N/A</v>
      </c>
      <c r="F11" s="49" t="s">
        <v>2342</v>
      </c>
      <c r="G11" s="58" t="s">
        <v>3750</v>
      </c>
      <c r="H11" s="928" t="e">
        <v>#N/A</v>
      </c>
      <c r="I11" s="928" t="e">
        <v>#N/A</v>
      </c>
      <c r="J11" s="928" t="e">
        <v>#N/A</v>
      </c>
      <c r="K11" s="928" t="e">
        <v>#N/A</v>
      </c>
      <c r="L11" s="928"/>
      <c r="M11" s="922"/>
      <c r="N11" s="922"/>
      <c r="O11" s="928"/>
      <c r="P11" s="928"/>
      <c r="Q11" s="928"/>
      <c r="R11" s="928"/>
    </row>
    <row r="12" spans="1:18" s="8" customFormat="1" ht="24.6" customHeight="1">
      <c r="A12" s="1003" t="e">
        <v>#N/A</v>
      </c>
      <c r="B12" s="1003" t="e">
        <v>#N/A</v>
      </c>
      <c r="C12" s="1056"/>
      <c r="D12" s="922" t="e">
        <v>#N/A</v>
      </c>
      <c r="E12" s="928" t="e">
        <v>#N/A</v>
      </c>
      <c r="F12" s="47" t="s">
        <v>2348</v>
      </c>
      <c r="G12" s="332" t="s">
        <v>3751</v>
      </c>
      <c r="H12" s="928" t="e">
        <v>#N/A</v>
      </c>
      <c r="I12" s="928" t="e">
        <v>#N/A</v>
      </c>
      <c r="J12" s="928" t="e">
        <v>#N/A</v>
      </c>
      <c r="K12" s="928" t="e">
        <v>#N/A</v>
      </c>
      <c r="L12" s="928"/>
      <c r="M12" s="922"/>
      <c r="N12" s="922"/>
      <c r="O12" s="928"/>
      <c r="P12" s="928"/>
      <c r="Q12" s="928"/>
      <c r="R12" s="928"/>
    </row>
    <row r="13" spans="1:18" s="8" customFormat="1" ht="23.1" customHeight="1">
      <c r="A13" s="1003"/>
      <c r="B13" s="1003"/>
      <c r="C13" s="1056"/>
      <c r="D13" s="922"/>
      <c r="E13" s="928"/>
      <c r="F13" s="47" t="s">
        <v>2350</v>
      </c>
      <c r="G13" s="271" t="s">
        <v>3752</v>
      </c>
      <c r="H13" s="928"/>
      <c r="I13" s="928"/>
      <c r="J13" s="928"/>
      <c r="K13" s="928"/>
      <c r="L13" s="928"/>
      <c r="M13" s="922"/>
      <c r="N13" s="922"/>
      <c r="O13" s="928"/>
      <c r="P13" s="928"/>
      <c r="Q13" s="928"/>
      <c r="R13" s="928"/>
    </row>
    <row r="14" spans="1:18" s="8" customFormat="1" ht="28.35" customHeight="1">
      <c r="A14" s="1003"/>
      <c r="B14" s="1003"/>
      <c r="C14" s="1056"/>
      <c r="D14" s="922"/>
      <c r="E14" s="928"/>
      <c r="F14" s="47" t="s">
        <v>2352</v>
      </c>
      <c r="G14" s="271" t="s">
        <v>3753</v>
      </c>
      <c r="H14" s="928"/>
      <c r="I14" s="928"/>
      <c r="J14" s="928"/>
      <c r="K14" s="928"/>
      <c r="L14" s="928"/>
      <c r="M14" s="922"/>
      <c r="N14" s="922"/>
      <c r="O14" s="928"/>
      <c r="P14" s="928"/>
      <c r="Q14" s="928"/>
      <c r="R14" s="928"/>
    </row>
    <row r="15" spans="1:18" s="8" customFormat="1" ht="28.35" customHeight="1">
      <c r="A15" s="1003"/>
      <c r="B15" s="1003"/>
      <c r="C15" s="1056"/>
      <c r="D15" s="922"/>
      <c r="E15" s="928"/>
      <c r="F15" s="47" t="s">
        <v>2354</v>
      </c>
      <c r="G15" s="271" t="s">
        <v>3754</v>
      </c>
      <c r="H15" s="928"/>
      <c r="I15" s="928"/>
      <c r="J15" s="928"/>
      <c r="K15" s="928"/>
      <c r="L15" s="928"/>
      <c r="M15" s="922"/>
      <c r="N15" s="922"/>
      <c r="O15" s="928"/>
      <c r="P15" s="928"/>
      <c r="Q15" s="928"/>
      <c r="R15" s="928"/>
    </row>
    <row r="16" spans="1:18" s="8" customFormat="1" ht="28.35" customHeight="1">
      <c r="A16" s="828"/>
      <c r="B16" s="828"/>
      <c r="C16" s="1084"/>
      <c r="D16" s="923"/>
      <c r="E16" s="929"/>
      <c r="F16" s="47" t="s">
        <v>3144</v>
      </c>
      <c r="G16" s="271" t="s">
        <v>3755</v>
      </c>
      <c r="H16" s="929"/>
      <c r="I16" s="929"/>
      <c r="J16" s="929"/>
      <c r="K16" s="929"/>
      <c r="L16" s="929"/>
      <c r="M16" s="923"/>
      <c r="N16" s="923"/>
      <c r="O16" s="929"/>
      <c r="P16" s="929"/>
      <c r="Q16" s="929"/>
      <c r="R16" s="929"/>
    </row>
    <row r="17" spans="1:18" s="8" customFormat="1" ht="118.5" customHeight="1">
      <c r="A17" s="195" t="s">
        <v>3756</v>
      </c>
      <c r="B17" s="16" t="s">
        <v>3757</v>
      </c>
      <c r="C17" s="16" t="s">
        <v>3758</v>
      </c>
      <c r="D17" s="58" t="s">
        <v>3759</v>
      </c>
      <c r="E17" s="49" t="s">
        <v>2154</v>
      </c>
      <c r="F17" s="58"/>
      <c r="G17" s="58"/>
      <c r="H17" s="49" t="s">
        <v>25</v>
      </c>
      <c r="I17" s="49" t="s">
        <v>2138</v>
      </c>
      <c r="J17" s="49" t="s">
        <v>25</v>
      </c>
      <c r="K17" s="58" t="s">
        <v>3760</v>
      </c>
      <c r="L17" s="39" t="s">
        <v>195</v>
      </c>
      <c r="M17" s="118" t="str">
        <f>IF(VLOOKUP($A17,MDI,20,0)=0,"",VLOOKUP($A17,MDI,20,0))</f>
        <v>CYP10412 - Record rejected - Referral To Treatment Period Start Date has incorrect date format. Service Request Identifier=&lt;C104902&gt; Local Patient Identifier (Extended)=&lt;C101901&gt;
CYP10417 - Record rejected - Referral To Treatment Period Start Date is after the Reporting Period End Date. Service Request Identifier=&lt;C104902&gt; Local Patient Identifier (Extended)=&lt;C101901&gt; Referral To Treatment Period Start Date=&lt;C104050&gt;
CYP10423 - Record rejected - Referral To Treatment Period Start Date is before Person Birth Date. Service Request Identifier=&lt;C104902&gt; Local Patient Identifier (Extended)=&lt;C101901&gt; Referral To Treatment Period Start Date=&lt;C104050&gt; Person Birth Date=&lt;C001060&gt;</v>
      </c>
      <c r="N17" s="64"/>
      <c r="O17" s="108" t="s">
        <v>2140</v>
      </c>
      <c r="P17" s="108" t="s">
        <v>2140</v>
      </c>
      <c r="Q17" s="108" t="s">
        <v>2140</v>
      </c>
      <c r="R17" s="108" t="s">
        <v>3761</v>
      </c>
    </row>
    <row r="18" spans="1:18" s="280" customFormat="1" ht="59.25" customHeight="1">
      <c r="A18" s="283" t="s">
        <v>260</v>
      </c>
      <c r="B18" s="16" t="s">
        <v>261</v>
      </c>
      <c r="C18" s="16" t="s">
        <v>3762</v>
      </c>
      <c r="D18" s="58" t="s">
        <v>3763</v>
      </c>
      <c r="E18" s="49" t="s">
        <v>2974</v>
      </c>
      <c r="F18" s="271"/>
      <c r="G18" s="271"/>
      <c r="H18" s="49" t="s">
        <v>25</v>
      </c>
      <c r="I18" s="49" t="s">
        <v>2138</v>
      </c>
      <c r="J18" s="49" t="s">
        <v>25</v>
      </c>
      <c r="K18" s="58" t="s">
        <v>1294</v>
      </c>
      <c r="L18" s="39" t="s">
        <v>195</v>
      </c>
      <c r="M18" s="118" t="str">
        <f>IF(VLOOKUP($A18,MDI,20,0)=0,"",VLOOKUP($A18,MDI,20,0))</f>
        <v>CYP10424 - Record Rejected - Referral To Treatment Period Start Time has incorrect data format. Service Request Identifier=&lt;C104902&gt; Local Patient Identifier (Extended)=&lt;C101901&gt; Referral To Treatment Period Start Time=&lt;C104080&gt;</v>
      </c>
      <c r="N18" s="118"/>
      <c r="O18" s="47" t="s">
        <v>2140</v>
      </c>
      <c r="P18" s="47" t="s">
        <v>2140</v>
      </c>
      <c r="Q18" s="47" t="s">
        <v>2140</v>
      </c>
      <c r="R18" s="47" t="s">
        <v>2377</v>
      </c>
    </row>
    <row r="19" spans="1:18" s="8" customFormat="1" ht="140.85" customHeight="1">
      <c r="A19" s="195" t="s">
        <v>3764</v>
      </c>
      <c r="B19" s="16" t="s">
        <v>3765</v>
      </c>
      <c r="C19" s="16" t="s">
        <v>3766</v>
      </c>
      <c r="D19" s="58" t="s">
        <v>3767</v>
      </c>
      <c r="E19" s="49" t="s">
        <v>2154</v>
      </c>
      <c r="F19" s="58"/>
      <c r="G19" s="28"/>
      <c r="H19" s="49" t="s">
        <v>25</v>
      </c>
      <c r="I19" s="49" t="s">
        <v>2138</v>
      </c>
      <c r="J19" s="49" t="s">
        <v>25</v>
      </c>
      <c r="K19" s="58" t="s">
        <v>3768</v>
      </c>
      <c r="L19" s="39" t="s">
        <v>195</v>
      </c>
      <c r="M19" s="118" t="str">
        <f>IF(VLOOKUP($A19,MDI,20,0)=0,"",VLOOKUP($A19,MDI,20,0))</f>
        <v>CYP10405 - Record rejected - Referral To Treatment Period End Date is after the Reporting Period End Date. Service Request Identifier=&lt;C104902&gt; Local Patient Identifier (Extended)=&lt;C101901&gt; Referral To Treatment Period End Date=&lt;C104060&gt;
CYP10413 - Record rejected - Referral To Treatment Period End Date has incorrect date format. Service Request Identifier=&lt;C104902&gt; Local Patient Identifier (Extended)=&lt;C101901&gt;
CYP10416 - Record rejected - Referral To Treatment Period End Date is before the Referral To Treatment Period Start Date. Service Request Identifier=&lt;C104902&gt; Local Patient Identifier (Extended)=&lt;C101901&gt; Referral To Treatment Period End Date=&lt;C104060&gt;
CYP10422 - Record rejected - Referral To Treatment Period End Date is before the Referral Request Received Date. Service Request Identifier=&lt;C104902&gt; Local Patient Identifier (Extended)=&lt;C101901&gt; Referral Request Received Date=&lt;C101010&gt; Referral To Treatment Period End Date=&lt;C104060&gt;</v>
      </c>
      <c r="N19" s="64"/>
      <c r="O19" s="108" t="s">
        <v>2140</v>
      </c>
      <c r="P19" s="108" t="s">
        <v>2140</v>
      </c>
      <c r="Q19" s="108" t="s">
        <v>2140</v>
      </c>
      <c r="R19" s="108" t="s">
        <v>13</v>
      </c>
    </row>
    <row r="20" spans="1:18" s="280" customFormat="1" ht="66" customHeight="1">
      <c r="A20" s="283" t="s">
        <v>263</v>
      </c>
      <c r="B20" s="16" t="s">
        <v>264</v>
      </c>
      <c r="C20" s="16" t="s">
        <v>3769</v>
      </c>
      <c r="D20" s="58" t="s">
        <v>3770</v>
      </c>
      <c r="E20" s="49" t="s">
        <v>2974</v>
      </c>
      <c r="F20" s="271"/>
      <c r="G20" s="284"/>
      <c r="H20" s="49" t="s">
        <v>25</v>
      </c>
      <c r="I20" s="49" t="s">
        <v>2138</v>
      </c>
      <c r="J20" s="49" t="s">
        <v>25</v>
      </c>
      <c r="K20" s="58" t="s">
        <v>1294</v>
      </c>
      <c r="L20" s="39" t="s">
        <v>195</v>
      </c>
      <c r="M20" s="118" t="str">
        <f>IF(VLOOKUP($A20,MDI,20,0)=0,"",VLOOKUP($A20,MDI,20,0))</f>
        <v>CYP10425 - Record Rejected - Referral To Treatment Period End Time has incorrect data format. Service Request Identifier=&lt;C104902&gt; Local Patient Identifier (Extended)=&lt;C101901&gt; Referral To Treatment Period Start Time=&lt;C104090&gt;</v>
      </c>
      <c r="N20" s="276"/>
      <c r="O20" s="285" t="s">
        <v>2140</v>
      </c>
      <c r="P20" s="285" t="s">
        <v>2140</v>
      </c>
      <c r="Q20" s="285" t="s">
        <v>2140</v>
      </c>
      <c r="R20" s="285" t="s">
        <v>2377</v>
      </c>
    </row>
    <row r="21" spans="1:18" s="8" customFormat="1" ht="36" customHeight="1">
      <c r="A21" s="999" t="s">
        <v>3771</v>
      </c>
      <c r="B21" s="1059" t="s">
        <v>3772</v>
      </c>
      <c r="C21" s="1059" t="s">
        <v>3773</v>
      </c>
      <c r="D21" s="1051" t="s">
        <v>3774</v>
      </c>
      <c r="E21" s="927" t="s">
        <v>1213</v>
      </c>
      <c r="F21" s="49"/>
      <c r="G21" s="16" t="s">
        <v>3775</v>
      </c>
      <c r="H21" s="1053" t="s">
        <v>25</v>
      </c>
      <c r="I21" s="1053" t="s">
        <v>2138</v>
      </c>
      <c r="J21" s="1053" t="s">
        <v>2148</v>
      </c>
      <c r="K21" s="1053" t="s">
        <v>1294</v>
      </c>
      <c r="L21" s="927" t="s">
        <v>195</v>
      </c>
      <c r="M21" s="921" t="str">
        <f>IF(VLOOKUP($A21,MDI,20,0)=0,"",VLOOKUP($A21,MDI,20,0))</f>
        <v>CYP10414 - Record rejected - Referral To Treatment Period Status has incorrect data format. Service Request Identifier=&lt;C104902&gt; Local Patient Identifier (Extended)=&lt;C101901&gt;
CYP10415 - Warning - Referral To Treatment Period Status contains an invalid national code. Service Request Identifier=&lt;C104902&gt; Local Patient Identifier (Extended)=&lt;C101901&gt; Referral To Treatment Period Status=&lt;C104070&gt;</v>
      </c>
      <c r="N21" s="927"/>
      <c r="O21" s="942" t="s">
        <v>2140</v>
      </c>
      <c r="P21" s="942" t="s">
        <v>2140</v>
      </c>
      <c r="Q21" s="942" t="s">
        <v>2140</v>
      </c>
      <c r="R21" s="942" t="s">
        <v>13</v>
      </c>
    </row>
    <row r="22" spans="1:18" s="8" customFormat="1" ht="20.399999999999999">
      <c r="A22" s="1082" t="e">
        <v>#N/A</v>
      </c>
      <c r="B22" s="1085" t="e">
        <v>#N/A</v>
      </c>
      <c r="C22" s="1060"/>
      <c r="D22" s="1052" t="e">
        <v>#N/A</v>
      </c>
      <c r="E22" s="928" t="e">
        <v>#N/A</v>
      </c>
      <c r="F22" s="49">
        <v>10</v>
      </c>
      <c r="G22" s="58" t="s">
        <v>3776</v>
      </c>
      <c r="H22" s="1054" t="e">
        <v>#N/A</v>
      </c>
      <c r="I22" s="1054" t="e">
        <v>#N/A</v>
      </c>
      <c r="J22" s="1054" t="e">
        <v>#N/A</v>
      </c>
      <c r="K22" s="1054" t="e">
        <v>#N/A</v>
      </c>
      <c r="L22" s="928"/>
      <c r="M22" s="922"/>
      <c r="N22" s="928"/>
      <c r="O22" s="944"/>
      <c r="P22" s="944"/>
      <c r="Q22" s="944"/>
      <c r="R22" s="944"/>
    </row>
    <row r="23" spans="1:18" s="8" customFormat="1" ht="35.1" customHeight="1">
      <c r="A23" s="1082" t="e">
        <v>#N/A</v>
      </c>
      <c r="B23" s="1085" t="e">
        <v>#N/A</v>
      </c>
      <c r="C23" s="1060"/>
      <c r="D23" s="1052" t="e">
        <v>#N/A</v>
      </c>
      <c r="E23" s="928" t="e">
        <v>#N/A</v>
      </c>
      <c r="F23" s="49">
        <v>11</v>
      </c>
      <c r="G23" s="58" t="s">
        <v>3777</v>
      </c>
      <c r="H23" s="1054" t="e">
        <v>#N/A</v>
      </c>
      <c r="I23" s="1054" t="e">
        <v>#N/A</v>
      </c>
      <c r="J23" s="1054" t="e">
        <v>#N/A</v>
      </c>
      <c r="K23" s="1054" t="e">
        <v>#N/A</v>
      </c>
      <c r="L23" s="928"/>
      <c r="M23" s="922"/>
      <c r="N23" s="928"/>
      <c r="O23" s="944"/>
      <c r="P23" s="944"/>
      <c r="Q23" s="944"/>
      <c r="R23" s="944"/>
    </row>
    <row r="24" spans="1:18" s="8" customFormat="1" ht="78" customHeight="1">
      <c r="A24" s="1082" t="e">
        <v>#N/A</v>
      </c>
      <c r="B24" s="1085" t="e">
        <v>#N/A</v>
      </c>
      <c r="C24" s="1060"/>
      <c r="D24" s="1052" t="e">
        <v>#N/A</v>
      </c>
      <c r="E24" s="928" t="e">
        <v>#N/A</v>
      </c>
      <c r="F24" s="49">
        <v>12</v>
      </c>
      <c r="G24" s="58" t="s">
        <v>3778</v>
      </c>
      <c r="H24" s="1054" t="e">
        <v>#N/A</v>
      </c>
      <c r="I24" s="1054" t="e">
        <v>#N/A</v>
      </c>
      <c r="J24" s="1054" t="e">
        <v>#N/A</v>
      </c>
      <c r="K24" s="1054" t="e">
        <v>#N/A</v>
      </c>
      <c r="L24" s="928"/>
      <c r="M24" s="922"/>
      <c r="N24" s="928"/>
      <c r="O24" s="944"/>
      <c r="P24" s="944"/>
      <c r="Q24" s="944"/>
      <c r="R24" s="944"/>
    </row>
    <row r="25" spans="1:18" s="8" customFormat="1" ht="24.75" customHeight="1">
      <c r="A25" s="1082" t="e">
        <v>#N/A</v>
      </c>
      <c r="B25" s="1085" t="e">
        <v>#N/A</v>
      </c>
      <c r="C25" s="1060"/>
      <c r="D25" s="1052" t="e">
        <v>#N/A</v>
      </c>
      <c r="E25" s="928" t="e">
        <v>#N/A</v>
      </c>
      <c r="F25" s="49"/>
      <c r="G25" s="16" t="s">
        <v>3779</v>
      </c>
      <c r="H25" s="1054" t="e">
        <v>#N/A</v>
      </c>
      <c r="I25" s="1054" t="e">
        <v>#N/A</v>
      </c>
      <c r="J25" s="1054" t="e">
        <v>#N/A</v>
      </c>
      <c r="K25" s="1054" t="e">
        <v>#N/A</v>
      </c>
      <c r="L25" s="928"/>
      <c r="M25" s="922"/>
      <c r="N25" s="928"/>
      <c r="O25" s="944"/>
      <c r="P25" s="944"/>
      <c r="Q25" s="944"/>
      <c r="R25" s="944"/>
    </row>
    <row r="26" spans="1:18" s="8" customFormat="1" ht="30.6">
      <c r="A26" s="1082" t="e">
        <v>#N/A</v>
      </c>
      <c r="B26" s="1085" t="e">
        <v>#N/A</v>
      </c>
      <c r="C26" s="1060"/>
      <c r="D26" s="1052" t="e">
        <v>#N/A</v>
      </c>
      <c r="E26" s="928" t="e">
        <v>#N/A</v>
      </c>
      <c r="F26" s="49">
        <v>20</v>
      </c>
      <c r="G26" s="58" t="s">
        <v>3780</v>
      </c>
      <c r="H26" s="1054" t="e">
        <v>#N/A</v>
      </c>
      <c r="I26" s="1054" t="e">
        <v>#N/A</v>
      </c>
      <c r="J26" s="1054" t="e">
        <v>#N/A</v>
      </c>
      <c r="K26" s="1054" t="e">
        <v>#N/A</v>
      </c>
      <c r="L26" s="928"/>
      <c r="M26" s="922"/>
      <c r="N26" s="928"/>
      <c r="O26" s="944"/>
      <c r="P26" s="944"/>
      <c r="Q26" s="944"/>
      <c r="R26" s="944"/>
    </row>
    <row r="27" spans="1:18" s="8" customFormat="1" ht="36" customHeight="1">
      <c r="A27" s="1082" t="e">
        <v>#N/A</v>
      </c>
      <c r="B27" s="1085" t="e">
        <v>#N/A</v>
      </c>
      <c r="C27" s="1060"/>
      <c r="D27" s="1052" t="e">
        <v>#N/A</v>
      </c>
      <c r="E27" s="928" t="e">
        <v>#N/A</v>
      </c>
      <c r="F27" s="49">
        <v>21</v>
      </c>
      <c r="G27" s="58" t="s">
        <v>3781</v>
      </c>
      <c r="H27" s="1054" t="e">
        <v>#N/A</v>
      </c>
      <c r="I27" s="1054" t="e">
        <v>#N/A</v>
      </c>
      <c r="J27" s="1054" t="e">
        <v>#N/A</v>
      </c>
      <c r="K27" s="1054" t="e">
        <v>#N/A</v>
      </c>
      <c r="L27" s="928"/>
      <c r="M27" s="922"/>
      <c r="N27" s="928"/>
      <c r="O27" s="944"/>
      <c r="P27" s="944"/>
      <c r="Q27" s="944"/>
      <c r="R27" s="944"/>
    </row>
    <row r="28" spans="1:18" s="8" customFormat="1" ht="21.75" customHeight="1">
      <c r="A28" s="1082" t="e">
        <v>#N/A</v>
      </c>
      <c r="B28" s="1085" t="e">
        <v>#N/A</v>
      </c>
      <c r="C28" s="1060"/>
      <c r="D28" s="1052" t="e">
        <v>#N/A</v>
      </c>
      <c r="E28" s="928" t="e">
        <v>#N/A</v>
      </c>
      <c r="F28" s="49"/>
      <c r="G28" s="16" t="s">
        <v>3782</v>
      </c>
      <c r="H28" s="1054" t="e">
        <v>#N/A</v>
      </c>
      <c r="I28" s="1054" t="e">
        <v>#N/A</v>
      </c>
      <c r="J28" s="1054" t="e">
        <v>#N/A</v>
      </c>
      <c r="K28" s="1054" t="e">
        <v>#N/A</v>
      </c>
      <c r="L28" s="928"/>
      <c r="M28" s="922"/>
      <c r="N28" s="928"/>
      <c r="O28" s="944"/>
      <c r="P28" s="944"/>
      <c r="Q28" s="944"/>
      <c r="R28" s="944"/>
    </row>
    <row r="29" spans="1:18" s="8" customFormat="1" ht="11.25" customHeight="1">
      <c r="A29" s="1082" t="e">
        <v>#N/A</v>
      </c>
      <c r="B29" s="1085" t="e">
        <v>#N/A</v>
      </c>
      <c r="C29" s="1060"/>
      <c r="D29" s="1052" t="e">
        <v>#N/A</v>
      </c>
      <c r="E29" s="928" t="e">
        <v>#N/A</v>
      </c>
      <c r="F29" s="49">
        <v>30</v>
      </c>
      <c r="G29" s="58" t="s">
        <v>3783</v>
      </c>
      <c r="H29" s="1054" t="e">
        <v>#N/A</v>
      </c>
      <c r="I29" s="1054" t="e">
        <v>#N/A</v>
      </c>
      <c r="J29" s="1054" t="e">
        <v>#N/A</v>
      </c>
      <c r="K29" s="1054" t="e">
        <v>#N/A</v>
      </c>
      <c r="L29" s="928"/>
      <c r="M29" s="922"/>
      <c r="N29" s="928"/>
      <c r="O29" s="944"/>
      <c r="P29" s="944"/>
      <c r="Q29" s="944"/>
      <c r="R29" s="944"/>
    </row>
    <row r="30" spans="1:18" s="8" customFormat="1" ht="13.35" customHeight="1">
      <c r="A30" s="1082" t="e">
        <v>#N/A</v>
      </c>
      <c r="B30" s="1085" t="e">
        <v>#N/A</v>
      </c>
      <c r="C30" s="1060"/>
      <c r="D30" s="1052" t="e">
        <v>#N/A</v>
      </c>
      <c r="E30" s="928" t="e">
        <v>#N/A</v>
      </c>
      <c r="F30" s="49">
        <v>31</v>
      </c>
      <c r="G30" s="58" t="s">
        <v>3784</v>
      </c>
      <c r="H30" s="1054" t="e">
        <v>#N/A</v>
      </c>
      <c r="I30" s="1054" t="e">
        <v>#N/A</v>
      </c>
      <c r="J30" s="1054" t="e">
        <v>#N/A</v>
      </c>
      <c r="K30" s="1054" t="e">
        <v>#N/A</v>
      </c>
      <c r="L30" s="928"/>
      <c r="M30" s="922"/>
      <c r="N30" s="928"/>
      <c r="O30" s="944"/>
      <c r="P30" s="944"/>
      <c r="Q30" s="944"/>
      <c r="R30" s="944"/>
    </row>
    <row r="31" spans="1:18" s="8" customFormat="1" ht="20.399999999999999">
      <c r="A31" s="1082" t="e">
        <v>#N/A</v>
      </c>
      <c r="B31" s="1085" t="e">
        <v>#N/A</v>
      </c>
      <c r="C31" s="1060"/>
      <c r="D31" s="1052" t="e">
        <v>#N/A</v>
      </c>
      <c r="E31" s="928" t="e">
        <v>#N/A</v>
      </c>
      <c r="F31" s="49">
        <v>32</v>
      </c>
      <c r="G31" s="58" t="s">
        <v>3785</v>
      </c>
      <c r="H31" s="1054" t="e">
        <v>#N/A</v>
      </c>
      <c r="I31" s="1054" t="e">
        <v>#N/A</v>
      </c>
      <c r="J31" s="1054" t="e">
        <v>#N/A</v>
      </c>
      <c r="K31" s="1054" t="e">
        <v>#N/A</v>
      </c>
      <c r="L31" s="928"/>
      <c r="M31" s="922"/>
      <c r="N31" s="928"/>
      <c r="O31" s="944"/>
      <c r="P31" s="944"/>
      <c r="Q31" s="944"/>
      <c r="R31" s="944"/>
    </row>
    <row r="32" spans="1:18" s="8" customFormat="1" ht="20.399999999999999">
      <c r="A32" s="1082" t="e">
        <v>#N/A</v>
      </c>
      <c r="B32" s="1085" t="e">
        <v>#N/A</v>
      </c>
      <c r="C32" s="1060"/>
      <c r="D32" s="1052" t="e">
        <v>#N/A</v>
      </c>
      <c r="E32" s="928" t="e">
        <v>#N/A</v>
      </c>
      <c r="F32" s="49">
        <v>33</v>
      </c>
      <c r="G32" s="58" t="s">
        <v>3786</v>
      </c>
      <c r="H32" s="1054" t="e">
        <v>#N/A</v>
      </c>
      <c r="I32" s="1054" t="e">
        <v>#N/A</v>
      </c>
      <c r="J32" s="1054" t="e">
        <v>#N/A</v>
      </c>
      <c r="K32" s="1054" t="e">
        <v>#N/A</v>
      </c>
      <c r="L32" s="928"/>
      <c r="M32" s="922"/>
      <c r="N32" s="928"/>
      <c r="O32" s="944"/>
      <c r="P32" s="944"/>
      <c r="Q32" s="944"/>
      <c r="R32" s="944"/>
    </row>
    <row r="33" spans="1:18" s="8" customFormat="1" ht="20.399999999999999">
      <c r="A33" s="1082" t="e">
        <v>#N/A</v>
      </c>
      <c r="B33" s="1085" t="e">
        <v>#N/A</v>
      </c>
      <c r="C33" s="1060"/>
      <c r="D33" s="1052" t="e">
        <v>#N/A</v>
      </c>
      <c r="E33" s="928" t="e">
        <v>#N/A</v>
      </c>
      <c r="F33" s="49">
        <v>34</v>
      </c>
      <c r="G33" s="58" t="s">
        <v>3787</v>
      </c>
      <c r="H33" s="1054" t="e">
        <v>#N/A</v>
      </c>
      <c r="I33" s="1054" t="e">
        <v>#N/A</v>
      </c>
      <c r="J33" s="1054" t="e">
        <v>#N/A</v>
      </c>
      <c r="K33" s="1054" t="e">
        <v>#N/A</v>
      </c>
      <c r="L33" s="928"/>
      <c r="M33" s="922"/>
      <c r="N33" s="928"/>
      <c r="O33" s="944"/>
      <c r="P33" s="944"/>
      <c r="Q33" s="944"/>
      <c r="R33" s="944"/>
    </row>
    <row r="34" spans="1:18" s="8" customFormat="1" ht="11.25" customHeight="1">
      <c r="A34" s="1082" t="e">
        <v>#N/A</v>
      </c>
      <c r="B34" s="1085" t="e">
        <v>#N/A</v>
      </c>
      <c r="C34" s="1060"/>
      <c r="D34" s="1052" t="e">
        <v>#N/A</v>
      </c>
      <c r="E34" s="928" t="e">
        <v>#N/A</v>
      </c>
      <c r="F34" s="49">
        <v>35</v>
      </c>
      <c r="G34" s="58" t="s">
        <v>3788</v>
      </c>
      <c r="H34" s="1054" t="e">
        <v>#N/A</v>
      </c>
      <c r="I34" s="1054" t="e">
        <v>#N/A</v>
      </c>
      <c r="J34" s="1054" t="e">
        <v>#N/A</v>
      </c>
      <c r="K34" s="1054" t="e">
        <v>#N/A</v>
      </c>
      <c r="L34" s="928"/>
      <c r="M34" s="922"/>
      <c r="N34" s="928"/>
      <c r="O34" s="944"/>
      <c r="P34" s="944"/>
      <c r="Q34" s="944"/>
      <c r="R34" s="944"/>
    </row>
    <row r="35" spans="1:18" s="8" customFormat="1" ht="11.25" customHeight="1">
      <c r="A35" s="1082" t="e">
        <v>#N/A</v>
      </c>
      <c r="B35" s="1085" t="e">
        <v>#N/A</v>
      </c>
      <c r="C35" s="1060"/>
      <c r="D35" s="1052" t="e">
        <v>#N/A</v>
      </c>
      <c r="E35" s="928" t="e">
        <v>#N/A</v>
      </c>
      <c r="F35" s="49">
        <v>36</v>
      </c>
      <c r="G35" s="58" t="s">
        <v>3789</v>
      </c>
      <c r="H35" s="1054" t="e">
        <v>#N/A</v>
      </c>
      <c r="I35" s="1054" t="e">
        <v>#N/A</v>
      </c>
      <c r="J35" s="1054" t="e">
        <v>#N/A</v>
      </c>
      <c r="K35" s="1054" t="e">
        <v>#N/A</v>
      </c>
      <c r="L35" s="928"/>
      <c r="M35" s="922"/>
      <c r="N35" s="928"/>
      <c r="O35" s="944"/>
      <c r="P35" s="944"/>
      <c r="Q35" s="944"/>
      <c r="R35" s="944"/>
    </row>
    <row r="36" spans="1:18" s="8" customFormat="1" ht="20.399999999999999">
      <c r="A36" s="1082" t="e">
        <v>#N/A</v>
      </c>
      <c r="B36" s="1085" t="e">
        <v>#N/A</v>
      </c>
      <c r="C36" s="1060"/>
      <c r="D36" s="1052" t="e">
        <v>#N/A</v>
      </c>
      <c r="E36" s="928" t="e">
        <v>#N/A</v>
      </c>
      <c r="F36" s="49"/>
      <c r="G36" s="58" t="s">
        <v>3790</v>
      </c>
      <c r="H36" s="1054" t="e">
        <v>#N/A</v>
      </c>
      <c r="I36" s="1054" t="e">
        <v>#N/A</v>
      </c>
      <c r="J36" s="1054" t="e">
        <v>#N/A</v>
      </c>
      <c r="K36" s="1054" t="e">
        <v>#N/A</v>
      </c>
      <c r="L36" s="928"/>
      <c r="M36" s="922"/>
      <c r="N36" s="928"/>
      <c r="O36" s="944"/>
      <c r="P36" s="944"/>
      <c r="Q36" s="944"/>
      <c r="R36" s="944"/>
    </row>
    <row r="37" spans="1:18" s="8" customFormat="1" ht="30.6">
      <c r="A37" s="1082" t="e">
        <v>#N/A</v>
      </c>
      <c r="B37" s="1085" t="e">
        <v>#N/A</v>
      </c>
      <c r="C37" s="1060"/>
      <c r="D37" s="1052" t="e">
        <v>#N/A</v>
      </c>
      <c r="E37" s="928" t="e">
        <v>#N/A</v>
      </c>
      <c r="F37" s="49">
        <v>90</v>
      </c>
      <c r="G37" s="58" t="s">
        <v>3791</v>
      </c>
      <c r="H37" s="1054" t="e">
        <v>#N/A</v>
      </c>
      <c r="I37" s="1054" t="e">
        <v>#N/A</v>
      </c>
      <c r="J37" s="1054" t="e">
        <v>#N/A</v>
      </c>
      <c r="K37" s="1054" t="e">
        <v>#N/A</v>
      </c>
      <c r="L37" s="928"/>
      <c r="M37" s="922"/>
      <c r="N37" s="928"/>
      <c r="O37" s="944"/>
      <c r="P37" s="944"/>
      <c r="Q37" s="944"/>
      <c r="R37" s="944"/>
    </row>
    <row r="38" spans="1:18" s="8" customFormat="1" ht="20.399999999999999">
      <c r="A38" s="1082" t="e">
        <v>#N/A</v>
      </c>
      <c r="B38" s="1085" t="e">
        <v>#N/A</v>
      </c>
      <c r="C38" s="1060"/>
      <c r="D38" s="1052" t="e">
        <v>#N/A</v>
      </c>
      <c r="E38" s="928" t="e">
        <v>#N/A</v>
      </c>
      <c r="F38" s="49">
        <v>91</v>
      </c>
      <c r="G38" s="58" t="s">
        <v>3792</v>
      </c>
      <c r="H38" s="1054" t="e">
        <v>#N/A</v>
      </c>
      <c r="I38" s="1054" t="e">
        <v>#N/A</v>
      </c>
      <c r="J38" s="1054" t="e">
        <v>#N/A</v>
      </c>
      <c r="K38" s="1054" t="e">
        <v>#N/A</v>
      </c>
      <c r="L38" s="928"/>
      <c r="M38" s="922"/>
      <c r="N38" s="928"/>
      <c r="O38" s="944"/>
      <c r="P38" s="944"/>
      <c r="Q38" s="944"/>
      <c r="R38" s="944"/>
    </row>
    <row r="39" spans="1:18" s="8" customFormat="1" ht="30.6">
      <c r="A39" s="1082" t="e">
        <v>#N/A</v>
      </c>
      <c r="B39" s="1085" t="e">
        <v>#N/A</v>
      </c>
      <c r="C39" s="1060"/>
      <c r="D39" s="1052" t="e">
        <v>#N/A</v>
      </c>
      <c r="E39" s="928" t="e">
        <v>#N/A</v>
      </c>
      <c r="F39" s="49">
        <v>92</v>
      </c>
      <c r="G39" s="58" t="s">
        <v>3793</v>
      </c>
      <c r="H39" s="1054" t="e">
        <v>#N/A</v>
      </c>
      <c r="I39" s="1054" t="e">
        <v>#N/A</v>
      </c>
      <c r="J39" s="1054" t="e">
        <v>#N/A</v>
      </c>
      <c r="K39" s="1054" t="e">
        <v>#N/A</v>
      </c>
      <c r="L39" s="928"/>
      <c r="M39" s="922"/>
      <c r="N39" s="928"/>
      <c r="O39" s="944"/>
      <c r="P39" s="944"/>
      <c r="Q39" s="944"/>
      <c r="R39" s="944"/>
    </row>
    <row r="40" spans="1:18" s="8" customFormat="1" ht="20.399999999999999">
      <c r="A40" s="1082" t="e">
        <v>#N/A</v>
      </c>
      <c r="B40" s="1085" t="e">
        <v>#N/A</v>
      </c>
      <c r="C40" s="1060"/>
      <c r="D40" s="1052" t="e">
        <v>#N/A</v>
      </c>
      <c r="E40" s="928" t="e">
        <v>#N/A</v>
      </c>
      <c r="F40" s="49">
        <v>98</v>
      </c>
      <c r="G40" s="58" t="s">
        <v>3794</v>
      </c>
      <c r="H40" s="1054" t="e">
        <v>#N/A</v>
      </c>
      <c r="I40" s="1054" t="e">
        <v>#N/A</v>
      </c>
      <c r="J40" s="1054" t="e">
        <v>#N/A</v>
      </c>
      <c r="K40" s="1054" t="e">
        <v>#N/A</v>
      </c>
      <c r="L40" s="928"/>
      <c r="M40" s="922"/>
      <c r="N40" s="928"/>
      <c r="O40" s="944"/>
      <c r="P40" s="944"/>
      <c r="Q40" s="944"/>
      <c r="R40" s="944"/>
    </row>
    <row r="41" spans="1:18" s="8" customFormat="1" ht="24.75" customHeight="1">
      <c r="A41" s="1082" t="e">
        <v>#N/A</v>
      </c>
      <c r="B41" s="1085" t="e">
        <v>#N/A</v>
      </c>
      <c r="C41" s="1060"/>
      <c r="D41" s="1052" t="e">
        <v>#N/A</v>
      </c>
      <c r="E41" s="928" t="e">
        <v>#N/A</v>
      </c>
      <c r="F41" s="49"/>
      <c r="G41" s="16" t="s">
        <v>3795</v>
      </c>
      <c r="H41" s="1054" t="e">
        <v>#N/A</v>
      </c>
      <c r="I41" s="1054" t="e">
        <v>#N/A</v>
      </c>
      <c r="J41" s="1054" t="e">
        <v>#N/A</v>
      </c>
      <c r="K41" s="1054" t="e">
        <v>#N/A</v>
      </c>
      <c r="L41" s="928"/>
      <c r="M41" s="922"/>
      <c r="N41" s="928"/>
      <c r="O41" s="944"/>
      <c r="P41" s="944"/>
      <c r="Q41" s="944"/>
      <c r="R41" s="944"/>
    </row>
    <row r="42" spans="1:18" s="8" customFormat="1" ht="14.1" customHeight="1">
      <c r="A42" s="1083" t="e">
        <v>#N/A</v>
      </c>
      <c r="B42" s="1086" t="e">
        <v>#N/A</v>
      </c>
      <c r="C42" s="1061"/>
      <c r="D42" s="1071" t="e">
        <v>#N/A</v>
      </c>
      <c r="E42" s="929" t="e">
        <v>#N/A</v>
      </c>
      <c r="F42" s="49">
        <v>99</v>
      </c>
      <c r="G42" s="58" t="s">
        <v>3796</v>
      </c>
      <c r="H42" s="1072" t="e">
        <v>#N/A</v>
      </c>
      <c r="I42" s="1072" t="e">
        <v>#N/A</v>
      </c>
      <c r="J42" s="1072" t="e">
        <v>#N/A</v>
      </c>
      <c r="K42" s="1072" t="e">
        <v>#N/A</v>
      </c>
      <c r="L42" s="929"/>
      <c r="M42" s="923"/>
      <c r="N42" s="929"/>
      <c r="O42" s="943"/>
      <c r="P42" s="943"/>
      <c r="Q42" s="943"/>
      <c r="R42" s="943"/>
    </row>
    <row r="43" spans="1:18" s="8" customFormat="1" ht="30.6">
      <c r="A43" s="191" t="s">
        <v>3797</v>
      </c>
      <c r="B43" s="191" t="s">
        <v>2174</v>
      </c>
      <c r="C43" s="318" t="s">
        <v>2175</v>
      </c>
      <c r="D43" s="124" t="s">
        <v>2176</v>
      </c>
      <c r="E43" s="125" t="s">
        <v>2177</v>
      </c>
      <c r="F43" s="33"/>
      <c r="G43" s="34"/>
      <c r="H43" s="34"/>
      <c r="I43" s="34"/>
      <c r="J43" s="34"/>
      <c r="K43" s="34"/>
      <c r="L43" s="130" t="s">
        <v>1027</v>
      </c>
      <c r="M43" s="135"/>
      <c r="N43" s="124" t="s">
        <v>2178</v>
      </c>
      <c r="O43" s="126" t="s">
        <v>2179</v>
      </c>
      <c r="P43" s="126" t="s">
        <v>2179</v>
      </c>
      <c r="Q43" s="126" t="s">
        <v>2140</v>
      </c>
      <c r="R43" s="123" t="s">
        <v>2180</v>
      </c>
    </row>
    <row r="44" spans="1:18" s="8" customFormat="1" ht="69.75" customHeight="1">
      <c r="A44" s="192" t="s">
        <v>871</v>
      </c>
      <c r="B44" s="194" t="s">
        <v>822</v>
      </c>
      <c r="C44" s="194" t="s">
        <v>2580</v>
      </c>
      <c r="D44" s="174" t="s">
        <v>2581</v>
      </c>
      <c r="E44" s="252" t="s">
        <v>824</v>
      </c>
      <c r="F44" s="33"/>
      <c r="G44" s="34"/>
      <c r="H44" s="34"/>
      <c r="I44" s="34"/>
      <c r="J44" s="34"/>
      <c r="K44" s="34"/>
      <c r="L44" s="32" t="s">
        <v>1027</v>
      </c>
      <c r="M44" s="34"/>
      <c r="N44" s="174" t="s">
        <v>2582</v>
      </c>
      <c r="O44" s="136" t="s">
        <v>2179</v>
      </c>
      <c r="P44" s="136" t="s">
        <v>2140</v>
      </c>
      <c r="Q44" s="137" t="s">
        <v>2140</v>
      </c>
      <c r="R44" s="252" t="s">
        <v>42</v>
      </c>
    </row>
    <row r="45" spans="1:18" s="8" customFormat="1" ht="51">
      <c r="A45" s="192" t="s">
        <v>872</v>
      </c>
      <c r="B45" s="194" t="s">
        <v>873</v>
      </c>
      <c r="C45" s="194" t="s">
        <v>3798</v>
      </c>
      <c r="D45" s="124" t="s">
        <v>2183</v>
      </c>
      <c r="E45" s="125" t="s">
        <v>829</v>
      </c>
      <c r="F45" s="33"/>
      <c r="G45" s="34"/>
      <c r="H45" s="34"/>
      <c r="I45" s="34"/>
      <c r="J45" s="34"/>
      <c r="K45" s="34"/>
      <c r="L45" s="130" t="s">
        <v>1027</v>
      </c>
      <c r="M45" s="135"/>
      <c r="N45" s="124" t="s">
        <v>2184</v>
      </c>
      <c r="O45" s="126" t="s">
        <v>2179</v>
      </c>
      <c r="P45" s="126" t="s">
        <v>2140</v>
      </c>
      <c r="Q45" s="126" t="s">
        <v>2140</v>
      </c>
      <c r="R45" s="123" t="s">
        <v>42</v>
      </c>
    </row>
    <row r="46" spans="1:18" s="8" customFormat="1" ht="45" customHeight="1">
      <c r="A46" s="192" t="s">
        <v>3799</v>
      </c>
      <c r="B46" s="194" t="s">
        <v>2143</v>
      </c>
      <c r="C46" s="194" t="s">
        <v>2144</v>
      </c>
      <c r="D46" s="128" t="s">
        <v>2585</v>
      </c>
      <c r="E46" s="32" t="s">
        <v>2586</v>
      </c>
      <c r="F46" s="131"/>
      <c r="G46" s="34"/>
      <c r="H46" s="34"/>
      <c r="I46" s="34"/>
      <c r="J46" s="34"/>
      <c r="K46" s="34"/>
      <c r="L46" s="32" t="s">
        <v>1027</v>
      </c>
      <c r="M46" s="34"/>
      <c r="N46" s="128" t="s">
        <v>2587</v>
      </c>
      <c r="O46" s="136" t="s">
        <v>2179</v>
      </c>
      <c r="P46" s="136" t="s">
        <v>2140</v>
      </c>
      <c r="Q46" s="136" t="s">
        <v>2140</v>
      </c>
      <c r="R46" s="123" t="s">
        <v>2192</v>
      </c>
    </row>
    <row r="47" spans="1:18" s="8" customFormat="1" ht="45" customHeight="1">
      <c r="A47" s="192" t="s">
        <v>3800</v>
      </c>
      <c r="B47" s="194" t="s">
        <v>2589</v>
      </c>
      <c r="C47" s="194" t="s">
        <v>2590</v>
      </c>
      <c r="D47" s="128" t="s">
        <v>2591</v>
      </c>
      <c r="E47" s="32" t="s">
        <v>2592</v>
      </c>
      <c r="F47" s="33"/>
      <c r="G47" s="34"/>
      <c r="H47" s="34"/>
      <c r="I47" s="34"/>
      <c r="J47" s="34"/>
      <c r="K47" s="34"/>
      <c r="L47" s="32" t="s">
        <v>1027</v>
      </c>
      <c r="M47" s="32"/>
      <c r="N47" s="128" t="s">
        <v>2593</v>
      </c>
      <c r="O47" s="136" t="s">
        <v>2179</v>
      </c>
      <c r="P47" s="136" t="s">
        <v>2179</v>
      </c>
      <c r="Q47" s="136" t="s">
        <v>2140</v>
      </c>
      <c r="R47" s="136" t="s">
        <v>2180</v>
      </c>
    </row>
    <row r="48" spans="1:18" s="8" customFormat="1" ht="20.399999999999999">
      <c r="A48" s="192" t="s">
        <v>870</v>
      </c>
      <c r="B48" s="194" t="s">
        <v>816</v>
      </c>
      <c r="C48" s="194" t="s">
        <v>2185</v>
      </c>
      <c r="D48" s="128" t="s">
        <v>2186</v>
      </c>
      <c r="E48" s="32" t="s">
        <v>818</v>
      </c>
      <c r="F48" s="33"/>
      <c r="G48" s="34"/>
      <c r="H48" s="34"/>
      <c r="I48" s="34"/>
      <c r="J48" s="34"/>
      <c r="K48" s="34"/>
      <c r="L48" s="32" t="s">
        <v>1027</v>
      </c>
      <c r="M48" s="34"/>
      <c r="N48" s="128" t="s">
        <v>2187</v>
      </c>
      <c r="O48" s="136" t="s">
        <v>2179</v>
      </c>
      <c r="P48" s="136" t="s">
        <v>2140</v>
      </c>
      <c r="Q48" s="137" t="s">
        <v>2140</v>
      </c>
      <c r="R48" s="123" t="s">
        <v>42</v>
      </c>
    </row>
    <row r="49" spans="1:18" s="8" customFormat="1" ht="51" customHeight="1">
      <c r="A49" s="194" t="s">
        <v>3801</v>
      </c>
      <c r="B49" s="194" t="s">
        <v>3508</v>
      </c>
      <c r="C49" s="194" t="s">
        <v>3509</v>
      </c>
      <c r="D49" s="128" t="s">
        <v>3510</v>
      </c>
      <c r="E49" s="32" t="s">
        <v>2995</v>
      </c>
      <c r="F49" s="33"/>
      <c r="G49" s="34"/>
      <c r="H49" s="34"/>
      <c r="I49" s="34"/>
      <c r="J49" s="34"/>
      <c r="K49" s="34"/>
      <c r="L49" s="32" t="s">
        <v>1027</v>
      </c>
      <c r="M49" s="34"/>
      <c r="N49" s="128" t="s">
        <v>3511</v>
      </c>
      <c r="O49" s="136" t="s">
        <v>2179</v>
      </c>
      <c r="P49" s="136" t="s">
        <v>2140</v>
      </c>
      <c r="Q49" s="137" t="s">
        <v>2140</v>
      </c>
      <c r="R49" s="123" t="s">
        <v>2192</v>
      </c>
    </row>
    <row r="50" spans="1:18" s="8" customFormat="1" ht="131.25" customHeight="1">
      <c r="A50" s="194" t="s">
        <v>3802</v>
      </c>
      <c r="B50" s="194" t="s">
        <v>3803</v>
      </c>
      <c r="C50" s="194" t="s">
        <v>3804</v>
      </c>
      <c r="D50" s="128" t="s">
        <v>3805</v>
      </c>
      <c r="E50" s="32" t="s">
        <v>2649</v>
      </c>
      <c r="F50" s="33"/>
      <c r="G50" s="34"/>
      <c r="H50" s="34"/>
      <c r="I50" s="34"/>
      <c r="J50" s="34"/>
      <c r="K50" s="34"/>
      <c r="L50" s="32" t="s">
        <v>1027</v>
      </c>
      <c r="M50" s="32"/>
      <c r="N50" s="128" t="s">
        <v>3806</v>
      </c>
      <c r="O50" s="136" t="s">
        <v>2179</v>
      </c>
      <c r="P50" s="136" t="s">
        <v>2140</v>
      </c>
      <c r="Q50" s="136" t="s">
        <v>2179</v>
      </c>
      <c r="R50" s="123" t="s">
        <v>2612</v>
      </c>
    </row>
    <row r="51" spans="1:18" s="8" customFormat="1" ht="141" customHeight="1">
      <c r="A51" s="194" t="s">
        <v>3807</v>
      </c>
      <c r="B51" s="194" t="s">
        <v>3808</v>
      </c>
      <c r="C51" s="194" t="s">
        <v>3809</v>
      </c>
      <c r="D51" s="128" t="s">
        <v>3810</v>
      </c>
      <c r="E51" s="32" t="s">
        <v>2649</v>
      </c>
      <c r="F51" s="33"/>
      <c r="G51" s="34"/>
      <c r="H51" s="34"/>
      <c r="I51" s="34"/>
      <c r="J51" s="34"/>
      <c r="K51" s="34"/>
      <c r="L51" s="32" t="s">
        <v>1027</v>
      </c>
      <c r="M51" s="32"/>
      <c r="N51" s="128" t="s">
        <v>3811</v>
      </c>
      <c r="O51" s="136" t="s">
        <v>2179</v>
      </c>
      <c r="P51" s="136" t="s">
        <v>2140</v>
      </c>
      <c r="Q51" s="136" t="s">
        <v>2179</v>
      </c>
      <c r="R51" s="123" t="s">
        <v>2612</v>
      </c>
    </row>
    <row r="52" spans="1:18" s="8" customFormat="1" ht="134.25" customHeight="1">
      <c r="A52" s="194" t="s">
        <v>3812</v>
      </c>
      <c r="B52" s="194" t="s">
        <v>3813</v>
      </c>
      <c r="C52" s="194" t="s">
        <v>3814</v>
      </c>
      <c r="D52" s="128" t="s">
        <v>3815</v>
      </c>
      <c r="E52" s="32" t="s">
        <v>2649</v>
      </c>
      <c r="F52" s="33"/>
      <c r="G52" s="34"/>
      <c r="H52" s="34"/>
      <c r="I52" s="34"/>
      <c r="J52" s="34"/>
      <c r="K52" s="34"/>
      <c r="L52" s="32" t="s">
        <v>1027</v>
      </c>
      <c r="M52" s="32"/>
      <c r="N52" s="128" t="s">
        <v>3816</v>
      </c>
      <c r="O52" s="136" t="s">
        <v>2179</v>
      </c>
      <c r="P52" s="136" t="s">
        <v>2140</v>
      </c>
      <c r="Q52" s="136" t="s">
        <v>2140</v>
      </c>
      <c r="R52" s="123" t="s">
        <v>2612</v>
      </c>
    </row>
    <row r="53" spans="1:18" ht="139.5" customHeight="1">
      <c r="A53" s="657" t="s">
        <v>3817</v>
      </c>
      <c r="B53" s="192" t="s">
        <v>3803</v>
      </c>
      <c r="C53" s="192" t="s">
        <v>3818</v>
      </c>
      <c r="D53" s="128" t="s">
        <v>3819</v>
      </c>
      <c r="E53" s="32" t="s">
        <v>1644</v>
      </c>
      <c r="F53" s="316"/>
      <c r="G53" s="316"/>
      <c r="H53" s="316"/>
      <c r="I53" s="316"/>
      <c r="J53" s="316"/>
      <c r="K53" s="316"/>
      <c r="L53" s="32" t="s">
        <v>1027</v>
      </c>
      <c r="M53" s="316"/>
      <c r="N53" s="128" t="s">
        <v>3820</v>
      </c>
      <c r="O53" s="136" t="s">
        <v>2179</v>
      </c>
      <c r="P53" s="136" t="s">
        <v>2140</v>
      </c>
      <c r="Q53" s="136" t="s">
        <v>2140</v>
      </c>
      <c r="R53" s="123" t="s">
        <v>2612</v>
      </c>
    </row>
    <row r="54" spans="1:18" ht="130.5" customHeight="1">
      <c r="A54" s="657" t="s">
        <v>3821</v>
      </c>
      <c r="B54" s="192" t="s">
        <v>3808</v>
      </c>
      <c r="C54" s="192" t="s">
        <v>3822</v>
      </c>
      <c r="D54" s="128" t="s">
        <v>3823</v>
      </c>
      <c r="E54" s="32" t="s">
        <v>1644</v>
      </c>
      <c r="F54" s="316"/>
      <c r="G54" s="316"/>
      <c r="H54" s="316"/>
      <c r="I54" s="316"/>
      <c r="J54" s="316"/>
      <c r="K54" s="316"/>
      <c r="L54" s="32" t="s">
        <v>1027</v>
      </c>
      <c r="M54" s="316"/>
      <c r="N54" s="128" t="s">
        <v>3824</v>
      </c>
      <c r="O54" s="136" t="s">
        <v>2179</v>
      </c>
      <c r="P54" s="136" t="s">
        <v>2140</v>
      </c>
      <c r="Q54" s="136" t="s">
        <v>2140</v>
      </c>
      <c r="R54" s="123" t="s">
        <v>2612</v>
      </c>
    </row>
    <row r="55" spans="1:18" ht="20.399999999999999">
      <c r="A55" s="657" t="s">
        <v>3825</v>
      </c>
      <c r="B55" s="315" t="s">
        <v>1013</v>
      </c>
      <c r="C55" s="192" t="s">
        <v>2678</v>
      </c>
      <c r="D55" s="128" t="s">
        <v>2679</v>
      </c>
      <c r="E55" s="32" t="s">
        <v>2154</v>
      </c>
      <c r="F55" s="307"/>
      <c r="G55" s="307"/>
      <c r="H55" s="307"/>
      <c r="I55" s="307"/>
      <c r="J55" s="307"/>
      <c r="K55" s="307"/>
      <c r="L55" s="32" t="s">
        <v>1027</v>
      </c>
      <c r="M55" s="307"/>
      <c r="N55" s="128" t="s">
        <v>2680</v>
      </c>
      <c r="O55" s="136" t="s">
        <v>2179</v>
      </c>
      <c r="P55" s="136" t="s">
        <v>2179</v>
      </c>
      <c r="Q55" s="314" t="s">
        <v>2179</v>
      </c>
      <c r="R55" s="136" t="s">
        <v>2180</v>
      </c>
    </row>
    <row r="56" spans="1:18" s="8" customFormat="1" ht="169.5" customHeight="1">
      <c r="A56" s="657" t="s">
        <v>3826</v>
      </c>
      <c r="B56" s="315" t="s">
        <v>1017</v>
      </c>
      <c r="C56" s="192" t="s">
        <v>2682</v>
      </c>
      <c r="D56" s="128" t="s">
        <v>3827</v>
      </c>
      <c r="E56" s="32" t="s">
        <v>2154</v>
      </c>
      <c r="F56" s="307"/>
      <c r="G56" s="307"/>
      <c r="H56" s="307"/>
      <c r="I56" s="307"/>
      <c r="J56" s="307"/>
      <c r="K56" s="307"/>
      <c r="L56" s="32" t="s">
        <v>1027</v>
      </c>
      <c r="M56" s="307"/>
      <c r="N56" s="128" t="s">
        <v>3828</v>
      </c>
      <c r="O56" s="136" t="s">
        <v>2179</v>
      </c>
      <c r="P56" s="136" t="s">
        <v>2179</v>
      </c>
      <c r="Q56" s="136" t="s">
        <v>2179</v>
      </c>
      <c r="R56" s="136" t="s">
        <v>2180</v>
      </c>
    </row>
    <row r="57" spans="1:18" s="8" customFormat="1" ht="70.5" customHeight="1">
      <c r="A57" s="657" t="s">
        <v>3829</v>
      </c>
      <c r="B57" s="192" t="s">
        <v>3830</v>
      </c>
      <c r="C57" s="192" t="s">
        <v>3831</v>
      </c>
      <c r="D57" s="128" t="s">
        <v>3832</v>
      </c>
      <c r="E57" s="32" t="s">
        <v>3833</v>
      </c>
      <c r="F57" s="307"/>
      <c r="G57" s="307"/>
      <c r="H57" s="307"/>
      <c r="I57" s="307"/>
      <c r="J57" s="307"/>
      <c r="K57" s="307"/>
      <c r="L57" s="32" t="s">
        <v>1027</v>
      </c>
      <c r="M57" s="307"/>
      <c r="N57" s="128" t="s">
        <v>1034</v>
      </c>
      <c r="O57" s="136" t="s">
        <v>2179</v>
      </c>
      <c r="P57" s="136" t="s">
        <v>2140</v>
      </c>
      <c r="Q57" s="136" t="s">
        <v>2140</v>
      </c>
      <c r="R57" s="123" t="s">
        <v>2210</v>
      </c>
    </row>
    <row r="58" spans="1:18" s="8" customFormat="1" ht="85.5" customHeight="1">
      <c r="A58" s="657" t="s">
        <v>3834</v>
      </c>
      <c r="B58" s="192" t="s">
        <v>3835</v>
      </c>
      <c r="C58" s="192" t="s">
        <v>3836</v>
      </c>
      <c r="D58" s="128" t="s">
        <v>3837</v>
      </c>
      <c r="E58" s="32" t="s">
        <v>2649</v>
      </c>
      <c r="F58" s="307"/>
      <c r="G58" s="307"/>
      <c r="H58" s="307"/>
      <c r="I58" s="307"/>
      <c r="J58" s="307"/>
      <c r="K58" s="307"/>
      <c r="L58" s="32" t="s">
        <v>1027</v>
      </c>
      <c r="M58" s="307"/>
      <c r="N58" s="128" t="s">
        <v>1034</v>
      </c>
      <c r="O58" s="136" t="s">
        <v>2179</v>
      </c>
      <c r="P58" s="136" t="s">
        <v>2140</v>
      </c>
      <c r="Q58" s="136" t="s">
        <v>2140</v>
      </c>
      <c r="R58" s="123" t="s">
        <v>2210</v>
      </c>
    </row>
    <row r="59" spans="1:18" s="8" customFormat="1" ht="26.85" customHeight="1">
      <c r="A59" s="1078" t="s">
        <v>1032</v>
      </c>
      <c r="B59" s="1080" t="s">
        <v>1033</v>
      </c>
      <c r="C59" s="1080" t="s">
        <v>3838</v>
      </c>
      <c r="D59" s="955" t="s">
        <v>3839</v>
      </c>
      <c r="E59" s="949" t="s">
        <v>2366</v>
      </c>
      <c r="F59" s="136" t="s">
        <v>2140</v>
      </c>
      <c r="G59" s="1087"/>
      <c r="H59" s="1087"/>
      <c r="I59" s="1087"/>
      <c r="J59" s="1087"/>
      <c r="K59" s="1087"/>
      <c r="L59" s="973" t="s">
        <v>1028</v>
      </c>
      <c r="M59" s="1087"/>
      <c r="N59" s="955" t="s">
        <v>6811</v>
      </c>
      <c r="O59" s="973" t="s">
        <v>2179</v>
      </c>
      <c r="P59" s="973" t="s">
        <v>2179</v>
      </c>
      <c r="Q59" s="973" t="s">
        <v>2179</v>
      </c>
      <c r="R59" s="973" t="s">
        <v>6740</v>
      </c>
    </row>
    <row r="60" spans="1:18" s="8" customFormat="1" ht="44.25" customHeight="1">
      <c r="A60" s="1079"/>
      <c r="B60" s="1081"/>
      <c r="C60" s="1081"/>
      <c r="D60" s="957"/>
      <c r="E60" s="951"/>
      <c r="F60" s="136" t="s">
        <v>2179</v>
      </c>
      <c r="G60" s="1088"/>
      <c r="H60" s="1088"/>
      <c r="I60" s="1088"/>
      <c r="J60" s="1088"/>
      <c r="K60" s="1088"/>
      <c r="L60" s="974"/>
      <c r="M60" s="1088"/>
      <c r="N60" s="957"/>
      <c r="O60" s="974"/>
      <c r="P60" s="974" t="s">
        <v>2140</v>
      </c>
      <c r="Q60" s="974" t="s">
        <v>2140</v>
      </c>
      <c r="R60" s="974"/>
    </row>
    <row r="61" spans="1:18" ht="77.099999999999994" customHeight="1">
      <c r="A61" s="192" t="s">
        <v>3840</v>
      </c>
      <c r="B61" s="312" t="s">
        <v>804</v>
      </c>
      <c r="C61" s="317" t="s">
        <v>2201</v>
      </c>
      <c r="D61" s="128" t="s">
        <v>2202</v>
      </c>
      <c r="E61" s="32" t="s">
        <v>806</v>
      </c>
      <c r="F61" s="128"/>
      <c r="G61" s="128"/>
      <c r="H61" s="304"/>
      <c r="I61" s="304"/>
      <c r="J61" s="304"/>
      <c r="K61" s="304"/>
      <c r="L61" s="32" t="s">
        <v>1027</v>
      </c>
      <c r="M61" s="304"/>
      <c r="N61" s="305" t="s">
        <v>2203</v>
      </c>
      <c r="O61" s="136" t="s">
        <v>2179</v>
      </c>
      <c r="P61" s="136" t="s">
        <v>2179</v>
      </c>
      <c r="Q61" s="136" t="s">
        <v>2140</v>
      </c>
      <c r="R61" s="136" t="s">
        <v>2141</v>
      </c>
    </row>
    <row r="62" spans="1:18" ht="12.75" customHeight="1">
      <c r="A62" s="1007" t="s">
        <v>3841</v>
      </c>
      <c r="B62" s="1007" t="s">
        <v>3842</v>
      </c>
      <c r="C62" s="1007" t="s">
        <v>3843</v>
      </c>
      <c r="D62" s="955" t="s">
        <v>2689</v>
      </c>
      <c r="E62" s="949" t="s">
        <v>2690</v>
      </c>
      <c r="F62" s="128" t="s">
        <v>2691</v>
      </c>
      <c r="G62" s="128" t="s">
        <v>2692</v>
      </c>
      <c r="H62" s="1019"/>
      <c r="I62" s="1019"/>
      <c r="J62" s="1019"/>
      <c r="K62" s="1019"/>
      <c r="L62" s="973" t="s">
        <v>1027</v>
      </c>
      <c r="M62" s="1019"/>
      <c r="N62" s="955" t="s">
        <v>3844</v>
      </c>
      <c r="O62" s="973" t="s">
        <v>2179</v>
      </c>
      <c r="P62" s="973" t="s">
        <v>2140</v>
      </c>
      <c r="Q62" s="973" t="s">
        <v>2140</v>
      </c>
      <c r="R62" s="973" t="s">
        <v>2666</v>
      </c>
    </row>
    <row r="63" spans="1:18" ht="12.75" customHeight="1">
      <c r="A63" s="1008"/>
      <c r="B63" s="1008"/>
      <c r="C63" s="1008"/>
      <c r="D63" s="956"/>
      <c r="E63" s="950"/>
      <c r="F63" s="128" t="s">
        <v>2694</v>
      </c>
      <c r="G63" s="128" t="s">
        <v>2695</v>
      </c>
      <c r="H63" s="1020"/>
      <c r="I63" s="1020"/>
      <c r="J63" s="1020"/>
      <c r="K63" s="1020"/>
      <c r="L63" s="1023"/>
      <c r="M63" s="1020"/>
      <c r="N63" s="956"/>
      <c r="O63" s="1023"/>
      <c r="P63" s="1023"/>
      <c r="Q63" s="1023"/>
      <c r="R63" s="1023"/>
    </row>
    <row r="64" spans="1:18" ht="42.75" customHeight="1">
      <c r="A64" s="1009"/>
      <c r="B64" s="1009"/>
      <c r="C64" s="1009"/>
      <c r="D64" s="957"/>
      <c r="E64" s="951"/>
      <c r="F64" s="128" t="s">
        <v>2696</v>
      </c>
      <c r="G64" s="128" t="s">
        <v>2697</v>
      </c>
      <c r="H64" s="1068"/>
      <c r="I64" s="1068"/>
      <c r="J64" s="1068"/>
      <c r="K64" s="1068"/>
      <c r="L64" s="974"/>
      <c r="M64" s="1068"/>
      <c r="N64" s="957"/>
      <c r="O64" s="974"/>
      <c r="P64" s="974"/>
      <c r="Q64" s="974"/>
      <c r="R64" s="974"/>
    </row>
    <row r="65" spans="1:18" ht="12.75" customHeight="1">
      <c r="A65" s="1007" t="s">
        <v>3845</v>
      </c>
      <c r="B65" s="1007" t="s">
        <v>3846</v>
      </c>
      <c r="C65" s="1007" t="s">
        <v>3847</v>
      </c>
      <c r="D65" s="955" t="s">
        <v>2689</v>
      </c>
      <c r="E65" s="949" t="s">
        <v>2690</v>
      </c>
      <c r="F65" s="128" t="s">
        <v>2691</v>
      </c>
      <c r="G65" s="128" t="s">
        <v>2692</v>
      </c>
      <c r="H65" s="1019"/>
      <c r="I65" s="1019"/>
      <c r="J65" s="1019"/>
      <c r="K65" s="1019"/>
      <c r="L65" s="973" t="s">
        <v>1027</v>
      </c>
      <c r="M65" s="1019"/>
      <c r="N65" s="955" t="s">
        <v>3848</v>
      </c>
      <c r="O65" s="973" t="s">
        <v>2179</v>
      </c>
      <c r="P65" s="973" t="s">
        <v>2140</v>
      </c>
      <c r="Q65" s="973" t="s">
        <v>2140</v>
      </c>
      <c r="R65" s="973" t="s">
        <v>2666</v>
      </c>
    </row>
    <row r="66" spans="1:18" ht="12.75" customHeight="1">
      <c r="A66" s="1008"/>
      <c r="B66" s="1008"/>
      <c r="C66" s="1008"/>
      <c r="D66" s="956"/>
      <c r="E66" s="950"/>
      <c r="F66" s="128" t="s">
        <v>2694</v>
      </c>
      <c r="G66" s="128" t="s">
        <v>2695</v>
      </c>
      <c r="H66" s="1020"/>
      <c r="I66" s="1020"/>
      <c r="J66" s="1020"/>
      <c r="K66" s="1020"/>
      <c r="L66" s="1023"/>
      <c r="M66" s="1020"/>
      <c r="N66" s="956"/>
      <c r="O66" s="1023"/>
      <c r="P66" s="1023"/>
      <c r="Q66" s="1023"/>
      <c r="R66" s="1023"/>
    </row>
    <row r="67" spans="1:18" ht="42" customHeight="1">
      <c r="A67" s="1009"/>
      <c r="B67" s="1009"/>
      <c r="C67" s="1009"/>
      <c r="D67" s="957"/>
      <c r="E67" s="951"/>
      <c r="F67" s="128" t="s">
        <v>2696</v>
      </c>
      <c r="G67" s="128" t="s">
        <v>2697</v>
      </c>
      <c r="H67" s="1068"/>
      <c r="I67" s="1068"/>
      <c r="J67" s="1068"/>
      <c r="K67" s="1068"/>
      <c r="L67" s="974"/>
      <c r="M67" s="1068"/>
      <c r="N67" s="957"/>
      <c r="O67" s="974"/>
      <c r="P67" s="974"/>
      <c r="Q67" s="974"/>
      <c r="R67" s="974"/>
    </row>
    <row r="68" spans="1:18" ht="12.75" customHeight="1">
      <c r="A68" s="1007" t="s">
        <v>3849</v>
      </c>
      <c r="B68" s="1007" t="s">
        <v>3850</v>
      </c>
      <c r="C68" s="1007" t="s">
        <v>3851</v>
      </c>
      <c r="D68" s="955" t="s">
        <v>2709</v>
      </c>
      <c r="E68" s="949" t="s">
        <v>2690</v>
      </c>
      <c r="F68" s="374" t="s">
        <v>2710</v>
      </c>
      <c r="G68" s="374" t="s">
        <v>2711</v>
      </c>
      <c r="H68" s="955"/>
      <c r="I68" s="955"/>
      <c r="J68" s="955"/>
      <c r="K68" s="955"/>
      <c r="L68" s="949" t="s">
        <v>1027</v>
      </c>
      <c r="M68" s="955"/>
      <c r="N68" s="955" t="s">
        <v>3852</v>
      </c>
      <c r="O68" s="961" t="s">
        <v>2179</v>
      </c>
      <c r="P68" s="949" t="s">
        <v>2140</v>
      </c>
      <c r="Q68" s="949" t="s">
        <v>2140</v>
      </c>
      <c r="R68" s="949" t="s">
        <v>2180</v>
      </c>
    </row>
    <row r="69" spans="1:18" ht="12.75" customHeight="1">
      <c r="A69" s="1008"/>
      <c r="B69" s="1008"/>
      <c r="C69" s="1008"/>
      <c r="D69" s="956"/>
      <c r="E69" s="950"/>
      <c r="F69" s="374" t="s">
        <v>2713</v>
      </c>
      <c r="G69" s="374" t="s">
        <v>2714</v>
      </c>
      <c r="H69" s="956"/>
      <c r="I69" s="956"/>
      <c r="J69" s="956"/>
      <c r="K69" s="956"/>
      <c r="L69" s="950"/>
      <c r="M69" s="956"/>
      <c r="N69" s="956"/>
      <c r="O69" s="961"/>
      <c r="P69" s="950"/>
      <c r="Q69" s="950"/>
      <c r="R69" s="950"/>
    </row>
    <row r="70" spans="1:18" ht="12.75" customHeight="1">
      <c r="A70" s="1008"/>
      <c r="B70" s="1008"/>
      <c r="C70" s="1008"/>
      <c r="D70" s="956"/>
      <c r="E70" s="950"/>
      <c r="F70" s="374" t="s">
        <v>2715</v>
      </c>
      <c r="G70" s="374" t="s">
        <v>2716</v>
      </c>
      <c r="H70" s="956"/>
      <c r="I70" s="956"/>
      <c r="J70" s="956"/>
      <c r="K70" s="956"/>
      <c r="L70" s="950"/>
      <c r="M70" s="956"/>
      <c r="N70" s="956"/>
      <c r="O70" s="961"/>
      <c r="P70" s="950"/>
      <c r="Q70" s="950"/>
      <c r="R70" s="950"/>
    </row>
    <row r="71" spans="1:18" ht="12.75" customHeight="1">
      <c r="A71" s="1008"/>
      <c r="B71" s="1008"/>
      <c r="C71" s="1008"/>
      <c r="D71" s="956"/>
      <c r="E71" s="950"/>
      <c r="F71" s="374" t="s">
        <v>2717</v>
      </c>
      <c r="G71" s="374" t="s">
        <v>2718</v>
      </c>
      <c r="H71" s="956"/>
      <c r="I71" s="956"/>
      <c r="J71" s="956"/>
      <c r="K71" s="956"/>
      <c r="L71" s="950"/>
      <c r="M71" s="956"/>
      <c r="N71" s="956"/>
      <c r="O71" s="961"/>
      <c r="P71" s="950"/>
      <c r="Q71" s="950"/>
      <c r="R71" s="950"/>
    </row>
    <row r="72" spans="1:18" ht="12.75" customHeight="1">
      <c r="A72" s="1008"/>
      <c r="B72" s="1008"/>
      <c r="C72" s="1008"/>
      <c r="D72" s="956"/>
      <c r="E72" s="950"/>
      <c r="F72" s="374" t="s">
        <v>2719</v>
      </c>
      <c r="G72" s="374" t="s">
        <v>2720</v>
      </c>
      <c r="H72" s="956"/>
      <c r="I72" s="956"/>
      <c r="J72" s="956"/>
      <c r="K72" s="956"/>
      <c r="L72" s="950"/>
      <c r="M72" s="956"/>
      <c r="N72" s="956"/>
      <c r="O72" s="961"/>
      <c r="P72" s="950"/>
      <c r="Q72" s="950"/>
      <c r="R72" s="950"/>
    </row>
    <row r="73" spans="1:18" ht="12.75" customHeight="1">
      <c r="A73" s="1008"/>
      <c r="B73" s="1008"/>
      <c r="C73" s="1008"/>
      <c r="D73" s="956"/>
      <c r="E73" s="950"/>
      <c r="F73" s="374" t="s">
        <v>2721</v>
      </c>
      <c r="G73" s="374" t="s">
        <v>2722</v>
      </c>
      <c r="H73" s="956"/>
      <c r="I73" s="956"/>
      <c r="J73" s="956"/>
      <c r="K73" s="956"/>
      <c r="L73" s="950"/>
      <c r="M73" s="956"/>
      <c r="N73" s="956"/>
      <c r="O73" s="961"/>
      <c r="P73" s="950"/>
      <c r="Q73" s="950"/>
      <c r="R73" s="950"/>
    </row>
    <row r="74" spans="1:18" ht="12.75" customHeight="1">
      <c r="A74" s="1008"/>
      <c r="B74" s="1008"/>
      <c r="C74" s="1008"/>
      <c r="D74" s="956"/>
      <c r="E74" s="950"/>
      <c r="F74" s="374" t="s">
        <v>2723</v>
      </c>
      <c r="G74" s="374" t="s">
        <v>2724</v>
      </c>
      <c r="H74" s="956"/>
      <c r="I74" s="956"/>
      <c r="J74" s="956"/>
      <c r="K74" s="956"/>
      <c r="L74" s="950"/>
      <c r="M74" s="956"/>
      <c r="N74" s="956"/>
      <c r="O74" s="961"/>
      <c r="P74" s="950"/>
      <c r="Q74" s="950"/>
      <c r="R74" s="950"/>
    </row>
    <row r="75" spans="1:18" ht="12.75" customHeight="1">
      <c r="A75" s="1008"/>
      <c r="B75" s="1008"/>
      <c r="C75" s="1008"/>
      <c r="D75" s="956"/>
      <c r="E75" s="950"/>
      <c r="F75" s="374" t="s">
        <v>2725</v>
      </c>
      <c r="G75" s="374" t="s">
        <v>2726</v>
      </c>
      <c r="H75" s="956"/>
      <c r="I75" s="956"/>
      <c r="J75" s="956"/>
      <c r="K75" s="956"/>
      <c r="L75" s="950"/>
      <c r="M75" s="956"/>
      <c r="N75" s="956"/>
      <c r="O75" s="961"/>
      <c r="P75" s="950"/>
      <c r="Q75" s="950"/>
      <c r="R75" s="950"/>
    </row>
    <row r="76" spans="1:18" ht="12.75" customHeight="1">
      <c r="A76" s="1008"/>
      <c r="B76" s="1008"/>
      <c r="C76" s="1008"/>
      <c r="D76" s="956"/>
      <c r="E76" s="950"/>
      <c r="F76" s="374" t="s">
        <v>2727</v>
      </c>
      <c r="G76" s="374" t="s">
        <v>2728</v>
      </c>
      <c r="H76" s="956"/>
      <c r="I76" s="956"/>
      <c r="J76" s="956"/>
      <c r="K76" s="956"/>
      <c r="L76" s="950"/>
      <c r="M76" s="956"/>
      <c r="N76" s="956"/>
      <c r="O76" s="961"/>
      <c r="P76" s="950"/>
      <c r="Q76" s="950"/>
      <c r="R76" s="950"/>
    </row>
    <row r="77" spans="1:18" ht="12.75" customHeight="1">
      <c r="A77" s="1008"/>
      <c r="B77" s="1008"/>
      <c r="C77" s="1008"/>
      <c r="D77" s="956"/>
      <c r="E77" s="950"/>
      <c r="F77" s="374" t="s">
        <v>2729</v>
      </c>
      <c r="G77" s="374" t="s">
        <v>2730</v>
      </c>
      <c r="H77" s="956"/>
      <c r="I77" s="956"/>
      <c r="J77" s="956"/>
      <c r="K77" s="956"/>
      <c r="L77" s="950"/>
      <c r="M77" s="956"/>
      <c r="N77" s="956"/>
      <c r="O77" s="961"/>
      <c r="P77" s="950"/>
      <c r="Q77" s="950"/>
      <c r="R77" s="950"/>
    </row>
    <row r="78" spans="1:18" ht="12.75" customHeight="1">
      <c r="A78" s="1008"/>
      <c r="B78" s="1008"/>
      <c r="C78" s="1008"/>
      <c r="D78" s="956"/>
      <c r="E78" s="950"/>
      <c r="F78" s="374" t="s">
        <v>2731</v>
      </c>
      <c r="G78" s="374" t="s">
        <v>2732</v>
      </c>
      <c r="H78" s="956"/>
      <c r="I78" s="956"/>
      <c r="J78" s="956"/>
      <c r="K78" s="956"/>
      <c r="L78" s="950"/>
      <c r="M78" s="956"/>
      <c r="N78" s="956"/>
      <c r="O78" s="961"/>
      <c r="P78" s="950"/>
      <c r="Q78" s="950"/>
      <c r="R78" s="950"/>
    </row>
    <row r="79" spans="1:18" ht="12.75" customHeight="1">
      <c r="A79" s="1008"/>
      <c r="B79" s="1008"/>
      <c r="C79" s="1008"/>
      <c r="D79" s="956"/>
      <c r="E79" s="950"/>
      <c r="F79" s="374" t="s">
        <v>2733</v>
      </c>
      <c r="G79" s="374" t="s">
        <v>2734</v>
      </c>
      <c r="H79" s="956"/>
      <c r="I79" s="956"/>
      <c r="J79" s="956"/>
      <c r="K79" s="956"/>
      <c r="L79" s="950"/>
      <c r="M79" s="956"/>
      <c r="N79" s="956"/>
      <c r="O79" s="961"/>
      <c r="P79" s="950"/>
      <c r="Q79" s="950"/>
      <c r="R79" s="950"/>
    </row>
    <row r="80" spans="1:18" ht="12.75" customHeight="1">
      <c r="A80" s="1008"/>
      <c r="B80" s="1008"/>
      <c r="C80" s="1008"/>
      <c r="D80" s="956"/>
      <c r="E80" s="950"/>
      <c r="F80" s="374" t="s">
        <v>2735</v>
      </c>
      <c r="G80" s="374" t="s">
        <v>2736</v>
      </c>
      <c r="H80" s="956"/>
      <c r="I80" s="956"/>
      <c r="J80" s="956"/>
      <c r="K80" s="956"/>
      <c r="L80" s="950"/>
      <c r="M80" s="956"/>
      <c r="N80" s="956"/>
      <c r="O80" s="961"/>
      <c r="P80" s="950"/>
      <c r="Q80" s="950"/>
      <c r="R80" s="950"/>
    </row>
    <row r="81" spans="1:18" ht="12.75" customHeight="1">
      <c r="A81" s="1008"/>
      <c r="B81" s="1008"/>
      <c r="C81" s="1008"/>
      <c r="D81" s="956"/>
      <c r="E81" s="950"/>
      <c r="F81" s="374" t="s">
        <v>2737</v>
      </c>
      <c r="G81" s="374" t="s">
        <v>2738</v>
      </c>
      <c r="H81" s="956"/>
      <c r="I81" s="956"/>
      <c r="J81" s="956"/>
      <c r="K81" s="956"/>
      <c r="L81" s="950"/>
      <c r="M81" s="956"/>
      <c r="N81" s="956"/>
      <c r="O81" s="961"/>
      <c r="P81" s="950"/>
      <c r="Q81" s="950"/>
      <c r="R81" s="950"/>
    </row>
    <row r="82" spans="1:18" ht="12.75" customHeight="1">
      <c r="A82" s="1008"/>
      <c r="B82" s="1008"/>
      <c r="C82" s="1008"/>
      <c r="D82" s="956"/>
      <c r="E82" s="950"/>
      <c r="F82" s="374" t="s">
        <v>2739</v>
      </c>
      <c r="G82" s="374" t="s">
        <v>2740</v>
      </c>
      <c r="H82" s="956"/>
      <c r="I82" s="956"/>
      <c r="J82" s="956"/>
      <c r="K82" s="956"/>
      <c r="L82" s="950"/>
      <c r="M82" s="956"/>
      <c r="N82" s="956"/>
      <c r="O82" s="961"/>
      <c r="P82" s="950"/>
      <c r="Q82" s="950"/>
      <c r="R82" s="950"/>
    </row>
    <row r="83" spans="1:18" ht="12.75" customHeight="1">
      <c r="A83" s="1008"/>
      <c r="B83" s="1008"/>
      <c r="C83" s="1008"/>
      <c r="D83" s="956"/>
      <c r="E83" s="950"/>
      <c r="F83" s="374" t="s">
        <v>2741</v>
      </c>
      <c r="G83" s="374" t="s">
        <v>2742</v>
      </c>
      <c r="H83" s="956"/>
      <c r="I83" s="956"/>
      <c r="J83" s="956"/>
      <c r="K83" s="956"/>
      <c r="L83" s="950"/>
      <c r="M83" s="956"/>
      <c r="N83" s="956"/>
      <c r="O83" s="961"/>
      <c r="P83" s="950"/>
      <c r="Q83" s="950"/>
      <c r="R83" s="950"/>
    </row>
    <row r="84" spans="1:18" ht="12.75" customHeight="1">
      <c r="A84" s="1008"/>
      <c r="B84" s="1008"/>
      <c r="C84" s="1008"/>
      <c r="D84" s="956"/>
      <c r="E84" s="950"/>
      <c r="F84" s="374" t="s">
        <v>2743</v>
      </c>
      <c r="G84" s="374" t="s">
        <v>2744</v>
      </c>
      <c r="H84" s="956"/>
      <c r="I84" s="956"/>
      <c r="J84" s="956"/>
      <c r="K84" s="956"/>
      <c r="L84" s="950"/>
      <c r="M84" s="956"/>
      <c r="N84" s="956"/>
      <c r="O84" s="961"/>
      <c r="P84" s="950"/>
      <c r="Q84" s="950"/>
      <c r="R84" s="950"/>
    </row>
    <row r="85" spans="1:18" ht="12.75" customHeight="1">
      <c r="A85" s="1008"/>
      <c r="B85" s="1008"/>
      <c r="C85" s="1008"/>
      <c r="D85" s="956"/>
      <c r="E85" s="950"/>
      <c r="F85" s="374" t="s">
        <v>2745</v>
      </c>
      <c r="G85" s="374" t="s">
        <v>2746</v>
      </c>
      <c r="H85" s="956"/>
      <c r="I85" s="956"/>
      <c r="J85" s="956"/>
      <c r="K85" s="956"/>
      <c r="L85" s="950"/>
      <c r="M85" s="956"/>
      <c r="N85" s="956"/>
      <c r="O85" s="961"/>
      <c r="P85" s="950"/>
      <c r="Q85" s="950"/>
      <c r="R85" s="950"/>
    </row>
    <row r="86" spans="1:18" ht="12.75" customHeight="1">
      <c r="A86" s="1008"/>
      <c r="B86" s="1008"/>
      <c r="C86" s="1008"/>
      <c r="D86" s="956"/>
      <c r="E86" s="950"/>
      <c r="F86" s="374" t="s">
        <v>2747</v>
      </c>
      <c r="G86" s="374" t="s">
        <v>2748</v>
      </c>
      <c r="H86" s="956"/>
      <c r="I86" s="956"/>
      <c r="J86" s="956"/>
      <c r="K86" s="956"/>
      <c r="L86" s="950"/>
      <c r="M86" s="956"/>
      <c r="N86" s="956"/>
      <c r="O86" s="961"/>
      <c r="P86" s="950"/>
      <c r="Q86" s="950"/>
      <c r="R86" s="950"/>
    </row>
    <row r="87" spans="1:18" ht="12.75" customHeight="1">
      <c r="A87" s="1008"/>
      <c r="B87" s="1008"/>
      <c r="C87" s="1008"/>
      <c r="D87" s="956"/>
      <c r="E87" s="950"/>
      <c r="F87" s="374" t="s">
        <v>2749</v>
      </c>
      <c r="G87" s="374" t="s">
        <v>2750</v>
      </c>
      <c r="H87" s="956"/>
      <c r="I87" s="956"/>
      <c r="J87" s="956"/>
      <c r="K87" s="956"/>
      <c r="L87" s="950"/>
      <c r="M87" s="956"/>
      <c r="N87" s="956"/>
      <c r="O87" s="961"/>
      <c r="P87" s="950"/>
      <c r="Q87" s="950"/>
      <c r="R87" s="950"/>
    </row>
    <row r="88" spans="1:18" ht="12.75" customHeight="1">
      <c r="A88" s="1008"/>
      <c r="B88" s="1008"/>
      <c r="C88" s="1008"/>
      <c r="D88" s="956"/>
      <c r="E88" s="950"/>
      <c r="F88" s="374" t="s">
        <v>2751</v>
      </c>
      <c r="G88" s="374" t="s">
        <v>2752</v>
      </c>
      <c r="H88" s="956"/>
      <c r="I88" s="956"/>
      <c r="J88" s="956"/>
      <c r="K88" s="956"/>
      <c r="L88" s="950"/>
      <c r="M88" s="956"/>
      <c r="N88" s="956"/>
      <c r="O88" s="961"/>
      <c r="P88" s="950"/>
      <c r="Q88" s="950"/>
      <c r="R88" s="950"/>
    </row>
    <row r="89" spans="1:18" ht="12.75" customHeight="1">
      <c r="A89" s="1008"/>
      <c r="B89" s="1008"/>
      <c r="C89" s="1008"/>
      <c r="D89" s="956"/>
      <c r="E89" s="950"/>
      <c r="F89" s="374" t="s">
        <v>2753</v>
      </c>
      <c r="G89" s="374" t="s">
        <v>2754</v>
      </c>
      <c r="H89" s="956"/>
      <c r="I89" s="956"/>
      <c r="J89" s="956"/>
      <c r="K89" s="956"/>
      <c r="L89" s="950"/>
      <c r="M89" s="956"/>
      <c r="N89" s="956"/>
      <c r="O89" s="961"/>
      <c r="P89" s="950"/>
      <c r="Q89" s="950"/>
      <c r="R89" s="950"/>
    </row>
    <row r="90" spans="1:18" ht="12.75" customHeight="1">
      <c r="A90" s="1008"/>
      <c r="B90" s="1008"/>
      <c r="C90" s="1008"/>
      <c r="D90" s="956"/>
      <c r="E90" s="950"/>
      <c r="F90" s="374" t="s">
        <v>2755</v>
      </c>
      <c r="G90" s="374" t="s">
        <v>2756</v>
      </c>
      <c r="H90" s="956"/>
      <c r="I90" s="956"/>
      <c r="J90" s="956"/>
      <c r="K90" s="956"/>
      <c r="L90" s="950"/>
      <c r="M90" s="956"/>
      <c r="N90" s="956"/>
      <c r="O90" s="961"/>
      <c r="P90" s="950"/>
      <c r="Q90" s="950"/>
      <c r="R90" s="950"/>
    </row>
    <row r="91" spans="1:18" ht="12.75" customHeight="1">
      <c r="A91" s="1008"/>
      <c r="B91" s="1008"/>
      <c r="C91" s="1008"/>
      <c r="D91" s="956"/>
      <c r="E91" s="950"/>
      <c r="F91" s="374" t="s">
        <v>2757</v>
      </c>
      <c r="G91" s="374" t="s">
        <v>2758</v>
      </c>
      <c r="H91" s="956"/>
      <c r="I91" s="956"/>
      <c r="J91" s="956"/>
      <c r="K91" s="956"/>
      <c r="L91" s="950"/>
      <c r="M91" s="956"/>
      <c r="N91" s="956"/>
      <c r="O91" s="961"/>
      <c r="P91" s="950"/>
      <c r="Q91" s="950"/>
      <c r="R91" s="950"/>
    </row>
    <row r="92" spans="1:18" ht="14.25" customHeight="1">
      <c r="A92" s="1008"/>
      <c r="B92" s="1008"/>
      <c r="C92" s="1008"/>
      <c r="D92" s="956"/>
      <c r="E92" s="950"/>
      <c r="F92" s="374" t="s">
        <v>2759</v>
      </c>
      <c r="G92" s="374" t="s">
        <v>2760</v>
      </c>
      <c r="H92" s="956"/>
      <c r="I92" s="956"/>
      <c r="J92" s="956"/>
      <c r="K92" s="956"/>
      <c r="L92" s="950"/>
      <c r="M92" s="956"/>
      <c r="N92" s="956"/>
      <c r="O92" s="961"/>
      <c r="P92" s="950"/>
      <c r="Q92" s="950"/>
      <c r="R92" s="950"/>
    </row>
    <row r="93" spans="1:18" ht="18.75" customHeight="1">
      <c r="A93" s="1009"/>
      <c r="B93" s="1009"/>
      <c r="C93" s="1009"/>
      <c r="D93" s="957"/>
      <c r="E93" s="951"/>
      <c r="F93" s="374" t="s">
        <v>2761</v>
      </c>
      <c r="G93" s="374" t="s">
        <v>2762</v>
      </c>
      <c r="H93" s="957"/>
      <c r="I93" s="957"/>
      <c r="J93" s="957"/>
      <c r="K93" s="957"/>
      <c r="L93" s="951"/>
      <c r="M93" s="957"/>
      <c r="N93" s="957"/>
      <c r="O93" s="961"/>
      <c r="P93" s="951"/>
      <c r="Q93" s="951"/>
      <c r="R93" s="951"/>
    </row>
    <row r="94" spans="1:18" ht="12.75" customHeight="1">
      <c r="A94" s="964" t="s">
        <v>3853</v>
      </c>
      <c r="B94" s="964" t="s">
        <v>3854</v>
      </c>
      <c r="C94" s="964" t="s">
        <v>3855</v>
      </c>
      <c r="D94" s="955" t="s">
        <v>2709</v>
      </c>
      <c r="E94" s="949" t="s">
        <v>2690</v>
      </c>
      <c r="F94" s="374" t="s">
        <v>2710</v>
      </c>
      <c r="G94" s="374" t="s">
        <v>2711</v>
      </c>
      <c r="H94" s="955"/>
      <c r="I94" s="955"/>
      <c r="J94" s="955"/>
      <c r="K94" s="955"/>
      <c r="L94" s="949" t="s">
        <v>1027</v>
      </c>
      <c r="M94" s="955"/>
      <c r="N94" s="955" t="s">
        <v>3856</v>
      </c>
      <c r="O94" s="961" t="s">
        <v>2179</v>
      </c>
      <c r="P94" s="949" t="s">
        <v>2140</v>
      </c>
      <c r="Q94" s="949" t="s">
        <v>2140</v>
      </c>
      <c r="R94" s="949" t="s">
        <v>2180</v>
      </c>
    </row>
    <row r="95" spans="1:18" ht="12.75" customHeight="1">
      <c r="A95" s="964"/>
      <c r="B95" s="964"/>
      <c r="C95" s="964"/>
      <c r="D95" s="956"/>
      <c r="E95" s="950"/>
      <c r="F95" s="374" t="s">
        <v>2713</v>
      </c>
      <c r="G95" s="374" t="s">
        <v>2714</v>
      </c>
      <c r="H95" s="956"/>
      <c r="I95" s="956"/>
      <c r="J95" s="956"/>
      <c r="K95" s="956"/>
      <c r="L95" s="950"/>
      <c r="M95" s="956"/>
      <c r="N95" s="956"/>
      <c r="O95" s="961"/>
      <c r="P95" s="950"/>
      <c r="Q95" s="950"/>
      <c r="R95" s="950"/>
    </row>
    <row r="96" spans="1:18" ht="12.75" customHeight="1">
      <c r="A96" s="964"/>
      <c r="B96" s="964"/>
      <c r="C96" s="964"/>
      <c r="D96" s="956"/>
      <c r="E96" s="950"/>
      <c r="F96" s="374" t="s">
        <v>2715</v>
      </c>
      <c r="G96" s="374" t="s">
        <v>2716</v>
      </c>
      <c r="H96" s="956"/>
      <c r="I96" s="956"/>
      <c r="J96" s="956"/>
      <c r="K96" s="956"/>
      <c r="L96" s="950"/>
      <c r="M96" s="956"/>
      <c r="N96" s="956"/>
      <c r="O96" s="961"/>
      <c r="P96" s="950"/>
      <c r="Q96" s="950"/>
      <c r="R96" s="950"/>
    </row>
    <row r="97" spans="1:18" ht="12.75" customHeight="1">
      <c r="A97" s="964"/>
      <c r="B97" s="964"/>
      <c r="C97" s="964"/>
      <c r="D97" s="956"/>
      <c r="E97" s="950"/>
      <c r="F97" s="374" t="s">
        <v>2717</v>
      </c>
      <c r="G97" s="374" t="s">
        <v>2718</v>
      </c>
      <c r="H97" s="956"/>
      <c r="I97" s="956"/>
      <c r="J97" s="956"/>
      <c r="K97" s="956"/>
      <c r="L97" s="950"/>
      <c r="M97" s="956"/>
      <c r="N97" s="956"/>
      <c r="O97" s="961"/>
      <c r="P97" s="950"/>
      <c r="Q97" s="950"/>
      <c r="R97" s="950"/>
    </row>
    <row r="98" spans="1:18" ht="12.75" customHeight="1">
      <c r="A98" s="964"/>
      <c r="B98" s="964"/>
      <c r="C98" s="964"/>
      <c r="D98" s="956"/>
      <c r="E98" s="950"/>
      <c r="F98" s="374" t="s">
        <v>2719</v>
      </c>
      <c r="G98" s="374" t="s">
        <v>2720</v>
      </c>
      <c r="H98" s="956"/>
      <c r="I98" s="956"/>
      <c r="J98" s="956"/>
      <c r="K98" s="956"/>
      <c r="L98" s="950"/>
      <c r="M98" s="956"/>
      <c r="N98" s="956"/>
      <c r="O98" s="961"/>
      <c r="P98" s="950"/>
      <c r="Q98" s="950"/>
      <c r="R98" s="950"/>
    </row>
    <row r="99" spans="1:18" ht="12.75" customHeight="1">
      <c r="A99" s="964"/>
      <c r="B99" s="964"/>
      <c r="C99" s="964"/>
      <c r="D99" s="956"/>
      <c r="E99" s="950"/>
      <c r="F99" s="374" t="s">
        <v>2721</v>
      </c>
      <c r="G99" s="374" t="s">
        <v>2722</v>
      </c>
      <c r="H99" s="956"/>
      <c r="I99" s="956"/>
      <c r="J99" s="956"/>
      <c r="K99" s="956"/>
      <c r="L99" s="950"/>
      <c r="M99" s="956"/>
      <c r="N99" s="956"/>
      <c r="O99" s="961"/>
      <c r="P99" s="950"/>
      <c r="Q99" s="950"/>
      <c r="R99" s="950"/>
    </row>
    <row r="100" spans="1:18" ht="12.75" customHeight="1">
      <c r="A100" s="964"/>
      <c r="B100" s="964"/>
      <c r="C100" s="964"/>
      <c r="D100" s="956"/>
      <c r="E100" s="950"/>
      <c r="F100" s="374" t="s">
        <v>2723</v>
      </c>
      <c r="G100" s="374" t="s">
        <v>2724</v>
      </c>
      <c r="H100" s="956"/>
      <c r="I100" s="956"/>
      <c r="J100" s="956"/>
      <c r="K100" s="956"/>
      <c r="L100" s="950"/>
      <c r="M100" s="956"/>
      <c r="N100" s="956"/>
      <c r="O100" s="961"/>
      <c r="P100" s="950"/>
      <c r="Q100" s="950"/>
      <c r="R100" s="950"/>
    </row>
    <row r="101" spans="1:18" ht="12.75" customHeight="1">
      <c r="A101" s="964"/>
      <c r="B101" s="964"/>
      <c r="C101" s="964"/>
      <c r="D101" s="956"/>
      <c r="E101" s="950"/>
      <c r="F101" s="374" t="s">
        <v>2725</v>
      </c>
      <c r="G101" s="374" t="s">
        <v>2726</v>
      </c>
      <c r="H101" s="956"/>
      <c r="I101" s="956"/>
      <c r="J101" s="956"/>
      <c r="K101" s="956"/>
      <c r="L101" s="950"/>
      <c r="M101" s="956"/>
      <c r="N101" s="956"/>
      <c r="O101" s="961"/>
      <c r="P101" s="950"/>
      <c r="Q101" s="950"/>
      <c r="R101" s="950"/>
    </row>
    <row r="102" spans="1:18" ht="12.75" customHeight="1">
      <c r="A102" s="964"/>
      <c r="B102" s="964"/>
      <c r="C102" s="964"/>
      <c r="D102" s="956"/>
      <c r="E102" s="950"/>
      <c r="F102" s="374" t="s">
        <v>2727</v>
      </c>
      <c r="G102" s="374" t="s">
        <v>2728</v>
      </c>
      <c r="H102" s="956"/>
      <c r="I102" s="956"/>
      <c r="J102" s="956"/>
      <c r="K102" s="956"/>
      <c r="L102" s="950"/>
      <c r="M102" s="956"/>
      <c r="N102" s="956"/>
      <c r="O102" s="961"/>
      <c r="P102" s="950"/>
      <c r="Q102" s="950"/>
      <c r="R102" s="950"/>
    </row>
    <row r="103" spans="1:18" ht="12.75" customHeight="1">
      <c r="A103" s="964"/>
      <c r="B103" s="964"/>
      <c r="C103" s="964"/>
      <c r="D103" s="956"/>
      <c r="E103" s="950"/>
      <c r="F103" s="374" t="s">
        <v>2729</v>
      </c>
      <c r="G103" s="374" t="s">
        <v>2730</v>
      </c>
      <c r="H103" s="956"/>
      <c r="I103" s="956"/>
      <c r="J103" s="956"/>
      <c r="K103" s="956"/>
      <c r="L103" s="950"/>
      <c r="M103" s="956"/>
      <c r="N103" s="956"/>
      <c r="O103" s="961"/>
      <c r="P103" s="950"/>
      <c r="Q103" s="950"/>
      <c r="R103" s="950"/>
    </row>
    <row r="104" spans="1:18" ht="12.75" customHeight="1">
      <c r="A104" s="964"/>
      <c r="B104" s="964"/>
      <c r="C104" s="964"/>
      <c r="D104" s="956"/>
      <c r="E104" s="950"/>
      <c r="F104" s="374" t="s">
        <v>2731</v>
      </c>
      <c r="G104" s="374" t="s">
        <v>2732</v>
      </c>
      <c r="H104" s="956"/>
      <c r="I104" s="956"/>
      <c r="J104" s="956"/>
      <c r="K104" s="956"/>
      <c r="L104" s="950"/>
      <c r="M104" s="956"/>
      <c r="N104" s="956"/>
      <c r="O104" s="961"/>
      <c r="P104" s="950"/>
      <c r="Q104" s="950"/>
      <c r="R104" s="950"/>
    </row>
    <row r="105" spans="1:18" ht="12.75" customHeight="1">
      <c r="A105" s="964"/>
      <c r="B105" s="964"/>
      <c r="C105" s="964"/>
      <c r="D105" s="956"/>
      <c r="E105" s="950"/>
      <c r="F105" s="374" t="s">
        <v>2733</v>
      </c>
      <c r="G105" s="374" t="s">
        <v>2734</v>
      </c>
      <c r="H105" s="956"/>
      <c r="I105" s="956"/>
      <c r="J105" s="956"/>
      <c r="K105" s="956"/>
      <c r="L105" s="950"/>
      <c r="M105" s="956"/>
      <c r="N105" s="956"/>
      <c r="O105" s="961"/>
      <c r="P105" s="950"/>
      <c r="Q105" s="950"/>
      <c r="R105" s="950"/>
    </row>
    <row r="106" spans="1:18" ht="12.75" customHeight="1">
      <c r="A106" s="964"/>
      <c r="B106" s="964"/>
      <c r="C106" s="964"/>
      <c r="D106" s="956"/>
      <c r="E106" s="950"/>
      <c r="F106" s="374" t="s">
        <v>2735</v>
      </c>
      <c r="G106" s="374" t="s">
        <v>2736</v>
      </c>
      <c r="H106" s="956"/>
      <c r="I106" s="956"/>
      <c r="J106" s="956"/>
      <c r="K106" s="956"/>
      <c r="L106" s="950"/>
      <c r="M106" s="956"/>
      <c r="N106" s="956"/>
      <c r="O106" s="961"/>
      <c r="P106" s="950"/>
      <c r="Q106" s="950"/>
      <c r="R106" s="950"/>
    </row>
    <row r="107" spans="1:18" ht="12.75" customHeight="1">
      <c r="A107" s="964"/>
      <c r="B107" s="964"/>
      <c r="C107" s="964"/>
      <c r="D107" s="956"/>
      <c r="E107" s="950"/>
      <c r="F107" s="374" t="s">
        <v>2737</v>
      </c>
      <c r="G107" s="374" t="s">
        <v>2738</v>
      </c>
      <c r="H107" s="956"/>
      <c r="I107" s="956"/>
      <c r="J107" s="956"/>
      <c r="K107" s="956"/>
      <c r="L107" s="950"/>
      <c r="M107" s="956"/>
      <c r="N107" s="956"/>
      <c r="O107" s="961"/>
      <c r="P107" s="950"/>
      <c r="Q107" s="950"/>
      <c r="R107" s="950"/>
    </row>
    <row r="108" spans="1:18" ht="12.75" customHeight="1">
      <c r="A108" s="964"/>
      <c r="B108" s="964"/>
      <c r="C108" s="964"/>
      <c r="D108" s="956"/>
      <c r="E108" s="950"/>
      <c r="F108" s="374" t="s">
        <v>2739</v>
      </c>
      <c r="G108" s="374" t="s">
        <v>2740</v>
      </c>
      <c r="H108" s="956"/>
      <c r="I108" s="956"/>
      <c r="J108" s="956"/>
      <c r="K108" s="956"/>
      <c r="L108" s="950"/>
      <c r="M108" s="956"/>
      <c r="N108" s="956"/>
      <c r="O108" s="961"/>
      <c r="P108" s="950"/>
      <c r="Q108" s="950"/>
      <c r="R108" s="950"/>
    </row>
    <row r="109" spans="1:18" ht="12.75" customHeight="1">
      <c r="A109" s="964"/>
      <c r="B109" s="964"/>
      <c r="C109" s="964"/>
      <c r="D109" s="956"/>
      <c r="E109" s="950"/>
      <c r="F109" s="374" t="s">
        <v>2741</v>
      </c>
      <c r="G109" s="374" t="s">
        <v>2742</v>
      </c>
      <c r="H109" s="956"/>
      <c r="I109" s="956"/>
      <c r="J109" s="956"/>
      <c r="K109" s="956"/>
      <c r="L109" s="950"/>
      <c r="M109" s="956"/>
      <c r="N109" s="956"/>
      <c r="O109" s="961"/>
      <c r="P109" s="950"/>
      <c r="Q109" s="950"/>
      <c r="R109" s="950"/>
    </row>
    <row r="110" spans="1:18" ht="12.75" customHeight="1">
      <c r="A110" s="964"/>
      <c r="B110" s="964"/>
      <c r="C110" s="964"/>
      <c r="D110" s="956"/>
      <c r="E110" s="950"/>
      <c r="F110" s="374" t="s">
        <v>2743</v>
      </c>
      <c r="G110" s="374" t="s">
        <v>2744</v>
      </c>
      <c r="H110" s="956"/>
      <c r="I110" s="956"/>
      <c r="J110" s="956"/>
      <c r="K110" s="956"/>
      <c r="L110" s="950"/>
      <c r="M110" s="956"/>
      <c r="N110" s="956"/>
      <c r="O110" s="961"/>
      <c r="P110" s="950"/>
      <c r="Q110" s="950"/>
      <c r="R110" s="950"/>
    </row>
    <row r="111" spans="1:18" ht="12.75" customHeight="1">
      <c r="A111" s="964"/>
      <c r="B111" s="964"/>
      <c r="C111" s="964"/>
      <c r="D111" s="956"/>
      <c r="E111" s="950"/>
      <c r="F111" s="374" t="s">
        <v>2745</v>
      </c>
      <c r="G111" s="374" t="s">
        <v>2746</v>
      </c>
      <c r="H111" s="956"/>
      <c r="I111" s="956"/>
      <c r="J111" s="956"/>
      <c r="K111" s="956"/>
      <c r="L111" s="950"/>
      <c r="M111" s="956"/>
      <c r="N111" s="956"/>
      <c r="O111" s="961"/>
      <c r="P111" s="950"/>
      <c r="Q111" s="950"/>
      <c r="R111" s="950"/>
    </row>
    <row r="112" spans="1:18" ht="12.75" customHeight="1">
      <c r="A112" s="964"/>
      <c r="B112" s="964"/>
      <c r="C112" s="964"/>
      <c r="D112" s="956"/>
      <c r="E112" s="950"/>
      <c r="F112" s="374" t="s">
        <v>2747</v>
      </c>
      <c r="G112" s="374" t="s">
        <v>2748</v>
      </c>
      <c r="H112" s="956"/>
      <c r="I112" s="956"/>
      <c r="J112" s="956"/>
      <c r="K112" s="956"/>
      <c r="L112" s="950"/>
      <c r="M112" s="956"/>
      <c r="N112" s="956"/>
      <c r="O112" s="961"/>
      <c r="P112" s="950"/>
      <c r="Q112" s="950"/>
      <c r="R112" s="950"/>
    </row>
    <row r="113" spans="1:18" ht="12.75" customHeight="1">
      <c r="A113" s="964"/>
      <c r="B113" s="964"/>
      <c r="C113" s="964"/>
      <c r="D113" s="956"/>
      <c r="E113" s="950"/>
      <c r="F113" s="374" t="s">
        <v>2749</v>
      </c>
      <c r="G113" s="374" t="s">
        <v>2750</v>
      </c>
      <c r="H113" s="956"/>
      <c r="I113" s="956"/>
      <c r="J113" s="956"/>
      <c r="K113" s="956"/>
      <c r="L113" s="950"/>
      <c r="M113" s="956"/>
      <c r="N113" s="956"/>
      <c r="O113" s="961"/>
      <c r="P113" s="950"/>
      <c r="Q113" s="950"/>
      <c r="R113" s="950"/>
    </row>
    <row r="114" spans="1:18" ht="12.75" customHeight="1">
      <c r="A114" s="964"/>
      <c r="B114" s="964"/>
      <c r="C114" s="964"/>
      <c r="D114" s="956"/>
      <c r="E114" s="950"/>
      <c r="F114" s="374" t="s">
        <v>2751</v>
      </c>
      <c r="G114" s="374" t="s">
        <v>2752</v>
      </c>
      <c r="H114" s="956"/>
      <c r="I114" s="956"/>
      <c r="J114" s="956"/>
      <c r="K114" s="956"/>
      <c r="L114" s="950"/>
      <c r="M114" s="956"/>
      <c r="N114" s="956"/>
      <c r="O114" s="961"/>
      <c r="P114" s="950"/>
      <c r="Q114" s="950"/>
      <c r="R114" s="950"/>
    </row>
    <row r="115" spans="1:18" ht="12.75" customHeight="1">
      <c r="A115" s="964"/>
      <c r="B115" s="964"/>
      <c r="C115" s="964"/>
      <c r="D115" s="956"/>
      <c r="E115" s="950"/>
      <c r="F115" s="374" t="s">
        <v>2753</v>
      </c>
      <c r="G115" s="374" t="s">
        <v>2754</v>
      </c>
      <c r="H115" s="956"/>
      <c r="I115" s="956"/>
      <c r="J115" s="956"/>
      <c r="K115" s="956"/>
      <c r="L115" s="950"/>
      <c r="M115" s="956"/>
      <c r="N115" s="956"/>
      <c r="O115" s="961"/>
      <c r="P115" s="950"/>
      <c r="Q115" s="950"/>
      <c r="R115" s="950"/>
    </row>
    <row r="116" spans="1:18" ht="12.75" customHeight="1">
      <c r="A116" s="964"/>
      <c r="B116" s="964"/>
      <c r="C116" s="964"/>
      <c r="D116" s="956"/>
      <c r="E116" s="950"/>
      <c r="F116" s="374" t="s">
        <v>2755</v>
      </c>
      <c r="G116" s="374" t="s">
        <v>2756</v>
      </c>
      <c r="H116" s="956"/>
      <c r="I116" s="956"/>
      <c r="J116" s="956"/>
      <c r="K116" s="956"/>
      <c r="L116" s="950"/>
      <c r="M116" s="956"/>
      <c r="N116" s="956"/>
      <c r="O116" s="961"/>
      <c r="P116" s="950"/>
      <c r="Q116" s="950"/>
      <c r="R116" s="950"/>
    </row>
    <row r="117" spans="1:18" ht="12.75" customHeight="1">
      <c r="A117" s="964"/>
      <c r="B117" s="964"/>
      <c r="C117" s="964"/>
      <c r="D117" s="956"/>
      <c r="E117" s="950"/>
      <c r="F117" s="374" t="s">
        <v>2757</v>
      </c>
      <c r="G117" s="374" t="s">
        <v>2758</v>
      </c>
      <c r="H117" s="956"/>
      <c r="I117" s="956"/>
      <c r="J117" s="956"/>
      <c r="K117" s="956"/>
      <c r="L117" s="950"/>
      <c r="M117" s="956"/>
      <c r="N117" s="956"/>
      <c r="O117" s="961"/>
      <c r="P117" s="950"/>
      <c r="Q117" s="950"/>
      <c r="R117" s="950"/>
    </row>
    <row r="118" spans="1:18" ht="10.5" customHeight="1">
      <c r="A118" s="964"/>
      <c r="B118" s="964"/>
      <c r="C118" s="964"/>
      <c r="D118" s="956"/>
      <c r="E118" s="950"/>
      <c r="F118" s="374" t="s">
        <v>2759</v>
      </c>
      <c r="G118" s="374" t="s">
        <v>2760</v>
      </c>
      <c r="H118" s="956"/>
      <c r="I118" s="956"/>
      <c r="J118" s="956"/>
      <c r="K118" s="956"/>
      <c r="L118" s="950"/>
      <c r="M118" s="956"/>
      <c r="N118" s="956"/>
      <c r="O118" s="961"/>
      <c r="P118" s="950"/>
      <c r="Q118" s="950"/>
      <c r="R118" s="950"/>
    </row>
    <row r="119" spans="1:18" ht="15" customHeight="1">
      <c r="A119" s="964"/>
      <c r="B119" s="964"/>
      <c r="C119" s="964"/>
      <c r="D119" s="957"/>
      <c r="E119" s="951"/>
      <c r="F119" s="374" t="s">
        <v>2761</v>
      </c>
      <c r="G119" s="374" t="s">
        <v>2762</v>
      </c>
      <c r="H119" s="957"/>
      <c r="I119" s="957"/>
      <c r="J119" s="957"/>
      <c r="K119" s="957"/>
      <c r="L119" s="951"/>
      <c r="M119" s="957"/>
      <c r="N119" s="957"/>
      <c r="O119" s="961"/>
      <c r="P119" s="951"/>
      <c r="Q119" s="951"/>
      <c r="R119" s="951"/>
    </row>
    <row r="120" spans="1:18">
      <c r="A120" s="243" t="s">
        <v>3857</v>
      </c>
      <c r="B120" s="242"/>
      <c r="C120" s="239"/>
      <c r="D120" s="240"/>
      <c r="E120" s="438"/>
      <c r="F120" s="240"/>
      <c r="G120" s="240"/>
      <c r="H120" s="240"/>
      <c r="I120" s="240"/>
      <c r="J120" s="240"/>
      <c r="K120" s="240"/>
      <c r="L120" s="240"/>
      <c r="M120" s="240"/>
      <c r="N120" s="240"/>
      <c r="O120" s="240"/>
      <c r="P120" s="240"/>
      <c r="Q120" s="240"/>
      <c r="R120" s="341"/>
    </row>
  </sheetData>
  <sortState xmlns:xlrd2="http://schemas.microsoft.com/office/spreadsheetml/2017/richdata2" ref="A44:R94">
    <sortCondition ref="A44:A94"/>
  </sortState>
  <mergeCells count="117">
    <mergeCell ref="C62:C64"/>
    <mergeCell ref="D62:D64"/>
    <mergeCell ref="E65:E67"/>
    <mergeCell ref="H65:H67"/>
    <mergeCell ref="I65:I67"/>
    <mergeCell ref="J65:J67"/>
    <mergeCell ref="D68:D93"/>
    <mergeCell ref="M94:M119"/>
    <mergeCell ref="N94:N119"/>
    <mergeCell ref="C68:C93"/>
    <mergeCell ref="E68:E93"/>
    <mergeCell ref="H68:H93"/>
    <mergeCell ref="I68:I93"/>
    <mergeCell ref="J68:J93"/>
    <mergeCell ref="K68:K93"/>
    <mergeCell ref="E94:E119"/>
    <mergeCell ref="H94:H119"/>
    <mergeCell ref="I94:I119"/>
    <mergeCell ref="J94:J119"/>
    <mergeCell ref="K94:K119"/>
    <mergeCell ref="N68:N93"/>
    <mergeCell ref="E62:E64"/>
    <mergeCell ref="H62:H64"/>
    <mergeCell ref="I62:I64"/>
    <mergeCell ref="H3:K3"/>
    <mergeCell ref="F3:G3"/>
    <mergeCell ref="O94:O119"/>
    <mergeCell ref="P94:P119"/>
    <mergeCell ref="A65:A67"/>
    <mergeCell ref="L65:L67"/>
    <mergeCell ref="M65:M67"/>
    <mergeCell ref="N65:N67"/>
    <mergeCell ref="L94:L119"/>
    <mergeCell ref="K65:K67"/>
    <mergeCell ref="P65:P67"/>
    <mergeCell ref="B65:B67"/>
    <mergeCell ref="C65:C67"/>
    <mergeCell ref="D65:D67"/>
    <mergeCell ref="O65:O67"/>
    <mergeCell ref="L68:L93"/>
    <mergeCell ref="A68:A93"/>
    <mergeCell ref="B68:B93"/>
    <mergeCell ref="A94:A119"/>
    <mergeCell ref="A62:A64"/>
    <mergeCell ref="B62:B64"/>
    <mergeCell ref="B94:B119"/>
    <mergeCell ref="C94:C119"/>
    <mergeCell ref="D94:D119"/>
    <mergeCell ref="K62:K64"/>
    <mergeCell ref="L62:L64"/>
    <mergeCell ref="M62:M64"/>
    <mergeCell ref="N62:N64"/>
    <mergeCell ref="J62:J64"/>
    <mergeCell ref="G59:G60"/>
    <mergeCell ref="H59:H60"/>
    <mergeCell ref="I59:I60"/>
    <mergeCell ref="J59:J60"/>
    <mergeCell ref="K59:K60"/>
    <mergeCell ref="L59:L60"/>
    <mergeCell ref="M59:M60"/>
    <mergeCell ref="N59:N60"/>
    <mergeCell ref="Q68:Q93"/>
    <mergeCell ref="O68:O93"/>
    <mergeCell ref="P68:P93"/>
    <mergeCell ref="M68:M93"/>
    <mergeCell ref="R94:R119"/>
    <mergeCell ref="R68:R93"/>
    <mergeCell ref="Q94:Q119"/>
    <mergeCell ref="P21:P42"/>
    <mergeCell ref="Q21:Q42"/>
    <mergeCell ref="R21:R42"/>
    <mergeCell ref="R62:R64"/>
    <mergeCell ref="O59:O60"/>
    <mergeCell ref="P59:P60"/>
    <mergeCell ref="Q59:Q60"/>
    <mergeCell ref="R59:R60"/>
    <mergeCell ref="R65:R67"/>
    <mergeCell ref="Q65:Q67"/>
    <mergeCell ref="O62:O64"/>
    <mergeCell ref="P62:P64"/>
    <mergeCell ref="Q62:Q64"/>
    <mergeCell ref="K10:K16"/>
    <mergeCell ref="K21:K42"/>
    <mergeCell ref="B21:B42"/>
    <mergeCell ref="H21:H42"/>
    <mergeCell ref="I21:I42"/>
    <mergeCell ref="R10:R16"/>
    <mergeCell ref="Q10:Q16"/>
    <mergeCell ref="P10:P16"/>
    <mergeCell ref="L10:L16"/>
    <mergeCell ref="D21:D42"/>
    <mergeCell ref="E21:E42"/>
    <mergeCell ref="J21:J42"/>
    <mergeCell ref="A59:A60"/>
    <mergeCell ref="B59:B60"/>
    <mergeCell ref="C59:C60"/>
    <mergeCell ref="D59:D60"/>
    <mergeCell ref="E59:E60"/>
    <mergeCell ref="O4:Q4"/>
    <mergeCell ref="D10:D16"/>
    <mergeCell ref="E10:E16"/>
    <mergeCell ref="A21:A42"/>
    <mergeCell ref="A10:A16"/>
    <mergeCell ref="B10:B16"/>
    <mergeCell ref="C10:C16"/>
    <mergeCell ref="C21:C42"/>
    <mergeCell ref="O21:O42"/>
    <mergeCell ref="M21:M42"/>
    <mergeCell ref="L21:L42"/>
    <mergeCell ref="N21:N42"/>
    <mergeCell ref="M10:M16"/>
    <mergeCell ref="N10:N16"/>
    <mergeCell ref="O10:O16"/>
    <mergeCell ref="H4:K4"/>
    <mergeCell ref="H10:H16"/>
    <mergeCell ref="I10:I16"/>
    <mergeCell ref="J10:J16"/>
  </mergeCells>
  <pageMargins left="0.25" right="0.25" top="0.75" bottom="0.75" header="0.3" footer="0.3"/>
  <pageSetup paperSize="8" scale="44"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1" stopIfTrue="1" id="{80DD5BCC-E8D6-4E81-BE61-C8DDFABA2DFE}">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0A65F57F-319D-4166-9932-ED5AC02F85F8}">
            <xm:f>'C:\Windows\system32\IC.Green.Net\IC_User_DFS\Users\deel1\Desktop\[Maternity Services Data Set Technical Output Specification.xlsm]MAT101Booking'!#REF!=yes</xm:f>
            <x14:dxf>
              <fill>
                <patternFill>
                  <bgColor indexed="43"/>
                </patternFill>
              </fill>
            </x14:dxf>
          </x14:cfRule>
          <xm:sqref>N43</xm:sqref>
        </x14:conditionalFormatting>
        <x14:conditionalFormatting xmlns:xm="http://schemas.microsoft.com/office/excel/2006/main">
          <x14:cfRule type="expression" priority="5" stopIfTrue="1" id="{5E0190B4-D1B7-4BD7-972A-3718336B01C4}">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1FFA3483-53A4-48C3-A78E-FC0C0DEFB561}">
            <xm:f>'C:\Windows\system32\IC.Green.Net\IC_User_DFS\Users\deel1\Desktop\[Maternity Services Data Set Technical Output Specification.xlsm]MAT101Booking'!#REF!=yes</xm:f>
            <x14:dxf>
              <fill>
                <patternFill>
                  <bgColor indexed="43"/>
                </patternFill>
              </fill>
            </x14:dxf>
          </x14:cfRule>
          <xm:sqref>N44</xm:sqref>
        </x14:conditionalFormatting>
        <x14:conditionalFormatting xmlns:xm="http://schemas.microsoft.com/office/excel/2006/main">
          <x14:cfRule type="expression" priority="3" stopIfTrue="1" id="{90D55FFC-6DF3-4185-AE33-40F06FB83621}">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F9DC5D86-80E6-4D8F-9B31-ED47BB396B44}">
            <xm:f>'C:\Windows\system32\IC.Green.Net\IC_User_DFS\Users\deel1\Desktop\[Maternity Services Data Set Technical Output Specification.xlsm]MAT101Booking'!#REF!=yes</xm:f>
            <x14:dxf>
              <fill>
                <patternFill>
                  <bgColor indexed="43"/>
                </patternFill>
              </fill>
            </x14:dxf>
          </x14:cfRule>
          <xm:sqref>N45</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8">
    <tabColor theme="4" tint="0.59999389629810485"/>
    <pageSetUpPr fitToPage="1"/>
  </sheetPr>
  <dimension ref="A1:R26"/>
  <sheetViews>
    <sheetView zoomScaleNormal="100" workbookViewId="0"/>
  </sheetViews>
  <sheetFormatPr defaultRowHeight="13.2"/>
  <cols>
    <col min="1" max="1" width="9.77734375" customWidth="1"/>
    <col min="2" max="3" width="14" customWidth="1"/>
    <col min="4" max="4" width="30.77734375" customWidth="1"/>
    <col min="5" max="5" width="14" style="12" customWidth="1"/>
    <col min="6" max="6" width="10.77734375" customWidth="1"/>
    <col min="7" max="7" width="30.77734375" customWidth="1"/>
    <col min="8" max="9" width="11.5546875" customWidth="1"/>
    <col min="10" max="10" width="10.21875" customWidth="1"/>
    <col min="11" max="11" width="39.5546875" customWidth="1"/>
    <col min="12" max="12" width="14.21875" style="7" customWidth="1"/>
    <col min="13" max="13" width="102" customWidth="1"/>
    <col min="14" max="14" width="43.77734375" customWidth="1"/>
    <col min="15" max="15" width="13.77734375" customWidth="1"/>
    <col min="16" max="16" width="12.5546875" customWidth="1"/>
    <col min="17" max="17" width="13.77734375" customWidth="1"/>
    <col min="18" max="18" width="13.21875" customWidth="1"/>
  </cols>
  <sheetData>
    <row r="1" spans="1:18" s="12" customFormat="1">
      <c r="A1" s="490" t="s">
        <v>2075</v>
      </c>
      <c r="B1" s="490" t="s">
        <v>2075</v>
      </c>
      <c r="C1" s="490" t="s">
        <v>2075</v>
      </c>
      <c r="D1" s="490" t="s">
        <v>2075</v>
      </c>
      <c r="E1" s="490" t="s">
        <v>2075</v>
      </c>
      <c r="F1" s="490" t="s">
        <v>2075</v>
      </c>
      <c r="G1" s="490" t="s">
        <v>2075</v>
      </c>
      <c r="H1" s="490" t="s">
        <v>2078</v>
      </c>
      <c r="I1" s="490" t="s">
        <v>2078</v>
      </c>
      <c r="J1" s="490" t="s">
        <v>2078</v>
      </c>
      <c r="K1" s="490" t="s">
        <v>2078</v>
      </c>
      <c r="L1" s="490" t="s">
        <v>2075</v>
      </c>
      <c r="M1" s="490" t="s">
        <v>2078</v>
      </c>
      <c r="N1" s="490" t="s">
        <v>2078</v>
      </c>
      <c r="O1" s="490" t="s">
        <v>2078</v>
      </c>
      <c r="P1" s="490" t="s">
        <v>2078</v>
      </c>
      <c r="Q1" s="490" t="s">
        <v>2078</v>
      </c>
      <c r="R1" s="490" t="s">
        <v>2075</v>
      </c>
    </row>
    <row r="2" spans="1:18" s="8" customFormat="1" ht="10.199999999999999">
      <c r="A2" s="238" t="s">
        <v>3858</v>
      </c>
      <c r="B2" s="234"/>
      <c r="C2" s="230"/>
      <c r="D2" s="227"/>
      <c r="E2" s="434"/>
      <c r="F2" s="227"/>
      <c r="G2" s="227"/>
      <c r="H2" s="227"/>
      <c r="I2" s="227"/>
      <c r="J2" s="227"/>
      <c r="K2" s="227"/>
      <c r="L2" s="227"/>
      <c r="M2" s="228"/>
      <c r="N2" s="227"/>
      <c r="O2" s="227"/>
      <c r="P2" s="227"/>
      <c r="Q2" s="227"/>
      <c r="R2" s="229"/>
    </row>
    <row r="3" spans="1:18" ht="86.25" customHeight="1">
      <c r="A3" s="582" t="s">
        <v>153</v>
      </c>
      <c r="B3" s="583"/>
      <c r="C3" s="584"/>
      <c r="D3" s="584"/>
      <c r="E3" s="585"/>
      <c r="F3" s="1044" t="s">
        <v>3859</v>
      </c>
      <c r="G3" s="1045"/>
      <c r="H3" s="1044" t="s">
        <v>3860</v>
      </c>
      <c r="I3" s="1045"/>
      <c r="J3" s="1045"/>
      <c r="K3" s="1046"/>
      <c r="L3" s="578" t="s">
        <v>2952</v>
      </c>
      <c r="M3" s="579" t="str">
        <f>"Group-level error/warning messages:"&amp;"
"&amp;IF(VLOOKUP(LEFT($A3,6),MDI,20,0)=0,"",VLOOKUP(LEFT($A3,6),MDI,20,0))</f>
        <v>Group-level error/warning messages:
CYP10502 - Group rejected - No valid CYP101 group transmitted for this Service Request Identifier. Service Request Identifier=&lt;C105902&gt;
CYP10511 - Group rejected - More than one CYP105 provided for this Service Request Identifier + Onward Referral Date + Onward Referral Reason (Community Care). Service Request Identifier=&lt;C105902&gt; Onward Referral Date=&lt;C105010&gt; Onward Referral Reason (Community Care)=&lt;C105020&gt;</v>
      </c>
      <c r="N3" s="580"/>
      <c r="O3" s="580"/>
      <c r="P3" s="580"/>
      <c r="Q3" s="580"/>
      <c r="R3" s="581"/>
    </row>
    <row r="4" spans="1:18" ht="83.85" customHeight="1">
      <c r="A4" s="212" t="s">
        <v>2084</v>
      </c>
      <c r="B4" s="211" t="s">
        <v>2122</v>
      </c>
      <c r="C4" s="211" t="s">
        <v>162</v>
      </c>
      <c r="D4" s="211" t="s">
        <v>87</v>
      </c>
      <c r="E4" s="216" t="s">
        <v>116</v>
      </c>
      <c r="F4" s="216" t="s">
        <v>2092</v>
      </c>
      <c r="G4" s="211" t="s">
        <v>76</v>
      </c>
      <c r="H4" s="910" t="s">
        <v>2324</v>
      </c>
      <c r="I4" s="911"/>
      <c r="J4" s="911"/>
      <c r="K4" s="912"/>
      <c r="L4" s="213" t="s">
        <v>2124</v>
      </c>
      <c r="M4" s="211" t="s">
        <v>771</v>
      </c>
      <c r="N4" s="211" t="s">
        <v>2125</v>
      </c>
      <c r="O4" s="910" t="s">
        <v>2126</v>
      </c>
      <c r="P4" s="911"/>
      <c r="Q4" s="912"/>
      <c r="R4" s="211" t="s">
        <v>2115</v>
      </c>
    </row>
    <row r="5" spans="1:18" ht="45.75" customHeight="1">
      <c r="A5" s="211"/>
      <c r="B5" s="211"/>
      <c r="C5" s="211"/>
      <c r="D5" s="211"/>
      <c r="E5" s="216"/>
      <c r="F5" s="211"/>
      <c r="G5" s="211"/>
      <c r="H5" s="216" t="s">
        <v>2127</v>
      </c>
      <c r="I5" s="216" t="s">
        <v>2128</v>
      </c>
      <c r="J5" s="216" t="s">
        <v>2129</v>
      </c>
      <c r="K5" s="216" t="s">
        <v>767</v>
      </c>
      <c r="L5" s="213"/>
      <c r="M5" s="211"/>
      <c r="N5" s="211" t="s">
        <v>2130</v>
      </c>
      <c r="O5" s="211" t="s">
        <v>2131</v>
      </c>
      <c r="P5" s="211" t="s">
        <v>2132</v>
      </c>
      <c r="Q5" s="211" t="s">
        <v>2133</v>
      </c>
      <c r="R5" s="211"/>
    </row>
    <row r="6" spans="1:18" s="8" customFormat="1" ht="90" customHeight="1">
      <c r="A6" s="195" t="s">
        <v>3861</v>
      </c>
      <c r="B6" s="16" t="s">
        <v>991</v>
      </c>
      <c r="C6" s="16" t="s">
        <v>3116</v>
      </c>
      <c r="D6" s="9" t="s">
        <v>3712</v>
      </c>
      <c r="E6" s="49" t="s">
        <v>146</v>
      </c>
      <c r="F6" s="58"/>
      <c r="G6" s="58"/>
      <c r="H6" s="49" t="s">
        <v>2138</v>
      </c>
      <c r="I6" s="49" t="s">
        <v>2138</v>
      </c>
      <c r="J6" s="39" t="s">
        <v>25</v>
      </c>
      <c r="K6" s="9" t="s">
        <v>1294</v>
      </c>
      <c r="L6" s="39" t="s">
        <v>1148</v>
      </c>
      <c r="M6" s="64" t="str">
        <f>IF(VLOOKUP($A6,MDI,20,0)=0,"",VLOOKUP($A6,MDI,20,0))</f>
        <v>CYP10503 - Record rejected - Service Request Identifier is blank.
CYP10504 - Record rejected - Service Request Identifier has incorrect data format. Service Request Identifier=&lt;C105902&gt;</v>
      </c>
      <c r="N6" s="78"/>
      <c r="O6" s="39" t="s">
        <v>2140</v>
      </c>
      <c r="P6" s="108" t="s">
        <v>2140</v>
      </c>
      <c r="Q6" s="108" t="s">
        <v>2140</v>
      </c>
      <c r="R6" s="108" t="s">
        <v>3713</v>
      </c>
    </row>
    <row r="7" spans="1:18" ht="124.5" customHeight="1">
      <c r="A7" s="196" t="s">
        <v>3862</v>
      </c>
      <c r="B7" s="16" t="s">
        <v>3863</v>
      </c>
      <c r="C7" s="16" t="s">
        <v>3864</v>
      </c>
      <c r="D7" s="9" t="s">
        <v>3865</v>
      </c>
      <c r="E7" s="49" t="s">
        <v>2154</v>
      </c>
      <c r="F7" s="9"/>
      <c r="G7" s="9"/>
      <c r="H7" s="49" t="s">
        <v>2138</v>
      </c>
      <c r="I7" s="49" t="s">
        <v>2138</v>
      </c>
      <c r="J7" s="39" t="s">
        <v>25</v>
      </c>
      <c r="K7" s="9" t="s">
        <v>3866</v>
      </c>
      <c r="L7" s="39" t="s">
        <v>1148</v>
      </c>
      <c r="M7" s="64" t="str">
        <f>IF(VLOOKUP($A7,MDI,20,0)=0,"",VLOOKUP($A7,MDI,20,0))</f>
        <v>CYP10505 - Record rejected - Onward Referral Date is blank. Service Request Identifier=&lt;C105902&gt; Local Patient Identifier (Extended)=&lt;C101901&gt;
CYP10506 - Record rejected - Onward Referral Date has incorrect data format. Service Request Identifier=&lt;C105902&gt; Local Patient Identifier (Extended)=&lt;C101901&gt;
CYP10512 - Record rejected - Onward Referral Date is after the Reporting Period End Date. Service Request Identifier=&lt;C105902&gt; Local Patient Identifier (Extended)=&lt;C101901&gt; Onward Referral Date=&lt;C105010&gt;
CYP10513 - Record rejected - Onward Referral Date is before the Referral Request Received Date. Service Request Identifier=&lt;C105902&gt; Local Patient Identifier (Extended)=&lt;C101901&gt; Onward Referral Date=&lt;C105010&gt; Referral Request Received Date=&lt;C101010&gt;</v>
      </c>
      <c r="N7" s="78"/>
      <c r="O7" s="108" t="s">
        <v>2140</v>
      </c>
      <c r="P7" s="108" t="s">
        <v>2140</v>
      </c>
      <c r="Q7" s="108" t="s">
        <v>2140</v>
      </c>
      <c r="R7" s="108" t="s">
        <v>32</v>
      </c>
    </row>
    <row r="8" spans="1:18">
      <c r="A8" s="999" t="s">
        <v>218</v>
      </c>
      <c r="B8" s="1059" t="s">
        <v>219</v>
      </c>
      <c r="C8" s="1059" t="s">
        <v>3867</v>
      </c>
      <c r="D8" s="1051" t="s">
        <v>3868</v>
      </c>
      <c r="E8" s="1053" t="s">
        <v>1213</v>
      </c>
      <c r="F8" s="79" t="s">
        <v>2339</v>
      </c>
      <c r="G8" s="9" t="s">
        <v>3869</v>
      </c>
      <c r="H8" s="1053" t="s">
        <v>25</v>
      </c>
      <c r="I8" s="1053" t="s">
        <v>2138</v>
      </c>
      <c r="J8" s="1053" t="s">
        <v>2148</v>
      </c>
      <c r="K8" s="1089" t="s">
        <v>1294</v>
      </c>
      <c r="L8" s="927" t="s">
        <v>195</v>
      </c>
      <c r="M8" s="921" t="str">
        <f>IF(VLOOKUP($A8,MDI,20,0)=0,"",VLOOKUP($A8,MDI,20,0))</f>
        <v>CYP10507 - Record rejected - Onward Referral Reason (Community Care) has incorrect data format. Service Request Identifier=&lt;C105902&gt; Local Patient Identifier (Extended)=&lt;C101901&gt;
CYP10508 - Warning - Onward Referral Reason (Community Care) contains an invalid national code. Service Request Identifier=&lt;C105902&gt; Local Patient Identifier (Extended)=&lt;C101901&gt; Onward Referral Reason (Community Care)=&lt;C105020&gt;</v>
      </c>
      <c r="N8" s="937"/>
      <c r="O8" s="938" t="s">
        <v>2140</v>
      </c>
      <c r="P8" s="938" t="s">
        <v>2140</v>
      </c>
      <c r="Q8" s="938" t="s">
        <v>2140</v>
      </c>
      <c r="R8" s="938" t="s">
        <v>39</v>
      </c>
    </row>
    <row r="9" spans="1:18">
      <c r="A9" s="1000" t="e">
        <v>#N/A</v>
      </c>
      <c r="B9" s="1060" t="e">
        <v>#N/A</v>
      </c>
      <c r="C9" s="1060"/>
      <c r="D9" s="1052" t="e">
        <v>#N/A</v>
      </c>
      <c r="E9" s="1054" t="e">
        <v>#N/A</v>
      </c>
      <c r="F9" s="79" t="s">
        <v>2342</v>
      </c>
      <c r="G9" s="9" t="s">
        <v>3870</v>
      </c>
      <c r="H9" s="1054" t="e">
        <v>#N/A</v>
      </c>
      <c r="I9" s="1054" t="e">
        <v>#N/A</v>
      </c>
      <c r="J9" s="1054" t="e">
        <v>#N/A</v>
      </c>
      <c r="K9" s="1090" t="e">
        <v>#N/A</v>
      </c>
      <c r="L9" s="928"/>
      <c r="M9" s="922"/>
      <c r="N9" s="937"/>
      <c r="O9" s="938"/>
      <c r="P9" s="938"/>
      <c r="Q9" s="938"/>
      <c r="R9" s="938"/>
    </row>
    <row r="10" spans="1:18">
      <c r="A10" s="1000" t="e">
        <v>#N/A</v>
      </c>
      <c r="B10" s="1060" t="e">
        <v>#N/A</v>
      </c>
      <c r="C10" s="1060"/>
      <c r="D10" s="1052" t="e">
        <v>#N/A</v>
      </c>
      <c r="E10" s="1054" t="e">
        <v>#N/A</v>
      </c>
      <c r="F10" s="79" t="s">
        <v>2344</v>
      </c>
      <c r="G10" s="9" t="s">
        <v>3871</v>
      </c>
      <c r="H10" s="1054" t="e">
        <v>#N/A</v>
      </c>
      <c r="I10" s="1054" t="e">
        <v>#N/A</v>
      </c>
      <c r="J10" s="1054" t="e">
        <v>#N/A</v>
      </c>
      <c r="K10" s="1090" t="e">
        <v>#N/A</v>
      </c>
      <c r="L10" s="928"/>
      <c r="M10" s="922"/>
      <c r="N10" s="937"/>
      <c r="O10" s="938"/>
      <c r="P10" s="938"/>
      <c r="Q10" s="938"/>
      <c r="R10" s="938"/>
    </row>
    <row r="11" spans="1:18">
      <c r="A11" s="1000" t="e">
        <v>#N/A</v>
      </c>
      <c r="B11" s="1060" t="e">
        <v>#N/A</v>
      </c>
      <c r="C11" s="1060"/>
      <c r="D11" s="1052" t="e">
        <v>#N/A</v>
      </c>
      <c r="E11" s="1054" t="e">
        <v>#N/A</v>
      </c>
      <c r="F11" s="79" t="s">
        <v>2346</v>
      </c>
      <c r="G11" s="9" t="s">
        <v>3872</v>
      </c>
      <c r="H11" s="1054" t="e">
        <v>#N/A</v>
      </c>
      <c r="I11" s="1054" t="e">
        <v>#N/A</v>
      </c>
      <c r="J11" s="1054" t="e">
        <v>#N/A</v>
      </c>
      <c r="K11" s="1090" t="e">
        <v>#N/A</v>
      </c>
      <c r="L11" s="928"/>
      <c r="M11" s="922"/>
      <c r="N11" s="937"/>
      <c r="O11" s="938"/>
      <c r="P11" s="938"/>
      <c r="Q11" s="938"/>
      <c r="R11" s="938"/>
    </row>
    <row r="12" spans="1:18" ht="12.75" customHeight="1">
      <c r="A12" s="1000" t="e">
        <v>#N/A</v>
      </c>
      <c r="B12" s="1060" t="e">
        <v>#N/A</v>
      </c>
      <c r="C12" s="1060"/>
      <c r="D12" s="1052" t="e">
        <v>#N/A</v>
      </c>
      <c r="E12" s="1054" t="e">
        <v>#N/A</v>
      </c>
      <c r="F12" s="79">
        <v>96</v>
      </c>
      <c r="G12" s="9" t="s">
        <v>2500</v>
      </c>
      <c r="H12" s="1054" t="e">
        <v>#N/A</v>
      </c>
      <c r="I12" s="1054" t="e">
        <v>#N/A</v>
      </c>
      <c r="J12" s="1054" t="e">
        <v>#N/A</v>
      </c>
      <c r="K12" s="1090" t="e">
        <v>#N/A</v>
      </c>
      <c r="L12" s="928"/>
      <c r="M12" s="922"/>
      <c r="N12" s="937"/>
      <c r="O12" s="938"/>
      <c r="P12" s="938"/>
      <c r="Q12" s="938"/>
      <c r="R12" s="938"/>
    </row>
    <row r="13" spans="1:18" ht="12.75" customHeight="1">
      <c r="A13" s="1000" t="e">
        <v>#N/A</v>
      </c>
      <c r="B13" s="1060" t="e">
        <v>#N/A</v>
      </c>
      <c r="C13" s="1060"/>
      <c r="D13" s="1052" t="e">
        <v>#N/A</v>
      </c>
      <c r="E13" s="1054" t="e">
        <v>#N/A</v>
      </c>
      <c r="F13" s="79" t="s">
        <v>3074</v>
      </c>
      <c r="G13" s="9" t="s">
        <v>3873</v>
      </c>
      <c r="H13" s="1054" t="e">
        <v>#N/A</v>
      </c>
      <c r="I13" s="1054" t="e">
        <v>#N/A</v>
      </c>
      <c r="J13" s="1054" t="e">
        <v>#N/A</v>
      </c>
      <c r="K13" s="1090" t="e">
        <v>#N/A</v>
      </c>
      <c r="L13" s="928"/>
      <c r="M13" s="922"/>
      <c r="N13" s="937"/>
      <c r="O13" s="938"/>
      <c r="P13" s="938"/>
      <c r="Q13" s="938"/>
      <c r="R13" s="938"/>
    </row>
    <row r="14" spans="1:18" ht="12.75" customHeight="1">
      <c r="A14" s="1000" t="e">
        <v>#N/A</v>
      </c>
      <c r="B14" s="1060" t="e">
        <v>#N/A</v>
      </c>
      <c r="C14" s="1061"/>
      <c r="D14" s="1052" t="e">
        <v>#N/A</v>
      </c>
      <c r="E14" s="1054" t="e">
        <v>#N/A</v>
      </c>
      <c r="F14" s="79">
        <v>99</v>
      </c>
      <c r="G14" s="9" t="s">
        <v>3874</v>
      </c>
      <c r="H14" s="1072" t="e">
        <v>#N/A</v>
      </c>
      <c r="I14" s="1072" t="e">
        <v>#N/A</v>
      </c>
      <c r="J14" s="1072" t="e">
        <v>#N/A</v>
      </c>
      <c r="K14" s="1091" t="e">
        <v>#N/A</v>
      </c>
      <c r="L14" s="929"/>
      <c r="M14" s="923"/>
      <c r="N14" s="937"/>
      <c r="O14" s="938"/>
      <c r="P14" s="938"/>
      <c r="Q14" s="938"/>
      <c r="R14" s="938"/>
    </row>
    <row r="15" spans="1:18" ht="69.75" customHeight="1">
      <c r="A15" s="196" t="s">
        <v>152</v>
      </c>
      <c r="B15" s="65" t="s">
        <v>154</v>
      </c>
      <c r="C15" s="65" t="s">
        <v>3875</v>
      </c>
      <c r="D15" s="9" t="s">
        <v>6833</v>
      </c>
      <c r="E15" s="39" t="s">
        <v>138</v>
      </c>
      <c r="F15" s="9"/>
      <c r="G15" s="9"/>
      <c r="H15" s="39" t="s">
        <v>25</v>
      </c>
      <c r="I15" s="39" t="s">
        <v>2138</v>
      </c>
      <c r="J15" s="39" t="s">
        <v>2148</v>
      </c>
      <c r="K15" s="9" t="s">
        <v>3877</v>
      </c>
      <c r="L15" s="39" t="s">
        <v>195</v>
      </c>
      <c r="M15" s="64" t="str">
        <f>IF(VLOOKUP($A15,MDI,20,0)=0,"",VLOOKUP($A15,MDI,20,0))</f>
        <v>CYP10509 - Record rejected - Organisation Identifier (Receiving Organisation) has incorrect data format. Service Request Identifier=&lt;C105902&gt; Local Patient Identifier (Extended)=&lt;C101901&gt;
CYP10510 - Warning - Organisation Identifier (Receiving Organisation) is not in national organisation tables as a "live" organisation at any point during the reporting period. Service Request Identifier=&lt;C105902&gt; Local Patient Identifier (Extended)=&lt;C101901&gt; Organisation Identifier (Receiving Organisation)=&lt;C105030&gt;</v>
      </c>
      <c r="N15" s="78"/>
      <c r="O15" s="108" t="s">
        <v>2140</v>
      </c>
      <c r="P15" s="108" t="s">
        <v>2140</v>
      </c>
      <c r="Q15" s="108" t="s">
        <v>2140</v>
      </c>
      <c r="R15" s="108" t="s">
        <v>6827</v>
      </c>
    </row>
    <row r="16" spans="1:18" s="8" customFormat="1" ht="30.6">
      <c r="A16" s="191" t="s">
        <v>3878</v>
      </c>
      <c r="B16" s="191" t="s">
        <v>2174</v>
      </c>
      <c r="C16" s="318" t="s">
        <v>2175</v>
      </c>
      <c r="D16" s="124" t="s">
        <v>2176</v>
      </c>
      <c r="E16" s="125" t="s">
        <v>2177</v>
      </c>
      <c r="F16" s="33"/>
      <c r="G16" s="34"/>
      <c r="H16" s="34"/>
      <c r="I16" s="34"/>
      <c r="J16" s="34"/>
      <c r="K16" s="34"/>
      <c r="L16" s="130" t="s">
        <v>1027</v>
      </c>
      <c r="M16" s="135"/>
      <c r="N16" s="124" t="s">
        <v>2178</v>
      </c>
      <c r="O16" s="126" t="s">
        <v>2179</v>
      </c>
      <c r="P16" s="126" t="s">
        <v>2179</v>
      </c>
      <c r="Q16" s="126" t="s">
        <v>2140</v>
      </c>
      <c r="R16" s="123" t="s">
        <v>2180</v>
      </c>
    </row>
    <row r="17" spans="1:18" s="8" customFormat="1" ht="66" customHeight="1">
      <c r="A17" s="192" t="s">
        <v>875</v>
      </c>
      <c r="B17" s="194" t="s">
        <v>822</v>
      </c>
      <c r="C17" s="194" t="s">
        <v>2580</v>
      </c>
      <c r="D17" s="174" t="s">
        <v>2581</v>
      </c>
      <c r="E17" s="252" t="s">
        <v>824</v>
      </c>
      <c r="F17" s="33"/>
      <c r="G17" s="34"/>
      <c r="H17" s="34"/>
      <c r="I17" s="34"/>
      <c r="J17" s="34"/>
      <c r="K17" s="34"/>
      <c r="L17" s="32" t="s">
        <v>1027</v>
      </c>
      <c r="M17" s="34"/>
      <c r="N17" s="174" t="s">
        <v>2582</v>
      </c>
      <c r="O17" s="136" t="s">
        <v>2179</v>
      </c>
      <c r="P17" s="136" t="s">
        <v>2140</v>
      </c>
      <c r="Q17" s="137" t="s">
        <v>2140</v>
      </c>
      <c r="R17" s="252" t="s">
        <v>42</v>
      </c>
    </row>
    <row r="18" spans="1:18" s="8" customFormat="1" ht="61.2">
      <c r="A18" s="192" t="s">
        <v>876</v>
      </c>
      <c r="B18" s="194" t="s">
        <v>877</v>
      </c>
      <c r="C18" s="194" t="s">
        <v>3879</v>
      </c>
      <c r="D18" s="124" t="s">
        <v>2183</v>
      </c>
      <c r="E18" s="125" t="s">
        <v>829</v>
      </c>
      <c r="F18" s="33"/>
      <c r="G18" s="34"/>
      <c r="H18" s="34"/>
      <c r="I18" s="34"/>
      <c r="J18" s="34"/>
      <c r="K18" s="34"/>
      <c r="L18" s="130" t="s">
        <v>1027</v>
      </c>
      <c r="M18" s="135"/>
      <c r="N18" s="124" t="s">
        <v>2184</v>
      </c>
      <c r="O18" s="126" t="s">
        <v>2179</v>
      </c>
      <c r="P18" s="126" t="s">
        <v>2140</v>
      </c>
      <c r="Q18" s="126" t="s">
        <v>2140</v>
      </c>
      <c r="R18" s="123" t="s">
        <v>42</v>
      </c>
    </row>
    <row r="19" spans="1:18" s="8" customFormat="1" ht="45" customHeight="1">
      <c r="A19" s="192" t="s">
        <v>3880</v>
      </c>
      <c r="B19" s="194" t="s">
        <v>2143</v>
      </c>
      <c r="C19" s="194" t="s">
        <v>2144</v>
      </c>
      <c r="D19" s="128" t="s">
        <v>2585</v>
      </c>
      <c r="E19" s="32" t="s">
        <v>2586</v>
      </c>
      <c r="F19" s="131"/>
      <c r="G19" s="34"/>
      <c r="H19" s="34"/>
      <c r="I19" s="34"/>
      <c r="J19" s="34"/>
      <c r="K19" s="34"/>
      <c r="L19" s="32" t="s">
        <v>1027</v>
      </c>
      <c r="M19" s="34"/>
      <c r="N19" s="128" t="s">
        <v>2587</v>
      </c>
      <c r="O19" s="136" t="s">
        <v>2179</v>
      </c>
      <c r="P19" s="136" t="s">
        <v>2140</v>
      </c>
      <c r="Q19" s="136" t="s">
        <v>2140</v>
      </c>
      <c r="R19" s="123" t="s">
        <v>2192</v>
      </c>
    </row>
    <row r="20" spans="1:18" s="8" customFormat="1" ht="45" customHeight="1">
      <c r="A20" s="192" t="s">
        <v>3881</v>
      </c>
      <c r="B20" s="194" t="s">
        <v>2589</v>
      </c>
      <c r="C20" s="194" t="s">
        <v>2590</v>
      </c>
      <c r="D20" s="128" t="s">
        <v>2591</v>
      </c>
      <c r="E20" s="32" t="s">
        <v>2592</v>
      </c>
      <c r="F20" s="33"/>
      <c r="G20" s="34"/>
      <c r="H20" s="34"/>
      <c r="I20" s="34"/>
      <c r="J20" s="34"/>
      <c r="K20" s="34"/>
      <c r="L20" s="32" t="s">
        <v>1027</v>
      </c>
      <c r="M20" s="32"/>
      <c r="N20" s="128" t="s">
        <v>2593</v>
      </c>
      <c r="O20" s="136" t="s">
        <v>2179</v>
      </c>
      <c r="P20" s="136" t="s">
        <v>2179</v>
      </c>
      <c r="Q20" s="136" t="s">
        <v>2140</v>
      </c>
      <c r="R20" s="136" t="s">
        <v>2180</v>
      </c>
    </row>
    <row r="21" spans="1:18" s="8" customFormat="1" ht="37.5" customHeight="1">
      <c r="A21" s="192" t="s">
        <v>874</v>
      </c>
      <c r="B21" s="194" t="s">
        <v>816</v>
      </c>
      <c r="C21" s="194" t="s">
        <v>2185</v>
      </c>
      <c r="D21" s="128" t="s">
        <v>2186</v>
      </c>
      <c r="E21" s="32" t="s">
        <v>818</v>
      </c>
      <c r="F21" s="33"/>
      <c r="G21" s="34"/>
      <c r="H21" s="34"/>
      <c r="I21" s="34"/>
      <c r="J21" s="34"/>
      <c r="K21" s="34"/>
      <c r="L21" s="32" t="s">
        <v>1027</v>
      </c>
      <c r="M21" s="34"/>
      <c r="N21" s="128" t="s">
        <v>2187</v>
      </c>
      <c r="O21" s="136" t="s">
        <v>2179</v>
      </c>
      <c r="P21" s="136" t="s">
        <v>2140</v>
      </c>
      <c r="Q21" s="137" t="s">
        <v>2140</v>
      </c>
      <c r="R21" s="123" t="s">
        <v>42</v>
      </c>
    </row>
    <row r="22" spans="1:18" s="8" customFormat="1" ht="51" customHeight="1">
      <c r="A22" s="194" t="s">
        <v>3882</v>
      </c>
      <c r="B22" s="194" t="s">
        <v>3508</v>
      </c>
      <c r="C22" s="194" t="s">
        <v>3509</v>
      </c>
      <c r="D22" s="128" t="s">
        <v>3510</v>
      </c>
      <c r="E22" s="32" t="s">
        <v>2995</v>
      </c>
      <c r="F22" s="33"/>
      <c r="G22" s="34"/>
      <c r="H22" s="34"/>
      <c r="I22" s="34"/>
      <c r="J22" s="34"/>
      <c r="K22" s="34"/>
      <c r="L22" s="32" t="s">
        <v>1027</v>
      </c>
      <c r="M22" s="34"/>
      <c r="N22" s="128" t="s">
        <v>3511</v>
      </c>
      <c r="O22" s="136" t="s">
        <v>2179</v>
      </c>
      <c r="P22" s="136" t="s">
        <v>2140</v>
      </c>
      <c r="Q22" s="137" t="s">
        <v>2140</v>
      </c>
      <c r="R22" s="123" t="s">
        <v>2192</v>
      </c>
    </row>
    <row r="23" spans="1:18" s="8" customFormat="1" ht="79.349999999999994" customHeight="1">
      <c r="A23" s="194" t="s">
        <v>3883</v>
      </c>
      <c r="B23" s="194" t="s">
        <v>1013</v>
      </c>
      <c r="C23" s="194" t="s">
        <v>2678</v>
      </c>
      <c r="D23" s="128" t="s">
        <v>2679</v>
      </c>
      <c r="E23" s="32" t="s">
        <v>2154</v>
      </c>
      <c r="F23" s="33"/>
      <c r="G23" s="34"/>
      <c r="H23" s="34"/>
      <c r="I23" s="34"/>
      <c r="J23" s="34"/>
      <c r="K23" s="34"/>
      <c r="L23" s="32" t="s">
        <v>1027</v>
      </c>
      <c r="M23" s="34"/>
      <c r="N23" s="128" t="s">
        <v>2680</v>
      </c>
      <c r="O23" s="136" t="s">
        <v>2179</v>
      </c>
      <c r="P23" s="136" t="s">
        <v>2179</v>
      </c>
      <c r="Q23" s="314" t="s">
        <v>2179</v>
      </c>
      <c r="R23" s="136" t="s">
        <v>2180</v>
      </c>
    </row>
    <row r="24" spans="1:18" ht="163.19999999999999">
      <c r="A24" s="194" t="s">
        <v>3884</v>
      </c>
      <c r="B24" s="194" t="s">
        <v>1017</v>
      </c>
      <c r="C24" s="194" t="s">
        <v>2682</v>
      </c>
      <c r="D24" s="128" t="s">
        <v>3885</v>
      </c>
      <c r="E24" s="32" t="s">
        <v>2154</v>
      </c>
      <c r="F24" s="33"/>
      <c r="G24" s="34"/>
      <c r="H24" s="34"/>
      <c r="I24" s="34"/>
      <c r="J24" s="34"/>
      <c r="K24" s="34"/>
      <c r="L24" s="32" t="s">
        <v>1027</v>
      </c>
      <c r="M24" s="34"/>
      <c r="N24" s="128" t="s">
        <v>3886</v>
      </c>
      <c r="O24" s="136" t="s">
        <v>2179</v>
      </c>
      <c r="P24" s="136" t="s">
        <v>2179</v>
      </c>
      <c r="Q24" s="314" t="s">
        <v>2179</v>
      </c>
      <c r="R24" s="136" t="s">
        <v>2180</v>
      </c>
    </row>
    <row r="25" spans="1:18" ht="71.400000000000006">
      <c r="A25" s="192" t="s">
        <v>3887</v>
      </c>
      <c r="B25" s="194" t="s">
        <v>804</v>
      </c>
      <c r="C25" s="317" t="s">
        <v>2201</v>
      </c>
      <c r="D25" s="128" t="s">
        <v>2202</v>
      </c>
      <c r="E25" s="304" t="s">
        <v>806</v>
      </c>
      <c r="F25" s="304"/>
      <c r="G25" s="304"/>
      <c r="H25" s="304"/>
      <c r="I25" s="304"/>
      <c r="J25" s="304"/>
      <c r="K25" s="304"/>
      <c r="L25" s="304" t="s">
        <v>1027</v>
      </c>
      <c r="M25" s="304"/>
      <c r="N25" s="305" t="s">
        <v>2203</v>
      </c>
      <c r="O25" s="136" t="s">
        <v>2179</v>
      </c>
      <c r="P25" s="136" t="s">
        <v>2179</v>
      </c>
      <c r="Q25" s="136" t="s">
        <v>2140</v>
      </c>
      <c r="R25" s="136" t="s">
        <v>2141</v>
      </c>
    </row>
    <row r="26" spans="1:18">
      <c r="A26" s="238" t="s">
        <v>3888</v>
      </c>
      <c r="B26" s="234"/>
      <c r="C26" s="230"/>
      <c r="D26" s="227"/>
      <c r="E26" s="434"/>
      <c r="F26" s="227"/>
      <c r="G26" s="227"/>
      <c r="H26" s="227"/>
      <c r="I26" s="227"/>
      <c r="J26" s="227"/>
      <c r="K26" s="227"/>
      <c r="L26" s="227"/>
      <c r="M26" s="227"/>
      <c r="N26" s="227"/>
      <c r="O26" s="227"/>
      <c r="P26" s="227"/>
      <c r="Q26" s="227"/>
      <c r="R26" s="227"/>
    </row>
  </sheetData>
  <mergeCells count="20">
    <mergeCell ref="O4:Q4"/>
    <mergeCell ref="M8:M14"/>
    <mergeCell ref="L8:L14"/>
    <mergeCell ref="R8:R14"/>
    <mergeCell ref="O8:O14"/>
    <mergeCell ref="N8:N14"/>
    <mergeCell ref="P8:P14"/>
    <mergeCell ref="Q8:Q14"/>
    <mergeCell ref="F3:G3"/>
    <mergeCell ref="A8:A14"/>
    <mergeCell ref="E8:E14"/>
    <mergeCell ref="H8:H14"/>
    <mergeCell ref="I8:I14"/>
    <mergeCell ref="B8:B14"/>
    <mergeCell ref="D8:D14"/>
    <mergeCell ref="C8:C14"/>
    <mergeCell ref="H3:K3"/>
    <mergeCell ref="K8:K14"/>
    <mergeCell ref="H4:K4"/>
    <mergeCell ref="J8:J14"/>
  </mergeCells>
  <pageMargins left="0.25" right="0.25" top="0.75" bottom="0.75" header="0.3" footer="0.3"/>
  <pageSetup paperSize="8" scale="44"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1" stopIfTrue="1" id="{951DFC08-9079-4CE9-A062-62BE9DA57CA4}">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4E30029F-CD53-41F6-867A-F4BC06AA9C8B}">
            <xm:f>'C:\Windows\system32\IC.Green.Net\IC_User_DFS\Users\deel1\Desktop\[Maternity Services Data Set Technical Output Specification.xlsm]MAT101Booking'!#REF!=yes</xm:f>
            <x14:dxf>
              <fill>
                <patternFill>
                  <bgColor indexed="43"/>
                </patternFill>
              </fill>
            </x14:dxf>
          </x14:cfRule>
          <xm:sqref>N16</xm:sqref>
        </x14:conditionalFormatting>
        <x14:conditionalFormatting xmlns:xm="http://schemas.microsoft.com/office/excel/2006/main">
          <x14:cfRule type="expression" priority="5" stopIfTrue="1" id="{7FDFBA43-B1AA-4869-BB58-3E5D39F4C537}">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8BF6B5E3-3AC3-4871-AA11-3CC726D3CA68}">
            <xm:f>'C:\Windows\system32\IC.Green.Net\IC_User_DFS\Users\deel1\Desktop\[Maternity Services Data Set Technical Output Specification.xlsm]MAT101Booking'!#REF!=yes</xm:f>
            <x14:dxf>
              <fill>
                <patternFill>
                  <bgColor indexed="43"/>
                </patternFill>
              </fill>
            </x14:dxf>
          </x14:cfRule>
          <xm:sqref>N17</xm:sqref>
        </x14:conditionalFormatting>
        <x14:conditionalFormatting xmlns:xm="http://schemas.microsoft.com/office/excel/2006/main">
          <x14:cfRule type="expression" priority="3" stopIfTrue="1" id="{AD083836-7E82-4649-AC82-4548A0D2180C}">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00A24BA9-F737-4155-BD09-B840927A5257}">
            <xm:f>'C:\Windows\system32\IC.Green.Net\IC_User_DFS\Users\deel1\Desktop\[Maternity Services Data Set Technical Output Specification.xlsm]MAT101Booking'!#REF!=yes</xm:f>
            <x14:dxf>
              <fill>
                <patternFill>
                  <bgColor indexed="43"/>
                </patternFill>
              </fill>
            </x14:dxf>
          </x14:cfRule>
          <xm:sqref>N18</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62">
    <tabColor theme="7" tint="0.59999389629810485"/>
    <pageSetUpPr fitToPage="1"/>
  </sheetPr>
  <dimension ref="A1:R140"/>
  <sheetViews>
    <sheetView zoomScaleNormal="100" workbookViewId="0"/>
  </sheetViews>
  <sheetFormatPr defaultRowHeight="13.2"/>
  <cols>
    <col min="1" max="1" width="9.44140625" style="55" customWidth="1"/>
    <col min="2" max="2" width="19.21875" customWidth="1"/>
    <col min="3" max="3" width="14" customWidth="1"/>
    <col min="4" max="4" width="55.21875" customWidth="1"/>
    <col min="5" max="5" width="14" style="12" customWidth="1"/>
    <col min="6" max="6" width="10.21875" customWidth="1"/>
    <col min="7" max="7" width="36.21875" customWidth="1"/>
    <col min="8" max="9" width="11.5546875" customWidth="1"/>
    <col min="10" max="10" width="10.21875" customWidth="1"/>
    <col min="11" max="11" width="32.77734375" customWidth="1"/>
    <col min="12" max="12" width="14.21875" style="7" customWidth="1"/>
    <col min="13" max="13" width="102" customWidth="1"/>
    <col min="14" max="14" width="75.5546875" customWidth="1"/>
    <col min="15" max="15" width="13.77734375" customWidth="1"/>
    <col min="16" max="16" width="12.5546875" customWidth="1"/>
    <col min="17" max="17" width="13.77734375" customWidth="1"/>
    <col min="18" max="18" width="13.21875" customWidth="1"/>
  </cols>
  <sheetData>
    <row r="1" spans="1:18" s="12" customFormat="1">
      <c r="A1" s="490" t="s">
        <v>2075</v>
      </c>
      <c r="B1" s="490" t="s">
        <v>2075</v>
      </c>
      <c r="C1" s="490" t="s">
        <v>2075</v>
      </c>
      <c r="D1" s="490" t="s">
        <v>2075</v>
      </c>
      <c r="E1" s="490" t="s">
        <v>2075</v>
      </c>
      <c r="F1" s="490" t="s">
        <v>2075</v>
      </c>
      <c r="G1" s="490" t="s">
        <v>2075</v>
      </c>
      <c r="H1" s="490" t="s">
        <v>2078</v>
      </c>
      <c r="I1" s="490" t="s">
        <v>2078</v>
      </c>
      <c r="J1" s="490" t="s">
        <v>2078</v>
      </c>
      <c r="K1" s="490" t="s">
        <v>2078</v>
      </c>
      <c r="L1" s="490" t="s">
        <v>2075</v>
      </c>
      <c r="M1" s="490" t="s">
        <v>2078</v>
      </c>
      <c r="N1" s="490" t="s">
        <v>2078</v>
      </c>
      <c r="O1" s="490" t="s">
        <v>2078</v>
      </c>
      <c r="P1" s="490" t="s">
        <v>2078</v>
      </c>
      <c r="Q1" s="490" t="s">
        <v>2078</v>
      </c>
      <c r="R1" s="490" t="s">
        <v>2075</v>
      </c>
    </row>
    <row r="2" spans="1:18" s="8" customFormat="1" ht="10.199999999999999">
      <c r="A2" s="238" t="s">
        <v>3889</v>
      </c>
      <c r="B2" s="234"/>
      <c r="C2" s="230"/>
      <c r="D2" s="227"/>
      <c r="E2" s="434"/>
      <c r="F2" s="227"/>
      <c r="G2" s="227"/>
      <c r="H2" s="227"/>
      <c r="I2" s="227"/>
      <c r="J2" s="227"/>
      <c r="K2" s="227"/>
      <c r="L2" s="227"/>
      <c r="M2" s="228"/>
      <c r="N2" s="227"/>
      <c r="O2" s="227"/>
      <c r="P2" s="227"/>
      <c r="Q2" s="227"/>
      <c r="R2" s="229"/>
    </row>
    <row r="3" spans="1:18" ht="111.75" customHeight="1">
      <c r="A3" s="593" t="s">
        <v>83</v>
      </c>
      <c r="B3" s="593"/>
      <c r="C3" s="593"/>
      <c r="D3" s="593"/>
      <c r="E3" s="594"/>
      <c r="F3" s="1092" t="s">
        <v>3890</v>
      </c>
      <c r="G3" s="1093"/>
      <c r="H3" s="1092" t="s">
        <v>3891</v>
      </c>
      <c r="I3" s="1093"/>
      <c r="J3" s="1093"/>
      <c r="K3" s="1101"/>
      <c r="L3" s="595" t="s">
        <v>2810</v>
      </c>
      <c r="M3" s="596" t="str">
        <f>"Group-level error/warning messages:"&amp;"
"&amp;IF(VLOOKUP(LEFT($A3,6),MDI,20,0)=0,"",VLOOKUP(LEFT($A3,6),MDI,20,0))</f>
        <v>Group-level error/warning messages:
CYP20102 - Group rejected - No valid CYP101 group transmitted for this Service Request Identifier. Care Contact Identifier=&lt;C201903&gt; Service Request Identifier=&lt;C201902&gt;
CYP20142 - Group rejected - More than one CYP201 provided for this Care Contact Identifier. Care Contact Identifier=&lt;C201903&gt; Service Request Identifier=&lt;C201902&gt;
CYP20145 - Warning - No valid CYP102 group transmitted for this Care Professional Team Local Identifier. Care Contact Identifier=&lt;C201903&gt; Service Request Identifier=&lt;C201902&gt; Local Patient Identifier (Extended)=&lt;C101901&gt; Care Professional Team Local Identifier=&lt;C201010&gt;</v>
      </c>
      <c r="N3" s="597"/>
      <c r="O3" s="597"/>
      <c r="P3" s="597"/>
      <c r="Q3" s="597"/>
      <c r="R3" s="598"/>
    </row>
    <row r="4" spans="1:18" ht="83.85" customHeight="1">
      <c r="A4" s="212" t="s">
        <v>2084</v>
      </c>
      <c r="B4" s="211" t="s">
        <v>2122</v>
      </c>
      <c r="C4" s="211" t="s">
        <v>162</v>
      </c>
      <c r="D4" s="211" t="s">
        <v>87</v>
      </c>
      <c r="E4" s="216" t="s">
        <v>116</v>
      </c>
      <c r="F4" s="216" t="s">
        <v>2092</v>
      </c>
      <c r="G4" s="211" t="s">
        <v>76</v>
      </c>
      <c r="H4" s="910" t="s">
        <v>2324</v>
      </c>
      <c r="I4" s="911"/>
      <c r="J4" s="911"/>
      <c r="K4" s="912"/>
      <c r="L4" s="213" t="s">
        <v>2124</v>
      </c>
      <c r="M4" s="211" t="s">
        <v>771</v>
      </c>
      <c r="N4" s="211" t="s">
        <v>2125</v>
      </c>
      <c r="O4" s="910" t="s">
        <v>2126</v>
      </c>
      <c r="P4" s="911"/>
      <c r="Q4" s="912"/>
      <c r="R4" s="211" t="s">
        <v>2115</v>
      </c>
    </row>
    <row r="5" spans="1:18" ht="41.25" customHeight="1">
      <c r="A5" s="211"/>
      <c r="B5" s="211"/>
      <c r="C5" s="211"/>
      <c r="D5" s="211"/>
      <c r="E5" s="216"/>
      <c r="F5" s="211"/>
      <c r="G5" s="211"/>
      <c r="H5" s="216" t="s">
        <v>2127</v>
      </c>
      <c r="I5" s="216" t="s">
        <v>2128</v>
      </c>
      <c r="J5" s="216" t="s">
        <v>2129</v>
      </c>
      <c r="K5" s="216" t="s">
        <v>767</v>
      </c>
      <c r="L5" s="213"/>
      <c r="M5" s="211"/>
      <c r="N5" s="211" t="s">
        <v>2130</v>
      </c>
      <c r="O5" s="211" t="s">
        <v>2131</v>
      </c>
      <c r="P5" s="211" t="s">
        <v>2132</v>
      </c>
      <c r="Q5" s="211" t="s">
        <v>2133</v>
      </c>
      <c r="R5" s="211"/>
    </row>
    <row r="6" spans="1:18" s="8" customFormat="1" ht="71.25" customHeight="1">
      <c r="A6" s="195" t="s">
        <v>973</v>
      </c>
      <c r="B6" s="65" t="s">
        <v>974</v>
      </c>
      <c r="C6" s="65" t="s">
        <v>3892</v>
      </c>
      <c r="D6" s="21" t="s">
        <v>3893</v>
      </c>
      <c r="E6" s="68" t="s">
        <v>146</v>
      </c>
      <c r="F6" s="9"/>
      <c r="G6" s="25"/>
      <c r="H6" s="49" t="s">
        <v>2138</v>
      </c>
      <c r="I6" s="49" t="s">
        <v>2138</v>
      </c>
      <c r="J6" s="49" t="s">
        <v>25</v>
      </c>
      <c r="K6" s="58" t="s">
        <v>1294</v>
      </c>
      <c r="L6" s="39" t="s">
        <v>1148</v>
      </c>
      <c r="M6" s="64" t="str">
        <f t="shared" ref="M6:M39" si="0">IF(VLOOKUP($A6,MDI,20,0)=0,"",VLOOKUP($A6,MDI,20,0))</f>
        <v>CYP20103 - Record rejected - Care Contact Identifier is blank. Service Request Identifier=&lt;C201902&gt;
CYP20104 - Record rejected - Care Contact Identifier has incorrect data format. Care Contact Identifier=&lt;C201903&gt; Service Request Identifier=&lt;C201902&gt;</v>
      </c>
      <c r="N6" s="78"/>
      <c r="O6" s="39" t="s">
        <v>2140</v>
      </c>
      <c r="P6" s="108" t="s">
        <v>2140</v>
      </c>
      <c r="Q6" s="108" t="s">
        <v>2140</v>
      </c>
      <c r="R6" s="108" t="s">
        <v>42</v>
      </c>
    </row>
    <row r="7" spans="1:18" s="8" customFormat="1" ht="61.5" customHeight="1">
      <c r="A7" s="195" t="s">
        <v>3894</v>
      </c>
      <c r="B7" s="65" t="s">
        <v>991</v>
      </c>
      <c r="C7" s="65" t="s">
        <v>3116</v>
      </c>
      <c r="D7" s="21" t="s">
        <v>3712</v>
      </c>
      <c r="E7" s="68" t="s">
        <v>146</v>
      </c>
      <c r="F7" s="20"/>
      <c r="G7" s="30"/>
      <c r="H7" s="49" t="s">
        <v>2138</v>
      </c>
      <c r="I7" s="49" t="s">
        <v>2138</v>
      </c>
      <c r="J7" s="49" t="s">
        <v>25</v>
      </c>
      <c r="K7" s="58" t="s">
        <v>1294</v>
      </c>
      <c r="L7" s="39" t="s">
        <v>1148</v>
      </c>
      <c r="M7" s="64" t="str">
        <f t="shared" si="0"/>
        <v>CYP20105 - Record rejected - Service Request Identifier is blank. Care Contact Identifier=&lt;C201903&gt;
CYP20106 - Record rejected - Service Request Identifier has incorrect data format. Care Contact Identifier=&lt;C201903&gt; Service Request Identifier=&lt;C201902&gt;</v>
      </c>
      <c r="N7" s="78"/>
      <c r="O7" s="108" t="s">
        <v>2140</v>
      </c>
      <c r="P7" s="108" t="s">
        <v>2140</v>
      </c>
      <c r="Q7" s="108" t="s">
        <v>2140</v>
      </c>
      <c r="R7" s="108" t="s">
        <v>3713</v>
      </c>
    </row>
    <row r="8" spans="1:18" s="8" customFormat="1" ht="50.25" customHeight="1">
      <c r="A8" s="195" t="s">
        <v>3895</v>
      </c>
      <c r="B8" s="65" t="s">
        <v>1153</v>
      </c>
      <c r="C8" s="65" t="s">
        <v>3557</v>
      </c>
      <c r="D8" s="21" t="s">
        <v>1154</v>
      </c>
      <c r="E8" s="68" t="s">
        <v>146</v>
      </c>
      <c r="F8" s="39"/>
      <c r="G8" s="9"/>
      <c r="H8" s="49" t="s">
        <v>25</v>
      </c>
      <c r="I8" s="49" t="s">
        <v>2138</v>
      </c>
      <c r="J8" s="49" t="s">
        <v>25</v>
      </c>
      <c r="K8" s="58" t="s">
        <v>1294</v>
      </c>
      <c r="L8" s="39" t="s">
        <v>195</v>
      </c>
      <c r="M8" s="64" t="str">
        <f t="shared" si="0"/>
        <v>CYP20144 - Record rejected - Care Professional Team Local Identifier has incorrect data format. Care Contact Identifier=&lt;C201903&gt; Service Request Identifier=&lt;C201902&gt; Local Patient Identifier (Extended)=&lt;C101901&gt;</v>
      </c>
      <c r="N8" s="78"/>
      <c r="O8" s="108" t="s">
        <v>2140</v>
      </c>
      <c r="P8" s="108" t="s">
        <v>2140</v>
      </c>
      <c r="Q8" s="108" t="s">
        <v>2140</v>
      </c>
      <c r="R8" s="108" t="s">
        <v>32</v>
      </c>
    </row>
    <row r="9" spans="1:18" s="8" customFormat="1" ht="152.25" customHeight="1">
      <c r="A9" s="195" t="s">
        <v>3896</v>
      </c>
      <c r="B9" s="65" t="s">
        <v>3897</v>
      </c>
      <c r="C9" s="65" t="s">
        <v>3898</v>
      </c>
      <c r="D9" s="21" t="s">
        <v>3899</v>
      </c>
      <c r="E9" s="68" t="s">
        <v>2154</v>
      </c>
      <c r="F9" s="9"/>
      <c r="G9" s="64"/>
      <c r="H9" s="49" t="s">
        <v>2138</v>
      </c>
      <c r="I9" s="49" t="s">
        <v>2138</v>
      </c>
      <c r="J9" s="49" t="s">
        <v>25</v>
      </c>
      <c r="K9" s="58" t="s">
        <v>3900</v>
      </c>
      <c r="L9" s="39" t="s">
        <v>1148</v>
      </c>
      <c r="M9" s="64" t="str">
        <f t="shared" si="0"/>
        <v>CYP20101 - Record rejected - Care Contact Date is before the Reporting Period Start Date. Care Contact Identifier=&lt;C201903&gt; Service Request Identifier=&lt;C201902&gt; Local Patient Identifier (Extended)=&lt;C101901&gt; Care Contact Date=&lt;C201020&gt;
CYP20107 - Record rejected - Care Contact Date is blank. Care Contact Identifier=&lt;C201903&gt; Service Request Identifier=&lt;C201902&gt; Local Patient Identifier (Extended)=&lt;C101901&gt;
CYP20108 - Record rejected - Care Contact Date has incorrect date format. Care Contact Identifier=&lt;C201903&gt; Service Request Identifier=&lt;C201902&gt; Local Patient Identifier (Extended)=&lt;C101901&gt;
CYP20127 - Record rejected - Care Contact Date is after the Reporting Period End Date. Care Contact Identifier=&lt;C201903&gt; Service Request Identifier=&lt;C201902&gt; Local Patient Identifier (Extended)=&lt;C101901&gt; Care Contact Date=&lt;C201020&gt;
CYP20161 - Record rejected - Care Contact Date is before the Referral Request Received Date. Care Contact Identifier=&lt;C201903&gt; Service Request Identifier=&lt;C201902&gt; Local Patient Identifier (Extended)=&lt;C101901&gt; Care Contact Date=&lt;C201020&gt; Referral Request Received Date=&lt;C101010&gt;</v>
      </c>
      <c r="N9" s="78"/>
      <c r="O9" s="108" t="s">
        <v>2140</v>
      </c>
      <c r="P9" s="108" t="s">
        <v>2140</v>
      </c>
      <c r="Q9" s="108" t="s">
        <v>2140</v>
      </c>
      <c r="R9" s="108" t="s">
        <v>2199</v>
      </c>
    </row>
    <row r="10" spans="1:18" s="8" customFormat="1" ht="40.799999999999997">
      <c r="A10" s="195" t="s">
        <v>3901</v>
      </c>
      <c r="B10" s="65" t="s">
        <v>3902</v>
      </c>
      <c r="C10" s="65" t="s">
        <v>3903</v>
      </c>
      <c r="D10" s="21" t="s">
        <v>3904</v>
      </c>
      <c r="E10" s="68" t="s">
        <v>2974</v>
      </c>
      <c r="F10" s="26"/>
      <c r="G10" s="27"/>
      <c r="H10" s="49" t="s">
        <v>25</v>
      </c>
      <c r="I10" s="49" t="s">
        <v>2138</v>
      </c>
      <c r="J10" s="49" t="s">
        <v>25</v>
      </c>
      <c r="K10" s="58" t="s">
        <v>1294</v>
      </c>
      <c r="L10" s="39" t="s">
        <v>195</v>
      </c>
      <c r="M10" s="64" t="str">
        <f t="shared" si="0"/>
        <v>CYP20109 - Record rejected - Care Contact Time has incorrect time format. Care Contact Identifier=&lt;C201903&gt; Service Request Identifier=&lt;C201902&gt; Local Patient Identifier (Extended)=&lt;C101901&gt;</v>
      </c>
      <c r="N10" s="78"/>
      <c r="O10" s="108" t="s">
        <v>2140</v>
      </c>
      <c r="P10" s="108" t="s">
        <v>2140</v>
      </c>
      <c r="Q10" s="108" t="s">
        <v>2140</v>
      </c>
      <c r="R10" s="108" t="s">
        <v>13</v>
      </c>
    </row>
    <row r="11" spans="1:18" s="8" customFormat="1" ht="271.5" customHeight="1">
      <c r="A11" s="195" t="s">
        <v>320</v>
      </c>
      <c r="B11" s="65" t="s">
        <v>3118</v>
      </c>
      <c r="C11" s="65" t="s">
        <v>3119</v>
      </c>
      <c r="D11" s="21" t="s">
        <v>3120</v>
      </c>
      <c r="E11" s="68" t="s">
        <v>158</v>
      </c>
      <c r="F11" s="9"/>
      <c r="G11" s="25"/>
      <c r="H11" s="49" t="s">
        <v>25</v>
      </c>
      <c r="I11" s="49" t="s">
        <v>2138</v>
      </c>
      <c r="J11" s="49" t="s">
        <v>2148</v>
      </c>
      <c r="K11" s="58" t="s">
        <v>3121</v>
      </c>
      <c r="L11" s="39" t="s">
        <v>195</v>
      </c>
      <c r="M11" s="64" t="str">
        <f t="shared" si="0"/>
        <v>CYP20110 - Record rejected - Organisation Identifier (Code of Commissioner) has incorrect data format. Care Contact Identifier=&lt;C201903&gt; Service Request Identifier=&lt;C201902&gt; Local Patient Identifier (Extended)=&lt;C101901&gt;
CYP20111 - Warning - Organisation Identifier (Code of Commissioner) is not in national organisation tables as a "live" organisation at any point during the reporting period. Care Contact Identifier=&lt;C201903&gt; Service Request Identifier=&lt;C201902&gt; Local Patient Identifier (Extended)=&lt;C101901&gt; Organisation Identifier (Code of Commissioner)=&lt;C201912&gt;</v>
      </c>
      <c r="N11" s="78"/>
      <c r="O11" s="108" t="s">
        <v>2140</v>
      </c>
      <c r="P11" s="108" t="s">
        <v>2140</v>
      </c>
      <c r="Q11" s="108" t="s">
        <v>2140</v>
      </c>
      <c r="R11" s="108" t="s">
        <v>32</v>
      </c>
    </row>
    <row r="12" spans="1:18" s="8" customFormat="1" ht="40.35" customHeight="1">
      <c r="A12" s="1047" t="s">
        <v>3905</v>
      </c>
      <c r="B12" s="1004" t="s">
        <v>321</v>
      </c>
      <c r="C12" s="1004" t="s">
        <v>3906</v>
      </c>
      <c r="D12" s="1095" t="s">
        <v>3907</v>
      </c>
      <c r="E12" s="1098" t="s">
        <v>1213</v>
      </c>
      <c r="F12" s="80" t="s">
        <v>2339</v>
      </c>
      <c r="G12" s="81" t="s">
        <v>3908</v>
      </c>
      <c r="H12" s="927" t="s">
        <v>25</v>
      </c>
      <c r="I12" s="927" t="s">
        <v>2138</v>
      </c>
      <c r="J12" s="927" t="s">
        <v>2148</v>
      </c>
      <c r="K12" s="939" t="s">
        <v>1294</v>
      </c>
      <c r="L12" s="927" t="s">
        <v>195</v>
      </c>
      <c r="M12" s="921" t="str">
        <f t="shared" si="0"/>
        <v>CYP20112 - Record rejected - Administrative Category Code has incorrect data format. Care Contact Identifier=&lt;C201903&gt; Service Request Identifier=&lt;C201902&gt; Local Patient Identifier (Extended)=&lt;C101901&gt;
CYP20113 - Warning - Administrative Category Code contains an invalid national code. Care Contact Identifier=&lt;C201903&gt; Service Request Identifier=&lt;C201902&gt; Local Patient Identifier (Extended)=&lt;C101901&gt; Administrative Category Code=&lt;C201040&gt;</v>
      </c>
      <c r="N12" s="945"/>
      <c r="O12" s="942" t="s">
        <v>2140</v>
      </c>
      <c r="P12" s="942" t="s">
        <v>2140</v>
      </c>
      <c r="Q12" s="942" t="s">
        <v>2140</v>
      </c>
      <c r="R12" s="942" t="s">
        <v>32</v>
      </c>
    </row>
    <row r="13" spans="1:18" s="8" customFormat="1" ht="40.35" customHeight="1">
      <c r="A13" s="1048"/>
      <c r="B13" s="1005" t="e">
        <v>#N/A</v>
      </c>
      <c r="C13" s="1005" t="e">
        <v>#N/A</v>
      </c>
      <c r="D13" s="1096" t="e">
        <v>#N/A</v>
      </c>
      <c r="E13" s="1099" t="e">
        <v>#N/A</v>
      </c>
      <c r="F13" s="80" t="s">
        <v>2342</v>
      </c>
      <c r="G13" s="82" t="s">
        <v>3909</v>
      </c>
      <c r="H13" s="928" t="e">
        <v>#N/A</v>
      </c>
      <c r="I13" s="928" t="e">
        <v>#N/A</v>
      </c>
      <c r="J13" s="928" t="e">
        <v>#N/A</v>
      </c>
      <c r="K13" s="940" t="e">
        <v>#N/A</v>
      </c>
      <c r="L13" s="928" t="e">
        <v>#N/A</v>
      </c>
      <c r="M13" s="922" t="e">
        <f t="shared" si="0"/>
        <v>#N/A</v>
      </c>
      <c r="N13" s="946"/>
      <c r="O13" s="944"/>
      <c r="P13" s="944"/>
      <c r="Q13" s="944"/>
      <c r="R13" s="944"/>
    </row>
    <row r="14" spans="1:18" s="8" customFormat="1" ht="40.35" customHeight="1">
      <c r="A14" s="1048"/>
      <c r="B14" s="1005" t="e">
        <v>#N/A</v>
      </c>
      <c r="C14" s="1005" t="e">
        <v>#N/A</v>
      </c>
      <c r="D14" s="1096" t="e">
        <v>#N/A</v>
      </c>
      <c r="E14" s="1099" t="e">
        <v>#N/A</v>
      </c>
      <c r="F14" s="80" t="s">
        <v>2344</v>
      </c>
      <c r="G14" s="82" t="s">
        <v>3910</v>
      </c>
      <c r="H14" s="928" t="e">
        <v>#N/A</v>
      </c>
      <c r="I14" s="928" t="e">
        <v>#N/A</v>
      </c>
      <c r="J14" s="928" t="e">
        <v>#N/A</v>
      </c>
      <c r="K14" s="940" t="e">
        <v>#N/A</v>
      </c>
      <c r="L14" s="928" t="e">
        <v>#N/A</v>
      </c>
      <c r="M14" s="922" t="e">
        <f t="shared" si="0"/>
        <v>#N/A</v>
      </c>
      <c r="N14" s="946"/>
      <c r="O14" s="944"/>
      <c r="P14" s="944"/>
      <c r="Q14" s="944"/>
      <c r="R14" s="944"/>
    </row>
    <row r="15" spans="1:18" s="8" customFormat="1" ht="40.35" customHeight="1">
      <c r="A15" s="1048"/>
      <c r="B15" s="1005" t="e">
        <v>#N/A</v>
      </c>
      <c r="C15" s="1005" t="e">
        <v>#N/A</v>
      </c>
      <c r="D15" s="1096" t="e">
        <v>#N/A</v>
      </c>
      <c r="E15" s="1099" t="e">
        <v>#N/A</v>
      </c>
      <c r="F15" s="80" t="s">
        <v>2346</v>
      </c>
      <c r="G15" s="82" t="s">
        <v>3911</v>
      </c>
      <c r="H15" s="928" t="e">
        <v>#N/A</v>
      </c>
      <c r="I15" s="928" t="e">
        <v>#N/A</v>
      </c>
      <c r="J15" s="928" t="e">
        <v>#N/A</v>
      </c>
      <c r="K15" s="940" t="e">
        <v>#N/A</v>
      </c>
      <c r="L15" s="928" t="e">
        <v>#N/A</v>
      </c>
      <c r="M15" s="922" t="e">
        <f t="shared" si="0"/>
        <v>#N/A</v>
      </c>
      <c r="N15" s="946"/>
      <c r="O15" s="944"/>
      <c r="P15" s="944"/>
      <c r="Q15" s="944"/>
      <c r="R15" s="944"/>
    </row>
    <row r="16" spans="1:18" s="8" customFormat="1" ht="40.35" customHeight="1">
      <c r="A16" s="1048"/>
      <c r="B16" s="1005" t="e">
        <v>#N/A</v>
      </c>
      <c r="C16" s="1005" t="e">
        <v>#N/A</v>
      </c>
      <c r="D16" s="1096" t="e">
        <v>#N/A</v>
      </c>
      <c r="E16" s="1099" t="e">
        <v>#N/A</v>
      </c>
      <c r="F16" s="80" t="s">
        <v>3074</v>
      </c>
      <c r="G16" s="81" t="s">
        <v>2926</v>
      </c>
      <c r="H16" s="928" t="e">
        <v>#N/A</v>
      </c>
      <c r="I16" s="928" t="e">
        <v>#N/A</v>
      </c>
      <c r="J16" s="928" t="e">
        <v>#N/A</v>
      </c>
      <c r="K16" s="940" t="e">
        <v>#N/A</v>
      </c>
      <c r="L16" s="928" t="e">
        <v>#N/A</v>
      </c>
      <c r="M16" s="922" t="e">
        <f t="shared" si="0"/>
        <v>#N/A</v>
      </c>
      <c r="N16" s="946"/>
      <c r="O16" s="944"/>
      <c r="P16" s="944"/>
      <c r="Q16" s="944"/>
      <c r="R16" s="944"/>
    </row>
    <row r="17" spans="1:18" s="8" customFormat="1" ht="40.35" customHeight="1">
      <c r="A17" s="1094"/>
      <c r="B17" s="1006" t="e">
        <v>#N/A</v>
      </c>
      <c r="C17" s="1006" t="e">
        <v>#N/A</v>
      </c>
      <c r="D17" s="1097" t="e">
        <v>#N/A</v>
      </c>
      <c r="E17" s="1100" t="e">
        <v>#N/A</v>
      </c>
      <c r="F17" s="80" t="s">
        <v>2406</v>
      </c>
      <c r="G17" s="81" t="s">
        <v>3912</v>
      </c>
      <c r="H17" s="929" t="e">
        <v>#N/A</v>
      </c>
      <c r="I17" s="929" t="e">
        <v>#N/A</v>
      </c>
      <c r="J17" s="929" t="e">
        <v>#N/A</v>
      </c>
      <c r="K17" s="941" t="e">
        <v>#N/A</v>
      </c>
      <c r="L17" s="929" t="e">
        <v>#N/A</v>
      </c>
      <c r="M17" s="923" t="e">
        <f t="shared" si="0"/>
        <v>#N/A</v>
      </c>
      <c r="N17" s="947"/>
      <c r="O17" s="943"/>
      <c r="P17" s="943"/>
      <c r="Q17" s="943"/>
      <c r="R17" s="943"/>
    </row>
    <row r="18" spans="1:18" s="8" customFormat="1" ht="138.75" customHeight="1">
      <c r="A18" s="195" t="s">
        <v>3913</v>
      </c>
      <c r="B18" s="16" t="s">
        <v>3914</v>
      </c>
      <c r="C18" s="16" t="s">
        <v>3915</v>
      </c>
      <c r="D18" s="9" t="s">
        <v>3916</v>
      </c>
      <c r="E18" s="39" t="s">
        <v>805</v>
      </c>
      <c r="F18" s="9"/>
      <c r="G18" s="25"/>
      <c r="H18" s="49" t="s">
        <v>25</v>
      </c>
      <c r="I18" s="49" t="s">
        <v>2138</v>
      </c>
      <c r="J18" s="49" t="s">
        <v>25</v>
      </c>
      <c r="K18" s="58" t="s">
        <v>1294</v>
      </c>
      <c r="L18" s="39" t="s">
        <v>195</v>
      </c>
      <c r="M18" s="64" t="str">
        <f t="shared" si="0"/>
        <v>CYP20114 - Record rejected - Clinical Contact Duration Of Care Contact has incorrect data format. Care Contact Identifier=&lt;C201903&gt; Service Request Identifier=&lt;C201902&gt; Local Patient Identifier (Extended)=&lt;C101901&gt;</v>
      </c>
      <c r="N18" s="78"/>
      <c r="O18" s="39" t="s">
        <v>2140</v>
      </c>
      <c r="P18" s="108" t="s">
        <v>2140</v>
      </c>
      <c r="Q18" s="108" t="s">
        <v>2140</v>
      </c>
      <c r="R18" s="108" t="s">
        <v>13</v>
      </c>
    </row>
    <row r="19" spans="1:18" s="8" customFormat="1" ht="28.5" customHeight="1">
      <c r="A19" s="1047" t="s">
        <v>3917</v>
      </c>
      <c r="B19" s="1002" t="s">
        <v>3918</v>
      </c>
      <c r="C19" s="1002" t="s">
        <v>3919</v>
      </c>
      <c r="D19" s="1051" t="s">
        <v>3920</v>
      </c>
      <c r="E19" s="1053" t="s">
        <v>1213</v>
      </c>
      <c r="F19" s="80" t="s">
        <v>2339</v>
      </c>
      <c r="G19" s="81" t="s">
        <v>3921</v>
      </c>
      <c r="H19" s="927" t="s">
        <v>25</v>
      </c>
      <c r="I19" s="927" t="s">
        <v>2138</v>
      </c>
      <c r="J19" s="927" t="s">
        <v>2148</v>
      </c>
      <c r="K19" s="927" t="s">
        <v>1294</v>
      </c>
      <c r="L19" s="927" t="s">
        <v>195</v>
      </c>
      <c r="M19" s="921" t="str">
        <f t="shared" si="0"/>
        <v>CYP20115 - Record rejected - Consultation Type has incorrect data format. Care Contact Identifier=&lt;C201903&gt; Service Request Identifier=&lt;C201902&gt; Local Patient Identifier (Extended)=&lt;C101901&gt;
CYP20116 - Warning - Consultation Type contains an invalid national code. Care Contact Identifier=&lt;C201903&gt; Service Request Identifier=&lt;C201902&gt; Local Patient Identifier (Extended)=&lt;C101901&gt; Consultation Type=&lt;C201060&gt;</v>
      </c>
      <c r="N19" s="945"/>
      <c r="O19" s="927" t="s">
        <v>2140</v>
      </c>
      <c r="P19" s="942" t="s">
        <v>2140</v>
      </c>
      <c r="Q19" s="942" t="s">
        <v>2140</v>
      </c>
      <c r="R19" s="942" t="s">
        <v>3127</v>
      </c>
    </row>
    <row r="20" spans="1:18" s="8" customFormat="1" ht="40.5" customHeight="1">
      <c r="A20" s="1094" t="e">
        <v>#N/A</v>
      </c>
      <c r="B20" s="828" t="e">
        <v>#N/A</v>
      </c>
      <c r="C20" s="828" t="e">
        <v>#N/A</v>
      </c>
      <c r="D20" s="1052" t="e">
        <v>#N/A</v>
      </c>
      <c r="E20" s="1054" t="e">
        <v>#N/A</v>
      </c>
      <c r="F20" s="80" t="s">
        <v>2342</v>
      </c>
      <c r="G20" s="81" t="s">
        <v>3922</v>
      </c>
      <c r="H20" s="929" t="e">
        <v>#N/A</v>
      </c>
      <c r="I20" s="929" t="e">
        <v>#N/A</v>
      </c>
      <c r="J20" s="929" t="e">
        <v>#N/A</v>
      </c>
      <c r="K20" s="929" t="e">
        <v>#N/A</v>
      </c>
      <c r="L20" s="929" t="e">
        <v>#N/A</v>
      </c>
      <c r="M20" s="923" t="e">
        <f t="shared" si="0"/>
        <v>#N/A</v>
      </c>
      <c r="N20" s="947"/>
      <c r="O20" s="929"/>
      <c r="P20" s="943"/>
      <c r="Q20" s="943"/>
      <c r="R20" s="943"/>
    </row>
    <row r="21" spans="1:18" s="8" customFormat="1" ht="12.75" customHeight="1">
      <c r="A21" s="1047" t="s">
        <v>3923</v>
      </c>
      <c r="B21" s="1002" t="s">
        <v>3924</v>
      </c>
      <c r="C21" s="1002" t="s">
        <v>3925</v>
      </c>
      <c r="D21" s="1051" t="s">
        <v>3926</v>
      </c>
      <c r="E21" s="1053" t="s">
        <v>1213</v>
      </c>
      <c r="F21" s="80" t="s">
        <v>2339</v>
      </c>
      <c r="G21" s="81" t="s">
        <v>3927</v>
      </c>
      <c r="H21" s="927" t="s">
        <v>25</v>
      </c>
      <c r="I21" s="927" t="s">
        <v>2138</v>
      </c>
      <c r="J21" s="927" t="s">
        <v>2148</v>
      </c>
      <c r="K21" s="921" t="s">
        <v>1294</v>
      </c>
      <c r="L21" s="927" t="s">
        <v>195</v>
      </c>
      <c r="M21" s="921" t="str">
        <f t="shared" si="0"/>
        <v>CYP20117 - Record rejected - Care Contact Subject has incorrect data format. Care Contact Identifier=&lt;C201903&gt; Service Request Identifier=&lt;C201902&gt; Local Patient Identifier (Extended)=&lt;C101901&gt;
CYP20118 - Warning - Care Contact Subject contains an invalid national code. Care Contact Identifier=&lt;C201903&gt; Service Request Identifier=&lt;C201902&gt; Local Patient Identifier (Extended)=&lt;C101901&gt; Care Contact Subject=&lt;C201070&gt;</v>
      </c>
      <c r="N21" s="945"/>
      <c r="O21" s="927" t="s">
        <v>2140</v>
      </c>
      <c r="P21" s="942" t="s">
        <v>2140</v>
      </c>
      <c r="Q21" s="942" t="s">
        <v>2140</v>
      </c>
      <c r="R21" s="942" t="s">
        <v>13</v>
      </c>
    </row>
    <row r="22" spans="1:18" s="8" customFormat="1" ht="49.5" customHeight="1">
      <c r="A22" s="1094" t="e">
        <v>#N/A</v>
      </c>
      <c r="B22" s="828" t="e">
        <v>#N/A</v>
      </c>
      <c r="C22" s="828" t="e">
        <v>#N/A</v>
      </c>
      <c r="D22" s="1052" t="e">
        <v>#N/A</v>
      </c>
      <c r="E22" s="1054" t="e">
        <v>#N/A</v>
      </c>
      <c r="F22" s="80" t="s">
        <v>2342</v>
      </c>
      <c r="G22" s="81" t="s">
        <v>3928</v>
      </c>
      <c r="H22" s="929" t="e">
        <v>#N/A</v>
      </c>
      <c r="I22" s="929" t="e">
        <v>#N/A</v>
      </c>
      <c r="J22" s="929" t="e">
        <v>#N/A</v>
      </c>
      <c r="K22" s="923" t="e">
        <v>#N/A</v>
      </c>
      <c r="L22" s="929" t="e">
        <v>#N/A</v>
      </c>
      <c r="M22" s="923" t="e">
        <f t="shared" si="0"/>
        <v>#N/A</v>
      </c>
      <c r="N22" s="947"/>
      <c r="O22" s="929"/>
      <c r="P22" s="943"/>
      <c r="Q22" s="943"/>
      <c r="R22" s="943"/>
    </row>
    <row r="23" spans="1:18" s="8" customFormat="1" ht="16.5" customHeight="1">
      <c r="A23" s="1047" t="s">
        <v>82</v>
      </c>
      <c r="B23" s="1002" t="s">
        <v>84</v>
      </c>
      <c r="C23" s="1002" t="s">
        <v>3929</v>
      </c>
      <c r="D23" s="1051" t="s">
        <v>89</v>
      </c>
      <c r="E23" s="1053" t="s">
        <v>1213</v>
      </c>
      <c r="F23" s="80" t="s">
        <v>2339</v>
      </c>
      <c r="G23" s="58" t="s">
        <v>3930</v>
      </c>
      <c r="H23" s="927" t="s">
        <v>25</v>
      </c>
      <c r="I23" s="927" t="s">
        <v>2138</v>
      </c>
      <c r="J23" s="927" t="s">
        <v>2148</v>
      </c>
      <c r="K23" s="921" t="s">
        <v>1294</v>
      </c>
      <c r="L23" s="927" t="s">
        <v>195</v>
      </c>
      <c r="M23" s="921" t="str">
        <f t="shared" si="0"/>
        <v>CYP20119 - Record rejected - Consultation Mechanism (Community Care) has incorrect data format. Care Contact Identifier=&lt;C201903&gt; Service Request Identifier=&lt;C201902&gt; Local Patient Identifier (Extended)=&lt;C101901&gt;
CYP20120 - Warning - Consultation Mechanism (Community Care) contains an invalid national code. Care Contact Identifier=&lt;C201903&gt; Service Request Identifier=&lt;C201902&gt; Local Patient Identifier (Extended)=&lt;C101901&gt; Consultation Mechanism (Community Care)=&lt;C201080&gt;</v>
      </c>
      <c r="N23" s="945"/>
      <c r="O23" s="927" t="s">
        <v>2140</v>
      </c>
      <c r="P23" s="942" t="s">
        <v>2140</v>
      </c>
      <c r="Q23" s="942" t="s">
        <v>2140</v>
      </c>
      <c r="R23" s="942" t="s">
        <v>39</v>
      </c>
    </row>
    <row r="24" spans="1:18" s="8" customFormat="1" ht="16.5" customHeight="1">
      <c r="A24" s="1048" t="e">
        <v>#N/A</v>
      </c>
      <c r="B24" s="1003" t="e">
        <v>#N/A</v>
      </c>
      <c r="C24" s="1003" t="e">
        <v>#N/A</v>
      </c>
      <c r="D24" s="1052" t="e">
        <v>#N/A</v>
      </c>
      <c r="E24" s="1054" t="e">
        <v>#N/A</v>
      </c>
      <c r="F24" s="80" t="s">
        <v>2342</v>
      </c>
      <c r="G24" s="58" t="s">
        <v>3931</v>
      </c>
      <c r="H24" s="928" t="e">
        <v>#N/A</v>
      </c>
      <c r="I24" s="928" t="e">
        <v>#N/A</v>
      </c>
      <c r="J24" s="928" t="e">
        <v>#N/A</v>
      </c>
      <c r="K24" s="922" t="e">
        <v>#N/A</v>
      </c>
      <c r="L24" s="928" t="e">
        <v>#N/A</v>
      </c>
      <c r="M24" s="922" t="e">
        <f t="shared" si="0"/>
        <v>#N/A</v>
      </c>
      <c r="N24" s="946"/>
      <c r="O24" s="928"/>
      <c r="P24" s="944"/>
      <c r="Q24" s="944"/>
      <c r="R24" s="944"/>
    </row>
    <row r="25" spans="1:18" s="8" customFormat="1" ht="16.5" customHeight="1">
      <c r="A25" s="1048" t="e">
        <v>#N/A</v>
      </c>
      <c r="B25" s="1003" t="e">
        <v>#N/A</v>
      </c>
      <c r="C25" s="1003" t="e">
        <v>#N/A</v>
      </c>
      <c r="D25" s="1052" t="e">
        <v>#N/A</v>
      </c>
      <c r="E25" s="1054" t="e">
        <v>#N/A</v>
      </c>
      <c r="F25" s="80" t="s">
        <v>2346</v>
      </c>
      <c r="G25" s="58" t="s">
        <v>3932</v>
      </c>
      <c r="H25" s="928" t="e">
        <v>#N/A</v>
      </c>
      <c r="I25" s="928" t="e">
        <v>#N/A</v>
      </c>
      <c r="J25" s="928" t="e">
        <v>#N/A</v>
      </c>
      <c r="K25" s="922" t="e">
        <v>#N/A</v>
      </c>
      <c r="L25" s="928" t="e">
        <v>#N/A</v>
      </c>
      <c r="M25" s="922" t="e">
        <f t="shared" si="0"/>
        <v>#N/A</v>
      </c>
      <c r="N25" s="946"/>
      <c r="O25" s="928"/>
      <c r="P25" s="944"/>
      <c r="Q25" s="944"/>
      <c r="R25" s="944"/>
    </row>
    <row r="26" spans="1:18" s="8" customFormat="1" ht="16.5" customHeight="1">
      <c r="A26" s="1048" t="e">
        <v>#N/A</v>
      </c>
      <c r="B26" s="1003" t="e">
        <v>#N/A</v>
      </c>
      <c r="C26" s="1003" t="e">
        <v>#N/A</v>
      </c>
      <c r="D26" s="1052" t="e">
        <v>#N/A</v>
      </c>
      <c r="E26" s="1054" t="e">
        <v>#N/A</v>
      </c>
      <c r="F26" s="80" t="s">
        <v>2348</v>
      </c>
      <c r="G26" s="58" t="s">
        <v>3933</v>
      </c>
      <c r="H26" s="928" t="e">
        <v>#N/A</v>
      </c>
      <c r="I26" s="928" t="e">
        <v>#N/A</v>
      </c>
      <c r="J26" s="928" t="e">
        <v>#N/A</v>
      </c>
      <c r="K26" s="922" t="e">
        <v>#N/A</v>
      </c>
      <c r="L26" s="928" t="e">
        <v>#N/A</v>
      </c>
      <c r="M26" s="922" t="e">
        <f t="shared" si="0"/>
        <v>#N/A</v>
      </c>
      <c r="N26" s="946"/>
      <c r="O26" s="928"/>
      <c r="P26" s="944"/>
      <c r="Q26" s="944"/>
      <c r="R26" s="944"/>
    </row>
    <row r="27" spans="1:18" s="8" customFormat="1" ht="16.5" customHeight="1">
      <c r="A27" s="1048" t="e">
        <v>#N/A</v>
      </c>
      <c r="B27" s="1003" t="e">
        <v>#N/A</v>
      </c>
      <c r="C27" s="1003" t="e">
        <v>#N/A</v>
      </c>
      <c r="D27" s="1052" t="e">
        <v>#N/A</v>
      </c>
      <c r="E27" s="1054" t="e">
        <v>#N/A</v>
      </c>
      <c r="F27" s="479" t="s">
        <v>3144</v>
      </c>
      <c r="G27" s="480" t="s">
        <v>3934</v>
      </c>
      <c r="H27" s="928" t="e">
        <v>#N/A</v>
      </c>
      <c r="I27" s="928" t="e">
        <v>#N/A</v>
      </c>
      <c r="J27" s="928" t="e">
        <v>#N/A</v>
      </c>
      <c r="K27" s="922" t="e">
        <v>#N/A</v>
      </c>
      <c r="L27" s="928" t="e">
        <v>#N/A</v>
      </c>
      <c r="M27" s="922" t="e">
        <f t="shared" si="0"/>
        <v>#N/A</v>
      </c>
      <c r="N27" s="946"/>
      <c r="O27" s="928"/>
      <c r="P27" s="944"/>
      <c r="Q27" s="944"/>
      <c r="R27" s="944"/>
    </row>
    <row r="28" spans="1:18" s="8" customFormat="1" ht="16.5" customHeight="1">
      <c r="A28" s="1048" t="e">
        <v>#N/A</v>
      </c>
      <c r="B28" s="1003" t="e">
        <v>#N/A</v>
      </c>
      <c r="C28" s="1003" t="e">
        <v>#N/A</v>
      </c>
      <c r="D28" s="1052" t="e">
        <v>#N/A</v>
      </c>
      <c r="E28" s="1054" t="e">
        <v>#N/A</v>
      </c>
      <c r="F28" s="479" t="s">
        <v>3146</v>
      </c>
      <c r="G28" s="480" t="s">
        <v>3935</v>
      </c>
      <c r="H28" s="928" t="e">
        <v>#N/A</v>
      </c>
      <c r="I28" s="928" t="e">
        <v>#N/A</v>
      </c>
      <c r="J28" s="928" t="e">
        <v>#N/A</v>
      </c>
      <c r="K28" s="922" t="e">
        <v>#N/A</v>
      </c>
      <c r="L28" s="928" t="e">
        <v>#N/A</v>
      </c>
      <c r="M28" s="922" t="e">
        <f t="shared" si="0"/>
        <v>#N/A</v>
      </c>
      <c r="N28" s="946"/>
      <c r="O28" s="928"/>
      <c r="P28" s="944"/>
      <c r="Q28" s="944"/>
      <c r="R28" s="944"/>
    </row>
    <row r="29" spans="1:18" s="8" customFormat="1" ht="16.5" customHeight="1">
      <c r="A29" s="1048"/>
      <c r="B29" s="1003"/>
      <c r="C29" s="1003"/>
      <c r="D29" s="1052"/>
      <c r="E29" s="1054"/>
      <c r="F29" s="479" t="s">
        <v>3148</v>
      </c>
      <c r="G29" s="480" t="s">
        <v>3936</v>
      </c>
      <c r="H29" s="928"/>
      <c r="I29" s="928"/>
      <c r="J29" s="928"/>
      <c r="K29" s="922"/>
      <c r="L29" s="928"/>
      <c r="M29" s="922"/>
      <c r="N29" s="946"/>
      <c r="O29" s="928"/>
      <c r="P29" s="944"/>
      <c r="Q29" s="944"/>
      <c r="R29" s="944"/>
    </row>
    <row r="30" spans="1:18" s="8" customFormat="1" ht="16.5" customHeight="1">
      <c r="A30" s="1048"/>
      <c r="B30" s="1003"/>
      <c r="C30" s="1003"/>
      <c r="D30" s="1052"/>
      <c r="E30" s="1054"/>
      <c r="F30" s="479" t="s">
        <v>3150</v>
      </c>
      <c r="G30" s="480" t="s">
        <v>3937</v>
      </c>
      <c r="H30" s="928"/>
      <c r="I30" s="928"/>
      <c r="J30" s="928"/>
      <c r="K30" s="922"/>
      <c r="L30" s="928"/>
      <c r="M30" s="922"/>
      <c r="N30" s="946"/>
      <c r="O30" s="928"/>
      <c r="P30" s="944"/>
      <c r="Q30" s="944"/>
      <c r="R30" s="944"/>
    </row>
    <row r="31" spans="1:18" s="8" customFormat="1" ht="16.5" customHeight="1">
      <c r="A31" s="1048"/>
      <c r="B31" s="1003"/>
      <c r="C31" s="1003"/>
      <c r="D31" s="1052"/>
      <c r="E31" s="1054"/>
      <c r="F31" s="479" t="s">
        <v>3151</v>
      </c>
      <c r="G31" s="480" t="s">
        <v>3938</v>
      </c>
      <c r="H31" s="928"/>
      <c r="I31" s="928"/>
      <c r="J31" s="928"/>
      <c r="K31" s="922"/>
      <c r="L31" s="928"/>
      <c r="M31" s="922"/>
      <c r="N31" s="946"/>
      <c r="O31" s="928"/>
      <c r="P31" s="944"/>
      <c r="Q31" s="944"/>
      <c r="R31" s="944"/>
    </row>
    <row r="32" spans="1:18" s="8" customFormat="1" ht="16.5" customHeight="1">
      <c r="A32" s="1094" t="e">
        <v>#N/A</v>
      </c>
      <c r="B32" s="828" t="e">
        <v>#N/A</v>
      </c>
      <c r="C32" s="828" t="e">
        <v>#N/A</v>
      </c>
      <c r="D32" s="1052" t="e">
        <v>#N/A</v>
      </c>
      <c r="E32" s="1054" t="e">
        <v>#N/A</v>
      </c>
      <c r="F32" s="479" t="s">
        <v>3074</v>
      </c>
      <c r="G32" s="480" t="s">
        <v>2484</v>
      </c>
      <c r="H32" s="929" t="e">
        <v>#N/A</v>
      </c>
      <c r="I32" s="929" t="e">
        <v>#N/A</v>
      </c>
      <c r="J32" s="929" t="e">
        <v>#N/A</v>
      </c>
      <c r="K32" s="923" t="e">
        <v>#N/A</v>
      </c>
      <c r="L32" s="929" t="e">
        <v>#N/A</v>
      </c>
      <c r="M32" s="923" t="e">
        <f t="shared" si="0"/>
        <v>#N/A</v>
      </c>
      <c r="N32" s="947"/>
      <c r="O32" s="929"/>
      <c r="P32" s="943"/>
      <c r="Q32" s="943"/>
      <c r="R32" s="943"/>
    </row>
    <row r="33" spans="1:18" s="8" customFormat="1" ht="13.35" customHeight="1">
      <c r="A33" s="1047" t="s">
        <v>209</v>
      </c>
      <c r="B33" s="1004" t="s">
        <v>210</v>
      </c>
      <c r="C33" s="1004" t="s">
        <v>3939</v>
      </c>
      <c r="D33" s="921" t="s">
        <v>3940</v>
      </c>
      <c r="E33" s="927" t="s">
        <v>2429</v>
      </c>
      <c r="F33" s="49" t="s">
        <v>3179</v>
      </c>
      <c r="G33" s="58" t="s">
        <v>3941</v>
      </c>
      <c r="H33" s="927" t="s">
        <v>25</v>
      </c>
      <c r="I33" s="927" t="s">
        <v>2138</v>
      </c>
      <c r="J33" s="927" t="s">
        <v>2148</v>
      </c>
      <c r="K33" s="921" t="s">
        <v>1294</v>
      </c>
      <c r="L33" s="927" t="s">
        <v>195</v>
      </c>
      <c r="M33" s="921" t="str">
        <f t="shared" si="0"/>
        <v>CYP20121 - Record rejected - Activity Location Type Code has incorrect data format. Care Contact Identifier=&lt;C201903&gt; Service Request Identifier=&lt;C201902&gt; Local Patient Identifier (Extended)=&lt;C101901&gt;
CYP20122 - Warning - Activity Location Type Code contains an invalid national code. Care Contact Identifier=&lt;C201903&gt; Service Request Identifier=&lt;C201902&gt; Local Patient Identifier (Extended)=&lt;C101901&gt; Activity Location Type Code=&lt;C201909&gt;</v>
      </c>
      <c r="N33" s="945"/>
      <c r="O33" s="927" t="s">
        <v>2140</v>
      </c>
      <c r="P33" s="942" t="s">
        <v>2140</v>
      </c>
      <c r="Q33" s="942" t="s">
        <v>2140</v>
      </c>
      <c r="R33" s="942" t="s">
        <v>32</v>
      </c>
    </row>
    <row r="34" spans="1:18" s="8" customFormat="1" ht="11.1" customHeight="1">
      <c r="A34" s="1048" t="e">
        <v>#N/A</v>
      </c>
      <c r="B34" s="1005" t="e">
        <v>#N/A</v>
      </c>
      <c r="C34" s="1005" t="e">
        <v>#N/A</v>
      </c>
      <c r="D34" s="922" t="e">
        <v>#N/A</v>
      </c>
      <c r="E34" s="928" t="e">
        <v>#N/A</v>
      </c>
      <c r="F34" s="49" t="s">
        <v>3181</v>
      </c>
      <c r="G34" s="58" t="s">
        <v>3942</v>
      </c>
      <c r="H34" s="928" t="e">
        <v>#N/A</v>
      </c>
      <c r="I34" s="928" t="e">
        <v>#N/A</v>
      </c>
      <c r="J34" s="928" t="e">
        <v>#N/A</v>
      </c>
      <c r="K34" s="922" t="e">
        <v>#N/A</v>
      </c>
      <c r="L34" s="928" t="e">
        <v>#N/A</v>
      </c>
      <c r="M34" s="922" t="e">
        <f t="shared" si="0"/>
        <v>#N/A</v>
      </c>
      <c r="N34" s="946"/>
      <c r="O34" s="928"/>
      <c r="P34" s="944"/>
      <c r="Q34" s="944"/>
      <c r="R34" s="944"/>
    </row>
    <row r="35" spans="1:18" s="8" customFormat="1" ht="11.1" customHeight="1">
      <c r="A35" s="1048" t="e">
        <v>#N/A</v>
      </c>
      <c r="B35" s="1005" t="e">
        <v>#N/A</v>
      </c>
      <c r="C35" s="1005" t="e">
        <v>#N/A</v>
      </c>
      <c r="D35" s="922" t="e">
        <v>#N/A</v>
      </c>
      <c r="E35" s="928" t="e">
        <v>#N/A</v>
      </c>
      <c r="F35" s="49" t="s">
        <v>3183</v>
      </c>
      <c r="G35" s="58" t="s">
        <v>3943</v>
      </c>
      <c r="H35" s="928" t="e">
        <v>#N/A</v>
      </c>
      <c r="I35" s="928" t="e">
        <v>#N/A</v>
      </c>
      <c r="J35" s="928" t="e">
        <v>#N/A</v>
      </c>
      <c r="K35" s="922" t="e">
        <v>#N/A</v>
      </c>
      <c r="L35" s="928" t="e">
        <v>#N/A</v>
      </c>
      <c r="M35" s="922" t="e">
        <f t="shared" si="0"/>
        <v>#N/A</v>
      </c>
      <c r="N35" s="946"/>
      <c r="O35" s="928"/>
      <c r="P35" s="944"/>
      <c r="Q35" s="944"/>
      <c r="R35" s="944"/>
    </row>
    <row r="36" spans="1:18" s="8" customFormat="1" ht="11.1" customHeight="1">
      <c r="A36" s="1048" t="e">
        <v>#N/A</v>
      </c>
      <c r="B36" s="1005" t="e">
        <v>#N/A</v>
      </c>
      <c r="C36" s="1005" t="e">
        <v>#N/A</v>
      </c>
      <c r="D36" s="922" t="e">
        <v>#N/A</v>
      </c>
      <c r="E36" s="928" t="e">
        <v>#N/A</v>
      </c>
      <c r="F36" s="49" t="s">
        <v>3185</v>
      </c>
      <c r="G36" s="58" t="s">
        <v>3944</v>
      </c>
      <c r="H36" s="928" t="e">
        <v>#N/A</v>
      </c>
      <c r="I36" s="928" t="e">
        <v>#N/A</v>
      </c>
      <c r="J36" s="928" t="e">
        <v>#N/A</v>
      </c>
      <c r="K36" s="922" t="e">
        <v>#N/A</v>
      </c>
      <c r="L36" s="928" t="e">
        <v>#N/A</v>
      </c>
      <c r="M36" s="922" t="e">
        <f t="shared" si="0"/>
        <v>#N/A</v>
      </c>
      <c r="N36" s="946"/>
      <c r="O36" s="928"/>
      <c r="P36" s="944"/>
      <c r="Q36" s="944"/>
      <c r="R36" s="944"/>
    </row>
    <row r="37" spans="1:18" s="8" customFormat="1" ht="11.1" customHeight="1">
      <c r="A37" s="1048" t="e">
        <v>#N/A</v>
      </c>
      <c r="B37" s="1005" t="e">
        <v>#N/A</v>
      </c>
      <c r="C37" s="1005" t="e">
        <v>#N/A</v>
      </c>
      <c r="D37" s="922" t="e">
        <v>#N/A</v>
      </c>
      <c r="E37" s="928" t="e">
        <v>#N/A</v>
      </c>
      <c r="F37" s="49" t="s">
        <v>3945</v>
      </c>
      <c r="G37" s="58" t="s">
        <v>3946</v>
      </c>
      <c r="H37" s="928" t="e">
        <v>#N/A</v>
      </c>
      <c r="I37" s="928" t="e">
        <v>#N/A</v>
      </c>
      <c r="J37" s="928" t="e">
        <v>#N/A</v>
      </c>
      <c r="K37" s="922" t="e">
        <v>#N/A</v>
      </c>
      <c r="L37" s="928" t="e">
        <v>#N/A</v>
      </c>
      <c r="M37" s="922" t="e">
        <f t="shared" si="0"/>
        <v>#N/A</v>
      </c>
      <c r="N37" s="946"/>
      <c r="O37" s="928"/>
      <c r="P37" s="944"/>
      <c r="Q37" s="944"/>
      <c r="R37" s="944"/>
    </row>
    <row r="38" spans="1:18" s="8" customFormat="1" ht="11.1" customHeight="1">
      <c r="A38" s="1048" t="e">
        <v>#N/A</v>
      </c>
      <c r="B38" s="1005" t="e">
        <v>#N/A</v>
      </c>
      <c r="C38" s="1005" t="e">
        <v>#N/A</v>
      </c>
      <c r="D38" s="922" t="e">
        <v>#N/A</v>
      </c>
      <c r="E38" s="928" t="e">
        <v>#N/A</v>
      </c>
      <c r="F38" s="49" t="s">
        <v>3947</v>
      </c>
      <c r="G38" s="58" t="s">
        <v>3948</v>
      </c>
      <c r="H38" s="928" t="e">
        <v>#N/A</v>
      </c>
      <c r="I38" s="928" t="e">
        <v>#N/A</v>
      </c>
      <c r="J38" s="928" t="e">
        <v>#N/A</v>
      </c>
      <c r="K38" s="922" t="e">
        <v>#N/A</v>
      </c>
      <c r="L38" s="928" t="e">
        <v>#N/A</v>
      </c>
      <c r="M38" s="922" t="e">
        <f t="shared" si="0"/>
        <v>#N/A</v>
      </c>
      <c r="N38" s="946"/>
      <c r="O38" s="928"/>
      <c r="P38" s="944"/>
      <c r="Q38" s="944"/>
      <c r="R38" s="944"/>
    </row>
    <row r="39" spans="1:18" s="8" customFormat="1" ht="11.1" customHeight="1">
      <c r="A39" s="1048" t="e">
        <v>#N/A</v>
      </c>
      <c r="B39" s="1005" t="e">
        <v>#N/A</v>
      </c>
      <c r="C39" s="1005" t="e">
        <v>#N/A</v>
      </c>
      <c r="D39" s="922" t="e">
        <v>#N/A</v>
      </c>
      <c r="E39" s="928" t="e">
        <v>#N/A</v>
      </c>
      <c r="F39" s="49" t="s">
        <v>3281</v>
      </c>
      <c r="G39" s="58" t="s">
        <v>3136</v>
      </c>
      <c r="H39" s="928" t="e">
        <v>#N/A</v>
      </c>
      <c r="I39" s="928" t="e">
        <v>#N/A</v>
      </c>
      <c r="J39" s="928" t="e">
        <v>#N/A</v>
      </c>
      <c r="K39" s="922" t="e">
        <v>#N/A</v>
      </c>
      <c r="L39" s="928" t="e">
        <v>#N/A</v>
      </c>
      <c r="M39" s="922" t="e">
        <f t="shared" si="0"/>
        <v>#N/A</v>
      </c>
      <c r="N39" s="946"/>
      <c r="O39" s="928"/>
      <c r="P39" s="944"/>
      <c r="Q39" s="944"/>
      <c r="R39" s="944"/>
    </row>
    <row r="40" spans="1:18" s="8" customFormat="1" ht="11.1" customHeight="1">
      <c r="A40" s="1048" t="e">
        <v>#N/A</v>
      </c>
      <c r="B40" s="1005" t="e">
        <v>#N/A</v>
      </c>
      <c r="C40" s="1005" t="e">
        <v>#N/A</v>
      </c>
      <c r="D40" s="922" t="e">
        <v>#N/A</v>
      </c>
      <c r="E40" s="928" t="e">
        <v>#N/A</v>
      </c>
      <c r="F40" s="49" t="s">
        <v>3283</v>
      </c>
      <c r="G40" s="58" t="s">
        <v>3143</v>
      </c>
      <c r="H40" s="928" t="e">
        <v>#N/A</v>
      </c>
      <c r="I40" s="928" t="e">
        <v>#N/A</v>
      </c>
      <c r="J40" s="928" t="e">
        <v>#N/A</v>
      </c>
      <c r="K40" s="922" t="e">
        <v>#N/A</v>
      </c>
      <c r="L40" s="928" t="e">
        <v>#N/A</v>
      </c>
      <c r="M40" s="922" t="e">
        <f t="shared" ref="M40:M62" si="1">IF(VLOOKUP($A40,MDI,20,0)=0,"",VLOOKUP($A40,MDI,20,0))</f>
        <v>#N/A</v>
      </c>
      <c r="N40" s="946"/>
      <c r="O40" s="928"/>
      <c r="P40" s="944"/>
      <c r="Q40" s="944"/>
      <c r="R40" s="944"/>
    </row>
    <row r="41" spans="1:18" s="8" customFormat="1" ht="11.1" customHeight="1">
      <c r="A41" s="1048" t="e">
        <v>#N/A</v>
      </c>
      <c r="B41" s="1005" t="e">
        <v>#N/A</v>
      </c>
      <c r="C41" s="1005" t="e">
        <v>#N/A</v>
      </c>
      <c r="D41" s="922" t="e">
        <v>#N/A</v>
      </c>
      <c r="E41" s="928" t="e">
        <v>#N/A</v>
      </c>
      <c r="F41" s="49" t="s">
        <v>3285</v>
      </c>
      <c r="G41" s="58" t="s">
        <v>3949</v>
      </c>
      <c r="H41" s="928" t="e">
        <v>#N/A</v>
      </c>
      <c r="I41" s="928" t="e">
        <v>#N/A</v>
      </c>
      <c r="J41" s="928" t="e">
        <v>#N/A</v>
      </c>
      <c r="K41" s="922" t="e">
        <v>#N/A</v>
      </c>
      <c r="L41" s="928" t="e">
        <v>#N/A</v>
      </c>
      <c r="M41" s="922" t="e">
        <f t="shared" si="1"/>
        <v>#N/A</v>
      </c>
      <c r="N41" s="946"/>
      <c r="O41" s="928"/>
      <c r="P41" s="944"/>
      <c r="Q41" s="944"/>
      <c r="R41" s="944"/>
    </row>
    <row r="42" spans="1:18" s="8" customFormat="1" ht="13.5" customHeight="1">
      <c r="A42" s="1048" t="e">
        <v>#N/A</v>
      </c>
      <c r="B42" s="1005" t="e">
        <v>#N/A</v>
      </c>
      <c r="C42" s="1005" t="e">
        <v>#N/A</v>
      </c>
      <c r="D42" s="922" t="e">
        <v>#N/A</v>
      </c>
      <c r="E42" s="928" t="e">
        <v>#N/A</v>
      </c>
      <c r="F42" s="49" t="s">
        <v>3950</v>
      </c>
      <c r="G42" s="58" t="s">
        <v>3951</v>
      </c>
      <c r="H42" s="928" t="e">
        <v>#N/A</v>
      </c>
      <c r="I42" s="928" t="e">
        <v>#N/A</v>
      </c>
      <c r="J42" s="928" t="e">
        <v>#N/A</v>
      </c>
      <c r="K42" s="922" t="e">
        <v>#N/A</v>
      </c>
      <c r="L42" s="928" t="e">
        <v>#N/A</v>
      </c>
      <c r="M42" s="922" t="e">
        <f t="shared" si="1"/>
        <v>#N/A</v>
      </c>
      <c r="N42" s="946"/>
      <c r="O42" s="928"/>
      <c r="P42" s="944"/>
      <c r="Q42" s="944"/>
      <c r="R42" s="944"/>
    </row>
    <row r="43" spans="1:18" s="8" customFormat="1" ht="11.1" customHeight="1">
      <c r="A43" s="1048" t="e">
        <v>#N/A</v>
      </c>
      <c r="B43" s="1005" t="e">
        <v>#N/A</v>
      </c>
      <c r="C43" s="1005" t="e">
        <v>#N/A</v>
      </c>
      <c r="D43" s="922" t="e">
        <v>#N/A</v>
      </c>
      <c r="E43" s="928" t="e">
        <v>#N/A</v>
      </c>
      <c r="F43" s="49" t="s">
        <v>3952</v>
      </c>
      <c r="G43" s="58" t="s">
        <v>3953</v>
      </c>
      <c r="H43" s="928" t="e">
        <v>#N/A</v>
      </c>
      <c r="I43" s="928" t="e">
        <v>#N/A</v>
      </c>
      <c r="J43" s="928" t="e">
        <v>#N/A</v>
      </c>
      <c r="K43" s="922" t="e">
        <v>#N/A</v>
      </c>
      <c r="L43" s="928" t="e">
        <v>#N/A</v>
      </c>
      <c r="M43" s="922" t="e">
        <f t="shared" si="1"/>
        <v>#N/A</v>
      </c>
      <c r="N43" s="946"/>
      <c r="O43" s="928"/>
      <c r="P43" s="944"/>
      <c r="Q43" s="944"/>
      <c r="R43" s="944"/>
    </row>
    <row r="44" spans="1:18" s="8" customFormat="1" ht="11.1" customHeight="1">
      <c r="A44" s="1048" t="e">
        <v>#N/A</v>
      </c>
      <c r="B44" s="1005" t="e">
        <v>#N/A</v>
      </c>
      <c r="C44" s="1005" t="e">
        <v>#N/A</v>
      </c>
      <c r="D44" s="922" t="e">
        <v>#N/A</v>
      </c>
      <c r="E44" s="928" t="e">
        <v>#N/A</v>
      </c>
      <c r="F44" s="49" t="s">
        <v>3954</v>
      </c>
      <c r="G44" s="58" t="s">
        <v>3955</v>
      </c>
      <c r="H44" s="928" t="e">
        <v>#N/A</v>
      </c>
      <c r="I44" s="928" t="e">
        <v>#N/A</v>
      </c>
      <c r="J44" s="928" t="e">
        <v>#N/A</v>
      </c>
      <c r="K44" s="922" t="e">
        <v>#N/A</v>
      </c>
      <c r="L44" s="928" t="e">
        <v>#N/A</v>
      </c>
      <c r="M44" s="922" t="e">
        <f t="shared" si="1"/>
        <v>#N/A</v>
      </c>
      <c r="N44" s="946"/>
      <c r="O44" s="928"/>
      <c r="P44" s="944"/>
      <c r="Q44" s="944"/>
      <c r="R44" s="944"/>
    </row>
    <row r="45" spans="1:18" s="8" customFormat="1" ht="11.1" customHeight="1">
      <c r="A45" s="1048" t="e">
        <v>#N/A</v>
      </c>
      <c r="B45" s="1005" t="e">
        <v>#N/A</v>
      </c>
      <c r="C45" s="1005" t="e">
        <v>#N/A</v>
      </c>
      <c r="D45" s="922" t="e">
        <v>#N/A</v>
      </c>
      <c r="E45" s="928" t="e">
        <v>#N/A</v>
      </c>
      <c r="F45" s="49" t="s">
        <v>3956</v>
      </c>
      <c r="G45" s="58" t="s">
        <v>3957</v>
      </c>
      <c r="H45" s="928" t="e">
        <v>#N/A</v>
      </c>
      <c r="I45" s="928" t="e">
        <v>#N/A</v>
      </c>
      <c r="J45" s="928" t="e">
        <v>#N/A</v>
      </c>
      <c r="K45" s="922" t="e">
        <v>#N/A</v>
      </c>
      <c r="L45" s="928" t="e">
        <v>#N/A</v>
      </c>
      <c r="M45" s="922" t="e">
        <f t="shared" si="1"/>
        <v>#N/A</v>
      </c>
      <c r="N45" s="946"/>
      <c r="O45" s="928"/>
      <c r="P45" s="944"/>
      <c r="Q45" s="944"/>
      <c r="R45" s="944"/>
    </row>
    <row r="46" spans="1:18" s="8" customFormat="1" ht="11.1" customHeight="1">
      <c r="A46" s="1048" t="e">
        <v>#N/A</v>
      </c>
      <c r="B46" s="1005" t="e">
        <v>#N/A</v>
      </c>
      <c r="C46" s="1005" t="e">
        <v>#N/A</v>
      </c>
      <c r="D46" s="922" t="e">
        <v>#N/A</v>
      </c>
      <c r="E46" s="928" t="e">
        <v>#N/A</v>
      </c>
      <c r="F46" s="49" t="s">
        <v>3958</v>
      </c>
      <c r="G46" s="58" t="s">
        <v>3959</v>
      </c>
      <c r="H46" s="928" t="e">
        <v>#N/A</v>
      </c>
      <c r="I46" s="928" t="e">
        <v>#N/A</v>
      </c>
      <c r="J46" s="928" t="e">
        <v>#N/A</v>
      </c>
      <c r="K46" s="922" t="e">
        <v>#N/A</v>
      </c>
      <c r="L46" s="928" t="e">
        <v>#N/A</v>
      </c>
      <c r="M46" s="922" t="e">
        <f t="shared" si="1"/>
        <v>#N/A</v>
      </c>
      <c r="N46" s="946"/>
      <c r="O46" s="928"/>
      <c r="P46" s="944"/>
      <c r="Q46" s="944"/>
      <c r="R46" s="944"/>
    </row>
    <row r="47" spans="1:18" s="8" customFormat="1" ht="11.1" customHeight="1">
      <c r="A47" s="1048" t="e">
        <v>#N/A</v>
      </c>
      <c r="B47" s="1005" t="e">
        <v>#N/A</v>
      </c>
      <c r="C47" s="1005" t="e">
        <v>#N/A</v>
      </c>
      <c r="D47" s="922" t="e">
        <v>#N/A</v>
      </c>
      <c r="E47" s="928" t="e">
        <v>#N/A</v>
      </c>
      <c r="F47" s="49" t="s">
        <v>3960</v>
      </c>
      <c r="G47" s="58" t="s">
        <v>3961</v>
      </c>
      <c r="H47" s="928" t="e">
        <v>#N/A</v>
      </c>
      <c r="I47" s="928" t="e">
        <v>#N/A</v>
      </c>
      <c r="J47" s="928" t="e">
        <v>#N/A</v>
      </c>
      <c r="K47" s="922" t="e">
        <v>#N/A</v>
      </c>
      <c r="L47" s="928" t="e">
        <v>#N/A</v>
      </c>
      <c r="M47" s="922" t="e">
        <f t="shared" si="1"/>
        <v>#N/A</v>
      </c>
      <c r="N47" s="946"/>
      <c r="O47" s="928"/>
      <c r="P47" s="944"/>
      <c r="Q47" s="944"/>
      <c r="R47" s="944"/>
    </row>
    <row r="48" spans="1:18" s="8" customFormat="1" ht="11.1" customHeight="1">
      <c r="A48" s="1048" t="e">
        <v>#N/A</v>
      </c>
      <c r="B48" s="1005" t="e">
        <v>#N/A</v>
      </c>
      <c r="C48" s="1005" t="e">
        <v>#N/A</v>
      </c>
      <c r="D48" s="922" t="e">
        <v>#N/A</v>
      </c>
      <c r="E48" s="928" t="e">
        <v>#N/A</v>
      </c>
      <c r="F48" s="49" t="s">
        <v>3962</v>
      </c>
      <c r="G48" s="58" t="s">
        <v>3963</v>
      </c>
      <c r="H48" s="928" t="e">
        <v>#N/A</v>
      </c>
      <c r="I48" s="928" t="e">
        <v>#N/A</v>
      </c>
      <c r="J48" s="928" t="e">
        <v>#N/A</v>
      </c>
      <c r="K48" s="922" t="e">
        <v>#N/A</v>
      </c>
      <c r="L48" s="928" t="e">
        <v>#N/A</v>
      </c>
      <c r="M48" s="922" t="e">
        <f t="shared" si="1"/>
        <v>#N/A</v>
      </c>
      <c r="N48" s="946"/>
      <c r="O48" s="928"/>
      <c r="P48" s="944"/>
      <c r="Q48" s="944"/>
      <c r="R48" s="944"/>
    </row>
    <row r="49" spans="1:18" s="8" customFormat="1" ht="12.75" customHeight="1">
      <c r="A49" s="1048" t="e">
        <v>#N/A</v>
      </c>
      <c r="B49" s="1005" t="e">
        <v>#N/A</v>
      </c>
      <c r="C49" s="1005" t="e">
        <v>#N/A</v>
      </c>
      <c r="D49" s="922" t="e">
        <v>#N/A</v>
      </c>
      <c r="E49" s="928" t="e">
        <v>#N/A</v>
      </c>
      <c r="F49" s="49" t="s">
        <v>3964</v>
      </c>
      <c r="G49" s="58" t="s">
        <v>3965</v>
      </c>
      <c r="H49" s="928" t="e">
        <v>#N/A</v>
      </c>
      <c r="I49" s="928" t="e">
        <v>#N/A</v>
      </c>
      <c r="J49" s="928" t="e">
        <v>#N/A</v>
      </c>
      <c r="K49" s="922" t="e">
        <v>#N/A</v>
      </c>
      <c r="L49" s="928" t="e">
        <v>#N/A</v>
      </c>
      <c r="M49" s="922" t="e">
        <f t="shared" si="1"/>
        <v>#N/A</v>
      </c>
      <c r="N49" s="946"/>
      <c r="O49" s="928"/>
      <c r="P49" s="944"/>
      <c r="Q49" s="944"/>
      <c r="R49" s="944"/>
    </row>
    <row r="50" spans="1:18" s="8" customFormat="1" ht="11.1" customHeight="1">
      <c r="A50" s="1048" t="e">
        <v>#N/A</v>
      </c>
      <c r="B50" s="1005" t="e">
        <v>#N/A</v>
      </c>
      <c r="C50" s="1005" t="e">
        <v>#N/A</v>
      </c>
      <c r="D50" s="922" t="e">
        <v>#N/A</v>
      </c>
      <c r="E50" s="928" t="e">
        <v>#N/A</v>
      </c>
      <c r="F50" s="49" t="s">
        <v>3966</v>
      </c>
      <c r="G50" s="58" t="s">
        <v>2546</v>
      </c>
      <c r="H50" s="928" t="e">
        <v>#N/A</v>
      </c>
      <c r="I50" s="928" t="e">
        <v>#N/A</v>
      </c>
      <c r="J50" s="928" t="e">
        <v>#N/A</v>
      </c>
      <c r="K50" s="922" t="e">
        <v>#N/A</v>
      </c>
      <c r="L50" s="928" t="e">
        <v>#N/A</v>
      </c>
      <c r="M50" s="922" t="e">
        <f t="shared" si="1"/>
        <v>#N/A</v>
      </c>
      <c r="N50" s="946"/>
      <c r="O50" s="928"/>
      <c r="P50" s="944"/>
      <c r="Q50" s="944"/>
      <c r="R50" s="944"/>
    </row>
    <row r="51" spans="1:18" s="8" customFormat="1" ht="11.1" customHeight="1">
      <c r="A51" s="1048" t="e">
        <v>#N/A</v>
      </c>
      <c r="B51" s="1005" t="e">
        <v>#N/A</v>
      </c>
      <c r="C51" s="1005" t="e">
        <v>#N/A</v>
      </c>
      <c r="D51" s="922" t="e">
        <v>#N/A</v>
      </c>
      <c r="E51" s="928" t="e">
        <v>#N/A</v>
      </c>
      <c r="F51" s="49" t="s">
        <v>3967</v>
      </c>
      <c r="G51" s="58" t="s">
        <v>3968</v>
      </c>
      <c r="H51" s="928" t="e">
        <v>#N/A</v>
      </c>
      <c r="I51" s="928" t="e">
        <v>#N/A</v>
      </c>
      <c r="J51" s="928" t="e">
        <v>#N/A</v>
      </c>
      <c r="K51" s="922" t="e">
        <v>#N/A</v>
      </c>
      <c r="L51" s="928" t="e">
        <v>#N/A</v>
      </c>
      <c r="M51" s="922" t="e">
        <f t="shared" si="1"/>
        <v>#N/A</v>
      </c>
      <c r="N51" s="946"/>
      <c r="O51" s="928"/>
      <c r="P51" s="944"/>
      <c r="Q51" s="944"/>
      <c r="R51" s="944"/>
    </row>
    <row r="52" spans="1:18" s="8" customFormat="1" ht="11.1" customHeight="1">
      <c r="A52" s="1048" t="e">
        <v>#N/A</v>
      </c>
      <c r="B52" s="1005" t="e">
        <v>#N/A</v>
      </c>
      <c r="C52" s="1005" t="e">
        <v>#N/A</v>
      </c>
      <c r="D52" s="922" t="e">
        <v>#N/A</v>
      </c>
      <c r="E52" s="928" t="e">
        <v>#N/A</v>
      </c>
      <c r="F52" s="49" t="s">
        <v>3969</v>
      </c>
      <c r="G52" s="58" t="s">
        <v>3970</v>
      </c>
      <c r="H52" s="928" t="e">
        <v>#N/A</v>
      </c>
      <c r="I52" s="928" t="e">
        <v>#N/A</v>
      </c>
      <c r="J52" s="928" t="e">
        <v>#N/A</v>
      </c>
      <c r="K52" s="922" t="e">
        <v>#N/A</v>
      </c>
      <c r="L52" s="928" t="e">
        <v>#N/A</v>
      </c>
      <c r="M52" s="922" t="e">
        <f t="shared" si="1"/>
        <v>#N/A</v>
      </c>
      <c r="N52" s="946"/>
      <c r="O52" s="928"/>
      <c r="P52" s="944"/>
      <c r="Q52" s="944"/>
      <c r="R52" s="944"/>
    </row>
    <row r="53" spans="1:18" s="8" customFormat="1" ht="11.1" customHeight="1">
      <c r="A53" s="1048" t="e">
        <v>#N/A</v>
      </c>
      <c r="B53" s="1005" t="e">
        <v>#N/A</v>
      </c>
      <c r="C53" s="1005" t="e">
        <v>#N/A</v>
      </c>
      <c r="D53" s="922" t="e">
        <v>#N/A</v>
      </c>
      <c r="E53" s="928" t="e">
        <v>#N/A</v>
      </c>
      <c r="F53" s="49" t="s">
        <v>3971</v>
      </c>
      <c r="G53" s="58" t="s">
        <v>3972</v>
      </c>
      <c r="H53" s="928" t="e">
        <v>#N/A</v>
      </c>
      <c r="I53" s="928" t="e">
        <v>#N/A</v>
      </c>
      <c r="J53" s="928" t="e">
        <v>#N/A</v>
      </c>
      <c r="K53" s="922" t="e">
        <v>#N/A</v>
      </c>
      <c r="L53" s="928" t="e">
        <v>#N/A</v>
      </c>
      <c r="M53" s="922" t="e">
        <f t="shared" si="1"/>
        <v>#N/A</v>
      </c>
      <c r="N53" s="946"/>
      <c r="O53" s="928"/>
      <c r="P53" s="944"/>
      <c r="Q53" s="944"/>
      <c r="R53" s="944"/>
    </row>
    <row r="54" spans="1:18" s="8" customFormat="1" ht="11.1" customHeight="1">
      <c r="A54" s="1048" t="e">
        <v>#N/A</v>
      </c>
      <c r="B54" s="1005" t="e">
        <v>#N/A</v>
      </c>
      <c r="C54" s="1005" t="e">
        <v>#N/A</v>
      </c>
      <c r="D54" s="922" t="e">
        <v>#N/A</v>
      </c>
      <c r="E54" s="928" t="e">
        <v>#N/A</v>
      </c>
      <c r="F54" s="49" t="s">
        <v>3973</v>
      </c>
      <c r="G54" s="58" t="s">
        <v>3974</v>
      </c>
      <c r="H54" s="928" t="e">
        <v>#N/A</v>
      </c>
      <c r="I54" s="928" t="e">
        <v>#N/A</v>
      </c>
      <c r="J54" s="928" t="e">
        <v>#N/A</v>
      </c>
      <c r="K54" s="922" t="e">
        <v>#N/A</v>
      </c>
      <c r="L54" s="928" t="e">
        <v>#N/A</v>
      </c>
      <c r="M54" s="922" t="e">
        <f t="shared" si="1"/>
        <v>#N/A</v>
      </c>
      <c r="N54" s="946"/>
      <c r="O54" s="928"/>
      <c r="P54" s="944"/>
      <c r="Q54" s="944"/>
      <c r="R54" s="944"/>
    </row>
    <row r="55" spans="1:18" s="8" customFormat="1" ht="12" customHeight="1">
      <c r="A55" s="1048" t="e">
        <v>#N/A</v>
      </c>
      <c r="B55" s="1005" t="e">
        <v>#N/A</v>
      </c>
      <c r="C55" s="1005" t="e">
        <v>#N/A</v>
      </c>
      <c r="D55" s="922" t="e">
        <v>#N/A</v>
      </c>
      <c r="E55" s="928" t="e">
        <v>#N/A</v>
      </c>
      <c r="F55" s="49" t="s">
        <v>3975</v>
      </c>
      <c r="G55" s="58" t="s">
        <v>3976</v>
      </c>
      <c r="H55" s="928" t="e">
        <v>#N/A</v>
      </c>
      <c r="I55" s="928" t="e">
        <v>#N/A</v>
      </c>
      <c r="J55" s="928" t="e">
        <v>#N/A</v>
      </c>
      <c r="K55" s="922" t="e">
        <v>#N/A</v>
      </c>
      <c r="L55" s="928" t="e">
        <v>#N/A</v>
      </c>
      <c r="M55" s="922" t="e">
        <f t="shared" si="1"/>
        <v>#N/A</v>
      </c>
      <c r="N55" s="946"/>
      <c r="O55" s="928"/>
      <c r="P55" s="944"/>
      <c r="Q55" s="944"/>
      <c r="R55" s="944"/>
    </row>
    <row r="56" spans="1:18" s="8" customFormat="1" ht="11.1" customHeight="1">
      <c r="A56" s="1048" t="e">
        <v>#N/A</v>
      </c>
      <c r="B56" s="1005" t="e">
        <v>#N/A</v>
      </c>
      <c r="C56" s="1005" t="e">
        <v>#N/A</v>
      </c>
      <c r="D56" s="922" t="e">
        <v>#N/A</v>
      </c>
      <c r="E56" s="928" t="e">
        <v>#N/A</v>
      </c>
      <c r="F56" s="49" t="s">
        <v>3977</v>
      </c>
      <c r="G56" s="58" t="s">
        <v>3978</v>
      </c>
      <c r="H56" s="928" t="e">
        <v>#N/A</v>
      </c>
      <c r="I56" s="928" t="e">
        <v>#N/A</v>
      </c>
      <c r="J56" s="928" t="e">
        <v>#N/A</v>
      </c>
      <c r="K56" s="922" t="e">
        <v>#N/A</v>
      </c>
      <c r="L56" s="928" t="e">
        <v>#N/A</v>
      </c>
      <c r="M56" s="922" t="e">
        <f t="shared" si="1"/>
        <v>#N/A</v>
      </c>
      <c r="N56" s="946"/>
      <c r="O56" s="928"/>
      <c r="P56" s="944"/>
      <c r="Q56" s="944"/>
      <c r="R56" s="944"/>
    </row>
    <row r="57" spans="1:18" s="8" customFormat="1" ht="11.1" customHeight="1">
      <c r="A57" s="1048" t="e">
        <v>#N/A</v>
      </c>
      <c r="B57" s="1005" t="e">
        <v>#N/A</v>
      </c>
      <c r="C57" s="1005" t="e">
        <v>#N/A</v>
      </c>
      <c r="D57" s="922" t="e">
        <v>#N/A</v>
      </c>
      <c r="E57" s="928" t="e">
        <v>#N/A</v>
      </c>
      <c r="F57" s="49" t="s">
        <v>3979</v>
      </c>
      <c r="G57" s="58" t="s">
        <v>3980</v>
      </c>
      <c r="H57" s="928" t="e">
        <v>#N/A</v>
      </c>
      <c r="I57" s="928" t="e">
        <v>#N/A</v>
      </c>
      <c r="J57" s="928" t="e">
        <v>#N/A</v>
      </c>
      <c r="K57" s="922" t="e">
        <v>#N/A</v>
      </c>
      <c r="L57" s="928" t="e">
        <v>#N/A</v>
      </c>
      <c r="M57" s="922" t="e">
        <f t="shared" si="1"/>
        <v>#N/A</v>
      </c>
      <c r="N57" s="946"/>
      <c r="O57" s="928"/>
      <c r="P57" s="944"/>
      <c r="Q57" s="944"/>
      <c r="R57" s="944"/>
    </row>
    <row r="58" spans="1:18" s="8" customFormat="1" ht="11.1" customHeight="1">
      <c r="A58" s="1048" t="e">
        <v>#N/A</v>
      </c>
      <c r="B58" s="1005" t="e">
        <v>#N/A</v>
      </c>
      <c r="C58" s="1005" t="e">
        <v>#N/A</v>
      </c>
      <c r="D58" s="922" t="e">
        <v>#N/A</v>
      </c>
      <c r="E58" s="928" t="e">
        <v>#N/A</v>
      </c>
      <c r="F58" s="49" t="s">
        <v>3981</v>
      </c>
      <c r="G58" s="58" t="s">
        <v>3982</v>
      </c>
      <c r="H58" s="928" t="e">
        <v>#N/A</v>
      </c>
      <c r="I58" s="928" t="e">
        <v>#N/A</v>
      </c>
      <c r="J58" s="928" t="e">
        <v>#N/A</v>
      </c>
      <c r="K58" s="922" t="e">
        <v>#N/A</v>
      </c>
      <c r="L58" s="928" t="e">
        <v>#N/A</v>
      </c>
      <c r="M58" s="922" t="e">
        <f t="shared" si="1"/>
        <v>#N/A</v>
      </c>
      <c r="N58" s="946"/>
      <c r="O58" s="928"/>
      <c r="P58" s="944"/>
      <c r="Q58" s="944"/>
      <c r="R58" s="944"/>
    </row>
    <row r="59" spans="1:18" s="8" customFormat="1" ht="11.1" customHeight="1">
      <c r="A59" s="1048" t="e">
        <v>#N/A</v>
      </c>
      <c r="B59" s="1005" t="e">
        <v>#N/A</v>
      </c>
      <c r="C59" s="1005" t="e">
        <v>#N/A</v>
      </c>
      <c r="D59" s="922" t="e">
        <v>#N/A</v>
      </c>
      <c r="E59" s="928" t="e">
        <v>#N/A</v>
      </c>
      <c r="F59" s="49" t="s">
        <v>3983</v>
      </c>
      <c r="G59" s="58" t="s">
        <v>3984</v>
      </c>
      <c r="H59" s="928" t="e">
        <v>#N/A</v>
      </c>
      <c r="I59" s="928" t="e">
        <v>#N/A</v>
      </c>
      <c r="J59" s="928" t="e">
        <v>#N/A</v>
      </c>
      <c r="K59" s="922" t="e">
        <v>#N/A</v>
      </c>
      <c r="L59" s="928" t="e">
        <v>#N/A</v>
      </c>
      <c r="M59" s="922" t="e">
        <f t="shared" si="1"/>
        <v>#N/A</v>
      </c>
      <c r="N59" s="946"/>
      <c r="O59" s="928"/>
      <c r="P59" s="944"/>
      <c r="Q59" s="944"/>
      <c r="R59" s="944"/>
    </row>
    <row r="60" spans="1:18" s="8" customFormat="1" ht="11.1" customHeight="1">
      <c r="A60" s="1048" t="e">
        <v>#N/A</v>
      </c>
      <c r="B60" s="1005" t="e">
        <v>#N/A</v>
      </c>
      <c r="C60" s="1005" t="e">
        <v>#N/A</v>
      </c>
      <c r="D60" s="922" t="e">
        <v>#N/A</v>
      </c>
      <c r="E60" s="928" t="e">
        <v>#N/A</v>
      </c>
      <c r="F60" s="49" t="s">
        <v>3985</v>
      </c>
      <c r="G60" s="58" t="s">
        <v>3986</v>
      </c>
      <c r="H60" s="928" t="e">
        <v>#N/A</v>
      </c>
      <c r="I60" s="928" t="e">
        <v>#N/A</v>
      </c>
      <c r="J60" s="928" t="e">
        <v>#N/A</v>
      </c>
      <c r="K60" s="922" t="e">
        <v>#N/A</v>
      </c>
      <c r="L60" s="928" t="e">
        <v>#N/A</v>
      </c>
      <c r="M60" s="922" t="e">
        <f t="shared" si="1"/>
        <v>#N/A</v>
      </c>
      <c r="N60" s="946"/>
      <c r="O60" s="928"/>
      <c r="P60" s="944"/>
      <c r="Q60" s="944"/>
      <c r="R60" s="944"/>
    </row>
    <row r="61" spans="1:18" s="8" customFormat="1" ht="11.1" customHeight="1">
      <c r="A61" s="1048" t="e">
        <v>#N/A</v>
      </c>
      <c r="B61" s="1005" t="e">
        <v>#N/A</v>
      </c>
      <c r="C61" s="1005" t="e">
        <v>#N/A</v>
      </c>
      <c r="D61" s="922" t="e">
        <v>#N/A</v>
      </c>
      <c r="E61" s="928" t="e">
        <v>#N/A</v>
      </c>
      <c r="F61" s="49" t="s">
        <v>3987</v>
      </c>
      <c r="G61" s="58" t="s">
        <v>3988</v>
      </c>
      <c r="H61" s="928" t="e">
        <v>#N/A</v>
      </c>
      <c r="I61" s="928" t="e">
        <v>#N/A</v>
      </c>
      <c r="J61" s="928" t="e">
        <v>#N/A</v>
      </c>
      <c r="K61" s="922" t="e">
        <v>#N/A</v>
      </c>
      <c r="L61" s="928" t="e">
        <v>#N/A</v>
      </c>
      <c r="M61" s="922" t="e">
        <f t="shared" si="1"/>
        <v>#N/A</v>
      </c>
      <c r="N61" s="946"/>
      <c r="O61" s="928"/>
      <c r="P61" s="944"/>
      <c r="Q61" s="944"/>
      <c r="R61" s="944"/>
    </row>
    <row r="62" spans="1:18" s="8" customFormat="1" ht="11.1" customHeight="1">
      <c r="A62" s="1048" t="e">
        <v>#N/A</v>
      </c>
      <c r="B62" s="1005" t="e">
        <v>#N/A</v>
      </c>
      <c r="C62" s="1005" t="e">
        <v>#N/A</v>
      </c>
      <c r="D62" s="922" t="e">
        <v>#N/A</v>
      </c>
      <c r="E62" s="928" t="e">
        <v>#N/A</v>
      </c>
      <c r="F62" s="49" t="s">
        <v>3989</v>
      </c>
      <c r="G62" s="58" t="s">
        <v>3990</v>
      </c>
      <c r="H62" s="928" t="e">
        <v>#N/A</v>
      </c>
      <c r="I62" s="928" t="e">
        <v>#N/A</v>
      </c>
      <c r="J62" s="928" t="e">
        <v>#N/A</v>
      </c>
      <c r="K62" s="922" t="e">
        <v>#N/A</v>
      </c>
      <c r="L62" s="928" t="e">
        <v>#N/A</v>
      </c>
      <c r="M62" s="922" t="e">
        <f t="shared" si="1"/>
        <v>#N/A</v>
      </c>
      <c r="N62" s="946"/>
      <c r="O62" s="928"/>
      <c r="P62" s="944"/>
      <c r="Q62" s="944"/>
      <c r="R62" s="944"/>
    </row>
    <row r="63" spans="1:18" s="8" customFormat="1" ht="11.1" customHeight="1">
      <c r="A63" s="1048" t="e">
        <v>#N/A</v>
      </c>
      <c r="B63" s="1005" t="e">
        <v>#N/A</v>
      </c>
      <c r="C63" s="1005" t="e">
        <v>#N/A</v>
      </c>
      <c r="D63" s="922" t="e">
        <v>#N/A</v>
      </c>
      <c r="E63" s="928" t="e">
        <v>#N/A</v>
      </c>
      <c r="F63" s="49" t="s">
        <v>3991</v>
      </c>
      <c r="G63" s="58" t="s">
        <v>3992</v>
      </c>
      <c r="H63" s="928" t="e">
        <v>#N/A</v>
      </c>
      <c r="I63" s="928" t="e">
        <v>#N/A</v>
      </c>
      <c r="J63" s="928" t="e">
        <v>#N/A</v>
      </c>
      <c r="K63" s="922" t="e">
        <v>#N/A</v>
      </c>
      <c r="L63" s="928" t="e">
        <v>#N/A</v>
      </c>
      <c r="M63" s="922" t="e">
        <f t="shared" ref="M63:M95" si="2">IF(VLOOKUP($A63,MDI,20,0)=0,"",VLOOKUP($A63,MDI,20,0))</f>
        <v>#N/A</v>
      </c>
      <c r="N63" s="946"/>
      <c r="O63" s="928"/>
      <c r="P63" s="944"/>
      <c r="Q63" s="944"/>
      <c r="R63" s="944"/>
    </row>
    <row r="64" spans="1:18" s="8" customFormat="1" ht="11.1" customHeight="1">
      <c r="A64" s="1048" t="e">
        <v>#N/A</v>
      </c>
      <c r="B64" s="1005" t="e">
        <v>#N/A</v>
      </c>
      <c r="C64" s="1005" t="e">
        <v>#N/A</v>
      </c>
      <c r="D64" s="922" t="e">
        <v>#N/A</v>
      </c>
      <c r="E64" s="928" t="e">
        <v>#N/A</v>
      </c>
      <c r="F64" s="49" t="s">
        <v>3993</v>
      </c>
      <c r="G64" s="58" t="s">
        <v>3994</v>
      </c>
      <c r="H64" s="928" t="e">
        <v>#N/A</v>
      </c>
      <c r="I64" s="928" t="e">
        <v>#N/A</v>
      </c>
      <c r="J64" s="928" t="e">
        <v>#N/A</v>
      </c>
      <c r="K64" s="922" t="e">
        <v>#N/A</v>
      </c>
      <c r="L64" s="928" t="e">
        <v>#N/A</v>
      </c>
      <c r="M64" s="922" t="e">
        <f t="shared" si="2"/>
        <v>#N/A</v>
      </c>
      <c r="N64" s="946"/>
      <c r="O64" s="928"/>
      <c r="P64" s="944"/>
      <c r="Q64" s="944"/>
      <c r="R64" s="944"/>
    </row>
    <row r="65" spans="1:18" s="8" customFormat="1" ht="11.1" customHeight="1">
      <c r="A65" s="1048" t="e">
        <v>#N/A</v>
      </c>
      <c r="B65" s="1005" t="e">
        <v>#N/A</v>
      </c>
      <c r="C65" s="1005" t="e">
        <v>#N/A</v>
      </c>
      <c r="D65" s="922" t="e">
        <v>#N/A</v>
      </c>
      <c r="E65" s="928" t="e">
        <v>#N/A</v>
      </c>
      <c r="F65" s="49" t="s">
        <v>3995</v>
      </c>
      <c r="G65" s="58" t="s">
        <v>3996</v>
      </c>
      <c r="H65" s="928" t="e">
        <v>#N/A</v>
      </c>
      <c r="I65" s="928" t="e">
        <v>#N/A</v>
      </c>
      <c r="J65" s="928" t="e">
        <v>#N/A</v>
      </c>
      <c r="K65" s="922" t="e">
        <v>#N/A</v>
      </c>
      <c r="L65" s="928" t="e">
        <v>#N/A</v>
      </c>
      <c r="M65" s="922" t="e">
        <f t="shared" si="2"/>
        <v>#N/A</v>
      </c>
      <c r="N65" s="946"/>
      <c r="O65" s="928"/>
      <c r="P65" s="944"/>
      <c r="Q65" s="944"/>
      <c r="R65" s="944"/>
    </row>
    <row r="66" spans="1:18" s="8" customFormat="1" ht="11.1" customHeight="1">
      <c r="A66" s="1048" t="e">
        <v>#N/A</v>
      </c>
      <c r="B66" s="1005" t="e">
        <v>#N/A</v>
      </c>
      <c r="C66" s="1005" t="e">
        <v>#N/A</v>
      </c>
      <c r="D66" s="922" t="e">
        <v>#N/A</v>
      </c>
      <c r="E66" s="928" t="e">
        <v>#N/A</v>
      </c>
      <c r="F66" s="49" t="s">
        <v>3207</v>
      </c>
      <c r="G66" s="58" t="s">
        <v>2890</v>
      </c>
      <c r="H66" s="928" t="e">
        <v>#N/A</v>
      </c>
      <c r="I66" s="928" t="e">
        <v>#N/A</v>
      </c>
      <c r="J66" s="928" t="e">
        <v>#N/A</v>
      </c>
      <c r="K66" s="922" t="e">
        <v>#N/A</v>
      </c>
      <c r="L66" s="928" t="e">
        <v>#N/A</v>
      </c>
      <c r="M66" s="922" t="e">
        <f t="shared" si="2"/>
        <v>#N/A</v>
      </c>
      <c r="N66" s="946"/>
      <c r="O66" s="928"/>
      <c r="P66" s="944"/>
      <c r="Q66" s="944"/>
      <c r="R66" s="944"/>
    </row>
    <row r="67" spans="1:18" s="8" customFormat="1" ht="11.1" customHeight="1">
      <c r="A67" s="1048" t="e">
        <v>#N/A</v>
      </c>
      <c r="B67" s="1005" t="e">
        <v>#N/A</v>
      </c>
      <c r="C67" s="1005" t="e">
        <v>#N/A</v>
      </c>
      <c r="D67" s="922" t="e">
        <v>#N/A</v>
      </c>
      <c r="E67" s="928" t="e">
        <v>#N/A</v>
      </c>
      <c r="F67" s="49" t="s">
        <v>3209</v>
      </c>
      <c r="G67" s="58" t="s">
        <v>3997</v>
      </c>
      <c r="H67" s="928" t="e">
        <v>#N/A</v>
      </c>
      <c r="I67" s="928" t="e">
        <v>#N/A</v>
      </c>
      <c r="J67" s="928" t="e">
        <v>#N/A</v>
      </c>
      <c r="K67" s="922" t="e">
        <v>#N/A</v>
      </c>
      <c r="L67" s="928" t="e">
        <v>#N/A</v>
      </c>
      <c r="M67" s="922" t="e">
        <f t="shared" si="2"/>
        <v>#N/A</v>
      </c>
      <c r="N67" s="946"/>
      <c r="O67" s="928"/>
      <c r="P67" s="944"/>
      <c r="Q67" s="944"/>
      <c r="R67" s="944"/>
    </row>
    <row r="68" spans="1:18" s="8" customFormat="1" ht="11.1" customHeight="1">
      <c r="A68" s="1048" t="e">
        <v>#N/A</v>
      </c>
      <c r="B68" s="1005" t="e">
        <v>#N/A</v>
      </c>
      <c r="C68" s="1005" t="e">
        <v>#N/A</v>
      </c>
      <c r="D68" s="922" t="e">
        <v>#N/A</v>
      </c>
      <c r="E68" s="928" t="e">
        <v>#N/A</v>
      </c>
      <c r="F68" s="49" t="s">
        <v>3211</v>
      </c>
      <c r="G68" s="58" t="s">
        <v>3998</v>
      </c>
      <c r="H68" s="928" t="e">
        <v>#N/A</v>
      </c>
      <c r="I68" s="928" t="e">
        <v>#N/A</v>
      </c>
      <c r="J68" s="928" t="e">
        <v>#N/A</v>
      </c>
      <c r="K68" s="922" t="e">
        <v>#N/A</v>
      </c>
      <c r="L68" s="928" t="e">
        <v>#N/A</v>
      </c>
      <c r="M68" s="922" t="e">
        <f t="shared" si="2"/>
        <v>#N/A</v>
      </c>
      <c r="N68" s="946"/>
      <c r="O68" s="928"/>
      <c r="P68" s="944"/>
      <c r="Q68" s="944"/>
      <c r="R68" s="944"/>
    </row>
    <row r="69" spans="1:18" s="8" customFormat="1" ht="11.1" customHeight="1">
      <c r="A69" s="1048" t="e">
        <v>#N/A</v>
      </c>
      <c r="B69" s="1005" t="e">
        <v>#N/A</v>
      </c>
      <c r="C69" s="1005" t="e">
        <v>#N/A</v>
      </c>
      <c r="D69" s="922" t="e">
        <v>#N/A</v>
      </c>
      <c r="E69" s="928" t="e">
        <v>#N/A</v>
      </c>
      <c r="F69" s="49" t="s">
        <v>3213</v>
      </c>
      <c r="G69" s="58" t="s">
        <v>2892</v>
      </c>
      <c r="H69" s="928" t="e">
        <v>#N/A</v>
      </c>
      <c r="I69" s="928" t="e">
        <v>#N/A</v>
      </c>
      <c r="J69" s="928" t="e">
        <v>#N/A</v>
      </c>
      <c r="K69" s="922" t="e">
        <v>#N/A</v>
      </c>
      <c r="L69" s="928" t="e">
        <v>#N/A</v>
      </c>
      <c r="M69" s="922" t="e">
        <f t="shared" si="2"/>
        <v>#N/A</v>
      </c>
      <c r="N69" s="946"/>
      <c r="O69" s="928"/>
      <c r="P69" s="944"/>
      <c r="Q69" s="944"/>
      <c r="R69" s="944"/>
    </row>
    <row r="70" spans="1:18" s="8" customFormat="1" ht="11.1" customHeight="1">
      <c r="A70" s="1048" t="e">
        <v>#N/A</v>
      </c>
      <c r="B70" s="1005" t="e">
        <v>#N/A</v>
      </c>
      <c r="C70" s="1005" t="e">
        <v>#N/A</v>
      </c>
      <c r="D70" s="922" t="e">
        <v>#N/A</v>
      </c>
      <c r="E70" s="928" t="e">
        <v>#N/A</v>
      </c>
      <c r="F70" s="49" t="s">
        <v>3999</v>
      </c>
      <c r="G70" s="58" t="s">
        <v>4000</v>
      </c>
      <c r="H70" s="928" t="e">
        <v>#N/A</v>
      </c>
      <c r="I70" s="928" t="e">
        <v>#N/A</v>
      </c>
      <c r="J70" s="928" t="e">
        <v>#N/A</v>
      </c>
      <c r="K70" s="922" t="e">
        <v>#N/A</v>
      </c>
      <c r="L70" s="928" t="e">
        <v>#N/A</v>
      </c>
      <c r="M70" s="922" t="e">
        <f t="shared" si="2"/>
        <v>#N/A</v>
      </c>
      <c r="N70" s="946"/>
      <c r="O70" s="928"/>
      <c r="P70" s="944"/>
      <c r="Q70" s="944"/>
      <c r="R70" s="944"/>
    </row>
    <row r="71" spans="1:18" s="8" customFormat="1" ht="11.1" customHeight="1">
      <c r="A71" s="1048"/>
      <c r="B71" s="1005"/>
      <c r="C71" s="1005"/>
      <c r="D71" s="922"/>
      <c r="E71" s="928"/>
      <c r="F71" s="49" t="s">
        <v>4001</v>
      </c>
      <c r="G71" s="58" t="s">
        <v>2896</v>
      </c>
      <c r="H71" s="928"/>
      <c r="I71" s="928"/>
      <c r="J71" s="928"/>
      <c r="K71" s="922"/>
      <c r="L71" s="928"/>
      <c r="M71" s="922"/>
      <c r="N71" s="946"/>
      <c r="O71" s="928"/>
      <c r="P71" s="944"/>
      <c r="Q71" s="944"/>
      <c r="R71" s="944"/>
    </row>
    <row r="72" spans="1:18" s="8" customFormat="1" ht="11.1" customHeight="1">
      <c r="A72" s="1048"/>
      <c r="B72" s="1005"/>
      <c r="C72" s="1005"/>
      <c r="D72" s="922"/>
      <c r="E72" s="928"/>
      <c r="F72" s="49" t="s">
        <v>4002</v>
      </c>
      <c r="G72" s="58" t="s">
        <v>2898</v>
      </c>
      <c r="H72" s="928"/>
      <c r="I72" s="928"/>
      <c r="J72" s="928"/>
      <c r="K72" s="922"/>
      <c r="L72" s="928"/>
      <c r="M72" s="922"/>
      <c r="N72" s="946"/>
      <c r="O72" s="928"/>
      <c r="P72" s="944"/>
      <c r="Q72" s="944"/>
      <c r="R72" s="944"/>
    </row>
    <row r="73" spans="1:18" s="8" customFormat="1" ht="11.1" customHeight="1">
      <c r="A73" s="1048" t="e">
        <v>#N/A</v>
      </c>
      <c r="B73" s="1005" t="e">
        <v>#N/A</v>
      </c>
      <c r="C73" s="1005" t="e">
        <v>#N/A</v>
      </c>
      <c r="D73" s="922" t="e">
        <v>#N/A</v>
      </c>
      <c r="E73" s="928" t="e">
        <v>#N/A</v>
      </c>
      <c r="F73" s="49" t="s">
        <v>3215</v>
      </c>
      <c r="G73" s="58" t="s">
        <v>4003</v>
      </c>
      <c r="H73" s="928" t="e">
        <v>#N/A</v>
      </c>
      <c r="I73" s="928" t="e">
        <v>#N/A</v>
      </c>
      <c r="J73" s="928" t="e">
        <v>#N/A</v>
      </c>
      <c r="K73" s="922" t="e">
        <v>#N/A</v>
      </c>
      <c r="L73" s="928" t="e">
        <v>#N/A</v>
      </c>
      <c r="M73" s="922" t="e">
        <f t="shared" si="2"/>
        <v>#N/A</v>
      </c>
      <c r="N73" s="946"/>
      <c r="O73" s="928"/>
      <c r="P73" s="944"/>
      <c r="Q73" s="944"/>
      <c r="R73" s="944"/>
    </row>
    <row r="74" spans="1:18" s="8" customFormat="1" ht="11.1" customHeight="1">
      <c r="A74" s="1048" t="e">
        <v>#N/A</v>
      </c>
      <c r="B74" s="1005" t="e">
        <v>#N/A</v>
      </c>
      <c r="C74" s="1005" t="e">
        <v>#N/A</v>
      </c>
      <c r="D74" s="922" t="e">
        <v>#N/A</v>
      </c>
      <c r="E74" s="928" t="e">
        <v>#N/A</v>
      </c>
      <c r="F74" s="49" t="s">
        <v>3217</v>
      </c>
      <c r="G74" s="58" t="s">
        <v>4004</v>
      </c>
      <c r="H74" s="928" t="e">
        <v>#N/A</v>
      </c>
      <c r="I74" s="928" t="e">
        <v>#N/A</v>
      </c>
      <c r="J74" s="928" t="e">
        <v>#N/A</v>
      </c>
      <c r="K74" s="922" t="e">
        <v>#N/A</v>
      </c>
      <c r="L74" s="928" t="e">
        <v>#N/A</v>
      </c>
      <c r="M74" s="922" t="e">
        <f t="shared" si="2"/>
        <v>#N/A</v>
      </c>
      <c r="N74" s="946"/>
      <c r="O74" s="928"/>
      <c r="P74" s="944"/>
      <c r="Q74" s="944"/>
      <c r="R74" s="944"/>
    </row>
    <row r="75" spans="1:18" s="8" customFormat="1" ht="11.1" customHeight="1">
      <c r="A75" s="1048" t="e">
        <v>#N/A</v>
      </c>
      <c r="B75" s="1005" t="e">
        <v>#N/A</v>
      </c>
      <c r="C75" s="1005" t="e">
        <v>#N/A</v>
      </c>
      <c r="D75" s="922" t="e">
        <v>#N/A</v>
      </c>
      <c r="E75" s="928" t="e">
        <v>#N/A</v>
      </c>
      <c r="F75" s="49" t="s">
        <v>3219</v>
      </c>
      <c r="G75" s="58" t="s">
        <v>4005</v>
      </c>
      <c r="H75" s="928" t="e">
        <v>#N/A</v>
      </c>
      <c r="I75" s="928" t="e">
        <v>#N/A</v>
      </c>
      <c r="J75" s="928" t="e">
        <v>#N/A</v>
      </c>
      <c r="K75" s="922" t="e">
        <v>#N/A</v>
      </c>
      <c r="L75" s="928" t="e">
        <v>#N/A</v>
      </c>
      <c r="M75" s="922" t="e">
        <f t="shared" si="2"/>
        <v>#N/A</v>
      </c>
      <c r="N75" s="946"/>
      <c r="O75" s="928"/>
      <c r="P75" s="944"/>
      <c r="Q75" s="944"/>
      <c r="R75" s="944"/>
    </row>
    <row r="76" spans="1:18" s="8" customFormat="1" ht="11.1" customHeight="1">
      <c r="A76" s="1048" t="e">
        <v>#N/A</v>
      </c>
      <c r="B76" s="1005" t="e">
        <v>#N/A</v>
      </c>
      <c r="C76" s="1005" t="e">
        <v>#N/A</v>
      </c>
      <c r="D76" s="922" t="e">
        <v>#N/A</v>
      </c>
      <c r="E76" s="928" t="e">
        <v>#N/A</v>
      </c>
      <c r="F76" s="49" t="s">
        <v>3221</v>
      </c>
      <c r="G76" s="58" t="s">
        <v>4006</v>
      </c>
      <c r="H76" s="928" t="e">
        <v>#N/A</v>
      </c>
      <c r="I76" s="928" t="e">
        <v>#N/A</v>
      </c>
      <c r="J76" s="928" t="e">
        <v>#N/A</v>
      </c>
      <c r="K76" s="922" t="e">
        <v>#N/A</v>
      </c>
      <c r="L76" s="928" t="e">
        <v>#N/A</v>
      </c>
      <c r="M76" s="922" t="e">
        <f t="shared" si="2"/>
        <v>#N/A</v>
      </c>
      <c r="N76" s="946"/>
      <c r="O76" s="928"/>
      <c r="P76" s="944"/>
      <c r="Q76" s="944"/>
      <c r="R76" s="944"/>
    </row>
    <row r="77" spans="1:18" s="8" customFormat="1" ht="11.1" customHeight="1">
      <c r="A77" s="1048" t="e">
        <v>#N/A</v>
      </c>
      <c r="B77" s="1005" t="e">
        <v>#N/A</v>
      </c>
      <c r="C77" s="1005" t="e">
        <v>#N/A</v>
      </c>
      <c r="D77" s="922" t="e">
        <v>#N/A</v>
      </c>
      <c r="E77" s="928" t="e">
        <v>#N/A</v>
      </c>
      <c r="F77" s="49" t="s">
        <v>3223</v>
      </c>
      <c r="G77" s="58" t="s">
        <v>4007</v>
      </c>
      <c r="H77" s="928" t="e">
        <v>#N/A</v>
      </c>
      <c r="I77" s="928" t="e">
        <v>#N/A</v>
      </c>
      <c r="J77" s="928" t="e">
        <v>#N/A</v>
      </c>
      <c r="K77" s="922" t="e">
        <v>#N/A</v>
      </c>
      <c r="L77" s="928" t="e">
        <v>#N/A</v>
      </c>
      <c r="M77" s="922" t="e">
        <f t="shared" si="2"/>
        <v>#N/A</v>
      </c>
      <c r="N77" s="946"/>
      <c r="O77" s="928"/>
      <c r="P77" s="944"/>
      <c r="Q77" s="944"/>
      <c r="R77" s="944"/>
    </row>
    <row r="78" spans="1:18" s="8" customFormat="1" ht="11.1" customHeight="1">
      <c r="A78" s="1048" t="e">
        <v>#N/A</v>
      </c>
      <c r="B78" s="1005" t="e">
        <v>#N/A</v>
      </c>
      <c r="C78" s="1005" t="e">
        <v>#N/A</v>
      </c>
      <c r="D78" s="922" t="e">
        <v>#N/A</v>
      </c>
      <c r="E78" s="928" t="e">
        <v>#N/A</v>
      </c>
      <c r="F78" s="49" t="s">
        <v>4008</v>
      </c>
      <c r="G78" s="58" t="s">
        <v>4009</v>
      </c>
      <c r="H78" s="928" t="e">
        <v>#N/A</v>
      </c>
      <c r="I78" s="928" t="e">
        <v>#N/A</v>
      </c>
      <c r="J78" s="928" t="e">
        <v>#N/A</v>
      </c>
      <c r="K78" s="922" t="e">
        <v>#N/A</v>
      </c>
      <c r="L78" s="928" t="e">
        <v>#N/A</v>
      </c>
      <c r="M78" s="922" t="e">
        <f t="shared" si="2"/>
        <v>#N/A</v>
      </c>
      <c r="N78" s="946"/>
      <c r="O78" s="928"/>
      <c r="P78" s="944"/>
      <c r="Q78" s="944"/>
      <c r="R78" s="944"/>
    </row>
    <row r="79" spans="1:18" s="8" customFormat="1" ht="138" customHeight="1">
      <c r="A79" s="195" t="s">
        <v>4010</v>
      </c>
      <c r="B79" s="187" t="s">
        <v>4011</v>
      </c>
      <c r="C79" s="187" t="s">
        <v>4012</v>
      </c>
      <c r="D79" s="9" t="s">
        <v>4013</v>
      </c>
      <c r="E79" s="49" t="s">
        <v>4014</v>
      </c>
      <c r="F79" s="78"/>
      <c r="G79" s="78"/>
      <c r="H79" s="49" t="s">
        <v>25</v>
      </c>
      <c r="I79" s="49" t="s">
        <v>2138</v>
      </c>
      <c r="J79" s="49" t="s">
        <v>2148</v>
      </c>
      <c r="K79" s="58" t="s">
        <v>4015</v>
      </c>
      <c r="L79" s="39" t="s">
        <v>195</v>
      </c>
      <c r="M79" s="64" t="str">
        <f t="shared" si="2"/>
        <v>CYP20123 - Record rejected - Organisation Site Identifier (Of Treatment) has incorrect data format. Care Contact Identifier=&lt;C201903&gt; Service Request Identifier=&lt;C201902&gt; Local Patient Identifier (Extended)=&lt;C101901&gt;
CYP20124 - Warning - Organisation Site Identifier (Of Treatment) is not in national organisation tables as a "live" organisation at any point during the reporting period. Care Contact Identifier=&lt;C201903&gt; Service Request Identifier=&lt;C201902&gt; Local Patient Identifier (Extended)=&lt;C101901&gt; Organisation Site Identifier (Of Treatment)=&lt;C201906&gt;</v>
      </c>
      <c r="N79" s="78"/>
      <c r="O79" s="39" t="s">
        <v>2140</v>
      </c>
      <c r="P79" s="108" t="s">
        <v>2140</v>
      </c>
      <c r="Q79" s="108" t="s">
        <v>2140</v>
      </c>
      <c r="R79" s="108" t="s">
        <v>32</v>
      </c>
    </row>
    <row r="80" spans="1:18" s="8" customFormat="1" ht="24" customHeight="1">
      <c r="A80" s="1047" t="s">
        <v>324</v>
      </c>
      <c r="B80" s="1002" t="s">
        <v>325</v>
      </c>
      <c r="C80" s="1002" t="s">
        <v>4016</v>
      </c>
      <c r="D80" s="921" t="s">
        <v>4017</v>
      </c>
      <c r="E80" s="927" t="s">
        <v>2366</v>
      </c>
      <c r="F80" s="39" t="s">
        <v>2140</v>
      </c>
      <c r="G80" s="9" t="s">
        <v>4018</v>
      </c>
      <c r="H80" s="927" t="s">
        <v>25</v>
      </c>
      <c r="I80" s="927" t="s">
        <v>2138</v>
      </c>
      <c r="J80" s="927" t="s">
        <v>2148</v>
      </c>
      <c r="K80" s="921" t="s">
        <v>1294</v>
      </c>
      <c r="L80" s="927" t="s">
        <v>195</v>
      </c>
      <c r="M80" s="921" t="str">
        <f t="shared" si="2"/>
        <v>CYP20140 - Record rejected - Group Therapy Indicator has incorrect data format. Care Contact Identifier=&lt;C201903&gt; Service Request Identifier=&lt;C201902&gt; Local Patient Identifier (Extended)=&lt;C101901&gt;
CYP20141 - Warning - Group Therapy Indicator contains an invalid national code. Care Contact Identifier=&lt;C201903&gt; Service Request Identifier=&lt;C201902&gt; Local Patient Identifier (Extended)=&lt;C101901&gt; Group Therapy Indicator=&lt;C201090&gt;</v>
      </c>
      <c r="N80" s="945"/>
      <c r="O80" s="927" t="s">
        <v>2140</v>
      </c>
      <c r="P80" s="942" t="s">
        <v>2140</v>
      </c>
      <c r="Q80" s="942" t="s">
        <v>2140</v>
      </c>
      <c r="R80" s="942" t="s">
        <v>32</v>
      </c>
    </row>
    <row r="81" spans="1:18" s="8" customFormat="1" ht="23.25" customHeight="1">
      <c r="A81" s="1048" t="e">
        <v>#N/A</v>
      </c>
      <c r="B81" s="1003" t="e">
        <v>#N/A</v>
      </c>
      <c r="C81" s="1003" t="e">
        <v>#N/A</v>
      </c>
      <c r="D81" s="922" t="e">
        <v>#N/A</v>
      </c>
      <c r="E81" s="928" t="e">
        <v>#N/A</v>
      </c>
      <c r="F81" s="49" t="s">
        <v>2179</v>
      </c>
      <c r="G81" s="58" t="s">
        <v>4019</v>
      </c>
      <c r="H81" s="928" t="e">
        <v>#N/A</v>
      </c>
      <c r="I81" s="928" t="e">
        <v>#N/A</v>
      </c>
      <c r="J81" s="928" t="e">
        <v>#N/A</v>
      </c>
      <c r="K81" s="922" t="e">
        <v>#N/A</v>
      </c>
      <c r="L81" s="928" t="e">
        <v>#N/A</v>
      </c>
      <c r="M81" s="922" t="e">
        <f t="shared" si="2"/>
        <v>#N/A</v>
      </c>
      <c r="N81" s="946"/>
      <c r="O81" s="928"/>
      <c r="P81" s="944"/>
      <c r="Q81" s="944"/>
      <c r="R81" s="944"/>
    </row>
    <row r="82" spans="1:18" s="8" customFormat="1" ht="22.5" customHeight="1">
      <c r="A82" s="1094" t="e">
        <v>#N/A</v>
      </c>
      <c r="B82" s="828" t="e">
        <v>#N/A</v>
      </c>
      <c r="C82" s="828" t="e">
        <v>#N/A</v>
      </c>
      <c r="D82" s="923" t="e">
        <v>#N/A</v>
      </c>
      <c r="E82" s="929" t="e">
        <v>#N/A</v>
      </c>
      <c r="F82" s="49" t="s">
        <v>2404</v>
      </c>
      <c r="G82" s="58" t="s">
        <v>4020</v>
      </c>
      <c r="H82" s="929" t="e">
        <v>#N/A</v>
      </c>
      <c r="I82" s="929" t="e">
        <v>#N/A</v>
      </c>
      <c r="J82" s="929" t="e">
        <v>#N/A</v>
      </c>
      <c r="K82" s="923" t="e">
        <v>#N/A</v>
      </c>
      <c r="L82" s="929" t="e">
        <v>#N/A</v>
      </c>
      <c r="M82" s="923" t="e">
        <f t="shared" si="2"/>
        <v>#N/A</v>
      </c>
      <c r="N82" s="947"/>
      <c r="O82" s="929"/>
      <c r="P82" s="943"/>
      <c r="Q82" s="943"/>
      <c r="R82" s="943"/>
    </row>
    <row r="83" spans="1:18" s="8" customFormat="1" ht="37.35" customHeight="1">
      <c r="A83" s="1047" t="s">
        <v>159</v>
      </c>
      <c r="B83" s="1004" t="s">
        <v>160</v>
      </c>
      <c r="C83" s="1004" t="s">
        <v>164</v>
      </c>
      <c r="D83" s="921" t="s">
        <v>4021</v>
      </c>
      <c r="E83" s="927" t="s">
        <v>2366</v>
      </c>
      <c r="F83" s="49">
        <v>5</v>
      </c>
      <c r="G83" s="58" t="s">
        <v>4022</v>
      </c>
      <c r="H83" s="927" t="s">
        <v>25</v>
      </c>
      <c r="I83" s="927" t="s">
        <v>2138</v>
      </c>
      <c r="J83" s="927" t="s">
        <v>2148</v>
      </c>
      <c r="K83" s="921" t="s">
        <v>1294</v>
      </c>
      <c r="L83" s="927" t="s">
        <v>195</v>
      </c>
      <c r="M83" s="921" t="str">
        <f t="shared" si="2"/>
        <v>CYP20125 - Record rejected - Attendance Status has incorrect data format. Care Contact Identifier=&lt;C201903&gt; Service Request Identifier=&lt;C201902&gt; Local Patient Identifier (Extended)=&lt;C101901&gt;
CYP20126 - Warning - Attendance Status contains an invalid national code. Care Contact Identifier=&lt;C201903&gt; Service Request Identifier=&lt;C201902&gt; Local Patient Identifier (Extended)=&lt;C101901&gt; Attendance Status=&lt;C201100&gt;</v>
      </c>
      <c r="N83" s="945"/>
      <c r="O83" s="927" t="s">
        <v>2140</v>
      </c>
      <c r="P83" s="942" t="s">
        <v>2140</v>
      </c>
      <c r="Q83" s="942" t="s">
        <v>2140</v>
      </c>
      <c r="R83" s="942" t="s">
        <v>39</v>
      </c>
    </row>
    <row r="84" spans="1:18" s="8" customFormat="1" ht="36" customHeight="1">
      <c r="A84" s="1048" t="e">
        <v>#N/A</v>
      </c>
      <c r="B84" s="1005" t="e">
        <v>#N/A</v>
      </c>
      <c r="C84" s="1005" t="e">
        <v>#N/A</v>
      </c>
      <c r="D84" s="922" t="e">
        <v>#N/A</v>
      </c>
      <c r="E84" s="928" t="e">
        <v>#N/A</v>
      </c>
      <c r="F84" s="49">
        <v>6</v>
      </c>
      <c r="G84" s="58" t="s">
        <v>4023</v>
      </c>
      <c r="H84" s="928" t="e">
        <v>#N/A</v>
      </c>
      <c r="I84" s="928" t="e">
        <v>#N/A</v>
      </c>
      <c r="J84" s="928" t="e">
        <v>#N/A</v>
      </c>
      <c r="K84" s="922" t="e">
        <v>#N/A</v>
      </c>
      <c r="L84" s="928" t="e">
        <v>#N/A</v>
      </c>
      <c r="M84" s="922" t="e">
        <f t="shared" si="2"/>
        <v>#N/A</v>
      </c>
      <c r="N84" s="946"/>
      <c r="O84" s="928"/>
      <c r="P84" s="944"/>
      <c r="Q84" s="944"/>
      <c r="R84" s="944"/>
    </row>
    <row r="85" spans="1:18" s="8" customFormat="1" ht="24" customHeight="1">
      <c r="A85" s="1048" t="e">
        <v>#N/A</v>
      </c>
      <c r="B85" s="1005" t="e">
        <v>#N/A</v>
      </c>
      <c r="C85" s="1005" t="e">
        <v>#N/A</v>
      </c>
      <c r="D85" s="922" t="e">
        <v>#N/A</v>
      </c>
      <c r="E85" s="928" t="e">
        <v>#N/A</v>
      </c>
      <c r="F85" s="49">
        <v>7</v>
      </c>
      <c r="G85" s="58" t="s">
        <v>4024</v>
      </c>
      <c r="H85" s="928" t="e">
        <v>#N/A</v>
      </c>
      <c r="I85" s="928" t="e">
        <v>#N/A</v>
      </c>
      <c r="J85" s="928" t="e">
        <v>#N/A</v>
      </c>
      <c r="K85" s="922" t="e">
        <v>#N/A</v>
      </c>
      <c r="L85" s="928" t="e">
        <v>#N/A</v>
      </c>
      <c r="M85" s="922" t="e">
        <f t="shared" si="2"/>
        <v>#N/A</v>
      </c>
      <c r="N85" s="946"/>
      <c r="O85" s="928"/>
      <c r="P85" s="944"/>
      <c r="Q85" s="944"/>
      <c r="R85" s="944"/>
    </row>
    <row r="86" spans="1:18" s="8" customFormat="1" ht="26.85" customHeight="1">
      <c r="A86" s="1048" t="e">
        <v>#N/A</v>
      </c>
      <c r="B86" s="1005" t="e">
        <v>#N/A</v>
      </c>
      <c r="C86" s="1005" t="e">
        <v>#N/A</v>
      </c>
      <c r="D86" s="922" t="e">
        <v>#N/A</v>
      </c>
      <c r="E86" s="928" t="e">
        <v>#N/A</v>
      </c>
      <c r="F86" s="49">
        <v>2</v>
      </c>
      <c r="G86" s="58" t="s">
        <v>4025</v>
      </c>
      <c r="H86" s="928" t="e">
        <v>#N/A</v>
      </c>
      <c r="I86" s="928" t="e">
        <v>#N/A</v>
      </c>
      <c r="J86" s="928" t="e">
        <v>#N/A</v>
      </c>
      <c r="K86" s="922" t="e">
        <v>#N/A</v>
      </c>
      <c r="L86" s="928" t="e">
        <v>#N/A</v>
      </c>
      <c r="M86" s="922" t="e">
        <f t="shared" si="2"/>
        <v>#N/A</v>
      </c>
      <c r="N86" s="946"/>
      <c r="O86" s="928"/>
      <c r="P86" s="944"/>
      <c r="Q86" s="944"/>
      <c r="R86" s="944"/>
    </row>
    <row r="87" spans="1:18" s="8" customFormat="1" ht="27" customHeight="1">
      <c r="A87" s="1048" t="e">
        <v>#N/A</v>
      </c>
      <c r="B87" s="1005" t="e">
        <v>#N/A</v>
      </c>
      <c r="C87" s="1005" t="e">
        <v>#N/A</v>
      </c>
      <c r="D87" s="922" t="e">
        <v>#N/A</v>
      </c>
      <c r="E87" s="928" t="e">
        <v>#N/A</v>
      </c>
      <c r="F87" s="49">
        <v>3</v>
      </c>
      <c r="G87" s="58" t="s">
        <v>4026</v>
      </c>
      <c r="H87" s="928" t="e">
        <v>#N/A</v>
      </c>
      <c r="I87" s="928" t="e">
        <v>#N/A</v>
      </c>
      <c r="J87" s="928" t="e">
        <v>#N/A</v>
      </c>
      <c r="K87" s="922" t="e">
        <v>#N/A</v>
      </c>
      <c r="L87" s="928" t="e">
        <v>#N/A</v>
      </c>
      <c r="M87" s="922" t="e">
        <f t="shared" si="2"/>
        <v>#N/A</v>
      </c>
      <c r="N87" s="946"/>
      <c r="O87" s="928"/>
      <c r="P87" s="944"/>
      <c r="Q87" s="944"/>
      <c r="R87" s="944"/>
    </row>
    <row r="88" spans="1:18" s="8" customFormat="1" ht="26.85" customHeight="1">
      <c r="A88" s="1094" t="e">
        <v>#N/A</v>
      </c>
      <c r="B88" s="1006" t="e">
        <v>#N/A</v>
      </c>
      <c r="C88" s="1006" t="e">
        <v>#N/A</v>
      </c>
      <c r="D88" s="923" t="e">
        <v>#N/A</v>
      </c>
      <c r="E88" s="929" t="e">
        <v>#N/A</v>
      </c>
      <c r="F88" s="49">
        <v>4</v>
      </c>
      <c r="G88" s="58" t="s">
        <v>4027</v>
      </c>
      <c r="H88" s="929" t="e">
        <v>#N/A</v>
      </c>
      <c r="I88" s="929" t="e">
        <v>#N/A</v>
      </c>
      <c r="J88" s="929" t="e">
        <v>#N/A</v>
      </c>
      <c r="K88" s="923" t="e">
        <v>#N/A</v>
      </c>
      <c r="L88" s="929" t="e">
        <v>#N/A</v>
      </c>
      <c r="M88" s="923" t="e">
        <f t="shared" si="2"/>
        <v>#N/A</v>
      </c>
      <c r="N88" s="947"/>
      <c r="O88" s="929"/>
      <c r="P88" s="943"/>
      <c r="Q88" s="943"/>
      <c r="R88" s="943"/>
    </row>
    <row r="89" spans="1:18" s="8" customFormat="1" ht="389.25" customHeight="1">
      <c r="A89" s="195" t="s">
        <v>4028</v>
      </c>
      <c r="B89" s="65" t="s">
        <v>4029</v>
      </c>
      <c r="C89" s="65" t="s">
        <v>4030</v>
      </c>
      <c r="D89" s="9" t="s">
        <v>4031</v>
      </c>
      <c r="E89" s="49" t="s">
        <v>2154</v>
      </c>
      <c r="F89" s="58"/>
      <c r="G89" s="58"/>
      <c r="H89" s="49" t="s">
        <v>25</v>
      </c>
      <c r="I89" s="49" t="s">
        <v>2138</v>
      </c>
      <c r="J89" s="49" t="s">
        <v>25</v>
      </c>
      <c r="K89" s="58" t="s">
        <v>4032</v>
      </c>
      <c r="L89" s="39" t="s">
        <v>195</v>
      </c>
      <c r="M89" s="64" t="str">
        <f t="shared" si="2"/>
        <v>CYP20129 - Record rejected - Earliest Reasonable Offer Date has incorrect date format. Care Contact Identifier=&lt;C201903&gt; Service Request Identifier=&lt;C201902&gt; Local Patient Identifier (Extended)=&lt;C101901&gt;
CYP20146 - Record rejected - Earliest Reasonable Offer Date is before the Referral Request Received Date. Care Contact Identifier=&lt;C201903&gt; Service Request Identifier=&lt;C201902&gt; Local Patient Identifier (Extended)=&lt;C101901&gt; Earliest Reasonable Offer Date=&lt;C201110&gt; Referral Request Received Date=&lt;C101010&gt;
CYP20147 - Warning - Earliest Reasonable Offer Date is after the Care Contact Date. Care Contact Identifier=&lt;C201903&gt; Service Request Identifier=&lt;C201902&gt; Local Patient Identifier (Extended)=&lt;C101901&gt; Earliest Reasonable Offer Date=&lt;C201110&gt; Care Contact Date=&lt;C201020&gt;
CYP20148 - Record rejected - Earliest Reasonable Offer Date is more than 5 years after the Date and Time Data Set Created. Care Contact Identifier=&lt;C201903&gt; Service Request Identifier=&lt;C201902&gt; Local Patient Identifier (Extended)=&lt;C101901&gt; Earliest Reasonable Offer Date=&lt;C201110&gt; Date And Time Data Set Created=&lt;C000060&gt;</v>
      </c>
      <c r="N89" s="78"/>
      <c r="O89" s="39" t="s">
        <v>2140</v>
      </c>
      <c r="P89" s="108" t="s">
        <v>2140</v>
      </c>
      <c r="Q89" s="108" t="s">
        <v>2140</v>
      </c>
      <c r="R89" s="108" t="s">
        <v>32</v>
      </c>
    </row>
    <row r="90" spans="1:18" s="8" customFormat="1" ht="116.25" customHeight="1">
      <c r="A90" s="195" t="s">
        <v>4033</v>
      </c>
      <c r="B90" s="65" t="s">
        <v>4034</v>
      </c>
      <c r="C90" s="65" t="s">
        <v>4035</v>
      </c>
      <c r="D90" s="9" t="s">
        <v>4036</v>
      </c>
      <c r="E90" s="49" t="s">
        <v>2154</v>
      </c>
      <c r="F90" s="58"/>
      <c r="G90" s="58"/>
      <c r="H90" s="49" t="s">
        <v>25</v>
      </c>
      <c r="I90" s="49" t="s">
        <v>2138</v>
      </c>
      <c r="J90" s="49" t="s">
        <v>25</v>
      </c>
      <c r="K90" s="58" t="s">
        <v>4037</v>
      </c>
      <c r="L90" s="39" t="s">
        <v>195</v>
      </c>
      <c r="M90" s="64" t="str">
        <f t="shared" si="2"/>
        <v>CYP20130 - Record rejected - Earliest Clinically Appropriate Date has incorrect date format. Care Contact Identifier=&lt;C201903&gt; Service Request Identifier=&lt;C201902&gt; Local Patient Identifier (Extended)=&lt;C101901&gt;
CYP20149 - Record rejected - Earliest Clinically Appropriate Date is before the Referral Request Received Date. Care Contact Identifier=&lt;C201903&gt; Service Request Identifier=&lt;C201902&gt; Local Patient Identifier (Extended)=&lt;C101901&gt; Earliest Clinically Appropriate Date=&lt;C201120&gt; Referral Request Received Date=&lt;C101010&gt;
CYP20150 - Record rejected - Earliest Clinically Appropriate Date is more than 5 years after the Date And Time Data Set Created. Care Contact Identifier=&lt;C201903&gt; Service Request Identifier=&lt;C201902&gt; Local Patient Identifier (Extended)=&lt;C101901&gt; Earliest Clinically Appropriate Date=&lt;C201120&gt; Date And Time Data Set Created=&lt;C000060&gt;</v>
      </c>
      <c r="N90" s="78"/>
      <c r="O90" s="39" t="s">
        <v>2140</v>
      </c>
      <c r="P90" s="108" t="s">
        <v>2140</v>
      </c>
      <c r="Q90" s="108" t="s">
        <v>2140</v>
      </c>
      <c r="R90" s="108" t="s">
        <v>13</v>
      </c>
    </row>
    <row r="91" spans="1:18" s="8" customFormat="1" ht="177" customHeight="1">
      <c r="A91" s="195" t="s">
        <v>4038</v>
      </c>
      <c r="B91" s="16" t="s">
        <v>4039</v>
      </c>
      <c r="C91" s="16" t="s">
        <v>4040</v>
      </c>
      <c r="D91" s="9" t="s">
        <v>4041</v>
      </c>
      <c r="E91" s="49" t="s">
        <v>2154</v>
      </c>
      <c r="F91" s="58"/>
      <c r="G91" s="58"/>
      <c r="H91" s="49" t="s">
        <v>25</v>
      </c>
      <c r="I91" s="49" t="s">
        <v>2138</v>
      </c>
      <c r="J91" s="49" t="s">
        <v>25</v>
      </c>
      <c r="K91" s="58" t="s">
        <v>4042</v>
      </c>
      <c r="L91" s="39" t="s">
        <v>195</v>
      </c>
      <c r="M91" s="64" t="str">
        <f t="shared" si="2"/>
        <v>CYP20131 - Record rejected - Care Contact Cancellation Date has incorrect date format. Care Contact Identifier=&lt;C201903&gt; Service Request Identifier=&lt;C201902&gt; Local Patient Identifier (Extended)=&lt;C101901&gt;
CYP20151 - Record rejected - Care Contact Cancellation Date is before the Referral Request Received Date. Care Contact Identifier=&lt;C201903&gt; Service Request Identifier=&lt;C201902&gt; Local Patient Identifier (Extended)=&lt;C101901&gt; Care Contact Cancellation Date=&lt;C201130&gt; Referral Request Received Date=&lt;C101010&gt;
CYP20152 - Record rejected - Care Contact Cancellation Date is after the Care Contact Date. Care Contact Identifier=&lt;C201903&gt; Service Request Identifier=&lt;C201902&gt; Local Patient Identifier (Extended)=&lt;C101901&gt; Care Contact Cancellation Date=&lt;C201130&gt; Care Contact Date=&lt;C201020&gt;
CYP20153 - Record rejected - Care Contact Cancellation Date is after the Date and Time Data Set Created. Care Contact Identifier=&lt;C201903&gt; Service Request Identifier=&lt;C201902&gt; Local Patient Identifier (Extended)=&lt;C101901&gt; Care Contact Cancellation Date=&lt;C201130&gt; Date And Time Data Set Created=&lt;C000060&gt;
CYP20154 - Warning - Care Contact Cancellation Date is after the Reporting Period End Date. Care Contact Identifier=&lt;C201903&gt; Service Request Identifier=&lt;C201902&gt; Local Patient Identifier (Extended)=&lt;C101901&gt; Care Contact Cancellation Date=&lt;C201130&gt; Reporting Period End Date=&lt;C000050&gt;</v>
      </c>
      <c r="N91" s="78"/>
      <c r="O91" s="39" t="s">
        <v>2140</v>
      </c>
      <c r="P91" s="108" t="s">
        <v>2140</v>
      </c>
      <c r="Q91" s="108" t="s">
        <v>2140</v>
      </c>
      <c r="R91" s="108" t="s">
        <v>13</v>
      </c>
    </row>
    <row r="92" spans="1:18" s="8" customFormat="1" ht="55.5" customHeight="1">
      <c r="A92" s="1047" t="s">
        <v>4043</v>
      </c>
      <c r="B92" s="1002" t="s">
        <v>4044</v>
      </c>
      <c r="C92" s="1002" t="s">
        <v>4045</v>
      </c>
      <c r="D92" s="1051" t="s">
        <v>4046</v>
      </c>
      <c r="E92" s="927" t="s">
        <v>1213</v>
      </c>
      <c r="F92" s="49" t="s">
        <v>2339</v>
      </c>
      <c r="G92" s="58" t="s">
        <v>4047</v>
      </c>
      <c r="H92" s="927" t="s">
        <v>25</v>
      </c>
      <c r="I92" s="927" t="s">
        <v>2138</v>
      </c>
      <c r="J92" s="927" t="s">
        <v>2148</v>
      </c>
      <c r="K92" s="921" t="s">
        <v>4048</v>
      </c>
      <c r="L92" s="927" t="s">
        <v>195</v>
      </c>
      <c r="M92" s="921" t="str">
        <f t="shared" si="2"/>
        <v>CYP20132 - Record rejected - Care Contact Cancellation Reason has incorrect data format. Care Contact Identifier=&lt;C201903&gt; Service Request Identifier=&lt;C201902&gt; Local Patient Identifier (Extended)=&lt;C101901&gt;
CYP20133 - Warning - Care Contact Cancellation Reason contains an invalid national code. Care Contact Identifier=&lt;C201903&gt; Service Request Identifier=&lt;C201902&gt; Local Patient Identifier (Extended)=&lt;C101901&gt; Care Contact Cancellation Reason=&lt;C201140&gt;
CYP20143 - Warning - Care Contact Cancellation Date is populated but Care Contact Cancellation Reason is blank. Care Contact Identifier=&lt;C201903&gt; Service Request Identifier=&lt;C201902&gt; Local Patient Identifier (Extended)=&lt;C101901&gt;</v>
      </c>
      <c r="N92" s="945"/>
      <c r="O92" s="927" t="s">
        <v>2140</v>
      </c>
      <c r="P92" s="942" t="s">
        <v>2140</v>
      </c>
      <c r="Q92" s="942" t="s">
        <v>2140</v>
      </c>
      <c r="R92" s="942" t="s">
        <v>13</v>
      </c>
    </row>
    <row r="93" spans="1:18" s="8" customFormat="1" ht="58.5" customHeight="1">
      <c r="A93" s="1094" t="e">
        <v>#N/A</v>
      </c>
      <c r="B93" s="828" t="e">
        <v>#N/A</v>
      </c>
      <c r="C93" s="828" t="e">
        <v>#N/A</v>
      </c>
      <c r="D93" s="1052" t="e">
        <v>#N/A</v>
      </c>
      <c r="E93" s="929" t="e">
        <v>#N/A</v>
      </c>
      <c r="F93" s="49" t="s">
        <v>2342</v>
      </c>
      <c r="G93" s="58" t="s">
        <v>4049</v>
      </c>
      <c r="H93" s="929" t="e">
        <v>#N/A</v>
      </c>
      <c r="I93" s="929" t="e">
        <v>#N/A</v>
      </c>
      <c r="J93" s="929" t="e">
        <v>#N/A</v>
      </c>
      <c r="K93" s="923" t="e">
        <v>#N/A</v>
      </c>
      <c r="L93" s="929" t="e">
        <v>#N/A</v>
      </c>
      <c r="M93" s="923" t="e">
        <f t="shared" si="2"/>
        <v>#N/A</v>
      </c>
      <c r="N93" s="947"/>
      <c r="O93" s="929"/>
      <c r="P93" s="943"/>
      <c r="Q93" s="943"/>
      <c r="R93" s="943"/>
    </row>
    <row r="94" spans="1:18" s="8" customFormat="1" ht="161.25" customHeight="1">
      <c r="A94" s="195" t="s">
        <v>4050</v>
      </c>
      <c r="B94" s="16" t="s">
        <v>4051</v>
      </c>
      <c r="C94" s="16" t="s">
        <v>4052</v>
      </c>
      <c r="D94" s="21" t="s">
        <v>4053</v>
      </c>
      <c r="E94" s="49" t="s">
        <v>2154</v>
      </c>
      <c r="F94" s="58"/>
      <c r="G94" s="58"/>
      <c r="H94" s="49" t="s">
        <v>25</v>
      </c>
      <c r="I94" s="49" t="s">
        <v>2138</v>
      </c>
      <c r="J94" s="49" t="s">
        <v>25</v>
      </c>
      <c r="K94" s="58" t="s">
        <v>4054</v>
      </c>
      <c r="L94" s="39" t="s">
        <v>195</v>
      </c>
      <c r="M94" s="64" t="str">
        <f t="shared" si="2"/>
        <v>CYP20135 - Record rejected - Replacement Appointment Date Offered has incorrect date format. Care Contact Identifier=&lt;C201903&gt; Service Request Identifier=&lt;C201902&gt; Local Patient Identifier (Extended)=&lt;C101901&gt;
CYP20155 - Record rejected - Replacement Appointment Date Offered is before the Referral Request Received Date. Care Contact Identifier=&lt;C201903&gt; Service Request Identifier=&lt;C201902&gt; Local Patient Identifier (Extended)=&lt;C101901&gt; Replacement Appointment Date Offered=&lt;C201150&gt; Referral Request Received Date=&lt;C101010&gt;
CYP20156 - Record rejected - Replacement Appointment Date Offered is before Replacement Appointment Booked Date. Care Contact Identifier=&lt;C201903&gt; Service Request Identifier=&lt;C201902&gt; Local Patient Identifier (Extended)=&lt;C101901&gt; Replacement Appointment Date Offered=&lt;C201150&gt; Replacement Appointment Booked Date=&lt;C201160&gt;
CYP20157 - Record rejected - Replacement Appointment Date Offered is more than 5 years after the Date and Time Data Set Created. Care Contact Identifier=&lt;C201903&gt; Service Request Identifier=&lt;C201902&gt; Local Patient Identifier (Extended)=&lt;C101901&gt; Replacement Appointment Date Offered=&lt;C201150&gt; Date and Time Data Set Created=&lt;C000060&gt;</v>
      </c>
      <c r="N94" s="78"/>
      <c r="O94" s="39" t="s">
        <v>2140</v>
      </c>
      <c r="P94" s="108" t="s">
        <v>2140</v>
      </c>
      <c r="Q94" s="108" t="s">
        <v>2140</v>
      </c>
      <c r="R94" s="108" t="s">
        <v>32</v>
      </c>
    </row>
    <row r="95" spans="1:18" s="8" customFormat="1" ht="149.25" customHeight="1">
      <c r="A95" s="195" t="s">
        <v>4055</v>
      </c>
      <c r="B95" s="16" t="s">
        <v>4056</v>
      </c>
      <c r="C95" s="16" t="s">
        <v>4057</v>
      </c>
      <c r="D95" s="9" t="s">
        <v>4058</v>
      </c>
      <c r="E95" s="49" t="s">
        <v>2154</v>
      </c>
      <c r="F95" s="642"/>
      <c r="G95" s="643"/>
      <c r="H95" s="49" t="s">
        <v>25</v>
      </c>
      <c r="I95" s="49" t="s">
        <v>2138</v>
      </c>
      <c r="J95" s="49" t="s">
        <v>25</v>
      </c>
      <c r="K95" s="58" t="s">
        <v>4059</v>
      </c>
      <c r="L95" s="39" t="s">
        <v>195</v>
      </c>
      <c r="M95" s="64" t="str">
        <f t="shared" si="2"/>
        <v>CYP20134 - Record rejected - Replacement Appointment Booked Date has incorrect date format. Care Contact Identifier=&lt;C201903&gt; Service Request Identifier=&lt;C201902&gt; Local Patient Identifier (Extended)=&lt;C101901&gt;
CYP20158 - Record rejected - Replacement Appointment Booked Date is before the referral Request Received Date. Care Contact Identifier=&lt;C201903&gt; Service Request Identifier=&lt;C201902&gt; Local Patient Identifier (Extended)=&lt;C101901&gt; Replacement Appointment Booked Date=&lt;C201160&gt; Referral Request Received Date=&lt;C101010&gt;
CYP20159 - Warning - Replacement Appointment Booked Date is after the Reporting Period End Date. Care Contact Identifier=&lt;C201903&gt; Service Request Identifier=&lt;C201902&gt; Local Patient Identifier (Extended)=&lt;C101901&gt; Replacement Appointment Booked Date=&lt;C201160&gt; Reporting Period End Date=&lt;C000050&gt;
CYP20160 - Record rejected - Replacement Appointment Booked Date is after the Date and Time Data Set Created. Care Contact Identifier=&lt;C201903&gt; Service Request Identifier=&lt;C201902&gt; Local Patient Identifier (Extended)=&lt;C101901&gt; Replacement Appointment Booked Date=&lt;C201160&gt; Date and time data set created=&lt;C000060&gt;</v>
      </c>
      <c r="N95" s="78"/>
      <c r="O95" s="39" t="s">
        <v>2140</v>
      </c>
      <c r="P95" s="108" t="s">
        <v>2140</v>
      </c>
      <c r="Q95" s="108" t="s">
        <v>2140</v>
      </c>
      <c r="R95" s="108" t="s">
        <v>32</v>
      </c>
    </row>
    <row r="96" spans="1:18" s="8" customFormat="1" ht="20.399999999999999">
      <c r="A96" s="191" t="s">
        <v>4060</v>
      </c>
      <c r="B96" s="191" t="s">
        <v>2174</v>
      </c>
      <c r="C96" s="318" t="s">
        <v>2175</v>
      </c>
      <c r="D96" s="124" t="s">
        <v>2176</v>
      </c>
      <c r="E96" s="125" t="s">
        <v>2177</v>
      </c>
      <c r="F96" s="33"/>
      <c r="G96" s="34"/>
      <c r="H96" s="34"/>
      <c r="I96" s="34"/>
      <c r="J96" s="34"/>
      <c r="K96" s="34"/>
      <c r="L96" s="130" t="s">
        <v>1027</v>
      </c>
      <c r="M96" s="135"/>
      <c r="N96" s="124" t="s">
        <v>2178</v>
      </c>
      <c r="O96" s="126" t="s">
        <v>2179</v>
      </c>
      <c r="P96" s="126" t="s">
        <v>2179</v>
      </c>
      <c r="Q96" s="126" t="s">
        <v>2140</v>
      </c>
      <c r="R96" s="123" t="s">
        <v>2180</v>
      </c>
    </row>
    <row r="97" spans="1:18" s="8" customFormat="1" ht="62.25" customHeight="1">
      <c r="A97" s="192" t="s">
        <v>879</v>
      </c>
      <c r="B97" s="194" t="s">
        <v>822</v>
      </c>
      <c r="C97" s="318" t="s">
        <v>2580</v>
      </c>
      <c r="D97" s="174" t="s">
        <v>2581</v>
      </c>
      <c r="E97" s="252" t="s">
        <v>824</v>
      </c>
      <c r="F97" s="33"/>
      <c r="G97" s="34"/>
      <c r="H97" s="34"/>
      <c r="I97" s="34"/>
      <c r="J97" s="34"/>
      <c r="K97" s="34"/>
      <c r="L97" s="32" t="s">
        <v>1027</v>
      </c>
      <c r="M97" s="34"/>
      <c r="N97" s="174" t="s">
        <v>2582</v>
      </c>
      <c r="O97" s="136" t="s">
        <v>2179</v>
      </c>
      <c r="P97" s="136" t="s">
        <v>2140</v>
      </c>
      <c r="Q97" s="137" t="s">
        <v>2140</v>
      </c>
      <c r="R97" s="252" t="s">
        <v>42</v>
      </c>
    </row>
    <row r="98" spans="1:18" s="8" customFormat="1" ht="30.6">
      <c r="A98" s="192" t="s">
        <v>880</v>
      </c>
      <c r="B98" s="194" t="s">
        <v>881</v>
      </c>
      <c r="C98" s="318" t="s">
        <v>4061</v>
      </c>
      <c r="D98" s="124" t="s">
        <v>2183</v>
      </c>
      <c r="E98" s="125" t="s">
        <v>829</v>
      </c>
      <c r="F98" s="131"/>
      <c r="G98" s="34"/>
      <c r="H98" s="34"/>
      <c r="I98" s="34"/>
      <c r="J98" s="34"/>
      <c r="K98" s="34"/>
      <c r="L98" s="130" t="s">
        <v>1027</v>
      </c>
      <c r="M98" s="135"/>
      <c r="N98" s="124" t="s">
        <v>2184</v>
      </c>
      <c r="O98" s="126" t="s">
        <v>2179</v>
      </c>
      <c r="P98" s="126" t="s">
        <v>2140</v>
      </c>
      <c r="Q98" s="126" t="s">
        <v>2140</v>
      </c>
      <c r="R98" s="123" t="s">
        <v>42</v>
      </c>
    </row>
    <row r="99" spans="1:18" s="8" customFormat="1" ht="45" customHeight="1">
      <c r="A99" s="192" t="s">
        <v>4062</v>
      </c>
      <c r="B99" s="194" t="s">
        <v>2143</v>
      </c>
      <c r="C99" s="318" t="s">
        <v>2144</v>
      </c>
      <c r="D99" s="128" t="s">
        <v>2585</v>
      </c>
      <c r="E99" s="32" t="s">
        <v>2586</v>
      </c>
      <c r="F99" s="33"/>
      <c r="G99" s="34"/>
      <c r="H99" s="34"/>
      <c r="I99" s="34"/>
      <c r="J99" s="34"/>
      <c r="K99" s="34"/>
      <c r="L99" s="32" t="s">
        <v>1027</v>
      </c>
      <c r="M99" s="34"/>
      <c r="N99" s="128" t="s">
        <v>2587</v>
      </c>
      <c r="O99" s="136" t="s">
        <v>2179</v>
      </c>
      <c r="P99" s="136" t="s">
        <v>2140</v>
      </c>
      <c r="Q99" s="136" t="s">
        <v>2140</v>
      </c>
      <c r="R99" s="123" t="s">
        <v>2192</v>
      </c>
    </row>
    <row r="100" spans="1:18" s="8" customFormat="1" ht="45" customHeight="1">
      <c r="A100" s="192" t="s">
        <v>4063</v>
      </c>
      <c r="B100" s="194" t="s">
        <v>2589</v>
      </c>
      <c r="C100" s="318" t="s">
        <v>2590</v>
      </c>
      <c r="D100" s="128" t="s">
        <v>2591</v>
      </c>
      <c r="E100" s="32" t="s">
        <v>2592</v>
      </c>
      <c r="F100" s="33"/>
      <c r="G100" s="34"/>
      <c r="H100" s="34"/>
      <c r="I100" s="34"/>
      <c r="J100" s="34"/>
      <c r="K100" s="34"/>
      <c r="L100" s="32" t="s">
        <v>1027</v>
      </c>
      <c r="M100" s="32"/>
      <c r="N100" s="128" t="s">
        <v>2593</v>
      </c>
      <c r="O100" s="136" t="s">
        <v>2179</v>
      </c>
      <c r="P100" s="136" t="s">
        <v>2179</v>
      </c>
      <c r="Q100" s="136" t="s">
        <v>2140</v>
      </c>
      <c r="R100" s="136" t="s">
        <v>2180</v>
      </c>
    </row>
    <row r="101" spans="1:18" s="8" customFormat="1" ht="38.1" customHeight="1">
      <c r="A101" s="192" t="s">
        <v>878</v>
      </c>
      <c r="B101" s="194" t="s">
        <v>816</v>
      </c>
      <c r="C101" s="318" t="s">
        <v>2185</v>
      </c>
      <c r="D101" s="128" t="s">
        <v>2186</v>
      </c>
      <c r="E101" s="32" t="s">
        <v>818</v>
      </c>
      <c r="F101" s="33"/>
      <c r="G101" s="34"/>
      <c r="H101" s="34"/>
      <c r="I101" s="34"/>
      <c r="J101" s="34"/>
      <c r="K101" s="34"/>
      <c r="L101" s="32" t="s">
        <v>1027</v>
      </c>
      <c r="M101" s="34"/>
      <c r="N101" s="128" t="s">
        <v>2187</v>
      </c>
      <c r="O101" s="136" t="s">
        <v>2179</v>
      </c>
      <c r="P101" s="136" t="s">
        <v>2140</v>
      </c>
      <c r="Q101" s="137" t="s">
        <v>2140</v>
      </c>
      <c r="R101" s="123" t="s">
        <v>42</v>
      </c>
    </row>
    <row r="102" spans="1:18" s="8" customFormat="1" ht="51" customHeight="1">
      <c r="A102" s="194" t="s">
        <v>4064</v>
      </c>
      <c r="B102" s="194" t="s">
        <v>3508</v>
      </c>
      <c r="C102" s="318" t="s">
        <v>3509</v>
      </c>
      <c r="D102" s="128" t="s">
        <v>3510</v>
      </c>
      <c r="E102" s="32" t="s">
        <v>2995</v>
      </c>
      <c r="F102" s="32"/>
      <c r="G102" s="145"/>
      <c r="H102" s="34"/>
      <c r="I102" s="34"/>
      <c r="J102" s="34"/>
      <c r="K102" s="34"/>
      <c r="L102" s="32" t="s">
        <v>1027</v>
      </c>
      <c r="M102" s="34"/>
      <c r="N102" s="128" t="s">
        <v>3511</v>
      </c>
      <c r="O102" s="136" t="s">
        <v>2179</v>
      </c>
      <c r="P102" s="136" t="s">
        <v>2140</v>
      </c>
      <c r="Q102" s="137" t="s">
        <v>2140</v>
      </c>
      <c r="R102" s="123" t="s">
        <v>2192</v>
      </c>
    </row>
    <row r="103" spans="1:18" s="8" customFormat="1" ht="51" customHeight="1">
      <c r="A103" s="194" t="s">
        <v>4065</v>
      </c>
      <c r="B103" s="194" t="s">
        <v>3664</v>
      </c>
      <c r="C103" s="318" t="s">
        <v>3665</v>
      </c>
      <c r="D103" s="143" t="s">
        <v>3666</v>
      </c>
      <c r="E103" s="144" t="s">
        <v>2995</v>
      </c>
      <c r="F103" s="33"/>
      <c r="G103" s="34"/>
      <c r="H103" s="144"/>
      <c r="I103" s="144"/>
      <c r="J103" s="144"/>
      <c r="K103" s="144"/>
      <c r="L103" s="32" t="s">
        <v>1027</v>
      </c>
      <c r="M103" s="146"/>
      <c r="N103" s="143" t="s">
        <v>3667</v>
      </c>
      <c r="O103" s="136" t="s">
        <v>2179</v>
      </c>
      <c r="P103" s="136" t="s">
        <v>2140</v>
      </c>
      <c r="Q103" s="137" t="s">
        <v>2140</v>
      </c>
      <c r="R103" s="123" t="s">
        <v>2180</v>
      </c>
    </row>
    <row r="104" spans="1:18" s="8" customFormat="1" ht="39.75" customHeight="1">
      <c r="A104" s="194" t="s">
        <v>4066</v>
      </c>
      <c r="B104" s="194" t="s">
        <v>4067</v>
      </c>
      <c r="C104" s="318" t="s">
        <v>4068</v>
      </c>
      <c r="D104" s="128" t="s">
        <v>4069</v>
      </c>
      <c r="E104" s="32" t="s">
        <v>2995</v>
      </c>
      <c r="F104" s="128"/>
      <c r="G104" s="34"/>
      <c r="H104" s="34"/>
      <c r="I104" s="34"/>
      <c r="J104" s="34"/>
      <c r="K104" s="34"/>
      <c r="L104" s="32" t="s">
        <v>1027</v>
      </c>
      <c r="M104" s="34"/>
      <c r="N104" s="128" t="s">
        <v>4070</v>
      </c>
      <c r="O104" s="136" t="s">
        <v>2179</v>
      </c>
      <c r="P104" s="136" t="s">
        <v>2140</v>
      </c>
      <c r="Q104" s="137" t="s">
        <v>2140</v>
      </c>
      <c r="R104" s="123" t="s">
        <v>2180</v>
      </c>
    </row>
    <row r="105" spans="1:18" s="8" customFormat="1" ht="111.75" customHeight="1">
      <c r="A105" s="194" t="s">
        <v>4071</v>
      </c>
      <c r="B105" s="194" t="s">
        <v>4072</v>
      </c>
      <c r="C105" s="318" t="s">
        <v>4073</v>
      </c>
      <c r="D105" s="128" t="s">
        <v>4074</v>
      </c>
      <c r="E105" s="32" t="s">
        <v>2649</v>
      </c>
      <c r="F105" s="33"/>
      <c r="G105" s="34"/>
      <c r="H105" s="34"/>
      <c r="I105" s="34"/>
      <c r="J105" s="34"/>
      <c r="K105" s="34"/>
      <c r="L105" s="32" t="s">
        <v>1027</v>
      </c>
      <c r="M105" s="34"/>
      <c r="N105" s="128" t="s">
        <v>4075</v>
      </c>
      <c r="O105" s="136" t="s">
        <v>2179</v>
      </c>
      <c r="P105" s="136" t="s">
        <v>2140</v>
      </c>
      <c r="Q105" s="137" t="s">
        <v>2179</v>
      </c>
      <c r="R105" s="123" t="s">
        <v>2612</v>
      </c>
    </row>
    <row r="106" spans="1:18" s="8" customFormat="1" ht="65.25" customHeight="1">
      <c r="A106" s="194" t="s">
        <v>4076</v>
      </c>
      <c r="B106" s="194" t="s">
        <v>4077</v>
      </c>
      <c r="C106" s="318" t="s">
        <v>4078</v>
      </c>
      <c r="D106" s="128" t="s">
        <v>4079</v>
      </c>
      <c r="E106" s="32" t="s">
        <v>2649</v>
      </c>
      <c r="F106" s="128"/>
      <c r="G106" s="34"/>
      <c r="H106" s="34"/>
      <c r="I106" s="34"/>
      <c r="J106" s="34"/>
      <c r="K106" s="34"/>
      <c r="L106" s="32" t="s">
        <v>1027</v>
      </c>
      <c r="M106" s="34"/>
      <c r="N106" s="128" t="s">
        <v>4080</v>
      </c>
      <c r="O106" s="32" t="s">
        <v>2179</v>
      </c>
      <c r="P106" s="136" t="s">
        <v>2140</v>
      </c>
      <c r="Q106" s="136" t="s">
        <v>2140</v>
      </c>
      <c r="R106" s="123" t="s">
        <v>2612</v>
      </c>
    </row>
    <row r="107" spans="1:18" ht="57" customHeight="1">
      <c r="A107" s="194" t="s">
        <v>4081</v>
      </c>
      <c r="B107" s="194" t="s">
        <v>1325</v>
      </c>
      <c r="C107" s="318" t="s">
        <v>4082</v>
      </c>
      <c r="D107" s="128" t="s">
        <v>4083</v>
      </c>
      <c r="E107" s="32" t="s">
        <v>805</v>
      </c>
      <c r="F107" s="316"/>
      <c r="G107" s="316"/>
      <c r="H107" s="34"/>
      <c r="I107" s="34"/>
      <c r="J107" s="34"/>
      <c r="K107" s="34"/>
      <c r="L107" s="32" t="s">
        <v>1027</v>
      </c>
      <c r="M107" s="34"/>
      <c r="N107" s="128" t="s">
        <v>4084</v>
      </c>
      <c r="O107" s="136" t="s">
        <v>2179</v>
      </c>
      <c r="P107" s="136" t="s">
        <v>2140</v>
      </c>
      <c r="Q107" s="136" t="s">
        <v>2140</v>
      </c>
      <c r="R107" s="123" t="s">
        <v>4085</v>
      </c>
    </row>
    <row r="108" spans="1:18" ht="111" customHeight="1">
      <c r="A108" s="348" t="s">
        <v>4086</v>
      </c>
      <c r="B108" s="192" t="s">
        <v>4072</v>
      </c>
      <c r="C108" s="192" t="s">
        <v>4087</v>
      </c>
      <c r="D108" s="128" t="s">
        <v>4088</v>
      </c>
      <c r="E108" s="32" t="s">
        <v>1644</v>
      </c>
      <c r="F108" s="304"/>
      <c r="G108" s="304"/>
      <c r="H108" s="316"/>
      <c r="I108" s="316"/>
      <c r="J108" s="316"/>
      <c r="K108" s="316"/>
      <c r="L108" s="32" t="s">
        <v>1027</v>
      </c>
      <c r="M108" s="316"/>
      <c r="N108" s="128" t="s">
        <v>4089</v>
      </c>
      <c r="O108" s="136" t="s">
        <v>2179</v>
      </c>
      <c r="P108" s="32" t="s">
        <v>2140</v>
      </c>
      <c r="Q108" s="32" t="s">
        <v>2140</v>
      </c>
      <c r="R108" s="123" t="s">
        <v>2612</v>
      </c>
    </row>
    <row r="109" spans="1:18" ht="80.099999999999994" customHeight="1">
      <c r="A109" s="192" t="s">
        <v>4090</v>
      </c>
      <c r="B109" s="312" t="s">
        <v>804</v>
      </c>
      <c r="C109" s="317" t="s">
        <v>2201</v>
      </c>
      <c r="D109" s="305" t="s">
        <v>2202</v>
      </c>
      <c r="E109" s="32" t="s">
        <v>806</v>
      </c>
      <c r="F109" s="304"/>
      <c r="G109" s="304"/>
      <c r="H109" s="304"/>
      <c r="I109" s="304"/>
      <c r="J109" s="304"/>
      <c r="K109" s="304"/>
      <c r="L109" s="32" t="s">
        <v>1027</v>
      </c>
      <c r="M109" s="304"/>
      <c r="N109" s="305" t="s">
        <v>2203</v>
      </c>
      <c r="O109" s="136" t="s">
        <v>2179</v>
      </c>
      <c r="P109" s="136" t="s">
        <v>2179</v>
      </c>
      <c r="Q109" s="136" t="s">
        <v>2140</v>
      </c>
      <c r="R109" s="123" t="s">
        <v>2141</v>
      </c>
    </row>
    <row r="110" spans="1:18" ht="12.75" customHeight="1">
      <c r="A110" s="1007" t="s">
        <v>4091</v>
      </c>
      <c r="B110" s="1007" t="s">
        <v>4092</v>
      </c>
      <c r="C110" s="1007" t="s">
        <v>4093</v>
      </c>
      <c r="D110" s="955" t="s">
        <v>2689</v>
      </c>
      <c r="E110" s="949" t="s">
        <v>2690</v>
      </c>
      <c r="F110" s="128" t="s">
        <v>2691</v>
      </c>
      <c r="G110" s="128" t="s">
        <v>2692</v>
      </c>
      <c r="H110" s="1104"/>
      <c r="I110" s="1104"/>
      <c r="J110" s="1104"/>
      <c r="K110" s="1104"/>
      <c r="L110" s="973" t="s">
        <v>1027</v>
      </c>
      <c r="M110" s="1104"/>
      <c r="N110" s="955" t="s">
        <v>4094</v>
      </c>
      <c r="O110" s="973" t="s">
        <v>2179</v>
      </c>
      <c r="P110" s="973" t="s">
        <v>2140</v>
      </c>
      <c r="Q110" s="973" t="s">
        <v>2140</v>
      </c>
      <c r="R110" s="973" t="s">
        <v>2210</v>
      </c>
    </row>
    <row r="111" spans="1:18" ht="12.75" customHeight="1">
      <c r="A111" s="1008"/>
      <c r="B111" s="1008"/>
      <c r="C111" s="1008"/>
      <c r="D111" s="956"/>
      <c r="E111" s="950"/>
      <c r="F111" s="128" t="s">
        <v>2694</v>
      </c>
      <c r="G111" s="128" t="s">
        <v>2695</v>
      </c>
      <c r="H111" s="1105"/>
      <c r="I111" s="1105"/>
      <c r="J111" s="1105"/>
      <c r="K111" s="1105"/>
      <c r="L111" s="1023"/>
      <c r="M111" s="1105"/>
      <c r="N111" s="956"/>
      <c r="O111" s="1023"/>
      <c r="P111" s="1023"/>
      <c r="Q111" s="1023"/>
      <c r="R111" s="1023"/>
    </row>
    <row r="112" spans="1:18" ht="39" customHeight="1">
      <c r="A112" s="1009"/>
      <c r="B112" s="1009"/>
      <c r="C112" s="1009"/>
      <c r="D112" s="957"/>
      <c r="E112" s="951"/>
      <c r="F112" s="128" t="s">
        <v>2696</v>
      </c>
      <c r="G112" s="128" t="s">
        <v>2697</v>
      </c>
      <c r="H112" s="1106"/>
      <c r="I112" s="1106"/>
      <c r="J112" s="1106"/>
      <c r="K112" s="1106"/>
      <c r="L112" s="974"/>
      <c r="M112" s="1106"/>
      <c r="N112" s="957"/>
      <c r="O112" s="974"/>
      <c r="P112" s="974"/>
      <c r="Q112" s="974"/>
      <c r="R112" s="974"/>
    </row>
    <row r="113" spans="1:18" ht="20.399999999999999">
      <c r="A113" s="727" t="s">
        <v>534</v>
      </c>
      <c r="B113" s="192" t="s">
        <v>535</v>
      </c>
      <c r="C113" s="192" t="s">
        <v>536</v>
      </c>
      <c r="D113" s="128" t="s">
        <v>4095</v>
      </c>
      <c r="E113" s="32" t="s">
        <v>4096</v>
      </c>
      <c r="F113" s="128"/>
      <c r="G113" s="128"/>
      <c r="H113" s="310"/>
      <c r="I113" s="310"/>
      <c r="J113" s="310"/>
      <c r="K113" s="310"/>
      <c r="L113" s="136" t="s">
        <v>1028</v>
      </c>
      <c r="M113" s="306"/>
      <c r="N113" s="145" t="s">
        <v>6811</v>
      </c>
      <c r="O113" s="136" t="s">
        <v>2179</v>
      </c>
      <c r="P113" s="136" t="s">
        <v>2179</v>
      </c>
      <c r="Q113" s="136" t="s">
        <v>2179</v>
      </c>
      <c r="R113" s="136" t="s">
        <v>6740</v>
      </c>
    </row>
    <row r="114" spans="1:18" ht="12" customHeight="1">
      <c r="A114" s="964" t="s">
        <v>4097</v>
      </c>
      <c r="B114" s="964" t="s">
        <v>4098</v>
      </c>
      <c r="C114" s="964" t="s">
        <v>4099</v>
      </c>
      <c r="D114" s="1102" t="s">
        <v>2709</v>
      </c>
      <c r="E114" s="961" t="s">
        <v>2690</v>
      </c>
      <c r="F114" s="128" t="s">
        <v>2710</v>
      </c>
      <c r="G114" s="128" t="s">
        <v>2711</v>
      </c>
      <c r="H114" s="1018"/>
      <c r="I114" s="1018"/>
      <c r="J114" s="1018"/>
      <c r="K114" s="1018"/>
      <c r="L114" s="1103" t="s">
        <v>1027</v>
      </c>
      <c r="M114" s="1107"/>
      <c r="N114" s="1102" t="s">
        <v>4100</v>
      </c>
      <c r="O114" s="1103" t="s">
        <v>2179</v>
      </c>
      <c r="P114" s="1103" t="s">
        <v>2140</v>
      </c>
      <c r="Q114" s="1103" t="s">
        <v>2140</v>
      </c>
      <c r="R114" s="1103" t="s">
        <v>2210</v>
      </c>
    </row>
    <row r="115" spans="1:18" ht="12.75" customHeight="1">
      <c r="A115" s="964"/>
      <c r="B115" s="964"/>
      <c r="C115" s="964"/>
      <c r="D115" s="1102"/>
      <c r="E115" s="961"/>
      <c r="F115" s="128" t="s">
        <v>2713</v>
      </c>
      <c r="G115" s="128" t="s">
        <v>2714</v>
      </c>
      <c r="H115" s="1018"/>
      <c r="I115" s="1018"/>
      <c r="J115" s="1018"/>
      <c r="K115" s="1018"/>
      <c r="L115" s="1103"/>
      <c r="M115" s="1107"/>
      <c r="N115" s="1102"/>
      <c r="O115" s="1103"/>
      <c r="P115" s="1103"/>
      <c r="Q115" s="1103"/>
      <c r="R115" s="1103"/>
    </row>
    <row r="116" spans="1:18" ht="12.75" customHeight="1">
      <c r="A116" s="964"/>
      <c r="B116" s="964"/>
      <c r="C116" s="964"/>
      <c r="D116" s="1102"/>
      <c r="E116" s="961"/>
      <c r="F116" s="128" t="s">
        <v>2715</v>
      </c>
      <c r="G116" s="128" t="s">
        <v>2716</v>
      </c>
      <c r="H116" s="1018"/>
      <c r="I116" s="1018"/>
      <c r="J116" s="1018"/>
      <c r="K116" s="1018"/>
      <c r="L116" s="1103"/>
      <c r="M116" s="1107"/>
      <c r="N116" s="1102"/>
      <c r="O116" s="1103"/>
      <c r="P116" s="1103"/>
      <c r="Q116" s="1103"/>
      <c r="R116" s="1103"/>
    </row>
    <row r="117" spans="1:18" ht="12.75" customHeight="1">
      <c r="A117" s="964"/>
      <c r="B117" s="964"/>
      <c r="C117" s="964"/>
      <c r="D117" s="1102"/>
      <c r="E117" s="961"/>
      <c r="F117" s="128" t="s">
        <v>2717</v>
      </c>
      <c r="G117" s="128" t="s">
        <v>2718</v>
      </c>
      <c r="H117" s="1018"/>
      <c r="I117" s="1018"/>
      <c r="J117" s="1018"/>
      <c r="K117" s="1018"/>
      <c r="L117" s="1103"/>
      <c r="M117" s="1107"/>
      <c r="N117" s="1102"/>
      <c r="O117" s="1103"/>
      <c r="P117" s="1103"/>
      <c r="Q117" s="1103"/>
      <c r="R117" s="1103"/>
    </row>
    <row r="118" spans="1:18" ht="12.75" customHeight="1">
      <c r="A118" s="964"/>
      <c r="B118" s="964"/>
      <c r="C118" s="964"/>
      <c r="D118" s="1102"/>
      <c r="E118" s="961"/>
      <c r="F118" s="128" t="s">
        <v>2719</v>
      </c>
      <c r="G118" s="128" t="s">
        <v>2720</v>
      </c>
      <c r="H118" s="1018"/>
      <c r="I118" s="1018"/>
      <c r="J118" s="1018"/>
      <c r="K118" s="1018"/>
      <c r="L118" s="1103"/>
      <c r="M118" s="1107"/>
      <c r="N118" s="1102"/>
      <c r="O118" s="1103"/>
      <c r="P118" s="1103"/>
      <c r="Q118" s="1103"/>
      <c r="R118" s="1103"/>
    </row>
    <row r="119" spans="1:18" ht="12.75" customHeight="1">
      <c r="A119" s="964"/>
      <c r="B119" s="964"/>
      <c r="C119" s="964"/>
      <c r="D119" s="1102"/>
      <c r="E119" s="961"/>
      <c r="F119" s="128" t="s">
        <v>2721</v>
      </c>
      <c r="G119" s="128" t="s">
        <v>2722</v>
      </c>
      <c r="H119" s="1018"/>
      <c r="I119" s="1018"/>
      <c r="J119" s="1018"/>
      <c r="K119" s="1018"/>
      <c r="L119" s="1103"/>
      <c r="M119" s="1107"/>
      <c r="N119" s="1102"/>
      <c r="O119" s="1103"/>
      <c r="P119" s="1103"/>
      <c r="Q119" s="1103"/>
      <c r="R119" s="1103"/>
    </row>
    <row r="120" spans="1:18" ht="12.75" customHeight="1">
      <c r="A120" s="964"/>
      <c r="B120" s="964"/>
      <c r="C120" s="964"/>
      <c r="D120" s="1102"/>
      <c r="E120" s="961"/>
      <c r="F120" s="128" t="s">
        <v>2723</v>
      </c>
      <c r="G120" s="128" t="s">
        <v>2724</v>
      </c>
      <c r="H120" s="1018"/>
      <c r="I120" s="1018"/>
      <c r="J120" s="1018"/>
      <c r="K120" s="1018"/>
      <c r="L120" s="1103"/>
      <c r="M120" s="1107"/>
      <c r="N120" s="1102"/>
      <c r="O120" s="1103"/>
      <c r="P120" s="1103"/>
      <c r="Q120" s="1103"/>
      <c r="R120" s="1103"/>
    </row>
    <row r="121" spans="1:18" ht="12.75" customHeight="1">
      <c r="A121" s="964"/>
      <c r="B121" s="964"/>
      <c r="C121" s="964"/>
      <c r="D121" s="1102"/>
      <c r="E121" s="961"/>
      <c r="F121" s="128" t="s">
        <v>2725</v>
      </c>
      <c r="G121" s="128" t="s">
        <v>2726</v>
      </c>
      <c r="H121" s="1018"/>
      <c r="I121" s="1018"/>
      <c r="J121" s="1018"/>
      <c r="K121" s="1018"/>
      <c r="L121" s="1103"/>
      <c r="M121" s="1107"/>
      <c r="N121" s="1102"/>
      <c r="O121" s="1103"/>
      <c r="P121" s="1103"/>
      <c r="Q121" s="1103"/>
      <c r="R121" s="1103"/>
    </row>
    <row r="122" spans="1:18" ht="12.75" customHeight="1">
      <c r="A122" s="964"/>
      <c r="B122" s="964"/>
      <c r="C122" s="964"/>
      <c r="D122" s="1102"/>
      <c r="E122" s="961"/>
      <c r="F122" s="128" t="s">
        <v>2727</v>
      </c>
      <c r="G122" s="128" t="s">
        <v>2728</v>
      </c>
      <c r="H122" s="1018"/>
      <c r="I122" s="1018"/>
      <c r="J122" s="1018"/>
      <c r="K122" s="1018"/>
      <c r="L122" s="1103"/>
      <c r="M122" s="1107"/>
      <c r="N122" s="1102"/>
      <c r="O122" s="1103"/>
      <c r="P122" s="1103"/>
      <c r="Q122" s="1103"/>
      <c r="R122" s="1103"/>
    </row>
    <row r="123" spans="1:18" ht="12.75" customHeight="1">
      <c r="A123" s="964"/>
      <c r="B123" s="964"/>
      <c r="C123" s="964"/>
      <c r="D123" s="1102"/>
      <c r="E123" s="961"/>
      <c r="F123" s="128" t="s">
        <v>2729</v>
      </c>
      <c r="G123" s="128" t="s">
        <v>2730</v>
      </c>
      <c r="H123" s="1018"/>
      <c r="I123" s="1018"/>
      <c r="J123" s="1018"/>
      <c r="K123" s="1018"/>
      <c r="L123" s="1103"/>
      <c r="M123" s="1107"/>
      <c r="N123" s="1102"/>
      <c r="O123" s="1103"/>
      <c r="P123" s="1103"/>
      <c r="Q123" s="1103"/>
      <c r="R123" s="1103"/>
    </row>
    <row r="124" spans="1:18" ht="12.75" customHeight="1">
      <c r="A124" s="964"/>
      <c r="B124" s="964"/>
      <c r="C124" s="964"/>
      <c r="D124" s="1102"/>
      <c r="E124" s="961"/>
      <c r="F124" s="128" t="s">
        <v>2731</v>
      </c>
      <c r="G124" s="128" t="s">
        <v>2732</v>
      </c>
      <c r="H124" s="1018"/>
      <c r="I124" s="1018"/>
      <c r="J124" s="1018"/>
      <c r="K124" s="1018"/>
      <c r="L124" s="1103"/>
      <c r="M124" s="1107"/>
      <c r="N124" s="1102"/>
      <c r="O124" s="1103"/>
      <c r="P124" s="1103"/>
      <c r="Q124" s="1103"/>
      <c r="R124" s="1103"/>
    </row>
    <row r="125" spans="1:18" ht="12.75" customHeight="1">
      <c r="A125" s="964"/>
      <c r="B125" s="964"/>
      <c r="C125" s="964"/>
      <c r="D125" s="1102"/>
      <c r="E125" s="961"/>
      <c r="F125" s="128" t="s">
        <v>2733</v>
      </c>
      <c r="G125" s="128" t="s">
        <v>2734</v>
      </c>
      <c r="H125" s="1018"/>
      <c r="I125" s="1018"/>
      <c r="J125" s="1018"/>
      <c r="K125" s="1018"/>
      <c r="L125" s="1103"/>
      <c r="M125" s="1107"/>
      <c r="N125" s="1102"/>
      <c r="O125" s="1103"/>
      <c r="P125" s="1103"/>
      <c r="Q125" s="1103"/>
      <c r="R125" s="1103"/>
    </row>
    <row r="126" spans="1:18" ht="12.75" customHeight="1">
      <c r="A126" s="964"/>
      <c r="B126" s="964"/>
      <c r="C126" s="964"/>
      <c r="D126" s="1102"/>
      <c r="E126" s="961"/>
      <c r="F126" s="128" t="s">
        <v>2735</v>
      </c>
      <c r="G126" s="128" t="s">
        <v>2736</v>
      </c>
      <c r="H126" s="1018"/>
      <c r="I126" s="1018"/>
      <c r="J126" s="1018"/>
      <c r="K126" s="1018"/>
      <c r="L126" s="1103"/>
      <c r="M126" s="1107"/>
      <c r="N126" s="1102"/>
      <c r="O126" s="1103"/>
      <c r="P126" s="1103"/>
      <c r="Q126" s="1103"/>
      <c r="R126" s="1103"/>
    </row>
    <row r="127" spans="1:18" ht="12.75" customHeight="1">
      <c r="A127" s="964"/>
      <c r="B127" s="964"/>
      <c r="C127" s="964"/>
      <c r="D127" s="1102"/>
      <c r="E127" s="961"/>
      <c r="F127" s="128" t="s">
        <v>2737</v>
      </c>
      <c r="G127" s="128" t="s">
        <v>2738</v>
      </c>
      <c r="H127" s="1018"/>
      <c r="I127" s="1018"/>
      <c r="J127" s="1018"/>
      <c r="K127" s="1018"/>
      <c r="L127" s="1103"/>
      <c r="M127" s="1107"/>
      <c r="N127" s="1102"/>
      <c r="O127" s="1103"/>
      <c r="P127" s="1103"/>
      <c r="Q127" s="1103"/>
      <c r="R127" s="1103"/>
    </row>
    <row r="128" spans="1:18" ht="12.75" customHeight="1">
      <c r="A128" s="964"/>
      <c r="B128" s="964"/>
      <c r="C128" s="964"/>
      <c r="D128" s="1102"/>
      <c r="E128" s="961"/>
      <c r="F128" s="128" t="s">
        <v>2739</v>
      </c>
      <c r="G128" s="128" t="s">
        <v>2740</v>
      </c>
      <c r="H128" s="1018"/>
      <c r="I128" s="1018"/>
      <c r="J128" s="1018"/>
      <c r="K128" s="1018"/>
      <c r="L128" s="1103"/>
      <c r="M128" s="1107"/>
      <c r="N128" s="1102"/>
      <c r="O128" s="1103"/>
      <c r="P128" s="1103"/>
      <c r="Q128" s="1103"/>
      <c r="R128" s="1103"/>
    </row>
    <row r="129" spans="1:18" ht="12.75" customHeight="1">
      <c r="A129" s="964"/>
      <c r="B129" s="964"/>
      <c r="C129" s="964"/>
      <c r="D129" s="1102"/>
      <c r="E129" s="961"/>
      <c r="F129" s="128" t="s">
        <v>2741</v>
      </c>
      <c r="G129" s="128" t="s">
        <v>2742</v>
      </c>
      <c r="H129" s="1018"/>
      <c r="I129" s="1018"/>
      <c r="J129" s="1018"/>
      <c r="K129" s="1018"/>
      <c r="L129" s="1103"/>
      <c r="M129" s="1107"/>
      <c r="N129" s="1102"/>
      <c r="O129" s="1103"/>
      <c r="P129" s="1103"/>
      <c r="Q129" s="1103"/>
      <c r="R129" s="1103"/>
    </row>
    <row r="130" spans="1:18" ht="12.75" customHeight="1">
      <c r="A130" s="964"/>
      <c r="B130" s="964"/>
      <c r="C130" s="964"/>
      <c r="D130" s="1102"/>
      <c r="E130" s="961"/>
      <c r="F130" s="128" t="s">
        <v>2743</v>
      </c>
      <c r="G130" s="128" t="s">
        <v>2744</v>
      </c>
      <c r="H130" s="1018"/>
      <c r="I130" s="1018"/>
      <c r="J130" s="1018"/>
      <c r="K130" s="1018"/>
      <c r="L130" s="1103"/>
      <c r="M130" s="1107"/>
      <c r="N130" s="1102"/>
      <c r="O130" s="1103"/>
      <c r="P130" s="1103"/>
      <c r="Q130" s="1103"/>
      <c r="R130" s="1103"/>
    </row>
    <row r="131" spans="1:18" ht="12.75" customHeight="1">
      <c r="A131" s="964"/>
      <c r="B131" s="964"/>
      <c r="C131" s="964"/>
      <c r="D131" s="1102"/>
      <c r="E131" s="961"/>
      <c r="F131" s="128" t="s">
        <v>2745</v>
      </c>
      <c r="G131" s="128" t="s">
        <v>2746</v>
      </c>
      <c r="H131" s="1018"/>
      <c r="I131" s="1018"/>
      <c r="J131" s="1018"/>
      <c r="K131" s="1018"/>
      <c r="L131" s="1103"/>
      <c r="M131" s="1107"/>
      <c r="N131" s="1102"/>
      <c r="O131" s="1103"/>
      <c r="P131" s="1103"/>
      <c r="Q131" s="1103"/>
      <c r="R131" s="1103"/>
    </row>
    <row r="132" spans="1:18" ht="12.75" customHeight="1">
      <c r="A132" s="964"/>
      <c r="B132" s="964"/>
      <c r="C132" s="964"/>
      <c r="D132" s="1102"/>
      <c r="E132" s="961"/>
      <c r="F132" s="128" t="s">
        <v>2747</v>
      </c>
      <c r="G132" s="128" t="s">
        <v>2748</v>
      </c>
      <c r="H132" s="1018"/>
      <c r="I132" s="1018"/>
      <c r="J132" s="1018"/>
      <c r="K132" s="1018"/>
      <c r="L132" s="1103"/>
      <c r="M132" s="1107"/>
      <c r="N132" s="1102"/>
      <c r="O132" s="1103"/>
      <c r="P132" s="1103"/>
      <c r="Q132" s="1103"/>
      <c r="R132" s="1103"/>
    </row>
    <row r="133" spans="1:18" ht="12.75" customHeight="1">
      <c r="A133" s="964"/>
      <c r="B133" s="964"/>
      <c r="C133" s="964"/>
      <c r="D133" s="1102"/>
      <c r="E133" s="961"/>
      <c r="F133" s="128" t="s">
        <v>2749</v>
      </c>
      <c r="G133" s="128" t="s">
        <v>2750</v>
      </c>
      <c r="H133" s="1018"/>
      <c r="I133" s="1018"/>
      <c r="J133" s="1018"/>
      <c r="K133" s="1018"/>
      <c r="L133" s="1103"/>
      <c r="M133" s="1107"/>
      <c r="N133" s="1102"/>
      <c r="O133" s="1103"/>
      <c r="P133" s="1103"/>
      <c r="Q133" s="1103"/>
      <c r="R133" s="1103"/>
    </row>
    <row r="134" spans="1:18" ht="12.75" customHeight="1">
      <c r="A134" s="964"/>
      <c r="B134" s="964"/>
      <c r="C134" s="964"/>
      <c r="D134" s="1102"/>
      <c r="E134" s="961"/>
      <c r="F134" s="128" t="s">
        <v>2751</v>
      </c>
      <c r="G134" s="128" t="s">
        <v>2752</v>
      </c>
      <c r="H134" s="1018"/>
      <c r="I134" s="1018"/>
      <c r="J134" s="1018"/>
      <c r="K134" s="1018"/>
      <c r="L134" s="1103"/>
      <c r="M134" s="1107"/>
      <c r="N134" s="1102"/>
      <c r="O134" s="1103"/>
      <c r="P134" s="1103"/>
      <c r="Q134" s="1103"/>
      <c r="R134" s="1103"/>
    </row>
    <row r="135" spans="1:18" ht="12.75" customHeight="1">
      <c r="A135" s="964"/>
      <c r="B135" s="964"/>
      <c r="C135" s="964"/>
      <c r="D135" s="1102"/>
      <c r="E135" s="961"/>
      <c r="F135" s="128" t="s">
        <v>2753</v>
      </c>
      <c r="G135" s="128" t="s">
        <v>2754</v>
      </c>
      <c r="H135" s="1018"/>
      <c r="I135" s="1018"/>
      <c r="J135" s="1018"/>
      <c r="K135" s="1018"/>
      <c r="L135" s="1103"/>
      <c r="M135" s="1107"/>
      <c r="N135" s="1102"/>
      <c r="O135" s="1103"/>
      <c r="P135" s="1103"/>
      <c r="Q135" s="1103"/>
      <c r="R135" s="1103"/>
    </row>
    <row r="136" spans="1:18" ht="12.75" customHeight="1">
      <c r="A136" s="964"/>
      <c r="B136" s="964"/>
      <c r="C136" s="964"/>
      <c r="D136" s="1102"/>
      <c r="E136" s="961"/>
      <c r="F136" s="128" t="s">
        <v>2755</v>
      </c>
      <c r="G136" s="128" t="s">
        <v>2756</v>
      </c>
      <c r="H136" s="1018"/>
      <c r="I136" s="1018"/>
      <c r="J136" s="1018"/>
      <c r="K136" s="1018"/>
      <c r="L136" s="1103"/>
      <c r="M136" s="1107"/>
      <c r="N136" s="1102"/>
      <c r="O136" s="1103"/>
      <c r="P136" s="1103"/>
      <c r="Q136" s="1103"/>
      <c r="R136" s="1103"/>
    </row>
    <row r="137" spans="1:18" ht="12.75" customHeight="1">
      <c r="A137" s="964"/>
      <c r="B137" s="964"/>
      <c r="C137" s="964"/>
      <c r="D137" s="1102"/>
      <c r="E137" s="961"/>
      <c r="F137" s="128" t="s">
        <v>2757</v>
      </c>
      <c r="G137" s="128" t="s">
        <v>2758</v>
      </c>
      <c r="H137" s="1018"/>
      <c r="I137" s="1018"/>
      <c r="J137" s="1018"/>
      <c r="K137" s="1018"/>
      <c r="L137" s="1103"/>
      <c r="M137" s="1107"/>
      <c r="N137" s="1102"/>
      <c r="O137" s="1103"/>
      <c r="P137" s="1103"/>
      <c r="Q137" s="1103"/>
      <c r="R137" s="1103"/>
    </row>
    <row r="138" spans="1:18" ht="14.85" customHeight="1">
      <c r="A138" s="964"/>
      <c r="B138" s="964"/>
      <c r="C138" s="964"/>
      <c r="D138" s="1102"/>
      <c r="E138" s="961"/>
      <c r="F138" s="128" t="s">
        <v>2759</v>
      </c>
      <c r="G138" s="128" t="s">
        <v>2760</v>
      </c>
      <c r="H138" s="1018"/>
      <c r="I138" s="1018"/>
      <c r="J138" s="1018"/>
      <c r="K138" s="1018"/>
      <c r="L138" s="1103"/>
      <c r="M138" s="1107"/>
      <c r="N138" s="1102"/>
      <c r="O138" s="1103"/>
      <c r="P138" s="1103"/>
      <c r="Q138" s="1103"/>
      <c r="R138" s="1103"/>
    </row>
    <row r="139" spans="1:18" ht="12" customHeight="1">
      <c r="A139" s="964"/>
      <c r="B139" s="964"/>
      <c r="C139" s="964"/>
      <c r="D139" s="1102"/>
      <c r="E139" s="961"/>
      <c r="F139" s="128" t="s">
        <v>2761</v>
      </c>
      <c r="G139" s="128" t="s">
        <v>2762</v>
      </c>
      <c r="H139" s="1018"/>
      <c r="I139" s="1018"/>
      <c r="J139" s="1018"/>
      <c r="K139" s="1018"/>
      <c r="L139" s="1103"/>
      <c r="M139" s="1107"/>
      <c r="N139" s="1102"/>
      <c r="O139" s="1103"/>
      <c r="P139" s="1103"/>
      <c r="Q139" s="1103"/>
      <c r="R139" s="1103"/>
    </row>
    <row r="140" spans="1:18">
      <c r="A140" s="236" t="s">
        <v>4101</v>
      </c>
      <c r="B140" s="230"/>
      <c r="C140" s="230"/>
      <c r="D140" s="227"/>
      <c r="E140" s="434"/>
      <c r="F140" s="227"/>
      <c r="G140" s="227"/>
      <c r="H140" s="227"/>
      <c r="I140" s="227"/>
      <c r="J140" s="227"/>
      <c r="K140" s="227"/>
      <c r="L140" s="227"/>
      <c r="M140" s="227"/>
      <c r="N140" s="227"/>
      <c r="O140" s="227"/>
      <c r="P140" s="227"/>
      <c r="Q140" s="227"/>
      <c r="R140" s="229"/>
    </row>
  </sheetData>
  <sortState xmlns:xlrd2="http://schemas.microsoft.com/office/spreadsheetml/2017/richdata2" ref="A97:R114">
    <sortCondition ref="A97:A114"/>
  </sortState>
  <mergeCells count="164">
    <mergeCell ref="Q92:Q93"/>
    <mergeCell ref="Q114:Q139"/>
    <mergeCell ref="R114:R139"/>
    <mergeCell ref="A110:A112"/>
    <mergeCell ref="B110:B112"/>
    <mergeCell ref="C110:C112"/>
    <mergeCell ref="D110:D112"/>
    <mergeCell ref="E110:E112"/>
    <mergeCell ref="H110:H112"/>
    <mergeCell ref="I110:I112"/>
    <mergeCell ref="J110:J112"/>
    <mergeCell ref="K110:K112"/>
    <mergeCell ref="L110:L112"/>
    <mergeCell ref="M110:M112"/>
    <mergeCell ref="N110:N112"/>
    <mergeCell ref="O110:O112"/>
    <mergeCell ref="P110:P112"/>
    <mergeCell ref="Q110:Q112"/>
    <mergeCell ref="R110:R112"/>
    <mergeCell ref="K114:K139"/>
    <mergeCell ref="L114:L139"/>
    <mergeCell ref="M114:M139"/>
    <mergeCell ref="N114:N139"/>
    <mergeCell ref="O114:O139"/>
    <mergeCell ref="N92:N93"/>
    <mergeCell ref="N83:N88"/>
    <mergeCell ref="O92:O93"/>
    <mergeCell ref="P92:P93"/>
    <mergeCell ref="A114:A139"/>
    <mergeCell ref="B114:B139"/>
    <mergeCell ref="C114:C139"/>
    <mergeCell ref="D114:D139"/>
    <mergeCell ref="E114:E139"/>
    <mergeCell ref="H114:H139"/>
    <mergeCell ref="I114:I139"/>
    <mergeCell ref="J114:J139"/>
    <mergeCell ref="P114:P139"/>
    <mergeCell ref="H83:H88"/>
    <mergeCell ref="I83:I88"/>
    <mergeCell ref="Q12:Q17"/>
    <mergeCell ref="R12:R17"/>
    <mergeCell ref="N19:N20"/>
    <mergeCell ref="O19:O20"/>
    <mergeCell ref="P19:P20"/>
    <mergeCell ref="Q19:Q20"/>
    <mergeCell ref="R19:R20"/>
    <mergeCell ref="Q21:Q22"/>
    <mergeCell ref="R21:R22"/>
    <mergeCell ref="N12:N17"/>
    <mergeCell ref="O12:O17"/>
    <mergeCell ref="P12:P17"/>
    <mergeCell ref="Q23:Q32"/>
    <mergeCell ref="R23:R32"/>
    <mergeCell ref="N21:N22"/>
    <mergeCell ref="O21:O22"/>
    <mergeCell ref="P21:P22"/>
    <mergeCell ref="N23:N32"/>
    <mergeCell ref="P23:P32"/>
    <mergeCell ref="O23:O32"/>
    <mergeCell ref="K92:K93"/>
    <mergeCell ref="R80:R82"/>
    <mergeCell ref="Q80:Q82"/>
    <mergeCell ref="P80:P82"/>
    <mergeCell ref="N33:N78"/>
    <mergeCell ref="O33:O78"/>
    <mergeCell ref="P33:P78"/>
    <mergeCell ref="Q33:Q78"/>
    <mergeCell ref="R33:R78"/>
    <mergeCell ref="O80:O82"/>
    <mergeCell ref="N80:N82"/>
    <mergeCell ref="R92:R93"/>
    <mergeCell ref="O83:O88"/>
    <mergeCell ref="P83:P88"/>
    <mergeCell ref="Q83:Q88"/>
    <mergeCell ref="R83:R88"/>
    <mergeCell ref="L23:L32"/>
    <mergeCell ref="L21:L22"/>
    <mergeCell ref="L92:L93"/>
    <mergeCell ref="J33:J78"/>
    <mergeCell ref="K33:K78"/>
    <mergeCell ref="J92:J93"/>
    <mergeCell ref="I23:I32"/>
    <mergeCell ref="I21:I22"/>
    <mergeCell ref="J21:J22"/>
    <mergeCell ref="K21:K22"/>
    <mergeCell ref="L83:L88"/>
    <mergeCell ref="J80:J82"/>
    <mergeCell ref="K83:K88"/>
    <mergeCell ref="J83:J88"/>
    <mergeCell ref="K80:K82"/>
    <mergeCell ref="J23:J32"/>
    <mergeCell ref="K23:K32"/>
    <mergeCell ref="H3:K3"/>
    <mergeCell ref="C12:C17"/>
    <mergeCell ref="C19:C20"/>
    <mergeCell ref="L80:L82"/>
    <mergeCell ref="C92:C93"/>
    <mergeCell ref="H21:H22"/>
    <mergeCell ref="M12:M17"/>
    <mergeCell ref="M23:M32"/>
    <mergeCell ref="M80:M82"/>
    <mergeCell ref="H33:H78"/>
    <mergeCell ref="I33:I78"/>
    <mergeCell ref="M92:M93"/>
    <mergeCell ref="M33:M78"/>
    <mergeCell ref="M83:M88"/>
    <mergeCell ref="M21:M22"/>
    <mergeCell ref="M19:M20"/>
    <mergeCell ref="L33:L78"/>
    <mergeCell ref="L12:L17"/>
    <mergeCell ref="H80:H82"/>
    <mergeCell ref="I80:I82"/>
    <mergeCell ref="H4:K4"/>
    <mergeCell ref="C23:C32"/>
    <mergeCell ref="C33:C78"/>
    <mergeCell ref="C80:C82"/>
    <mergeCell ref="B12:B17"/>
    <mergeCell ref="D12:D17"/>
    <mergeCell ref="E12:E17"/>
    <mergeCell ref="L19:L20"/>
    <mergeCell ref="I12:I17"/>
    <mergeCell ref="J12:J17"/>
    <mergeCell ref="H12:H17"/>
    <mergeCell ref="K12:K17"/>
    <mergeCell ref="C83:C88"/>
    <mergeCell ref="B19:B20"/>
    <mergeCell ref="D19:D20"/>
    <mergeCell ref="E19:E20"/>
    <mergeCell ref="H19:H20"/>
    <mergeCell ref="I19:I20"/>
    <mergeCell ref="J19:J20"/>
    <mergeCell ref="K19:K20"/>
    <mergeCell ref="D33:D78"/>
    <mergeCell ref="E33:E78"/>
    <mergeCell ref="H23:H32"/>
    <mergeCell ref="D80:D82"/>
    <mergeCell ref="E80:E82"/>
    <mergeCell ref="E23:E32"/>
    <mergeCell ref="D23:D32"/>
    <mergeCell ref="C21:C22"/>
    <mergeCell ref="F3:G3"/>
    <mergeCell ref="O4:Q4"/>
    <mergeCell ref="A80:A82"/>
    <mergeCell ref="A83:A88"/>
    <mergeCell ref="A92:A93"/>
    <mergeCell ref="A12:A17"/>
    <mergeCell ref="A19:A20"/>
    <mergeCell ref="A21:A22"/>
    <mergeCell ref="A23:A32"/>
    <mergeCell ref="A33:A78"/>
    <mergeCell ref="B80:B82"/>
    <mergeCell ref="B21:B22"/>
    <mergeCell ref="D21:D22"/>
    <mergeCell ref="E21:E22"/>
    <mergeCell ref="B92:B93"/>
    <mergeCell ref="D92:D93"/>
    <mergeCell ref="E92:E93"/>
    <mergeCell ref="H92:H93"/>
    <mergeCell ref="I92:I93"/>
    <mergeCell ref="B83:B88"/>
    <mergeCell ref="D83:D88"/>
    <mergeCell ref="E83:E88"/>
    <mergeCell ref="B23:B32"/>
    <mergeCell ref="B33:B78"/>
  </mergeCells>
  <pageMargins left="0.25" right="0.25" top="0.75" bottom="0.75" header="0.3" footer="0.3"/>
  <pageSetup paperSize="8" scale="41" fitToHeight="0" orientation="landscape" r:id="rId1"/>
  <rowBreaks count="1" manualBreakCount="1">
    <brk id="22" max="13" man="1"/>
  </rowBreaks>
  <extLst>
    <ext xmlns:x14="http://schemas.microsoft.com/office/spreadsheetml/2009/9/main" uri="{78C0D931-6437-407d-A8EE-F0AAD7539E65}">
      <x14:conditionalFormattings>
        <x14:conditionalFormatting xmlns:xm="http://schemas.microsoft.com/office/excel/2006/main">
          <x14:cfRule type="expression" priority="1" stopIfTrue="1" id="{9F2D4553-B227-40A7-B9F6-43C7A8941588}">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0234D614-6ED8-49E1-B832-C044E7C62044}">
            <xm:f>'C:\Windows\system32\IC.Green.Net\IC_User_DFS\Users\deel1\Desktop\[Maternity Services Data Set Technical Output Specification.xlsm]MAT101Booking'!#REF!=yes</xm:f>
            <x14:dxf>
              <fill>
                <patternFill>
                  <bgColor indexed="43"/>
                </patternFill>
              </fill>
            </x14:dxf>
          </x14:cfRule>
          <xm:sqref>N96</xm:sqref>
        </x14:conditionalFormatting>
        <x14:conditionalFormatting xmlns:xm="http://schemas.microsoft.com/office/excel/2006/main">
          <x14:cfRule type="expression" priority="5" stopIfTrue="1" id="{19E62AE3-7804-4BE6-9591-8324CF8F110E}">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F4CDA151-2E06-4448-9D7F-7122432890E8}">
            <xm:f>'C:\Windows\system32\IC.Green.Net\IC_User_DFS\Users\deel1\Desktop\[Maternity Services Data Set Technical Output Specification.xlsm]MAT101Booking'!#REF!=yes</xm:f>
            <x14:dxf>
              <fill>
                <patternFill>
                  <bgColor indexed="43"/>
                </patternFill>
              </fill>
            </x14:dxf>
          </x14:cfRule>
          <xm:sqref>N97</xm:sqref>
        </x14:conditionalFormatting>
        <x14:conditionalFormatting xmlns:xm="http://schemas.microsoft.com/office/excel/2006/main">
          <x14:cfRule type="expression" priority="3" stopIfTrue="1" id="{BEAC5FC1-BD81-47F4-B7D7-16866E094A5F}">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DDDAF242-91BF-4EE6-AAC6-BF6D290B6078}">
            <xm:f>'C:\Windows\system32\IC.Green.Net\IC_User_DFS\Users\deel1\Desktop\[Maternity Services Data Set Technical Output Specification.xlsm]MAT101Booking'!#REF!=yes</xm:f>
            <x14:dxf>
              <fill>
                <patternFill>
                  <bgColor indexed="43"/>
                </patternFill>
              </fill>
            </x14:dxf>
          </x14:cfRule>
          <xm:sqref>N98</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4">
    <tabColor theme="7" tint="0.59999389629810485"/>
    <pageSetUpPr fitToPage="1"/>
  </sheetPr>
  <dimension ref="A1:R50"/>
  <sheetViews>
    <sheetView zoomScaleNormal="100" workbookViewId="0"/>
  </sheetViews>
  <sheetFormatPr defaultRowHeight="13.2"/>
  <cols>
    <col min="1" max="1" width="10.5546875" customWidth="1"/>
    <col min="2" max="2" width="23.5546875" customWidth="1"/>
    <col min="3" max="3" width="22.44140625" customWidth="1"/>
    <col min="4" max="4" width="30.77734375" customWidth="1"/>
    <col min="5" max="5" width="14" style="12" customWidth="1"/>
    <col min="6" max="6" width="10.77734375" customWidth="1"/>
    <col min="7" max="7" width="30.77734375" customWidth="1"/>
    <col min="8" max="9" width="11.5546875" customWidth="1"/>
    <col min="10" max="10" width="10.21875" customWidth="1"/>
    <col min="11" max="11" width="32.77734375" customWidth="1"/>
    <col min="12" max="12" width="14.21875" style="7" customWidth="1"/>
    <col min="13" max="13" width="102" customWidth="1"/>
    <col min="14" max="14" width="49.44140625" customWidth="1"/>
    <col min="15" max="15" width="13.77734375" customWidth="1"/>
    <col min="16" max="16" width="12.5546875" customWidth="1"/>
    <col min="17" max="17" width="13.77734375" customWidth="1"/>
    <col min="18" max="18" width="13.21875" customWidth="1"/>
  </cols>
  <sheetData>
    <row r="1" spans="1:18" s="12" customFormat="1">
      <c r="A1" s="490" t="s">
        <v>2075</v>
      </c>
      <c r="B1" s="490" t="s">
        <v>2075</v>
      </c>
      <c r="C1" s="490" t="s">
        <v>2075</v>
      </c>
      <c r="D1" s="490" t="s">
        <v>2075</v>
      </c>
      <c r="E1" s="490" t="s">
        <v>2075</v>
      </c>
      <c r="F1" s="490" t="s">
        <v>2075</v>
      </c>
      <c r="G1" s="490" t="s">
        <v>2075</v>
      </c>
      <c r="H1" s="490" t="s">
        <v>2078</v>
      </c>
      <c r="I1" s="490" t="s">
        <v>2078</v>
      </c>
      <c r="J1" s="490" t="s">
        <v>2078</v>
      </c>
      <c r="K1" s="490" t="s">
        <v>2078</v>
      </c>
      <c r="L1" s="490" t="s">
        <v>2075</v>
      </c>
      <c r="M1" s="490" t="s">
        <v>2078</v>
      </c>
      <c r="N1" s="490" t="s">
        <v>2078</v>
      </c>
      <c r="O1" s="490" t="s">
        <v>2078</v>
      </c>
      <c r="P1" s="490" t="s">
        <v>2078</v>
      </c>
      <c r="Q1" s="490" t="s">
        <v>2078</v>
      </c>
      <c r="R1" s="490" t="s">
        <v>2075</v>
      </c>
    </row>
    <row r="2" spans="1:18" s="8" customFormat="1" ht="18" customHeight="1">
      <c r="A2" s="238" t="s">
        <v>4102</v>
      </c>
      <c r="B2" s="234"/>
      <c r="C2" s="230"/>
      <c r="D2" s="227"/>
      <c r="E2" s="434"/>
      <c r="F2" s="227"/>
      <c r="G2" s="227"/>
      <c r="H2" s="227"/>
      <c r="I2" s="227"/>
      <c r="J2" s="227"/>
      <c r="K2" s="227"/>
      <c r="L2" s="227"/>
      <c r="M2" s="228"/>
      <c r="N2" s="227"/>
      <c r="O2" s="227"/>
      <c r="P2" s="227"/>
      <c r="Q2" s="227"/>
      <c r="R2" s="229"/>
    </row>
    <row r="3" spans="1:18" ht="114.75" customHeight="1">
      <c r="A3" s="599" t="s">
        <v>172</v>
      </c>
      <c r="B3" s="600"/>
      <c r="C3" s="601"/>
      <c r="D3" s="602"/>
      <c r="E3" s="603"/>
      <c r="F3" s="1092" t="s">
        <v>4103</v>
      </c>
      <c r="G3" s="1093"/>
      <c r="H3" s="1092" t="s">
        <v>4104</v>
      </c>
      <c r="I3" s="1093"/>
      <c r="J3" s="1093"/>
      <c r="K3" s="1101"/>
      <c r="L3" s="595" t="s">
        <v>2952</v>
      </c>
      <c r="M3" s="596" t="str">
        <f>"Group-level error/warning messages:"&amp;"
"&amp;IF(VLOOKUP(LEFT($A3,6),MDI,20,0)=0,"",VLOOKUP(LEFT($A3,6),MDI,20,0))</f>
        <v>Group-level error/warning messages:
CYP20201 - Group rejected - More than one CYP202 provided for this Care Activity Identifier. Care Activity Identifier=&lt;C202904&gt; Care Contact Identifier=&lt;C202903&gt;
CYP20203 - Group rejected - No valid CYP201 group transmitted for this Care Contact Identifier. Care Activity Identifier=&lt;C202904&gt; Care Contact Identifier=&lt;C202903&gt;
CYP20237 - Warning - No valid CYP901 group transmitted for this Care Professional Local Identifier. Care Activity Identifier=&lt;C202904&gt; Care Contact Identifier=&lt;C202903&gt; Service Request Identifier=&lt;C201902&gt; Local Patient Identifier (Extended)=&lt;C101901&gt; Care Professional Local Identifier=&lt;C202020&gt;</v>
      </c>
      <c r="N3" s="597"/>
      <c r="O3" s="597"/>
      <c r="P3" s="597"/>
      <c r="Q3" s="597"/>
      <c r="R3" s="598"/>
    </row>
    <row r="4" spans="1:18" ht="83.85" customHeight="1">
      <c r="A4" s="212" t="s">
        <v>2084</v>
      </c>
      <c r="B4" s="211" t="s">
        <v>2122</v>
      </c>
      <c r="C4" s="211" t="s">
        <v>162</v>
      </c>
      <c r="D4" s="211" t="s">
        <v>87</v>
      </c>
      <c r="E4" s="216" t="s">
        <v>116</v>
      </c>
      <c r="F4" s="216" t="s">
        <v>2092</v>
      </c>
      <c r="G4" s="211" t="s">
        <v>76</v>
      </c>
      <c r="H4" s="910" t="s">
        <v>2324</v>
      </c>
      <c r="I4" s="911"/>
      <c r="J4" s="911"/>
      <c r="K4" s="912"/>
      <c r="L4" s="213" t="s">
        <v>2124</v>
      </c>
      <c r="M4" s="211" t="s">
        <v>771</v>
      </c>
      <c r="N4" s="211" t="s">
        <v>2125</v>
      </c>
      <c r="O4" s="910" t="s">
        <v>2126</v>
      </c>
      <c r="P4" s="911"/>
      <c r="Q4" s="912"/>
      <c r="R4" s="211" t="s">
        <v>2115</v>
      </c>
    </row>
    <row r="5" spans="1:18" ht="41.25" customHeight="1">
      <c r="A5" s="220"/>
      <c r="B5" s="211"/>
      <c r="C5" s="211"/>
      <c r="D5" s="211"/>
      <c r="E5" s="216"/>
      <c r="F5" s="211"/>
      <c r="G5" s="211"/>
      <c r="H5" s="216" t="s">
        <v>2127</v>
      </c>
      <c r="I5" s="216" t="s">
        <v>2128</v>
      </c>
      <c r="J5" s="216" t="s">
        <v>2129</v>
      </c>
      <c r="K5" s="216" t="s">
        <v>767</v>
      </c>
      <c r="L5" s="213"/>
      <c r="M5" s="211"/>
      <c r="N5" s="211" t="s">
        <v>2130</v>
      </c>
      <c r="O5" s="211" t="s">
        <v>2131</v>
      </c>
      <c r="P5" s="211" t="s">
        <v>2132</v>
      </c>
      <c r="Q5" s="211" t="s">
        <v>2133</v>
      </c>
      <c r="R5" s="211"/>
    </row>
    <row r="6" spans="1:18" s="8" customFormat="1" ht="89.25" customHeight="1">
      <c r="A6" s="16" t="s">
        <v>977</v>
      </c>
      <c r="B6" s="16" t="s">
        <v>978</v>
      </c>
      <c r="C6" s="16" t="s">
        <v>4105</v>
      </c>
      <c r="D6" s="58" t="s">
        <v>4106</v>
      </c>
      <c r="E6" s="49" t="s">
        <v>146</v>
      </c>
      <c r="F6" s="58"/>
      <c r="G6" s="83"/>
      <c r="H6" s="49" t="s">
        <v>2138</v>
      </c>
      <c r="I6" s="49" t="s">
        <v>2138</v>
      </c>
      <c r="J6" s="49" t="s">
        <v>25</v>
      </c>
      <c r="K6" s="58" t="s">
        <v>1294</v>
      </c>
      <c r="L6" s="39" t="s">
        <v>1148</v>
      </c>
      <c r="M6" s="64" t="str">
        <f t="shared" ref="M6:M37" si="0">IF(VLOOKUP($A6,MDI,20,0)=0,"",VLOOKUP($A6,MDI,20,0))</f>
        <v>CYP20212 - Record rejected - Care Activity Identifier is blank. Care Contact Identifier=&lt;C202903&gt;
CYP20213 - Record rejected - Care Activity Identifier has incorrect data format. Care Activity Identifier=&lt;C202904&gt; Care Contact Identifier=&lt;C202903&gt;</v>
      </c>
      <c r="N6" s="78"/>
      <c r="O6" s="39" t="s">
        <v>2140</v>
      </c>
      <c r="P6" s="108" t="s">
        <v>2140</v>
      </c>
      <c r="Q6" s="108" t="s">
        <v>2140</v>
      </c>
      <c r="R6" s="108" t="s">
        <v>42</v>
      </c>
    </row>
    <row r="7" spans="1:18" s="8" customFormat="1" ht="108" customHeight="1">
      <c r="A7" s="195" t="s">
        <v>4107</v>
      </c>
      <c r="B7" s="16" t="s">
        <v>974</v>
      </c>
      <c r="C7" s="16" t="s">
        <v>3892</v>
      </c>
      <c r="D7" s="58" t="s">
        <v>4108</v>
      </c>
      <c r="E7" s="49" t="s">
        <v>146</v>
      </c>
      <c r="F7" s="58"/>
      <c r="G7" s="83"/>
      <c r="H7" s="49" t="s">
        <v>2138</v>
      </c>
      <c r="I7" s="49" t="s">
        <v>2138</v>
      </c>
      <c r="J7" s="49" t="s">
        <v>25</v>
      </c>
      <c r="K7" s="58" t="s">
        <v>1294</v>
      </c>
      <c r="L7" s="39" t="s">
        <v>1148</v>
      </c>
      <c r="M7" s="64" t="str">
        <f t="shared" si="0"/>
        <v>CYP20204 - Record rejected - Care Contact Identifier is blank. Care Activity Identifier=&lt;C202904&gt;
CYP20205 - Record rejected - Care Contact Identifier has incorrect data format. Care Activity Identifier=&lt;C202904&gt; Care Contact Identifier=&lt;C202903&gt;</v>
      </c>
      <c r="N7" s="78"/>
      <c r="O7" s="39" t="s">
        <v>2140</v>
      </c>
      <c r="P7" s="108" t="s">
        <v>2140</v>
      </c>
      <c r="Q7" s="108" t="s">
        <v>2140</v>
      </c>
      <c r="R7" s="108" t="s">
        <v>3713</v>
      </c>
    </row>
    <row r="8" spans="1:18" s="8" customFormat="1" ht="10.199999999999999">
      <c r="A8" s="999" t="s">
        <v>4109</v>
      </c>
      <c r="B8" s="1055" t="s">
        <v>4110</v>
      </c>
      <c r="C8" s="1055" t="s">
        <v>4111</v>
      </c>
      <c r="D8" s="921" t="s">
        <v>4112</v>
      </c>
      <c r="E8" s="927" t="s">
        <v>1213</v>
      </c>
      <c r="F8" s="49" t="s">
        <v>2339</v>
      </c>
      <c r="G8" s="58" t="s">
        <v>4113</v>
      </c>
      <c r="H8" s="927" t="s">
        <v>2138</v>
      </c>
      <c r="I8" s="927" t="s">
        <v>2138</v>
      </c>
      <c r="J8" s="927" t="s">
        <v>2148</v>
      </c>
      <c r="K8" s="921" t="s">
        <v>1294</v>
      </c>
      <c r="L8" s="927" t="s">
        <v>1148</v>
      </c>
      <c r="M8" s="921" t="str">
        <f t="shared" si="0"/>
        <v>CYP20206 - Record rejected - Community Care Activity Type is blank. Care Activity Identifier=&lt;C202904&gt; Care Contact Identifier=&lt;C202903&gt; Service Request Identifier=&lt;C201902&gt; Local Patient Identifier (Extended)=&lt;C101901&gt;
CYP20207 - Record rejected - Community Care Activity Type has incorrect data format. Care Activity Identifier=&lt;C202904&gt; Care Contact Identifier=&lt;C202903&gt; Service Request Identifier=&lt;C201902&gt; Local Patient Identifier (Extended)=&lt;C101901&gt;
CYP20208 - Warning - Community Care Activity Type contains an invalid national code. Care Activity Identifier=&lt;C202904&gt; Care Contact Identifier=&lt;C202903&gt; Service Request Identifier=&lt;C201902&gt; Local Patient Identifier (Extended)=&lt;C101901&gt; Community Care Activity Type=&lt;C202010&gt;</v>
      </c>
      <c r="N8" s="945"/>
      <c r="O8" s="927" t="s">
        <v>2140</v>
      </c>
      <c r="P8" s="942" t="s">
        <v>2140</v>
      </c>
      <c r="Q8" s="942" t="s">
        <v>2140</v>
      </c>
      <c r="R8" s="942" t="s">
        <v>2997</v>
      </c>
    </row>
    <row r="9" spans="1:18" s="8" customFormat="1" ht="10.199999999999999">
      <c r="A9" s="1000" t="e">
        <v>#N/A</v>
      </c>
      <c r="B9" s="1056" t="e">
        <v>#N/A</v>
      </c>
      <c r="C9" s="1056"/>
      <c r="D9" s="922" t="e">
        <v>#N/A</v>
      </c>
      <c r="E9" s="928" t="e">
        <v>#N/A</v>
      </c>
      <c r="F9" s="49" t="s">
        <v>2342</v>
      </c>
      <c r="G9" s="58" t="s">
        <v>4114</v>
      </c>
      <c r="H9" s="928" t="e">
        <v>#N/A</v>
      </c>
      <c r="I9" s="928" t="e">
        <v>#N/A</v>
      </c>
      <c r="J9" s="928" t="e">
        <v>#N/A</v>
      </c>
      <c r="K9" s="922" t="e">
        <v>#N/A</v>
      </c>
      <c r="L9" s="928" t="e">
        <v>#N/A</v>
      </c>
      <c r="M9" s="922" t="e">
        <f t="shared" si="0"/>
        <v>#N/A</v>
      </c>
      <c r="N9" s="946"/>
      <c r="O9" s="928"/>
      <c r="P9" s="944"/>
      <c r="Q9" s="944"/>
      <c r="R9" s="944"/>
    </row>
    <row r="10" spans="1:18" s="8" customFormat="1" ht="10.199999999999999">
      <c r="A10" s="1000" t="e">
        <v>#N/A</v>
      </c>
      <c r="B10" s="1056" t="e">
        <v>#N/A</v>
      </c>
      <c r="C10" s="1056"/>
      <c r="D10" s="922" t="e">
        <v>#N/A</v>
      </c>
      <c r="E10" s="928" t="e">
        <v>#N/A</v>
      </c>
      <c r="F10" s="49" t="s">
        <v>2344</v>
      </c>
      <c r="G10" s="58" t="s">
        <v>4115</v>
      </c>
      <c r="H10" s="928" t="e">
        <v>#N/A</v>
      </c>
      <c r="I10" s="928" t="e">
        <v>#N/A</v>
      </c>
      <c r="J10" s="928" t="e">
        <v>#N/A</v>
      </c>
      <c r="K10" s="922" t="e">
        <v>#N/A</v>
      </c>
      <c r="L10" s="928" t="e">
        <v>#N/A</v>
      </c>
      <c r="M10" s="922" t="e">
        <f t="shared" si="0"/>
        <v>#N/A</v>
      </c>
      <c r="N10" s="946"/>
      <c r="O10" s="928"/>
      <c r="P10" s="944"/>
      <c r="Q10" s="944"/>
      <c r="R10" s="944"/>
    </row>
    <row r="11" spans="1:18" s="8" customFormat="1" ht="10.199999999999999">
      <c r="A11" s="1000" t="e">
        <v>#N/A</v>
      </c>
      <c r="B11" s="1056" t="e">
        <v>#N/A</v>
      </c>
      <c r="C11" s="1056"/>
      <c r="D11" s="922" t="e">
        <v>#N/A</v>
      </c>
      <c r="E11" s="928" t="e">
        <v>#N/A</v>
      </c>
      <c r="F11" s="49" t="s">
        <v>2346</v>
      </c>
      <c r="G11" s="58" t="s">
        <v>4116</v>
      </c>
      <c r="H11" s="928" t="e">
        <v>#N/A</v>
      </c>
      <c r="I11" s="928" t="e">
        <v>#N/A</v>
      </c>
      <c r="J11" s="928" t="e">
        <v>#N/A</v>
      </c>
      <c r="K11" s="922" t="e">
        <v>#N/A</v>
      </c>
      <c r="L11" s="928" t="e">
        <v>#N/A</v>
      </c>
      <c r="M11" s="922" t="e">
        <f t="shared" si="0"/>
        <v>#N/A</v>
      </c>
      <c r="N11" s="946"/>
      <c r="O11" s="928"/>
      <c r="P11" s="944"/>
      <c r="Q11" s="944"/>
      <c r="R11" s="944"/>
    </row>
    <row r="12" spans="1:18" s="8" customFormat="1" ht="10.199999999999999">
      <c r="A12" s="1000" t="e">
        <v>#N/A</v>
      </c>
      <c r="B12" s="1056" t="e">
        <v>#N/A</v>
      </c>
      <c r="C12" s="1056"/>
      <c r="D12" s="922" t="e">
        <v>#N/A</v>
      </c>
      <c r="E12" s="928" t="e">
        <v>#N/A</v>
      </c>
      <c r="F12" s="49" t="s">
        <v>2348</v>
      </c>
      <c r="G12" s="58" t="s">
        <v>4117</v>
      </c>
      <c r="H12" s="928" t="e">
        <v>#N/A</v>
      </c>
      <c r="I12" s="928" t="e">
        <v>#N/A</v>
      </c>
      <c r="J12" s="928" t="e">
        <v>#N/A</v>
      </c>
      <c r="K12" s="922" t="e">
        <v>#N/A</v>
      </c>
      <c r="L12" s="928" t="e">
        <v>#N/A</v>
      </c>
      <c r="M12" s="922" t="e">
        <f t="shared" si="0"/>
        <v>#N/A</v>
      </c>
      <c r="N12" s="946"/>
      <c r="O12" s="928"/>
      <c r="P12" s="944"/>
      <c r="Q12" s="944"/>
      <c r="R12" s="944"/>
    </row>
    <row r="13" spans="1:18" s="8" customFormat="1" ht="12.75" customHeight="1">
      <c r="A13" s="1000" t="e">
        <v>#N/A</v>
      </c>
      <c r="B13" s="1056" t="e">
        <v>#N/A</v>
      </c>
      <c r="C13" s="1056"/>
      <c r="D13" s="922" t="e">
        <v>#N/A</v>
      </c>
      <c r="E13" s="928" t="e">
        <v>#N/A</v>
      </c>
      <c r="F13" s="44" t="s">
        <v>2350</v>
      </c>
      <c r="G13" s="58" t="s">
        <v>4118</v>
      </c>
      <c r="H13" s="928" t="e">
        <v>#N/A</v>
      </c>
      <c r="I13" s="928" t="e">
        <v>#N/A</v>
      </c>
      <c r="J13" s="928" t="e">
        <v>#N/A</v>
      </c>
      <c r="K13" s="922" t="e">
        <v>#N/A</v>
      </c>
      <c r="L13" s="928" t="e">
        <v>#N/A</v>
      </c>
      <c r="M13" s="922" t="e">
        <f t="shared" si="0"/>
        <v>#N/A</v>
      </c>
      <c r="N13" s="946"/>
      <c r="O13" s="928"/>
      <c r="P13" s="944"/>
      <c r="Q13" s="944"/>
      <c r="R13" s="944"/>
    </row>
    <row r="14" spans="1:18" s="8" customFormat="1" ht="12.75" customHeight="1">
      <c r="A14" s="1000" t="e">
        <v>#N/A</v>
      </c>
      <c r="B14" s="1056" t="e">
        <v>#N/A</v>
      </c>
      <c r="C14" s="1056"/>
      <c r="D14" s="922" t="e">
        <v>#N/A</v>
      </c>
      <c r="E14" s="928" t="e">
        <v>#N/A</v>
      </c>
      <c r="F14" s="44" t="s">
        <v>2352</v>
      </c>
      <c r="G14" s="58" t="s">
        <v>4119</v>
      </c>
      <c r="H14" s="928" t="e">
        <v>#N/A</v>
      </c>
      <c r="I14" s="928" t="e">
        <v>#N/A</v>
      </c>
      <c r="J14" s="928" t="e">
        <v>#N/A</v>
      </c>
      <c r="K14" s="922" t="e">
        <v>#N/A</v>
      </c>
      <c r="L14" s="928" t="e">
        <v>#N/A</v>
      </c>
      <c r="M14" s="922" t="e">
        <f t="shared" si="0"/>
        <v>#N/A</v>
      </c>
      <c r="N14" s="946"/>
      <c r="O14" s="928"/>
      <c r="P14" s="944"/>
      <c r="Q14" s="944"/>
      <c r="R14" s="944"/>
    </row>
    <row r="15" spans="1:18" s="8" customFormat="1" ht="12.75" customHeight="1">
      <c r="A15" s="1000" t="e">
        <v>#N/A</v>
      </c>
      <c r="B15" s="1056" t="e">
        <v>#N/A</v>
      </c>
      <c r="C15" s="1056"/>
      <c r="D15" s="922" t="e">
        <v>#N/A</v>
      </c>
      <c r="E15" s="928" t="e">
        <v>#N/A</v>
      </c>
      <c r="F15" s="44" t="s">
        <v>2354</v>
      </c>
      <c r="G15" s="58" t="s">
        <v>4120</v>
      </c>
      <c r="H15" s="928" t="e">
        <v>#N/A</v>
      </c>
      <c r="I15" s="928" t="e">
        <v>#N/A</v>
      </c>
      <c r="J15" s="928" t="e">
        <v>#N/A</v>
      </c>
      <c r="K15" s="922" t="e">
        <v>#N/A</v>
      </c>
      <c r="L15" s="928" t="e">
        <v>#N/A</v>
      </c>
      <c r="M15" s="922" t="e">
        <f t="shared" si="0"/>
        <v>#N/A</v>
      </c>
      <c r="N15" s="946"/>
      <c r="O15" s="928"/>
      <c r="P15" s="944"/>
      <c r="Q15" s="944"/>
      <c r="R15" s="944"/>
    </row>
    <row r="16" spans="1:18" s="8" customFormat="1" ht="12.75" customHeight="1">
      <c r="A16" s="1000" t="e">
        <v>#N/A</v>
      </c>
      <c r="B16" s="1056" t="e">
        <v>#N/A</v>
      </c>
      <c r="C16" s="1056"/>
      <c r="D16" s="922" t="e">
        <v>#N/A</v>
      </c>
      <c r="E16" s="928" t="e">
        <v>#N/A</v>
      </c>
      <c r="F16" s="44" t="s">
        <v>3144</v>
      </c>
      <c r="G16" s="58" t="s">
        <v>4121</v>
      </c>
      <c r="H16" s="928" t="e">
        <v>#N/A</v>
      </c>
      <c r="I16" s="928" t="e">
        <v>#N/A</v>
      </c>
      <c r="J16" s="928" t="e">
        <v>#N/A</v>
      </c>
      <c r="K16" s="922" t="e">
        <v>#N/A</v>
      </c>
      <c r="L16" s="928" t="e">
        <v>#N/A</v>
      </c>
      <c r="M16" s="922" t="e">
        <f t="shared" si="0"/>
        <v>#N/A</v>
      </c>
      <c r="N16" s="946"/>
      <c r="O16" s="928"/>
      <c r="P16" s="944"/>
      <c r="Q16" s="944"/>
      <c r="R16" s="944"/>
    </row>
    <row r="17" spans="1:18" s="8" customFormat="1" ht="12.75" customHeight="1">
      <c r="A17" s="1000" t="e">
        <v>#N/A</v>
      </c>
      <c r="B17" s="1056" t="e">
        <v>#N/A</v>
      </c>
      <c r="C17" s="1056"/>
      <c r="D17" s="922" t="e">
        <v>#N/A</v>
      </c>
      <c r="E17" s="928" t="e">
        <v>#N/A</v>
      </c>
      <c r="F17" s="44" t="s">
        <v>3146</v>
      </c>
      <c r="G17" s="58" t="s">
        <v>4122</v>
      </c>
      <c r="H17" s="928" t="e">
        <v>#N/A</v>
      </c>
      <c r="I17" s="928" t="e">
        <v>#N/A</v>
      </c>
      <c r="J17" s="928" t="e">
        <v>#N/A</v>
      </c>
      <c r="K17" s="922" t="e">
        <v>#N/A</v>
      </c>
      <c r="L17" s="928" t="e">
        <v>#N/A</v>
      </c>
      <c r="M17" s="922" t="e">
        <f t="shared" si="0"/>
        <v>#N/A</v>
      </c>
      <c r="N17" s="946"/>
      <c r="O17" s="928"/>
      <c r="P17" s="944"/>
      <c r="Q17" s="944"/>
      <c r="R17" s="944"/>
    </row>
    <row r="18" spans="1:18" s="8" customFormat="1" ht="10.199999999999999">
      <c r="A18" s="1000" t="e">
        <v>#N/A</v>
      </c>
      <c r="B18" s="1056" t="e">
        <v>#N/A</v>
      </c>
      <c r="C18" s="1056"/>
      <c r="D18" s="922" t="e">
        <v>#N/A</v>
      </c>
      <c r="E18" s="928" t="e">
        <v>#N/A</v>
      </c>
      <c r="F18" s="44" t="s">
        <v>3148</v>
      </c>
      <c r="G18" s="58" t="s">
        <v>4123</v>
      </c>
      <c r="H18" s="928" t="e">
        <v>#N/A</v>
      </c>
      <c r="I18" s="928" t="e">
        <v>#N/A</v>
      </c>
      <c r="J18" s="928" t="e">
        <v>#N/A</v>
      </c>
      <c r="K18" s="922" t="e">
        <v>#N/A</v>
      </c>
      <c r="L18" s="928" t="e">
        <v>#N/A</v>
      </c>
      <c r="M18" s="922" t="e">
        <f t="shared" si="0"/>
        <v>#N/A</v>
      </c>
      <c r="N18" s="946"/>
      <c r="O18" s="928"/>
      <c r="P18" s="944"/>
      <c r="Q18" s="944"/>
      <c r="R18" s="944"/>
    </row>
    <row r="19" spans="1:18" s="8" customFormat="1" ht="20.399999999999999">
      <c r="A19" s="1000" t="e">
        <v>#N/A</v>
      </c>
      <c r="B19" s="1056" t="e">
        <v>#N/A</v>
      </c>
      <c r="C19" s="1056"/>
      <c r="D19" s="922" t="e">
        <v>#N/A</v>
      </c>
      <c r="E19" s="928" t="e">
        <v>#N/A</v>
      </c>
      <c r="F19" s="44" t="s">
        <v>3150</v>
      </c>
      <c r="G19" s="58" t="s">
        <v>4124</v>
      </c>
      <c r="H19" s="928" t="e">
        <v>#N/A</v>
      </c>
      <c r="I19" s="928" t="e">
        <v>#N/A</v>
      </c>
      <c r="J19" s="928" t="e">
        <v>#N/A</v>
      </c>
      <c r="K19" s="922" t="e">
        <v>#N/A</v>
      </c>
      <c r="L19" s="928" t="e">
        <v>#N/A</v>
      </c>
      <c r="M19" s="922" t="e">
        <f t="shared" si="0"/>
        <v>#N/A</v>
      </c>
      <c r="N19" s="946"/>
      <c r="O19" s="928"/>
      <c r="P19" s="944"/>
      <c r="Q19" s="944"/>
      <c r="R19" s="944"/>
    </row>
    <row r="20" spans="1:18" s="8" customFormat="1" ht="12.75" customHeight="1">
      <c r="A20" s="1000" t="e">
        <v>#N/A</v>
      </c>
      <c r="B20" s="1056" t="e">
        <v>#N/A</v>
      </c>
      <c r="C20" s="1084"/>
      <c r="D20" s="922" t="e">
        <v>#N/A</v>
      </c>
      <c r="E20" s="928" t="e">
        <v>#N/A</v>
      </c>
      <c r="F20" s="49">
        <v>97</v>
      </c>
      <c r="G20" s="58" t="s">
        <v>2500</v>
      </c>
      <c r="H20" s="928" t="e">
        <v>#N/A</v>
      </c>
      <c r="I20" s="928" t="e">
        <v>#N/A</v>
      </c>
      <c r="J20" s="928" t="e">
        <v>#N/A</v>
      </c>
      <c r="K20" s="922" t="e">
        <v>#N/A</v>
      </c>
      <c r="L20" s="929" t="e">
        <v>#N/A</v>
      </c>
      <c r="M20" s="923" t="e">
        <f t="shared" si="0"/>
        <v>#N/A</v>
      </c>
      <c r="N20" s="947"/>
      <c r="O20" s="929"/>
      <c r="P20" s="943"/>
      <c r="Q20" s="943"/>
      <c r="R20" s="943"/>
    </row>
    <row r="21" spans="1:18" s="8" customFormat="1" ht="51">
      <c r="A21" s="65" t="s">
        <v>4125</v>
      </c>
      <c r="B21" s="91" t="s">
        <v>996</v>
      </c>
      <c r="C21" s="91" t="s">
        <v>4126</v>
      </c>
      <c r="D21" s="64" t="s">
        <v>4127</v>
      </c>
      <c r="E21" s="39" t="s">
        <v>146</v>
      </c>
      <c r="F21" s="39"/>
      <c r="G21" s="9"/>
      <c r="H21" s="39" t="s">
        <v>25</v>
      </c>
      <c r="I21" s="39" t="s">
        <v>2138</v>
      </c>
      <c r="J21" s="39" t="s">
        <v>25</v>
      </c>
      <c r="K21" s="64" t="s">
        <v>1294</v>
      </c>
      <c r="L21" s="39" t="s">
        <v>195</v>
      </c>
      <c r="M21" s="64" t="str">
        <f t="shared" si="0"/>
        <v>CYP20214 - Record rejected - Care Professional Local Identifier has incorrect data format. Care Activity Identifier=&lt;C202904&gt; Care Contact Identifier=&lt;C202903&gt; Service Request Identifier=&lt;C201902&gt; Local Patient Identifier (Extended)=&lt;C101901&gt;</v>
      </c>
      <c r="N21" s="78"/>
      <c r="O21" s="39" t="s">
        <v>2140</v>
      </c>
      <c r="P21" s="108" t="s">
        <v>2140</v>
      </c>
      <c r="Q21" s="108" t="s">
        <v>2140</v>
      </c>
      <c r="R21" s="108" t="s">
        <v>32</v>
      </c>
    </row>
    <row r="22" spans="1:18" s="8" customFormat="1" ht="120.75" customHeight="1">
      <c r="A22" s="196" t="s">
        <v>4128</v>
      </c>
      <c r="B22" s="193" t="s">
        <v>4129</v>
      </c>
      <c r="C22" s="193" t="s">
        <v>4130</v>
      </c>
      <c r="D22" s="63" t="s">
        <v>4131</v>
      </c>
      <c r="E22" s="60" t="s">
        <v>805</v>
      </c>
      <c r="F22" s="63"/>
      <c r="G22" s="63"/>
      <c r="H22" s="60" t="s">
        <v>25</v>
      </c>
      <c r="I22" s="60" t="s">
        <v>2138</v>
      </c>
      <c r="J22" s="60" t="s">
        <v>25</v>
      </c>
      <c r="K22" s="63" t="s">
        <v>1294</v>
      </c>
      <c r="L22" s="39" t="s">
        <v>195</v>
      </c>
      <c r="M22" s="64" t="str">
        <f t="shared" si="0"/>
        <v>CYP20211 - Record rejected - Clinical Contact Duration Of Care Activity has incorrect data format. Care Activity Identifier=&lt;C202904&gt; Care Contact Identifier=&lt;C202903&gt; Service Request Identifier=&lt;C201902&gt; Local Patient Identifier (Extended)=&lt;C101901&gt;</v>
      </c>
      <c r="N22" s="78"/>
      <c r="O22" s="39" t="s">
        <v>2140</v>
      </c>
      <c r="P22" s="108" t="s">
        <v>2140</v>
      </c>
      <c r="Q22" s="108" t="s">
        <v>2140</v>
      </c>
      <c r="R22" s="108" t="s">
        <v>32</v>
      </c>
    </row>
    <row r="23" spans="1:18" s="8" customFormat="1" ht="33.75" customHeight="1">
      <c r="A23" s="1047" t="s">
        <v>175</v>
      </c>
      <c r="B23" s="1004" t="s">
        <v>176</v>
      </c>
      <c r="C23" s="1004" t="s">
        <v>4132</v>
      </c>
      <c r="D23" s="939" t="s">
        <v>4133</v>
      </c>
      <c r="E23" s="927" t="s">
        <v>1213</v>
      </c>
      <c r="F23" s="44" t="s">
        <v>2346</v>
      </c>
      <c r="G23" s="58" t="s">
        <v>1333</v>
      </c>
      <c r="H23" s="927" t="s">
        <v>25</v>
      </c>
      <c r="I23" s="927" t="s">
        <v>2138</v>
      </c>
      <c r="J23" s="927" t="s">
        <v>2148</v>
      </c>
      <c r="K23" s="939" t="s">
        <v>4134</v>
      </c>
      <c r="L23" s="927" t="s">
        <v>195</v>
      </c>
      <c r="M23" s="935" t="str">
        <f t="shared" si="0"/>
        <v>CYP20215 - Record rejected - Procedure Scheme In Use (Community Care) has incorrect data format. Care Activity Identifier=&lt;C202904&gt; Care Contact Identifier=&lt;C202903&gt; Service Request Identifier=&lt;C201902&gt; Local Patient Identifier (Extended)=&lt;C101901&gt;
CYP20216 - Warning - Procedure Scheme In Use (Community Care) contains an invalid national code. Care Activity Identifier=&lt;C202904&gt; Care Contact Identifier=&lt;C202903&gt; Service Request Identifier=&lt;C201902&gt; Local Patient Identifier (Extended)=&lt;C101901&gt; Procedure Scheme In Use (Community Care)=&lt;C202040&gt;
CYP20220 - Record rejected - Coded Procedure (Clinical Terminology) is populated, but no valid Procedure Scheme In Use (Community Care) has been provided. Care Activity Identifier=&lt;C202904&gt; Care Contact Identifier=&lt;C202903&gt; Service Request Identifier=&lt;C201902&gt; Local Patient Identifier (Extended)=&lt;C101901&gt; Procedure Scheme In Use (Community Care)=&lt;C202040&gt;</v>
      </c>
      <c r="N23" s="945"/>
      <c r="O23" s="927" t="s">
        <v>2140</v>
      </c>
      <c r="P23" s="942" t="s">
        <v>2140</v>
      </c>
      <c r="Q23" s="942" t="s">
        <v>2140</v>
      </c>
      <c r="R23" s="942" t="s">
        <v>39</v>
      </c>
    </row>
    <row r="24" spans="1:18" s="8" customFormat="1" ht="33.75" customHeight="1">
      <c r="A24" s="1048"/>
      <c r="B24" s="1005" t="e">
        <v>#N/A</v>
      </c>
      <c r="C24" s="1005" t="e">
        <v>#N/A</v>
      </c>
      <c r="D24" s="940" t="e">
        <v>#N/A</v>
      </c>
      <c r="E24" s="928" t="e">
        <v>#N/A</v>
      </c>
      <c r="F24" s="44" t="s">
        <v>2348</v>
      </c>
      <c r="G24" s="58" t="s">
        <v>1335</v>
      </c>
      <c r="H24" s="928" t="e">
        <v>#N/A</v>
      </c>
      <c r="I24" s="928" t="e">
        <v>#N/A</v>
      </c>
      <c r="J24" s="928" t="e">
        <v>#N/A</v>
      </c>
      <c r="K24" s="940" t="e">
        <v>#N/A</v>
      </c>
      <c r="L24" s="928" t="e">
        <v>#N/A</v>
      </c>
      <c r="M24" s="935" t="e">
        <f t="shared" si="0"/>
        <v>#N/A</v>
      </c>
      <c r="N24" s="946"/>
      <c r="O24" s="928"/>
      <c r="P24" s="944"/>
      <c r="Q24" s="944"/>
      <c r="R24" s="944"/>
    </row>
    <row r="25" spans="1:18" s="8" customFormat="1" ht="44.25" customHeight="1">
      <c r="A25" s="1094"/>
      <c r="B25" s="1006" t="e">
        <v>#N/A</v>
      </c>
      <c r="C25" s="1006" t="e">
        <v>#N/A</v>
      </c>
      <c r="D25" s="941" t="e">
        <v>#N/A</v>
      </c>
      <c r="E25" s="929" t="e">
        <v>#N/A</v>
      </c>
      <c r="F25" s="44" t="s">
        <v>2350</v>
      </c>
      <c r="G25" s="58" t="s">
        <v>4135</v>
      </c>
      <c r="H25" s="929" t="e">
        <v>#N/A</v>
      </c>
      <c r="I25" s="929" t="e">
        <v>#N/A</v>
      </c>
      <c r="J25" s="929" t="e">
        <v>#N/A</v>
      </c>
      <c r="K25" s="941" t="e">
        <v>#N/A</v>
      </c>
      <c r="L25" s="929" t="e">
        <v>#N/A</v>
      </c>
      <c r="M25" s="935" t="e">
        <f t="shared" si="0"/>
        <v>#N/A</v>
      </c>
      <c r="N25" s="947"/>
      <c r="O25" s="929"/>
      <c r="P25" s="943"/>
      <c r="Q25" s="943"/>
      <c r="R25" s="943"/>
    </row>
    <row r="26" spans="1:18" s="8" customFormat="1" ht="156" customHeight="1">
      <c r="A26" s="195" t="s">
        <v>406</v>
      </c>
      <c r="B26" s="16" t="s">
        <v>407</v>
      </c>
      <c r="C26" s="16" t="s">
        <v>4136</v>
      </c>
      <c r="D26" s="58" t="s">
        <v>4137</v>
      </c>
      <c r="E26" s="49" t="s">
        <v>1227</v>
      </c>
      <c r="F26" s="58"/>
      <c r="G26" s="58"/>
      <c r="H26" s="49" t="s">
        <v>25</v>
      </c>
      <c r="I26" s="49" t="s">
        <v>2138</v>
      </c>
      <c r="J26" s="49" t="s">
        <v>25</v>
      </c>
      <c r="K26" s="58" t="s">
        <v>4138</v>
      </c>
      <c r="L26" s="39" t="s">
        <v>195</v>
      </c>
      <c r="M26" s="64" t="str">
        <f t="shared" si="0"/>
        <v>CYP20217 - Record rejected - Coded Procedure (Clinical Terminology) has incorrect data format. Care Activity Identifier=&lt;C202904&gt; Care Contact Identifier=&lt;C202903&gt; Service Request Identifier=&lt;C201902&gt; Local Patient Identifier (Extended)=&lt;C101901&gt;
CYP20219 - Warning - Procedure Scheme In Use (Community Care) is populated, but Coded Procedure (Clinical Terminology) is blank. Care Activity Identifier=&lt;C202904&gt; Care Contact Identifier=&lt;C202903&gt; Service Request Identifier=&lt;C201902&gt; Local Patient Identifier (Extended)=&lt;C101901&gt; Coded Procedure (Clinical Terminology)=&lt;C202050&gt;
CYP20234 - Record rejected - Coded Procedure (Clinical Terminology) format does not match expected format from selected Procedure Scheme In Use (Community Care). Care Activity Identifier=&lt;C202904&gt; Care Contact Identifier=&lt;C202903&gt; Service Request Identifier=&lt;C201902&gt; Local Patient Identifier (Extended)=&lt;C101901&gt; Coded Procedure (Clinical Terminology)=&lt;C202050&gt; Procedure Scheme In Use (Community Care)=&lt;C202040&gt;
CYP20239 - Record rejected - Procedure Scheme In Use (Community Care) contains the value '06 - SNOMED CT' and Coded Procedure (Clinical Terminology) fails standard SNOMED CT checks (Check Digit and Partition Identifier). Care Activity Identifier=&lt;C202904&gt; Coded Procedure (Clinical Terminology)=&lt;C202050&gt;</v>
      </c>
      <c r="N26" s="78"/>
      <c r="O26" s="39" t="s">
        <v>2140</v>
      </c>
      <c r="P26" s="108" t="s">
        <v>2140</v>
      </c>
      <c r="Q26" s="108" t="s">
        <v>2140</v>
      </c>
      <c r="R26" s="108" t="s">
        <v>39</v>
      </c>
    </row>
    <row r="27" spans="1:18" s="8" customFormat="1" ht="24.75" customHeight="1">
      <c r="A27" s="1047" t="s">
        <v>171</v>
      </c>
      <c r="B27" s="1004" t="s">
        <v>173</v>
      </c>
      <c r="C27" s="1004" t="s">
        <v>4139</v>
      </c>
      <c r="D27" s="939" t="s">
        <v>4140</v>
      </c>
      <c r="E27" s="927" t="s">
        <v>1213</v>
      </c>
      <c r="F27" s="44" t="s">
        <v>2339</v>
      </c>
      <c r="G27" s="58" t="s">
        <v>1330</v>
      </c>
      <c r="H27" s="927" t="s">
        <v>25</v>
      </c>
      <c r="I27" s="927" t="s">
        <v>2138</v>
      </c>
      <c r="J27" s="927" t="s">
        <v>2148</v>
      </c>
      <c r="K27" s="939" t="s">
        <v>4141</v>
      </c>
      <c r="L27" s="927" t="s">
        <v>195</v>
      </c>
      <c r="M27" s="935" t="str">
        <f t="shared" si="0"/>
        <v>CYP20224 - Record rejected - Finding Scheme In Use (Community Care) has incorrect data format. Care Activity Identifier=&lt;C202904&gt; Care Contact Identifier=&lt;C202903&gt; Service Request Identifier=&lt;C201902&gt; Local Patient Identifier (Extended)=&lt;C101901&gt;
CYP20225 - Warning - Finding Scheme In Use (Community Care) contains an invalid national code. Care Activity Identifier=&lt;C202904&gt; Care Contact Identifier=&lt;C202903&gt; Service Request Identifier=&lt;C201902&gt; Local Patient Identifier (Extended)=&lt;C101901&gt; Finding Scheme In Use (Community Care)=&lt;C202060&gt;
CYP20226 - Record rejected - Coded Finding (Coded Clinical Entry) is populated, but no valid Finding Scheme In Use (Community Care) has been provided. Care Activity Identifier=&lt;C202904&gt; Care Contact Identifier=&lt;C202903&gt; Service Request Identifier=&lt;C201902&gt; Local Patient Identifier (Extended)=&lt;C101901&gt;</v>
      </c>
      <c r="N27" s="945"/>
      <c r="O27" s="927" t="s">
        <v>2140</v>
      </c>
      <c r="P27" s="942" t="s">
        <v>2140</v>
      </c>
      <c r="Q27" s="942" t="s">
        <v>2140</v>
      </c>
      <c r="R27" s="942" t="s">
        <v>39</v>
      </c>
    </row>
    <row r="28" spans="1:18" s="8" customFormat="1" ht="24.75" customHeight="1">
      <c r="A28" s="1048"/>
      <c r="B28" s="1005" t="e">
        <v>#N/A</v>
      </c>
      <c r="C28" s="1005" t="e">
        <v>#N/A</v>
      </c>
      <c r="D28" s="940" t="e">
        <v>#N/A</v>
      </c>
      <c r="E28" s="928" t="e">
        <v>#N/A</v>
      </c>
      <c r="F28" s="44" t="s">
        <v>2342</v>
      </c>
      <c r="G28" s="58" t="s">
        <v>1333</v>
      </c>
      <c r="H28" s="928" t="e">
        <v>#N/A</v>
      </c>
      <c r="I28" s="928" t="e">
        <v>#N/A</v>
      </c>
      <c r="J28" s="928" t="e">
        <v>#N/A</v>
      </c>
      <c r="K28" s="940" t="e">
        <v>#N/A</v>
      </c>
      <c r="L28" s="928" t="e">
        <v>#N/A</v>
      </c>
      <c r="M28" s="935" t="e">
        <f t="shared" si="0"/>
        <v>#N/A</v>
      </c>
      <c r="N28" s="946"/>
      <c r="O28" s="928"/>
      <c r="P28" s="944"/>
      <c r="Q28" s="944"/>
      <c r="R28" s="944"/>
    </row>
    <row r="29" spans="1:18" s="8" customFormat="1" ht="24.75" customHeight="1">
      <c r="A29" s="1048"/>
      <c r="B29" s="1005" t="e">
        <v>#N/A</v>
      </c>
      <c r="C29" s="1005" t="e">
        <v>#N/A</v>
      </c>
      <c r="D29" s="940" t="e">
        <v>#N/A</v>
      </c>
      <c r="E29" s="928" t="e">
        <v>#N/A</v>
      </c>
      <c r="F29" s="44" t="s">
        <v>2344</v>
      </c>
      <c r="G29" s="58" t="s">
        <v>1335</v>
      </c>
      <c r="H29" s="928" t="e">
        <v>#N/A</v>
      </c>
      <c r="I29" s="928" t="e">
        <v>#N/A</v>
      </c>
      <c r="J29" s="928" t="e">
        <v>#N/A</v>
      </c>
      <c r="K29" s="940" t="e">
        <v>#N/A</v>
      </c>
      <c r="L29" s="928" t="e">
        <v>#N/A</v>
      </c>
      <c r="M29" s="935" t="e">
        <f t="shared" si="0"/>
        <v>#N/A</v>
      </c>
      <c r="N29" s="946"/>
      <c r="O29" s="928"/>
      <c r="P29" s="944"/>
      <c r="Q29" s="944"/>
      <c r="R29" s="944"/>
    </row>
    <row r="30" spans="1:18" s="8" customFormat="1" ht="24.75" customHeight="1">
      <c r="A30" s="1094"/>
      <c r="B30" s="1006" t="e">
        <v>#N/A</v>
      </c>
      <c r="C30" s="1006" t="e">
        <v>#N/A</v>
      </c>
      <c r="D30" s="941" t="e">
        <v>#N/A</v>
      </c>
      <c r="E30" s="929" t="e">
        <v>#N/A</v>
      </c>
      <c r="F30" s="44" t="s">
        <v>2346</v>
      </c>
      <c r="G30" s="58" t="s">
        <v>4135</v>
      </c>
      <c r="H30" s="929" t="e">
        <v>#N/A</v>
      </c>
      <c r="I30" s="929" t="e">
        <v>#N/A</v>
      </c>
      <c r="J30" s="929" t="e">
        <v>#N/A</v>
      </c>
      <c r="K30" s="941" t="e">
        <v>#N/A</v>
      </c>
      <c r="L30" s="929" t="e">
        <v>#N/A</v>
      </c>
      <c r="M30" s="935" t="e">
        <f t="shared" si="0"/>
        <v>#N/A</v>
      </c>
      <c r="N30" s="947"/>
      <c r="O30" s="929"/>
      <c r="P30" s="943"/>
      <c r="Q30" s="943"/>
      <c r="R30" s="943"/>
    </row>
    <row r="31" spans="1:18" s="8" customFormat="1" ht="151.35" customHeight="1">
      <c r="A31" s="195" t="s">
        <v>4142</v>
      </c>
      <c r="B31" s="16" t="s">
        <v>4143</v>
      </c>
      <c r="C31" s="16" t="s">
        <v>4144</v>
      </c>
      <c r="D31" s="58" t="s">
        <v>4145</v>
      </c>
      <c r="E31" s="49" t="s">
        <v>4146</v>
      </c>
      <c r="F31" s="58"/>
      <c r="G31" s="58"/>
      <c r="H31" s="49" t="s">
        <v>25</v>
      </c>
      <c r="I31" s="49" t="s">
        <v>2138</v>
      </c>
      <c r="J31" s="49" t="s">
        <v>25</v>
      </c>
      <c r="K31" s="58" t="s">
        <v>4147</v>
      </c>
      <c r="L31" s="39" t="s">
        <v>195</v>
      </c>
      <c r="M31" s="64" t="str">
        <f t="shared" si="0"/>
        <v>CYP20227 - Record rejected - Coded Finding (Coded Clinical Entry) has incorrect data format. Care Activity Identifier=&lt;C202904&gt; Care Contact Identifier=&lt;C202903&gt; Service Request Identifier=&lt;C201902&gt; Local Patient Identifier (Extended)=&lt;C101901&gt;
CYP20228 - Warning - Finding Scheme In Use is populated, but Coded Finding (Coded Clinical Entry) is blank. Care Activity Identifier=&lt;C202904&gt; Care Contact Identifier=&lt;C202903&gt; Service Request Identifier=&lt;C201902&gt; Local Patient Identifier (Extended)=&lt;C101901&gt;
CYP20235 - Record rejected - Coded Finding (Coded Clinical Entry) format does not match expected format from selected Finding Scheme In Use. Care Activity Identifier=&lt;C202904&gt; Care Contact Identifier=&lt;C202903&gt; Service Request Identifier=&lt;C201902&gt; Local Patient Identifier (Extended)=&lt;C101901&gt; Coded Finding (Coded Clinical Entry)=&lt;C202070&gt; Finding Scheme In Use=&lt;C202060&gt;
CYP20240 - Record rejected - Finding Scheme In Use contains the value '04 - SNOMED CT' and Coded Finding (Coded Clinical Entry) fails standard SNOMED CT checks (Check Digit and Partition Identifier). Care Activity Identifier=&lt;C202904&gt; Coded Finding (Coded Clinical Entry)=&lt;C202070&gt;</v>
      </c>
      <c r="N31" s="78"/>
      <c r="O31" s="39" t="s">
        <v>2140</v>
      </c>
      <c r="P31" s="108" t="s">
        <v>2140</v>
      </c>
      <c r="Q31" s="108" t="s">
        <v>2140</v>
      </c>
      <c r="R31" s="108" t="s">
        <v>32</v>
      </c>
    </row>
    <row r="32" spans="1:18" s="8" customFormat="1" ht="31.35" customHeight="1">
      <c r="A32" s="1047" t="s">
        <v>178</v>
      </c>
      <c r="B32" s="1004" t="s">
        <v>179</v>
      </c>
      <c r="C32" s="1004" t="s">
        <v>4148</v>
      </c>
      <c r="D32" s="939" t="s">
        <v>4149</v>
      </c>
      <c r="E32" s="927" t="s">
        <v>1213</v>
      </c>
      <c r="F32" s="44" t="s">
        <v>2339</v>
      </c>
      <c r="G32" s="58" t="s">
        <v>1333</v>
      </c>
      <c r="H32" s="927" t="s">
        <v>25</v>
      </c>
      <c r="I32" s="927" t="s">
        <v>2138</v>
      </c>
      <c r="J32" s="927" t="s">
        <v>2148</v>
      </c>
      <c r="K32" s="939" t="s">
        <v>4150</v>
      </c>
      <c r="L32" s="927" t="s">
        <v>195</v>
      </c>
      <c r="M32" s="935" t="str">
        <f t="shared" si="0"/>
        <v>CYP20229 - Record rejected - Observation Scheme In Use (Community Care) has incorrect data format. Care Activity Identifier=&lt;C202904&gt; Care Contact Identifier=&lt;C202903&gt; Service Request Identifier=&lt;C201902&gt; Local Patient Identifier (Extended)=&lt;C101901&gt;
CYP20230 - Warning - Observation Scheme In Use (Community Care) contains an invalid national code. Care Activity Identifier=&lt;C202904&gt; Care Contact Identifier=&lt;C202903&gt; Service Request Identifier=&lt;C201902&gt; Local Patient Identifier (Extended)=&lt;C101901&gt; Observation Scheme In Use (Community Care)=&lt;C202080&gt;
CYP20231 - Record rejected - Coded Observation (Clinical Terminology) is populated, but no valid Observation Scheme In Use (Community Care) has been provided. Care Activity Identifier=&lt;C202904&gt; Care Contact Identifier=&lt;C202903&gt; Service Request Identifier=&lt;C201902&gt; Local Patient Identifier (Extended)=&lt;C101901&gt;</v>
      </c>
      <c r="N32" s="945"/>
      <c r="O32" s="927" t="s">
        <v>2140</v>
      </c>
      <c r="P32" s="942" t="s">
        <v>2140</v>
      </c>
      <c r="Q32" s="942" t="s">
        <v>2140</v>
      </c>
      <c r="R32" s="942" t="s">
        <v>39</v>
      </c>
    </row>
    <row r="33" spans="1:18" s="8" customFormat="1" ht="31.35" customHeight="1">
      <c r="A33" s="1048"/>
      <c r="B33" s="1005" t="e">
        <v>#N/A</v>
      </c>
      <c r="C33" s="1005" t="e">
        <v>#N/A</v>
      </c>
      <c r="D33" s="940" t="e">
        <v>#N/A</v>
      </c>
      <c r="E33" s="928" t="e">
        <v>#N/A</v>
      </c>
      <c r="F33" s="44" t="s">
        <v>2342</v>
      </c>
      <c r="G33" s="58" t="s">
        <v>1335</v>
      </c>
      <c r="H33" s="928" t="e">
        <v>#N/A</v>
      </c>
      <c r="I33" s="928" t="e">
        <v>#N/A</v>
      </c>
      <c r="J33" s="928" t="e">
        <v>#N/A</v>
      </c>
      <c r="K33" s="940" t="e">
        <v>#N/A</v>
      </c>
      <c r="L33" s="928" t="e">
        <v>#N/A</v>
      </c>
      <c r="M33" s="935" t="e">
        <f t="shared" si="0"/>
        <v>#N/A</v>
      </c>
      <c r="N33" s="946"/>
      <c r="O33" s="928"/>
      <c r="P33" s="944"/>
      <c r="Q33" s="944"/>
      <c r="R33" s="944"/>
    </row>
    <row r="34" spans="1:18" s="8" customFormat="1" ht="87" customHeight="1">
      <c r="A34" s="1094"/>
      <c r="B34" s="1006" t="e">
        <v>#N/A</v>
      </c>
      <c r="C34" s="1006" t="e">
        <v>#N/A</v>
      </c>
      <c r="D34" s="941" t="e">
        <v>#N/A</v>
      </c>
      <c r="E34" s="929" t="e">
        <v>#N/A</v>
      </c>
      <c r="F34" s="44" t="s">
        <v>2344</v>
      </c>
      <c r="G34" s="58" t="s">
        <v>4135</v>
      </c>
      <c r="H34" s="929" t="e">
        <v>#N/A</v>
      </c>
      <c r="I34" s="929" t="e">
        <v>#N/A</v>
      </c>
      <c r="J34" s="929" t="e">
        <v>#N/A</v>
      </c>
      <c r="K34" s="941" t="e">
        <v>#N/A</v>
      </c>
      <c r="L34" s="929" t="e">
        <v>#N/A</v>
      </c>
      <c r="M34" s="935" t="e">
        <f t="shared" si="0"/>
        <v>#N/A</v>
      </c>
      <c r="N34" s="947"/>
      <c r="O34" s="929"/>
      <c r="P34" s="943"/>
      <c r="Q34" s="943"/>
      <c r="R34" s="943"/>
    </row>
    <row r="35" spans="1:18" s="8" customFormat="1" ht="155.25" customHeight="1">
      <c r="A35" s="195" t="s">
        <v>416</v>
      </c>
      <c r="B35" s="16" t="s">
        <v>417</v>
      </c>
      <c r="C35" s="16" t="s">
        <v>4151</v>
      </c>
      <c r="D35" s="58" t="s">
        <v>4152</v>
      </c>
      <c r="E35" s="49" t="s">
        <v>1227</v>
      </c>
      <c r="F35" s="58"/>
      <c r="G35" s="58"/>
      <c r="H35" s="49" t="s">
        <v>25</v>
      </c>
      <c r="I35" s="49" t="s">
        <v>2138</v>
      </c>
      <c r="J35" s="49" t="s">
        <v>25</v>
      </c>
      <c r="K35" s="58" t="s">
        <v>4153</v>
      </c>
      <c r="L35" s="39" t="s">
        <v>195</v>
      </c>
      <c r="M35" s="64" t="str">
        <f t="shared" si="0"/>
        <v>CYP20232 - Record rejected - Coded Observation (Clinical Terminology) has incorrect data format. Care Activity Identifier=&lt;C202904&gt; Care Contact Identifier=&lt;C202903&gt; Service Request Identifier=&lt;C201902&gt; Local Patient Identifier (Extended)=&lt;C101901&gt;
CYP20233 - Warning - Observation Scheme In Use (Community Care) is populated, but Coded Observation (Clinical Terminology) is blank. Care Activity Identifier=&lt;C202904&gt; Care Contact Identifier=&lt;C202903&gt; Service Request Identifier=&lt;C201902&gt; Local Patient Identifier (Extended)=&lt;C101901&gt;
CYP20236 - Record rejected - Coded Observation (Clinical Terminology) format does not match expected format from selected Observation Scheme In Use (Community Care). Care Activity Identifier=&lt;C202904&gt; Care Contact Identifier=&lt;C202903&gt; Service Request Identifier=&lt;C201902&gt; Local Patient Identifier (Extended)=&lt;C101901&gt; Coded Observation (Clinical Terminology)=&lt;C202090&gt; Observation Scheme in Use (Community Care)=&lt;C202080&gt;
CYP20241 - Record rejected - Observation Scheme In Use (Community Care) contains the value '03 - SNOMED CT' and Coded Observation (Clinical Terminology) fails standard SNOMED CT checks (Check Digit and Partition Identifier). Care Activity Identifier=&lt;C202904&gt; Coded Observation (Clinical Terminology)=&lt;C202090&gt;</v>
      </c>
      <c r="N35" s="78"/>
      <c r="O35" s="39" t="s">
        <v>2140</v>
      </c>
      <c r="P35" s="108" t="s">
        <v>2140</v>
      </c>
      <c r="Q35" s="108" t="s">
        <v>2140</v>
      </c>
      <c r="R35" s="108" t="s">
        <v>39</v>
      </c>
    </row>
    <row r="36" spans="1:18" s="8" customFormat="1" ht="48.75" customHeight="1">
      <c r="A36" s="196" t="s">
        <v>4154</v>
      </c>
      <c r="B36" s="65" t="s">
        <v>4155</v>
      </c>
      <c r="C36" s="65" t="s">
        <v>4156</v>
      </c>
      <c r="D36" s="9" t="s">
        <v>4157</v>
      </c>
      <c r="E36" s="49" t="s">
        <v>145</v>
      </c>
      <c r="F36" s="9"/>
      <c r="G36" s="9"/>
      <c r="H36" s="49" t="s">
        <v>25</v>
      </c>
      <c r="I36" s="49" t="s">
        <v>2138</v>
      </c>
      <c r="J36" s="49" t="s">
        <v>25</v>
      </c>
      <c r="K36" s="9" t="s">
        <v>1294</v>
      </c>
      <c r="L36" s="39" t="s">
        <v>195</v>
      </c>
      <c r="M36" s="64" t="str">
        <f t="shared" si="0"/>
        <v>CYP20221 - Record rejected - Observation Value has incorrect data format. Care Activity Identifier=&lt;C202904&gt; Care Contact Identifier=&lt;C202903&gt; Service Request Identifier=&lt;C201902&gt; Local Patient Identifier (Extended)=&lt;C101901&gt;</v>
      </c>
      <c r="N36" s="78"/>
      <c r="O36" s="39" t="s">
        <v>2140</v>
      </c>
      <c r="P36" s="108" t="s">
        <v>2140</v>
      </c>
      <c r="Q36" s="108" t="s">
        <v>2140</v>
      </c>
      <c r="R36" s="108" t="s">
        <v>32</v>
      </c>
    </row>
    <row r="37" spans="1:18" s="8" customFormat="1" ht="66" customHeight="1">
      <c r="A37" s="202" t="s">
        <v>4158</v>
      </c>
      <c r="B37" s="203" t="s">
        <v>4159</v>
      </c>
      <c r="C37" s="203" t="s">
        <v>4160</v>
      </c>
      <c r="D37" s="9" t="s">
        <v>4161</v>
      </c>
      <c r="E37" s="49" t="s">
        <v>145</v>
      </c>
      <c r="F37" s="9"/>
      <c r="G37" s="9"/>
      <c r="H37" s="49" t="s">
        <v>25</v>
      </c>
      <c r="I37" s="49" t="s">
        <v>2138</v>
      </c>
      <c r="J37" s="49" t="s">
        <v>25</v>
      </c>
      <c r="K37" s="9" t="s">
        <v>4162</v>
      </c>
      <c r="L37" s="39" t="s">
        <v>195</v>
      </c>
      <c r="M37" s="64" t="str">
        <f t="shared" si="0"/>
        <v>CYP20222 - Record rejected - UCUM Unit Of Measurement has incorrect data format. Care Activity Identifier=&lt;C202904&gt; Care Contact Identifier=&lt;C202903&gt; Service Request Identifier=&lt;C201902&gt; Local Patient Identifier (Extended)=&lt;C101901&gt;
CYP20238 - Warning - Observation Value is populated and the UCUM Unit Of Measurement is blank. Care Activity Identifier=&lt;C202904&gt; Observation Value=&lt;C202100&gt;</v>
      </c>
      <c r="N37" s="78"/>
      <c r="O37" s="39" t="s">
        <v>2140</v>
      </c>
      <c r="P37" s="108" t="s">
        <v>2140</v>
      </c>
      <c r="Q37" s="108" t="s">
        <v>2140</v>
      </c>
      <c r="R37" s="108" t="s">
        <v>3320</v>
      </c>
    </row>
    <row r="38" spans="1:18" s="8" customFormat="1" ht="20.399999999999999">
      <c r="A38" s="191" t="s">
        <v>4163</v>
      </c>
      <c r="B38" s="191" t="s">
        <v>2174</v>
      </c>
      <c r="C38" s="318" t="s">
        <v>2175</v>
      </c>
      <c r="D38" s="124" t="s">
        <v>2176</v>
      </c>
      <c r="E38" s="125" t="s">
        <v>2177</v>
      </c>
      <c r="F38" s="33"/>
      <c r="G38" s="34"/>
      <c r="H38" s="34"/>
      <c r="I38" s="34"/>
      <c r="J38" s="34"/>
      <c r="K38" s="34"/>
      <c r="L38" s="130" t="s">
        <v>1027</v>
      </c>
      <c r="M38" s="135"/>
      <c r="N38" s="124" t="s">
        <v>2178</v>
      </c>
      <c r="O38" s="126" t="s">
        <v>2179</v>
      </c>
      <c r="P38" s="126" t="s">
        <v>2179</v>
      </c>
      <c r="Q38" s="126" t="s">
        <v>2140</v>
      </c>
      <c r="R38" s="123" t="s">
        <v>2180</v>
      </c>
    </row>
    <row r="39" spans="1:18" s="8" customFormat="1" ht="69.599999999999994" customHeight="1">
      <c r="A39" s="192" t="s">
        <v>883</v>
      </c>
      <c r="B39" s="194" t="s">
        <v>822</v>
      </c>
      <c r="C39" s="322" t="s">
        <v>2580</v>
      </c>
      <c r="D39" s="174" t="s">
        <v>2581</v>
      </c>
      <c r="E39" s="252" t="s">
        <v>824</v>
      </c>
      <c r="F39" s="33"/>
      <c r="G39" s="34"/>
      <c r="H39" s="34"/>
      <c r="I39" s="34"/>
      <c r="J39" s="34"/>
      <c r="K39" s="34"/>
      <c r="L39" s="32" t="s">
        <v>1027</v>
      </c>
      <c r="M39" s="34"/>
      <c r="N39" s="174" t="s">
        <v>2582</v>
      </c>
      <c r="O39" s="136" t="s">
        <v>2179</v>
      </c>
      <c r="P39" s="136" t="s">
        <v>2140</v>
      </c>
      <c r="Q39" s="137" t="s">
        <v>2140</v>
      </c>
      <c r="R39" s="252" t="s">
        <v>42</v>
      </c>
    </row>
    <row r="40" spans="1:18" s="8" customFormat="1" ht="51">
      <c r="A40" s="192" t="s">
        <v>884</v>
      </c>
      <c r="B40" s="194" t="s">
        <v>885</v>
      </c>
      <c r="C40" s="322" t="s">
        <v>4164</v>
      </c>
      <c r="D40" s="124" t="s">
        <v>2183</v>
      </c>
      <c r="E40" s="125" t="s">
        <v>829</v>
      </c>
      <c r="F40" s="33"/>
      <c r="G40" s="34"/>
      <c r="H40" s="34"/>
      <c r="I40" s="34"/>
      <c r="J40" s="34"/>
      <c r="K40" s="34"/>
      <c r="L40" s="130" t="s">
        <v>1027</v>
      </c>
      <c r="M40" s="135"/>
      <c r="N40" s="124" t="s">
        <v>2184</v>
      </c>
      <c r="O40" s="126" t="s">
        <v>2179</v>
      </c>
      <c r="P40" s="126" t="s">
        <v>2140</v>
      </c>
      <c r="Q40" s="126" t="s">
        <v>2140</v>
      </c>
      <c r="R40" s="123" t="s">
        <v>42</v>
      </c>
    </row>
    <row r="41" spans="1:18" s="8" customFormat="1" ht="45" customHeight="1">
      <c r="A41" s="192" t="s">
        <v>4165</v>
      </c>
      <c r="B41" s="194" t="s">
        <v>2143</v>
      </c>
      <c r="C41" s="322" t="s">
        <v>2144</v>
      </c>
      <c r="D41" s="128" t="s">
        <v>2585</v>
      </c>
      <c r="E41" s="32" t="s">
        <v>2586</v>
      </c>
      <c r="F41" s="131"/>
      <c r="G41" s="34"/>
      <c r="H41" s="34"/>
      <c r="I41" s="34"/>
      <c r="J41" s="34"/>
      <c r="K41" s="34"/>
      <c r="L41" s="32" t="s">
        <v>1027</v>
      </c>
      <c r="M41" s="34"/>
      <c r="N41" s="128" t="s">
        <v>4166</v>
      </c>
      <c r="O41" s="136" t="s">
        <v>2179</v>
      </c>
      <c r="P41" s="136" t="s">
        <v>2140</v>
      </c>
      <c r="Q41" s="136" t="s">
        <v>2140</v>
      </c>
      <c r="R41" s="123" t="s">
        <v>2192</v>
      </c>
    </row>
    <row r="42" spans="1:18" s="8" customFormat="1" ht="45" customHeight="1">
      <c r="A42" s="192" t="s">
        <v>4167</v>
      </c>
      <c r="B42" s="194" t="s">
        <v>2589</v>
      </c>
      <c r="C42" s="322" t="s">
        <v>2590</v>
      </c>
      <c r="D42" s="128" t="s">
        <v>2591</v>
      </c>
      <c r="E42" s="32" t="s">
        <v>2592</v>
      </c>
      <c r="F42" s="33"/>
      <c r="G42" s="34"/>
      <c r="H42" s="34"/>
      <c r="I42" s="34"/>
      <c r="J42" s="34"/>
      <c r="K42" s="34"/>
      <c r="L42" s="32" t="s">
        <v>1027</v>
      </c>
      <c r="M42" s="32"/>
      <c r="N42" s="128" t="s">
        <v>2593</v>
      </c>
      <c r="O42" s="136" t="s">
        <v>2179</v>
      </c>
      <c r="P42" s="136" t="s">
        <v>2179</v>
      </c>
      <c r="Q42" s="136" t="s">
        <v>2140</v>
      </c>
      <c r="R42" s="136" t="s">
        <v>2180</v>
      </c>
    </row>
    <row r="43" spans="1:18" s="8" customFormat="1" ht="20.399999999999999">
      <c r="A43" s="192" t="s">
        <v>882</v>
      </c>
      <c r="B43" s="194" t="s">
        <v>816</v>
      </c>
      <c r="C43" s="322" t="s">
        <v>2185</v>
      </c>
      <c r="D43" s="128" t="s">
        <v>2186</v>
      </c>
      <c r="E43" s="32" t="s">
        <v>818</v>
      </c>
      <c r="F43" s="33"/>
      <c r="G43" s="34"/>
      <c r="H43" s="34"/>
      <c r="I43" s="34"/>
      <c r="J43" s="34"/>
      <c r="K43" s="34"/>
      <c r="L43" s="32" t="s">
        <v>1027</v>
      </c>
      <c r="M43" s="34"/>
      <c r="N43" s="128" t="s">
        <v>2187</v>
      </c>
      <c r="O43" s="136" t="s">
        <v>2179</v>
      </c>
      <c r="P43" s="136" t="s">
        <v>2140</v>
      </c>
      <c r="Q43" s="137" t="s">
        <v>2140</v>
      </c>
      <c r="R43" s="123" t="s">
        <v>42</v>
      </c>
    </row>
    <row r="44" spans="1:18" s="8" customFormat="1" ht="51" customHeight="1">
      <c r="A44" s="194" t="s">
        <v>4168</v>
      </c>
      <c r="B44" s="194" t="s">
        <v>4067</v>
      </c>
      <c r="C44" s="322" t="s">
        <v>4068</v>
      </c>
      <c r="D44" s="128" t="s">
        <v>4069</v>
      </c>
      <c r="E44" s="32" t="s">
        <v>2995</v>
      </c>
      <c r="F44" s="33"/>
      <c r="G44" s="34"/>
      <c r="H44" s="34"/>
      <c r="I44" s="34"/>
      <c r="J44" s="34"/>
      <c r="K44" s="34"/>
      <c r="L44" s="32" t="s">
        <v>1027</v>
      </c>
      <c r="M44" s="34"/>
      <c r="N44" s="128" t="s">
        <v>4070</v>
      </c>
      <c r="O44" s="136" t="s">
        <v>2179</v>
      </c>
      <c r="P44" s="136" t="s">
        <v>2140</v>
      </c>
      <c r="Q44" s="137" t="s">
        <v>2140</v>
      </c>
      <c r="R44" s="123" t="s">
        <v>2192</v>
      </c>
    </row>
    <row r="45" spans="1:18" s="8" customFormat="1" ht="51" customHeight="1">
      <c r="A45" s="194" t="s">
        <v>4169</v>
      </c>
      <c r="B45" s="194" t="s">
        <v>4170</v>
      </c>
      <c r="C45" s="322" t="s">
        <v>4171</v>
      </c>
      <c r="D45" s="128" t="s">
        <v>4172</v>
      </c>
      <c r="E45" s="32" t="s">
        <v>2995</v>
      </c>
      <c r="F45" s="33"/>
      <c r="G45" s="34"/>
      <c r="H45" s="34"/>
      <c r="I45" s="34"/>
      <c r="J45" s="34"/>
      <c r="K45" s="34"/>
      <c r="L45" s="32" t="s">
        <v>1027</v>
      </c>
      <c r="M45" s="34"/>
      <c r="N45" s="128" t="s">
        <v>4173</v>
      </c>
      <c r="O45" s="136" t="s">
        <v>2179</v>
      </c>
      <c r="P45" s="136" t="s">
        <v>2140</v>
      </c>
      <c r="Q45" s="137" t="s">
        <v>2140</v>
      </c>
      <c r="R45" s="123" t="s">
        <v>2192</v>
      </c>
    </row>
    <row r="46" spans="1:18" s="8" customFormat="1" ht="78.599999999999994" customHeight="1">
      <c r="A46" s="192" t="s">
        <v>4174</v>
      </c>
      <c r="B46" s="312" t="s">
        <v>804</v>
      </c>
      <c r="C46" s="317" t="s">
        <v>2201</v>
      </c>
      <c r="D46" s="305" t="s">
        <v>2202</v>
      </c>
      <c r="E46" s="304" t="s">
        <v>806</v>
      </c>
      <c r="F46" s="304"/>
      <c r="G46" s="304"/>
      <c r="H46" s="304"/>
      <c r="I46" s="304"/>
      <c r="J46" s="304"/>
      <c r="K46" s="304"/>
      <c r="L46" s="304" t="s">
        <v>1027</v>
      </c>
      <c r="M46" s="304"/>
      <c r="N46" s="305" t="s">
        <v>2203</v>
      </c>
      <c r="O46" s="136" t="s">
        <v>2179</v>
      </c>
      <c r="P46" s="136" t="s">
        <v>2179</v>
      </c>
      <c r="Q46" s="136" t="s">
        <v>2140</v>
      </c>
      <c r="R46" s="136" t="s">
        <v>2141</v>
      </c>
    </row>
    <row r="47" spans="1:18" ht="285.60000000000002">
      <c r="A47" s="716" t="s">
        <v>1036</v>
      </c>
      <c r="B47" s="312" t="s">
        <v>1037</v>
      </c>
      <c r="C47" s="317" t="s">
        <v>4175</v>
      </c>
      <c r="D47" s="305" t="s">
        <v>4176</v>
      </c>
      <c r="E47" s="334" t="s">
        <v>1213</v>
      </c>
      <c r="F47" s="334"/>
      <c r="G47" s="334"/>
      <c r="H47" s="334"/>
      <c r="I47" s="334"/>
      <c r="J47" s="334"/>
      <c r="K47" s="334"/>
      <c r="L47" s="334" t="s">
        <v>1027</v>
      </c>
      <c r="M47" s="334"/>
      <c r="N47" s="360" t="s">
        <v>1038</v>
      </c>
      <c r="O47" s="334" t="s">
        <v>2179</v>
      </c>
      <c r="P47" s="334" t="s">
        <v>2140</v>
      </c>
      <c r="Q47" s="334" t="s">
        <v>2140</v>
      </c>
      <c r="R47" s="334" t="s">
        <v>6740</v>
      </c>
    </row>
    <row r="48" spans="1:18" ht="269.10000000000002" customHeight="1">
      <c r="A48" s="716" t="s">
        <v>526</v>
      </c>
      <c r="B48" s="312" t="s">
        <v>527</v>
      </c>
      <c r="C48" s="317" t="s">
        <v>529</v>
      </c>
      <c r="D48" s="305" t="s">
        <v>4177</v>
      </c>
      <c r="E48" s="334" t="s">
        <v>4178</v>
      </c>
      <c r="F48" s="334"/>
      <c r="G48" s="334"/>
      <c r="H48" s="334"/>
      <c r="I48" s="334"/>
      <c r="J48" s="334"/>
      <c r="K48" s="334"/>
      <c r="L48" s="334" t="s">
        <v>1028</v>
      </c>
      <c r="M48" s="334"/>
      <c r="N48" s="728" t="s">
        <v>6811</v>
      </c>
      <c r="O48" s="334" t="s">
        <v>2179</v>
      </c>
      <c r="P48" s="334" t="s">
        <v>2179</v>
      </c>
      <c r="Q48" s="334" t="s">
        <v>2179</v>
      </c>
      <c r="R48" s="334" t="s">
        <v>6740</v>
      </c>
    </row>
    <row r="49" spans="1:18" ht="167.85" customHeight="1">
      <c r="A49" s="716" t="s">
        <v>531</v>
      </c>
      <c r="B49" s="312" t="s">
        <v>532</v>
      </c>
      <c r="C49" s="317" t="s">
        <v>533</v>
      </c>
      <c r="D49" s="305" t="s">
        <v>4179</v>
      </c>
      <c r="E49" s="334" t="s">
        <v>145</v>
      </c>
      <c r="F49" s="334"/>
      <c r="G49" s="334"/>
      <c r="H49" s="334"/>
      <c r="I49" s="334"/>
      <c r="J49" s="334"/>
      <c r="K49" s="334"/>
      <c r="L49" s="334" t="s">
        <v>1028</v>
      </c>
      <c r="M49" s="334"/>
      <c r="N49" s="728" t="s">
        <v>6811</v>
      </c>
      <c r="O49" s="334" t="s">
        <v>2179</v>
      </c>
      <c r="P49" s="334" t="s">
        <v>2179</v>
      </c>
      <c r="Q49" s="334" t="s">
        <v>2179</v>
      </c>
      <c r="R49" s="334" t="s">
        <v>6740</v>
      </c>
    </row>
    <row r="50" spans="1:18">
      <c r="A50" s="243" t="s">
        <v>4180</v>
      </c>
      <c r="B50" s="242"/>
      <c r="C50" s="239"/>
      <c r="D50" s="240"/>
      <c r="E50" s="438"/>
      <c r="F50" s="240"/>
      <c r="G50" s="240"/>
      <c r="H50" s="240"/>
      <c r="I50" s="240"/>
      <c r="J50" s="240"/>
      <c r="K50" s="240"/>
      <c r="L50" s="240"/>
      <c r="M50" s="240"/>
      <c r="N50" s="240"/>
      <c r="O50" s="240"/>
      <c r="P50" s="240"/>
      <c r="Q50" s="240"/>
      <c r="R50" s="341"/>
    </row>
  </sheetData>
  <sortState xmlns:xlrd2="http://schemas.microsoft.com/office/spreadsheetml/2017/richdata2" ref="A39:R46">
    <sortCondition ref="A39:A46"/>
  </sortState>
  <mergeCells count="68">
    <mergeCell ref="R23:R25"/>
    <mergeCell ref="P8:P20"/>
    <mergeCell ref="Q8:Q20"/>
    <mergeCell ref="R8:R20"/>
    <mergeCell ref="P23:P25"/>
    <mergeCell ref="Q23:Q25"/>
    <mergeCell ref="M32:M34"/>
    <mergeCell ref="D32:D34"/>
    <mergeCell ref="E32:E34"/>
    <mergeCell ref="H32:H34"/>
    <mergeCell ref="I32:I34"/>
    <mergeCell ref="J32:J34"/>
    <mergeCell ref="K32:K34"/>
    <mergeCell ref="L32:L34"/>
    <mergeCell ref="R32:R34"/>
    <mergeCell ref="P27:P30"/>
    <mergeCell ref="Q27:Q30"/>
    <mergeCell ref="R27:R30"/>
    <mergeCell ref="Q32:Q34"/>
    <mergeCell ref="N32:N34"/>
    <mergeCell ref="O32:O34"/>
    <mergeCell ref="P32:P34"/>
    <mergeCell ref="O27:O30"/>
    <mergeCell ref="N27:N30"/>
    <mergeCell ref="M23:M25"/>
    <mergeCell ref="M27:M30"/>
    <mergeCell ref="L27:L30"/>
    <mergeCell ref="H27:H30"/>
    <mergeCell ref="I27:I30"/>
    <mergeCell ref="J27:J30"/>
    <mergeCell ref="K27:K30"/>
    <mergeCell ref="K23:K25"/>
    <mergeCell ref="H3:K3"/>
    <mergeCell ref="H4:K4"/>
    <mergeCell ref="K8:K20"/>
    <mergeCell ref="I8:I20"/>
    <mergeCell ref="H8:H20"/>
    <mergeCell ref="J8:J20"/>
    <mergeCell ref="F3:G3"/>
    <mergeCell ref="A27:A30"/>
    <mergeCell ref="A32:A34"/>
    <mergeCell ref="B32:B34"/>
    <mergeCell ref="A8:A20"/>
    <mergeCell ref="A23:A25"/>
    <mergeCell ref="B23:B25"/>
    <mergeCell ref="B27:B30"/>
    <mergeCell ref="B8:B20"/>
    <mergeCell ref="D23:D25"/>
    <mergeCell ref="E23:E25"/>
    <mergeCell ref="D8:D20"/>
    <mergeCell ref="D27:D30"/>
    <mergeCell ref="E27:E30"/>
    <mergeCell ref="O4:Q4"/>
    <mergeCell ref="C8:C20"/>
    <mergeCell ref="C23:C25"/>
    <mergeCell ref="C27:C30"/>
    <mergeCell ref="C32:C34"/>
    <mergeCell ref="O23:O25"/>
    <mergeCell ref="N8:N20"/>
    <mergeCell ref="N23:N25"/>
    <mergeCell ref="O8:O20"/>
    <mergeCell ref="E8:E20"/>
    <mergeCell ref="M8:M20"/>
    <mergeCell ref="L23:L25"/>
    <mergeCell ref="H23:H25"/>
    <mergeCell ref="I23:I25"/>
    <mergeCell ref="J23:J25"/>
    <mergeCell ref="L8:L20"/>
  </mergeCells>
  <phoneticPr fontId="102" type="noConversion"/>
  <pageMargins left="0.25" right="0.25" top="0.75" bottom="0.75" header="0.3" footer="0.3"/>
  <pageSetup paperSize="8" scale="44" fitToHeight="0" orientation="landscape" r:id="rId1"/>
  <rowBreaks count="1" manualBreakCount="1">
    <brk id="31" max="13" man="1"/>
  </rowBreaks>
  <extLst>
    <ext xmlns:x14="http://schemas.microsoft.com/office/spreadsheetml/2009/9/main" uri="{78C0D931-6437-407d-A8EE-F0AAD7539E65}">
      <x14:conditionalFormattings>
        <x14:conditionalFormatting xmlns:xm="http://schemas.microsoft.com/office/excel/2006/main">
          <x14:cfRule type="expression" priority="1" stopIfTrue="1" id="{3682A055-5629-4984-8A77-83A66FF7C8C8}">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587D99DA-450E-41BD-A933-DF139411254A}">
            <xm:f>'C:\Windows\system32\IC.Green.Net\IC_User_DFS\Users\deel1\Desktop\[Maternity Services Data Set Technical Output Specification.xlsm]MAT101Booking'!#REF!=yes</xm:f>
            <x14:dxf>
              <fill>
                <patternFill>
                  <bgColor indexed="43"/>
                </patternFill>
              </fill>
            </x14:dxf>
          </x14:cfRule>
          <xm:sqref>N38</xm:sqref>
        </x14:conditionalFormatting>
        <x14:conditionalFormatting xmlns:xm="http://schemas.microsoft.com/office/excel/2006/main">
          <x14:cfRule type="expression" priority="5" stopIfTrue="1" id="{350D46C1-CDF5-4D33-BA36-084661E38F3E}">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1FD9A800-62F7-487E-8BAE-970B4C9ED060}">
            <xm:f>'C:\Windows\system32\IC.Green.Net\IC_User_DFS\Users\deel1\Desktop\[Maternity Services Data Set Technical Output Specification.xlsm]MAT101Booking'!#REF!=yes</xm:f>
            <x14:dxf>
              <fill>
                <patternFill>
                  <bgColor indexed="43"/>
                </patternFill>
              </fill>
            </x14:dxf>
          </x14:cfRule>
          <xm:sqref>N39</xm:sqref>
        </x14:conditionalFormatting>
        <x14:conditionalFormatting xmlns:xm="http://schemas.microsoft.com/office/excel/2006/main">
          <x14:cfRule type="expression" priority="3" stopIfTrue="1" id="{499992EF-2E28-4AC4-BD68-C4221CDC7248}">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D5F2C2FD-85B4-459E-B527-11B10D7B9EE4}">
            <xm:f>'C:\Windows\system32\IC.Green.Net\IC_User_DFS\Users\deel1\Desktop\[Maternity Services Data Set Technical Output Specification.xlsm]MAT101Booking'!#REF!=yes</xm:f>
            <x14:dxf>
              <fill>
                <patternFill>
                  <bgColor indexed="43"/>
                </patternFill>
              </fill>
            </x14:dxf>
          </x14:cfRule>
          <xm:sqref>N40</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5">
    <tabColor theme="9" tint="0.59999389629810485"/>
    <pageSetUpPr fitToPage="1"/>
  </sheetPr>
  <dimension ref="A1:R74"/>
  <sheetViews>
    <sheetView zoomScaleNormal="100" workbookViewId="0"/>
  </sheetViews>
  <sheetFormatPr defaultColWidth="9.21875" defaultRowHeight="13.2"/>
  <cols>
    <col min="1" max="1" width="9.77734375" customWidth="1"/>
    <col min="2" max="2" width="19" customWidth="1"/>
    <col min="3" max="3" width="12.77734375" customWidth="1"/>
    <col min="4" max="4" width="34.21875" customWidth="1"/>
    <col min="5" max="5" width="13.44140625" style="12" customWidth="1"/>
    <col min="6" max="6" width="9.5546875" customWidth="1"/>
    <col min="7" max="7" width="39.77734375" customWidth="1"/>
    <col min="8" max="9" width="11.5546875" customWidth="1"/>
    <col min="10" max="10" width="10.21875" customWidth="1"/>
    <col min="11" max="11" width="32.77734375" customWidth="1"/>
    <col min="12" max="12" width="14.21875" style="7" customWidth="1"/>
    <col min="13" max="13" width="102" customWidth="1"/>
    <col min="14" max="14" width="43.77734375" customWidth="1"/>
    <col min="15" max="15" width="13.77734375" customWidth="1"/>
    <col min="16" max="16" width="12.5546875" customWidth="1"/>
    <col min="17" max="17" width="13.77734375" customWidth="1"/>
    <col min="18" max="18" width="13.21875" customWidth="1"/>
  </cols>
  <sheetData>
    <row r="1" spans="1:18" s="12" customFormat="1">
      <c r="A1" s="490" t="s">
        <v>2075</v>
      </c>
      <c r="B1" s="490" t="s">
        <v>2075</v>
      </c>
      <c r="C1" s="490" t="s">
        <v>2075</v>
      </c>
      <c r="D1" s="490" t="s">
        <v>2075</v>
      </c>
      <c r="E1" s="490" t="s">
        <v>2075</v>
      </c>
      <c r="F1" s="490" t="s">
        <v>2075</v>
      </c>
      <c r="G1" s="490" t="s">
        <v>2075</v>
      </c>
      <c r="H1" s="490" t="s">
        <v>2078</v>
      </c>
      <c r="I1" s="490" t="s">
        <v>2078</v>
      </c>
      <c r="J1" s="490" t="s">
        <v>2078</v>
      </c>
      <c r="K1" s="490" t="s">
        <v>2078</v>
      </c>
      <c r="L1" s="490" t="s">
        <v>2075</v>
      </c>
      <c r="M1" s="490" t="s">
        <v>2078</v>
      </c>
      <c r="N1" s="490" t="s">
        <v>2078</v>
      </c>
      <c r="O1" s="490" t="s">
        <v>2078</v>
      </c>
      <c r="P1" s="490" t="s">
        <v>2078</v>
      </c>
      <c r="Q1" s="490" t="s">
        <v>2078</v>
      </c>
      <c r="R1" s="490" t="s">
        <v>2075</v>
      </c>
    </row>
    <row r="2" spans="1:18" s="8" customFormat="1" ht="21" customHeight="1">
      <c r="A2" s="238" t="s">
        <v>4181</v>
      </c>
      <c r="B2" s="234"/>
      <c r="C2" s="230"/>
      <c r="D2" s="227"/>
      <c r="E2" s="434"/>
      <c r="F2" s="227"/>
      <c r="G2" s="227"/>
      <c r="H2" s="227"/>
      <c r="I2" s="227"/>
      <c r="J2" s="227"/>
      <c r="K2" s="227"/>
      <c r="L2" s="227"/>
      <c r="M2" s="228"/>
      <c r="N2" s="227"/>
      <c r="O2" s="227"/>
      <c r="P2" s="227"/>
      <c r="Q2" s="227"/>
      <c r="R2" s="228"/>
    </row>
    <row r="3" spans="1:18" ht="136.5" customHeight="1">
      <c r="A3" s="604" t="s">
        <v>198</v>
      </c>
      <c r="B3" s="605"/>
      <c r="C3" s="606"/>
      <c r="D3" s="606"/>
      <c r="E3" s="607"/>
      <c r="F3" s="1108" t="s">
        <v>4182</v>
      </c>
      <c r="G3" s="1109"/>
      <c r="H3" s="1108" t="s">
        <v>4183</v>
      </c>
      <c r="I3" s="1109"/>
      <c r="J3" s="1109"/>
      <c r="K3" s="1110"/>
      <c r="L3" s="608" t="s">
        <v>2952</v>
      </c>
      <c r="M3" s="609" t="str">
        <f>"Group-level error/warning messages:"&amp;"
"&amp;IF(VLOOKUP(LEFT($A3,6),MDI,20,0)=0,"",VLOOKUP(LEFT($A3,6),MDI,20,0))</f>
        <v>Group-level error/warning messages:
CYP30115 - Group rejected - More than one CYP301 provided for this Group Session Identifier. Group Session Identifier=&lt;C301010&gt;
CYP30121 - Warning - No valid CYP901 group transmitted for this Care Professional Local Identifier. Group Session Identifier=&lt;C301010&gt; Care Professional Local Identifier=&lt;C301060&gt;</v>
      </c>
      <c r="N3" s="610"/>
      <c r="O3" s="610"/>
      <c r="P3" s="610"/>
      <c r="Q3" s="610"/>
      <c r="R3" s="645"/>
    </row>
    <row r="4" spans="1:18" ht="83.85" customHeight="1">
      <c r="A4" s="211" t="s">
        <v>2084</v>
      </c>
      <c r="B4" s="211" t="s">
        <v>2122</v>
      </c>
      <c r="C4" s="211" t="s">
        <v>162</v>
      </c>
      <c r="D4" s="211" t="s">
        <v>87</v>
      </c>
      <c r="E4" s="216" t="s">
        <v>116</v>
      </c>
      <c r="F4" s="216" t="s">
        <v>2092</v>
      </c>
      <c r="G4" s="211" t="s">
        <v>76</v>
      </c>
      <c r="H4" s="910" t="s">
        <v>2324</v>
      </c>
      <c r="I4" s="911"/>
      <c r="J4" s="911"/>
      <c r="K4" s="912"/>
      <c r="L4" s="213" t="s">
        <v>2124</v>
      </c>
      <c r="M4" s="211" t="s">
        <v>771</v>
      </c>
      <c r="N4" s="211" t="s">
        <v>2125</v>
      </c>
      <c r="O4" s="910" t="s">
        <v>2126</v>
      </c>
      <c r="P4" s="911"/>
      <c r="Q4" s="911"/>
      <c r="R4" s="211" t="s">
        <v>2115</v>
      </c>
    </row>
    <row r="5" spans="1:18" ht="41.25" customHeight="1">
      <c r="A5" s="211"/>
      <c r="B5" s="211"/>
      <c r="C5" s="211"/>
      <c r="D5" s="211"/>
      <c r="E5" s="216"/>
      <c r="F5" s="211"/>
      <c r="G5" s="211"/>
      <c r="H5" s="216" t="s">
        <v>2127</v>
      </c>
      <c r="I5" s="216" t="s">
        <v>2128</v>
      </c>
      <c r="J5" s="216" t="s">
        <v>2129</v>
      </c>
      <c r="K5" s="216" t="s">
        <v>767</v>
      </c>
      <c r="L5" s="213"/>
      <c r="M5" s="211"/>
      <c r="N5" s="211" t="s">
        <v>2130</v>
      </c>
      <c r="O5" s="211" t="s">
        <v>2131</v>
      </c>
      <c r="P5" s="211" t="s">
        <v>2132</v>
      </c>
      <c r="Q5" s="371" t="s">
        <v>2133</v>
      </c>
      <c r="R5" s="211"/>
    </row>
    <row r="6" spans="1:18" s="8" customFormat="1" ht="149.25" customHeight="1">
      <c r="A6" s="16" t="s">
        <v>4184</v>
      </c>
      <c r="B6" s="16" t="s">
        <v>4185</v>
      </c>
      <c r="C6" s="16" t="s">
        <v>4186</v>
      </c>
      <c r="D6" s="21" t="s">
        <v>4187</v>
      </c>
      <c r="E6" s="49" t="s">
        <v>146</v>
      </c>
      <c r="F6" s="58"/>
      <c r="G6" s="58"/>
      <c r="H6" s="49" t="s">
        <v>2138</v>
      </c>
      <c r="I6" s="49" t="s">
        <v>2138</v>
      </c>
      <c r="J6" s="49" t="s">
        <v>25</v>
      </c>
      <c r="K6" s="58" t="s">
        <v>1294</v>
      </c>
      <c r="L6" s="39" t="s">
        <v>1148</v>
      </c>
      <c r="M6" s="64" t="str">
        <f t="shared" ref="M6:M33" si="0">IF(VLOOKUP($A6,MDI,20,0)=0,"",VLOOKUP($A6,MDI,20,0))</f>
        <v>CYP30101 - Record rejected - Group Session Identifier is blank.
CYP30102 - Record rejected - Group Session Identifier has incorrect data format. Group Session Identifier=&lt;C301010&gt;</v>
      </c>
      <c r="N6" s="78"/>
      <c r="O6" s="39" t="s">
        <v>2140</v>
      </c>
      <c r="P6" s="108" t="s">
        <v>2140</v>
      </c>
      <c r="Q6" s="261" t="s">
        <v>2140</v>
      </c>
      <c r="R6" s="108" t="s">
        <v>32</v>
      </c>
    </row>
    <row r="7" spans="1:18" s="8" customFormat="1" ht="116.25" customHeight="1">
      <c r="A7" s="16" t="s">
        <v>4188</v>
      </c>
      <c r="B7" s="16" t="s">
        <v>4189</v>
      </c>
      <c r="C7" s="16" t="s">
        <v>4190</v>
      </c>
      <c r="D7" s="21" t="s">
        <v>4191</v>
      </c>
      <c r="E7" s="49" t="s">
        <v>2154</v>
      </c>
      <c r="F7" s="58"/>
      <c r="G7" s="58"/>
      <c r="H7" s="49" t="s">
        <v>2138</v>
      </c>
      <c r="I7" s="49" t="s">
        <v>2138</v>
      </c>
      <c r="J7" s="49" t="s">
        <v>25</v>
      </c>
      <c r="K7" s="58" t="s">
        <v>4192</v>
      </c>
      <c r="L7" s="39" t="s">
        <v>1148</v>
      </c>
      <c r="M7" s="64" t="str">
        <f t="shared" si="0"/>
        <v>CYP30103 - Record rejected - Group Session Date is blank. Group Session Identifier=&lt;C301010&gt;
CYP30104 - Record rejected - Group Session Date has incorrect date format. Group Session Identifier=&lt;C301010&gt;
CYP30122 - Record rejected - Group Session Date is after the Reporting Period End Date. Group Session Identifier=&lt;C301010&gt; Group Session Date=&lt;C301020&gt;
CYP30123 - Record rejected - Group Session Date is before the Reporting Period Start Date. Group Session Identifier=&lt;C301010&gt; Group Session Date=&lt;C301020&gt;</v>
      </c>
      <c r="N7" s="78"/>
      <c r="O7" s="108" t="s">
        <v>2140</v>
      </c>
      <c r="P7" s="108" t="s">
        <v>2140</v>
      </c>
      <c r="Q7" s="261" t="s">
        <v>2140</v>
      </c>
      <c r="R7" s="108" t="s">
        <v>2199</v>
      </c>
    </row>
    <row r="8" spans="1:18" s="8" customFormat="1" ht="97.5" customHeight="1">
      <c r="A8" s="16" t="s">
        <v>4193</v>
      </c>
      <c r="B8" s="278" t="s">
        <v>3118</v>
      </c>
      <c r="C8" s="278" t="s">
        <v>3119</v>
      </c>
      <c r="D8" s="118" t="s">
        <v>3120</v>
      </c>
      <c r="E8" s="277" t="s">
        <v>158</v>
      </c>
      <c r="F8" s="58"/>
      <c r="G8" s="58"/>
      <c r="H8" s="49" t="s">
        <v>2138</v>
      </c>
      <c r="I8" s="49" t="s">
        <v>2138</v>
      </c>
      <c r="J8" s="49" t="s">
        <v>2148</v>
      </c>
      <c r="K8" s="58" t="s">
        <v>3121</v>
      </c>
      <c r="L8" s="39" t="s">
        <v>1148</v>
      </c>
      <c r="M8" s="64" t="str">
        <f t="shared" si="0"/>
        <v>CYP30105 - Record rejected - Organisation Identifier (Code of Commissioner) has incorrect data format. Group Session Identifier=&lt;C301010&gt;
CYP30106 - Warning - Organisation Identifier (Code of Commissioner) is not in national organisation tables as a "live" organisation at any point during the reporting period. Group Session Identifier=&lt;C301010&gt; Organisation Identifier (Code of Commissioner)=&lt;C301912&gt;
CYP30120 - Record rejected - Organisation Identifier (Code of Commissioner) is blank. Group Session Identifier=&lt;C301010&gt;</v>
      </c>
      <c r="N8" s="78"/>
      <c r="O8" s="108" t="s">
        <v>2140</v>
      </c>
      <c r="P8" s="108" t="s">
        <v>2140</v>
      </c>
      <c r="Q8" s="261" t="s">
        <v>2140</v>
      </c>
      <c r="R8" s="108" t="s">
        <v>2556</v>
      </c>
    </row>
    <row r="9" spans="1:18" s="8" customFormat="1" ht="76.5" customHeight="1">
      <c r="A9" s="16" t="s">
        <v>4194</v>
      </c>
      <c r="B9" s="16" t="s">
        <v>4195</v>
      </c>
      <c r="C9" s="16" t="s">
        <v>4196</v>
      </c>
      <c r="D9" s="58" t="s">
        <v>4197</v>
      </c>
      <c r="E9" s="49" t="s">
        <v>805</v>
      </c>
      <c r="F9" s="58"/>
      <c r="G9" s="58"/>
      <c r="H9" s="49" t="s">
        <v>25</v>
      </c>
      <c r="I9" s="49" t="s">
        <v>2138</v>
      </c>
      <c r="J9" s="49" t="s">
        <v>25</v>
      </c>
      <c r="K9" s="58" t="s">
        <v>1294</v>
      </c>
      <c r="L9" s="39" t="s">
        <v>195</v>
      </c>
      <c r="M9" s="64" t="str">
        <f t="shared" si="0"/>
        <v>CYP30107 - Record rejected - Clinical Contact Duration Of Group Session has incorrect format. Group Session Identifier=&lt;C301010&gt;</v>
      </c>
      <c r="N9" s="78"/>
      <c r="O9" s="108" t="s">
        <v>2140</v>
      </c>
      <c r="P9" s="108" t="s">
        <v>2140</v>
      </c>
      <c r="Q9" s="261" t="s">
        <v>2140</v>
      </c>
      <c r="R9" s="108" t="s">
        <v>13</v>
      </c>
    </row>
    <row r="10" spans="1:18" s="8" customFormat="1" ht="11.1" customHeight="1">
      <c r="A10" s="999" t="s">
        <v>4198</v>
      </c>
      <c r="B10" s="1055" t="s">
        <v>4199</v>
      </c>
      <c r="C10" s="1055" t="s">
        <v>4200</v>
      </c>
      <c r="D10" s="921" t="s">
        <v>4201</v>
      </c>
      <c r="E10" s="927" t="s">
        <v>1213</v>
      </c>
      <c r="F10" s="49" t="s">
        <v>2339</v>
      </c>
      <c r="G10" s="58" t="s">
        <v>4202</v>
      </c>
      <c r="H10" s="927" t="s">
        <v>25</v>
      </c>
      <c r="I10" s="927" t="s">
        <v>2138</v>
      </c>
      <c r="J10" s="927" t="s">
        <v>2148</v>
      </c>
      <c r="K10" s="921" t="s">
        <v>1294</v>
      </c>
      <c r="L10" s="927" t="s">
        <v>195</v>
      </c>
      <c r="M10" s="935" t="str">
        <f t="shared" si="0"/>
        <v>CYP30108 - Record rejected - Group Session Type (Community Care) has incorrect data format. Group Session Identifier=&lt;C301010&gt;
CYP30109 - Warning - Group Session Type (Community Care) contains an invalid national code. Group Session Identifier=&lt;C301010&gt; Group Session Type (Community Care)=&lt;C301040&gt;</v>
      </c>
      <c r="N10" s="945"/>
      <c r="O10" s="942" t="s">
        <v>2140</v>
      </c>
      <c r="P10" s="942" t="s">
        <v>2140</v>
      </c>
      <c r="Q10" s="1111" t="s">
        <v>2140</v>
      </c>
      <c r="R10" s="938" t="s">
        <v>2997</v>
      </c>
    </row>
    <row r="11" spans="1:18" s="8" customFormat="1" ht="11.1" customHeight="1">
      <c r="A11" s="1000" t="e">
        <v>#N/A</v>
      </c>
      <c r="B11" s="1056" t="e">
        <v>#N/A</v>
      </c>
      <c r="C11" s="1056"/>
      <c r="D11" s="922" t="e">
        <v>#N/A</v>
      </c>
      <c r="E11" s="928" t="e">
        <v>#N/A</v>
      </c>
      <c r="F11" s="49" t="s">
        <v>2342</v>
      </c>
      <c r="G11" s="58" t="s">
        <v>4203</v>
      </c>
      <c r="H11" s="928" t="e">
        <v>#N/A</v>
      </c>
      <c r="I11" s="928" t="e">
        <v>#N/A</v>
      </c>
      <c r="J11" s="928" t="e">
        <v>#N/A</v>
      </c>
      <c r="K11" s="922" t="e">
        <v>#N/A</v>
      </c>
      <c r="L11" s="928" t="e">
        <v>#N/A</v>
      </c>
      <c r="M11" s="935" t="e">
        <f t="shared" si="0"/>
        <v>#N/A</v>
      </c>
      <c r="N11" s="946"/>
      <c r="O11" s="944"/>
      <c r="P11" s="944"/>
      <c r="Q11" s="1112"/>
      <c r="R11" s="938"/>
    </row>
    <row r="12" spans="1:18" s="8" customFormat="1" ht="11.1" customHeight="1">
      <c r="A12" s="1000" t="e">
        <v>#N/A</v>
      </c>
      <c r="B12" s="1056" t="e">
        <v>#N/A</v>
      </c>
      <c r="C12" s="1056"/>
      <c r="D12" s="922" t="e">
        <v>#N/A</v>
      </c>
      <c r="E12" s="928" t="e">
        <v>#N/A</v>
      </c>
      <c r="F12" s="49" t="s">
        <v>2344</v>
      </c>
      <c r="G12" s="58" t="s">
        <v>4204</v>
      </c>
      <c r="H12" s="928" t="e">
        <v>#N/A</v>
      </c>
      <c r="I12" s="928" t="e">
        <v>#N/A</v>
      </c>
      <c r="J12" s="928" t="e">
        <v>#N/A</v>
      </c>
      <c r="K12" s="922" t="e">
        <v>#N/A</v>
      </c>
      <c r="L12" s="928" t="e">
        <v>#N/A</v>
      </c>
      <c r="M12" s="935" t="e">
        <f t="shared" si="0"/>
        <v>#N/A</v>
      </c>
      <c r="N12" s="946"/>
      <c r="O12" s="944"/>
      <c r="P12" s="944"/>
      <c r="Q12" s="1112"/>
      <c r="R12" s="938"/>
    </row>
    <row r="13" spans="1:18" s="8" customFormat="1" ht="11.1" customHeight="1">
      <c r="A13" s="1000" t="e">
        <v>#N/A</v>
      </c>
      <c r="B13" s="1056" t="e">
        <v>#N/A</v>
      </c>
      <c r="C13" s="1056"/>
      <c r="D13" s="922" t="e">
        <v>#N/A</v>
      </c>
      <c r="E13" s="928" t="e">
        <v>#N/A</v>
      </c>
      <c r="F13" s="49" t="s">
        <v>2346</v>
      </c>
      <c r="G13" s="58" t="s">
        <v>4205</v>
      </c>
      <c r="H13" s="928" t="e">
        <v>#N/A</v>
      </c>
      <c r="I13" s="928" t="e">
        <v>#N/A</v>
      </c>
      <c r="J13" s="928" t="e">
        <v>#N/A</v>
      </c>
      <c r="K13" s="922" t="e">
        <v>#N/A</v>
      </c>
      <c r="L13" s="928" t="e">
        <v>#N/A</v>
      </c>
      <c r="M13" s="935" t="e">
        <f t="shared" si="0"/>
        <v>#N/A</v>
      </c>
      <c r="N13" s="946"/>
      <c r="O13" s="944"/>
      <c r="P13" s="944"/>
      <c r="Q13" s="1112"/>
      <c r="R13" s="938"/>
    </row>
    <row r="14" spans="1:18" s="8" customFormat="1" ht="11.1" customHeight="1">
      <c r="A14" s="1000" t="e">
        <v>#N/A</v>
      </c>
      <c r="B14" s="1056" t="e">
        <v>#N/A</v>
      </c>
      <c r="C14" s="1056"/>
      <c r="D14" s="922" t="e">
        <v>#N/A</v>
      </c>
      <c r="E14" s="928" t="e">
        <v>#N/A</v>
      </c>
      <c r="F14" s="49" t="s">
        <v>2348</v>
      </c>
      <c r="G14" s="58" t="s">
        <v>4206</v>
      </c>
      <c r="H14" s="928" t="e">
        <v>#N/A</v>
      </c>
      <c r="I14" s="928" t="e">
        <v>#N/A</v>
      </c>
      <c r="J14" s="928" t="e">
        <v>#N/A</v>
      </c>
      <c r="K14" s="922" t="e">
        <v>#N/A</v>
      </c>
      <c r="L14" s="928" t="e">
        <v>#N/A</v>
      </c>
      <c r="M14" s="935" t="e">
        <f t="shared" si="0"/>
        <v>#N/A</v>
      </c>
      <c r="N14" s="946"/>
      <c r="O14" s="944"/>
      <c r="P14" s="944"/>
      <c r="Q14" s="1112"/>
      <c r="R14" s="938"/>
    </row>
    <row r="15" spans="1:18" s="8" customFormat="1" ht="11.1" customHeight="1">
      <c r="A15" s="1000" t="e">
        <v>#N/A</v>
      </c>
      <c r="B15" s="1056" t="e">
        <v>#N/A</v>
      </c>
      <c r="C15" s="1056"/>
      <c r="D15" s="922" t="e">
        <v>#N/A</v>
      </c>
      <c r="E15" s="928" t="e">
        <v>#N/A</v>
      </c>
      <c r="F15" s="49" t="s">
        <v>2350</v>
      </c>
      <c r="G15" s="58" t="s">
        <v>3446</v>
      </c>
      <c r="H15" s="928" t="e">
        <v>#N/A</v>
      </c>
      <c r="I15" s="928" t="e">
        <v>#N/A</v>
      </c>
      <c r="J15" s="928" t="e">
        <v>#N/A</v>
      </c>
      <c r="K15" s="922" t="e">
        <v>#N/A</v>
      </c>
      <c r="L15" s="928" t="e">
        <v>#N/A</v>
      </c>
      <c r="M15" s="935" t="e">
        <f t="shared" si="0"/>
        <v>#N/A</v>
      </c>
      <c r="N15" s="946"/>
      <c r="O15" s="944"/>
      <c r="P15" s="944"/>
      <c r="Q15" s="1112"/>
      <c r="R15" s="938"/>
    </row>
    <row r="16" spans="1:18" s="8" customFormat="1" ht="11.1" customHeight="1">
      <c r="A16" s="1000" t="e">
        <v>#N/A</v>
      </c>
      <c r="B16" s="1056" t="e">
        <v>#N/A</v>
      </c>
      <c r="C16" s="1056"/>
      <c r="D16" s="922" t="e">
        <v>#N/A</v>
      </c>
      <c r="E16" s="928" t="e">
        <v>#N/A</v>
      </c>
      <c r="F16" s="49" t="s">
        <v>2352</v>
      </c>
      <c r="G16" s="58" t="s">
        <v>4207</v>
      </c>
      <c r="H16" s="928" t="e">
        <v>#N/A</v>
      </c>
      <c r="I16" s="928" t="e">
        <v>#N/A</v>
      </c>
      <c r="J16" s="928" t="e">
        <v>#N/A</v>
      </c>
      <c r="K16" s="922" t="e">
        <v>#N/A</v>
      </c>
      <c r="L16" s="928" t="e">
        <v>#N/A</v>
      </c>
      <c r="M16" s="935" t="e">
        <f t="shared" si="0"/>
        <v>#N/A</v>
      </c>
      <c r="N16" s="946"/>
      <c r="O16" s="944"/>
      <c r="P16" s="944"/>
      <c r="Q16" s="1112"/>
      <c r="R16" s="938"/>
    </row>
    <row r="17" spans="1:18" s="8" customFormat="1" ht="11.1" customHeight="1">
      <c r="A17" s="1000" t="e">
        <v>#N/A</v>
      </c>
      <c r="B17" s="1056" t="e">
        <v>#N/A</v>
      </c>
      <c r="C17" s="1056"/>
      <c r="D17" s="922" t="e">
        <v>#N/A</v>
      </c>
      <c r="E17" s="928" t="e">
        <v>#N/A</v>
      </c>
      <c r="F17" s="49" t="s">
        <v>2354</v>
      </c>
      <c r="G17" s="58" t="s">
        <v>4208</v>
      </c>
      <c r="H17" s="928" t="e">
        <v>#N/A</v>
      </c>
      <c r="I17" s="928" t="e">
        <v>#N/A</v>
      </c>
      <c r="J17" s="928" t="e">
        <v>#N/A</v>
      </c>
      <c r="K17" s="922" t="e">
        <v>#N/A</v>
      </c>
      <c r="L17" s="928" t="e">
        <v>#N/A</v>
      </c>
      <c r="M17" s="935" t="e">
        <f t="shared" si="0"/>
        <v>#N/A</v>
      </c>
      <c r="N17" s="946"/>
      <c r="O17" s="944"/>
      <c r="P17" s="944"/>
      <c r="Q17" s="1112"/>
      <c r="R17" s="938"/>
    </row>
    <row r="18" spans="1:18" s="8" customFormat="1" ht="12" customHeight="1">
      <c r="A18" s="1001" t="e">
        <v>#N/A</v>
      </c>
      <c r="B18" s="1084" t="e">
        <v>#N/A</v>
      </c>
      <c r="C18" s="1084"/>
      <c r="D18" s="923" t="e">
        <v>#N/A</v>
      </c>
      <c r="E18" s="929" t="e">
        <v>#N/A</v>
      </c>
      <c r="F18" s="49" t="s">
        <v>3074</v>
      </c>
      <c r="G18" s="58" t="s">
        <v>2500</v>
      </c>
      <c r="H18" s="929" t="e">
        <v>#N/A</v>
      </c>
      <c r="I18" s="929" t="e">
        <v>#N/A</v>
      </c>
      <c r="J18" s="929" t="e">
        <v>#N/A</v>
      </c>
      <c r="K18" s="923" t="e">
        <v>#N/A</v>
      </c>
      <c r="L18" s="929" t="e">
        <v>#N/A</v>
      </c>
      <c r="M18" s="935" t="e">
        <f t="shared" si="0"/>
        <v>#N/A</v>
      </c>
      <c r="N18" s="947"/>
      <c r="O18" s="943"/>
      <c r="P18" s="943"/>
      <c r="Q18" s="1113"/>
      <c r="R18" s="938"/>
    </row>
    <row r="19" spans="1:18" s="8" customFormat="1" ht="47.1" customHeight="1">
      <c r="A19" s="16" t="s">
        <v>4209</v>
      </c>
      <c r="B19" s="16" t="s">
        <v>4210</v>
      </c>
      <c r="C19" s="16" t="s">
        <v>4211</v>
      </c>
      <c r="D19" s="58" t="s">
        <v>4212</v>
      </c>
      <c r="E19" s="49" t="s">
        <v>1644</v>
      </c>
      <c r="F19" s="58"/>
      <c r="G19" s="58"/>
      <c r="H19" s="49" t="s">
        <v>25</v>
      </c>
      <c r="I19" s="49" t="s">
        <v>2138</v>
      </c>
      <c r="J19" s="49" t="s">
        <v>25</v>
      </c>
      <c r="K19" s="58" t="s">
        <v>1294</v>
      </c>
      <c r="L19" s="39" t="s">
        <v>195</v>
      </c>
      <c r="M19" s="64" t="str">
        <f t="shared" si="0"/>
        <v>CYP30110 - Record rejected - Number Of Group Session Participants has incorrect data format. Group Session Identifier=&lt;C301010&gt;</v>
      </c>
      <c r="N19" s="78"/>
      <c r="O19" s="108" t="s">
        <v>2140</v>
      </c>
      <c r="P19" s="108" t="s">
        <v>2140</v>
      </c>
      <c r="Q19" s="261" t="s">
        <v>2140</v>
      </c>
      <c r="R19" s="108" t="s">
        <v>32</v>
      </c>
    </row>
    <row r="20" spans="1:18" s="8" customFormat="1" ht="11.25" customHeight="1">
      <c r="A20" s="1047" t="s">
        <v>217</v>
      </c>
      <c r="B20" s="1004" t="s">
        <v>210</v>
      </c>
      <c r="C20" s="1004" t="s">
        <v>3939</v>
      </c>
      <c r="D20" s="921" t="s">
        <v>3940</v>
      </c>
      <c r="E20" s="927" t="s">
        <v>2429</v>
      </c>
      <c r="F20" s="49" t="s">
        <v>3179</v>
      </c>
      <c r="G20" s="58" t="s">
        <v>4213</v>
      </c>
      <c r="H20" s="927" t="s">
        <v>25</v>
      </c>
      <c r="I20" s="927" t="s">
        <v>2138</v>
      </c>
      <c r="J20" s="927" t="s">
        <v>2148</v>
      </c>
      <c r="K20" s="921" t="s">
        <v>1294</v>
      </c>
      <c r="L20" s="927" t="s">
        <v>194</v>
      </c>
      <c r="M20" s="935" t="str">
        <f t="shared" si="0"/>
        <v>CYP30111 - Record rejected - Activity Location Type Code has incorrect data format. Group Session Identifier=&lt;C301010&gt;
CYP30112 - Warning - Activity Location Type Code contains an invalid national code. Group Session Identifier=&lt;C301010&gt; Activity Location Type Code=&lt;C301909&gt;</v>
      </c>
      <c r="N20" s="945"/>
      <c r="O20" s="942" t="s">
        <v>2140</v>
      </c>
      <c r="P20" s="942" t="s">
        <v>2140</v>
      </c>
      <c r="Q20" s="1111" t="s">
        <v>2140</v>
      </c>
      <c r="R20" s="938" t="s">
        <v>32</v>
      </c>
    </row>
    <row r="21" spans="1:18" s="8" customFormat="1" ht="12.75" customHeight="1">
      <c r="A21" s="1048" t="e">
        <v>#N/A</v>
      </c>
      <c r="B21" s="1005" t="e">
        <v>#N/A</v>
      </c>
      <c r="C21" s="1005" t="e">
        <v>#N/A</v>
      </c>
      <c r="D21" s="922" t="e">
        <v>#N/A</v>
      </c>
      <c r="E21" s="928" t="e">
        <v>#N/A</v>
      </c>
      <c r="F21" s="49" t="s">
        <v>3181</v>
      </c>
      <c r="G21" s="58" t="s">
        <v>4214</v>
      </c>
      <c r="H21" s="928" t="e">
        <v>#N/A</v>
      </c>
      <c r="I21" s="928" t="e">
        <v>#N/A</v>
      </c>
      <c r="J21" s="928" t="e">
        <v>#N/A</v>
      </c>
      <c r="K21" s="922" t="e">
        <v>#N/A</v>
      </c>
      <c r="L21" s="928" t="e">
        <v>#N/A</v>
      </c>
      <c r="M21" s="935" t="e">
        <f t="shared" si="0"/>
        <v>#N/A</v>
      </c>
      <c r="N21" s="946"/>
      <c r="O21" s="944"/>
      <c r="P21" s="944"/>
      <c r="Q21" s="1112"/>
      <c r="R21" s="938"/>
    </row>
    <row r="22" spans="1:18" s="8" customFormat="1" ht="12.75" customHeight="1">
      <c r="A22" s="1048" t="e">
        <v>#N/A</v>
      </c>
      <c r="B22" s="1005" t="e">
        <v>#N/A</v>
      </c>
      <c r="C22" s="1005" t="e">
        <v>#N/A</v>
      </c>
      <c r="D22" s="922" t="e">
        <v>#N/A</v>
      </c>
      <c r="E22" s="928" t="e">
        <v>#N/A</v>
      </c>
      <c r="F22" s="49" t="s">
        <v>3183</v>
      </c>
      <c r="G22" s="58" t="s">
        <v>4215</v>
      </c>
      <c r="H22" s="928" t="e">
        <v>#N/A</v>
      </c>
      <c r="I22" s="928" t="e">
        <v>#N/A</v>
      </c>
      <c r="J22" s="928" t="e">
        <v>#N/A</v>
      </c>
      <c r="K22" s="922" t="e">
        <v>#N/A</v>
      </c>
      <c r="L22" s="928" t="e">
        <v>#N/A</v>
      </c>
      <c r="M22" s="935" t="e">
        <f t="shared" si="0"/>
        <v>#N/A</v>
      </c>
      <c r="N22" s="946"/>
      <c r="O22" s="944"/>
      <c r="P22" s="944"/>
      <c r="Q22" s="1112"/>
      <c r="R22" s="938"/>
    </row>
    <row r="23" spans="1:18" s="8" customFormat="1" ht="12.75" customHeight="1">
      <c r="A23" s="1048" t="e">
        <v>#N/A</v>
      </c>
      <c r="B23" s="1005" t="e">
        <v>#N/A</v>
      </c>
      <c r="C23" s="1005" t="e">
        <v>#N/A</v>
      </c>
      <c r="D23" s="922" t="e">
        <v>#N/A</v>
      </c>
      <c r="E23" s="928" t="e">
        <v>#N/A</v>
      </c>
      <c r="F23" s="49" t="s">
        <v>3185</v>
      </c>
      <c r="G23" s="58" t="s">
        <v>4216</v>
      </c>
      <c r="H23" s="928" t="e">
        <v>#N/A</v>
      </c>
      <c r="I23" s="928" t="e">
        <v>#N/A</v>
      </c>
      <c r="J23" s="928" t="e">
        <v>#N/A</v>
      </c>
      <c r="K23" s="922" t="e">
        <v>#N/A</v>
      </c>
      <c r="L23" s="928" t="e">
        <v>#N/A</v>
      </c>
      <c r="M23" s="935" t="e">
        <f t="shared" si="0"/>
        <v>#N/A</v>
      </c>
      <c r="N23" s="946"/>
      <c r="O23" s="944"/>
      <c r="P23" s="944"/>
      <c r="Q23" s="1112"/>
      <c r="R23" s="938"/>
    </row>
    <row r="24" spans="1:18" s="8" customFormat="1" ht="12.75" customHeight="1">
      <c r="A24" s="1048" t="e">
        <v>#N/A</v>
      </c>
      <c r="B24" s="1005" t="e">
        <v>#N/A</v>
      </c>
      <c r="C24" s="1005" t="e">
        <v>#N/A</v>
      </c>
      <c r="D24" s="922" t="e">
        <v>#N/A</v>
      </c>
      <c r="E24" s="928" t="e">
        <v>#N/A</v>
      </c>
      <c r="F24" s="49" t="s">
        <v>3945</v>
      </c>
      <c r="G24" s="58" t="s">
        <v>3946</v>
      </c>
      <c r="H24" s="928" t="e">
        <v>#N/A</v>
      </c>
      <c r="I24" s="928" t="e">
        <v>#N/A</v>
      </c>
      <c r="J24" s="928" t="e">
        <v>#N/A</v>
      </c>
      <c r="K24" s="922" t="e">
        <v>#N/A</v>
      </c>
      <c r="L24" s="928" t="e">
        <v>#N/A</v>
      </c>
      <c r="M24" s="935" t="e">
        <f t="shared" si="0"/>
        <v>#N/A</v>
      </c>
      <c r="N24" s="946"/>
      <c r="O24" s="944"/>
      <c r="P24" s="944"/>
      <c r="Q24" s="1112"/>
      <c r="R24" s="938"/>
    </row>
    <row r="25" spans="1:18" s="8" customFormat="1" ht="12.75" customHeight="1">
      <c r="A25" s="1048" t="e">
        <v>#N/A</v>
      </c>
      <c r="B25" s="1005" t="e">
        <v>#N/A</v>
      </c>
      <c r="C25" s="1005" t="e">
        <v>#N/A</v>
      </c>
      <c r="D25" s="922" t="e">
        <v>#N/A</v>
      </c>
      <c r="E25" s="928" t="e">
        <v>#N/A</v>
      </c>
      <c r="F25" s="49" t="s">
        <v>3947</v>
      </c>
      <c r="G25" s="9" t="s">
        <v>3948</v>
      </c>
      <c r="H25" s="928" t="e">
        <v>#N/A</v>
      </c>
      <c r="I25" s="928" t="e">
        <v>#N/A</v>
      </c>
      <c r="J25" s="928" t="e">
        <v>#N/A</v>
      </c>
      <c r="K25" s="922" t="e">
        <v>#N/A</v>
      </c>
      <c r="L25" s="928" t="e">
        <v>#N/A</v>
      </c>
      <c r="M25" s="935" t="e">
        <f t="shared" si="0"/>
        <v>#N/A</v>
      </c>
      <c r="N25" s="946"/>
      <c r="O25" s="944"/>
      <c r="P25" s="944"/>
      <c r="Q25" s="1112"/>
      <c r="R25" s="938"/>
    </row>
    <row r="26" spans="1:18" s="8" customFormat="1" ht="12.75" customHeight="1">
      <c r="A26" s="1048" t="e">
        <v>#N/A</v>
      </c>
      <c r="B26" s="1005" t="e">
        <v>#N/A</v>
      </c>
      <c r="C26" s="1005" t="e">
        <v>#N/A</v>
      </c>
      <c r="D26" s="922" t="e">
        <v>#N/A</v>
      </c>
      <c r="E26" s="928" t="e">
        <v>#N/A</v>
      </c>
      <c r="F26" s="49" t="s">
        <v>3281</v>
      </c>
      <c r="G26" s="58" t="s">
        <v>3136</v>
      </c>
      <c r="H26" s="928" t="e">
        <v>#N/A</v>
      </c>
      <c r="I26" s="928" t="e">
        <v>#N/A</v>
      </c>
      <c r="J26" s="928" t="e">
        <v>#N/A</v>
      </c>
      <c r="K26" s="922" t="e">
        <v>#N/A</v>
      </c>
      <c r="L26" s="928" t="e">
        <v>#N/A</v>
      </c>
      <c r="M26" s="935" t="e">
        <f t="shared" si="0"/>
        <v>#N/A</v>
      </c>
      <c r="N26" s="946"/>
      <c r="O26" s="944"/>
      <c r="P26" s="944"/>
      <c r="Q26" s="1112"/>
      <c r="R26" s="938"/>
    </row>
    <row r="27" spans="1:18" s="8" customFormat="1" ht="12.75" customHeight="1">
      <c r="A27" s="1048" t="e">
        <v>#N/A</v>
      </c>
      <c r="B27" s="1005" t="e">
        <v>#N/A</v>
      </c>
      <c r="C27" s="1005" t="e">
        <v>#N/A</v>
      </c>
      <c r="D27" s="922" t="e">
        <v>#N/A</v>
      </c>
      <c r="E27" s="928" t="e">
        <v>#N/A</v>
      </c>
      <c r="F27" s="49" t="s">
        <v>3283</v>
      </c>
      <c r="G27" s="58" t="s">
        <v>3143</v>
      </c>
      <c r="H27" s="928" t="e">
        <v>#N/A</v>
      </c>
      <c r="I27" s="928" t="e">
        <v>#N/A</v>
      </c>
      <c r="J27" s="928" t="e">
        <v>#N/A</v>
      </c>
      <c r="K27" s="922" t="e">
        <v>#N/A</v>
      </c>
      <c r="L27" s="928" t="e">
        <v>#N/A</v>
      </c>
      <c r="M27" s="935" t="e">
        <f t="shared" si="0"/>
        <v>#N/A</v>
      </c>
      <c r="N27" s="946"/>
      <c r="O27" s="944"/>
      <c r="P27" s="944"/>
      <c r="Q27" s="1112"/>
      <c r="R27" s="938"/>
    </row>
    <row r="28" spans="1:18" s="8" customFormat="1" ht="12.75" customHeight="1">
      <c r="A28" s="1048" t="e">
        <v>#N/A</v>
      </c>
      <c r="B28" s="1005" t="e">
        <v>#N/A</v>
      </c>
      <c r="C28" s="1005" t="e">
        <v>#N/A</v>
      </c>
      <c r="D28" s="922" t="e">
        <v>#N/A</v>
      </c>
      <c r="E28" s="928" t="e">
        <v>#N/A</v>
      </c>
      <c r="F28" s="49" t="s">
        <v>3285</v>
      </c>
      <c r="G28" s="58" t="s">
        <v>3949</v>
      </c>
      <c r="H28" s="928" t="e">
        <v>#N/A</v>
      </c>
      <c r="I28" s="928" t="e">
        <v>#N/A</v>
      </c>
      <c r="J28" s="928" t="e">
        <v>#N/A</v>
      </c>
      <c r="K28" s="922" t="e">
        <v>#N/A</v>
      </c>
      <c r="L28" s="928" t="e">
        <v>#N/A</v>
      </c>
      <c r="M28" s="935" t="e">
        <f t="shared" si="0"/>
        <v>#N/A</v>
      </c>
      <c r="N28" s="946"/>
      <c r="O28" s="944"/>
      <c r="P28" s="944"/>
      <c r="Q28" s="1112"/>
      <c r="R28" s="938"/>
    </row>
    <row r="29" spans="1:18" s="8" customFormat="1" ht="12.75" customHeight="1">
      <c r="A29" s="1048" t="e">
        <v>#N/A</v>
      </c>
      <c r="B29" s="1005" t="e">
        <v>#N/A</v>
      </c>
      <c r="C29" s="1005" t="e">
        <v>#N/A</v>
      </c>
      <c r="D29" s="922" t="e">
        <v>#N/A</v>
      </c>
      <c r="E29" s="928" t="e">
        <v>#N/A</v>
      </c>
      <c r="F29" s="49" t="s">
        <v>3950</v>
      </c>
      <c r="G29" s="58" t="s">
        <v>3951</v>
      </c>
      <c r="H29" s="928" t="e">
        <v>#N/A</v>
      </c>
      <c r="I29" s="928" t="e">
        <v>#N/A</v>
      </c>
      <c r="J29" s="928" t="e">
        <v>#N/A</v>
      </c>
      <c r="K29" s="922" t="e">
        <v>#N/A</v>
      </c>
      <c r="L29" s="928" t="e">
        <v>#N/A</v>
      </c>
      <c r="M29" s="935" t="e">
        <f t="shared" si="0"/>
        <v>#N/A</v>
      </c>
      <c r="N29" s="946"/>
      <c r="O29" s="944"/>
      <c r="P29" s="944"/>
      <c r="Q29" s="1112"/>
      <c r="R29" s="938"/>
    </row>
    <row r="30" spans="1:18" s="8" customFormat="1" ht="12.75" customHeight="1">
      <c r="A30" s="1048" t="e">
        <v>#N/A</v>
      </c>
      <c r="B30" s="1005" t="e">
        <v>#N/A</v>
      </c>
      <c r="C30" s="1005" t="e">
        <v>#N/A</v>
      </c>
      <c r="D30" s="922" t="e">
        <v>#N/A</v>
      </c>
      <c r="E30" s="928" t="e">
        <v>#N/A</v>
      </c>
      <c r="F30" s="49" t="s">
        <v>3952</v>
      </c>
      <c r="G30" s="58" t="s">
        <v>3953</v>
      </c>
      <c r="H30" s="928" t="e">
        <v>#N/A</v>
      </c>
      <c r="I30" s="928" t="e">
        <v>#N/A</v>
      </c>
      <c r="J30" s="928" t="e">
        <v>#N/A</v>
      </c>
      <c r="K30" s="922" t="e">
        <v>#N/A</v>
      </c>
      <c r="L30" s="928" t="e">
        <v>#N/A</v>
      </c>
      <c r="M30" s="935" t="e">
        <f t="shared" si="0"/>
        <v>#N/A</v>
      </c>
      <c r="N30" s="946"/>
      <c r="O30" s="944"/>
      <c r="P30" s="944"/>
      <c r="Q30" s="1112"/>
      <c r="R30" s="938"/>
    </row>
    <row r="31" spans="1:18" s="8" customFormat="1" ht="12.75" customHeight="1">
      <c r="A31" s="1048" t="e">
        <v>#N/A</v>
      </c>
      <c r="B31" s="1005" t="e">
        <v>#N/A</v>
      </c>
      <c r="C31" s="1005" t="e">
        <v>#N/A</v>
      </c>
      <c r="D31" s="922" t="e">
        <v>#N/A</v>
      </c>
      <c r="E31" s="928" t="e">
        <v>#N/A</v>
      </c>
      <c r="F31" s="49" t="s">
        <v>3954</v>
      </c>
      <c r="G31" s="58" t="s">
        <v>3955</v>
      </c>
      <c r="H31" s="928" t="e">
        <v>#N/A</v>
      </c>
      <c r="I31" s="928" t="e">
        <v>#N/A</v>
      </c>
      <c r="J31" s="928" t="e">
        <v>#N/A</v>
      </c>
      <c r="K31" s="922" t="e">
        <v>#N/A</v>
      </c>
      <c r="L31" s="928" t="e">
        <v>#N/A</v>
      </c>
      <c r="M31" s="935" t="e">
        <f t="shared" si="0"/>
        <v>#N/A</v>
      </c>
      <c r="N31" s="946"/>
      <c r="O31" s="944"/>
      <c r="P31" s="944"/>
      <c r="Q31" s="1112"/>
      <c r="R31" s="938"/>
    </row>
    <row r="32" spans="1:18" s="8" customFormat="1" ht="12.75" customHeight="1">
      <c r="A32" s="1048" t="e">
        <v>#N/A</v>
      </c>
      <c r="B32" s="1005" t="e">
        <v>#N/A</v>
      </c>
      <c r="C32" s="1005" t="e">
        <v>#N/A</v>
      </c>
      <c r="D32" s="922" t="e">
        <v>#N/A</v>
      </c>
      <c r="E32" s="928" t="e">
        <v>#N/A</v>
      </c>
      <c r="F32" s="49" t="s">
        <v>3956</v>
      </c>
      <c r="G32" s="58" t="s">
        <v>3957</v>
      </c>
      <c r="H32" s="928" t="e">
        <v>#N/A</v>
      </c>
      <c r="I32" s="928" t="e">
        <v>#N/A</v>
      </c>
      <c r="J32" s="928" t="e">
        <v>#N/A</v>
      </c>
      <c r="K32" s="922" t="e">
        <v>#N/A</v>
      </c>
      <c r="L32" s="928" t="e">
        <v>#N/A</v>
      </c>
      <c r="M32" s="935" t="e">
        <f t="shared" si="0"/>
        <v>#N/A</v>
      </c>
      <c r="N32" s="946"/>
      <c r="O32" s="944"/>
      <c r="P32" s="944"/>
      <c r="Q32" s="1112"/>
      <c r="R32" s="938"/>
    </row>
    <row r="33" spans="1:18" s="8" customFormat="1" ht="12.75" customHeight="1">
      <c r="A33" s="1048" t="e">
        <v>#N/A</v>
      </c>
      <c r="B33" s="1005" t="e">
        <v>#N/A</v>
      </c>
      <c r="C33" s="1005" t="e">
        <v>#N/A</v>
      </c>
      <c r="D33" s="922" t="e">
        <v>#N/A</v>
      </c>
      <c r="E33" s="928" t="e">
        <v>#N/A</v>
      </c>
      <c r="F33" s="49" t="s">
        <v>3958</v>
      </c>
      <c r="G33" s="58" t="s">
        <v>3959</v>
      </c>
      <c r="H33" s="928" t="e">
        <v>#N/A</v>
      </c>
      <c r="I33" s="928" t="e">
        <v>#N/A</v>
      </c>
      <c r="J33" s="928" t="e">
        <v>#N/A</v>
      </c>
      <c r="K33" s="922" t="e">
        <v>#N/A</v>
      </c>
      <c r="L33" s="928" t="e">
        <v>#N/A</v>
      </c>
      <c r="M33" s="935" t="e">
        <f t="shared" si="0"/>
        <v>#N/A</v>
      </c>
      <c r="N33" s="946"/>
      <c r="O33" s="944"/>
      <c r="P33" s="944"/>
      <c r="Q33" s="1112"/>
      <c r="R33" s="938"/>
    </row>
    <row r="34" spans="1:18" s="8" customFormat="1" ht="12.75" customHeight="1">
      <c r="A34" s="1048" t="e">
        <v>#N/A</v>
      </c>
      <c r="B34" s="1005" t="e">
        <v>#N/A</v>
      </c>
      <c r="C34" s="1005" t="e">
        <v>#N/A</v>
      </c>
      <c r="D34" s="922" t="e">
        <v>#N/A</v>
      </c>
      <c r="E34" s="928" t="e">
        <v>#N/A</v>
      </c>
      <c r="F34" s="49" t="s">
        <v>3960</v>
      </c>
      <c r="G34" s="58" t="s">
        <v>3961</v>
      </c>
      <c r="H34" s="928" t="e">
        <v>#N/A</v>
      </c>
      <c r="I34" s="928" t="e">
        <v>#N/A</v>
      </c>
      <c r="J34" s="928" t="e">
        <v>#N/A</v>
      </c>
      <c r="K34" s="922" t="e">
        <v>#N/A</v>
      </c>
      <c r="L34" s="928" t="e">
        <v>#N/A</v>
      </c>
      <c r="M34" s="935" t="e">
        <f t="shared" ref="M34:M60" si="1">IF(VLOOKUP($A34,MDI,20,0)=0,"",VLOOKUP($A34,MDI,20,0))</f>
        <v>#N/A</v>
      </c>
      <c r="N34" s="946"/>
      <c r="O34" s="944"/>
      <c r="P34" s="944"/>
      <c r="Q34" s="1112"/>
      <c r="R34" s="938"/>
    </row>
    <row r="35" spans="1:18" s="8" customFormat="1" ht="12.75" customHeight="1">
      <c r="A35" s="1048" t="e">
        <v>#N/A</v>
      </c>
      <c r="B35" s="1005" t="e">
        <v>#N/A</v>
      </c>
      <c r="C35" s="1005" t="e">
        <v>#N/A</v>
      </c>
      <c r="D35" s="922" t="e">
        <v>#N/A</v>
      </c>
      <c r="E35" s="928" t="e">
        <v>#N/A</v>
      </c>
      <c r="F35" s="49" t="s">
        <v>3962</v>
      </c>
      <c r="G35" s="58" t="s">
        <v>3963</v>
      </c>
      <c r="H35" s="928" t="e">
        <v>#N/A</v>
      </c>
      <c r="I35" s="928" t="e">
        <v>#N/A</v>
      </c>
      <c r="J35" s="928" t="e">
        <v>#N/A</v>
      </c>
      <c r="K35" s="922" t="e">
        <v>#N/A</v>
      </c>
      <c r="L35" s="928" t="e">
        <v>#N/A</v>
      </c>
      <c r="M35" s="935" t="e">
        <f t="shared" si="1"/>
        <v>#N/A</v>
      </c>
      <c r="N35" s="946"/>
      <c r="O35" s="944"/>
      <c r="P35" s="944"/>
      <c r="Q35" s="1112"/>
      <c r="R35" s="938"/>
    </row>
    <row r="36" spans="1:18" s="8" customFormat="1" ht="10.199999999999999">
      <c r="A36" s="1048" t="e">
        <v>#N/A</v>
      </c>
      <c r="B36" s="1005" t="e">
        <v>#N/A</v>
      </c>
      <c r="C36" s="1005" t="e">
        <v>#N/A</v>
      </c>
      <c r="D36" s="922" t="e">
        <v>#N/A</v>
      </c>
      <c r="E36" s="928" t="e">
        <v>#N/A</v>
      </c>
      <c r="F36" s="49" t="s">
        <v>3964</v>
      </c>
      <c r="G36" s="58" t="s">
        <v>3965</v>
      </c>
      <c r="H36" s="928" t="e">
        <v>#N/A</v>
      </c>
      <c r="I36" s="928" t="e">
        <v>#N/A</v>
      </c>
      <c r="J36" s="928" t="e">
        <v>#N/A</v>
      </c>
      <c r="K36" s="922" t="e">
        <v>#N/A</v>
      </c>
      <c r="L36" s="928" t="e">
        <v>#N/A</v>
      </c>
      <c r="M36" s="935" t="e">
        <f t="shared" si="1"/>
        <v>#N/A</v>
      </c>
      <c r="N36" s="946"/>
      <c r="O36" s="944"/>
      <c r="P36" s="944"/>
      <c r="Q36" s="1112"/>
      <c r="R36" s="938"/>
    </row>
    <row r="37" spans="1:18" s="8" customFormat="1" ht="12.75" customHeight="1">
      <c r="A37" s="1048" t="e">
        <v>#N/A</v>
      </c>
      <c r="B37" s="1005" t="e">
        <v>#N/A</v>
      </c>
      <c r="C37" s="1005" t="e">
        <v>#N/A</v>
      </c>
      <c r="D37" s="922" t="e">
        <v>#N/A</v>
      </c>
      <c r="E37" s="928" t="e">
        <v>#N/A</v>
      </c>
      <c r="F37" s="49" t="s">
        <v>3966</v>
      </c>
      <c r="G37" s="58" t="s">
        <v>2546</v>
      </c>
      <c r="H37" s="928" t="e">
        <v>#N/A</v>
      </c>
      <c r="I37" s="928" t="e">
        <v>#N/A</v>
      </c>
      <c r="J37" s="928" t="e">
        <v>#N/A</v>
      </c>
      <c r="K37" s="922" t="e">
        <v>#N/A</v>
      </c>
      <c r="L37" s="928" t="e">
        <v>#N/A</v>
      </c>
      <c r="M37" s="935" t="e">
        <f t="shared" si="1"/>
        <v>#N/A</v>
      </c>
      <c r="N37" s="946"/>
      <c r="O37" s="944"/>
      <c r="P37" s="944"/>
      <c r="Q37" s="1112"/>
      <c r="R37" s="938"/>
    </row>
    <row r="38" spans="1:18" s="8" customFormat="1" ht="12.75" customHeight="1">
      <c r="A38" s="1048" t="e">
        <v>#N/A</v>
      </c>
      <c r="B38" s="1005" t="e">
        <v>#N/A</v>
      </c>
      <c r="C38" s="1005" t="e">
        <v>#N/A</v>
      </c>
      <c r="D38" s="922" t="e">
        <v>#N/A</v>
      </c>
      <c r="E38" s="928" t="e">
        <v>#N/A</v>
      </c>
      <c r="F38" s="49" t="s">
        <v>3967</v>
      </c>
      <c r="G38" s="58" t="s">
        <v>3968</v>
      </c>
      <c r="H38" s="928" t="e">
        <v>#N/A</v>
      </c>
      <c r="I38" s="928" t="e">
        <v>#N/A</v>
      </c>
      <c r="J38" s="928" t="e">
        <v>#N/A</v>
      </c>
      <c r="K38" s="922" t="e">
        <v>#N/A</v>
      </c>
      <c r="L38" s="928" t="e">
        <v>#N/A</v>
      </c>
      <c r="M38" s="935" t="e">
        <f t="shared" si="1"/>
        <v>#N/A</v>
      </c>
      <c r="N38" s="946"/>
      <c r="O38" s="944"/>
      <c r="P38" s="944"/>
      <c r="Q38" s="1112"/>
      <c r="R38" s="938"/>
    </row>
    <row r="39" spans="1:18" s="8" customFormat="1" ht="12.75" customHeight="1">
      <c r="A39" s="1048" t="e">
        <v>#N/A</v>
      </c>
      <c r="B39" s="1005" t="e">
        <v>#N/A</v>
      </c>
      <c r="C39" s="1005" t="e">
        <v>#N/A</v>
      </c>
      <c r="D39" s="922" t="e">
        <v>#N/A</v>
      </c>
      <c r="E39" s="928" t="e">
        <v>#N/A</v>
      </c>
      <c r="F39" s="49" t="s">
        <v>3969</v>
      </c>
      <c r="G39" s="58" t="s">
        <v>3970</v>
      </c>
      <c r="H39" s="928" t="e">
        <v>#N/A</v>
      </c>
      <c r="I39" s="928" t="e">
        <v>#N/A</v>
      </c>
      <c r="J39" s="928" t="e">
        <v>#N/A</v>
      </c>
      <c r="K39" s="922" t="e">
        <v>#N/A</v>
      </c>
      <c r="L39" s="928" t="e">
        <v>#N/A</v>
      </c>
      <c r="M39" s="935" t="e">
        <f t="shared" si="1"/>
        <v>#N/A</v>
      </c>
      <c r="N39" s="946"/>
      <c r="O39" s="944"/>
      <c r="P39" s="944"/>
      <c r="Q39" s="1112"/>
      <c r="R39" s="938"/>
    </row>
    <row r="40" spans="1:18" s="8" customFormat="1" ht="12.75" customHeight="1">
      <c r="A40" s="1048" t="e">
        <v>#N/A</v>
      </c>
      <c r="B40" s="1005" t="e">
        <v>#N/A</v>
      </c>
      <c r="C40" s="1005" t="e">
        <v>#N/A</v>
      </c>
      <c r="D40" s="922" t="e">
        <v>#N/A</v>
      </c>
      <c r="E40" s="928" t="e">
        <v>#N/A</v>
      </c>
      <c r="F40" s="49" t="s">
        <v>3971</v>
      </c>
      <c r="G40" s="58" t="s">
        <v>3972</v>
      </c>
      <c r="H40" s="928" t="e">
        <v>#N/A</v>
      </c>
      <c r="I40" s="928" t="e">
        <v>#N/A</v>
      </c>
      <c r="J40" s="928" t="e">
        <v>#N/A</v>
      </c>
      <c r="K40" s="922" t="e">
        <v>#N/A</v>
      </c>
      <c r="L40" s="928" t="e">
        <v>#N/A</v>
      </c>
      <c r="M40" s="935" t="e">
        <f t="shared" si="1"/>
        <v>#N/A</v>
      </c>
      <c r="N40" s="946"/>
      <c r="O40" s="944"/>
      <c r="P40" s="944"/>
      <c r="Q40" s="1112"/>
      <c r="R40" s="938"/>
    </row>
    <row r="41" spans="1:18" s="8" customFormat="1" ht="12.75" customHeight="1">
      <c r="A41" s="1048" t="e">
        <v>#N/A</v>
      </c>
      <c r="B41" s="1005" t="e">
        <v>#N/A</v>
      </c>
      <c r="C41" s="1005" t="e">
        <v>#N/A</v>
      </c>
      <c r="D41" s="922" t="e">
        <v>#N/A</v>
      </c>
      <c r="E41" s="928" t="e">
        <v>#N/A</v>
      </c>
      <c r="F41" s="49" t="s">
        <v>3973</v>
      </c>
      <c r="G41" s="58" t="s">
        <v>3974</v>
      </c>
      <c r="H41" s="928" t="e">
        <v>#N/A</v>
      </c>
      <c r="I41" s="928" t="e">
        <v>#N/A</v>
      </c>
      <c r="J41" s="928" t="e">
        <v>#N/A</v>
      </c>
      <c r="K41" s="922" t="e">
        <v>#N/A</v>
      </c>
      <c r="L41" s="928" t="e">
        <v>#N/A</v>
      </c>
      <c r="M41" s="935" t="e">
        <f t="shared" si="1"/>
        <v>#N/A</v>
      </c>
      <c r="N41" s="946"/>
      <c r="O41" s="944"/>
      <c r="P41" s="944"/>
      <c r="Q41" s="1112"/>
      <c r="R41" s="938"/>
    </row>
    <row r="42" spans="1:18" s="8" customFormat="1" ht="10.199999999999999">
      <c r="A42" s="1048" t="e">
        <v>#N/A</v>
      </c>
      <c r="B42" s="1005" t="e">
        <v>#N/A</v>
      </c>
      <c r="C42" s="1005" t="e">
        <v>#N/A</v>
      </c>
      <c r="D42" s="922" t="e">
        <v>#N/A</v>
      </c>
      <c r="E42" s="928" t="e">
        <v>#N/A</v>
      </c>
      <c r="F42" s="49" t="s">
        <v>3975</v>
      </c>
      <c r="G42" s="58" t="s">
        <v>3976</v>
      </c>
      <c r="H42" s="928" t="e">
        <v>#N/A</v>
      </c>
      <c r="I42" s="928" t="e">
        <v>#N/A</v>
      </c>
      <c r="J42" s="928" t="e">
        <v>#N/A</v>
      </c>
      <c r="K42" s="922" t="e">
        <v>#N/A</v>
      </c>
      <c r="L42" s="928" t="e">
        <v>#N/A</v>
      </c>
      <c r="M42" s="935" t="e">
        <f t="shared" si="1"/>
        <v>#N/A</v>
      </c>
      <c r="N42" s="946"/>
      <c r="O42" s="944"/>
      <c r="P42" s="944"/>
      <c r="Q42" s="1112"/>
      <c r="R42" s="938"/>
    </row>
    <row r="43" spans="1:18" s="8" customFormat="1" ht="12.75" customHeight="1">
      <c r="A43" s="1048" t="e">
        <v>#N/A</v>
      </c>
      <c r="B43" s="1005" t="e">
        <v>#N/A</v>
      </c>
      <c r="C43" s="1005" t="e">
        <v>#N/A</v>
      </c>
      <c r="D43" s="922" t="e">
        <v>#N/A</v>
      </c>
      <c r="E43" s="928" t="e">
        <v>#N/A</v>
      </c>
      <c r="F43" s="49" t="s">
        <v>3977</v>
      </c>
      <c r="G43" s="58" t="s">
        <v>3978</v>
      </c>
      <c r="H43" s="928" t="e">
        <v>#N/A</v>
      </c>
      <c r="I43" s="928" t="e">
        <v>#N/A</v>
      </c>
      <c r="J43" s="928" t="e">
        <v>#N/A</v>
      </c>
      <c r="K43" s="922" t="e">
        <v>#N/A</v>
      </c>
      <c r="L43" s="928" t="e">
        <v>#N/A</v>
      </c>
      <c r="M43" s="935" t="e">
        <f t="shared" si="1"/>
        <v>#N/A</v>
      </c>
      <c r="N43" s="946"/>
      <c r="O43" s="944"/>
      <c r="P43" s="944"/>
      <c r="Q43" s="1112"/>
      <c r="R43" s="938"/>
    </row>
    <row r="44" spans="1:18" s="8" customFormat="1" ht="12.75" customHeight="1">
      <c r="A44" s="1048" t="e">
        <v>#N/A</v>
      </c>
      <c r="B44" s="1005" t="e">
        <v>#N/A</v>
      </c>
      <c r="C44" s="1005" t="e">
        <v>#N/A</v>
      </c>
      <c r="D44" s="922" t="e">
        <v>#N/A</v>
      </c>
      <c r="E44" s="928" t="e">
        <v>#N/A</v>
      </c>
      <c r="F44" s="49" t="s">
        <v>3979</v>
      </c>
      <c r="G44" s="58" t="s">
        <v>3980</v>
      </c>
      <c r="H44" s="928" t="e">
        <v>#N/A</v>
      </c>
      <c r="I44" s="928" t="e">
        <v>#N/A</v>
      </c>
      <c r="J44" s="928" t="e">
        <v>#N/A</v>
      </c>
      <c r="K44" s="922" t="e">
        <v>#N/A</v>
      </c>
      <c r="L44" s="928" t="e">
        <v>#N/A</v>
      </c>
      <c r="M44" s="935" t="e">
        <f t="shared" si="1"/>
        <v>#N/A</v>
      </c>
      <c r="N44" s="946"/>
      <c r="O44" s="944"/>
      <c r="P44" s="944"/>
      <c r="Q44" s="1112"/>
      <c r="R44" s="938"/>
    </row>
    <row r="45" spans="1:18" s="8" customFormat="1" ht="12.75" customHeight="1">
      <c r="A45" s="1048" t="e">
        <v>#N/A</v>
      </c>
      <c r="B45" s="1005" t="e">
        <v>#N/A</v>
      </c>
      <c r="C45" s="1005" t="e">
        <v>#N/A</v>
      </c>
      <c r="D45" s="922" t="e">
        <v>#N/A</v>
      </c>
      <c r="E45" s="928" t="e">
        <v>#N/A</v>
      </c>
      <c r="F45" s="49" t="s">
        <v>3981</v>
      </c>
      <c r="G45" s="58" t="s">
        <v>3982</v>
      </c>
      <c r="H45" s="928" t="e">
        <v>#N/A</v>
      </c>
      <c r="I45" s="928" t="e">
        <v>#N/A</v>
      </c>
      <c r="J45" s="928" t="e">
        <v>#N/A</v>
      </c>
      <c r="K45" s="922" t="e">
        <v>#N/A</v>
      </c>
      <c r="L45" s="928" t="e">
        <v>#N/A</v>
      </c>
      <c r="M45" s="935" t="e">
        <f t="shared" si="1"/>
        <v>#N/A</v>
      </c>
      <c r="N45" s="946"/>
      <c r="O45" s="944"/>
      <c r="P45" s="944"/>
      <c r="Q45" s="1112"/>
      <c r="R45" s="938"/>
    </row>
    <row r="46" spans="1:18" s="8" customFormat="1" ht="12.75" customHeight="1">
      <c r="A46" s="1048" t="e">
        <v>#N/A</v>
      </c>
      <c r="B46" s="1005" t="e">
        <v>#N/A</v>
      </c>
      <c r="C46" s="1005" t="e">
        <v>#N/A</v>
      </c>
      <c r="D46" s="922" t="e">
        <v>#N/A</v>
      </c>
      <c r="E46" s="928" t="e">
        <v>#N/A</v>
      </c>
      <c r="F46" s="49" t="s">
        <v>3983</v>
      </c>
      <c r="G46" s="58" t="s">
        <v>3984</v>
      </c>
      <c r="H46" s="928" t="e">
        <v>#N/A</v>
      </c>
      <c r="I46" s="928" t="e">
        <v>#N/A</v>
      </c>
      <c r="J46" s="928" t="e">
        <v>#N/A</v>
      </c>
      <c r="K46" s="922" t="e">
        <v>#N/A</v>
      </c>
      <c r="L46" s="928" t="e">
        <v>#N/A</v>
      </c>
      <c r="M46" s="935" t="e">
        <f t="shared" si="1"/>
        <v>#N/A</v>
      </c>
      <c r="N46" s="946"/>
      <c r="O46" s="944"/>
      <c r="P46" s="944"/>
      <c r="Q46" s="1112"/>
      <c r="R46" s="938"/>
    </row>
    <row r="47" spans="1:18" s="8" customFormat="1" ht="12.75" customHeight="1">
      <c r="A47" s="1048" t="e">
        <v>#N/A</v>
      </c>
      <c r="B47" s="1005" t="e">
        <v>#N/A</v>
      </c>
      <c r="C47" s="1005" t="e">
        <v>#N/A</v>
      </c>
      <c r="D47" s="922" t="e">
        <v>#N/A</v>
      </c>
      <c r="E47" s="928" t="e">
        <v>#N/A</v>
      </c>
      <c r="F47" s="49" t="s">
        <v>3985</v>
      </c>
      <c r="G47" s="58" t="s">
        <v>3986</v>
      </c>
      <c r="H47" s="928" t="e">
        <v>#N/A</v>
      </c>
      <c r="I47" s="928" t="e">
        <v>#N/A</v>
      </c>
      <c r="J47" s="928" t="e">
        <v>#N/A</v>
      </c>
      <c r="K47" s="922" t="e">
        <v>#N/A</v>
      </c>
      <c r="L47" s="928" t="e">
        <v>#N/A</v>
      </c>
      <c r="M47" s="935" t="e">
        <f t="shared" si="1"/>
        <v>#N/A</v>
      </c>
      <c r="N47" s="946"/>
      <c r="O47" s="944"/>
      <c r="P47" s="944"/>
      <c r="Q47" s="1112"/>
      <c r="R47" s="938"/>
    </row>
    <row r="48" spans="1:18" s="8" customFormat="1" ht="12.75" customHeight="1">
      <c r="A48" s="1048" t="e">
        <v>#N/A</v>
      </c>
      <c r="B48" s="1005" t="e">
        <v>#N/A</v>
      </c>
      <c r="C48" s="1005" t="e">
        <v>#N/A</v>
      </c>
      <c r="D48" s="922" t="e">
        <v>#N/A</v>
      </c>
      <c r="E48" s="928" t="e">
        <v>#N/A</v>
      </c>
      <c r="F48" s="49" t="s">
        <v>3987</v>
      </c>
      <c r="G48" s="58" t="s">
        <v>3988</v>
      </c>
      <c r="H48" s="928" t="e">
        <v>#N/A</v>
      </c>
      <c r="I48" s="928" t="e">
        <v>#N/A</v>
      </c>
      <c r="J48" s="928" t="e">
        <v>#N/A</v>
      </c>
      <c r="K48" s="922" t="e">
        <v>#N/A</v>
      </c>
      <c r="L48" s="928" t="e">
        <v>#N/A</v>
      </c>
      <c r="M48" s="935" t="e">
        <f t="shared" si="1"/>
        <v>#N/A</v>
      </c>
      <c r="N48" s="946"/>
      <c r="O48" s="944"/>
      <c r="P48" s="944"/>
      <c r="Q48" s="1112"/>
      <c r="R48" s="938"/>
    </row>
    <row r="49" spans="1:18" s="8" customFormat="1" ht="12.75" customHeight="1">
      <c r="A49" s="1048" t="e">
        <v>#N/A</v>
      </c>
      <c r="B49" s="1005" t="e">
        <v>#N/A</v>
      </c>
      <c r="C49" s="1005" t="e">
        <v>#N/A</v>
      </c>
      <c r="D49" s="922" t="e">
        <v>#N/A</v>
      </c>
      <c r="E49" s="928" t="e">
        <v>#N/A</v>
      </c>
      <c r="F49" s="49" t="s">
        <v>3989</v>
      </c>
      <c r="G49" s="58" t="s">
        <v>3990</v>
      </c>
      <c r="H49" s="928" t="e">
        <v>#N/A</v>
      </c>
      <c r="I49" s="928" t="e">
        <v>#N/A</v>
      </c>
      <c r="J49" s="928" t="e">
        <v>#N/A</v>
      </c>
      <c r="K49" s="922" t="e">
        <v>#N/A</v>
      </c>
      <c r="L49" s="928" t="e">
        <v>#N/A</v>
      </c>
      <c r="M49" s="935" t="e">
        <f t="shared" si="1"/>
        <v>#N/A</v>
      </c>
      <c r="N49" s="946"/>
      <c r="O49" s="944"/>
      <c r="P49" s="944"/>
      <c r="Q49" s="1112"/>
      <c r="R49" s="938"/>
    </row>
    <row r="50" spans="1:18" s="8" customFormat="1" ht="12.75" customHeight="1">
      <c r="A50" s="1048" t="e">
        <v>#N/A</v>
      </c>
      <c r="B50" s="1005" t="e">
        <v>#N/A</v>
      </c>
      <c r="C50" s="1005" t="e">
        <v>#N/A</v>
      </c>
      <c r="D50" s="922" t="e">
        <v>#N/A</v>
      </c>
      <c r="E50" s="928" t="e">
        <v>#N/A</v>
      </c>
      <c r="F50" s="49" t="s">
        <v>3991</v>
      </c>
      <c r="G50" s="58" t="s">
        <v>3992</v>
      </c>
      <c r="H50" s="928" t="e">
        <v>#N/A</v>
      </c>
      <c r="I50" s="928" t="e">
        <v>#N/A</v>
      </c>
      <c r="J50" s="928" t="e">
        <v>#N/A</v>
      </c>
      <c r="K50" s="922" t="e">
        <v>#N/A</v>
      </c>
      <c r="L50" s="928" t="e">
        <v>#N/A</v>
      </c>
      <c r="M50" s="935" t="e">
        <f t="shared" si="1"/>
        <v>#N/A</v>
      </c>
      <c r="N50" s="946"/>
      <c r="O50" s="944"/>
      <c r="P50" s="944"/>
      <c r="Q50" s="1112"/>
      <c r="R50" s="938"/>
    </row>
    <row r="51" spans="1:18" s="8" customFormat="1" ht="12.75" customHeight="1">
      <c r="A51" s="1048" t="e">
        <v>#N/A</v>
      </c>
      <c r="B51" s="1005" t="e">
        <v>#N/A</v>
      </c>
      <c r="C51" s="1005" t="e">
        <v>#N/A</v>
      </c>
      <c r="D51" s="922" t="e">
        <v>#N/A</v>
      </c>
      <c r="E51" s="928" t="e">
        <v>#N/A</v>
      </c>
      <c r="F51" s="49" t="s">
        <v>3993</v>
      </c>
      <c r="G51" s="58" t="s">
        <v>3994</v>
      </c>
      <c r="H51" s="928" t="e">
        <v>#N/A</v>
      </c>
      <c r="I51" s="928" t="e">
        <v>#N/A</v>
      </c>
      <c r="J51" s="928" t="e">
        <v>#N/A</v>
      </c>
      <c r="K51" s="922" t="e">
        <v>#N/A</v>
      </c>
      <c r="L51" s="928" t="e">
        <v>#N/A</v>
      </c>
      <c r="M51" s="935" t="e">
        <f t="shared" si="1"/>
        <v>#N/A</v>
      </c>
      <c r="N51" s="946"/>
      <c r="O51" s="944"/>
      <c r="P51" s="944"/>
      <c r="Q51" s="1112"/>
      <c r="R51" s="938"/>
    </row>
    <row r="52" spans="1:18" s="8" customFormat="1" ht="12.75" customHeight="1">
      <c r="A52" s="1048" t="e">
        <v>#N/A</v>
      </c>
      <c r="B52" s="1005" t="e">
        <v>#N/A</v>
      </c>
      <c r="C52" s="1005" t="e">
        <v>#N/A</v>
      </c>
      <c r="D52" s="922" t="e">
        <v>#N/A</v>
      </c>
      <c r="E52" s="928" t="e">
        <v>#N/A</v>
      </c>
      <c r="F52" s="49" t="s">
        <v>3995</v>
      </c>
      <c r="G52" s="58" t="s">
        <v>3996</v>
      </c>
      <c r="H52" s="928" t="e">
        <v>#N/A</v>
      </c>
      <c r="I52" s="928" t="e">
        <v>#N/A</v>
      </c>
      <c r="J52" s="928" t="e">
        <v>#N/A</v>
      </c>
      <c r="K52" s="922" t="e">
        <v>#N/A</v>
      </c>
      <c r="L52" s="928" t="e">
        <v>#N/A</v>
      </c>
      <c r="M52" s="935" t="e">
        <f t="shared" si="1"/>
        <v>#N/A</v>
      </c>
      <c r="N52" s="946"/>
      <c r="O52" s="944"/>
      <c r="P52" s="944"/>
      <c r="Q52" s="1112"/>
      <c r="R52" s="938"/>
    </row>
    <row r="53" spans="1:18" s="8" customFormat="1" ht="12.75" customHeight="1">
      <c r="A53" s="1048" t="e">
        <v>#N/A</v>
      </c>
      <c r="B53" s="1005" t="e">
        <v>#N/A</v>
      </c>
      <c r="C53" s="1005" t="e">
        <v>#N/A</v>
      </c>
      <c r="D53" s="922" t="e">
        <v>#N/A</v>
      </c>
      <c r="E53" s="928" t="e">
        <v>#N/A</v>
      </c>
      <c r="F53" s="49" t="s">
        <v>3207</v>
      </c>
      <c r="G53" s="58" t="s">
        <v>2890</v>
      </c>
      <c r="H53" s="928" t="e">
        <v>#N/A</v>
      </c>
      <c r="I53" s="928" t="e">
        <v>#N/A</v>
      </c>
      <c r="J53" s="928" t="e">
        <v>#N/A</v>
      </c>
      <c r="K53" s="922" t="e">
        <v>#N/A</v>
      </c>
      <c r="L53" s="928" t="e">
        <v>#N/A</v>
      </c>
      <c r="M53" s="935" t="e">
        <f t="shared" si="1"/>
        <v>#N/A</v>
      </c>
      <c r="N53" s="946"/>
      <c r="O53" s="944"/>
      <c r="P53" s="944"/>
      <c r="Q53" s="1112"/>
      <c r="R53" s="938"/>
    </row>
    <row r="54" spans="1:18" s="8" customFormat="1" ht="12.75" customHeight="1">
      <c r="A54" s="1048" t="e">
        <v>#N/A</v>
      </c>
      <c r="B54" s="1005" t="e">
        <v>#N/A</v>
      </c>
      <c r="C54" s="1005" t="e">
        <v>#N/A</v>
      </c>
      <c r="D54" s="922" t="e">
        <v>#N/A</v>
      </c>
      <c r="E54" s="928" t="e">
        <v>#N/A</v>
      </c>
      <c r="F54" s="49" t="s">
        <v>3209</v>
      </c>
      <c r="G54" s="58" t="s">
        <v>4217</v>
      </c>
      <c r="H54" s="928" t="e">
        <v>#N/A</v>
      </c>
      <c r="I54" s="928" t="e">
        <v>#N/A</v>
      </c>
      <c r="J54" s="928" t="e">
        <v>#N/A</v>
      </c>
      <c r="K54" s="922" t="e">
        <v>#N/A</v>
      </c>
      <c r="L54" s="928" t="e">
        <v>#N/A</v>
      </c>
      <c r="M54" s="935" t="e">
        <f t="shared" si="1"/>
        <v>#N/A</v>
      </c>
      <c r="N54" s="946"/>
      <c r="O54" s="944"/>
      <c r="P54" s="944"/>
      <c r="Q54" s="1112"/>
      <c r="R54" s="938"/>
    </row>
    <row r="55" spans="1:18" s="8" customFormat="1" ht="12.75" customHeight="1">
      <c r="A55" s="1048" t="e">
        <v>#N/A</v>
      </c>
      <c r="B55" s="1005" t="e">
        <v>#N/A</v>
      </c>
      <c r="C55" s="1005" t="e">
        <v>#N/A</v>
      </c>
      <c r="D55" s="922" t="e">
        <v>#N/A</v>
      </c>
      <c r="E55" s="928" t="e">
        <v>#N/A</v>
      </c>
      <c r="F55" s="49" t="s">
        <v>3211</v>
      </c>
      <c r="G55" s="58" t="s">
        <v>3998</v>
      </c>
      <c r="H55" s="928" t="e">
        <v>#N/A</v>
      </c>
      <c r="I55" s="928" t="e">
        <v>#N/A</v>
      </c>
      <c r="J55" s="928" t="e">
        <v>#N/A</v>
      </c>
      <c r="K55" s="922" t="e">
        <v>#N/A</v>
      </c>
      <c r="L55" s="928" t="e">
        <v>#N/A</v>
      </c>
      <c r="M55" s="935" t="e">
        <f t="shared" si="1"/>
        <v>#N/A</v>
      </c>
      <c r="N55" s="946"/>
      <c r="O55" s="944"/>
      <c r="P55" s="944"/>
      <c r="Q55" s="1112"/>
      <c r="R55" s="938"/>
    </row>
    <row r="56" spans="1:18" s="8" customFormat="1" ht="12.75" customHeight="1">
      <c r="A56" s="1048" t="e">
        <v>#N/A</v>
      </c>
      <c r="B56" s="1005" t="e">
        <v>#N/A</v>
      </c>
      <c r="C56" s="1005" t="e">
        <v>#N/A</v>
      </c>
      <c r="D56" s="922" t="e">
        <v>#N/A</v>
      </c>
      <c r="E56" s="928" t="e">
        <v>#N/A</v>
      </c>
      <c r="F56" s="49" t="s">
        <v>3213</v>
      </c>
      <c r="G56" s="58" t="s">
        <v>2892</v>
      </c>
      <c r="H56" s="928" t="e">
        <v>#N/A</v>
      </c>
      <c r="I56" s="928" t="e">
        <v>#N/A</v>
      </c>
      <c r="J56" s="928" t="e">
        <v>#N/A</v>
      </c>
      <c r="K56" s="922" t="e">
        <v>#N/A</v>
      </c>
      <c r="L56" s="928" t="e">
        <v>#N/A</v>
      </c>
      <c r="M56" s="935" t="e">
        <f t="shared" si="1"/>
        <v>#N/A</v>
      </c>
      <c r="N56" s="946"/>
      <c r="O56" s="944"/>
      <c r="P56" s="944"/>
      <c r="Q56" s="1112"/>
      <c r="R56" s="938"/>
    </row>
    <row r="57" spans="1:18" s="8" customFormat="1" ht="12.75" customHeight="1">
      <c r="A57" s="1048" t="e">
        <v>#N/A</v>
      </c>
      <c r="B57" s="1005" t="e">
        <v>#N/A</v>
      </c>
      <c r="C57" s="1005" t="e">
        <v>#N/A</v>
      </c>
      <c r="D57" s="922" t="e">
        <v>#N/A</v>
      </c>
      <c r="E57" s="928" t="e">
        <v>#N/A</v>
      </c>
      <c r="F57" s="49" t="s">
        <v>3999</v>
      </c>
      <c r="G57" s="58" t="s">
        <v>4000</v>
      </c>
      <c r="H57" s="928" t="e">
        <v>#N/A</v>
      </c>
      <c r="I57" s="928" t="e">
        <v>#N/A</v>
      </c>
      <c r="J57" s="928" t="e">
        <v>#N/A</v>
      </c>
      <c r="K57" s="922" t="e">
        <v>#N/A</v>
      </c>
      <c r="L57" s="928" t="e">
        <v>#N/A</v>
      </c>
      <c r="M57" s="935" t="e">
        <f t="shared" si="1"/>
        <v>#N/A</v>
      </c>
      <c r="N57" s="946"/>
      <c r="O57" s="944"/>
      <c r="P57" s="944"/>
      <c r="Q57" s="1112"/>
      <c r="R57" s="938"/>
    </row>
    <row r="58" spans="1:18" s="8" customFormat="1" ht="12.75" customHeight="1">
      <c r="A58" s="1048"/>
      <c r="B58" s="1005"/>
      <c r="C58" s="1005"/>
      <c r="D58" s="922"/>
      <c r="E58" s="928"/>
      <c r="F58" s="49" t="s">
        <v>4001</v>
      </c>
      <c r="G58" s="58" t="s">
        <v>2896</v>
      </c>
      <c r="H58" s="928"/>
      <c r="I58" s="928"/>
      <c r="J58" s="928"/>
      <c r="K58" s="922"/>
      <c r="L58" s="928"/>
      <c r="M58" s="935"/>
      <c r="N58" s="946"/>
      <c r="O58" s="944"/>
      <c r="P58" s="944"/>
      <c r="Q58" s="1112"/>
      <c r="R58" s="938"/>
    </row>
    <row r="59" spans="1:18" s="8" customFormat="1" ht="12.75" customHeight="1">
      <c r="A59" s="1048"/>
      <c r="B59" s="1005"/>
      <c r="C59" s="1005"/>
      <c r="D59" s="922"/>
      <c r="E59" s="928"/>
      <c r="F59" s="49" t="s">
        <v>4002</v>
      </c>
      <c r="G59" s="58" t="s">
        <v>2898</v>
      </c>
      <c r="H59" s="928"/>
      <c r="I59" s="928"/>
      <c r="J59" s="928"/>
      <c r="K59" s="922"/>
      <c r="L59" s="928"/>
      <c r="M59" s="935"/>
      <c r="N59" s="946"/>
      <c r="O59" s="944"/>
      <c r="P59" s="944"/>
      <c r="Q59" s="1112"/>
      <c r="R59" s="938"/>
    </row>
    <row r="60" spans="1:18" s="8" customFormat="1" ht="12.75" customHeight="1">
      <c r="A60" s="1048" t="e">
        <v>#N/A</v>
      </c>
      <c r="B60" s="1005" t="e">
        <v>#N/A</v>
      </c>
      <c r="C60" s="1005" t="e">
        <v>#N/A</v>
      </c>
      <c r="D60" s="922" t="e">
        <v>#N/A</v>
      </c>
      <c r="E60" s="928" t="e">
        <v>#N/A</v>
      </c>
      <c r="F60" s="49" t="s">
        <v>3215</v>
      </c>
      <c r="G60" s="58" t="s">
        <v>4003</v>
      </c>
      <c r="H60" s="928" t="e">
        <v>#N/A</v>
      </c>
      <c r="I60" s="928" t="e">
        <v>#N/A</v>
      </c>
      <c r="J60" s="928" t="e">
        <v>#N/A</v>
      </c>
      <c r="K60" s="922" t="e">
        <v>#N/A</v>
      </c>
      <c r="L60" s="928" t="e">
        <v>#N/A</v>
      </c>
      <c r="M60" s="935" t="e">
        <f t="shared" si="1"/>
        <v>#N/A</v>
      </c>
      <c r="N60" s="946"/>
      <c r="O60" s="944"/>
      <c r="P60" s="944"/>
      <c r="Q60" s="1112"/>
      <c r="R60" s="938"/>
    </row>
    <row r="61" spans="1:18" s="8" customFormat="1" ht="12.75" customHeight="1">
      <c r="A61" s="1048" t="e">
        <v>#N/A</v>
      </c>
      <c r="B61" s="1005" t="e">
        <v>#N/A</v>
      </c>
      <c r="C61" s="1005" t="e">
        <v>#N/A</v>
      </c>
      <c r="D61" s="922" t="e">
        <v>#N/A</v>
      </c>
      <c r="E61" s="928" t="e">
        <v>#N/A</v>
      </c>
      <c r="F61" s="49" t="s">
        <v>3217</v>
      </c>
      <c r="G61" s="58" t="s">
        <v>4004</v>
      </c>
      <c r="H61" s="928" t="e">
        <v>#N/A</v>
      </c>
      <c r="I61" s="928" t="e">
        <v>#N/A</v>
      </c>
      <c r="J61" s="928" t="e">
        <v>#N/A</v>
      </c>
      <c r="K61" s="922" t="e">
        <v>#N/A</v>
      </c>
      <c r="L61" s="928" t="e">
        <v>#N/A</v>
      </c>
      <c r="M61" s="935" t="e">
        <f t="shared" ref="M61:M68" si="2">IF(VLOOKUP($A61,MDI,20,0)=0,"",VLOOKUP($A61,MDI,20,0))</f>
        <v>#N/A</v>
      </c>
      <c r="N61" s="946"/>
      <c r="O61" s="944"/>
      <c r="P61" s="944"/>
      <c r="Q61" s="1112"/>
      <c r="R61" s="938"/>
    </row>
    <row r="62" spans="1:18" s="8" customFormat="1" ht="12.75" customHeight="1">
      <c r="A62" s="1048" t="e">
        <v>#N/A</v>
      </c>
      <c r="B62" s="1005" t="e">
        <v>#N/A</v>
      </c>
      <c r="C62" s="1005" t="e">
        <v>#N/A</v>
      </c>
      <c r="D62" s="922" t="e">
        <v>#N/A</v>
      </c>
      <c r="E62" s="928" t="e">
        <v>#N/A</v>
      </c>
      <c r="F62" s="49" t="s">
        <v>3219</v>
      </c>
      <c r="G62" s="58" t="s">
        <v>4005</v>
      </c>
      <c r="H62" s="928" t="e">
        <v>#N/A</v>
      </c>
      <c r="I62" s="928" t="e">
        <v>#N/A</v>
      </c>
      <c r="J62" s="928" t="e">
        <v>#N/A</v>
      </c>
      <c r="K62" s="922" t="e">
        <v>#N/A</v>
      </c>
      <c r="L62" s="928" t="e">
        <v>#N/A</v>
      </c>
      <c r="M62" s="935" t="e">
        <f t="shared" si="2"/>
        <v>#N/A</v>
      </c>
      <c r="N62" s="946"/>
      <c r="O62" s="944"/>
      <c r="P62" s="944"/>
      <c r="Q62" s="1112"/>
      <c r="R62" s="938"/>
    </row>
    <row r="63" spans="1:18" s="8" customFormat="1" ht="12.75" customHeight="1">
      <c r="A63" s="1048" t="e">
        <v>#N/A</v>
      </c>
      <c r="B63" s="1005" t="e">
        <v>#N/A</v>
      </c>
      <c r="C63" s="1005" t="e">
        <v>#N/A</v>
      </c>
      <c r="D63" s="922" t="e">
        <v>#N/A</v>
      </c>
      <c r="E63" s="928" t="e">
        <v>#N/A</v>
      </c>
      <c r="F63" s="49" t="s">
        <v>3221</v>
      </c>
      <c r="G63" s="58" t="s">
        <v>4006</v>
      </c>
      <c r="H63" s="928" t="e">
        <v>#N/A</v>
      </c>
      <c r="I63" s="928" t="e">
        <v>#N/A</v>
      </c>
      <c r="J63" s="928" t="e">
        <v>#N/A</v>
      </c>
      <c r="K63" s="922" t="e">
        <v>#N/A</v>
      </c>
      <c r="L63" s="928" t="e">
        <v>#N/A</v>
      </c>
      <c r="M63" s="935" t="e">
        <f t="shared" si="2"/>
        <v>#N/A</v>
      </c>
      <c r="N63" s="946"/>
      <c r="O63" s="944"/>
      <c r="P63" s="944"/>
      <c r="Q63" s="1112"/>
      <c r="R63" s="938"/>
    </row>
    <row r="64" spans="1:18" s="8" customFormat="1" ht="12.75" customHeight="1">
      <c r="A64" s="1048" t="e">
        <v>#N/A</v>
      </c>
      <c r="B64" s="1005" t="e">
        <v>#N/A</v>
      </c>
      <c r="C64" s="1005" t="e">
        <v>#N/A</v>
      </c>
      <c r="D64" s="922" t="e">
        <v>#N/A</v>
      </c>
      <c r="E64" s="928" t="e">
        <v>#N/A</v>
      </c>
      <c r="F64" s="49" t="s">
        <v>3223</v>
      </c>
      <c r="G64" s="58" t="s">
        <v>4007</v>
      </c>
      <c r="H64" s="928" t="e">
        <v>#N/A</v>
      </c>
      <c r="I64" s="928" t="e">
        <v>#N/A</v>
      </c>
      <c r="J64" s="928" t="e">
        <v>#N/A</v>
      </c>
      <c r="K64" s="922" t="e">
        <v>#N/A</v>
      </c>
      <c r="L64" s="928" t="e">
        <v>#N/A</v>
      </c>
      <c r="M64" s="935" t="e">
        <f t="shared" si="2"/>
        <v>#N/A</v>
      </c>
      <c r="N64" s="946"/>
      <c r="O64" s="944"/>
      <c r="P64" s="944"/>
      <c r="Q64" s="1112"/>
      <c r="R64" s="938"/>
    </row>
    <row r="65" spans="1:18" s="8" customFormat="1" ht="12.75" customHeight="1">
      <c r="A65" s="1048" t="e">
        <v>#N/A</v>
      </c>
      <c r="B65" s="1005" t="e">
        <v>#N/A</v>
      </c>
      <c r="C65" s="1005" t="e">
        <v>#N/A</v>
      </c>
      <c r="D65" s="922" t="e">
        <v>#N/A</v>
      </c>
      <c r="E65" s="928" t="e">
        <v>#N/A</v>
      </c>
      <c r="F65" s="49" t="s">
        <v>4008</v>
      </c>
      <c r="G65" s="58" t="s">
        <v>4009</v>
      </c>
      <c r="H65" s="928" t="e">
        <v>#N/A</v>
      </c>
      <c r="I65" s="928" t="e">
        <v>#N/A</v>
      </c>
      <c r="J65" s="928" t="e">
        <v>#N/A</v>
      </c>
      <c r="K65" s="922" t="e">
        <v>#N/A</v>
      </c>
      <c r="L65" s="928" t="e">
        <v>#N/A</v>
      </c>
      <c r="M65" s="935" t="e">
        <f t="shared" si="2"/>
        <v>#N/A</v>
      </c>
      <c r="N65" s="946"/>
      <c r="O65" s="944"/>
      <c r="P65" s="944"/>
      <c r="Q65" s="1112"/>
      <c r="R65" s="938"/>
    </row>
    <row r="66" spans="1:18" s="8" customFormat="1" ht="195" customHeight="1">
      <c r="A66" s="16" t="s">
        <v>4218</v>
      </c>
      <c r="B66" s="187" t="s">
        <v>4011</v>
      </c>
      <c r="C66" s="278" t="s">
        <v>4012</v>
      </c>
      <c r="D66" s="271" t="s">
        <v>4013</v>
      </c>
      <c r="E66" s="49" t="s">
        <v>4014</v>
      </c>
      <c r="F66" s="39"/>
      <c r="G66" s="9"/>
      <c r="H66" s="49" t="s">
        <v>25</v>
      </c>
      <c r="I66" s="49" t="s">
        <v>2138</v>
      </c>
      <c r="J66" s="49" t="s">
        <v>2148</v>
      </c>
      <c r="K66" s="58" t="s">
        <v>4015</v>
      </c>
      <c r="L66" s="39" t="s">
        <v>195</v>
      </c>
      <c r="M66" s="64" t="str">
        <f t="shared" si="2"/>
        <v>CYP30113 - Record rejected - Organisation Site Identifier (Of Treatment) has incorrect data format. Group Session Identifier=&lt;C301010&gt;
CYP30114 - Warning - Organisation Site Identifier (Of Treatment) is not in national organisation tables as a "live" organisation at any point during the reporting period. Group Session Identifier=&lt;C301010&gt; Organisation Site Identifier (Of Treatment)=&lt;C301906&gt;</v>
      </c>
      <c r="N66" s="78"/>
      <c r="O66" s="108" t="s">
        <v>2140</v>
      </c>
      <c r="P66" s="108" t="s">
        <v>2140</v>
      </c>
      <c r="Q66" s="261" t="s">
        <v>2140</v>
      </c>
      <c r="R66" s="108" t="s">
        <v>32</v>
      </c>
    </row>
    <row r="67" spans="1:18" s="8" customFormat="1" ht="80.25" customHeight="1">
      <c r="A67" s="16" t="s">
        <v>4219</v>
      </c>
      <c r="B67" s="188" t="s">
        <v>996</v>
      </c>
      <c r="C67" s="91" t="s">
        <v>4126</v>
      </c>
      <c r="D67" s="64" t="s">
        <v>4127</v>
      </c>
      <c r="E67" s="39" t="s">
        <v>146</v>
      </c>
      <c r="F67" s="70"/>
      <c r="G67" s="71"/>
      <c r="H67" s="39" t="s">
        <v>25</v>
      </c>
      <c r="I67" s="39" t="s">
        <v>2138</v>
      </c>
      <c r="J67" s="39" t="s">
        <v>25</v>
      </c>
      <c r="K67" s="64" t="s">
        <v>1294</v>
      </c>
      <c r="L67" s="39" t="s">
        <v>195</v>
      </c>
      <c r="M67" s="64" t="str">
        <f t="shared" si="2"/>
        <v>CYP30118 - Record rejected - Care Professional Local Identifier has incorrect data format. Group Session Identifier=&lt;C301010&gt;</v>
      </c>
      <c r="N67" s="78"/>
      <c r="O67" s="108" t="s">
        <v>2140</v>
      </c>
      <c r="P67" s="108" t="s">
        <v>2140</v>
      </c>
      <c r="Q67" s="261" t="s">
        <v>2140</v>
      </c>
      <c r="R67" s="108" t="s">
        <v>32</v>
      </c>
    </row>
    <row r="68" spans="1:18" s="72" customFormat="1" ht="105" customHeight="1">
      <c r="A68" s="16" t="s">
        <v>197</v>
      </c>
      <c r="B68" s="91" t="s">
        <v>142</v>
      </c>
      <c r="C68" s="91" t="s">
        <v>3132</v>
      </c>
      <c r="D68" s="70" t="s">
        <v>3133</v>
      </c>
      <c r="E68" s="68" t="s">
        <v>146</v>
      </c>
      <c r="F68" s="545"/>
      <c r="G68" s="30"/>
      <c r="H68" s="68" t="s">
        <v>25</v>
      </c>
      <c r="I68" s="68" t="s">
        <v>2138</v>
      </c>
      <c r="J68" s="68" t="s">
        <v>25</v>
      </c>
      <c r="K68" s="58" t="s">
        <v>1294</v>
      </c>
      <c r="L68" s="39" t="s">
        <v>195</v>
      </c>
      <c r="M68" s="64" t="str">
        <f t="shared" si="2"/>
        <v>CYP30117 - Record rejected - NHS Service Agreement Line Identifier has incorrect data format. Group Session Identifier=&lt;C301010&gt;</v>
      </c>
      <c r="N68" s="78"/>
      <c r="O68" s="108" t="s">
        <v>2140</v>
      </c>
      <c r="P68" s="108" t="s">
        <v>2140</v>
      </c>
      <c r="Q68" s="261" t="s">
        <v>2140</v>
      </c>
      <c r="R68" s="108" t="s">
        <v>39</v>
      </c>
    </row>
    <row r="69" spans="1:18" s="8" customFormat="1" ht="30.6">
      <c r="A69" s="191" t="s">
        <v>4220</v>
      </c>
      <c r="B69" s="191" t="s">
        <v>2174</v>
      </c>
      <c r="C69" s="318" t="s">
        <v>2175</v>
      </c>
      <c r="D69" s="124" t="s">
        <v>2176</v>
      </c>
      <c r="E69" s="125" t="s">
        <v>2177</v>
      </c>
      <c r="F69" s="33"/>
      <c r="G69" s="34"/>
      <c r="H69" s="34"/>
      <c r="I69" s="34"/>
      <c r="J69" s="34"/>
      <c r="K69" s="34"/>
      <c r="L69" s="130" t="s">
        <v>1027</v>
      </c>
      <c r="M69" s="135"/>
      <c r="N69" s="124" t="s">
        <v>2178</v>
      </c>
      <c r="O69" s="126" t="s">
        <v>2179</v>
      </c>
      <c r="P69" s="126" t="s">
        <v>2179</v>
      </c>
      <c r="Q69" s="644" t="s">
        <v>2140</v>
      </c>
      <c r="R69" s="136" t="s">
        <v>2180</v>
      </c>
    </row>
    <row r="70" spans="1:18" s="8" customFormat="1" ht="57" customHeight="1">
      <c r="A70" s="192" t="s">
        <v>887</v>
      </c>
      <c r="B70" s="194" t="s">
        <v>888</v>
      </c>
      <c r="C70" s="192" t="s">
        <v>4221</v>
      </c>
      <c r="D70" s="124" t="s">
        <v>2183</v>
      </c>
      <c r="E70" s="125" t="s">
        <v>829</v>
      </c>
      <c r="F70" s="131"/>
      <c r="G70" s="34"/>
      <c r="H70" s="34"/>
      <c r="I70" s="34"/>
      <c r="J70" s="34"/>
      <c r="K70" s="34"/>
      <c r="L70" s="130" t="s">
        <v>1027</v>
      </c>
      <c r="M70" s="135"/>
      <c r="N70" s="124" t="s">
        <v>2184</v>
      </c>
      <c r="O70" s="126" t="s">
        <v>2179</v>
      </c>
      <c r="P70" s="126" t="s">
        <v>2140</v>
      </c>
      <c r="Q70" s="644" t="s">
        <v>2140</v>
      </c>
      <c r="R70" s="136" t="s">
        <v>42</v>
      </c>
    </row>
    <row r="71" spans="1:18" s="8" customFormat="1" ht="45" customHeight="1">
      <c r="A71" s="192" t="s">
        <v>4222</v>
      </c>
      <c r="B71" s="194" t="s">
        <v>2143</v>
      </c>
      <c r="C71" s="192" t="s">
        <v>2144</v>
      </c>
      <c r="D71" s="128" t="s">
        <v>2585</v>
      </c>
      <c r="E71" s="32" t="s">
        <v>2586</v>
      </c>
      <c r="F71" s="33"/>
      <c r="G71" s="34"/>
      <c r="H71" s="34"/>
      <c r="I71" s="34"/>
      <c r="J71" s="34"/>
      <c r="K71" s="34"/>
      <c r="L71" s="32" t="s">
        <v>1027</v>
      </c>
      <c r="M71" s="34"/>
      <c r="N71" s="128" t="s">
        <v>2587</v>
      </c>
      <c r="O71" s="136" t="s">
        <v>2179</v>
      </c>
      <c r="P71" s="136" t="s">
        <v>2140</v>
      </c>
      <c r="Q71" s="137" t="s">
        <v>2140</v>
      </c>
      <c r="R71" s="136" t="s">
        <v>2192</v>
      </c>
    </row>
    <row r="72" spans="1:18" s="8" customFormat="1" ht="39.75" customHeight="1">
      <c r="A72" s="192" t="s">
        <v>886</v>
      </c>
      <c r="B72" s="194" t="s">
        <v>816</v>
      </c>
      <c r="C72" s="192" t="s">
        <v>2185</v>
      </c>
      <c r="D72" s="128" t="s">
        <v>2186</v>
      </c>
      <c r="E72" s="32" t="s">
        <v>818</v>
      </c>
      <c r="F72" s="304"/>
      <c r="G72" s="304"/>
      <c r="H72" s="34"/>
      <c r="I72" s="34"/>
      <c r="J72" s="34"/>
      <c r="K72" s="34"/>
      <c r="L72" s="32" t="s">
        <v>1027</v>
      </c>
      <c r="M72" s="34"/>
      <c r="N72" s="128" t="s">
        <v>2187</v>
      </c>
      <c r="O72" s="136" t="s">
        <v>2179</v>
      </c>
      <c r="P72" s="136" t="s">
        <v>2140</v>
      </c>
      <c r="Q72" s="137" t="s">
        <v>2140</v>
      </c>
      <c r="R72" s="136" t="s">
        <v>42</v>
      </c>
    </row>
    <row r="73" spans="1:18" ht="79.349999999999994" customHeight="1">
      <c r="A73" s="192" t="s">
        <v>4223</v>
      </c>
      <c r="B73" s="194" t="s">
        <v>804</v>
      </c>
      <c r="C73" s="317" t="s">
        <v>2201</v>
      </c>
      <c r="D73" s="305" t="s">
        <v>2202</v>
      </c>
      <c r="E73" s="304" t="s">
        <v>806</v>
      </c>
      <c r="F73" s="304"/>
      <c r="G73" s="304"/>
      <c r="H73" s="304"/>
      <c r="I73" s="304"/>
      <c r="J73" s="304"/>
      <c r="K73" s="304"/>
      <c r="L73" s="304" t="s">
        <v>1027</v>
      </c>
      <c r="M73" s="304"/>
      <c r="N73" s="305" t="s">
        <v>4224</v>
      </c>
      <c r="O73" s="136" t="s">
        <v>2179</v>
      </c>
      <c r="P73" s="136" t="s">
        <v>2179</v>
      </c>
      <c r="Q73" s="137" t="s">
        <v>2140</v>
      </c>
      <c r="R73" s="136" t="s">
        <v>2141</v>
      </c>
    </row>
    <row r="74" spans="1:18">
      <c r="A74" s="238" t="s">
        <v>4225</v>
      </c>
      <c r="B74" s="234"/>
      <c r="C74" s="230"/>
      <c r="D74" s="227"/>
      <c r="E74" s="434"/>
      <c r="F74" s="227"/>
      <c r="G74" s="227"/>
      <c r="H74" s="227"/>
      <c r="I74" s="227"/>
      <c r="J74" s="227"/>
      <c r="K74" s="227"/>
      <c r="L74" s="227"/>
      <c r="M74" s="227"/>
      <c r="N74" s="227"/>
      <c r="O74" s="227"/>
      <c r="P74" s="227"/>
      <c r="Q74" s="227"/>
      <c r="R74" s="228"/>
    </row>
  </sheetData>
  <mergeCells count="36">
    <mergeCell ref="C20:C65"/>
    <mergeCell ref="C10:C18"/>
    <mergeCell ref="E10:E18"/>
    <mergeCell ref="D10:D18"/>
    <mergeCell ref="R10:R18"/>
    <mergeCell ref="P20:P65"/>
    <mergeCell ref="Q20:Q65"/>
    <mergeCell ref="R20:R65"/>
    <mergeCell ref="P10:P18"/>
    <mergeCell ref="Q10:Q18"/>
    <mergeCell ref="N20:N65"/>
    <mergeCell ref="O10:O18"/>
    <mergeCell ref="O20:O65"/>
    <mergeCell ref="H3:K3"/>
    <mergeCell ref="N10:N18"/>
    <mergeCell ref="F3:G3"/>
    <mergeCell ref="A10:A18"/>
    <mergeCell ref="B20:B65"/>
    <mergeCell ref="D20:D65"/>
    <mergeCell ref="M10:M18"/>
    <mergeCell ref="L20:L65"/>
    <mergeCell ref="M20:M65"/>
    <mergeCell ref="K20:K65"/>
    <mergeCell ref="A20:A65"/>
    <mergeCell ref="E20:E65"/>
    <mergeCell ref="H20:H65"/>
    <mergeCell ref="I20:I65"/>
    <mergeCell ref="J20:J65"/>
    <mergeCell ref="B10:B18"/>
    <mergeCell ref="O4:Q4"/>
    <mergeCell ref="H4:K4"/>
    <mergeCell ref="I10:I18"/>
    <mergeCell ref="J10:J18"/>
    <mergeCell ref="K10:K18"/>
    <mergeCell ref="L10:L18"/>
    <mergeCell ref="H10:H18"/>
  </mergeCells>
  <pageMargins left="0.23622047244094491" right="0.23622047244094491" top="0.74803149606299213" bottom="0.74803149606299213" header="0.31496062992125984" footer="0.31496062992125984"/>
  <pageSetup paperSize="8" scale="44"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1" stopIfTrue="1" id="{A21BC91E-4CF8-44B3-8A73-159FEF8A4930}">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2067FF49-38CD-47DD-8A41-D8E1F16480E2}">
            <xm:f>'C:\Windows\system32\IC.Green.Net\IC_User_DFS\Users\deel1\Desktop\[Maternity Services Data Set Technical Output Specification.xlsm]MAT101Booking'!#REF!=yes</xm:f>
            <x14:dxf>
              <fill>
                <patternFill>
                  <bgColor indexed="43"/>
                </patternFill>
              </fill>
            </x14:dxf>
          </x14:cfRule>
          <xm:sqref>N69</xm:sqref>
        </x14:conditionalFormatting>
        <x14:conditionalFormatting xmlns:xm="http://schemas.microsoft.com/office/excel/2006/main">
          <x14:cfRule type="expression" priority="3" stopIfTrue="1" id="{3A97CDCB-40B4-4C9E-9309-E786CB9B226D}">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63012D31-65F4-4BF9-AD79-88F20FFF03AB}">
            <xm:f>'C:\Windows\system32\IC.Green.Net\IC_User_DFS\Users\deel1\Desktop\[Maternity Services Data Set Technical Output Specification.xlsm]MAT101Booking'!#REF!=yes</xm:f>
            <x14:dxf>
              <fill>
                <patternFill>
                  <bgColor indexed="43"/>
                </patternFill>
              </fill>
            </x14:dxf>
          </x14:cfRule>
          <xm:sqref>N70</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2">
    <tabColor rgb="FF4F81BD"/>
    <pageSetUpPr fitToPage="1"/>
  </sheetPr>
  <dimension ref="A1:R25"/>
  <sheetViews>
    <sheetView zoomScaleNormal="100" workbookViewId="0"/>
  </sheetViews>
  <sheetFormatPr defaultRowHeight="13.2"/>
  <cols>
    <col min="1" max="1" width="9.5546875" customWidth="1"/>
    <col min="2" max="2" width="17.44140625" customWidth="1"/>
    <col min="3" max="3" width="14" customWidth="1"/>
    <col min="4" max="4" width="31.44140625" customWidth="1"/>
    <col min="5" max="5" width="14" style="12" customWidth="1"/>
    <col min="6" max="6" width="10.77734375" customWidth="1"/>
    <col min="7" max="7" width="30.77734375" customWidth="1"/>
    <col min="8" max="9" width="11.5546875" customWidth="1"/>
    <col min="10" max="10" width="10.21875" customWidth="1"/>
    <col min="11" max="11" width="32.77734375" customWidth="1"/>
    <col min="12" max="12" width="14.21875" style="7" customWidth="1"/>
    <col min="13" max="13" width="102" customWidth="1"/>
    <col min="14" max="14" width="43.77734375" customWidth="1"/>
    <col min="15" max="15" width="13.77734375" customWidth="1"/>
    <col min="16" max="16" width="12.5546875" customWidth="1"/>
    <col min="17" max="17" width="13.77734375" customWidth="1"/>
    <col min="18" max="18" width="13.21875" customWidth="1"/>
  </cols>
  <sheetData>
    <row r="1" spans="1:18" s="12" customFormat="1">
      <c r="A1" s="490" t="s">
        <v>2075</v>
      </c>
      <c r="B1" s="490" t="s">
        <v>2075</v>
      </c>
      <c r="C1" s="490" t="s">
        <v>2075</v>
      </c>
      <c r="D1" s="490" t="s">
        <v>2075</v>
      </c>
      <c r="E1" s="490" t="s">
        <v>2075</v>
      </c>
      <c r="F1" s="490" t="s">
        <v>2075</v>
      </c>
      <c r="G1" s="490" t="s">
        <v>2075</v>
      </c>
      <c r="H1" s="490" t="s">
        <v>2078</v>
      </c>
      <c r="I1" s="490" t="s">
        <v>2078</v>
      </c>
      <c r="J1" s="490" t="s">
        <v>2078</v>
      </c>
      <c r="K1" s="490" t="s">
        <v>2078</v>
      </c>
      <c r="L1" s="490" t="s">
        <v>2075</v>
      </c>
      <c r="M1" s="490" t="s">
        <v>2078</v>
      </c>
      <c r="N1" s="490" t="s">
        <v>2078</v>
      </c>
      <c r="O1" s="490" t="s">
        <v>2078</v>
      </c>
      <c r="P1" s="490" t="s">
        <v>2078</v>
      </c>
      <c r="Q1" s="490" t="s">
        <v>2078</v>
      </c>
      <c r="R1" s="490" t="s">
        <v>2075</v>
      </c>
    </row>
    <row r="2" spans="1:18" s="8" customFormat="1" ht="10.199999999999999">
      <c r="A2" s="238" t="s">
        <v>4226</v>
      </c>
      <c r="B2" s="234"/>
      <c r="C2" s="230"/>
      <c r="D2" s="227"/>
      <c r="E2" s="434"/>
      <c r="F2" s="227"/>
      <c r="G2" s="227"/>
      <c r="H2" s="227"/>
      <c r="I2" s="227"/>
      <c r="J2" s="227"/>
      <c r="K2" s="227"/>
      <c r="L2" s="227"/>
      <c r="M2" s="228"/>
      <c r="N2" s="227"/>
      <c r="O2" s="227"/>
      <c r="P2" s="227"/>
      <c r="Q2" s="227"/>
      <c r="R2" s="229"/>
    </row>
    <row r="3" spans="1:18" ht="159" customHeight="1">
      <c r="A3" s="611" t="s">
        <v>890</v>
      </c>
      <c r="B3" s="611"/>
      <c r="C3" s="611"/>
      <c r="D3" s="611"/>
      <c r="E3" s="612"/>
      <c r="F3" s="1114" t="s">
        <v>4227</v>
      </c>
      <c r="G3" s="1115"/>
      <c r="H3" s="1114" t="s">
        <v>4228</v>
      </c>
      <c r="I3" s="1115"/>
      <c r="J3" s="1115"/>
      <c r="K3" s="1116"/>
      <c r="L3" s="613" t="s">
        <v>2952</v>
      </c>
      <c r="M3" s="614" t="str">
        <f>"Group-level error/warning messages:"&amp;"
"&amp;IF(VLOOKUP(LEFT($A3,6),MDI,20,0)=0,"",VLOOKUP(LEFT($A3,6),MDI,20,0))</f>
        <v>Group-level error/warning messages:
CYP40101 - Group rejected - No valid CYP001 group transmitted for this Local Patient Identifier (Extended). Local Patient Identifier (Extended)=&lt;C401901&gt;
CYP40108 - Group rejected - More than one CYP401 provided for this Local Patient Identifier (Extended) + Special Educational Need Type combination. Local Patient Identifier (Extended)=&lt;C401901&gt; Special Educational Need Type=&lt;C401010&gt;
CYP40109 - Group rejected - The patient identified by this Local Patient Identifier (Extended) in the CYP001 table is 19 years or older at the Reporting Period Start Date. Local Patient Identifier (Extended)=&lt;C401901&gt; Person Birth Date=&lt;C001060&gt; Reporting Period Start Date=&lt;C000040&gt;
CYP40110 - Group rejected - The CYP001 group transmitted for this Local Patient Identifier (Extended) has a blank Person Birth Date. Local Patient Identifier (Extended)=&lt;C401901&gt;</v>
      </c>
      <c r="N3" s="615"/>
      <c r="O3" s="615"/>
      <c r="P3" s="615"/>
      <c r="Q3" s="615"/>
      <c r="R3" s="616"/>
    </row>
    <row r="4" spans="1:18" ht="83.85" customHeight="1">
      <c r="A4" s="211" t="s">
        <v>2084</v>
      </c>
      <c r="B4" s="211" t="s">
        <v>2122</v>
      </c>
      <c r="C4" s="211" t="s">
        <v>162</v>
      </c>
      <c r="D4" s="211" t="s">
        <v>87</v>
      </c>
      <c r="E4" s="216" t="s">
        <v>116</v>
      </c>
      <c r="F4" s="216" t="s">
        <v>2092</v>
      </c>
      <c r="G4" s="211" t="s">
        <v>76</v>
      </c>
      <c r="H4" s="910" t="s">
        <v>2324</v>
      </c>
      <c r="I4" s="911"/>
      <c r="J4" s="911"/>
      <c r="K4" s="912"/>
      <c r="L4" s="213" t="s">
        <v>2124</v>
      </c>
      <c r="M4" s="211" t="s">
        <v>771</v>
      </c>
      <c r="N4" s="211" t="s">
        <v>2125</v>
      </c>
      <c r="O4" s="910" t="s">
        <v>2126</v>
      </c>
      <c r="P4" s="911"/>
      <c r="Q4" s="912"/>
      <c r="R4" s="211" t="s">
        <v>2115</v>
      </c>
    </row>
    <row r="5" spans="1:18" ht="41.25" customHeight="1">
      <c r="A5" s="211"/>
      <c r="B5" s="211"/>
      <c r="C5" s="211"/>
      <c r="D5" s="211"/>
      <c r="E5" s="216"/>
      <c r="F5" s="211"/>
      <c r="G5" s="211"/>
      <c r="H5" s="216" t="s">
        <v>2127</v>
      </c>
      <c r="I5" s="216" t="s">
        <v>2128</v>
      </c>
      <c r="J5" s="216" t="s">
        <v>2129</v>
      </c>
      <c r="K5" s="216" t="s">
        <v>767</v>
      </c>
      <c r="L5" s="213"/>
      <c r="M5" s="211"/>
      <c r="N5" s="211" t="s">
        <v>2130</v>
      </c>
      <c r="O5" s="211" t="s">
        <v>2131</v>
      </c>
      <c r="P5" s="211" t="s">
        <v>2132</v>
      </c>
      <c r="Q5" s="211" t="s">
        <v>2133</v>
      </c>
      <c r="R5" s="211"/>
    </row>
    <row r="6" spans="1:18" s="8" customFormat="1" ht="69.599999999999994" customHeight="1">
      <c r="A6" s="16" t="s">
        <v>4229</v>
      </c>
      <c r="B6" s="16" t="s">
        <v>969</v>
      </c>
      <c r="C6" s="16" t="s">
        <v>1124</v>
      </c>
      <c r="D6" s="58" t="s">
        <v>2325</v>
      </c>
      <c r="E6" s="49" t="s">
        <v>146</v>
      </c>
      <c r="F6" s="58"/>
      <c r="G6" s="58"/>
      <c r="H6" s="49" t="s">
        <v>2138</v>
      </c>
      <c r="I6" s="49" t="s">
        <v>2138</v>
      </c>
      <c r="J6" s="49" t="s">
        <v>25</v>
      </c>
      <c r="K6" s="58" t="s">
        <v>1294</v>
      </c>
      <c r="L6" s="39" t="s">
        <v>1148</v>
      </c>
      <c r="M6" s="64" t="str">
        <f t="shared" ref="M6:M15" si="0">IF(VLOOKUP($A6,MDI,20,0)=0,"",VLOOKUP($A6,MDI,20,0))</f>
        <v>CYP40102 - Record rejected - Local Patient Identifier (Extended) is blank.
CYP40103 - Record rejected - Local Patient Identifier (Extended) has incorrect data format. Local Patient Identifier (Extended)=&lt;C401901&gt;</v>
      </c>
      <c r="N6" s="78"/>
      <c r="O6" s="39" t="s">
        <v>2140</v>
      </c>
      <c r="P6" s="108" t="s">
        <v>2140</v>
      </c>
      <c r="Q6" s="108" t="s">
        <v>2140</v>
      </c>
      <c r="R6" s="108" t="s">
        <v>2141</v>
      </c>
    </row>
    <row r="7" spans="1:18" s="8" customFormat="1" ht="15" customHeight="1">
      <c r="A7" s="1002" t="s">
        <v>4230</v>
      </c>
      <c r="B7" s="1002" t="s">
        <v>4231</v>
      </c>
      <c r="C7" s="1002" t="s">
        <v>4232</v>
      </c>
      <c r="D7" s="921" t="s">
        <v>4233</v>
      </c>
      <c r="E7" s="927" t="s">
        <v>1213</v>
      </c>
      <c r="F7" s="49" t="s">
        <v>2339</v>
      </c>
      <c r="G7" s="58" t="s">
        <v>4234</v>
      </c>
      <c r="H7" s="927" t="s">
        <v>2138</v>
      </c>
      <c r="I7" s="927" t="s">
        <v>2138</v>
      </c>
      <c r="J7" s="927" t="s">
        <v>2148</v>
      </c>
      <c r="K7" s="921" t="s">
        <v>1294</v>
      </c>
      <c r="L7" s="927" t="s">
        <v>1148</v>
      </c>
      <c r="M7" s="935" t="str">
        <f t="shared" si="0"/>
        <v>CYP40104 - Record rejected - Special Educational Need Type is blank. Local Patient Identifier (Extended)=&lt;C401901&gt;
CYP40105 - Record rejected - Special Educational Need Type has incorrect data format. Local Patient Identifier (Extended)=&lt;C401901&gt;
CYP40106 - Warning - Special Educational Need Type contains an invalid national code. Local Patient Identifier=&lt;C401901&gt; Special Educational Need Type=&lt;C401010&gt;</v>
      </c>
      <c r="N7" s="937"/>
      <c r="O7" s="938" t="s">
        <v>2140</v>
      </c>
      <c r="P7" s="938" t="s">
        <v>2140</v>
      </c>
      <c r="Q7" s="938" t="s">
        <v>2140</v>
      </c>
      <c r="R7" s="938" t="s">
        <v>2432</v>
      </c>
    </row>
    <row r="8" spans="1:18" s="8" customFormat="1" ht="15" customHeight="1">
      <c r="A8" s="1003" t="e">
        <v>#N/A</v>
      </c>
      <c r="B8" s="1003" t="e">
        <v>#N/A</v>
      </c>
      <c r="C8" s="1003" t="e">
        <v>#N/A</v>
      </c>
      <c r="D8" s="922" t="e">
        <v>#N/A</v>
      </c>
      <c r="E8" s="928" t="e">
        <v>#N/A</v>
      </c>
      <c r="F8" s="49" t="s">
        <v>2342</v>
      </c>
      <c r="G8" s="58" t="s">
        <v>4235</v>
      </c>
      <c r="H8" s="928" t="e">
        <v>#N/A</v>
      </c>
      <c r="I8" s="928" t="e">
        <v>#N/A</v>
      </c>
      <c r="J8" s="928" t="e">
        <v>#N/A</v>
      </c>
      <c r="K8" s="922" t="e">
        <v>#N/A</v>
      </c>
      <c r="L8" s="928" t="e">
        <v>#N/A</v>
      </c>
      <c r="M8" s="935" t="e">
        <f t="shared" si="0"/>
        <v>#N/A</v>
      </c>
      <c r="N8" s="937"/>
      <c r="O8" s="938"/>
      <c r="P8" s="938"/>
      <c r="Q8" s="938"/>
      <c r="R8" s="938"/>
    </row>
    <row r="9" spans="1:18" s="8" customFormat="1" ht="15" customHeight="1">
      <c r="A9" s="1003" t="e">
        <v>#N/A</v>
      </c>
      <c r="B9" s="1003" t="e">
        <v>#N/A</v>
      </c>
      <c r="C9" s="1003" t="e">
        <v>#N/A</v>
      </c>
      <c r="D9" s="922" t="e">
        <v>#N/A</v>
      </c>
      <c r="E9" s="928" t="e">
        <v>#N/A</v>
      </c>
      <c r="F9" s="49" t="s">
        <v>2344</v>
      </c>
      <c r="G9" s="58" t="s">
        <v>4236</v>
      </c>
      <c r="H9" s="928" t="e">
        <v>#N/A</v>
      </c>
      <c r="I9" s="928" t="e">
        <v>#N/A</v>
      </c>
      <c r="J9" s="928" t="e">
        <v>#N/A</v>
      </c>
      <c r="K9" s="922" t="e">
        <v>#N/A</v>
      </c>
      <c r="L9" s="928" t="e">
        <v>#N/A</v>
      </c>
      <c r="M9" s="935" t="e">
        <f t="shared" si="0"/>
        <v>#N/A</v>
      </c>
      <c r="N9" s="937"/>
      <c r="O9" s="938"/>
      <c r="P9" s="938"/>
      <c r="Q9" s="938"/>
      <c r="R9" s="938"/>
    </row>
    <row r="10" spans="1:18" s="8" customFormat="1" ht="15" customHeight="1">
      <c r="A10" s="1003" t="e">
        <v>#N/A</v>
      </c>
      <c r="B10" s="1003" t="e">
        <v>#N/A</v>
      </c>
      <c r="C10" s="1003" t="e">
        <v>#N/A</v>
      </c>
      <c r="D10" s="922" t="e">
        <v>#N/A</v>
      </c>
      <c r="E10" s="928" t="e">
        <v>#N/A</v>
      </c>
      <c r="F10" s="49" t="s">
        <v>2346</v>
      </c>
      <c r="G10" s="58" t="s">
        <v>4237</v>
      </c>
      <c r="H10" s="928" t="e">
        <v>#N/A</v>
      </c>
      <c r="I10" s="928" t="e">
        <v>#N/A</v>
      </c>
      <c r="J10" s="928" t="e">
        <v>#N/A</v>
      </c>
      <c r="K10" s="922" t="e">
        <v>#N/A</v>
      </c>
      <c r="L10" s="928" t="e">
        <v>#N/A</v>
      </c>
      <c r="M10" s="935" t="e">
        <f t="shared" si="0"/>
        <v>#N/A</v>
      </c>
      <c r="N10" s="937"/>
      <c r="O10" s="938"/>
      <c r="P10" s="938"/>
      <c r="Q10" s="938"/>
      <c r="R10" s="938"/>
    </row>
    <row r="11" spans="1:18" s="8" customFormat="1" ht="15" customHeight="1">
      <c r="A11" s="1003" t="e">
        <v>#N/A</v>
      </c>
      <c r="B11" s="1003" t="e">
        <v>#N/A</v>
      </c>
      <c r="C11" s="1003" t="e">
        <v>#N/A</v>
      </c>
      <c r="D11" s="922" t="e">
        <v>#N/A</v>
      </c>
      <c r="E11" s="928" t="e">
        <v>#N/A</v>
      </c>
      <c r="F11" s="49" t="s">
        <v>2348</v>
      </c>
      <c r="G11" s="58" t="s">
        <v>4238</v>
      </c>
      <c r="H11" s="928" t="e">
        <v>#N/A</v>
      </c>
      <c r="I11" s="928" t="e">
        <v>#N/A</v>
      </c>
      <c r="J11" s="928" t="e">
        <v>#N/A</v>
      </c>
      <c r="K11" s="922" t="e">
        <v>#N/A</v>
      </c>
      <c r="L11" s="928" t="e">
        <v>#N/A</v>
      </c>
      <c r="M11" s="935" t="e">
        <f t="shared" si="0"/>
        <v>#N/A</v>
      </c>
      <c r="N11" s="937"/>
      <c r="O11" s="938"/>
      <c r="P11" s="938"/>
      <c r="Q11" s="938"/>
      <c r="R11" s="938"/>
    </row>
    <row r="12" spans="1:18" s="8" customFormat="1" ht="15" customHeight="1">
      <c r="A12" s="1003" t="e">
        <v>#N/A</v>
      </c>
      <c r="B12" s="1003" t="e">
        <v>#N/A</v>
      </c>
      <c r="C12" s="1003" t="e">
        <v>#N/A</v>
      </c>
      <c r="D12" s="922" t="e">
        <v>#N/A</v>
      </c>
      <c r="E12" s="928" t="e">
        <v>#N/A</v>
      </c>
      <c r="F12" s="49" t="s">
        <v>2350</v>
      </c>
      <c r="G12" s="58" t="s">
        <v>4239</v>
      </c>
      <c r="H12" s="928" t="e">
        <v>#N/A</v>
      </c>
      <c r="I12" s="928" t="e">
        <v>#N/A</v>
      </c>
      <c r="J12" s="928" t="e">
        <v>#N/A</v>
      </c>
      <c r="K12" s="922" t="e">
        <v>#N/A</v>
      </c>
      <c r="L12" s="928" t="e">
        <v>#N/A</v>
      </c>
      <c r="M12" s="935" t="e">
        <f t="shared" si="0"/>
        <v>#N/A</v>
      </c>
      <c r="N12" s="937"/>
      <c r="O12" s="938"/>
      <c r="P12" s="938"/>
      <c r="Q12" s="938"/>
      <c r="R12" s="938"/>
    </row>
    <row r="13" spans="1:18" s="8" customFormat="1" ht="15" customHeight="1">
      <c r="A13" s="1003" t="e">
        <v>#N/A</v>
      </c>
      <c r="B13" s="1003" t="e">
        <v>#N/A</v>
      </c>
      <c r="C13" s="1003" t="e">
        <v>#N/A</v>
      </c>
      <c r="D13" s="922" t="e">
        <v>#N/A</v>
      </c>
      <c r="E13" s="928" t="e">
        <v>#N/A</v>
      </c>
      <c r="F13" s="49" t="s">
        <v>2352</v>
      </c>
      <c r="G13" s="58" t="s">
        <v>4240</v>
      </c>
      <c r="H13" s="928" t="e">
        <v>#N/A</v>
      </c>
      <c r="I13" s="928" t="e">
        <v>#N/A</v>
      </c>
      <c r="J13" s="928" t="e">
        <v>#N/A</v>
      </c>
      <c r="K13" s="922" t="e">
        <v>#N/A</v>
      </c>
      <c r="L13" s="928" t="e">
        <v>#N/A</v>
      </c>
      <c r="M13" s="935" t="e">
        <f t="shared" si="0"/>
        <v>#N/A</v>
      </c>
      <c r="N13" s="937"/>
      <c r="O13" s="938"/>
      <c r="P13" s="938"/>
      <c r="Q13" s="938"/>
      <c r="R13" s="938"/>
    </row>
    <row r="14" spans="1:18" s="8" customFormat="1" ht="15" customHeight="1">
      <c r="A14" s="1003" t="e">
        <v>#N/A</v>
      </c>
      <c r="B14" s="1003" t="e">
        <v>#N/A</v>
      </c>
      <c r="C14" s="1003" t="e">
        <v>#N/A</v>
      </c>
      <c r="D14" s="922" t="e">
        <v>#N/A</v>
      </c>
      <c r="E14" s="928" t="e">
        <v>#N/A</v>
      </c>
      <c r="F14" s="49" t="s">
        <v>2354</v>
      </c>
      <c r="G14" s="58" t="s">
        <v>4241</v>
      </c>
      <c r="H14" s="928" t="e">
        <v>#N/A</v>
      </c>
      <c r="I14" s="928" t="e">
        <v>#N/A</v>
      </c>
      <c r="J14" s="928" t="e">
        <v>#N/A</v>
      </c>
      <c r="K14" s="922" t="e">
        <v>#N/A</v>
      </c>
      <c r="L14" s="928" t="e">
        <v>#N/A</v>
      </c>
      <c r="M14" s="935" t="e">
        <f t="shared" si="0"/>
        <v>#N/A</v>
      </c>
      <c r="N14" s="937"/>
      <c r="O14" s="938"/>
      <c r="P14" s="938"/>
      <c r="Q14" s="938"/>
      <c r="R14" s="938"/>
    </row>
    <row r="15" spans="1:18" s="8" customFormat="1" ht="24" customHeight="1">
      <c r="A15" s="828" t="e">
        <v>#N/A</v>
      </c>
      <c r="B15" s="828" t="e">
        <v>#N/A</v>
      </c>
      <c r="C15" s="828" t="e">
        <v>#N/A</v>
      </c>
      <c r="D15" s="923" t="e">
        <v>#N/A</v>
      </c>
      <c r="E15" s="929" t="e">
        <v>#N/A</v>
      </c>
      <c r="F15" s="49" t="s">
        <v>3059</v>
      </c>
      <c r="G15" s="58" t="s">
        <v>4242</v>
      </c>
      <c r="H15" s="929" t="e">
        <v>#N/A</v>
      </c>
      <c r="I15" s="929" t="e">
        <v>#N/A</v>
      </c>
      <c r="J15" s="929" t="e">
        <v>#N/A</v>
      </c>
      <c r="K15" s="923" t="e">
        <v>#N/A</v>
      </c>
      <c r="L15" s="929" t="e">
        <v>#N/A</v>
      </c>
      <c r="M15" s="935" t="e">
        <f t="shared" si="0"/>
        <v>#N/A</v>
      </c>
      <c r="N15" s="937"/>
      <c r="O15" s="938"/>
      <c r="P15" s="938"/>
      <c r="Q15" s="938"/>
      <c r="R15" s="938"/>
    </row>
    <row r="16" spans="1:18" s="8" customFormat="1" ht="30.6">
      <c r="A16" s="191" t="s">
        <v>4243</v>
      </c>
      <c r="B16" s="191" t="s">
        <v>2174</v>
      </c>
      <c r="C16" s="318" t="s">
        <v>2175</v>
      </c>
      <c r="D16" s="124" t="s">
        <v>2176</v>
      </c>
      <c r="E16" s="125" t="s">
        <v>2177</v>
      </c>
      <c r="F16" s="33"/>
      <c r="G16" s="34"/>
      <c r="H16" s="34"/>
      <c r="I16" s="34"/>
      <c r="J16" s="34"/>
      <c r="K16" s="34"/>
      <c r="L16" s="130" t="s">
        <v>1027</v>
      </c>
      <c r="M16" s="135"/>
      <c r="N16" s="124" t="s">
        <v>2178</v>
      </c>
      <c r="O16" s="126" t="s">
        <v>2179</v>
      </c>
      <c r="P16" s="126" t="s">
        <v>2179</v>
      </c>
      <c r="Q16" s="126" t="s">
        <v>2140</v>
      </c>
      <c r="R16" s="123" t="s">
        <v>2180</v>
      </c>
    </row>
    <row r="17" spans="1:18" s="8" customFormat="1" ht="68.25" customHeight="1">
      <c r="A17" s="192" t="s">
        <v>891</v>
      </c>
      <c r="B17" s="194" t="s">
        <v>822</v>
      </c>
      <c r="C17" s="194" t="s">
        <v>2580</v>
      </c>
      <c r="D17" s="174" t="s">
        <v>2581</v>
      </c>
      <c r="E17" s="252" t="s">
        <v>824</v>
      </c>
      <c r="F17" s="33"/>
      <c r="G17" s="34"/>
      <c r="H17" s="34"/>
      <c r="I17" s="34"/>
      <c r="J17" s="34"/>
      <c r="K17" s="34"/>
      <c r="L17" s="32" t="s">
        <v>1027</v>
      </c>
      <c r="M17" s="34"/>
      <c r="N17" s="174" t="s">
        <v>2582</v>
      </c>
      <c r="O17" s="136" t="s">
        <v>2179</v>
      </c>
      <c r="P17" s="136" t="s">
        <v>2140</v>
      </c>
      <c r="Q17" s="137" t="s">
        <v>2140</v>
      </c>
      <c r="R17" s="252" t="s">
        <v>42</v>
      </c>
    </row>
    <row r="18" spans="1:18" s="8" customFormat="1" ht="61.2">
      <c r="A18" s="192" t="s">
        <v>892</v>
      </c>
      <c r="B18" s="194" t="s">
        <v>893</v>
      </c>
      <c r="C18" s="194" t="s">
        <v>4244</v>
      </c>
      <c r="D18" s="124" t="s">
        <v>2183</v>
      </c>
      <c r="E18" s="125" t="s">
        <v>829</v>
      </c>
      <c r="F18" s="33"/>
      <c r="G18" s="34"/>
      <c r="H18" s="34"/>
      <c r="I18" s="34"/>
      <c r="J18" s="34"/>
      <c r="K18" s="34"/>
      <c r="L18" s="130" t="s">
        <v>1027</v>
      </c>
      <c r="M18" s="135"/>
      <c r="N18" s="124" t="s">
        <v>2184</v>
      </c>
      <c r="O18" s="126" t="s">
        <v>2179</v>
      </c>
      <c r="P18" s="126" t="s">
        <v>2140</v>
      </c>
      <c r="Q18" s="126" t="s">
        <v>2140</v>
      </c>
      <c r="R18" s="123" t="s">
        <v>42</v>
      </c>
    </row>
    <row r="19" spans="1:18" s="8" customFormat="1" ht="45" customHeight="1">
      <c r="A19" s="192" t="s">
        <v>4245</v>
      </c>
      <c r="B19" s="194" t="s">
        <v>2143</v>
      </c>
      <c r="C19" s="194" t="s">
        <v>2144</v>
      </c>
      <c r="D19" s="128" t="s">
        <v>2585</v>
      </c>
      <c r="E19" s="32" t="s">
        <v>2586</v>
      </c>
      <c r="F19" s="131"/>
      <c r="G19" s="34"/>
      <c r="H19" s="34"/>
      <c r="I19" s="34"/>
      <c r="J19" s="34"/>
      <c r="K19" s="34"/>
      <c r="L19" s="32" t="s">
        <v>1027</v>
      </c>
      <c r="M19" s="34"/>
      <c r="N19" s="128" t="s">
        <v>2587</v>
      </c>
      <c r="O19" s="136" t="s">
        <v>2179</v>
      </c>
      <c r="P19" s="136" t="s">
        <v>2140</v>
      </c>
      <c r="Q19" s="136" t="s">
        <v>2140</v>
      </c>
      <c r="R19" s="123" t="s">
        <v>2192</v>
      </c>
    </row>
    <row r="20" spans="1:18" s="8" customFormat="1" ht="45" customHeight="1">
      <c r="A20" s="192" t="s">
        <v>4246</v>
      </c>
      <c r="B20" s="194" t="s">
        <v>2589</v>
      </c>
      <c r="C20" s="194" t="s">
        <v>2590</v>
      </c>
      <c r="D20" s="128" t="s">
        <v>2591</v>
      </c>
      <c r="E20" s="32" t="s">
        <v>2592</v>
      </c>
      <c r="F20" s="33"/>
      <c r="G20" s="34"/>
      <c r="H20" s="34"/>
      <c r="I20" s="34"/>
      <c r="J20" s="34"/>
      <c r="K20" s="34"/>
      <c r="L20" s="32" t="s">
        <v>1027</v>
      </c>
      <c r="M20" s="32"/>
      <c r="N20" s="128" t="s">
        <v>2593</v>
      </c>
      <c r="O20" s="136" t="s">
        <v>2179</v>
      </c>
      <c r="P20" s="136" t="s">
        <v>2179</v>
      </c>
      <c r="Q20" s="136" t="s">
        <v>2140</v>
      </c>
      <c r="R20" s="136" t="s">
        <v>2180</v>
      </c>
    </row>
    <row r="21" spans="1:18" s="8" customFormat="1" ht="39.75" customHeight="1">
      <c r="A21" s="192" t="s">
        <v>889</v>
      </c>
      <c r="B21" s="194" t="s">
        <v>816</v>
      </c>
      <c r="C21" s="194" t="s">
        <v>2185</v>
      </c>
      <c r="D21" s="128" t="s">
        <v>2186</v>
      </c>
      <c r="E21" s="32" t="s">
        <v>818</v>
      </c>
      <c r="F21" s="33"/>
      <c r="G21" s="34"/>
      <c r="H21" s="34"/>
      <c r="I21" s="34"/>
      <c r="J21" s="34"/>
      <c r="K21" s="34"/>
      <c r="L21" s="32" t="s">
        <v>1027</v>
      </c>
      <c r="M21" s="34"/>
      <c r="N21" s="128" t="s">
        <v>2187</v>
      </c>
      <c r="O21" s="136" t="s">
        <v>2179</v>
      </c>
      <c r="P21" s="136" t="s">
        <v>2140</v>
      </c>
      <c r="Q21" s="137" t="s">
        <v>2140</v>
      </c>
      <c r="R21" s="136" t="s">
        <v>42</v>
      </c>
    </row>
    <row r="22" spans="1:18" ht="20.399999999999999">
      <c r="A22" s="315" t="s">
        <v>4247</v>
      </c>
      <c r="B22" s="192" t="s">
        <v>1013</v>
      </c>
      <c r="C22" s="192" t="s">
        <v>2678</v>
      </c>
      <c r="D22" s="128" t="s">
        <v>2679</v>
      </c>
      <c r="E22" s="32" t="s">
        <v>2154</v>
      </c>
      <c r="F22" s="307"/>
      <c r="G22" s="307"/>
      <c r="H22" s="307"/>
      <c r="I22" s="307"/>
      <c r="J22" s="307"/>
      <c r="K22" s="307"/>
      <c r="L22" s="136" t="s">
        <v>1027</v>
      </c>
      <c r="M22" s="307"/>
      <c r="N22" s="306" t="s">
        <v>2680</v>
      </c>
      <c r="O22" s="136" t="s">
        <v>2179</v>
      </c>
      <c r="P22" s="136" t="s">
        <v>2179</v>
      </c>
      <c r="Q22" s="314" t="s">
        <v>2179</v>
      </c>
      <c r="R22" s="136" t="s">
        <v>2180</v>
      </c>
    </row>
    <row r="23" spans="1:18" ht="162.75" customHeight="1">
      <c r="A23" s="315" t="s">
        <v>4248</v>
      </c>
      <c r="B23" s="192" t="s">
        <v>1017</v>
      </c>
      <c r="C23" s="192" t="s">
        <v>2682</v>
      </c>
      <c r="D23" s="128" t="s">
        <v>4249</v>
      </c>
      <c r="E23" s="32" t="s">
        <v>2154</v>
      </c>
      <c r="F23" s="307"/>
      <c r="G23" s="307"/>
      <c r="H23" s="307"/>
      <c r="I23" s="307"/>
      <c r="J23" s="307"/>
      <c r="K23" s="307"/>
      <c r="L23" s="136" t="s">
        <v>1027</v>
      </c>
      <c r="M23" s="307"/>
      <c r="N23" s="145" t="s">
        <v>4250</v>
      </c>
      <c r="O23" s="136" t="s">
        <v>2179</v>
      </c>
      <c r="P23" s="136" t="s">
        <v>2179</v>
      </c>
      <c r="Q23" s="136" t="s">
        <v>2179</v>
      </c>
      <c r="R23" s="136" t="s">
        <v>2180</v>
      </c>
    </row>
    <row r="24" spans="1:18" s="8" customFormat="1" ht="71.400000000000006">
      <c r="A24" s="192" t="s">
        <v>4251</v>
      </c>
      <c r="B24" s="312" t="s">
        <v>804</v>
      </c>
      <c r="C24" s="317" t="s">
        <v>2201</v>
      </c>
      <c r="D24" s="128" t="s">
        <v>2202</v>
      </c>
      <c r="E24" s="304" t="s">
        <v>806</v>
      </c>
      <c r="F24" s="304"/>
      <c r="G24" s="304"/>
      <c r="H24" s="304"/>
      <c r="I24" s="304"/>
      <c r="J24" s="304"/>
      <c r="K24" s="304"/>
      <c r="L24" s="304" t="s">
        <v>1027</v>
      </c>
      <c r="M24" s="304"/>
      <c r="N24" s="305" t="s">
        <v>4252</v>
      </c>
      <c r="O24" s="136" t="s">
        <v>2179</v>
      </c>
      <c r="P24" s="136" t="s">
        <v>2179</v>
      </c>
      <c r="Q24" s="136" t="s">
        <v>2140</v>
      </c>
      <c r="R24" s="136" t="s">
        <v>2141</v>
      </c>
    </row>
    <row r="25" spans="1:18">
      <c r="A25" s="238" t="s">
        <v>4253</v>
      </c>
      <c r="B25" s="234"/>
      <c r="C25" s="230"/>
      <c r="D25" s="227"/>
      <c r="E25" s="434"/>
      <c r="F25" s="227"/>
      <c r="G25" s="227"/>
      <c r="H25" s="227"/>
      <c r="I25" s="227"/>
      <c r="J25" s="227"/>
      <c r="K25" s="227"/>
      <c r="L25" s="227"/>
      <c r="M25" s="227"/>
      <c r="N25" s="227"/>
      <c r="O25" s="227"/>
      <c r="P25" s="227"/>
      <c r="Q25" s="227"/>
      <c r="R25" s="229"/>
    </row>
  </sheetData>
  <mergeCells count="20">
    <mergeCell ref="A7:A15"/>
    <mergeCell ref="B7:B15"/>
    <mergeCell ref="C7:C15"/>
    <mergeCell ref="R7:R15"/>
    <mergeCell ref="N7:N15"/>
    <mergeCell ref="O7:O15"/>
    <mergeCell ref="P7:P15"/>
    <mergeCell ref="E7:E15"/>
    <mergeCell ref="Q7:Q15"/>
    <mergeCell ref="M7:M15"/>
    <mergeCell ref="I7:I15"/>
    <mergeCell ref="J7:J15"/>
    <mergeCell ref="K7:K15"/>
    <mergeCell ref="L7:L15"/>
    <mergeCell ref="F3:G3"/>
    <mergeCell ref="O4:Q4"/>
    <mergeCell ref="H3:K3"/>
    <mergeCell ref="H4:K4"/>
    <mergeCell ref="D7:D15"/>
    <mergeCell ref="H7:H15"/>
  </mergeCells>
  <pageMargins left="0.25" right="0.25" top="0.75" bottom="0.75" header="0.3" footer="0.3"/>
  <pageSetup paperSize="8" scale="44"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1" stopIfTrue="1" id="{0D63EC87-52C2-477C-950F-53619F4BD1F5}">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BB1831CA-6A33-4F14-BCFE-7124838D17D0}">
            <xm:f>'C:\Windows\system32\IC.Green.Net\IC_User_DFS\Users\deel1\Desktop\[Maternity Services Data Set Technical Output Specification.xlsm]MAT101Booking'!#REF!=yes</xm:f>
            <x14:dxf>
              <fill>
                <patternFill>
                  <bgColor indexed="43"/>
                </patternFill>
              </fill>
            </x14:dxf>
          </x14:cfRule>
          <xm:sqref>N16</xm:sqref>
        </x14:conditionalFormatting>
        <x14:conditionalFormatting xmlns:xm="http://schemas.microsoft.com/office/excel/2006/main">
          <x14:cfRule type="expression" priority="5" stopIfTrue="1" id="{71FCDE1D-31DE-4E69-8DE3-86F3CE41735D}">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FCA7C7C6-C7D7-412C-85B4-71BF604DE475}">
            <xm:f>'C:\Windows\system32\IC.Green.Net\IC_User_DFS\Users\deel1\Desktop\[Maternity Services Data Set Technical Output Specification.xlsm]MAT101Booking'!#REF!=yes</xm:f>
            <x14:dxf>
              <fill>
                <patternFill>
                  <bgColor indexed="43"/>
                </patternFill>
              </fill>
            </x14:dxf>
          </x14:cfRule>
          <xm:sqref>N17</xm:sqref>
        </x14:conditionalFormatting>
        <x14:conditionalFormatting xmlns:xm="http://schemas.microsoft.com/office/excel/2006/main">
          <x14:cfRule type="expression" priority="3" stopIfTrue="1" id="{C454B88A-0B17-4379-8BC3-9C51EB0090BF}">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B1661A99-7E2B-43EB-B00B-DC922E149BB1}">
            <xm:f>'C:\Windows\system32\IC.Green.Net\IC_User_DFS\Users\deel1\Desktop\[Maternity Services Data Set Technical Output Specification.xlsm]MAT101Booking'!#REF!=yes</xm:f>
            <x14:dxf>
              <fill>
                <patternFill>
                  <bgColor indexed="43"/>
                </patternFill>
              </fill>
            </x14:dxf>
          </x14:cfRule>
          <xm:sqref>N18</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7">
    <tabColor rgb="FF4F81BD"/>
    <pageSetUpPr fitToPage="1"/>
  </sheetPr>
  <dimension ref="A1:R32"/>
  <sheetViews>
    <sheetView topLeftCell="A4" zoomScaleNormal="100" workbookViewId="0"/>
  </sheetViews>
  <sheetFormatPr defaultRowHeight="13.2"/>
  <cols>
    <col min="1" max="1" width="10.5546875" customWidth="1"/>
    <col min="2" max="2" width="17.21875" customWidth="1"/>
    <col min="3" max="3" width="15.21875" customWidth="1"/>
    <col min="4" max="4" width="30.77734375" customWidth="1"/>
    <col min="5" max="5" width="12.21875" style="12" customWidth="1"/>
    <col min="6" max="6" width="9.77734375" customWidth="1"/>
    <col min="7" max="7" width="31.5546875" customWidth="1"/>
    <col min="8" max="9" width="11.5546875" customWidth="1"/>
    <col min="10" max="10" width="10.21875" customWidth="1"/>
    <col min="11" max="11" width="32.77734375" customWidth="1"/>
    <col min="12" max="12" width="14.21875" style="7" customWidth="1"/>
    <col min="13" max="13" width="102" customWidth="1"/>
    <col min="14" max="14" width="43.77734375" customWidth="1"/>
    <col min="15" max="15" width="13.77734375" customWidth="1"/>
    <col min="16" max="16" width="12.5546875" customWidth="1"/>
    <col min="17" max="17" width="13.77734375" customWidth="1"/>
    <col min="18" max="18" width="13.21875" customWidth="1"/>
  </cols>
  <sheetData>
    <row r="1" spans="1:18" s="12" customFormat="1">
      <c r="A1" s="490" t="s">
        <v>2075</v>
      </c>
      <c r="B1" s="490" t="s">
        <v>2075</v>
      </c>
      <c r="C1" s="490" t="s">
        <v>2075</v>
      </c>
      <c r="D1" s="490" t="s">
        <v>2075</v>
      </c>
      <c r="E1" s="490" t="s">
        <v>2075</v>
      </c>
      <c r="F1" s="490" t="s">
        <v>2075</v>
      </c>
      <c r="G1" s="490" t="s">
        <v>2075</v>
      </c>
      <c r="H1" s="490" t="s">
        <v>2078</v>
      </c>
      <c r="I1" s="490" t="s">
        <v>2078</v>
      </c>
      <c r="J1" s="490" t="s">
        <v>2078</v>
      </c>
      <c r="K1" s="490" t="s">
        <v>2078</v>
      </c>
      <c r="L1" s="490" t="s">
        <v>2075</v>
      </c>
      <c r="M1" s="490" t="s">
        <v>2078</v>
      </c>
      <c r="N1" s="490" t="s">
        <v>2078</v>
      </c>
      <c r="O1" s="490" t="s">
        <v>2078</v>
      </c>
      <c r="P1" s="490" t="s">
        <v>2078</v>
      </c>
      <c r="Q1" s="490" t="s">
        <v>2078</v>
      </c>
      <c r="R1" s="490" t="s">
        <v>2075</v>
      </c>
    </row>
    <row r="2" spans="1:18" s="8" customFormat="1" ht="10.199999999999999">
      <c r="A2" s="238" t="s">
        <v>4254</v>
      </c>
      <c r="B2" s="234"/>
      <c r="C2" s="230"/>
      <c r="D2" s="227"/>
      <c r="E2" s="434"/>
      <c r="F2" s="227"/>
      <c r="G2" s="227"/>
      <c r="H2" s="227"/>
      <c r="I2" s="227"/>
      <c r="J2" s="227"/>
      <c r="K2" s="227"/>
      <c r="L2" s="227"/>
      <c r="M2" s="228"/>
      <c r="N2" s="227"/>
      <c r="O2" s="227"/>
      <c r="P2" s="227"/>
      <c r="Q2" s="227"/>
      <c r="R2" s="229"/>
    </row>
    <row r="3" spans="1:18" ht="152.25" customHeight="1">
      <c r="A3" s="611" t="s">
        <v>255</v>
      </c>
      <c r="B3" s="611"/>
      <c r="C3" s="611"/>
      <c r="D3" s="611"/>
      <c r="E3" s="612"/>
      <c r="F3" s="1114" t="s">
        <v>4255</v>
      </c>
      <c r="G3" s="1115"/>
      <c r="H3" s="1114" t="s">
        <v>4256</v>
      </c>
      <c r="I3" s="1115"/>
      <c r="J3" s="1115"/>
      <c r="K3" s="1116"/>
      <c r="L3" s="613" t="s">
        <v>2952</v>
      </c>
      <c r="M3" s="614" t="str">
        <f>"Group-level error/warning messages:"&amp;"
"&amp;IF(VLOOKUP(LEFT($A3,6),MDI,20,0)=0,"",VLOOKUP(LEFT($A3,6),MDI,20,0))</f>
        <v>Group-level error/warning messages:
CYP40201 - Group rejected - No valid CYP001 group transmitted for this Local Patient Identifier (Extended). Local Patient Identifier (Extended)=&lt;C402901&gt;
CYP40208 - Group rejected - More than one CYP402 provided for this Local Patient Identifier (Extended) + Safeguarding Vulnerability Factors Type combination. Local Patient Identifier (Extended)=&lt;C402901&gt; Safeguarding Vulnerability Factors Type=&lt;C402010&gt;
CYP40209 - Group rejected - The patient identified by this Local Patient Identifier (Extended) in the CYP001 table is 19 years or older at the Reporting Period Start Date. Local Patient Identifier (Extended)=&lt;C402901&gt; Person Birth Date=&lt;C001060&gt; Reporting Period Start Date=&lt;C000040&gt;
CYP40210 - Group rejected - The CYP001 group transmitted for this Local Patient Identifier (Extended) has a blank Person Birth Date. Local Patient Identifier (Extended)=&lt;C402901&gt;</v>
      </c>
      <c r="N3" s="615"/>
      <c r="O3" s="615"/>
      <c r="P3" s="615"/>
      <c r="Q3" s="615"/>
      <c r="R3" s="616"/>
    </row>
    <row r="4" spans="1:18" ht="83.85" customHeight="1">
      <c r="A4" s="211" t="s">
        <v>2084</v>
      </c>
      <c r="B4" s="211" t="s">
        <v>2122</v>
      </c>
      <c r="C4" s="211" t="s">
        <v>162</v>
      </c>
      <c r="D4" s="211" t="s">
        <v>87</v>
      </c>
      <c r="E4" s="216" t="s">
        <v>116</v>
      </c>
      <c r="F4" s="216" t="s">
        <v>2092</v>
      </c>
      <c r="G4" s="211" t="s">
        <v>76</v>
      </c>
      <c r="H4" s="910" t="s">
        <v>2324</v>
      </c>
      <c r="I4" s="911"/>
      <c r="J4" s="911"/>
      <c r="K4" s="912"/>
      <c r="L4" s="213" t="s">
        <v>2124</v>
      </c>
      <c r="M4" s="211" t="s">
        <v>771</v>
      </c>
      <c r="N4" s="211" t="s">
        <v>2125</v>
      </c>
      <c r="O4" s="211" t="s">
        <v>2126</v>
      </c>
      <c r="P4" s="211"/>
      <c r="Q4" s="211"/>
      <c r="R4" s="211" t="s">
        <v>2115</v>
      </c>
    </row>
    <row r="5" spans="1:18" ht="41.25" customHeight="1">
      <c r="A5" s="211"/>
      <c r="B5" s="211"/>
      <c r="C5" s="211"/>
      <c r="D5" s="211"/>
      <c r="E5" s="216"/>
      <c r="F5" s="211"/>
      <c r="G5" s="211"/>
      <c r="H5" s="216" t="s">
        <v>2127</v>
      </c>
      <c r="I5" s="216" t="s">
        <v>2128</v>
      </c>
      <c r="J5" s="216" t="s">
        <v>2129</v>
      </c>
      <c r="K5" s="216" t="s">
        <v>767</v>
      </c>
      <c r="L5" s="213"/>
      <c r="M5" s="211"/>
      <c r="N5" s="211" t="s">
        <v>2130</v>
      </c>
      <c r="O5" s="211" t="s">
        <v>2131</v>
      </c>
      <c r="P5" s="211" t="s">
        <v>2132</v>
      </c>
      <c r="Q5" s="211" t="s">
        <v>2133</v>
      </c>
      <c r="R5" s="211"/>
    </row>
    <row r="6" spans="1:18" s="8" customFormat="1" ht="77.25" customHeight="1">
      <c r="A6" s="195" t="s">
        <v>4257</v>
      </c>
      <c r="B6" s="16" t="s">
        <v>969</v>
      </c>
      <c r="C6" s="16" t="s">
        <v>1124</v>
      </c>
      <c r="D6" s="58" t="s">
        <v>2325</v>
      </c>
      <c r="E6" s="49" t="s">
        <v>146</v>
      </c>
      <c r="F6" s="58"/>
      <c r="G6" s="58"/>
      <c r="H6" s="49" t="s">
        <v>2138</v>
      </c>
      <c r="I6" s="49" t="s">
        <v>2138</v>
      </c>
      <c r="J6" s="49" t="s">
        <v>25</v>
      </c>
      <c r="K6" s="58" t="s">
        <v>1294</v>
      </c>
      <c r="L6" s="39" t="s">
        <v>1148</v>
      </c>
      <c r="M6" s="64" t="str">
        <f t="shared" ref="M6:M22" si="0">IF(VLOOKUP($A6,MDI,20,0)=0,"",VLOOKUP($A6,MDI,20,0))</f>
        <v>CYP40202 - Record rejected - Local Patient Identifier (Extended) is blank.
CYP40203 - Record rejected - Local Patient Identifier (Extended) has incorrect data format. Local Patient Identifier (Extended)=&lt;C402901&gt;</v>
      </c>
      <c r="N6" s="78"/>
      <c r="O6" s="39" t="s">
        <v>2140</v>
      </c>
      <c r="P6" s="108" t="s">
        <v>2140</v>
      </c>
      <c r="Q6" s="108" t="s">
        <v>2140</v>
      </c>
      <c r="R6" s="108" t="s">
        <v>2141</v>
      </c>
    </row>
    <row r="7" spans="1:18" s="8" customFormat="1" ht="11.85" customHeight="1">
      <c r="A7" s="999" t="s">
        <v>254</v>
      </c>
      <c r="B7" s="1002" t="s">
        <v>256</v>
      </c>
      <c r="C7" s="1002" t="s">
        <v>4258</v>
      </c>
      <c r="D7" s="921" t="s">
        <v>4259</v>
      </c>
      <c r="E7" s="927" t="s">
        <v>1213</v>
      </c>
      <c r="F7" s="49" t="s">
        <v>2339</v>
      </c>
      <c r="G7" s="58" t="s">
        <v>4260</v>
      </c>
      <c r="H7" s="927" t="s">
        <v>2138</v>
      </c>
      <c r="I7" s="927" t="s">
        <v>2138</v>
      </c>
      <c r="J7" s="927" t="s">
        <v>2148</v>
      </c>
      <c r="K7" s="921" t="s">
        <v>1294</v>
      </c>
      <c r="L7" s="927" t="s">
        <v>1148</v>
      </c>
      <c r="M7" s="921" t="str">
        <f t="shared" si="0"/>
        <v>CYP40204 - Record rejected - Safeguarding Vulnerability Factors Type is blank. Local Patient Identifier (Extended)=&lt;C402901&gt;
CYP40205 - Record rejected - Safeguarding Vulnerability Factors Type has incorrect data format. Local Patient Identifier (Extended)=&lt;C402901&gt;
CYP40206 - Warning - Safeguarding Vulnerability Factors Type contains an invalid national code. Local Patient Identifier=&lt;C402901&gt; Safeguarding Vulnerability Factors Type=&lt;C402010&gt;</v>
      </c>
      <c r="N7" s="945"/>
      <c r="O7" s="942" t="s">
        <v>2140</v>
      </c>
      <c r="P7" s="942" t="s">
        <v>2140</v>
      </c>
      <c r="Q7" s="942" t="s">
        <v>2140</v>
      </c>
      <c r="R7" s="942" t="s">
        <v>32</v>
      </c>
    </row>
    <row r="8" spans="1:18" s="8" customFormat="1" ht="12.6" customHeight="1">
      <c r="A8" s="1000" t="e">
        <v>#N/A</v>
      </c>
      <c r="B8" s="1003" t="e">
        <v>#N/A</v>
      </c>
      <c r="C8" s="1003" t="e">
        <v>#N/A</v>
      </c>
      <c r="D8" s="922" t="e">
        <v>#N/A</v>
      </c>
      <c r="E8" s="928" t="e">
        <v>#N/A</v>
      </c>
      <c r="F8" s="49" t="s">
        <v>2342</v>
      </c>
      <c r="G8" s="58" t="s">
        <v>4261</v>
      </c>
      <c r="H8" s="928" t="e">
        <v>#N/A</v>
      </c>
      <c r="I8" s="928" t="e">
        <v>#N/A</v>
      </c>
      <c r="J8" s="928" t="e">
        <v>#N/A</v>
      </c>
      <c r="K8" s="922" t="e">
        <v>#N/A</v>
      </c>
      <c r="L8" s="928" t="e">
        <v>#N/A</v>
      </c>
      <c r="M8" s="922" t="e">
        <f t="shared" si="0"/>
        <v>#N/A</v>
      </c>
      <c r="N8" s="946"/>
      <c r="O8" s="944"/>
      <c r="P8" s="944"/>
      <c r="Q8" s="944"/>
      <c r="R8" s="944"/>
    </row>
    <row r="9" spans="1:18" s="8" customFormat="1" ht="21.75" customHeight="1">
      <c r="A9" s="1000" t="e">
        <v>#N/A</v>
      </c>
      <c r="B9" s="1003" t="e">
        <v>#N/A</v>
      </c>
      <c r="C9" s="1003" t="e">
        <v>#N/A</v>
      </c>
      <c r="D9" s="922" t="e">
        <v>#N/A</v>
      </c>
      <c r="E9" s="928" t="e">
        <v>#N/A</v>
      </c>
      <c r="F9" s="49" t="s">
        <v>2344</v>
      </c>
      <c r="G9" s="58" t="s">
        <v>4262</v>
      </c>
      <c r="H9" s="928" t="e">
        <v>#N/A</v>
      </c>
      <c r="I9" s="928" t="e">
        <v>#N/A</v>
      </c>
      <c r="J9" s="928" t="e">
        <v>#N/A</v>
      </c>
      <c r="K9" s="922" t="e">
        <v>#N/A</v>
      </c>
      <c r="L9" s="928" t="e">
        <v>#N/A</v>
      </c>
      <c r="M9" s="922" t="e">
        <f t="shared" si="0"/>
        <v>#N/A</v>
      </c>
      <c r="N9" s="946"/>
      <c r="O9" s="944"/>
      <c r="P9" s="944"/>
      <c r="Q9" s="944"/>
      <c r="R9" s="944"/>
    </row>
    <row r="10" spans="1:18" s="8" customFormat="1" ht="10.199999999999999">
      <c r="A10" s="1000" t="e">
        <v>#N/A</v>
      </c>
      <c r="B10" s="1003" t="e">
        <v>#N/A</v>
      </c>
      <c r="C10" s="1003" t="e">
        <v>#N/A</v>
      </c>
      <c r="D10" s="922" t="e">
        <v>#N/A</v>
      </c>
      <c r="E10" s="928" t="e">
        <v>#N/A</v>
      </c>
      <c r="F10" s="49" t="s">
        <v>2346</v>
      </c>
      <c r="G10" s="58" t="s">
        <v>4263</v>
      </c>
      <c r="H10" s="928" t="e">
        <v>#N/A</v>
      </c>
      <c r="I10" s="928" t="e">
        <v>#N/A</v>
      </c>
      <c r="J10" s="928" t="e">
        <v>#N/A</v>
      </c>
      <c r="K10" s="922" t="e">
        <v>#N/A</v>
      </c>
      <c r="L10" s="928" t="e">
        <v>#N/A</v>
      </c>
      <c r="M10" s="922" t="e">
        <f t="shared" si="0"/>
        <v>#N/A</v>
      </c>
      <c r="N10" s="946"/>
      <c r="O10" s="944"/>
      <c r="P10" s="944"/>
      <c r="Q10" s="944"/>
      <c r="R10" s="944"/>
    </row>
    <row r="11" spans="1:18" s="8" customFormat="1" ht="10.199999999999999">
      <c r="A11" s="1000" t="e">
        <v>#N/A</v>
      </c>
      <c r="B11" s="1003" t="e">
        <v>#N/A</v>
      </c>
      <c r="C11" s="1003" t="e">
        <v>#N/A</v>
      </c>
      <c r="D11" s="922" t="e">
        <v>#N/A</v>
      </c>
      <c r="E11" s="928" t="e">
        <v>#N/A</v>
      </c>
      <c r="F11" s="49" t="s">
        <v>2348</v>
      </c>
      <c r="G11" s="58" t="s">
        <v>4264</v>
      </c>
      <c r="H11" s="928" t="e">
        <v>#N/A</v>
      </c>
      <c r="I11" s="928" t="e">
        <v>#N/A</v>
      </c>
      <c r="J11" s="928" t="e">
        <v>#N/A</v>
      </c>
      <c r="K11" s="922" t="e">
        <v>#N/A</v>
      </c>
      <c r="L11" s="928" t="e">
        <v>#N/A</v>
      </c>
      <c r="M11" s="922" t="e">
        <f t="shared" si="0"/>
        <v>#N/A</v>
      </c>
      <c r="N11" s="946"/>
      <c r="O11" s="944"/>
      <c r="P11" s="944"/>
      <c r="Q11" s="944"/>
      <c r="R11" s="944"/>
    </row>
    <row r="12" spans="1:18" s="8" customFormat="1" ht="20.399999999999999">
      <c r="A12" s="1000" t="e">
        <v>#N/A</v>
      </c>
      <c r="B12" s="1003" t="e">
        <v>#N/A</v>
      </c>
      <c r="C12" s="1003" t="e">
        <v>#N/A</v>
      </c>
      <c r="D12" s="922" t="e">
        <v>#N/A</v>
      </c>
      <c r="E12" s="928" t="e">
        <v>#N/A</v>
      </c>
      <c r="F12" s="49" t="s">
        <v>2350</v>
      </c>
      <c r="G12" s="58" t="s">
        <v>4265</v>
      </c>
      <c r="H12" s="928" t="e">
        <v>#N/A</v>
      </c>
      <c r="I12" s="928" t="e">
        <v>#N/A</v>
      </c>
      <c r="J12" s="928" t="e">
        <v>#N/A</v>
      </c>
      <c r="K12" s="922" t="e">
        <v>#N/A</v>
      </c>
      <c r="L12" s="928" t="e">
        <v>#N/A</v>
      </c>
      <c r="M12" s="922" t="e">
        <f t="shared" si="0"/>
        <v>#N/A</v>
      </c>
      <c r="N12" s="946"/>
      <c r="O12" s="944"/>
      <c r="P12" s="944"/>
      <c r="Q12" s="944"/>
      <c r="R12" s="944"/>
    </row>
    <row r="13" spans="1:18" s="8" customFormat="1" ht="12.75" customHeight="1">
      <c r="A13" s="1000" t="e">
        <v>#N/A</v>
      </c>
      <c r="B13" s="1003" t="e">
        <v>#N/A</v>
      </c>
      <c r="C13" s="1003" t="e">
        <v>#N/A</v>
      </c>
      <c r="D13" s="922" t="e">
        <v>#N/A</v>
      </c>
      <c r="E13" s="928" t="e">
        <v>#N/A</v>
      </c>
      <c r="F13" s="49" t="s">
        <v>2352</v>
      </c>
      <c r="G13" s="58" t="s">
        <v>4266</v>
      </c>
      <c r="H13" s="928" t="e">
        <v>#N/A</v>
      </c>
      <c r="I13" s="928" t="e">
        <v>#N/A</v>
      </c>
      <c r="J13" s="928" t="e">
        <v>#N/A</v>
      </c>
      <c r="K13" s="922" t="e">
        <v>#N/A</v>
      </c>
      <c r="L13" s="928" t="e">
        <v>#N/A</v>
      </c>
      <c r="M13" s="922" t="e">
        <f t="shared" si="0"/>
        <v>#N/A</v>
      </c>
      <c r="N13" s="946"/>
      <c r="O13" s="944"/>
      <c r="P13" s="944"/>
      <c r="Q13" s="944"/>
      <c r="R13" s="944"/>
    </row>
    <row r="14" spans="1:18" s="8" customFormat="1" ht="12.75" customHeight="1">
      <c r="A14" s="1000" t="e">
        <v>#N/A</v>
      </c>
      <c r="B14" s="1003" t="e">
        <v>#N/A</v>
      </c>
      <c r="C14" s="1003" t="e">
        <v>#N/A</v>
      </c>
      <c r="D14" s="922" t="e">
        <v>#N/A</v>
      </c>
      <c r="E14" s="928" t="e">
        <v>#N/A</v>
      </c>
      <c r="F14" s="49" t="s">
        <v>2354</v>
      </c>
      <c r="G14" s="58" t="s">
        <v>4267</v>
      </c>
      <c r="H14" s="928" t="e">
        <v>#N/A</v>
      </c>
      <c r="I14" s="928" t="e">
        <v>#N/A</v>
      </c>
      <c r="J14" s="928" t="e">
        <v>#N/A</v>
      </c>
      <c r="K14" s="922" t="e">
        <v>#N/A</v>
      </c>
      <c r="L14" s="928" t="e">
        <v>#N/A</v>
      </c>
      <c r="M14" s="922" t="e">
        <f t="shared" si="0"/>
        <v>#N/A</v>
      </c>
      <c r="N14" s="946"/>
      <c r="O14" s="944"/>
      <c r="P14" s="944"/>
      <c r="Q14" s="944"/>
      <c r="R14" s="944"/>
    </row>
    <row r="15" spans="1:18" s="8" customFormat="1" ht="11.85" customHeight="1">
      <c r="A15" s="1000" t="e">
        <v>#N/A</v>
      </c>
      <c r="B15" s="1003" t="e">
        <v>#N/A</v>
      </c>
      <c r="C15" s="1003" t="e">
        <v>#N/A</v>
      </c>
      <c r="D15" s="922" t="e">
        <v>#N/A</v>
      </c>
      <c r="E15" s="928" t="e">
        <v>#N/A</v>
      </c>
      <c r="F15" s="49" t="s">
        <v>3144</v>
      </c>
      <c r="G15" s="58" t="s">
        <v>4268</v>
      </c>
      <c r="H15" s="928" t="e">
        <v>#N/A</v>
      </c>
      <c r="I15" s="928" t="e">
        <v>#N/A</v>
      </c>
      <c r="J15" s="928" t="e">
        <v>#N/A</v>
      </c>
      <c r="K15" s="922" t="e">
        <v>#N/A</v>
      </c>
      <c r="L15" s="928" t="e">
        <v>#N/A</v>
      </c>
      <c r="M15" s="922" t="e">
        <f t="shared" si="0"/>
        <v>#N/A</v>
      </c>
      <c r="N15" s="946"/>
      <c r="O15" s="944"/>
      <c r="P15" s="944"/>
      <c r="Q15" s="944"/>
      <c r="R15" s="944"/>
    </row>
    <row r="16" spans="1:18" s="8" customFormat="1" ht="12.75" customHeight="1">
      <c r="A16" s="1000" t="e">
        <v>#N/A</v>
      </c>
      <c r="B16" s="1003" t="e">
        <v>#N/A</v>
      </c>
      <c r="C16" s="1003" t="e">
        <v>#N/A</v>
      </c>
      <c r="D16" s="922" t="e">
        <v>#N/A</v>
      </c>
      <c r="E16" s="928" t="e">
        <v>#N/A</v>
      </c>
      <c r="F16" s="49" t="s">
        <v>3146</v>
      </c>
      <c r="G16" s="58" t="s">
        <v>4269</v>
      </c>
      <c r="H16" s="928" t="e">
        <v>#N/A</v>
      </c>
      <c r="I16" s="928" t="e">
        <v>#N/A</v>
      </c>
      <c r="J16" s="928" t="e">
        <v>#N/A</v>
      </c>
      <c r="K16" s="922" t="e">
        <v>#N/A</v>
      </c>
      <c r="L16" s="928" t="e">
        <v>#N/A</v>
      </c>
      <c r="M16" s="922" t="e">
        <f t="shared" si="0"/>
        <v>#N/A</v>
      </c>
      <c r="N16" s="946"/>
      <c r="O16" s="944"/>
      <c r="P16" s="944"/>
      <c r="Q16" s="944"/>
      <c r="R16" s="944"/>
    </row>
    <row r="17" spans="1:18" s="8" customFormat="1" ht="12.75" customHeight="1">
      <c r="A17" s="1000" t="e">
        <v>#N/A</v>
      </c>
      <c r="B17" s="1003" t="e">
        <v>#N/A</v>
      </c>
      <c r="C17" s="1003" t="e">
        <v>#N/A</v>
      </c>
      <c r="D17" s="922" t="e">
        <v>#N/A</v>
      </c>
      <c r="E17" s="928" t="e">
        <v>#N/A</v>
      </c>
      <c r="F17" s="49" t="s">
        <v>3148</v>
      </c>
      <c r="G17" s="58" t="s">
        <v>4270</v>
      </c>
      <c r="H17" s="928" t="e">
        <v>#N/A</v>
      </c>
      <c r="I17" s="928" t="e">
        <v>#N/A</v>
      </c>
      <c r="J17" s="928" t="e">
        <v>#N/A</v>
      </c>
      <c r="K17" s="922" t="e">
        <v>#N/A</v>
      </c>
      <c r="L17" s="928" t="e">
        <v>#N/A</v>
      </c>
      <c r="M17" s="922" t="e">
        <f t="shared" si="0"/>
        <v>#N/A</v>
      </c>
      <c r="N17" s="946"/>
      <c r="O17" s="944"/>
      <c r="P17" s="944"/>
      <c r="Q17" s="944"/>
      <c r="R17" s="944"/>
    </row>
    <row r="18" spans="1:18" s="8" customFormat="1" ht="12.75" customHeight="1">
      <c r="A18" s="1000" t="e">
        <v>#N/A</v>
      </c>
      <c r="B18" s="1003" t="e">
        <v>#N/A</v>
      </c>
      <c r="C18" s="1003" t="e">
        <v>#N/A</v>
      </c>
      <c r="D18" s="922" t="e">
        <v>#N/A</v>
      </c>
      <c r="E18" s="928" t="e">
        <v>#N/A</v>
      </c>
      <c r="F18" s="49" t="s">
        <v>3150</v>
      </c>
      <c r="G18" s="58" t="s">
        <v>4271</v>
      </c>
      <c r="H18" s="928" t="e">
        <v>#N/A</v>
      </c>
      <c r="I18" s="928" t="e">
        <v>#N/A</v>
      </c>
      <c r="J18" s="928" t="e">
        <v>#N/A</v>
      </c>
      <c r="K18" s="922" t="e">
        <v>#N/A</v>
      </c>
      <c r="L18" s="928" t="e">
        <v>#N/A</v>
      </c>
      <c r="M18" s="922" t="e">
        <f t="shared" si="0"/>
        <v>#N/A</v>
      </c>
      <c r="N18" s="946"/>
      <c r="O18" s="944"/>
      <c r="P18" s="944"/>
      <c r="Q18" s="944"/>
      <c r="R18" s="944"/>
    </row>
    <row r="19" spans="1:18" s="8" customFormat="1" ht="12.75" customHeight="1">
      <c r="A19" s="1000" t="e">
        <v>#N/A</v>
      </c>
      <c r="B19" s="1003" t="e">
        <v>#N/A</v>
      </c>
      <c r="C19" s="1003" t="e">
        <v>#N/A</v>
      </c>
      <c r="D19" s="922" t="e">
        <v>#N/A</v>
      </c>
      <c r="E19" s="928" t="e">
        <v>#N/A</v>
      </c>
      <c r="F19" s="49" t="s">
        <v>3151</v>
      </c>
      <c r="G19" s="58" t="s">
        <v>4272</v>
      </c>
      <c r="H19" s="928" t="e">
        <v>#N/A</v>
      </c>
      <c r="I19" s="928" t="e">
        <v>#N/A</v>
      </c>
      <c r="J19" s="928" t="e">
        <v>#N/A</v>
      </c>
      <c r="K19" s="922" t="e">
        <v>#N/A</v>
      </c>
      <c r="L19" s="928" t="e">
        <v>#N/A</v>
      </c>
      <c r="M19" s="922" t="e">
        <f t="shared" si="0"/>
        <v>#N/A</v>
      </c>
      <c r="N19" s="946"/>
      <c r="O19" s="944"/>
      <c r="P19" s="944"/>
      <c r="Q19" s="944"/>
      <c r="R19" s="944"/>
    </row>
    <row r="20" spans="1:18" s="8" customFormat="1" ht="33.6" customHeight="1">
      <c r="A20" s="1000" t="e">
        <v>#N/A</v>
      </c>
      <c r="B20" s="1003" t="e">
        <v>#N/A</v>
      </c>
      <c r="C20" s="1003" t="e">
        <v>#N/A</v>
      </c>
      <c r="D20" s="922" t="e">
        <v>#N/A</v>
      </c>
      <c r="E20" s="928" t="e">
        <v>#N/A</v>
      </c>
      <c r="F20" s="49" t="s">
        <v>3152</v>
      </c>
      <c r="G20" s="58" t="s">
        <v>4273</v>
      </c>
      <c r="H20" s="928" t="e">
        <v>#N/A</v>
      </c>
      <c r="I20" s="928" t="e">
        <v>#N/A</v>
      </c>
      <c r="J20" s="928" t="e">
        <v>#N/A</v>
      </c>
      <c r="K20" s="922" t="e">
        <v>#N/A</v>
      </c>
      <c r="L20" s="928" t="e">
        <v>#N/A</v>
      </c>
      <c r="M20" s="922" t="e">
        <f t="shared" si="0"/>
        <v>#N/A</v>
      </c>
      <c r="N20" s="946"/>
      <c r="O20" s="944"/>
      <c r="P20" s="944"/>
      <c r="Q20" s="944"/>
      <c r="R20" s="944"/>
    </row>
    <row r="21" spans="1:18" s="8" customFormat="1" ht="12.75" customHeight="1">
      <c r="A21" s="1000" t="e">
        <v>#N/A</v>
      </c>
      <c r="B21" s="1003" t="e">
        <v>#N/A</v>
      </c>
      <c r="C21" s="1003" t="e">
        <v>#N/A</v>
      </c>
      <c r="D21" s="922" t="e">
        <v>#N/A</v>
      </c>
      <c r="E21" s="928" t="e">
        <v>#N/A</v>
      </c>
      <c r="F21" s="49">
        <v>16</v>
      </c>
      <c r="G21" s="58" t="s">
        <v>4274</v>
      </c>
      <c r="H21" s="928" t="e">
        <v>#N/A</v>
      </c>
      <c r="I21" s="928" t="e">
        <v>#N/A</v>
      </c>
      <c r="J21" s="928" t="e">
        <v>#N/A</v>
      </c>
      <c r="K21" s="922" t="e">
        <v>#N/A</v>
      </c>
      <c r="L21" s="928" t="e">
        <v>#N/A</v>
      </c>
      <c r="M21" s="922" t="e">
        <f t="shared" si="0"/>
        <v>#N/A</v>
      </c>
      <c r="N21" s="946"/>
      <c r="O21" s="944"/>
      <c r="P21" s="944"/>
      <c r="Q21" s="944"/>
      <c r="R21" s="944"/>
    </row>
    <row r="22" spans="1:18" s="8" customFormat="1" ht="12.75" customHeight="1">
      <c r="A22" s="1001" t="e">
        <v>#N/A</v>
      </c>
      <c r="B22" s="828" t="e">
        <v>#N/A</v>
      </c>
      <c r="C22" s="828" t="e">
        <v>#N/A</v>
      </c>
      <c r="D22" s="923" t="e">
        <v>#N/A</v>
      </c>
      <c r="E22" s="929" t="e">
        <v>#N/A</v>
      </c>
      <c r="F22" s="49">
        <v>98</v>
      </c>
      <c r="G22" s="58" t="s">
        <v>2500</v>
      </c>
      <c r="H22" s="929" t="e">
        <v>#N/A</v>
      </c>
      <c r="I22" s="929" t="e">
        <v>#N/A</v>
      </c>
      <c r="J22" s="929" t="e">
        <v>#N/A</v>
      </c>
      <c r="K22" s="923" t="e">
        <v>#N/A</v>
      </c>
      <c r="L22" s="929" t="e">
        <v>#N/A</v>
      </c>
      <c r="M22" s="923" t="e">
        <f t="shared" si="0"/>
        <v>#N/A</v>
      </c>
      <c r="N22" s="947"/>
      <c r="O22" s="943"/>
      <c r="P22" s="943"/>
      <c r="Q22" s="943"/>
      <c r="R22" s="943"/>
    </row>
    <row r="23" spans="1:18" s="8" customFormat="1" ht="30.6">
      <c r="A23" s="191" t="s">
        <v>4275</v>
      </c>
      <c r="B23" s="191" t="s">
        <v>2174</v>
      </c>
      <c r="C23" s="318" t="s">
        <v>2175</v>
      </c>
      <c r="D23" s="124" t="s">
        <v>2176</v>
      </c>
      <c r="E23" s="125" t="s">
        <v>2177</v>
      </c>
      <c r="F23" s="33"/>
      <c r="G23" s="34"/>
      <c r="H23" s="34"/>
      <c r="I23" s="34"/>
      <c r="J23" s="34"/>
      <c r="K23" s="34"/>
      <c r="L23" s="130" t="s">
        <v>1027</v>
      </c>
      <c r="M23" s="135"/>
      <c r="N23" s="124" t="s">
        <v>2178</v>
      </c>
      <c r="O23" s="126" t="s">
        <v>2179</v>
      </c>
      <c r="P23" s="126" t="s">
        <v>2179</v>
      </c>
      <c r="Q23" s="126" t="s">
        <v>2140</v>
      </c>
      <c r="R23" s="123" t="s">
        <v>2180</v>
      </c>
    </row>
    <row r="24" spans="1:18" s="8" customFormat="1" ht="67.5" customHeight="1">
      <c r="A24" s="192" t="s">
        <v>895</v>
      </c>
      <c r="B24" s="194" t="s">
        <v>822</v>
      </c>
      <c r="C24" s="194" t="s">
        <v>2580</v>
      </c>
      <c r="D24" s="174" t="s">
        <v>2581</v>
      </c>
      <c r="E24" s="252" t="s">
        <v>824</v>
      </c>
      <c r="F24" s="33"/>
      <c r="G24" s="34"/>
      <c r="H24" s="34"/>
      <c r="I24" s="34"/>
      <c r="J24" s="34"/>
      <c r="K24" s="34"/>
      <c r="L24" s="32" t="s">
        <v>1027</v>
      </c>
      <c r="M24" s="34"/>
      <c r="N24" s="174" t="s">
        <v>2582</v>
      </c>
      <c r="O24" s="136" t="s">
        <v>2179</v>
      </c>
      <c r="P24" s="136" t="s">
        <v>2140</v>
      </c>
      <c r="Q24" s="137" t="s">
        <v>2140</v>
      </c>
      <c r="R24" s="252" t="s">
        <v>42</v>
      </c>
    </row>
    <row r="25" spans="1:18" s="8" customFormat="1" ht="48" customHeight="1">
      <c r="A25" s="192" t="s">
        <v>896</v>
      </c>
      <c r="B25" s="194" t="s">
        <v>897</v>
      </c>
      <c r="C25" s="194" t="s">
        <v>4276</v>
      </c>
      <c r="D25" s="124" t="s">
        <v>2183</v>
      </c>
      <c r="E25" s="125" t="s">
        <v>829</v>
      </c>
      <c r="F25" s="33"/>
      <c r="G25" s="34"/>
      <c r="H25" s="34"/>
      <c r="I25" s="34"/>
      <c r="J25" s="34"/>
      <c r="K25" s="34"/>
      <c r="L25" s="130" t="s">
        <v>1027</v>
      </c>
      <c r="M25" s="135"/>
      <c r="N25" s="124" t="s">
        <v>2184</v>
      </c>
      <c r="O25" s="126" t="s">
        <v>2179</v>
      </c>
      <c r="P25" s="126" t="s">
        <v>2140</v>
      </c>
      <c r="Q25" s="126" t="s">
        <v>2140</v>
      </c>
      <c r="R25" s="123" t="s">
        <v>42</v>
      </c>
    </row>
    <row r="26" spans="1:18" s="8" customFormat="1" ht="45" customHeight="1">
      <c r="A26" s="192" t="s">
        <v>4277</v>
      </c>
      <c r="B26" s="194" t="s">
        <v>2143</v>
      </c>
      <c r="C26" s="194" t="s">
        <v>2144</v>
      </c>
      <c r="D26" s="128" t="s">
        <v>2585</v>
      </c>
      <c r="E26" s="32" t="s">
        <v>2586</v>
      </c>
      <c r="F26" s="131"/>
      <c r="G26" s="34"/>
      <c r="H26" s="34"/>
      <c r="I26" s="34"/>
      <c r="J26" s="34"/>
      <c r="K26" s="34"/>
      <c r="L26" s="32" t="s">
        <v>1027</v>
      </c>
      <c r="M26" s="34"/>
      <c r="N26" s="128" t="s">
        <v>2587</v>
      </c>
      <c r="O26" s="136" t="s">
        <v>2179</v>
      </c>
      <c r="P26" s="136" t="s">
        <v>2140</v>
      </c>
      <c r="Q26" s="136" t="s">
        <v>2140</v>
      </c>
      <c r="R26" s="123" t="s">
        <v>2192</v>
      </c>
    </row>
    <row r="27" spans="1:18" s="8" customFormat="1" ht="45" customHeight="1">
      <c r="A27" s="192" t="s">
        <v>4278</v>
      </c>
      <c r="B27" s="194" t="s">
        <v>2589</v>
      </c>
      <c r="C27" s="194" t="s">
        <v>2590</v>
      </c>
      <c r="D27" s="128" t="s">
        <v>2591</v>
      </c>
      <c r="E27" s="32" t="s">
        <v>2592</v>
      </c>
      <c r="F27" s="33"/>
      <c r="G27" s="34"/>
      <c r="H27" s="34"/>
      <c r="I27" s="34"/>
      <c r="J27" s="34"/>
      <c r="K27" s="34"/>
      <c r="L27" s="32" t="s">
        <v>1027</v>
      </c>
      <c r="M27" s="32"/>
      <c r="N27" s="128" t="s">
        <v>2593</v>
      </c>
      <c r="O27" s="136" t="s">
        <v>2179</v>
      </c>
      <c r="P27" s="136" t="s">
        <v>2179</v>
      </c>
      <c r="Q27" s="136" t="s">
        <v>2140</v>
      </c>
      <c r="R27" s="136" t="s">
        <v>2180</v>
      </c>
    </row>
    <row r="28" spans="1:18" s="8" customFormat="1" ht="40.5" customHeight="1">
      <c r="A28" s="192" t="s">
        <v>894</v>
      </c>
      <c r="B28" s="194" t="s">
        <v>816</v>
      </c>
      <c r="C28" s="194" t="s">
        <v>2185</v>
      </c>
      <c r="D28" s="128" t="s">
        <v>2186</v>
      </c>
      <c r="E28" s="32" t="s">
        <v>818</v>
      </c>
      <c r="F28" s="33"/>
      <c r="G28" s="34"/>
      <c r="H28" s="34"/>
      <c r="I28" s="34"/>
      <c r="J28" s="34"/>
      <c r="K28" s="34"/>
      <c r="L28" s="32" t="s">
        <v>1027</v>
      </c>
      <c r="M28" s="34"/>
      <c r="N28" s="128" t="s">
        <v>2187</v>
      </c>
      <c r="O28" s="136" t="s">
        <v>2179</v>
      </c>
      <c r="P28" s="136" t="s">
        <v>2140</v>
      </c>
      <c r="Q28" s="137" t="s">
        <v>2140</v>
      </c>
      <c r="R28" s="123" t="s">
        <v>42</v>
      </c>
    </row>
    <row r="29" spans="1:18" ht="20.399999999999999">
      <c r="A29" s="315" t="s">
        <v>4279</v>
      </c>
      <c r="B29" s="192" t="s">
        <v>1013</v>
      </c>
      <c r="C29" s="192" t="s">
        <v>2678</v>
      </c>
      <c r="D29" s="128" t="s">
        <v>2679</v>
      </c>
      <c r="E29" s="32" t="s">
        <v>2154</v>
      </c>
      <c r="F29" s="307"/>
      <c r="G29" s="307"/>
      <c r="H29" s="307"/>
      <c r="I29" s="307"/>
      <c r="J29" s="307"/>
      <c r="K29" s="307"/>
      <c r="L29" s="136" t="s">
        <v>1027</v>
      </c>
      <c r="M29" s="307"/>
      <c r="N29" s="306" t="s">
        <v>2680</v>
      </c>
      <c r="O29" s="136" t="s">
        <v>2179</v>
      </c>
      <c r="P29" s="136" t="s">
        <v>2179</v>
      </c>
      <c r="Q29" s="314" t="s">
        <v>2179</v>
      </c>
      <c r="R29" s="136" t="s">
        <v>2180</v>
      </c>
    </row>
    <row r="30" spans="1:18" ht="168.6" customHeight="1">
      <c r="A30" s="315" t="s">
        <v>4280</v>
      </c>
      <c r="B30" s="192" t="s">
        <v>1017</v>
      </c>
      <c r="C30" s="192" t="s">
        <v>2682</v>
      </c>
      <c r="D30" s="128" t="s">
        <v>4281</v>
      </c>
      <c r="E30" s="32" t="s">
        <v>2154</v>
      </c>
      <c r="F30" s="307"/>
      <c r="G30" s="307"/>
      <c r="H30" s="307"/>
      <c r="I30" s="307"/>
      <c r="J30" s="307"/>
      <c r="K30" s="307"/>
      <c r="L30" s="136" t="s">
        <v>1027</v>
      </c>
      <c r="M30" s="307"/>
      <c r="N30" s="145" t="s">
        <v>4282</v>
      </c>
      <c r="O30" s="136" t="s">
        <v>2179</v>
      </c>
      <c r="P30" s="136" t="s">
        <v>2179</v>
      </c>
      <c r="Q30" s="136" t="s">
        <v>2179</v>
      </c>
      <c r="R30" s="136" t="s">
        <v>2180</v>
      </c>
    </row>
    <row r="31" spans="1:18" s="8" customFormat="1" ht="71.400000000000006">
      <c r="A31" s="192" t="s">
        <v>4283</v>
      </c>
      <c r="B31" s="312" t="s">
        <v>804</v>
      </c>
      <c r="C31" s="317" t="s">
        <v>2201</v>
      </c>
      <c r="D31" s="128" t="s">
        <v>2202</v>
      </c>
      <c r="E31" s="304" t="s">
        <v>806</v>
      </c>
      <c r="F31" s="304"/>
      <c r="G31" s="304"/>
      <c r="H31" s="304"/>
      <c r="I31" s="304"/>
      <c r="J31" s="304"/>
      <c r="K31" s="304"/>
      <c r="L31" s="304" t="s">
        <v>1027</v>
      </c>
      <c r="M31" s="304"/>
      <c r="N31" s="305" t="s">
        <v>4252</v>
      </c>
      <c r="O31" s="136" t="s">
        <v>2179</v>
      </c>
      <c r="P31" s="136" t="s">
        <v>2179</v>
      </c>
      <c r="Q31" s="136" t="s">
        <v>2140</v>
      </c>
      <c r="R31" s="123" t="s">
        <v>2141</v>
      </c>
    </row>
    <row r="32" spans="1:18">
      <c r="A32" s="238" t="s">
        <v>4284</v>
      </c>
      <c r="B32" s="234"/>
      <c r="C32" s="230"/>
      <c r="D32" s="227"/>
      <c r="E32" s="434"/>
      <c r="F32" s="227"/>
      <c r="G32" s="227"/>
      <c r="H32" s="227"/>
      <c r="I32" s="227"/>
      <c r="J32" s="227"/>
      <c r="K32" s="227"/>
      <c r="L32" s="227"/>
      <c r="M32" s="227"/>
      <c r="N32" s="227"/>
      <c r="O32" s="227"/>
      <c r="P32" s="227"/>
      <c r="Q32" s="227"/>
      <c r="R32" s="229"/>
    </row>
  </sheetData>
  <mergeCells count="19">
    <mergeCell ref="P7:P22"/>
    <mergeCell ref="Q7:Q22"/>
    <mergeCell ref="R7:R22"/>
    <mergeCell ref="H3:K3"/>
    <mergeCell ref="H4:K4"/>
    <mergeCell ref="C7:C22"/>
    <mergeCell ref="F3:G3"/>
    <mergeCell ref="A7:A22"/>
    <mergeCell ref="O7:O22"/>
    <mergeCell ref="M7:M22"/>
    <mergeCell ref="H7:H22"/>
    <mergeCell ref="D7:D22"/>
    <mergeCell ref="N7:N22"/>
    <mergeCell ref="E7:E22"/>
    <mergeCell ref="B7:B22"/>
    <mergeCell ref="L7:L22"/>
    <mergeCell ref="I7:I22"/>
    <mergeCell ref="J7:J22"/>
    <mergeCell ref="K7:K22"/>
  </mergeCells>
  <pageMargins left="0.23622047244094491" right="0.23622047244094491" top="0.74803149606299213" bottom="0.74803149606299213" header="0.31496062992125984" footer="0.31496062992125984"/>
  <pageSetup paperSize="8" scale="45"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1" stopIfTrue="1" id="{8D84D9BF-535C-42B7-87D5-02DD9F18D4EE}">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8EC02AD0-ABEA-417D-8755-609CABDFA923}">
            <xm:f>'C:\Windows\system32\IC.Green.Net\IC_User_DFS\Users\deel1\Desktop\[Maternity Services Data Set Technical Output Specification.xlsm]MAT101Booking'!#REF!=yes</xm:f>
            <x14:dxf>
              <fill>
                <patternFill>
                  <bgColor indexed="43"/>
                </patternFill>
              </fill>
            </x14:dxf>
          </x14:cfRule>
          <xm:sqref>N23</xm:sqref>
        </x14:conditionalFormatting>
        <x14:conditionalFormatting xmlns:xm="http://schemas.microsoft.com/office/excel/2006/main">
          <x14:cfRule type="expression" priority="5" stopIfTrue="1" id="{A377B1A9-35BB-4788-9553-437A814A6048}">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4258C4F2-FCED-4B0E-9C4D-84026A4E2BD6}">
            <xm:f>'C:\Windows\system32\IC.Green.Net\IC_User_DFS\Users\deel1\Desktop\[Maternity Services Data Set Technical Output Specification.xlsm]MAT101Booking'!#REF!=yes</xm:f>
            <x14:dxf>
              <fill>
                <patternFill>
                  <bgColor indexed="43"/>
                </patternFill>
              </fill>
            </x14:dxf>
          </x14:cfRule>
          <xm:sqref>N24</xm:sqref>
        </x14:conditionalFormatting>
        <x14:conditionalFormatting xmlns:xm="http://schemas.microsoft.com/office/excel/2006/main">
          <x14:cfRule type="expression" priority="3" stopIfTrue="1" id="{951810A7-C0BB-43D7-A47F-DE29CBFE9EB3}">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4799A6F2-2655-4BAE-B5AD-50C16347FA91}">
            <xm:f>'C:\Windows\system32\IC.Green.Net\IC_User_DFS\Users\deel1\Desktop\[Maternity Services Data Set Technical Output Specification.xlsm]MAT101Booking'!#REF!=yes</xm:f>
            <x14:dxf>
              <fill>
                <patternFill>
                  <bgColor indexed="43"/>
                </patternFill>
              </fill>
            </x14:dxf>
          </x14:cfRule>
          <xm:sqref>N25</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6">
    <tabColor rgb="FF4F81BD"/>
    <pageSetUpPr fitToPage="1"/>
  </sheetPr>
  <dimension ref="A1:R35"/>
  <sheetViews>
    <sheetView zoomScaleNormal="100" workbookViewId="0"/>
  </sheetViews>
  <sheetFormatPr defaultRowHeight="13.2"/>
  <cols>
    <col min="1" max="1" width="10.77734375" customWidth="1"/>
    <col min="2" max="3" width="15.77734375" customWidth="1"/>
    <col min="4" max="4" width="30.77734375" customWidth="1"/>
    <col min="5" max="5" width="14" style="12" customWidth="1"/>
    <col min="6" max="6" width="10.77734375" customWidth="1"/>
    <col min="7" max="7" width="30.77734375" customWidth="1"/>
    <col min="8" max="9" width="11.5546875" customWidth="1"/>
    <col min="10" max="10" width="10.21875" customWidth="1"/>
    <col min="11" max="11" width="32.77734375" customWidth="1"/>
    <col min="12" max="12" width="14.21875" style="7" customWidth="1"/>
    <col min="13" max="13" width="102" customWidth="1"/>
    <col min="14" max="14" width="43.77734375" customWidth="1"/>
    <col min="15" max="15" width="13.77734375" customWidth="1"/>
    <col min="16" max="16" width="12.5546875" customWidth="1"/>
    <col min="17" max="17" width="13.77734375" customWidth="1"/>
    <col min="18" max="18" width="13.21875" customWidth="1"/>
  </cols>
  <sheetData>
    <row r="1" spans="1:18" s="12" customFormat="1">
      <c r="A1" s="490" t="s">
        <v>2075</v>
      </c>
      <c r="B1" s="490" t="s">
        <v>2075</v>
      </c>
      <c r="C1" s="490" t="s">
        <v>2075</v>
      </c>
      <c r="D1" s="490" t="s">
        <v>2075</v>
      </c>
      <c r="E1" s="490" t="s">
        <v>2075</v>
      </c>
      <c r="F1" s="490" t="s">
        <v>2075</v>
      </c>
      <c r="G1" s="490" t="s">
        <v>2075</v>
      </c>
      <c r="H1" s="490" t="s">
        <v>2078</v>
      </c>
      <c r="I1" s="490" t="s">
        <v>2078</v>
      </c>
      <c r="J1" s="490" t="s">
        <v>2078</v>
      </c>
      <c r="K1" s="490" t="s">
        <v>2078</v>
      </c>
      <c r="L1" s="490" t="s">
        <v>2075</v>
      </c>
      <c r="M1" s="490" t="s">
        <v>2078</v>
      </c>
      <c r="N1" s="490" t="s">
        <v>2078</v>
      </c>
      <c r="O1" s="490" t="s">
        <v>2078</v>
      </c>
      <c r="P1" s="490" t="s">
        <v>2078</v>
      </c>
      <c r="Q1" s="490" t="s">
        <v>2078</v>
      </c>
      <c r="R1" s="490" t="s">
        <v>2075</v>
      </c>
    </row>
    <row r="2" spans="1:18" s="8" customFormat="1" ht="20.25" customHeight="1">
      <c r="A2" s="238" t="s">
        <v>4285</v>
      </c>
      <c r="B2" s="234"/>
      <c r="C2" s="230"/>
      <c r="D2" s="227"/>
      <c r="E2" s="434"/>
      <c r="F2" s="227"/>
      <c r="G2" s="227"/>
      <c r="H2" s="227"/>
      <c r="I2" s="227"/>
      <c r="J2" s="227"/>
      <c r="K2" s="227"/>
      <c r="L2" s="227"/>
      <c r="M2" s="228"/>
      <c r="N2" s="227"/>
      <c r="O2" s="227"/>
      <c r="P2" s="227"/>
      <c r="Q2" s="227"/>
      <c r="R2" s="229"/>
    </row>
    <row r="3" spans="1:18" ht="179.25" customHeight="1">
      <c r="A3" s="611" t="s">
        <v>750</v>
      </c>
      <c r="B3" s="611"/>
      <c r="C3" s="611"/>
      <c r="D3" s="611"/>
      <c r="E3" s="612"/>
      <c r="F3" s="1114" t="s">
        <v>4286</v>
      </c>
      <c r="G3" s="1115"/>
      <c r="H3" s="1114" t="s">
        <v>4287</v>
      </c>
      <c r="I3" s="1115"/>
      <c r="J3" s="1115"/>
      <c r="K3" s="1116"/>
      <c r="L3" s="613" t="s">
        <v>2952</v>
      </c>
      <c r="M3" s="614" t="str">
        <f>"Group-level error/warning messages:"&amp;"
"&amp;IF(VLOOKUP(LEFT($A3,6),MDI,20,0)=0,"",VLOOKUP(LEFT($A3,6),MDI,20,0))</f>
        <v>Group-level error/warning messages:
CYP40301 - Group rejected - No valid CYP001 group transmitted for this Local Patient Identifier (Extended). Local Patient Identifier (Extended)=&lt;C403901&gt;
CYP40307 - Group rejected - More than one CYP403 provided for this Local Patient Identifier (Extended) + Child Protection Plan Reason Code + Child Protection Plan Start Date + Child Protection Plan End Date combination. Local Patient Identifier (Extended)=&lt;C403901&gt; Child Protection Plan Reason Code=&lt;C403010&gt; Child Protection Plan Start Date=&lt;C403020&gt; Child Protection Plan End Date=&lt;C403030&gt;
CYP40318 - Group rejected - The patient identified by this Local Patient Identifier (Extended) in the CYP001 table is 19 years or older at the Reporting Period Start Date. Local Patient Identifier (Extended)=&lt;C403901&gt; Person Birth Date=&lt;C001060&gt; Reporting Period Start Date=&lt;C000040&gt;
CYP40319 - Group rejected - The CYP001 group transmitted for this Local Patient Identifier (Extended) has a blank Person Birth Date. Local Patient Identifier (Extended)=&lt;C403901&gt;</v>
      </c>
      <c r="N3" s="615"/>
      <c r="O3" s="615"/>
      <c r="P3" s="615"/>
      <c r="Q3" s="615"/>
      <c r="R3" s="616"/>
    </row>
    <row r="4" spans="1:18" ht="83.85" customHeight="1">
      <c r="A4" s="211" t="s">
        <v>2084</v>
      </c>
      <c r="B4" s="211" t="s">
        <v>2122</v>
      </c>
      <c r="C4" s="211" t="s">
        <v>162</v>
      </c>
      <c r="D4" s="211" t="s">
        <v>87</v>
      </c>
      <c r="E4" s="216" t="s">
        <v>116</v>
      </c>
      <c r="F4" s="216" t="s">
        <v>2092</v>
      </c>
      <c r="G4" s="211" t="s">
        <v>76</v>
      </c>
      <c r="H4" s="910" t="s">
        <v>2324</v>
      </c>
      <c r="I4" s="911"/>
      <c r="J4" s="911"/>
      <c r="K4" s="912"/>
      <c r="L4" s="213" t="s">
        <v>2124</v>
      </c>
      <c r="M4" s="211" t="s">
        <v>771</v>
      </c>
      <c r="N4" s="211" t="s">
        <v>2125</v>
      </c>
      <c r="O4" s="910" t="s">
        <v>2126</v>
      </c>
      <c r="P4" s="911"/>
      <c r="Q4" s="912"/>
      <c r="R4" s="211" t="s">
        <v>2115</v>
      </c>
    </row>
    <row r="5" spans="1:18" ht="41.25" customHeight="1">
      <c r="A5" s="211"/>
      <c r="B5" s="211"/>
      <c r="C5" s="211"/>
      <c r="D5" s="211"/>
      <c r="E5" s="216"/>
      <c r="F5" s="211"/>
      <c r="G5" s="211"/>
      <c r="H5" s="216" t="s">
        <v>2127</v>
      </c>
      <c r="I5" s="216" t="s">
        <v>2128</v>
      </c>
      <c r="J5" s="216" t="s">
        <v>2129</v>
      </c>
      <c r="K5" s="216" t="s">
        <v>767</v>
      </c>
      <c r="L5" s="213"/>
      <c r="M5" s="211"/>
      <c r="N5" s="211" t="s">
        <v>2130</v>
      </c>
      <c r="O5" s="211" t="s">
        <v>2131</v>
      </c>
      <c r="P5" s="211" t="s">
        <v>2132</v>
      </c>
      <c r="Q5" s="211" t="s">
        <v>2133</v>
      </c>
      <c r="R5" s="211"/>
    </row>
    <row r="6" spans="1:18" s="8" customFormat="1" ht="73.5" customHeight="1">
      <c r="A6" s="196" t="s">
        <v>4288</v>
      </c>
      <c r="B6" s="91" t="s">
        <v>969</v>
      </c>
      <c r="C6" s="91" t="s">
        <v>1124</v>
      </c>
      <c r="D6" s="64" t="s">
        <v>2325</v>
      </c>
      <c r="E6" s="39" t="s">
        <v>146</v>
      </c>
      <c r="F6" s="9"/>
      <c r="G6" s="9"/>
      <c r="H6" s="39" t="s">
        <v>2138</v>
      </c>
      <c r="I6" s="39" t="s">
        <v>2138</v>
      </c>
      <c r="J6" s="39" t="s">
        <v>25</v>
      </c>
      <c r="K6" s="9" t="s">
        <v>1294</v>
      </c>
      <c r="L6" s="39" t="s">
        <v>1148</v>
      </c>
      <c r="M6" s="64" t="str">
        <f t="shared" ref="M6:M12" si="0">IF(VLOOKUP($A6,MDI,20,0)=0,"",VLOOKUP($A6,MDI,20,0))</f>
        <v>CYP40302 - Record rejected - Local Patient Identifier (Extended) is blank.
CYP40303 - Record rejected - Local Patient Identifier (Extended) has incorrect data format. Local Patient Identifier (Extended)=&lt;C403901&gt;</v>
      </c>
      <c r="N6" s="78"/>
      <c r="O6" s="39" t="s">
        <v>2140</v>
      </c>
      <c r="P6" s="108" t="s">
        <v>2140</v>
      </c>
      <c r="Q6" s="108" t="s">
        <v>2140</v>
      </c>
      <c r="R6" s="108" t="s">
        <v>2141</v>
      </c>
    </row>
    <row r="7" spans="1:18" s="8" customFormat="1" ht="17.850000000000001" customHeight="1">
      <c r="A7" s="1117" t="s">
        <v>749</v>
      </c>
      <c r="B7" s="918" t="s">
        <v>751</v>
      </c>
      <c r="C7" s="1002" t="s">
        <v>4289</v>
      </c>
      <c r="D7" s="935" t="s">
        <v>4290</v>
      </c>
      <c r="E7" s="936" t="s">
        <v>1213</v>
      </c>
      <c r="F7" s="39" t="s">
        <v>2339</v>
      </c>
      <c r="G7" s="9" t="s">
        <v>4291</v>
      </c>
      <c r="H7" s="936" t="s">
        <v>2138</v>
      </c>
      <c r="I7" s="936" t="s">
        <v>2138</v>
      </c>
      <c r="J7" s="936" t="s">
        <v>2148</v>
      </c>
      <c r="K7" s="935" t="s">
        <v>1294</v>
      </c>
      <c r="L7" s="927" t="s">
        <v>1148</v>
      </c>
      <c r="M7" s="921" t="str">
        <f t="shared" si="0"/>
        <v>CYP40304 - Record rejected - Child Protection Plan Reason Code is blank. Local Patient Identifier (Extended)=&lt;C403901&gt;
CYP40305 - Record rejected - Child Protection Plan Reason Code has incorrect data format. Local Patient Identifier (Extended)=&lt;C403901&gt;
CYP40306 - Warning - Child Protection Plan Reason Code contains an invalid national code. Local Patient Identifier (Extended)=&lt;C403901&gt; Child Protection Plan Reason Code=&lt;C403010&gt;</v>
      </c>
      <c r="N7" s="945"/>
      <c r="O7" s="942" t="s">
        <v>2140</v>
      </c>
      <c r="P7" s="942" t="s">
        <v>2140</v>
      </c>
      <c r="Q7" s="942" t="s">
        <v>2140</v>
      </c>
      <c r="R7" s="942" t="s">
        <v>42</v>
      </c>
    </row>
    <row r="8" spans="1:18" s="8" customFormat="1" ht="17.850000000000001" customHeight="1">
      <c r="A8" s="1117" t="e">
        <v>#N/A</v>
      </c>
      <c r="B8" s="918" t="e">
        <v>#N/A</v>
      </c>
      <c r="C8" s="1003" t="e">
        <v>#N/A</v>
      </c>
      <c r="D8" s="935" t="e">
        <v>#N/A</v>
      </c>
      <c r="E8" s="936" t="e">
        <v>#N/A</v>
      </c>
      <c r="F8" s="39" t="s">
        <v>2342</v>
      </c>
      <c r="G8" s="9" t="s">
        <v>4292</v>
      </c>
      <c r="H8" s="936" t="e">
        <v>#N/A</v>
      </c>
      <c r="I8" s="936" t="e">
        <v>#N/A</v>
      </c>
      <c r="J8" s="936" t="e">
        <v>#N/A</v>
      </c>
      <c r="K8" s="935" t="e">
        <v>#N/A</v>
      </c>
      <c r="L8" s="928" t="e">
        <v>#N/A</v>
      </c>
      <c r="M8" s="922" t="e">
        <f t="shared" si="0"/>
        <v>#N/A</v>
      </c>
      <c r="N8" s="946"/>
      <c r="O8" s="944"/>
      <c r="P8" s="944"/>
      <c r="Q8" s="944"/>
      <c r="R8" s="944"/>
    </row>
    <row r="9" spans="1:18" s="8" customFormat="1" ht="17.850000000000001" customHeight="1">
      <c r="A9" s="1117" t="e">
        <v>#N/A</v>
      </c>
      <c r="B9" s="918" t="e">
        <v>#N/A</v>
      </c>
      <c r="C9" s="1003" t="e">
        <v>#N/A</v>
      </c>
      <c r="D9" s="935" t="e">
        <v>#N/A</v>
      </c>
      <c r="E9" s="936" t="e">
        <v>#N/A</v>
      </c>
      <c r="F9" s="39" t="s">
        <v>2344</v>
      </c>
      <c r="G9" s="9" t="s">
        <v>4293</v>
      </c>
      <c r="H9" s="936" t="e">
        <v>#N/A</v>
      </c>
      <c r="I9" s="936" t="e">
        <v>#N/A</v>
      </c>
      <c r="J9" s="936" t="e">
        <v>#N/A</v>
      </c>
      <c r="K9" s="935" t="e">
        <v>#N/A</v>
      </c>
      <c r="L9" s="928" t="e">
        <v>#N/A</v>
      </c>
      <c r="M9" s="922" t="e">
        <f t="shared" si="0"/>
        <v>#N/A</v>
      </c>
      <c r="N9" s="946"/>
      <c r="O9" s="944"/>
      <c r="P9" s="944"/>
      <c r="Q9" s="944"/>
      <c r="R9" s="944"/>
    </row>
    <row r="10" spans="1:18" s="8" customFormat="1" ht="17.850000000000001" customHeight="1">
      <c r="A10" s="1117" t="e">
        <v>#N/A</v>
      </c>
      <c r="B10" s="918" t="e">
        <v>#N/A</v>
      </c>
      <c r="C10" s="828" t="e">
        <v>#N/A</v>
      </c>
      <c r="D10" s="935" t="e">
        <v>#N/A</v>
      </c>
      <c r="E10" s="936" t="e">
        <v>#N/A</v>
      </c>
      <c r="F10" s="39" t="s">
        <v>2346</v>
      </c>
      <c r="G10" s="9" t="s">
        <v>4294</v>
      </c>
      <c r="H10" s="936" t="e">
        <v>#N/A</v>
      </c>
      <c r="I10" s="936" t="e">
        <v>#N/A</v>
      </c>
      <c r="J10" s="936" t="e">
        <v>#N/A</v>
      </c>
      <c r="K10" s="935" t="e">
        <v>#N/A</v>
      </c>
      <c r="L10" s="929" t="e">
        <v>#N/A</v>
      </c>
      <c r="M10" s="923" t="e">
        <f t="shared" si="0"/>
        <v>#N/A</v>
      </c>
      <c r="N10" s="947"/>
      <c r="O10" s="943"/>
      <c r="P10" s="943"/>
      <c r="Q10" s="943"/>
      <c r="R10" s="943"/>
    </row>
    <row r="11" spans="1:18" s="8" customFormat="1" ht="132" customHeight="1">
      <c r="A11" s="196" t="s">
        <v>754</v>
      </c>
      <c r="B11" s="91" t="s">
        <v>755</v>
      </c>
      <c r="C11" s="91" t="s">
        <v>4295</v>
      </c>
      <c r="D11" s="64" t="s">
        <v>4296</v>
      </c>
      <c r="E11" s="39" t="s">
        <v>2154</v>
      </c>
      <c r="F11" s="9"/>
      <c r="G11" s="9"/>
      <c r="H11" s="39" t="s">
        <v>2138</v>
      </c>
      <c r="I11" s="39" t="s">
        <v>2138</v>
      </c>
      <c r="J11" s="39" t="s">
        <v>25</v>
      </c>
      <c r="K11" s="9" t="s">
        <v>4297</v>
      </c>
      <c r="L11" s="39" t="s">
        <v>1148</v>
      </c>
      <c r="M11" s="64" t="str">
        <f t="shared" si="0"/>
        <v>CYP40308 - Record rejected - Child Protection Plan Start Date has incorrect date format. Local Patient Identifier (Extended)=&lt;C403901&gt;
CYP40310 - Record rejected - Child Protection Plan Start Date is blank. Local Patient Identifier (Extended)=&lt;C403901&gt;
CYP40311 - Record rejected - Child Protection Plan Start Date is more than 9 months before the Person Birth Date. Local Patient Identifier (Extended)=&lt;C403901&gt; Child Protection Plan Start Date=&lt;C403020&gt;
CYP40312 - Record rejected - Child Protection Plan Start Date is after the Reporting Period End Date. Local Patient Identifier (Extended)=&lt;C403901&gt; Child Protection Plan Start Date=&lt;C403020&gt;
CYP40317 - Record rejected - Person Birth Date is blank AND Child Protection Plan Start Date is before 1 January 1890. Local Patient Identifier (Extended)=&lt;C403901&gt; Child Protection Plan Start Date=&lt;C403020&gt;</v>
      </c>
      <c r="N11" s="78"/>
      <c r="O11" s="108" t="s">
        <v>2140</v>
      </c>
      <c r="P11" s="108" t="s">
        <v>2140</v>
      </c>
      <c r="Q11" s="108" t="s">
        <v>2140</v>
      </c>
      <c r="R11" s="108" t="s">
        <v>42</v>
      </c>
    </row>
    <row r="12" spans="1:18" s="8" customFormat="1" ht="115.5" customHeight="1">
      <c r="A12" s="196" t="s">
        <v>4298</v>
      </c>
      <c r="B12" s="91" t="s">
        <v>4299</v>
      </c>
      <c r="C12" s="91" t="s">
        <v>4300</v>
      </c>
      <c r="D12" s="64" t="s">
        <v>4301</v>
      </c>
      <c r="E12" s="39" t="s">
        <v>2154</v>
      </c>
      <c r="F12" s="9"/>
      <c r="G12" s="9"/>
      <c r="H12" s="39" t="s">
        <v>25</v>
      </c>
      <c r="I12" s="39" t="s">
        <v>2138</v>
      </c>
      <c r="J12" s="39" t="s">
        <v>25</v>
      </c>
      <c r="K12" s="9" t="s">
        <v>4302</v>
      </c>
      <c r="L12" s="39" t="s">
        <v>195</v>
      </c>
      <c r="M12" s="64" t="str">
        <f t="shared" si="0"/>
        <v>CYP40309 - Record rejected - Child Protection Plan End Date has incorrect date format. Local Patient Identifier (Extended)=&lt;C403901&gt;
CYP40313 - Record rejected - Child Protection Plan End Date is before the Child Protection Plan Start Date. Local Patient Identifier (Extended)=&lt;C403901&gt;
CYP40315 - Record rejected - Child Protection Plan End Date is before the Reporting Period Start Date. Local Patient Identifier (Extended)=&lt;C403901&gt; Child Protection Plan End Date=&lt;C403030&gt;
CYP40316 - Record rejected - Child Protection Plan End Date is after the Reporting Period End Date. Local Patient Identifier (Extended)=&lt;C403901&gt; Child Protection Plan End Date=&lt;C403030&gt;</v>
      </c>
      <c r="N12" s="78"/>
      <c r="O12" s="108" t="s">
        <v>2140</v>
      </c>
      <c r="P12" s="108" t="s">
        <v>2140</v>
      </c>
      <c r="Q12" s="108" t="s">
        <v>2140</v>
      </c>
      <c r="R12" s="108" t="s">
        <v>32</v>
      </c>
    </row>
    <row r="13" spans="1:18" s="8" customFormat="1" ht="30.6">
      <c r="A13" s="191" t="s">
        <v>4303</v>
      </c>
      <c r="B13" s="191" t="s">
        <v>2174</v>
      </c>
      <c r="C13" s="318" t="s">
        <v>2175</v>
      </c>
      <c r="D13" s="124" t="s">
        <v>2176</v>
      </c>
      <c r="E13" s="125" t="s">
        <v>2177</v>
      </c>
      <c r="F13" s="33"/>
      <c r="G13" s="34"/>
      <c r="H13" s="34"/>
      <c r="I13" s="34"/>
      <c r="J13" s="34"/>
      <c r="K13" s="34"/>
      <c r="L13" s="130" t="s">
        <v>1027</v>
      </c>
      <c r="M13" s="135"/>
      <c r="N13" s="124" t="s">
        <v>2178</v>
      </c>
      <c r="O13" s="126" t="s">
        <v>2179</v>
      </c>
      <c r="P13" s="126" t="s">
        <v>2179</v>
      </c>
      <c r="Q13" s="126" t="s">
        <v>2140</v>
      </c>
      <c r="R13" s="123" t="s">
        <v>2180</v>
      </c>
    </row>
    <row r="14" spans="1:18" s="8" customFormat="1" ht="69" customHeight="1">
      <c r="A14" s="192" t="s">
        <v>899</v>
      </c>
      <c r="B14" s="194" t="s">
        <v>822</v>
      </c>
      <c r="C14" s="192" t="s">
        <v>2580</v>
      </c>
      <c r="D14" s="174" t="s">
        <v>2581</v>
      </c>
      <c r="E14" s="252" t="s">
        <v>824</v>
      </c>
      <c r="F14" s="33"/>
      <c r="G14" s="34"/>
      <c r="H14" s="34"/>
      <c r="I14" s="34"/>
      <c r="J14" s="34"/>
      <c r="K14" s="34"/>
      <c r="L14" s="32" t="s">
        <v>1027</v>
      </c>
      <c r="M14" s="34"/>
      <c r="N14" s="174" t="s">
        <v>2582</v>
      </c>
      <c r="O14" s="136" t="s">
        <v>2179</v>
      </c>
      <c r="P14" s="136" t="s">
        <v>2140</v>
      </c>
      <c r="Q14" s="137" t="s">
        <v>2140</v>
      </c>
      <c r="R14" s="252" t="s">
        <v>42</v>
      </c>
    </row>
    <row r="15" spans="1:18" s="8" customFormat="1" ht="48" customHeight="1">
      <c r="A15" s="192" t="s">
        <v>900</v>
      </c>
      <c r="B15" s="194" t="s">
        <v>901</v>
      </c>
      <c r="C15" s="192" t="s">
        <v>4304</v>
      </c>
      <c r="D15" s="124" t="s">
        <v>2183</v>
      </c>
      <c r="E15" s="125" t="s">
        <v>829</v>
      </c>
      <c r="F15" s="33"/>
      <c r="G15" s="34"/>
      <c r="H15" s="34"/>
      <c r="I15" s="34"/>
      <c r="J15" s="34"/>
      <c r="K15" s="34"/>
      <c r="L15" s="130" t="s">
        <v>1027</v>
      </c>
      <c r="M15" s="135"/>
      <c r="N15" s="124" t="s">
        <v>2184</v>
      </c>
      <c r="O15" s="126" t="s">
        <v>2179</v>
      </c>
      <c r="P15" s="126" t="s">
        <v>2140</v>
      </c>
      <c r="Q15" s="126" t="s">
        <v>2140</v>
      </c>
      <c r="R15" s="123" t="s">
        <v>42</v>
      </c>
    </row>
    <row r="16" spans="1:18" s="8" customFormat="1" ht="45" customHeight="1">
      <c r="A16" s="192" t="s">
        <v>4305</v>
      </c>
      <c r="B16" s="194" t="s">
        <v>2143</v>
      </c>
      <c r="C16" s="192" t="s">
        <v>2144</v>
      </c>
      <c r="D16" s="128" t="s">
        <v>2585</v>
      </c>
      <c r="E16" s="32" t="s">
        <v>2586</v>
      </c>
      <c r="F16" s="131"/>
      <c r="G16" s="34"/>
      <c r="H16" s="34"/>
      <c r="I16" s="34"/>
      <c r="J16" s="34"/>
      <c r="K16" s="34"/>
      <c r="L16" s="32" t="s">
        <v>1027</v>
      </c>
      <c r="M16" s="34"/>
      <c r="N16" s="128" t="s">
        <v>4166</v>
      </c>
      <c r="O16" s="136" t="s">
        <v>2179</v>
      </c>
      <c r="P16" s="136" t="s">
        <v>2140</v>
      </c>
      <c r="Q16" s="136" t="s">
        <v>2140</v>
      </c>
      <c r="R16" s="123" t="s">
        <v>2192</v>
      </c>
    </row>
    <row r="17" spans="1:18" s="8" customFormat="1" ht="45" customHeight="1">
      <c r="A17" s="192" t="s">
        <v>4306</v>
      </c>
      <c r="B17" s="194" t="s">
        <v>2589</v>
      </c>
      <c r="C17" s="192" t="s">
        <v>2590</v>
      </c>
      <c r="D17" s="128" t="s">
        <v>2591</v>
      </c>
      <c r="E17" s="32" t="s">
        <v>2592</v>
      </c>
      <c r="F17" s="33"/>
      <c r="G17" s="34"/>
      <c r="H17" s="34"/>
      <c r="I17" s="34"/>
      <c r="J17" s="34"/>
      <c r="K17" s="34"/>
      <c r="L17" s="32" t="s">
        <v>1027</v>
      </c>
      <c r="M17" s="32"/>
      <c r="N17" s="128" t="s">
        <v>2593</v>
      </c>
      <c r="O17" s="136" t="s">
        <v>2179</v>
      </c>
      <c r="P17" s="136" t="s">
        <v>2179</v>
      </c>
      <c r="Q17" s="136" t="s">
        <v>2140</v>
      </c>
      <c r="R17" s="136" t="s">
        <v>2180</v>
      </c>
    </row>
    <row r="18" spans="1:18" s="8" customFormat="1" ht="86.25" customHeight="1">
      <c r="A18" s="192" t="s">
        <v>898</v>
      </c>
      <c r="B18" s="194" t="s">
        <v>816</v>
      </c>
      <c r="C18" s="192" t="s">
        <v>2185</v>
      </c>
      <c r="D18" s="128" t="s">
        <v>2186</v>
      </c>
      <c r="E18" s="32" t="s">
        <v>818</v>
      </c>
      <c r="F18" s="33"/>
      <c r="G18" s="34"/>
      <c r="H18" s="34"/>
      <c r="I18" s="34"/>
      <c r="J18" s="34"/>
      <c r="K18" s="34"/>
      <c r="L18" s="136" t="s">
        <v>1027</v>
      </c>
      <c r="M18" s="34"/>
      <c r="N18" s="128" t="s">
        <v>2187</v>
      </c>
      <c r="O18" s="136" t="s">
        <v>2179</v>
      </c>
      <c r="P18" s="136" t="s">
        <v>2140</v>
      </c>
      <c r="Q18" s="137" t="s">
        <v>2140</v>
      </c>
      <c r="R18" s="123" t="s">
        <v>42</v>
      </c>
    </row>
    <row r="19" spans="1:18" s="8" customFormat="1" ht="119.25" customHeight="1">
      <c r="A19" s="194" t="s">
        <v>4307</v>
      </c>
      <c r="B19" s="194" t="s">
        <v>4308</v>
      </c>
      <c r="C19" s="192" t="s">
        <v>4309</v>
      </c>
      <c r="D19" s="128" t="s">
        <v>4310</v>
      </c>
      <c r="E19" s="32" t="s">
        <v>2649</v>
      </c>
      <c r="F19" s="33"/>
      <c r="G19" s="34"/>
      <c r="H19" s="34"/>
      <c r="I19" s="34"/>
      <c r="J19" s="34"/>
      <c r="K19" s="34"/>
      <c r="L19" s="136" t="s">
        <v>1027</v>
      </c>
      <c r="M19" s="32"/>
      <c r="N19" s="128" t="s">
        <v>4311</v>
      </c>
      <c r="O19" s="32" t="s">
        <v>2179</v>
      </c>
      <c r="P19" s="136" t="s">
        <v>2140</v>
      </c>
      <c r="Q19" s="136" t="s">
        <v>2179</v>
      </c>
      <c r="R19" s="123" t="s">
        <v>2612</v>
      </c>
    </row>
    <row r="20" spans="1:18" s="8" customFormat="1" ht="123" customHeight="1">
      <c r="A20" s="194" t="s">
        <v>4312</v>
      </c>
      <c r="B20" s="194" t="s">
        <v>4313</v>
      </c>
      <c r="C20" s="192" t="s">
        <v>4314</v>
      </c>
      <c r="D20" s="128" t="s">
        <v>4315</v>
      </c>
      <c r="E20" s="32" t="s">
        <v>2649</v>
      </c>
      <c r="F20" s="33"/>
      <c r="G20" s="34"/>
      <c r="H20" s="34"/>
      <c r="I20" s="34"/>
      <c r="J20" s="34"/>
      <c r="K20" s="34"/>
      <c r="L20" s="136" t="s">
        <v>1027</v>
      </c>
      <c r="M20" s="32"/>
      <c r="N20" s="128" t="s">
        <v>4316</v>
      </c>
      <c r="O20" s="32" t="s">
        <v>2179</v>
      </c>
      <c r="P20" s="136" t="s">
        <v>2140</v>
      </c>
      <c r="Q20" s="136" t="s">
        <v>2179</v>
      </c>
      <c r="R20" s="123" t="s">
        <v>2612</v>
      </c>
    </row>
    <row r="21" spans="1:18" s="8" customFormat="1" ht="117" customHeight="1">
      <c r="A21" s="194" t="s">
        <v>4317</v>
      </c>
      <c r="B21" s="194" t="s">
        <v>4318</v>
      </c>
      <c r="C21" s="192" t="s">
        <v>4319</v>
      </c>
      <c r="D21" s="128" t="s">
        <v>4320</v>
      </c>
      <c r="E21" s="32" t="s">
        <v>2649</v>
      </c>
      <c r="F21" s="33"/>
      <c r="G21" s="34"/>
      <c r="H21" s="34"/>
      <c r="I21" s="34"/>
      <c r="J21" s="34"/>
      <c r="K21" s="34"/>
      <c r="L21" s="136" t="s">
        <v>1027</v>
      </c>
      <c r="M21" s="32"/>
      <c r="N21" s="128" t="s">
        <v>4321</v>
      </c>
      <c r="O21" s="32" t="s">
        <v>2179</v>
      </c>
      <c r="P21" s="136" t="s">
        <v>2140</v>
      </c>
      <c r="Q21" s="136" t="s">
        <v>2140</v>
      </c>
      <c r="R21" s="123" t="s">
        <v>2612</v>
      </c>
    </row>
    <row r="22" spans="1:18" ht="122.1" customHeight="1">
      <c r="A22" s="315" t="s">
        <v>4322</v>
      </c>
      <c r="B22" s="192" t="s">
        <v>4308</v>
      </c>
      <c r="C22" s="192" t="s">
        <v>4323</v>
      </c>
      <c r="D22" s="128" t="s">
        <v>4324</v>
      </c>
      <c r="E22" s="117" t="s">
        <v>1644</v>
      </c>
      <c r="F22" s="316"/>
      <c r="G22" s="316"/>
      <c r="H22" s="316"/>
      <c r="I22" s="316"/>
      <c r="J22" s="316"/>
      <c r="K22" s="316"/>
      <c r="L22" s="136" t="s">
        <v>1027</v>
      </c>
      <c r="M22" s="316"/>
      <c r="N22" s="128" t="s">
        <v>4325</v>
      </c>
      <c r="O22" s="32" t="s">
        <v>2179</v>
      </c>
      <c r="P22" s="32" t="s">
        <v>2140</v>
      </c>
      <c r="Q22" s="32" t="s">
        <v>2140</v>
      </c>
      <c r="R22" s="123" t="s">
        <v>2612</v>
      </c>
    </row>
    <row r="23" spans="1:18" ht="130.5" customHeight="1">
      <c r="A23" s="315" t="s">
        <v>4326</v>
      </c>
      <c r="B23" s="192" t="s">
        <v>4313</v>
      </c>
      <c r="C23" s="192" t="s">
        <v>4327</v>
      </c>
      <c r="D23" s="128" t="s">
        <v>4328</v>
      </c>
      <c r="E23" s="117" t="s">
        <v>1644</v>
      </c>
      <c r="F23" s="316"/>
      <c r="G23" s="316"/>
      <c r="H23" s="316"/>
      <c r="I23" s="316"/>
      <c r="J23" s="316"/>
      <c r="K23" s="316"/>
      <c r="L23" s="136" t="s">
        <v>1027</v>
      </c>
      <c r="M23" s="316"/>
      <c r="N23" s="128" t="s">
        <v>4329</v>
      </c>
      <c r="O23" s="32" t="s">
        <v>2179</v>
      </c>
      <c r="P23" s="32" t="s">
        <v>2140</v>
      </c>
      <c r="Q23" s="32" t="s">
        <v>2140</v>
      </c>
      <c r="R23" s="123" t="s">
        <v>2612</v>
      </c>
    </row>
    <row r="24" spans="1:18" s="8" customFormat="1" ht="38.25" customHeight="1">
      <c r="A24" s="315" t="s">
        <v>4330</v>
      </c>
      <c r="B24" s="192" t="s">
        <v>1013</v>
      </c>
      <c r="C24" s="192" t="s">
        <v>2678</v>
      </c>
      <c r="D24" s="128" t="s">
        <v>2679</v>
      </c>
      <c r="E24" s="32" t="s">
        <v>2154</v>
      </c>
      <c r="F24" s="307"/>
      <c r="G24" s="307"/>
      <c r="H24" s="307"/>
      <c r="I24" s="307"/>
      <c r="J24" s="307"/>
      <c r="K24" s="307"/>
      <c r="L24" s="136" t="s">
        <v>1027</v>
      </c>
      <c r="M24" s="307"/>
      <c r="N24" s="128" t="s">
        <v>2680</v>
      </c>
      <c r="O24" s="32" t="s">
        <v>2179</v>
      </c>
      <c r="P24" s="32" t="s">
        <v>2179</v>
      </c>
      <c r="Q24" s="314" t="s">
        <v>2179</v>
      </c>
      <c r="R24" s="136" t="s">
        <v>2180</v>
      </c>
    </row>
    <row r="25" spans="1:18" ht="174.75" customHeight="1">
      <c r="A25" s="315" t="s">
        <v>4331</v>
      </c>
      <c r="B25" s="192" t="s">
        <v>1017</v>
      </c>
      <c r="C25" s="192" t="s">
        <v>2682</v>
      </c>
      <c r="D25" s="128" t="s">
        <v>4332</v>
      </c>
      <c r="E25" s="32" t="s">
        <v>2154</v>
      </c>
      <c r="F25" s="307"/>
      <c r="G25" s="307"/>
      <c r="H25" s="307"/>
      <c r="I25" s="307"/>
      <c r="J25" s="307"/>
      <c r="K25" s="307"/>
      <c r="L25" s="136" t="s">
        <v>1027</v>
      </c>
      <c r="M25" s="307"/>
      <c r="N25" s="128" t="s">
        <v>4333</v>
      </c>
      <c r="O25" s="32" t="s">
        <v>2179</v>
      </c>
      <c r="P25" s="32" t="s">
        <v>2179</v>
      </c>
      <c r="Q25" s="32" t="s">
        <v>2179</v>
      </c>
      <c r="R25" s="136" t="s">
        <v>2180</v>
      </c>
    </row>
    <row r="26" spans="1:18" ht="81.75" customHeight="1">
      <c r="A26" s="192" t="s">
        <v>4334</v>
      </c>
      <c r="B26" s="312" t="s">
        <v>804</v>
      </c>
      <c r="C26" s="317" t="s">
        <v>2201</v>
      </c>
      <c r="D26" s="305" t="s">
        <v>2202</v>
      </c>
      <c r="E26" s="304" t="s">
        <v>806</v>
      </c>
      <c r="F26" s="304"/>
      <c r="G26" s="304"/>
      <c r="H26" s="304"/>
      <c r="I26" s="304"/>
      <c r="J26" s="304"/>
      <c r="K26" s="304"/>
      <c r="L26" s="136" t="s">
        <v>1027</v>
      </c>
      <c r="M26" s="304"/>
      <c r="N26" s="305" t="s">
        <v>4252</v>
      </c>
      <c r="O26" s="136" t="s">
        <v>2179</v>
      </c>
      <c r="P26" s="136" t="s">
        <v>2179</v>
      </c>
      <c r="Q26" s="136" t="s">
        <v>2140</v>
      </c>
      <c r="R26" s="123" t="s">
        <v>2141</v>
      </c>
    </row>
    <row r="27" spans="1:18" ht="21.75" customHeight="1">
      <c r="A27" s="1007" t="s">
        <v>4335</v>
      </c>
      <c r="B27" s="1007" t="s">
        <v>4336</v>
      </c>
      <c r="C27" s="1007" t="s">
        <v>4337</v>
      </c>
      <c r="D27" s="955" t="s">
        <v>2709</v>
      </c>
      <c r="E27" s="949" t="s">
        <v>2690</v>
      </c>
      <c r="F27" s="128" t="s">
        <v>2710</v>
      </c>
      <c r="G27" s="485" t="s">
        <v>2711</v>
      </c>
      <c r="H27" s="1019"/>
      <c r="I27" s="1019"/>
      <c r="J27" s="1019"/>
      <c r="K27" s="1019"/>
      <c r="L27" s="973" t="s">
        <v>1027</v>
      </c>
      <c r="M27" s="1119"/>
      <c r="N27" s="955" t="s">
        <v>4338</v>
      </c>
      <c r="O27" s="973" t="s">
        <v>2179</v>
      </c>
      <c r="P27" s="973" t="s">
        <v>2140</v>
      </c>
      <c r="Q27" s="973" t="s">
        <v>2140</v>
      </c>
      <c r="R27" s="973" t="s">
        <v>2180</v>
      </c>
    </row>
    <row r="28" spans="1:18" ht="12.75" customHeight="1">
      <c r="A28" s="1008"/>
      <c r="B28" s="1008"/>
      <c r="C28" s="1008"/>
      <c r="D28" s="956"/>
      <c r="E28" s="950"/>
      <c r="F28" s="128" t="s">
        <v>2713</v>
      </c>
      <c r="G28" s="485" t="s">
        <v>2714</v>
      </c>
      <c r="H28" s="1020"/>
      <c r="I28" s="1020"/>
      <c r="J28" s="1020"/>
      <c r="K28" s="1020"/>
      <c r="L28" s="1023"/>
      <c r="M28" s="1120"/>
      <c r="N28" s="956"/>
      <c r="O28" s="1023"/>
      <c r="P28" s="1023"/>
      <c r="Q28" s="1023"/>
      <c r="R28" s="1023"/>
    </row>
    <row r="29" spans="1:18" ht="12.75" customHeight="1">
      <c r="A29" s="1008"/>
      <c r="B29" s="1008"/>
      <c r="C29" s="1008"/>
      <c r="D29" s="956"/>
      <c r="E29" s="950"/>
      <c r="F29" s="128" t="s">
        <v>2715</v>
      </c>
      <c r="G29" s="485" t="s">
        <v>2716</v>
      </c>
      <c r="H29" s="1020"/>
      <c r="I29" s="1020"/>
      <c r="J29" s="1020"/>
      <c r="K29" s="1020"/>
      <c r="L29" s="1023"/>
      <c r="M29" s="1120"/>
      <c r="N29" s="956"/>
      <c r="O29" s="1023"/>
      <c r="P29" s="1023"/>
      <c r="Q29" s="1023"/>
      <c r="R29" s="1023"/>
    </row>
    <row r="30" spans="1:18" ht="33.75" customHeight="1">
      <c r="A30" s="1009"/>
      <c r="B30" s="1009"/>
      <c r="C30" s="1009"/>
      <c r="D30" s="957"/>
      <c r="E30" s="951"/>
      <c r="F30" s="128" t="s">
        <v>2717</v>
      </c>
      <c r="G30" s="485" t="s">
        <v>2718</v>
      </c>
      <c r="H30" s="1068"/>
      <c r="I30" s="1068"/>
      <c r="J30" s="1068"/>
      <c r="K30" s="1068"/>
      <c r="L30" s="974"/>
      <c r="M30" s="1121"/>
      <c r="N30" s="957"/>
      <c r="O30" s="974"/>
      <c r="P30" s="974"/>
      <c r="Q30" s="974"/>
      <c r="R30" s="974"/>
    </row>
    <row r="31" spans="1:18" ht="12.75" customHeight="1">
      <c r="A31" s="964" t="s">
        <v>4339</v>
      </c>
      <c r="B31" s="964" t="s">
        <v>4340</v>
      </c>
      <c r="C31" s="964" t="s">
        <v>4341</v>
      </c>
      <c r="D31" s="1102" t="s">
        <v>2709</v>
      </c>
      <c r="E31" s="961" t="s">
        <v>2690</v>
      </c>
      <c r="F31" s="128" t="s">
        <v>2710</v>
      </c>
      <c r="G31" s="307" t="s">
        <v>2711</v>
      </c>
      <c r="H31" s="1018"/>
      <c r="I31" s="1018"/>
      <c r="J31" s="1018"/>
      <c r="K31" s="1018"/>
      <c r="L31" s="1103" t="s">
        <v>1027</v>
      </c>
      <c r="M31" s="1118"/>
      <c r="N31" s="1102" t="s">
        <v>4342</v>
      </c>
      <c r="O31" s="1103" t="s">
        <v>2179</v>
      </c>
      <c r="P31" s="1103" t="s">
        <v>2140</v>
      </c>
      <c r="Q31" s="1103" t="s">
        <v>2140</v>
      </c>
      <c r="R31" s="1103" t="s">
        <v>2180</v>
      </c>
    </row>
    <row r="32" spans="1:18" ht="22.5" customHeight="1">
      <c r="A32" s="964"/>
      <c r="B32" s="964"/>
      <c r="C32" s="964"/>
      <c r="D32" s="1102"/>
      <c r="E32" s="961"/>
      <c r="F32" s="128" t="s">
        <v>2713</v>
      </c>
      <c r="G32" s="485" t="s">
        <v>2714</v>
      </c>
      <c r="H32" s="1018"/>
      <c r="I32" s="1018"/>
      <c r="J32" s="1018"/>
      <c r="K32" s="1018"/>
      <c r="L32" s="1103"/>
      <c r="M32" s="1118"/>
      <c r="N32" s="1102"/>
      <c r="O32" s="1103"/>
      <c r="P32" s="1103"/>
      <c r="Q32" s="1103"/>
      <c r="R32" s="1103"/>
    </row>
    <row r="33" spans="1:18" ht="12.75" customHeight="1">
      <c r="A33" s="964"/>
      <c r="B33" s="964"/>
      <c r="C33" s="964"/>
      <c r="D33" s="1102"/>
      <c r="E33" s="961"/>
      <c r="F33" s="128" t="s">
        <v>2715</v>
      </c>
      <c r="G33" s="485" t="s">
        <v>2716</v>
      </c>
      <c r="H33" s="1018"/>
      <c r="I33" s="1018"/>
      <c r="J33" s="1018"/>
      <c r="K33" s="1018"/>
      <c r="L33" s="1103"/>
      <c r="M33" s="1118"/>
      <c r="N33" s="1102"/>
      <c r="O33" s="1103"/>
      <c r="P33" s="1103"/>
      <c r="Q33" s="1103"/>
      <c r="R33" s="1103"/>
    </row>
    <row r="34" spans="1:18" ht="36" customHeight="1">
      <c r="A34" s="964"/>
      <c r="B34" s="964"/>
      <c r="C34" s="964"/>
      <c r="D34" s="1102"/>
      <c r="E34" s="961"/>
      <c r="F34" s="128" t="s">
        <v>2717</v>
      </c>
      <c r="G34" s="485" t="s">
        <v>2718</v>
      </c>
      <c r="H34" s="1018"/>
      <c r="I34" s="1018"/>
      <c r="J34" s="1018"/>
      <c r="K34" s="1018"/>
      <c r="L34" s="1103"/>
      <c r="M34" s="1118"/>
      <c r="N34" s="1102"/>
      <c r="O34" s="1103"/>
      <c r="P34" s="1103"/>
      <c r="Q34" s="1103"/>
      <c r="R34" s="1103"/>
    </row>
    <row r="35" spans="1:18">
      <c r="A35" s="243" t="s">
        <v>4343</v>
      </c>
      <c r="B35" s="242"/>
      <c r="C35" s="239"/>
      <c r="D35" s="240"/>
      <c r="E35" s="438"/>
      <c r="F35" s="240"/>
      <c r="G35" s="240"/>
      <c r="H35" s="240"/>
      <c r="I35" s="240"/>
      <c r="J35" s="240"/>
      <c r="K35" s="240"/>
      <c r="L35" s="240"/>
      <c r="M35" s="240"/>
      <c r="N35" s="240"/>
      <c r="O35" s="240"/>
      <c r="P35" s="240"/>
      <c r="Q35" s="240"/>
      <c r="R35" s="341"/>
    </row>
  </sheetData>
  <sortState xmlns:xlrd2="http://schemas.microsoft.com/office/spreadsheetml/2017/richdata2" ref="A14:R31">
    <sortCondition ref="A14:A31"/>
  </sortState>
  <mergeCells count="52">
    <mergeCell ref="L27:L30"/>
    <mergeCell ref="M27:M30"/>
    <mergeCell ref="N27:N30"/>
    <mergeCell ref="O27:O30"/>
    <mergeCell ref="H27:H30"/>
    <mergeCell ref="I27:I30"/>
    <mergeCell ref="J27:J30"/>
    <mergeCell ref="K27:K30"/>
    <mergeCell ref="A27:A30"/>
    <mergeCell ref="B27:B30"/>
    <mergeCell ref="C27:C30"/>
    <mergeCell ref="D27:D30"/>
    <mergeCell ref="E27:E30"/>
    <mergeCell ref="P27:P30"/>
    <mergeCell ref="Q27:Q30"/>
    <mergeCell ref="R27:R30"/>
    <mergeCell ref="P31:P34"/>
    <mergeCell ref="Q31:Q34"/>
    <mergeCell ref="R31:R34"/>
    <mergeCell ref="L31:L34"/>
    <mergeCell ref="M31:M34"/>
    <mergeCell ref="N31:N34"/>
    <mergeCell ref="O31:O34"/>
    <mergeCell ref="H31:H34"/>
    <mergeCell ref="I31:I34"/>
    <mergeCell ref="J31:J34"/>
    <mergeCell ref="K31:K34"/>
    <mergeCell ref="A31:A34"/>
    <mergeCell ref="B31:B34"/>
    <mergeCell ref="C31:C34"/>
    <mergeCell ref="D31:D34"/>
    <mergeCell ref="E31:E34"/>
    <mergeCell ref="R7:R10"/>
    <mergeCell ref="D7:D10"/>
    <mergeCell ref="E7:E10"/>
    <mergeCell ref="H7:H10"/>
    <mergeCell ref="P7:P10"/>
    <mergeCell ref="Q7:Q10"/>
    <mergeCell ref="F3:G3"/>
    <mergeCell ref="O4:Q4"/>
    <mergeCell ref="H3:K3"/>
    <mergeCell ref="H4:K4"/>
    <mergeCell ref="A7:A10"/>
    <mergeCell ref="B7:B10"/>
    <mergeCell ref="M7:M10"/>
    <mergeCell ref="L7:L10"/>
    <mergeCell ref="O7:O10"/>
    <mergeCell ref="N7:N10"/>
    <mergeCell ref="C7:C10"/>
    <mergeCell ref="I7:I10"/>
    <mergeCell ref="J7:J10"/>
    <mergeCell ref="K7:K10"/>
  </mergeCells>
  <pageMargins left="0.25" right="0.25" top="0.75" bottom="0.75" header="0.3" footer="0.3"/>
  <pageSetup paperSize="8" scale="42" fitToHeight="0" orientation="landscape" r:id="rId1"/>
  <ignoredErrors>
    <ignoredError sqref="F33" twoDigitTextYear="1"/>
  </ignoredErrors>
  <extLst>
    <ext xmlns:x14="http://schemas.microsoft.com/office/spreadsheetml/2009/9/main" uri="{78C0D931-6437-407d-A8EE-F0AAD7539E65}">
      <x14:conditionalFormattings>
        <x14:conditionalFormatting xmlns:xm="http://schemas.microsoft.com/office/excel/2006/main">
          <x14:cfRule type="expression" priority="1" stopIfTrue="1" id="{D2DF28AE-8AA3-4352-9D8C-1F283ACD1D8C}">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2569AF40-D90C-4DCF-A2EE-AC8A6D24DE79}">
            <xm:f>'C:\Windows\system32\IC.Green.Net\IC_User_DFS\Users\deel1\Desktop\[Maternity Services Data Set Technical Output Specification.xlsm]MAT101Booking'!#REF!=yes</xm:f>
            <x14:dxf>
              <fill>
                <patternFill>
                  <bgColor indexed="43"/>
                </patternFill>
              </fill>
            </x14:dxf>
          </x14:cfRule>
          <xm:sqref>N13</xm:sqref>
        </x14:conditionalFormatting>
        <x14:conditionalFormatting xmlns:xm="http://schemas.microsoft.com/office/excel/2006/main">
          <x14:cfRule type="expression" priority="5" stopIfTrue="1" id="{7CB1B9BF-2C46-4321-8498-DDA093ED4696}">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C7FE0AEF-7199-4AB6-ABBC-7895FBBA8B32}">
            <xm:f>'C:\Windows\system32\IC.Green.Net\IC_User_DFS\Users\deel1\Desktop\[Maternity Services Data Set Technical Output Specification.xlsm]MAT101Booking'!#REF!=yes</xm:f>
            <x14:dxf>
              <fill>
                <patternFill>
                  <bgColor indexed="43"/>
                </patternFill>
              </fill>
            </x14:dxf>
          </x14:cfRule>
          <xm:sqref>N14</xm:sqref>
        </x14:conditionalFormatting>
        <x14:conditionalFormatting xmlns:xm="http://schemas.microsoft.com/office/excel/2006/main">
          <x14:cfRule type="expression" priority="3" stopIfTrue="1" id="{2DDBB2B7-7C69-4BFB-8683-DAC1601FBFD5}">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DD7DB96D-AC6E-43B8-A1D2-A524B2714009}">
            <xm:f>'C:\Windows\system32\IC.Green.Net\IC_User_DFS\Users\deel1\Desktop\[Maternity Services Data Set Technical Output Specification.xlsm]MAT101Booking'!#REF!=yes</xm:f>
            <x14:dxf>
              <fill>
                <patternFill>
                  <bgColor indexed="43"/>
                </patternFill>
              </fill>
            </x14:dxf>
          </x14:cfRule>
          <xm:sqref>N15</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1">
    <tabColor rgb="FF4F81BD"/>
    <pageSetUpPr fitToPage="1"/>
  </sheetPr>
  <dimension ref="A1:R18"/>
  <sheetViews>
    <sheetView topLeftCell="A4" zoomScaleNormal="100" workbookViewId="0">
      <selection activeCell="A3" sqref="A3"/>
    </sheetView>
  </sheetViews>
  <sheetFormatPr defaultRowHeight="13.2"/>
  <cols>
    <col min="1" max="1" width="10.21875" customWidth="1"/>
    <col min="2" max="3" width="15.21875" customWidth="1"/>
    <col min="4" max="4" width="30.77734375" customWidth="1"/>
    <col min="5" max="5" width="14" style="12" customWidth="1"/>
    <col min="6" max="6" width="10.77734375" customWidth="1"/>
    <col min="7" max="7" width="30.77734375" customWidth="1"/>
    <col min="8" max="9" width="11.5546875" customWidth="1"/>
    <col min="10" max="10" width="10.21875" customWidth="1"/>
    <col min="11" max="11" width="32.77734375" customWidth="1"/>
    <col min="12" max="12" width="14.21875" style="7" customWidth="1"/>
    <col min="13" max="13" width="102" customWidth="1"/>
    <col min="14" max="14" width="43.77734375" customWidth="1"/>
    <col min="15" max="15" width="13.77734375" customWidth="1"/>
    <col min="16" max="16" width="12.5546875" customWidth="1"/>
    <col min="17" max="17" width="13.77734375" customWidth="1"/>
    <col min="18" max="18" width="13.21875" customWidth="1"/>
  </cols>
  <sheetData>
    <row r="1" spans="1:18" s="12" customFormat="1">
      <c r="A1" s="490" t="s">
        <v>2075</v>
      </c>
      <c r="B1" s="490" t="s">
        <v>2075</v>
      </c>
      <c r="C1" s="490" t="s">
        <v>2075</v>
      </c>
      <c r="D1" s="490" t="s">
        <v>2075</v>
      </c>
      <c r="E1" s="490" t="s">
        <v>2075</v>
      </c>
      <c r="F1" s="490" t="s">
        <v>2075</v>
      </c>
      <c r="G1" s="490" t="s">
        <v>2075</v>
      </c>
      <c r="H1" s="490" t="s">
        <v>2078</v>
      </c>
      <c r="I1" s="490" t="s">
        <v>2078</v>
      </c>
      <c r="J1" s="490" t="s">
        <v>2078</v>
      </c>
      <c r="K1" s="490" t="s">
        <v>2078</v>
      </c>
      <c r="L1" s="490" t="s">
        <v>2075</v>
      </c>
      <c r="M1" s="490" t="s">
        <v>2078</v>
      </c>
      <c r="N1" s="490" t="s">
        <v>2078</v>
      </c>
      <c r="O1" s="490" t="s">
        <v>2078</v>
      </c>
      <c r="P1" s="490" t="s">
        <v>2078</v>
      </c>
      <c r="Q1" s="490" t="s">
        <v>2078</v>
      </c>
      <c r="R1" s="490" t="s">
        <v>2075</v>
      </c>
    </row>
    <row r="2" spans="1:18" s="8" customFormat="1" ht="10.199999999999999">
      <c r="A2" s="238" t="s">
        <v>4344</v>
      </c>
      <c r="B2" s="234"/>
      <c r="C2" s="230"/>
      <c r="D2" s="227"/>
      <c r="E2" s="434"/>
      <c r="F2" s="227"/>
      <c r="G2" s="227"/>
      <c r="H2" s="227"/>
      <c r="I2" s="227"/>
      <c r="J2" s="227"/>
      <c r="K2" s="227"/>
      <c r="L2" s="227"/>
      <c r="M2" s="228"/>
      <c r="N2" s="227"/>
      <c r="O2" s="227"/>
      <c r="P2" s="227"/>
      <c r="Q2" s="227"/>
      <c r="R2" s="229"/>
    </row>
    <row r="3" spans="1:18" ht="129" customHeight="1">
      <c r="A3" s="611" t="s">
        <v>338</v>
      </c>
      <c r="B3" s="611"/>
      <c r="C3" s="611"/>
      <c r="D3" s="611"/>
      <c r="E3" s="612"/>
      <c r="F3" s="1114" t="s">
        <v>4345</v>
      </c>
      <c r="G3" s="1115"/>
      <c r="H3" s="1114" t="s">
        <v>4346</v>
      </c>
      <c r="I3" s="1115"/>
      <c r="J3" s="1115"/>
      <c r="K3" s="1116"/>
      <c r="L3" s="613" t="s">
        <v>2952</v>
      </c>
      <c r="M3" s="614" t="str">
        <f>"Group-level error/warning messages:"&amp;"
"&amp;IF(VLOOKUP(LEFT($A3,6),MDI,20,0)=0,"",VLOOKUP(LEFT($A3,6),MDI,20,0))</f>
        <v>Group-level error/warning messages:
CYP40401 - Group rejected - No valid CYP001 group transmitted for this Local Patient Identifier (Extended). Local Patient Identifier (Extended)=&lt;C404901&gt;
CYP40409 - Group rejected - More than one CYP404 provided for this Local Patient Identifier (Extended) + Assistive Technology Finding (SNOMED CT) + Prescription Date (Assistive Technology) combination. Local Patient Identifier (Extended)=&lt;C404901&gt; Assistive Technology Finding (SNOMED CT)=&lt;C404010&gt; + Prescription Date (Assistive Technology)=&lt;C404020&gt;</v>
      </c>
      <c r="N3" s="615"/>
      <c r="O3" s="615"/>
      <c r="P3" s="615"/>
      <c r="Q3" s="615"/>
      <c r="R3" s="616"/>
    </row>
    <row r="4" spans="1:18" ht="83.85" customHeight="1">
      <c r="A4" s="211" t="s">
        <v>2084</v>
      </c>
      <c r="B4" s="211" t="s">
        <v>2122</v>
      </c>
      <c r="C4" s="211" t="s">
        <v>162</v>
      </c>
      <c r="D4" s="211" t="s">
        <v>87</v>
      </c>
      <c r="E4" s="216" t="s">
        <v>116</v>
      </c>
      <c r="F4" s="216" t="s">
        <v>2092</v>
      </c>
      <c r="G4" s="211" t="s">
        <v>76</v>
      </c>
      <c r="H4" s="910" t="s">
        <v>2324</v>
      </c>
      <c r="I4" s="911"/>
      <c r="J4" s="911"/>
      <c r="K4" s="912"/>
      <c r="L4" s="213" t="s">
        <v>2124</v>
      </c>
      <c r="M4" s="211" t="s">
        <v>771</v>
      </c>
      <c r="N4" s="211" t="s">
        <v>2125</v>
      </c>
      <c r="O4" s="910" t="s">
        <v>2126</v>
      </c>
      <c r="P4" s="911"/>
      <c r="Q4" s="912"/>
      <c r="R4" s="211" t="s">
        <v>2115</v>
      </c>
    </row>
    <row r="5" spans="1:18" ht="41.25" customHeight="1">
      <c r="A5" s="211"/>
      <c r="B5" s="211"/>
      <c r="C5" s="211"/>
      <c r="D5" s="211"/>
      <c r="E5" s="216"/>
      <c r="F5" s="211"/>
      <c r="G5" s="211"/>
      <c r="H5" s="216" t="s">
        <v>2127</v>
      </c>
      <c r="I5" s="216" t="s">
        <v>2128</v>
      </c>
      <c r="J5" s="216" t="s">
        <v>2129</v>
      </c>
      <c r="K5" s="216" t="s">
        <v>767</v>
      </c>
      <c r="L5" s="213"/>
      <c r="M5" s="211"/>
      <c r="N5" s="211" t="s">
        <v>2130</v>
      </c>
      <c r="O5" s="211" t="s">
        <v>2131</v>
      </c>
      <c r="P5" s="211" t="s">
        <v>2132</v>
      </c>
      <c r="Q5" s="211" t="s">
        <v>2133</v>
      </c>
      <c r="R5" s="211"/>
    </row>
    <row r="6" spans="1:18" s="8" customFormat="1" ht="58.5" customHeight="1">
      <c r="A6" s="195" t="s">
        <v>4347</v>
      </c>
      <c r="B6" s="16" t="s">
        <v>969</v>
      </c>
      <c r="C6" s="16" t="s">
        <v>1124</v>
      </c>
      <c r="D6" s="58" t="s">
        <v>2325</v>
      </c>
      <c r="E6" s="49" t="s">
        <v>146</v>
      </c>
      <c r="F6" s="58"/>
      <c r="G6" s="58"/>
      <c r="H6" s="49" t="s">
        <v>2138</v>
      </c>
      <c r="I6" s="49" t="s">
        <v>2138</v>
      </c>
      <c r="J6" s="49" t="s">
        <v>25</v>
      </c>
      <c r="K6" s="58" t="s">
        <v>1294</v>
      </c>
      <c r="L6" s="39" t="s">
        <v>1148</v>
      </c>
      <c r="M6" s="64" t="str">
        <f>IF(VLOOKUP($A6,MDI,20,0)=0,"",VLOOKUP($A6,MDI,20,0))</f>
        <v>CYP40402 - Record rejected - Local Patient Identifier (Extended) is blank.
CYP40403 - Record rejected - Local Patient Identifier (Extended) has incorrect data format. Local Patient Identifier (Extended)=&lt;C404901&gt;</v>
      </c>
      <c r="N6" s="78"/>
      <c r="O6" s="39" t="s">
        <v>2140</v>
      </c>
      <c r="P6" s="108" t="s">
        <v>2140</v>
      </c>
      <c r="Q6" s="108" t="s">
        <v>2140</v>
      </c>
      <c r="R6" s="108" t="s">
        <v>2141</v>
      </c>
    </row>
    <row r="7" spans="1:18" s="8" customFormat="1" ht="73.349999999999994" customHeight="1">
      <c r="A7" s="197" t="s">
        <v>4348</v>
      </c>
      <c r="B7" s="91" t="s">
        <v>4349</v>
      </c>
      <c r="C7" s="91" t="s">
        <v>3028</v>
      </c>
      <c r="D7" s="64" t="s">
        <v>4350</v>
      </c>
      <c r="E7" s="39" t="s">
        <v>1337</v>
      </c>
      <c r="F7" s="46"/>
      <c r="G7" s="9" t="s">
        <v>4351</v>
      </c>
      <c r="H7" s="39" t="s">
        <v>2138</v>
      </c>
      <c r="I7" s="39" t="s">
        <v>2138</v>
      </c>
      <c r="J7" s="39" t="s">
        <v>25</v>
      </c>
      <c r="K7" s="64" t="s">
        <v>4352</v>
      </c>
      <c r="L7" s="39" t="s">
        <v>1148</v>
      </c>
      <c r="M7" s="64" t="str">
        <f>IF(VLOOKUP($A7,MDI,20,0)=0,"",VLOOKUP($A7,MDI,20,0))</f>
        <v>CYP40404 - Record rejected - Assistive Technology Finding (SNOMED CT) is blank. Local Patient Identifier (Extended)=&lt;C404901&gt;
CYP40405 - Record rejected - Assistive Technology Finding (SNOMED CT) has incorrect data format. Local Patient Identifier (Extended)=&lt;C404901&gt;
CYP40410 - Record rejected - Assistive Technology Finding (SNOMED CT) has failed SNOMED CT checks. Local Patient Identifier (Extended)=&lt;C404901&gt; Assistive Technology Finding (SNOMED CT)=&lt;C404010&gt;</v>
      </c>
      <c r="N7" s="78"/>
      <c r="O7" s="108" t="s">
        <v>2140</v>
      </c>
      <c r="P7" s="108" t="s">
        <v>2140</v>
      </c>
      <c r="Q7" s="108" t="s">
        <v>2140</v>
      </c>
      <c r="R7" s="108" t="s">
        <v>3127</v>
      </c>
    </row>
    <row r="8" spans="1:18" s="8" customFormat="1" ht="166.35" customHeight="1">
      <c r="A8" s="197" t="s">
        <v>4353</v>
      </c>
      <c r="B8" s="91" t="s">
        <v>4354</v>
      </c>
      <c r="C8" s="91" t="s">
        <v>4355</v>
      </c>
      <c r="D8" s="64" t="s">
        <v>4356</v>
      </c>
      <c r="E8" s="39" t="s">
        <v>2154</v>
      </c>
      <c r="F8" s="46"/>
      <c r="G8" s="9"/>
      <c r="H8" s="39" t="s">
        <v>25</v>
      </c>
      <c r="I8" s="39" t="s">
        <v>2138</v>
      </c>
      <c r="J8" s="39" t="s">
        <v>25</v>
      </c>
      <c r="K8" s="64" t="s">
        <v>4357</v>
      </c>
      <c r="L8" s="39" t="s">
        <v>195</v>
      </c>
      <c r="M8" s="64" t="str">
        <f>IF(VLOOKUP($A8,MDI,20,0)=0,"",VLOOKUP($A8,MDI,20,0))</f>
        <v>CYP40408 - Record rejected - Prescription Date (Assistive Technology) has incorrect data format. Local Patient Identifier (Extended)=&lt;C404901&gt;
CYP40411 - Record rejected - Prescription Date (Assistive Technology) is before the Person Birth Date. Local Patient Identifier (Extended)=&lt;C404901&gt; Prescription Date (Assistive Technology)=&lt;C404020&gt; Person Birth Date=&lt;C001060&gt;
CYP40412 - Record rejected - Person Birth Date is blank AND Prescription Date (Assistive Technology) is before 1 January 1890. Local Patient Identifier (Extended)=&lt;C404901&gt; Prescription Date (Assistive Technology)=&lt;C404020&gt;
CYP40413 - Record rejected - Prescription Date (Assistive Technology) is after the Date and Time Data Set Created. Local Patient Identifier (Extended)=&lt;C404901&gt; Prescription Date (Assistive Technology)=&lt;C404020&gt; Date and time data set created=&lt;C000060&gt;
CYP40414 - Warning - Prescription Date (Assistive Technology) is after the Reporting Period End Date. Local Patient Identifier (Extended)=&lt;C404901&gt; Prescription Date (Assistive Technology)=&lt;C404020&gt; Reporting Period End Date=&lt;C000050&gt;</v>
      </c>
      <c r="N8" s="78"/>
      <c r="O8" s="108" t="s">
        <v>2140</v>
      </c>
      <c r="P8" s="108" t="s">
        <v>2140</v>
      </c>
      <c r="Q8" s="108" t="s">
        <v>2140</v>
      </c>
      <c r="R8" s="108" t="s">
        <v>32</v>
      </c>
    </row>
    <row r="9" spans="1:18" s="8" customFormat="1" ht="30.6">
      <c r="A9" s="191" t="s">
        <v>4358</v>
      </c>
      <c r="B9" s="191" t="s">
        <v>2174</v>
      </c>
      <c r="C9" s="318" t="s">
        <v>2175</v>
      </c>
      <c r="D9" s="124" t="s">
        <v>2176</v>
      </c>
      <c r="E9" s="125" t="s">
        <v>2177</v>
      </c>
      <c r="F9" s="33"/>
      <c r="G9" s="34"/>
      <c r="H9" s="34"/>
      <c r="I9" s="34"/>
      <c r="J9" s="34"/>
      <c r="K9" s="34"/>
      <c r="L9" s="130" t="s">
        <v>1027</v>
      </c>
      <c r="M9" s="135"/>
      <c r="N9" s="124" t="s">
        <v>2178</v>
      </c>
      <c r="O9" s="126" t="s">
        <v>2179</v>
      </c>
      <c r="P9" s="126" t="s">
        <v>2179</v>
      </c>
      <c r="Q9" s="126" t="s">
        <v>2140</v>
      </c>
      <c r="R9" s="123" t="s">
        <v>2180</v>
      </c>
    </row>
    <row r="10" spans="1:18" s="8" customFormat="1" ht="68.25" customHeight="1">
      <c r="A10" s="192" t="s">
        <v>903</v>
      </c>
      <c r="B10" s="194" t="s">
        <v>822</v>
      </c>
      <c r="C10" s="192" t="s">
        <v>2580</v>
      </c>
      <c r="D10" s="174" t="s">
        <v>2581</v>
      </c>
      <c r="E10" s="252" t="s">
        <v>824</v>
      </c>
      <c r="F10" s="33"/>
      <c r="G10" s="34"/>
      <c r="H10" s="34"/>
      <c r="I10" s="34"/>
      <c r="J10" s="34"/>
      <c r="K10" s="34"/>
      <c r="L10" s="32" t="s">
        <v>1027</v>
      </c>
      <c r="M10" s="34"/>
      <c r="N10" s="174" t="s">
        <v>2582</v>
      </c>
      <c r="O10" s="136" t="s">
        <v>2179</v>
      </c>
      <c r="P10" s="136" t="s">
        <v>2140</v>
      </c>
      <c r="Q10" s="137" t="s">
        <v>2140</v>
      </c>
      <c r="R10" s="252" t="s">
        <v>42</v>
      </c>
    </row>
    <row r="11" spans="1:18" s="8" customFormat="1" ht="48" customHeight="1">
      <c r="A11" s="192" t="s">
        <v>904</v>
      </c>
      <c r="B11" s="194" t="s">
        <v>905</v>
      </c>
      <c r="C11" s="192" t="s">
        <v>4359</v>
      </c>
      <c r="D11" s="124" t="s">
        <v>2183</v>
      </c>
      <c r="E11" s="125" t="s">
        <v>829</v>
      </c>
      <c r="F11" s="33"/>
      <c r="G11" s="34"/>
      <c r="H11" s="34"/>
      <c r="I11" s="34"/>
      <c r="J11" s="34"/>
      <c r="K11" s="34"/>
      <c r="L11" s="130" t="s">
        <v>1027</v>
      </c>
      <c r="M11" s="135"/>
      <c r="N11" s="124" t="s">
        <v>2184</v>
      </c>
      <c r="O11" s="126" t="s">
        <v>2179</v>
      </c>
      <c r="P11" s="126" t="s">
        <v>2140</v>
      </c>
      <c r="Q11" s="126" t="s">
        <v>2140</v>
      </c>
      <c r="R11" s="252" t="s">
        <v>42</v>
      </c>
    </row>
    <row r="12" spans="1:18" s="8" customFormat="1" ht="45" customHeight="1">
      <c r="A12" s="192" t="s">
        <v>4360</v>
      </c>
      <c r="B12" s="194" t="s">
        <v>2143</v>
      </c>
      <c r="C12" s="192" t="s">
        <v>2144</v>
      </c>
      <c r="D12" s="128" t="s">
        <v>2585</v>
      </c>
      <c r="E12" s="32" t="s">
        <v>2586</v>
      </c>
      <c r="F12" s="131"/>
      <c r="G12" s="34"/>
      <c r="H12" s="34"/>
      <c r="I12" s="34"/>
      <c r="J12" s="34"/>
      <c r="K12" s="34"/>
      <c r="L12" s="32" t="s">
        <v>1027</v>
      </c>
      <c r="M12" s="34"/>
      <c r="N12" s="128" t="s">
        <v>2587</v>
      </c>
      <c r="O12" s="136" t="s">
        <v>2179</v>
      </c>
      <c r="P12" s="136" t="s">
        <v>2140</v>
      </c>
      <c r="Q12" s="136" t="s">
        <v>2140</v>
      </c>
      <c r="R12" s="123" t="s">
        <v>2192</v>
      </c>
    </row>
    <row r="13" spans="1:18" s="8" customFormat="1" ht="45" customHeight="1">
      <c r="A13" s="192" t="s">
        <v>4361</v>
      </c>
      <c r="B13" s="194" t="s">
        <v>2589</v>
      </c>
      <c r="C13" s="192" t="s">
        <v>2590</v>
      </c>
      <c r="D13" s="128" t="s">
        <v>2591</v>
      </c>
      <c r="E13" s="32" t="s">
        <v>2592</v>
      </c>
      <c r="F13" s="33"/>
      <c r="G13" s="34"/>
      <c r="H13" s="34"/>
      <c r="I13" s="34"/>
      <c r="J13" s="34"/>
      <c r="K13" s="34"/>
      <c r="L13" s="32" t="s">
        <v>1027</v>
      </c>
      <c r="M13" s="32"/>
      <c r="N13" s="128" t="s">
        <v>2593</v>
      </c>
      <c r="O13" s="136" t="s">
        <v>2179</v>
      </c>
      <c r="P13" s="136" t="s">
        <v>2179</v>
      </c>
      <c r="Q13" s="136" t="s">
        <v>2140</v>
      </c>
      <c r="R13" s="136" t="s">
        <v>2180</v>
      </c>
    </row>
    <row r="14" spans="1:18" s="8" customFormat="1" ht="41.1" customHeight="1">
      <c r="A14" s="192" t="s">
        <v>902</v>
      </c>
      <c r="B14" s="194" t="s">
        <v>816</v>
      </c>
      <c r="C14" s="192" t="s">
        <v>2185</v>
      </c>
      <c r="D14" s="128" t="s">
        <v>2186</v>
      </c>
      <c r="E14" s="32" t="s">
        <v>818</v>
      </c>
      <c r="F14" s="33"/>
      <c r="G14" s="34"/>
      <c r="H14" s="34"/>
      <c r="I14" s="34"/>
      <c r="J14" s="34"/>
      <c r="K14" s="34"/>
      <c r="L14" s="32" t="s">
        <v>1027</v>
      </c>
      <c r="M14" s="34"/>
      <c r="N14" s="128" t="s">
        <v>2187</v>
      </c>
      <c r="O14" s="136" t="s">
        <v>2179</v>
      </c>
      <c r="P14" s="136" t="s">
        <v>2140</v>
      </c>
      <c r="Q14" s="137" t="s">
        <v>2140</v>
      </c>
      <c r="R14" s="123" t="s">
        <v>42</v>
      </c>
    </row>
    <row r="15" spans="1:18" ht="41.1" customHeight="1">
      <c r="A15" s="192" t="s">
        <v>4362</v>
      </c>
      <c r="B15" s="192" t="s">
        <v>1013</v>
      </c>
      <c r="C15" s="192" t="s">
        <v>2678</v>
      </c>
      <c r="D15" s="128" t="s">
        <v>2679</v>
      </c>
      <c r="E15" s="32" t="s">
        <v>2154</v>
      </c>
      <c r="F15" s="307"/>
      <c r="G15" s="307"/>
      <c r="H15" s="307"/>
      <c r="I15" s="307"/>
      <c r="J15" s="307"/>
      <c r="K15" s="307"/>
      <c r="L15" s="136" t="s">
        <v>1027</v>
      </c>
      <c r="M15" s="307"/>
      <c r="N15" s="128" t="s">
        <v>2680</v>
      </c>
      <c r="O15" s="136" t="s">
        <v>2179</v>
      </c>
      <c r="P15" s="136" t="s">
        <v>2179</v>
      </c>
      <c r="Q15" s="314" t="s">
        <v>2179</v>
      </c>
      <c r="R15" s="136" t="s">
        <v>2180</v>
      </c>
    </row>
    <row r="16" spans="1:18" ht="41.1" customHeight="1">
      <c r="A16" s="192" t="s">
        <v>4363</v>
      </c>
      <c r="B16" s="192" t="s">
        <v>1017</v>
      </c>
      <c r="C16" s="192" t="s">
        <v>2682</v>
      </c>
      <c r="D16" s="128" t="s">
        <v>4364</v>
      </c>
      <c r="E16" s="32" t="s">
        <v>2154</v>
      </c>
      <c r="F16" s="307"/>
      <c r="G16" s="307"/>
      <c r="H16" s="307"/>
      <c r="I16" s="307"/>
      <c r="J16" s="307"/>
      <c r="K16" s="307"/>
      <c r="L16" s="136" t="s">
        <v>1027</v>
      </c>
      <c r="M16" s="307"/>
      <c r="N16" s="128" t="s">
        <v>4365</v>
      </c>
      <c r="O16" s="136" t="s">
        <v>2179</v>
      </c>
      <c r="P16" s="136" t="s">
        <v>2179</v>
      </c>
      <c r="Q16" s="136" t="s">
        <v>2179</v>
      </c>
      <c r="R16" s="136" t="s">
        <v>2180</v>
      </c>
    </row>
    <row r="17" spans="1:18" s="8" customFormat="1" ht="23.25" customHeight="1">
      <c r="A17" s="192" t="s">
        <v>4366</v>
      </c>
      <c r="B17" s="312" t="s">
        <v>804</v>
      </c>
      <c r="C17" s="317" t="s">
        <v>2201</v>
      </c>
      <c r="D17" s="305" t="s">
        <v>2202</v>
      </c>
      <c r="E17" s="304" t="s">
        <v>806</v>
      </c>
      <c r="F17" s="304"/>
      <c r="G17" s="304"/>
      <c r="H17" s="304"/>
      <c r="I17" s="304"/>
      <c r="J17" s="304"/>
      <c r="K17" s="304"/>
      <c r="L17" s="304" t="s">
        <v>1027</v>
      </c>
      <c r="M17" s="304"/>
      <c r="N17" s="305" t="s">
        <v>4252</v>
      </c>
      <c r="O17" s="136" t="s">
        <v>2179</v>
      </c>
      <c r="P17" s="136" t="s">
        <v>2179</v>
      </c>
      <c r="Q17" s="136" t="s">
        <v>2140</v>
      </c>
      <c r="R17" s="123" t="s">
        <v>2141</v>
      </c>
    </row>
    <row r="18" spans="1:18">
      <c r="A18" s="238" t="s">
        <v>4367</v>
      </c>
      <c r="B18" s="234"/>
      <c r="C18" s="230"/>
      <c r="D18" s="227"/>
      <c r="E18" s="434"/>
      <c r="F18" s="227"/>
      <c r="G18" s="227"/>
      <c r="H18" s="227"/>
      <c r="I18" s="227"/>
      <c r="J18" s="227"/>
      <c r="K18" s="227"/>
      <c r="L18" s="227"/>
      <c r="M18" s="227"/>
      <c r="N18" s="227"/>
      <c r="O18" s="227"/>
      <c r="P18" s="227"/>
      <c r="Q18" s="227"/>
      <c r="R18" s="229"/>
    </row>
  </sheetData>
  <mergeCells count="4">
    <mergeCell ref="H3:K3"/>
    <mergeCell ref="H4:K4"/>
    <mergeCell ref="O4:Q4"/>
    <mergeCell ref="F3:G3"/>
  </mergeCells>
  <pageMargins left="0.25" right="0.25" top="0.75" bottom="0.75" header="0.3" footer="0.3"/>
  <pageSetup paperSize="8" scale="45"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1" stopIfTrue="1" id="{7CF05AFB-E0FA-47A8-B92A-33C253078E7C}">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1E207363-B027-46B3-A850-50D7EB01AF60}">
            <xm:f>'C:\Windows\system32\IC.Green.Net\IC_User_DFS\Users\deel1\Desktop\[Maternity Services Data Set Technical Output Specification.xlsm]MAT101Booking'!#REF!=yes</xm:f>
            <x14:dxf>
              <fill>
                <patternFill>
                  <bgColor indexed="43"/>
                </patternFill>
              </fill>
            </x14:dxf>
          </x14:cfRule>
          <xm:sqref>N9</xm:sqref>
        </x14:conditionalFormatting>
        <x14:conditionalFormatting xmlns:xm="http://schemas.microsoft.com/office/excel/2006/main">
          <x14:cfRule type="expression" priority="5" stopIfTrue="1" id="{23229440-C525-4C94-94C1-11D00AA6B390}">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1DED9017-E741-4493-8A70-194131C86976}">
            <xm:f>'C:\Windows\system32\IC.Green.Net\IC_User_DFS\Users\deel1\Desktop\[Maternity Services Data Set Technical Output Specification.xlsm]MAT101Booking'!#REF!=yes</xm:f>
            <x14:dxf>
              <fill>
                <patternFill>
                  <bgColor indexed="43"/>
                </patternFill>
              </fill>
            </x14:dxf>
          </x14:cfRule>
          <xm:sqref>N10</xm:sqref>
        </x14:conditionalFormatting>
        <x14:conditionalFormatting xmlns:xm="http://schemas.microsoft.com/office/excel/2006/main">
          <x14:cfRule type="expression" priority="3" stopIfTrue="1" id="{C3E9EF7F-DB29-4050-9FC8-644CA48D56B5}">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EC0A1AFD-EB1C-468D-9098-461E850EDAB8}">
            <xm:f>'C:\Windows\system32\IC.Green.Net\IC_User_DFS\Users\deel1\Desktop\[Maternity Services Data Set Technical Output Specification.xlsm]MAT101Booking'!#REF!=yes</xm:f>
            <x14:dxf>
              <fill>
                <patternFill>
                  <bgColor indexed="43"/>
                </patternFill>
              </fill>
            </x14:dxf>
          </x14:cfRule>
          <xm:sqref>N11</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8">
    <tabColor theme="5" tint="0.39997558519241921"/>
    <pageSetUpPr fitToPage="1"/>
  </sheetPr>
  <dimension ref="A1:R54"/>
  <sheetViews>
    <sheetView zoomScaleNormal="100" workbookViewId="0"/>
  </sheetViews>
  <sheetFormatPr defaultRowHeight="13.2"/>
  <cols>
    <col min="1" max="1" width="9.77734375" customWidth="1"/>
    <col min="2" max="2" width="18.21875" customWidth="1"/>
    <col min="3" max="3" width="16.77734375" customWidth="1"/>
    <col min="4" max="4" width="30.77734375" customWidth="1"/>
    <col min="5" max="5" width="14" style="12" customWidth="1"/>
    <col min="6" max="6" width="9.44140625" customWidth="1"/>
    <col min="7" max="7" width="30.77734375" customWidth="1"/>
    <col min="8" max="9" width="11.5546875" customWidth="1"/>
    <col min="10" max="10" width="10.21875" customWidth="1"/>
    <col min="11" max="11" width="32.77734375" customWidth="1"/>
    <col min="12" max="12" width="14.21875" style="7" customWidth="1"/>
    <col min="13" max="13" width="102" customWidth="1"/>
    <col min="14" max="14" width="43.77734375" customWidth="1"/>
    <col min="15" max="15" width="13.77734375" customWidth="1"/>
    <col min="16" max="16" width="12.5546875" customWidth="1"/>
    <col min="17" max="17" width="13.77734375" customWidth="1"/>
    <col min="18" max="18" width="13.21875" customWidth="1"/>
  </cols>
  <sheetData>
    <row r="1" spans="1:18" s="12" customFormat="1">
      <c r="A1" s="490" t="s">
        <v>2075</v>
      </c>
      <c r="B1" s="490" t="s">
        <v>2075</v>
      </c>
      <c r="C1" s="490" t="s">
        <v>2075</v>
      </c>
      <c r="D1" s="490" t="s">
        <v>2075</v>
      </c>
      <c r="E1" s="490" t="s">
        <v>2075</v>
      </c>
      <c r="F1" s="490" t="s">
        <v>2075</v>
      </c>
      <c r="G1" s="490" t="s">
        <v>2075</v>
      </c>
      <c r="H1" s="490" t="s">
        <v>2078</v>
      </c>
      <c r="I1" s="490" t="s">
        <v>2078</v>
      </c>
      <c r="J1" s="490" t="s">
        <v>2078</v>
      </c>
      <c r="K1" s="490" t="s">
        <v>2078</v>
      </c>
      <c r="L1" s="490" t="s">
        <v>2075</v>
      </c>
      <c r="M1" s="490" t="s">
        <v>2078</v>
      </c>
      <c r="N1" s="490" t="s">
        <v>2078</v>
      </c>
      <c r="O1" s="490" t="s">
        <v>2078</v>
      </c>
      <c r="P1" s="490" t="s">
        <v>2078</v>
      </c>
      <c r="Q1" s="490" t="s">
        <v>2078</v>
      </c>
      <c r="R1" s="490" t="s">
        <v>2075</v>
      </c>
    </row>
    <row r="2" spans="1:18" s="8" customFormat="1" ht="10.199999999999999">
      <c r="A2" s="236" t="s">
        <v>4368</v>
      </c>
      <c r="B2" s="230"/>
      <c r="C2" s="230"/>
      <c r="D2" s="227"/>
      <c r="E2" s="434"/>
      <c r="F2" s="227"/>
      <c r="G2" s="227"/>
      <c r="H2" s="227"/>
      <c r="I2" s="227"/>
      <c r="J2" s="227"/>
      <c r="K2" s="227"/>
      <c r="L2" s="227"/>
      <c r="M2" s="228"/>
      <c r="N2" s="227"/>
      <c r="O2" s="227"/>
      <c r="P2" s="227"/>
      <c r="Q2" s="227"/>
      <c r="R2" s="229"/>
    </row>
    <row r="3" spans="1:18" ht="86.25" customHeight="1">
      <c r="A3" s="617" t="s">
        <v>182</v>
      </c>
      <c r="B3" s="617"/>
      <c r="C3" s="617"/>
      <c r="D3" s="617"/>
      <c r="E3" s="618"/>
      <c r="F3" s="1122" t="s">
        <v>4369</v>
      </c>
      <c r="G3" s="1123"/>
      <c r="H3" s="1122" t="s">
        <v>4370</v>
      </c>
      <c r="I3" s="1123"/>
      <c r="J3" s="1123"/>
      <c r="K3" s="1124"/>
      <c r="L3" s="619" t="s">
        <v>2952</v>
      </c>
      <c r="M3" s="620" t="str">
        <f>"Group-level error/warning messages:"&amp;"
"&amp;IF(VLOOKUP(LEFT($A3,6),MDI,20,0)=0,"",VLOOKUP(LEFT($A3,6),MDI,20,0))</f>
        <v>Group-level error/warning messages:
CYP50101 - Group rejected - No valid CYP001 group transmitted for this Local Patient Identifier (Extended). Local Patient Identifier (Extended)=&lt;C501901&gt;
CYP50102 - Group rejected - More than one CYP501 provided for this Local Patient Identifier (Extended) + Immunisation Procedure (Clinical Terminology) + Immunisation Date combination. Local Patient Identifier (Extended)=&lt;C501901&gt; Immunisation Procedure (Clinical Terminology)=&lt;C501020&gt; Immunisation Date=&lt;C501907&gt;</v>
      </c>
      <c r="N3" s="621"/>
      <c r="O3" s="621"/>
      <c r="P3" s="621"/>
      <c r="Q3" s="621"/>
      <c r="R3" s="622"/>
    </row>
    <row r="4" spans="1:18" ht="83.85" customHeight="1">
      <c r="A4" s="211" t="s">
        <v>2084</v>
      </c>
      <c r="B4" s="211" t="s">
        <v>2122</v>
      </c>
      <c r="C4" s="211" t="s">
        <v>162</v>
      </c>
      <c r="D4" s="211" t="s">
        <v>87</v>
      </c>
      <c r="E4" s="216" t="s">
        <v>116</v>
      </c>
      <c r="F4" s="216" t="s">
        <v>2092</v>
      </c>
      <c r="G4" s="211" t="s">
        <v>76</v>
      </c>
      <c r="H4" s="910" t="s">
        <v>2324</v>
      </c>
      <c r="I4" s="911"/>
      <c r="J4" s="911"/>
      <c r="K4" s="912"/>
      <c r="L4" s="213" t="s">
        <v>2124</v>
      </c>
      <c r="M4" s="211" t="s">
        <v>771</v>
      </c>
      <c r="N4" s="211" t="s">
        <v>2125</v>
      </c>
      <c r="O4" s="910" t="s">
        <v>2126</v>
      </c>
      <c r="P4" s="911"/>
      <c r="Q4" s="912"/>
      <c r="R4" s="211" t="s">
        <v>2115</v>
      </c>
    </row>
    <row r="5" spans="1:18" ht="39.6">
      <c r="A5" s="211"/>
      <c r="B5" s="211"/>
      <c r="C5" s="211"/>
      <c r="D5" s="211"/>
      <c r="E5" s="216"/>
      <c r="F5" s="211"/>
      <c r="G5" s="211"/>
      <c r="H5" s="216" t="s">
        <v>2127</v>
      </c>
      <c r="I5" s="216" t="s">
        <v>2128</v>
      </c>
      <c r="J5" s="216" t="s">
        <v>2129</v>
      </c>
      <c r="K5" s="216" t="s">
        <v>767</v>
      </c>
      <c r="L5" s="213"/>
      <c r="M5" s="211"/>
      <c r="N5" s="211" t="s">
        <v>2130</v>
      </c>
      <c r="O5" s="211" t="s">
        <v>2131</v>
      </c>
      <c r="P5" s="211" t="s">
        <v>2132</v>
      </c>
      <c r="Q5" s="211" t="s">
        <v>2133</v>
      </c>
      <c r="R5" s="211"/>
    </row>
    <row r="6" spans="1:18" s="8" customFormat="1" ht="73.5" customHeight="1">
      <c r="A6" s="195" t="s">
        <v>4371</v>
      </c>
      <c r="B6" s="16" t="s">
        <v>969</v>
      </c>
      <c r="C6" s="16" t="s">
        <v>1124</v>
      </c>
      <c r="D6" s="58" t="s">
        <v>2325</v>
      </c>
      <c r="E6" s="49" t="s">
        <v>146</v>
      </c>
      <c r="F6" s="58"/>
      <c r="G6" s="58"/>
      <c r="H6" s="49" t="s">
        <v>2138</v>
      </c>
      <c r="I6" s="49" t="s">
        <v>2138</v>
      </c>
      <c r="J6" s="49" t="s">
        <v>25</v>
      </c>
      <c r="K6" s="58" t="s">
        <v>1294</v>
      </c>
      <c r="L6" s="39" t="s">
        <v>1148</v>
      </c>
      <c r="M6" s="64" t="str">
        <f t="shared" ref="M6:M12" si="0">IF(VLOOKUP($A6,MDI,20,0)=0,"",VLOOKUP($A6,MDI,20,0))</f>
        <v>CYP50103 - Record rejected - Local Patient Identifier (Extended) is blank.
CYP50104 - Record rejected - Local Patient Identifier (Extended) has incorrect data format. Local Patient Identifier (Extended)=&lt;C501901&gt;</v>
      </c>
      <c r="N6" s="78"/>
      <c r="O6" s="39" t="s">
        <v>2140</v>
      </c>
      <c r="P6" s="108" t="s">
        <v>2140</v>
      </c>
      <c r="Q6" s="108" t="s">
        <v>2140</v>
      </c>
      <c r="R6" s="108" t="s">
        <v>2141</v>
      </c>
    </row>
    <row r="7" spans="1:18" s="8" customFormat="1" ht="141" customHeight="1">
      <c r="A7" s="195" t="s">
        <v>4372</v>
      </c>
      <c r="B7" s="16" t="s">
        <v>4373</v>
      </c>
      <c r="C7" s="16" t="s">
        <v>4374</v>
      </c>
      <c r="D7" s="9" t="s">
        <v>4375</v>
      </c>
      <c r="E7" s="49" t="s">
        <v>2154</v>
      </c>
      <c r="F7" s="58"/>
      <c r="G7" s="58"/>
      <c r="H7" s="49" t="s">
        <v>2138</v>
      </c>
      <c r="I7" s="49" t="s">
        <v>2138</v>
      </c>
      <c r="J7" s="49" t="s">
        <v>25</v>
      </c>
      <c r="K7" s="58" t="s">
        <v>4376</v>
      </c>
      <c r="L7" s="39" t="s">
        <v>1148</v>
      </c>
      <c r="M7" s="64" t="str">
        <f t="shared" si="0"/>
        <v>CYP50105 - Record rejected - Immunisation Date is blank. Local Patient Identifier (Extended)=&lt;C501901&gt;
CYP50106 - Record rejected - Immunisation Date has incorrect date format. Local Patient Identifier (Extended)=&lt;C501901&gt;
CYP50107 - Record rejected - Immunisation Date is before the Person Birth Date. Local Patient Identifier (Extended)=&lt;C501901&gt; Immunisation Date=&lt;C501907&gt;
CYP50108 - Record rejected - Immunisation Date is after the Reporting Period End Date. Local Patient Identifier (Extended)=&lt;C501901&gt; Immunisation Date=&lt;C501907&gt;
CYP50117 - Record rejected - Person Birth Date is blank AND Immunisation Date is before 1 January 1890. Local Patient Identifier (Extended)=&lt;C501901&gt; Immunisation Date=&lt;C501907&gt;</v>
      </c>
      <c r="N7" s="78"/>
      <c r="O7" s="108" t="s">
        <v>2140</v>
      </c>
      <c r="P7" s="108" t="s">
        <v>2140</v>
      </c>
      <c r="Q7" s="108" t="s">
        <v>2140</v>
      </c>
      <c r="R7" s="108" t="s">
        <v>13</v>
      </c>
    </row>
    <row r="8" spans="1:18" s="8" customFormat="1" ht="25.5" customHeight="1">
      <c r="A8" s="1047" t="s">
        <v>181</v>
      </c>
      <c r="B8" s="1004" t="s">
        <v>176</v>
      </c>
      <c r="C8" s="1004" t="s">
        <v>4132</v>
      </c>
      <c r="D8" s="939" t="s">
        <v>4133</v>
      </c>
      <c r="E8" s="927" t="s">
        <v>1213</v>
      </c>
      <c r="F8" s="44" t="s">
        <v>2346</v>
      </c>
      <c r="G8" s="58" t="s">
        <v>1333</v>
      </c>
      <c r="H8" s="927" t="s">
        <v>2138</v>
      </c>
      <c r="I8" s="927" t="s">
        <v>2138</v>
      </c>
      <c r="J8" s="927" t="s">
        <v>2138</v>
      </c>
      <c r="K8" s="939" t="s">
        <v>1294</v>
      </c>
      <c r="L8" s="927" t="s">
        <v>1148</v>
      </c>
      <c r="M8" s="921" t="str">
        <f t="shared" si="0"/>
        <v>CYP50109 - Record rejected - Procedure Scheme In Use (Community Care) has incorrect data format. Local Patient Identifier (Extended)=&lt;C501901&gt;
CYP50112 - Record rejected - Procedure Scheme In Use (Community Care) contains an invalid national code. Local Patient Identifier (Extended)=&lt;C501901&gt; Procedure Scheme In Use (Community Care)=&lt;C501010&gt;
CYP50116 - Record rejected - Procedure Scheme in use (Community Care) is blank. Local Patient Identifier (Extended)=&lt;C501901&gt;</v>
      </c>
      <c r="N8" s="945"/>
      <c r="O8" s="942" t="s">
        <v>2140</v>
      </c>
      <c r="P8" s="942" t="s">
        <v>2140</v>
      </c>
      <c r="Q8" s="942" t="s">
        <v>2140</v>
      </c>
      <c r="R8" s="942" t="s">
        <v>39</v>
      </c>
    </row>
    <row r="9" spans="1:18" s="8" customFormat="1" ht="25.5" customHeight="1">
      <c r="A9" s="1048"/>
      <c r="B9" s="1005" t="e">
        <v>#N/A</v>
      </c>
      <c r="C9" s="1005" t="e">
        <v>#N/A</v>
      </c>
      <c r="D9" s="940" t="e">
        <v>#N/A</v>
      </c>
      <c r="E9" s="928" t="e">
        <v>#N/A</v>
      </c>
      <c r="F9" s="44" t="s">
        <v>2348</v>
      </c>
      <c r="G9" s="58" t="s">
        <v>1335</v>
      </c>
      <c r="H9" s="928" t="e">
        <v>#N/A</v>
      </c>
      <c r="I9" s="928" t="e">
        <v>#N/A</v>
      </c>
      <c r="J9" s="928" t="e">
        <v>#N/A</v>
      </c>
      <c r="K9" s="940" t="e">
        <v>#N/A</v>
      </c>
      <c r="L9" s="928" t="e">
        <v>#N/A</v>
      </c>
      <c r="M9" s="922" t="e">
        <f t="shared" si="0"/>
        <v>#N/A</v>
      </c>
      <c r="N9" s="946"/>
      <c r="O9" s="944"/>
      <c r="P9" s="944"/>
      <c r="Q9" s="944"/>
      <c r="R9" s="944"/>
    </row>
    <row r="10" spans="1:18" s="8" customFormat="1" ht="25.5" customHeight="1">
      <c r="A10" s="1094"/>
      <c r="B10" s="1006" t="e">
        <v>#N/A</v>
      </c>
      <c r="C10" s="1006" t="e">
        <v>#N/A</v>
      </c>
      <c r="D10" s="941" t="e">
        <v>#N/A</v>
      </c>
      <c r="E10" s="929" t="e">
        <v>#N/A</v>
      </c>
      <c r="F10" s="44" t="s">
        <v>2350</v>
      </c>
      <c r="G10" s="58" t="s">
        <v>4135</v>
      </c>
      <c r="H10" s="929" t="e">
        <v>#N/A</v>
      </c>
      <c r="I10" s="929" t="e">
        <v>#N/A</v>
      </c>
      <c r="J10" s="929" t="e">
        <v>#N/A</v>
      </c>
      <c r="K10" s="941" t="e">
        <v>#N/A</v>
      </c>
      <c r="L10" s="929" t="e">
        <v>#N/A</v>
      </c>
      <c r="M10" s="923" t="e">
        <f t="shared" si="0"/>
        <v>#N/A</v>
      </c>
      <c r="N10" s="947"/>
      <c r="O10" s="943"/>
      <c r="P10" s="943"/>
      <c r="Q10" s="943"/>
      <c r="R10" s="943"/>
    </row>
    <row r="11" spans="1:18" s="8" customFormat="1" ht="130.5" customHeight="1">
      <c r="A11" s="195" t="s">
        <v>434</v>
      </c>
      <c r="B11" s="16" t="s">
        <v>435</v>
      </c>
      <c r="C11" s="16" t="s">
        <v>4377</v>
      </c>
      <c r="D11" s="9" t="s">
        <v>4378</v>
      </c>
      <c r="E11" s="49" t="s">
        <v>1227</v>
      </c>
      <c r="F11" s="58"/>
      <c r="G11" s="58"/>
      <c r="H11" s="49" t="s">
        <v>2138</v>
      </c>
      <c r="I11" s="49" t="s">
        <v>2138</v>
      </c>
      <c r="J11" s="49" t="s">
        <v>25</v>
      </c>
      <c r="K11" s="58" t="s">
        <v>4379</v>
      </c>
      <c r="L11" s="39" t="s">
        <v>1148</v>
      </c>
      <c r="M11" s="64" t="str">
        <f t="shared" si="0"/>
        <v>CYP50113 - Record rejected - Immunisation Procedure (Clinical Terminology) is blank. Local Patient Identifier (Extended)=&lt;C501901&gt;
CYP50114 - Record rejected - Immunisation Procedure (Clinical Terminology) has incorrect data format. Local Patient Identifier (Extended)=&lt;C501901&gt; Immunisation Procedure (Clinical Terminology)=&lt;C501020&gt;
CYP50118 - Record rejected - Procedure Scheme In Use (Community Care) contains the value '06 - SNOMED CT' and Immunisation Procedure (Clinical Terminology) fails standard SNOMED CT checks (Check Digit and Partition Identifier). Local Patient Identifier (Extended)=&lt;C501901&gt; Immunisation Procedure (Clinical Terminology)=&lt;C501020&gt;
CYP50119 - Record rejected - Immunisation Procedure (Clinical Terminology) format does not match expected format from selected Procedure Scheme In Use. Local Patient Identifier (Extended)=&lt;C501901&gt; Procedure Scheme In Use (Community Care)=&lt;C501010&gt; Immunisation Procedure (Clinical Terminology)=&lt;C501020&gt;</v>
      </c>
      <c r="N11" s="78"/>
      <c r="O11" s="108" t="s">
        <v>2140</v>
      </c>
      <c r="P11" s="108" t="s">
        <v>2140</v>
      </c>
      <c r="Q11" s="108" t="s">
        <v>2140</v>
      </c>
      <c r="R11" s="108" t="s">
        <v>39</v>
      </c>
    </row>
    <row r="12" spans="1:18" s="8" customFormat="1" ht="62.25" customHeight="1">
      <c r="A12" s="195" t="s">
        <v>4380</v>
      </c>
      <c r="B12" s="278" t="s">
        <v>4381</v>
      </c>
      <c r="C12" s="278" t="s">
        <v>4382</v>
      </c>
      <c r="D12" s="18" t="s">
        <v>4383</v>
      </c>
      <c r="E12" s="277" t="s">
        <v>137</v>
      </c>
      <c r="F12" s="58"/>
      <c r="G12" s="58"/>
      <c r="H12" s="49" t="s">
        <v>25</v>
      </c>
      <c r="I12" s="49" t="s">
        <v>2138</v>
      </c>
      <c r="J12" s="49" t="s">
        <v>2148</v>
      </c>
      <c r="K12" s="58" t="s">
        <v>4384</v>
      </c>
      <c r="L12" s="39" t="s">
        <v>195</v>
      </c>
      <c r="M12" s="64" t="str">
        <f t="shared" si="0"/>
        <v>CYP50110 - Record rejected - Organisation Identifier (Immunisation Responsible Organisation) has incorrect data format. Local Patient Identifier (Extended)=&lt;C501901&gt;
CYP50111 - Warning - Organisation Identifier (Immunisation Responsible Organisation) is not in national organisation tables as a "live" organisation at any point during the reporting period. Local Patient Identifier (Extended)=&lt;C501901&gt; Organisation Identifier (Immunisation Responsible Organisation)=&lt;C501908&gt;</v>
      </c>
      <c r="N12" s="78"/>
      <c r="O12" s="108" t="s">
        <v>2140</v>
      </c>
      <c r="P12" s="108" t="s">
        <v>2140</v>
      </c>
      <c r="Q12" s="108" t="s">
        <v>2140</v>
      </c>
      <c r="R12" s="108" t="s">
        <v>2210</v>
      </c>
    </row>
    <row r="13" spans="1:18" s="8" customFormat="1" ht="30.6">
      <c r="A13" s="191" t="s">
        <v>4385</v>
      </c>
      <c r="B13" s="191" t="s">
        <v>2174</v>
      </c>
      <c r="C13" s="318" t="s">
        <v>2175</v>
      </c>
      <c r="D13" s="124" t="s">
        <v>2176</v>
      </c>
      <c r="E13" s="125" t="s">
        <v>2177</v>
      </c>
      <c r="F13" s="33"/>
      <c r="G13" s="34"/>
      <c r="H13" s="34"/>
      <c r="I13" s="34"/>
      <c r="J13" s="34"/>
      <c r="K13" s="34"/>
      <c r="L13" s="130" t="s">
        <v>1027</v>
      </c>
      <c r="M13" s="135"/>
      <c r="N13" s="124" t="s">
        <v>2178</v>
      </c>
      <c r="O13" s="126" t="s">
        <v>2179</v>
      </c>
      <c r="P13" s="126" t="s">
        <v>2179</v>
      </c>
      <c r="Q13" s="126" t="s">
        <v>2140</v>
      </c>
      <c r="R13" s="123" t="s">
        <v>2180</v>
      </c>
    </row>
    <row r="14" spans="1:18" s="8" customFormat="1" ht="64.5" customHeight="1">
      <c r="A14" s="192" t="s">
        <v>982</v>
      </c>
      <c r="B14" s="194" t="s">
        <v>822</v>
      </c>
      <c r="C14" s="318" t="s">
        <v>2580</v>
      </c>
      <c r="D14" s="174" t="s">
        <v>2581</v>
      </c>
      <c r="E14" s="252" t="s">
        <v>824</v>
      </c>
      <c r="F14" s="33"/>
      <c r="G14" s="34"/>
      <c r="H14" s="34"/>
      <c r="I14" s="34"/>
      <c r="J14" s="34"/>
      <c r="K14" s="34"/>
      <c r="L14" s="32" t="s">
        <v>1027</v>
      </c>
      <c r="M14" s="34"/>
      <c r="N14" s="174" t="s">
        <v>2582</v>
      </c>
      <c r="O14" s="136" t="s">
        <v>2179</v>
      </c>
      <c r="P14" s="136" t="s">
        <v>2140</v>
      </c>
      <c r="Q14" s="137" t="s">
        <v>2140</v>
      </c>
      <c r="R14" s="252" t="s">
        <v>42</v>
      </c>
    </row>
    <row r="15" spans="1:18" s="8" customFormat="1" ht="48" customHeight="1">
      <c r="A15" s="192" t="s">
        <v>4386</v>
      </c>
      <c r="B15" s="194" t="s">
        <v>983</v>
      </c>
      <c r="C15" s="318" t="s">
        <v>4387</v>
      </c>
      <c r="D15" s="124" t="s">
        <v>2183</v>
      </c>
      <c r="E15" s="125" t="s">
        <v>829</v>
      </c>
      <c r="F15" s="33"/>
      <c r="G15" s="34"/>
      <c r="H15" s="34"/>
      <c r="I15" s="34"/>
      <c r="J15" s="34"/>
      <c r="K15" s="34"/>
      <c r="L15" s="130" t="s">
        <v>1027</v>
      </c>
      <c r="M15" s="135"/>
      <c r="N15" s="124" t="s">
        <v>2184</v>
      </c>
      <c r="O15" s="126" t="s">
        <v>2179</v>
      </c>
      <c r="P15" s="126" t="s">
        <v>2140</v>
      </c>
      <c r="Q15" s="126" t="s">
        <v>2140</v>
      </c>
      <c r="R15" s="252" t="s">
        <v>42</v>
      </c>
    </row>
    <row r="16" spans="1:18" s="8" customFormat="1" ht="45" customHeight="1">
      <c r="A16" s="192" t="s">
        <v>4388</v>
      </c>
      <c r="B16" s="194" t="s">
        <v>2143</v>
      </c>
      <c r="C16" s="318" t="s">
        <v>2144</v>
      </c>
      <c r="D16" s="128" t="s">
        <v>2585</v>
      </c>
      <c r="E16" s="32" t="s">
        <v>2586</v>
      </c>
      <c r="F16" s="131"/>
      <c r="G16" s="34"/>
      <c r="H16" s="34"/>
      <c r="I16" s="34"/>
      <c r="J16" s="34"/>
      <c r="K16" s="34"/>
      <c r="L16" s="32" t="s">
        <v>1027</v>
      </c>
      <c r="M16" s="34"/>
      <c r="N16" s="128" t="s">
        <v>2587</v>
      </c>
      <c r="O16" s="136" t="s">
        <v>2179</v>
      </c>
      <c r="P16" s="136" t="s">
        <v>2140</v>
      </c>
      <c r="Q16" s="136" t="s">
        <v>2140</v>
      </c>
      <c r="R16" s="123" t="s">
        <v>2192</v>
      </c>
    </row>
    <row r="17" spans="1:18" s="8" customFormat="1" ht="45" customHeight="1">
      <c r="A17" s="192" t="s">
        <v>4389</v>
      </c>
      <c r="B17" s="194" t="s">
        <v>2589</v>
      </c>
      <c r="C17" s="318" t="s">
        <v>2590</v>
      </c>
      <c r="D17" s="128" t="s">
        <v>2591</v>
      </c>
      <c r="E17" s="32" t="s">
        <v>2592</v>
      </c>
      <c r="F17" s="33"/>
      <c r="G17" s="34"/>
      <c r="H17" s="34"/>
      <c r="I17" s="34"/>
      <c r="J17" s="34"/>
      <c r="K17" s="34"/>
      <c r="L17" s="32" t="s">
        <v>1027</v>
      </c>
      <c r="M17" s="32"/>
      <c r="N17" s="128" t="s">
        <v>2593</v>
      </c>
      <c r="O17" s="136" t="s">
        <v>2179</v>
      </c>
      <c r="P17" s="136" t="s">
        <v>2179</v>
      </c>
      <c r="Q17" s="136" t="s">
        <v>2140</v>
      </c>
      <c r="R17" s="136" t="s">
        <v>2180</v>
      </c>
    </row>
    <row r="18" spans="1:18" s="8" customFormat="1" ht="86.25" customHeight="1">
      <c r="A18" s="192" t="s">
        <v>981</v>
      </c>
      <c r="B18" s="194" t="s">
        <v>816</v>
      </c>
      <c r="C18" s="318" t="s">
        <v>2185</v>
      </c>
      <c r="D18" s="128" t="s">
        <v>2186</v>
      </c>
      <c r="E18" s="32" t="s">
        <v>818</v>
      </c>
      <c r="F18" s="33"/>
      <c r="G18" s="34"/>
      <c r="H18" s="34"/>
      <c r="I18" s="34"/>
      <c r="J18" s="34"/>
      <c r="K18" s="34"/>
      <c r="L18" s="32" t="s">
        <v>1027</v>
      </c>
      <c r="M18" s="34"/>
      <c r="N18" s="128" t="s">
        <v>2187</v>
      </c>
      <c r="O18" s="136" t="s">
        <v>2179</v>
      </c>
      <c r="P18" s="136" t="s">
        <v>2140</v>
      </c>
      <c r="Q18" s="137" t="s">
        <v>2140</v>
      </c>
      <c r="R18" s="123" t="s">
        <v>42</v>
      </c>
    </row>
    <row r="19" spans="1:18" s="8" customFormat="1" ht="111" customHeight="1">
      <c r="A19" s="194" t="s">
        <v>4390</v>
      </c>
      <c r="B19" s="194" t="s">
        <v>4391</v>
      </c>
      <c r="C19" s="318" t="s">
        <v>4392</v>
      </c>
      <c r="D19" s="128" t="s">
        <v>4393</v>
      </c>
      <c r="E19" s="32" t="s">
        <v>2649</v>
      </c>
      <c r="F19" s="33"/>
      <c r="G19" s="34"/>
      <c r="H19" s="34"/>
      <c r="I19" s="34"/>
      <c r="J19" s="34"/>
      <c r="K19" s="34"/>
      <c r="L19" s="32" t="s">
        <v>1027</v>
      </c>
      <c r="M19" s="32"/>
      <c r="N19" s="128" t="s">
        <v>4394</v>
      </c>
      <c r="O19" s="32" t="s">
        <v>2179</v>
      </c>
      <c r="P19" s="136" t="s">
        <v>2140</v>
      </c>
      <c r="Q19" s="136" t="s">
        <v>2179</v>
      </c>
      <c r="R19" s="123" t="s">
        <v>2612</v>
      </c>
    </row>
    <row r="20" spans="1:18" s="8" customFormat="1" ht="195.75" customHeight="1">
      <c r="A20" s="194" t="s">
        <v>4395</v>
      </c>
      <c r="B20" s="194" t="s">
        <v>4396</v>
      </c>
      <c r="C20" s="318" t="s">
        <v>4397</v>
      </c>
      <c r="D20" s="128" t="s">
        <v>4398</v>
      </c>
      <c r="E20" s="32" t="s">
        <v>2410</v>
      </c>
      <c r="F20" s="33"/>
      <c r="G20" s="34"/>
      <c r="H20" s="34"/>
      <c r="I20" s="34"/>
      <c r="J20" s="34"/>
      <c r="K20" s="34"/>
      <c r="L20" s="32" t="s">
        <v>1027</v>
      </c>
      <c r="M20" s="32"/>
      <c r="N20" s="128" t="s">
        <v>4399</v>
      </c>
      <c r="O20" s="32" t="s">
        <v>2179</v>
      </c>
      <c r="P20" s="136" t="s">
        <v>2140</v>
      </c>
      <c r="Q20" s="136" t="s">
        <v>2140</v>
      </c>
      <c r="R20" s="123" t="s">
        <v>2180</v>
      </c>
    </row>
    <row r="21" spans="1:18" ht="108" customHeight="1">
      <c r="A21" s="315" t="s">
        <v>4400</v>
      </c>
      <c r="B21" s="192" t="s">
        <v>4391</v>
      </c>
      <c r="C21" s="192" t="s">
        <v>4401</v>
      </c>
      <c r="D21" s="128" t="s">
        <v>4402</v>
      </c>
      <c r="E21" s="32" t="s">
        <v>1644</v>
      </c>
      <c r="F21" s="316"/>
      <c r="G21" s="316"/>
      <c r="H21" s="316"/>
      <c r="I21" s="316"/>
      <c r="J21" s="316"/>
      <c r="K21" s="316"/>
      <c r="L21" s="117" t="s">
        <v>1027</v>
      </c>
      <c r="M21" s="316"/>
      <c r="N21" s="128" t="s">
        <v>4403</v>
      </c>
      <c r="O21" s="32" t="s">
        <v>2179</v>
      </c>
      <c r="P21" s="32" t="s">
        <v>2140</v>
      </c>
      <c r="Q21" s="32" t="s">
        <v>2140</v>
      </c>
      <c r="R21" s="123" t="s">
        <v>2612</v>
      </c>
    </row>
    <row r="22" spans="1:18" ht="109.35" customHeight="1">
      <c r="A22" s="192" t="s">
        <v>4404</v>
      </c>
      <c r="B22" s="192" t="s">
        <v>1013</v>
      </c>
      <c r="C22" s="192" t="s">
        <v>2678</v>
      </c>
      <c r="D22" s="128" t="s">
        <v>2679</v>
      </c>
      <c r="E22" s="32" t="s">
        <v>2154</v>
      </c>
      <c r="F22" s="307"/>
      <c r="G22" s="307"/>
      <c r="H22" s="307"/>
      <c r="I22" s="307"/>
      <c r="J22" s="307"/>
      <c r="K22" s="307"/>
      <c r="L22" s="136" t="s">
        <v>1027</v>
      </c>
      <c r="M22" s="307"/>
      <c r="N22" s="128" t="s">
        <v>2680</v>
      </c>
      <c r="O22" s="32" t="s">
        <v>2179</v>
      </c>
      <c r="P22" s="32" t="s">
        <v>2179</v>
      </c>
      <c r="Q22" s="314" t="s">
        <v>2179</v>
      </c>
      <c r="R22" s="136" t="s">
        <v>2180</v>
      </c>
    </row>
    <row r="23" spans="1:18" s="8" customFormat="1" ht="168" customHeight="1">
      <c r="A23" s="192" t="s">
        <v>4405</v>
      </c>
      <c r="B23" s="192" t="s">
        <v>1017</v>
      </c>
      <c r="C23" s="192" t="s">
        <v>2682</v>
      </c>
      <c r="D23" s="128" t="s">
        <v>4406</v>
      </c>
      <c r="E23" s="32" t="s">
        <v>2154</v>
      </c>
      <c r="F23" s="307"/>
      <c r="G23" s="307"/>
      <c r="H23" s="307"/>
      <c r="I23" s="307"/>
      <c r="J23" s="307"/>
      <c r="K23" s="307"/>
      <c r="L23" s="136" t="s">
        <v>1027</v>
      </c>
      <c r="M23" s="307"/>
      <c r="N23" s="128" t="s">
        <v>4407</v>
      </c>
      <c r="O23" s="32" t="s">
        <v>2179</v>
      </c>
      <c r="P23" s="32" t="s">
        <v>2179</v>
      </c>
      <c r="Q23" s="32" t="s">
        <v>2179</v>
      </c>
      <c r="R23" s="136" t="s">
        <v>2180</v>
      </c>
    </row>
    <row r="24" spans="1:18" ht="109.35" customHeight="1">
      <c r="A24" s="192" t="s">
        <v>4408</v>
      </c>
      <c r="B24" s="312" t="s">
        <v>804</v>
      </c>
      <c r="C24" s="317" t="s">
        <v>2201</v>
      </c>
      <c r="D24" s="305" t="s">
        <v>2202</v>
      </c>
      <c r="E24" s="304" t="s">
        <v>806</v>
      </c>
      <c r="F24" s="304"/>
      <c r="G24" s="304"/>
      <c r="H24" s="304"/>
      <c r="I24" s="304"/>
      <c r="J24" s="304"/>
      <c r="K24" s="304"/>
      <c r="L24" s="304" t="s">
        <v>1027</v>
      </c>
      <c r="M24" s="304"/>
      <c r="N24" s="305" t="s">
        <v>4252</v>
      </c>
      <c r="O24" s="32" t="s">
        <v>2179</v>
      </c>
      <c r="P24" s="32" t="s">
        <v>2179</v>
      </c>
      <c r="Q24" s="136" t="s">
        <v>2140</v>
      </c>
      <c r="R24" s="123" t="s">
        <v>2141</v>
      </c>
    </row>
    <row r="25" spans="1:18" ht="13.35" customHeight="1">
      <c r="A25" s="1007" t="s">
        <v>4409</v>
      </c>
      <c r="B25" s="1007" t="s">
        <v>4410</v>
      </c>
      <c r="C25" s="1007" t="s">
        <v>4411</v>
      </c>
      <c r="D25" s="955" t="s">
        <v>2689</v>
      </c>
      <c r="E25" s="949" t="s">
        <v>2690</v>
      </c>
      <c r="F25" s="128" t="s">
        <v>2691</v>
      </c>
      <c r="G25" s="128" t="s">
        <v>2692</v>
      </c>
      <c r="H25" s="1019"/>
      <c r="I25" s="1019"/>
      <c r="J25" s="1019"/>
      <c r="K25" s="1019"/>
      <c r="L25" s="973" t="s">
        <v>1027</v>
      </c>
      <c r="M25" s="1019"/>
      <c r="N25" s="955" t="s">
        <v>4412</v>
      </c>
      <c r="O25" s="973" t="s">
        <v>2179</v>
      </c>
      <c r="P25" s="973" t="s">
        <v>2140</v>
      </c>
      <c r="Q25" s="973" t="s">
        <v>2140</v>
      </c>
      <c r="R25" s="973" t="s">
        <v>2210</v>
      </c>
    </row>
    <row r="26" spans="1:18" ht="12.75" customHeight="1">
      <c r="A26" s="1008"/>
      <c r="B26" s="1008"/>
      <c r="C26" s="1008"/>
      <c r="D26" s="956"/>
      <c r="E26" s="950"/>
      <c r="F26" s="128" t="s">
        <v>2694</v>
      </c>
      <c r="G26" s="128" t="s">
        <v>2695</v>
      </c>
      <c r="H26" s="1020"/>
      <c r="I26" s="1020"/>
      <c r="J26" s="1020"/>
      <c r="K26" s="1020"/>
      <c r="L26" s="1023"/>
      <c r="M26" s="1020"/>
      <c r="N26" s="956"/>
      <c r="O26" s="1023"/>
      <c r="P26" s="1023"/>
      <c r="Q26" s="1023"/>
      <c r="R26" s="1023"/>
    </row>
    <row r="27" spans="1:18" ht="41.25" customHeight="1">
      <c r="A27" s="1009"/>
      <c r="B27" s="1009"/>
      <c r="C27" s="1009"/>
      <c r="D27" s="957"/>
      <c r="E27" s="951"/>
      <c r="F27" s="128" t="s">
        <v>2696</v>
      </c>
      <c r="G27" s="128" t="s">
        <v>2697</v>
      </c>
      <c r="H27" s="1068"/>
      <c r="I27" s="1068"/>
      <c r="J27" s="1068"/>
      <c r="K27" s="1068"/>
      <c r="L27" s="974"/>
      <c r="M27" s="1068"/>
      <c r="N27" s="957"/>
      <c r="O27" s="974"/>
      <c r="P27" s="974"/>
      <c r="Q27" s="974"/>
      <c r="R27" s="974"/>
    </row>
    <row r="28" spans="1:18" ht="12.75" customHeight="1">
      <c r="A28" s="1007" t="s">
        <v>4413</v>
      </c>
      <c r="B28" s="1007" t="s">
        <v>4414</v>
      </c>
      <c r="C28" s="1007" t="s">
        <v>4415</v>
      </c>
      <c r="D28" s="955" t="s">
        <v>2709</v>
      </c>
      <c r="E28" s="949" t="s">
        <v>2690</v>
      </c>
      <c r="F28" s="374" t="s">
        <v>2710</v>
      </c>
      <c r="G28" s="374" t="s">
        <v>2711</v>
      </c>
      <c r="H28" s="955"/>
      <c r="I28" s="955"/>
      <c r="J28" s="955"/>
      <c r="K28" s="955"/>
      <c r="L28" s="949" t="s">
        <v>1027</v>
      </c>
      <c r="M28" s="955"/>
      <c r="N28" s="955" t="s">
        <v>4416</v>
      </c>
      <c r="O28" s="961" t="s">
        <v>2179</v>
      </c>
      <c r="P28" s="949" t="s">
        <v>2140</v>
      </c>
      <c r="Q28" s="949" t="s">
        <v>2140</v>
      </c>
      <c r="R28" s="949" t="s">
        <v>2180</v>
      </c>
    </row>
    <row r="29" spans="1:18" ht="12.75" customHeight="1">
      <c r="A29" s="1008"/>
      <c r="B29" s="1008"/>
      <c r="C29" s="1008"/>
      <c r="D29" s="956"/>
      <c r="E29" s="950"/>
      <c r="F29" s="374" t="s">
        <v>2713</v>
      </c>
      <c r="G29" s="374" t="s">
        <v>2714</v>
      </c>
      <c r="H29" s="956"/>
      <c r="I29" s="956"/>
      <c r="J29" s="956"/>
      <c r="K29" s="956"/>
      <c r="L29" s="950"/>
      <c r="M29" s="956"/>
      <c r="N29" s="956"/>
      <c r="O29" s="961"/>
      <c r="P29" s="950"/>
      <c r="Q29" s="950"/>
      <c r="R29" s="950"/>
    </row>
    <row r="30" spans="1:18" ht="12.75" customHeight="1">
      <c r="A30" s="1008"/>
      <c r="B30" s="1008"/>
      <c r="C30" s="1008"/>
      <c r="D30" s="956"/>
      <c r="E30" s="950"/>
      <c r="F30" s="374" t="s">
        <v>2715</v>
      </c>
      <c r="G30" s="374" t="s">
        <v>2716</v>
      </c>
      <c r="H30" s="956"/>
      <c r="I30" s="956"/>
      <c r="J30" s="956"/>
      <c r="K30" s="956"/>
      <c r="L30" s="950"/>
      <c r="M30" s="956"/>
      <c r="N30" s="956"/>
      <c r="O30" s="961"/>
      <c r="P30" s="950"/>
      <c r="Q30" s="950"/>
      <c r="R30" s="950"/>
    </row>
    <row r="31" spans="1:18" ht="12.75" customHeight="1">
      <c r="A31" s="1008"/>
      <c r="B31" s="1008"/>
      <c r="C31" s="1008"/>
      <c r="D31" s="956"/>
      <c r="E31" s="950"/>
      <c r="F31" s="374" t="s">
        <v>2717</v>
      </c>
      <c r="G31" s="374" t="s">
        <v>2718</v>
      </c>
      <c r="H31" s="956"/>
      <c r="I31" s="956"/>
      <c r="J31" s="956"/>
      <c r="K31" s="956"/>
      <c r="L31" s="950"/>
      <c r="M31" s="956"/>
      <c r="N31" s="956"/>
      <c r="O31" s="961"/>
      <c r="P31" s="950"/>
      <c r="Q31" s="950"/>
      <c r="R31" s="950"/>
    </row>
    <row r="32" spans="1:18" ht="12.75" customHeight="1">
      <c r="A32" s="1008"/>
      <c r="B32" s="1008"/>
      <c r="C32" s="1008"/>
      <c r="D32" s="956"/>
      <c r="E32" s="950"/>
      <c r="F32" s="374" t="s">
        <v>2719</v>
      </c>
      <c r="G32" s="374" t="s">
        <v>2720</v>
      </c>
      <c r="H32" s="956"/>
      <c r="I32" s="956"/>
      <c r="J32" s="956"/>
      <c r="K32" s="956"/>
      <c r="L32" s="950"/>
      <c r="M32" s="956"/>
      <c r="N32" s="956"/>
      <c r="O32" s="961"/>
      <c r="P32" s="950"/>
      <c r="Q32" s="950"/>
      <c r="R32" s="950"/>
    </row>
    <row r="33" spans="1:18" ht="12.75" customHeight="1">
      <c r="A33" s="1008"/>
      <c r="B33" s="1008"/>
      <c r="C33" s="1008"/>
      <c r="D33" s="956"/>
      <c r="E33" s="950"/>
      <c r="F33" s="374" t="s">
        <v>2721</v>
      </c>
      <c r="G33" s="374" t="s">
        <v>2722</v>
      </c>
      <c r="H33" s="956"/>
      <c r="I33" s="956"/>
      <c r="J33" s="956"/>
      <c r="K33" s="956"/>
      <c r="L33" s="950"/>
      <c r="M33" s="956"/>
      <c r="N33" s="956"/>
      <c r="O33" s="961"/>
      <c r="P33" s="950"/>
      <c r="Q33" s="950"/>
      <c r="R33" s="950"/>
    </row>
    <row r="34" spans="1:18" ht="12.75" customHeight="1">
      <c r="A34" s="1008"/>
      <c r="B34" s="1008"/>
      <c r="C34" s="1008"/>
      <c r="D34" s="956"/>
      <c r="E34" s="950"/>
      <c r="F34" s="374" t="s">
        <v>2723</v>
      </c>
      <c r="G34" s="374" t="s">
        <v>2724</v>
      </c>
      <c r="H34" s="956"/>
      <c r="I34" s="956"/>
      <c r="J34" s="956"/>
      <c r="K34" s="956"/>
      <c r="L34" s="950"/>
      <c r="M34" s="956"/>
      <c r="N34" s="956"/>
      <c r="O34" s="961"/>
      <c r="P34" s="950"/>
      <c r="Q34" s="950"/>
      <c r="R34" s="950"/>
    </row>
    <row r="35" spans="1:18" ht="12.75" customHeight="1">
      <c r="A35" s="1008"/>
      <c r="B35" s="1008"/>
      <c r="C35" s="1008"/>
      <c r="D35" s="956"/>
      <c r="E35" s="950"/>
      <c r="F35" s="374" t="s">
        <v>2725</v>
      </c>
      <c r="G35" s="374" t="s">
        <v>2726</v>
      </c>
      <c r="H35" s="956"/>
      <c r="I35" s="956"/>
      <c r="J35" s="956"/>
      <c r="K35" s="956"/>
      <c r="L35" s="950"/>
      <c r="M35" s="956"/>
      <c r="N35" s="956"/>
      <c r="O35" s="961"/>
      <c r="P35" s="950"/>
      <c r="Q35" s="950"/>
      <c r="R35" s="950"/>
    </row>
    <row r="36" spans="1:18" ht="12.75" customHeight="1">
      <c r="A36" s="1008"/>
      <c r="B36" s="1008"/>
      <c r="C36" s="1008"/>
      <c r="D36" s="956"/>
      <c r="E36" s="950"/>
      <c r="F36" s="374" t="s">
        <v>2727</v>
      </c>
      <c r="G36" s="374" t="s">
        <v>2728</v>
      </c>
      <c r="H36" s="956"/>
      <c r="I36" s="956"/>
      <c r="J36" s="956"/>
      <c r="K36" s="956"/>
      <c r="L36" s="950"/>
      <c r="M36" s="956"/>
      <c r="N36" s="956"/>
      <c r="O36" s="961"/>
      <c r="P36" s="950"/>
      <c r="Q36" s="950"/>
      <c r="R36" s="950"/>
    </row>
    <row r="37" spans="1:18" ht="12.75" customHeight="1">
      <c r="A37" s="1008"/>
      <c r="B37" s="1008"/>
      <c r="C37" s="1008"/>
      <c r="D37" s="956"/>
      <c r="E37" s="950"/>
      <c r="F37" s="374" t="s">
        <v>2729</v>
      </c>
      <c r="G37" s="374" t="s">
        <v>2730</v>
      </c>
      <c r="H37" s="956"/>
      <c r="I37" s="956"/>
      <c r="J37" s="956"/>
      <c r="K37" s="956"/>
      <c r="L37" s="950"/>
      <c r="M37" s="956"/>
      <c r="N37" s="956"/>
      <c r="O37" s="961"/>
      <c r="P37" s="950"/>
      <c r="Q37" s="950"/>
      <c r="R37" s="950"/>
    </row>
    <row r="38" spans="1:18" ht="12.75" customHeight="1">
      <c r="A38" s="1008"/>
      <c r="B38" s="1008"/>
      <c r="C38" s="1008"/>
      <c r="D38" s="956"/>
      <c r="E38" s="950"/>
      <c r="F38" s="374" t="s">
        <v>2731</v>
      </c>
      <c r="G38" s="374" t="s">
        <v>2732</v>
      </c>
      <c r="H38" s="956"/>
      <c r="I38" s="956"/>
      <c r="J38" s="956"/>
      <c r="K38" s="956"/>
      <c r="L38" s="950"/>
      <c r="M38" s="956"/>
      <c r="N38" s="956"/>
      <c r="O38" s="961"/>
      <c r="P38" s="950"/>
      <c r="Q38" s="950"/>
      <c r="R38" s="950"/>
    </row>
    <row r="39" spans="1:18" ht="12.75" customHeight="1">
      <c r="A39" s="1008"/>
      <c r="B39" s="1008"/>
      <c r="C39" s="1008"/>
      <c r="D39" s="956"/>
      <c r="E39" s="950"/>
      <c r="F39" s="374" t="s">
        <v>2733</v>
      </c>
      <c r="G39" s="374" t="s">
        <v>2734</v>
      </c>
      <c r="H39" s="956"/>
      <c r="I39" s="956"/>
      <c r="J39" s="956"/>
      <c r="K39" s="956"/>
      <c r="L39" s="950"/>
      <c r="M39" s="956"/>
      <c r="N39" s="956"/>
      <c r="O39" s="961"/>
      <c r="P39" s="950"/>
      <c r="Q39" s="950"/>
      <c r="R39" s="950"/>
    </row>
    <row r="40" spans="1:18" ht="12.75" customHeight="1">
      <c r="A40" s="1008"/>
      <c r="B40" s="1008"/>
      <c r="C40" s="1008"/>
      <c r="D40" s="956"/>
      <c r="E40" s="950"/>
      <c r="F40" s="374" t="s">
        <v>2735</v>
      </c>
      <c r="G40" s="374" t="s">
        <v>2736</v>
      </c>
      <c r="H40" s="956"/>
      <c r="I40" s="956"/>
      <c r="J40" s="956"/>
      <c r="K40" s="956"/>
      <c r="L40" s="950"/>
      <c r="M40" s="956"/>
      <c r="N40" s="956"/>
      <c r="O40" s="961"/>
      <c r="P40" s="950"/>
      <c r="Q40" s="950"/>
      <c r="R40" s="950"/>
    </row>
    <row r="41" spans="1:18" ht="12.75" customHeight="1">
      <c r="A41" s="1008"/>
      <c r="B41" s="1008"/>
      <c r="C41" s="1008"/>
      <c r="D41" s="956"/>
      <c r="E41" s="950"/>
      <c r="F41" s="374" t="s">
        <v>2737</v>
      </c>
      <c r="G41" s="374" t="s">
        <v>2738</v>
      </c>
      <c r="H41" s="956"/>
      <c r="I41" s="956"/>
      <c r="J41" s="956"/>
      <c r="K41" s="956"/>
      <c r="L41" s="950"/>
      <c r="M41" s="956"/>
      <c r="N41" s="956"/>
      <c r="O41" s="961"/>
      <c r="P41" s="950"/>
      <c r="Q41" s="950"/>
      <c r="R41" s="950"/>
    </row>
    <row r="42" spans="1:18" ht="12.75" customHeight="1">
      <c r="A42" s="1008"/>
      <c r="B42" s="1008"/>
      <c r="C42" s="1008"/>
      <c r="D42" s="956"/>
      <c r="E42" s="950"/>
      <c r="F42" s="374" t="s">
        <v>2739</v>
      </c>
      <c r="G42" s="374" t="s">
        <v>2740</v>
      </c>
      <c r="H42" s="956"/>
      <c r="I42" s="956"/>
      <c r="J42" s="956"/>
      <c r="K42" s="956"/>
      <c r="L42" s="950"/>
      <c r="M42" s="956"/>
      <c r="N42" s="956"/>
      <c r="O42" s="961"/>
      <c r="P42" s="950"/>
      <c r="Q42" s="950"/>
      <c r="R42" s="950"/>
    </row>
    <row r="43" spans="1:18" ht="12.75" customHeight="1">
      <c r="A43" s="1008"/>
      <c r="B43" s="1008"/>
      <c r="C43" s="1008"/>
      <c r="D43" s="956"/>
      <c r="E43" s="950"/>
      <c r="F43" s="374" t="s">
        <v>2741</v>
      </c>
      <c r="G43" s="374" t="s">
        <v>2742</v>
      </c>
      <c r="H43" s="956"/>
      <c r="I43" s="956"/>
      <c r="J43" s="956"/>
      <c r="K43" s="956"/>
      <c r="L43" s="950"/>
      <c r="M43" s="956"/>
      <c r="N43" s="956"/>
      <c r="O43" s="961"/>
      <c r="P43" s="950"/>
      <c r="Q43" s="950"/>
      <c r="R43" s="950"/>
    </row>
    <row r="44" spans="1:18" ht="12.75" customHeight="1">
      <c r="A44" s="1008"/>
      <c r="B44" s="1008"/>
      <c r="C44" s="1008"/>
      <c r="D44" s="956"/>
      <c r="E44" s="950"/>
      <c r="F44" s="374" t="s">
        <v>2743</v>
      </c>
      <c r="G44" s="374" t="s">
        <v>2744</v>
      </c>
      <c r="H44" s="956"/>
      <c r="I44" s="956"/>
      <c r="J44" s="956"/>
      <c r="K44" s="956"/>
      <c r="L44" s="950"/>
      <c r="M44" s="956"/>
      <c r="N44" s="956"/>
      <c r="O44" s="961"/>
      <c r="P44" s="950"/>
      <c r="Q44" s="950"/>
      <c r="R44" s="950"/>
    </row>
    <row r="45" spans="1:18" ht="12.75" customHeight="1">
      <c r="A45" s="1008"/>
      <c r="B45" s="1008"/>
      <c r="C45" s="1008"/>
      <c r="D45" s="956"/>
      <c r="E45" s="950"/>
      <c r="F45" s="374" t="s">
        <v>2745</v>
      </c>
      <c r="G45" s="374" t="s">
        <v>2746</v>
      </c>
      <c r="H45" s="956"/>
      <c r="I45" s="956"/>
      <c r="J45" s="956"/>
      <c r="K45" s="956"/>
      <c r="L45" s="950"/>
      <c r="M45" s="956"/>
      <c r="N45" s="956"/>
      <c r="O45" s="961"/>
      <c r="P45" s="950"/>
      <c r="Q45" s="950"/>
      <c r="R45" s="950"/>
    </row>
    <row r="46" spans="1:18" ht="12.75" customHeight="1">
      <c r="A46" s="1008"/>
      <c r="B46" s="1008"/>
      <c r="C46" s="1008"/>
      <c r="D46" s="956"/>
      <c r="E46" s="950"/>
      <c r="F46" s="374" t="s">
        <v>2747</v>
      </c>
      <c r="G46" s="374" t="s">
        <v>2748</v>
      </c>
      <c r="H46" s="956"/>
      <c r="I46" s="956"/>
      <c r="J46" s="956"/>
      <c r="K46" s="956"/>
      <c r="L46" s="950"/>
      <c r="M46" s="956"/>
      <c r="N46" s="956"/>
      <c r="O46" s="961"/>
      <c r="P46" s="950"/>
      <c r="Q46" s="950"/>
      <c r="R46" s="950"/>
    </row>
    <row r="47" spans="1:18" ht="12.75" customHeight="1">
      <c r="A47" s="1008"/>
      <c r="B47" s="1008"/>
      <c r="C47" s="1008"/>
      <c r="D47" s="956"/>
      <c r="E47" s="950"/>
      <c r="F47" s="374" t="s">
        <v>2749</v>
      </c>
      <c r="G47" s="374" t="s">
        <v>2750</v>
      </c>
      <c r="H47" s="956"/>
      <c r="I47" s="956"/>
      <c r="J47" s="956"/>
      <c r="K47" s="956"/>
      <c r="L47" s="950"/>
      <c r="M47" s="956"/>
      <c r="N47" s="956"/>
      <c r="O47" s="961"/>
      <c r="P47" s="950"/>
      <c r="Q47" s="950"/>
      <c r="R47" s="950"/>
    </row>
    <row r="48" spans="1:18" ht="12.75" customHeight="1">
      <c r="A48" s="1008"/>
      <c r="B48" s="1008"/>
      <c r="C48" s="1008"/>
      <c r="D48" s="956"/>
      <c r="E48" s="950"/>
      <c r="F48" s="374" t="s">
        <v>2751</v>
      </c>
      <c r="G48" s="374" t="s">
        <v>2752</v>
      </c>
      <c r="H48" s="956"/>
      <c r="I48" s="956"/>
      <c r="J48" s="956"/>
      <c r="K48" s="956"/>
      <c r="L48" s="950"/>
      <c r="M48" s="956"/>
      <c r="N48" s="956"/>
      <c r="O48" s="961"/>
      <c r="P48" s="950"/>
      <c r="Q48" s="950"/>
      <c r="R48" s="950"/>
    </row>
    <row r="49" spans="1:18" ht="12.75" customHeight="1">
      <c r="A49" s="1008"/>
      <c r="B49" s="1008"/>
      <c r="C49" s="1008"/>
      <c r="D49" s="956"/>
      <c r="E49" s="950"/>
      <c r="F49" s="374" t="s">
        <v>2753</v>
      </c>
      <c r="G49" s="374" t="s">
        <v>2754</v>
      </c>
      <c r="H49" s="956"/>
      <c r="I49" s="956"/>
      <c r="J49" s="956"/>
      <c r="K49" s="956"/>
      <c r="L49" s="950"/>
      <c r="M49" s="956"/>
      <c r="N49" s="956"/>
      <c r="O49" s="961"/>
      <c r="P49" s="950"/>
      <c r="Q49" s="950"/>
      <c r="R49" s="950"/>
    </row>
    <row r="50" spans="1:18" ht="12.75" customHeight="1">
      <c r="A50" s="1008"/>
      <c r="B50" s="1008"/>
      <c r="C50" s="1008"/>
      <c r="D50" s="956"/>
      <c r="E50" s="950"/>
      <c r="F50" s="374" t="s">
        <v>2755</v>
      </c>
      <c r="G50" s="374" t="s">
        <v>2756</v>
      </c>
      <c r="H50" s="956"/>
      <c r="I50" s="956"/>
      <c r="J50" s="956"/>
      <c r="K50" s="956"/>
      <c r="L50" s="950"/>
      <c r="M50" s="956"/>
      <c r="N50" s="956"/>
      <c r="O50" s="961"/>
      <c r="P50" s="950"/>
      <c r="Q50" s="950"/>
      <c r="R50" s="950"/>
    </row>
    <row r="51" spans="1:18" ht="12.75" customHeight="1">
      <c r="A51" s="1008"/>
      <c r="B51" s="1008"/>
      <c r="C51" s="1008"/>
      <c r="D51" s="956"/>
      <c r="E51" s="950"/>
      <c r="F51" s="374" t="s">
        <v>2757</v>
      </c>
      <c r="G51" s="374" t="s">
        <v>2758</v>
      </c>
      <c r="H51" s="956"/>
      <c r="I51" s="956"/>
      <c r="J51" s="956"/>
      <c r="K51" s="956"/>
      <c r="L51" s="950"/>
      <c r="M51" s="956"/>
      <c r="N51" s="956"/>
      <c r="O51" s="961"/>
      <c r="P51" s="950"/>
      <c r="Q51" s="950"/>
      <c r="R51" s="950"/>
    </row>
    <row r="52" spans="1:18" ht="13.5" customHeight="1">
      <c r="A52" s="1008"/>
      <c r="B52" s="1008"/>
      <c r="C52" s="1008"/>
      <c r="D52" s="956"/>
      <c r="E52" s="950"/>
      <c r="F52" s="374" t="s">
        <v>2759</v>
      </c>
      <c r="G52" s="374" t="s">
        <v>2760</v>
      </c>
      <c r="H52" s="956"/>
      <c r="I52" s="956"/>
      <c r="J52" s="956"/>
      <c r="K52" s="956"/>
      <c r="L52" s="950"/>
      <c r="M52" s="956"/>
      <c r="N52" s="956"/>
      <c r="O52" s="961"/>
      <c r="P52" s="950"/>
      <c r="Q52" s="950"/>
      <c r="R52" s="950"/>
    </row>
    <row r="53" spans="1:18" ht="20.25" customHeight="1">
      <c r="A53" s="1009"/>
      <c r="B53" s="1009"/>
      <c r="C53" s="1009"/>
      <c r="D53" s="957"/>
      <c r="E53" s="951"/>
      <c r="F53" s="374" t="s">
        <v>2761</v>
      </c>
      <c r="G53" s="374" t="s">
        <v>2762</v>
      </c>
      <c r="H53" s="957"/>
      <c r="I53" s="957"/>
      <c r="J53" s="957"/>
      <c r="K53" s="957"/>
      <c r="L53" s="951"/>
      <c r="M53" s="957"/>
      <c r="N53" s="957"/>
      <c r="O53" s="961"/>
      <c r="P53" s="951"/>
      <c r="Q53" s="951"/>
      <c r="R53" s="951"/>
    </row>
    <row r="54" spans="1:18">
      <c r="A54" s="241" t="s">
        <v>4417</v>
      </c>
      <c r="B54" s="239"/>
      <c r="C54" s="239"/>
      <c r="D54" s="240"/>
      <c r="E54" s="438"/>
      <c r="F54" s="240"/>
      <c r="G54" s="240"/>
      <c r="H54" s="240"/>
      <c r="I54" s="240"/>
      <c r="J54" s="240"/>
      <c r="K54" s="240"/>
      <c r="L54" s="240"/>
      <c r="M54" s="240"/>
      <c r="N54" s="240"/>
      <c r="O54" s="240"/>
      <c r="P54" s="240"/>
      <c r="Q54" s="240"/>
      <c r="R54" s="341"/>
    </row>
  </sheetData>
  <mergeCells count="52">
    <mergeCell ref="A25:A27"/>
    <mergeCell ref="B25:B27"/>
    <mergeCell ref="C25:C27"/>
    <mergeCell ref="D25:D27"/>
    <mergeCell ref="E25:E27"/>
    <mergeCell ref="H25:H27"/>
    <mergeCell ref="I25:I27"/>
    <mergeCell ref="J25:J27"/>
    <mergeCell ref="K25:K27"/>
    <mergeCell ref="L25:L27"/>
    <mergeCell ref="M25:M27"/>
    <mergeCell ref="L28:L53"/>
    <mergeCell ref="M28:M53"/>
    <mergeCell ref="R25:R27"/>
    <mergeCell ref="N25:N27"/>
    <mergeCell ref="O25:O27"/>
    <mergeCell ref="P25:P27"/>
    <mergeCell ref="Q25:Q27"/>
    <mergeCell ref="Q28:Q53"/>
    <mergeCell ref="R28:R53"/>
    <mergeCell ref="P8:P10"/>
    <mergeCell ref="Q8:Q10"/>
    <mergeCell ref="R8:R10"/>
    <mergeCell ref="O8:O10"/>
    <mergeCell ref="A28:A53"/>
    <mergeCell ref="B28:B53"/>
    <mergeCell ref="C28:C53"/>
    <mergeCell ref="D28:D53"/>
    <mergeCell ref="E28:E53"/>
    <mergeCell ref="N28:N53"/>
    <mergeCell ref="O28:O53"/>
    <mergeCell ref="H28:H53"/>
    <mergeCell ref="I28:I53"/>
    <mergeCell ref="J28:J53"/>
    <mergeCell ref="K28:K53"/>
    <mergeCell ref="P28:P53"/>
    <mergeCell ref="F3:G3"/>
    <mergeCell ref="O4:Q4"/>
    <mergeCell ref="A8:A10"/>
    <mergeCell ref="H3:K3"/>
    <mergeCell ref="H4:K4"/>
    <mergeCell ref="I8:I10"/>
    <mergeCell ref="J8:J10"/>
    <mergeCell ref="K8:K10"/>
    <mergeCell ref="L8:L10"/>
    <mergeCell ref="C8:C10"/>
    <mergeCell ref="N8:N10"/>
    <mergeCell ref="B8:B10"/>
    <mergeCell ref="D8:D10"/>
    <mergeCell ref="E8:E10"/>
    <mergeCell ref="H8:H10"/>
    <mergeCell ref="M8:M10"/>
  </mergeCells>
  <phoneticPr fontId="102" type="noConversion"/>
  <pageMargins left="0.25" right="0.25" top="0.75" bottom="0.75" header="0.3" footer="0.3"/>
  <pageSetup paperSize="8" scale="44"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1" stopIfTrue="1" id="{F64B6014-4BC7-434E-8B08-5ECC3BAA42C4}">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C8A9A243-7C67-4939-8A0B-EA5991FABDAD}">
            <xm:f>'C:\Windows\system32\IC.Green.Net\IC_User_DFS\Users\deel1\Desktop\[Maternity Services Data Set Technical Output Specification.xlsm]MAT101Booking'!#REF!=yes</xm:f>
            <x14:dxf>
              <fill>
                <patternFill>
                  <bgColor indexed="43"/>
                </patternFill>
              </fill>
            </x14:dxf>
          </x14:cfRule>
          <xm:sqref>N13</xm:sqref>
        </x14:conditionalFormatting>
        <x14:conditionalFormatting xmlns:xm="http://schemas.microsoft.com/office/excel/2006/main">
          <x14:cfRule type="expression" priority="5" stopIfTrue="1" id="{4C95B46A-0C55-489A-A266-4DBD76EF3AB3}">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86A5EA1D-A9F6-4725-9AE6-701D190A28BC}">
            <xm:f>'C:\Windows\system32\IC.Green.Net\IC_User_DFS\Users\deel1\Desktop\[Maternity Services Data Set Technical Output Specification.xlsm]MAT101Booking'!#REF!=yes</xm:f>
            <x14:dxf>
              <fill>
                <patternFill>
                  <bgColor indexed="43"/>
                </patternFill>
              </fill>
            </x14:dxf>
          </x14:cfRule>
          <xm:sqref>N14</xm:sqref>
        </x14:conditionalFormatting>
        <x14:conditionalFormatting xmlns:xm="http://schemas.microsoft.com/office/excel/2006/main">
          <x14:cfRule type="expression" priority="3" stopIfTrue="1" id="{6C8868C4-67C6-4C9B-A0F5-9DBE0CE37D3F}">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3FF744E6-6500-44FE-91CF-E1234CC3F06B}">
            <xm:f>'C:\Windows\system32\IC.Green.Net\IC_User_DFS\Users\deel1\Desktop\[Maternity Services Data Set Technical Output Specification.xlsm]MAT101Booking'!#REF!=yes</xm:f>
            <x14:dxf>
              <fill>
                <patternFill>
                  <bgColor indexed="43"/>
                </patternFill>
              </fill>
            </x14:dxf>
          </x14:cfRule>
          <xm:sqref>N15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5EB8"/>
    <pageSetUpPr fitToPage="1"/>
  </sheetPr>
  <dimension ref="A1:D76"/>
  <sheetViews>
    <sheetView showGridLines="0" zoomScaleNormal="100" workbookViewId="0">
      <selection sqref="A1:D1"/>
    </sheetView>
  </sheetViews>
  <sheetFormatPr defaultRowHeight="13.2"/>
  <cols>
    <col min="1" max="1" width="18" customWidth="1"/>
    <col min="2" max="2" width="44" customWidth="1"/>
    <col min="3" max="3" width="12" customWidth="1"/>
    <col min="4" max="4" width="13.77734375" customWidth="1"/>
  </cols>
  <sheetData>
    <row r="1" spans="1:4" s="13" customFormat="1" ht="44.1" customHeight="1">
      <c r="A1" s="853" t="s">
        <v>59</v>
      </c>
      <c r="B1" s="853"/>
      <c r="C1" s="853"/>
      <c r="D1" s="853"/>
    </row>
    <row r="2" spans="1:4" s="13" customFormat="1" ht="15" customHeight="1">
      <c r="A2" s="170"/>
      <c r="B2" s="185"/>
    </row>
    <row r="3" spans="1:4" s="14" customFormat="1" ht="26.85" customHeight="1">
      <c r="A3" s="805" t="s">
        <v>1</v>
      </c>
      <c r="B3" s="805"/>
      <c r="C3" s="805"/>
      <c r="D3" s="805"/>
    </row>
    <row r="4" spans="1:4" s="14" customFormat="1" ht="16.8">
      <c r="A4" s="170"/>
      <c r="B4" s="177"/>
      <c r="C4" s="170"/>
      <c r="D4" s="170"/>
    </row>
    <row r="5" spans="1:4" s="14" customFormat="1" ht="24.6">
      <c r="A5" s="181" t="s">
        <v>1144</v>
      </c>
      <c r="B5" s="177"/>
      <c r="C5" s="170"/>
      <c r="D5" s="170"/>
    </row>
    <row r="6" spans="1:4" ht="31.5" customHeight="1">
      <c r="A6" s="851" t="s">
        <v>1145</v>
      </c>
      <c r="B6" s="852"/>
      <c r="C6" s="852"/>
      <c r="D6" s="852"/>
    </row>
    <row r="7" spans="1:4" s="1" customFormat="1" ht="39.6">
      <c r="A7" s="214" t="s">
        <v>66</v>
      </c>
      <c r="B7" s="214" t="s">
        <v>87</v>
      </c>
      <c r="C7" s="214" t="s">
        <v>116</v>
      </c>
      <c r="D7" s="214" t="s">
        <v>1146</v>
      </c>
    </row>
    <row r="8" spans="1:4" s="8" customFormat="1" ht="45.75" customHeight="1">
      <c r="A8" s="91" t="s">
        <v>969</v>
      </c>
      <c r="B8" s="9" t="s">
        <v>1147</v>
      </c>
      <c r="C8" s="39" t="s">
        <v>146</v>
      </c>
      <c r="D8" s="39" t="s">
        <v>1148</v>
      </c>
    </row>
    <row r="9" spans="1:4" ht="58.35" customHeight="1">
      <c r="A9" s="91" t="s">
        <v>991</v>
      </c>
      <c r="B9" s="9" t="s">
        <v>1149</v>
      </c>
      <c r="C9" s="39" t="s">
        <v>146</v>
      </c>
      <c r="D9" s="39" t="s">
        <v>1148</v>
      </c>
    </row>
    <row r="10" spans="1:4" ht="28.5" customHeight="1">
      <c r="A10" s="186" t="s">
        <v>974</v>
      </c>
      <c r="B10" s="31" t="s">
        <v>1150</v>
      </c>
      <c r="C10" s="11" t="s">
        <v>146</v>
      </c>
      <c r="D10" s="41" t="s">
        <v>1148</v>
      </c>
    </row>
    <row r="11" spans="1:4" ht="60.75" customHeight="1">
      <c r="A11" s="187" t="s">
        <v>978</v>
      </c>
      <c r="B11" s="18" t="s">
        <v>1151</v>
      </c>
      <c r="C11" s="19" t="s">
        <v>146</v>
      </c>
      <c r="D11" s="47" t="s">
        <v>1148</v>
      </c>
    </row>
    <row r="12" spans="1:4" ht="38.25" customHeight="1">
      <c r="A12" s="188" t="s">
        <v>996</v>
      </c>
      <c r="B12" s="64" t="s">
        <v>1152</v>
      </c>
      <c r="C12" s="19" t="s">
        <v>146</v>
      </c>
      <c r="D12" s="47" t="s">
        <v>1148</v>
      </c>
    </row>
    <row r="13" spans="1:4" ht="48" customHeight="1">
      <c r="A13" s="189" t="s">
        <v>1153</v>
      </c>
      <c r="B13" s="107" t="s">
        <v>1154</v>
      </c>
      <c r="C13" s="19" t="s">
        <v>146</v>
      </c>
      <c r="D13" s="47" t="s">
        <v>195</v>
      </c>
    </row>
    <row r="14" spans="1:4" ht="30" customHeight="1">
      <c r="A14" s="189" t="s">
        <v>740</v>
      </c>
      <c r="B14" s="107" t="s">
        <v>1155</v>
      </c>
      <c r="C14" s="19" t="s">
        <v>146</v>
      </c>
      <c r="D14" s="47" t="s">
        <v>1148</v>
      </c>
    </row>
    <row r="16" spans="1:4">
      <c r="A16" s="2" t="s">
        <v>1156</v>
      </c>
    </row>
    <row r="18" spans="1:1">
      <c r="A18" s="190" t="s">
        <v>1157</v>
      </c>
    </row>
    <row r="19" spans="1:1">
      <c r="A19" s="15" t="s">
        <v>1158</v>
      </c>
    </row>
    <row r="20" spans="1:1">
      <c r="A20" s="15" t="s">
        <v>112</v>
      </c>
    </row>
    <row r="21" spans="1:1">
      <c r="A21" s="15" t="s">
        <v>310</v>
      </c>
    </row>
    <row r="22" spans="1:1">
      <c r="A22" s="15" t="s">
        <v>230</v>
      </c>
    </row>
    <row r="23" spans="1:1">
      <c r="A23" s="15" t="s">
        <v>1159</v>
      </c>
    </row>
    <row r="24" spans="1:1">
      <c r="A24" s="15" t="s">
        <v>851</v>
      </c>
    </row>
    <row r="25" spans="1:1">
      <c r="A25" s="15" t="s">
        <v>92</v>
      </c>
    </row>
    <row r="26" spans="1:1">
      <c r="A26" s="15" t="s">
        <v>133</v>
      </c>
    </row>
    <row r="27" spans="1:1">
      <c r="A27" s="15" t="s">
        <v>890</v>
      </c>
    </row>
    <row r="28" spans="1:1">
      <c r="A28" s="15" t="s">
        <v>255</v>
      </c>
    </row>
    <row r="29" spans="1:1">
      <c r="A29" s="15" t="s">
        <v>750</v>
      </c>
    </row>
    <row r="30" spans="1:1">
      <c r="A30" s="15" t="s">
        <v>1160</v>
      </c>
    </row>
    <row r="31" spans="1:1">
      <c r="A31" s="15" t="s">
        <v>182</v>
      </c>
    </row>
    <row r="32" spans="1:1">
      <c r="A32" s="15" t="s">
        <v>907</v>
      </c>
    </row>
    <row r="33" spans="1:1">
      <c r="A33" s="15" t="s">
        <v>184</v>
      </c>
    </row>
    <row r="34" spans="1:1">
      <c r="A34" s="15" t="s">
        <v>329</v>
      </c>
    </row>
    <row r="35" spans="1:1">
      <c r="A35" s="15" t="s">
        <v>1161</v>
      </c>
    </row>
    <row r="36" spans="1:1">
      <c r="A36" s="15" t="s">
        <v>924</v>
      </c>
    </row>
    <row r="37" spans="1:1">
      <c r="A37" s="15" t="s">
        <v>929</v>
      </c>
    </row>
    <row r="38" spans="1:1">
      <c r="A38" s="15"/>
    </row>
    <row r="39" spans="1:1">
      <c r="A39" s="190" t="s">
        <v>991</v>
      </c>
    </row>
    <row r="40" spans="1:1">
      <c r="A40" s="15" t="s">
        <v>133</v>
      </c>
    </row>
    <row r="41" spans="1:1">
      <c r="A41" s="15" t="s">
        <v>1162</v>
      </c>
    </row>
    <row r="42" spans="1:1">
      <c r="A42" s="15" t="s">
        <v>1163</v>
      </c>
    </row>
    <row r="43" spans="1:1">
      <c r="A43" s="15" t="s">
        <v>1164</v>
      </c>
    </row>
    <row r="44" spans="1:1">
      <c r="A44" s="15" t="s">
        <v>153</v>
      </c>
    </row>
    <row r="45" spans="1:1">
      <c r="A45" s="15" t="s">
        <v>83</v>
      </c>
    </row>
    <row r="46" spans="1:1">
      <c r="A46" s="15" t="s">
        <v>188</v>
      </c>
    </row>
    <row r="47" spans="1:1">
      <c r="A47" s="15" t="s">
        <v>190</v>
      </c>
    </row>
    <row r="48" spans="1:1">
      <c r="A48" s="15" t="s">
        <v>192</v>
      </c>
    </row>
    <row r="49" spans="1:1">
      <c r="A49" s="15" t="s">
        <v>1165</v>
      </c>
    </row>
    <row r="51" spans="1:1">
      <c r="A51" s="190" t="s">
        <v>974</v>
      </c>
    </row>
    <row r="52" spans="1:1">
      <c r="A52" s="15" t="s">
        <v>83</v>
      </c>
    </row>
    <row r="53" spans="1:1">
      <c r="A53" s="15" t="s">
        <v>172</v>
      </c>
    </row>
    <row r="54" spans="1:1">
      <c r="A54" s="15"/>
    </row>
    <row r="55" spans="1:1">
      <c r="A55" s="190" t="s">
        <v>978</v>
      </c>
    </row>
    <row r="56" spans="1:1">
      <c r="A56" s="15" t="s">
        <v>172</v>
      </c>
    </row>
    <row r="57" spans="1:1">
      <c r="A57" s="15" t="s">
        <v>1166</v>
      </c>
    </row>
    <row r="58" spans="1:1">
      <c r="A58" s="15" t="s">
        <v>267</v>
      </c>
    </row>
    <row r="59" spans="1:1">
      <c r="A59" s="15" t="s">
        <v>1167</v>
      </c>
    </row>
    <row r="60" spans="1:1">
      <c r="A60" s="10"/>
    </row>
    <row r="61" spans="1:1">
      <c r="A61" s="190" t="s">
        <v>996</v>
      </c>
    </row>
    <row r="62" spans="1:1">
      <c r="A62" s="15" t="s">
        <v>172</v>
      </c>
    </row>
    <row r="63" spans="1:1">
      <c r="A63" s="15" t="s">
        <v>198</v>
      </c>
    </row>
    <row r="64" spans="1:1">
      <c r="A64" s="15" t="s">
        <v>166</v>
      </c>
    </row>
    <row r="65" spans="1:1">
      <c r="A65" s="15"/>
    </row>
    <row r="66" spans="1:1">
      <c r="A66" s="190" t="s">
        <v>1153</v>
      </c>
    </row>
    <row r="67" spans="1:1">
      <c r="A67" s="15" t="s">
        <v>1162</v>
      </c>
    </row>
    <row r="68" spans="1:1">
      <c r="A68" s="15" t="s">
        <v>83</v>
      </c>
    </row>
    <row r="69" spans="1:1">
      <c r="A69" s="15"/>
    </row>
    <row r="70" spans="1:1">
      <c r="A70" s="190" t="s">
        <v>1168</v>
      </c>
    </row>
    <row r="71" spans="1:1">
      <c r="A71" s="15" t="s">
        <v>349</v>
      </c>
    </row>
    <row r="72" spans="1:1">
      <c r="A72" s="15" t="s">
        <v>215</v>
      </c>
    </row>
    <row r="73" spans="1:1">
      <c r="A73" s="15"/>
    </row>
    <row r="74" spans="1:1">
      <c r="A74" s="190" t="s">
        <v>740</v>
      </c>
    </row>
    <row r="75" spans="1:1">
      <c r="A75" s="15" t="s">
        <v>230</v>
      </c>
    </row>
    <row r="76" spans="1:1">
      <c r="A76" s="15" t="s">
        <v>125</v>
      </c>
    </row>
  </sheetData>
  <customSheetViews>
    <customSheetView guid="{1CA2EE05-BFE3-417D-ABB6-27855DAD7E12}" scale="90" fitToPage="1" hiddenColumns="1" showRuler="0">
      <selection sqref="A1:K1"/>
      <pageMargins left="0" right="0" top="0" bottom="0" header="0" footer="0"/>
      <pageSetup paperSize="9" scale="67" fitToHeight="0" orientation="landscape" r:id="rId1"/>
      <headerFooter alignWithMargins="0"/>
    </customSheetView>
  </customSheetViews>
  <mergeCells count="3">
    <mergeCell ref="A6:D6"/>
    <mergeCell ref="A1:D1"/>
    <mergeCell ref="A3:D3"/>
  </mergeCells>
  <phoneticPr fontId="15" type="noConversion"/>
  <pageMargins left="0.25" right="0.25" top="0.75" bottom="0.75" header="0.3" footer="0.3"/>
  <pageSetup paperSize="8" fitToHeight="0" orientation="landscape"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5">
    <tabColor theme="5" tint="0.39997558519241921"/>
    <pageSetUpPr fitToPage="1"/>
  </sheetPr>
  <dimension ref="A1:R41"/>
  <sheetViews>
    <sheetView zoomScaleNormal="100" workbookViewId="0"/>
  </sheetViews>
  <sheetFormatPr defaultRowHeight="13.2"/>
  <cols>
    <col min="1" max="1" width="10.5546875" customWidth="1"/>
    <col min="2" max="3" width="16.44140625" customWidth="1"/>
    <col min="4" max="4" width="32" customWidth="1"/>
    <col min="5" max="5" width="14" style="12" customWidth="1"/>
    <col min="6" max="6" width="10.77734375" customWidth="1"/>
    <col min="7" max="7" width="30.77734375" customWidth="1"/>
    <col min="8" max="9" width="11.5546875" customWidth="1"/>
    <col min="10" max="10" width="10.21875" customWidth="1"/>
    <col min="11" max="11" width="32.77734375" customWidth="1"/>
    <col min="12" max="12" width="14.21875" style="7" customWidth="1"/>
    <col min="13" max="13" width="102" customWidth="1"/>
    <col min="14" max="14" width="43.77734375" customWidth="1"/>
    <col min="15" max="15" width="13.77734375" customWidth="1"/>
    <col min="16" max="16" width="12.5546875" customWidth="1"/>
    <col min="17" max="17" width="13.77734375" customWidth="1"/>
    <col min="18" max="18" width="13.21875" customWidth="1"/>
  </cols>
  <sheetData>
    <row r="1" spans="1:18" s="12" customFormat="1">
      <c r="A1" s="490" t="s">
        <v>2075</v>
      </c>
      <c r="B1" s="490" t="s">
        <v>2075</v>
      </c>
      <c r="C1" s="490" t="s">
        <v>2075</v>
      </c>
      <c r="D1" s="490" t="s">
        <v>2075</v>
      </c>
      <c r="E1" s="490" t="s">
        <v>2075</v>
      </c>
      <c r="F1" s="490" t="s">
        <v>2075</v>
      </c>
      <c r="G1" s="490" t="s">
        <v>2075</v>
      </c>
      <c r="H1" s="490" t="s">
        <v>2078</v>
      </c>
      <c r="I1" s="490" t="s">
        <v>2078</v>
      </c>
      <c r="J1" s="490" t="s">
        <v>2078</v>
      </c>
      <c r="K1" s="490" t="s">
        <v>2078</v>
      </c>
      <c r="L1" s="490" t="s">
        <v>2075</v>
      </c>
      <c r="M1" s="490" t="s">
        <v>2078</v>
      </c>
      <c r="N1" s="490" t="s">
        <v>2078</v>
      </c>
      <c r="O1" s="490" t="s">
        <v>2078</v>
      </c>
      <c r="P1" s="490" t="s">
        <v>2078</v>
      </c>
      <c r="Q1" s="490" t="s">
        <v>2078</v>
      </c>
      <c r="R1" s="490" t="s">
        <v>2075</v>
      </c>
    </row>
    <row r="2" spans="1:18" s="8" customFormat="1" ht="10.199999999999999">
      <c r="A2" s="236" t="s">
        <v>4418</v>
      </c>
      <c r="B2" s="230"/>
      <c r="C2" s="230"/>
      <c r="D2" s="227"/>
      <c r="E2" s="434"/>
      <c r="F2" s="227"/>
      <c r="G2" s="227"/>
      <c r="H2" s="227"/>
      <c r="I2" s="227"/>
      <c r="J2" s="227"/>
      <c r="K2" s="227"/>
      <c r="L2" s="227"/>
      <c r="M2" s="228"/>
      <c r="N2" s="227"/>
      <c r="O2" s="227"/>
      <c r="P2" s="227"/>
      <c r="Q2" s="227"/>
      <c r="R2" s="229"/>
    </row>
    <row r="3" spans="1:18" ht="153" customHeight="1">
      <c r="A3" s="617" t="s">
        <v>907</v>
      </c>
      <c r="B3" s="617"/>
      <c r="C3" s="617"/>
      <c r="D3" s="617"/>
      <c r="E3" s="618"/>
      <c r="F3" s="1122" t="s">
        <v>4419</v>
      </c>
      <c r="G3" s="1123"/>
      <c r="H3" s="1122" t="s">
        <v>4420</v>
      </c>
      <c r="I3" s="1123"/>
      <c r="J3" s="1123"/>
      <c r="K3" s="1124"/>
      <c r="L3" s="619" t="s">
        <v>2952</v>
      </c>
      <c r="M3" s="620" t="str">
        <f>"Group-level error/warning messages:"&amp;"
"&amp;IF(VLOOKUP(LEFT($A3,6),MDI,20,0)=0,"",VLOOKUP(LEFT($A3,6),MDI,20,0))</f>
        <v>Group-level error/warning messages:
CYP50201 - Group rejected - No valid CYP001 group transmitted for this Local Patient Identifier (Extended). Local Patient Identifier (Extended)=&lt;C502901&gt;
CYP50202 - Group rejected - More than one CYP502 provided for this Local Patient Identifier (Extended) + Childhood Immunisation Type (Children and Young People's Health Services) + Immunisation Date combination. Local Patient Identifier (Extended)=&lt;C502901&gt; Childhood Immunisation Type (Children and Young People's Health Services)=&lt;C502010&gt; Immunisation Date=&lt;C502907&gt;
CYP50215 - Group rejected - The patient identified by this Local Patient Identifier (Extended) in the CYP001 table is 19 years or older at the Reporting Period Start Date. Local Patient Identifier (Extended)=&lt;C502901&gt; Person Birth Date=&lt;C001060&gt; Reporting Period Start Date=&lt;C000040&gt;
CYP50216 - Group rejected - The CYP001 group transmitted for this Local Patient Identifier (Extended) has a blank Person Birth Date. Local Patient Identifier (Extended)=&lt;C502901&gt;</v>
      </c>
      <c r="N3" s="621"/>
      <c r="O3" s="621"/>
      <c r="P3" s="621"/>
      <c r="Q3" s="621"/>
      <c r="R3" s="622"/>
    </row>
    <row r="4" spans="1:18" ht="83.85" customHeight="1">
      <c r="A4" s="211" t="s">
        <v>2084</v>
      </c>
      <c r="B4" s="211" t="s">
        <v>2122</v>
      </c>
      <c r="C4" s="211" t="s">
        <v>162</v>
      </c>
      <c r="D4" s="211" t="s">
        <v>87</v>
      </c>
      <c r="E4" s="216" t="s">
        <v>116</v>
      </c>
      <c r="F4" s="216" t="s">
        <v>2092</v>
      </c>
      <c r="G4" s="211" t="s">
        <v>76</v>
      </c>
      <c r="H4" s="910" t="s">
        <v>2324</v>
      </c>
      <c r="I4" s="911"/>
      <c r="J4" s="911"/>
      <c r="K4" s="912"/>
      <c r="L4" s="213" t="s">
        <v>2124</v>
      </c>
      <c r="M4" s="211" t="s">
        <v>771</v>
      </c>
      <c r="N4" s="211" t="s">
        <v>2125</v>
      </c>
      <c r="O4" s="910" t="s">
        <v>2126</v>
      </c>
      <c r="P4" s="911"/>
      <c r="Q4" s="912"/>
      <c r="R4" s="211" t="s">
        <v>2115</v>
      </c>
    </row>
    <row r="5" spans="1:18" ht="41.25" customHeight="1">
      <c r="A5" s="211"/>
      <c r="B5" s="211"/>
      <c r="C5" s="211"/>
      <c r="D5" s="211"/>
      <c r="E5" s="216"/>
      <c r="F5" s="211"/>
      <c r="G5" s="211"/>
      <c r="H5" s="216" t="s">
        <v>2127</v>
      </c>
      <c r="I5" s="216" t="s">
        <v>2128</v>
      </c>
      <c r="J5" s="216" t="s">
        <v>2129</v>
      </c>
      <c r="K5" s="216" t="s">
        <v>767</v>
      </c>
      <c r="L5" s="213"/>
      <c r="M5" s="211"/>
      <c r="N5" s="211" t="s">
        <v>2130</v>
      </c>
      <c r="O5" s="211" t="s">
        <v>2131</v>
      </c>
      <c r="P5" s="211" t="s">
        <v>2132</v>
      </c>
      <c r="Q5" s="211" t="s">
        <v>2133</v>
      </c>
      <c r="R5" s="211"/>
    </row>
    <row r="6" spans="1:18" s="8" customFormat="1" ht="56.85" customHeight="1">
      <c r="A6" s="196" t="s">
        <v>4421</v>
      </c>
      <c r="B6" s="65" t="s">
        <v>969</v>
      </c>
      <c r="C6" s="65" t="s">
        <v>1124</v>
      </c>
      <c r="D6" s="9" t="s">
        <v>2325</v>
      </c>
      <c r="E6" s="39" t="s">
        <v>146</v>
      </c>
      <c r="F6" s="9"/>
      <c r="G6" s="9"/>
      <c r="H6" s="39" t="s">
        <v>2138</v>
      </c>
      <c r="I6" s="39" t="s">
        <v>2138</v>
      </c>
      <c r="J6" s="39" t="s">
        <v>25</v>
      </c>
      <c r="K6" s="9" t="s">
        <v>1294</v>
      </c>
      <c r="L6" s="39" t="s">
        <v>1148</v>
      </c>
      <c r="M6" s="64" t="str">
        <f t="shared" ref="M6:M24" si="0">IF(VLOOKUP($A6,MDI,20,0)=0,"",VLOOKUP($A6,MDI,20,0))</f>
        <v>CYP50203 - Record rejected - Local Patient Identifier (Extended) is blank.
CYP50204 - Record rejected - Local Patient Identifier (Extended) has incorrect data format. Local Patient Identifier (Extended)=&lt;C502901&gt;</v>
      </c>
      <c r="N6" s="78"/>
      <c r="O6" s="39" t="s">
        <v>2140</v>
      </c>
      <c r="P6" s="108" t="s">
        <v>2140</v>
      </c>
      <c r="Q6" s="108" t="s">
        <v>2140</v>
      </c>
      <c r="R6" s="108" t="s">
        <v>2141</v>
      </c>
    </row>
    <row r="7" spans="1:18" s="8" customFormat="1" ht="134.1" customHeight="1">
      <c r="A7" s="196" t="s">
        <v>4422</v>
      </c>
      <c r="B7" s="65" t="s">
        <v>4373</v>
      </c>
      <c r="C7" s="65" t="s">
        <v>4374</v>
      </c>
      <c r="D7" s="9" t="s">
        <v>4375</v>
      </c>
      <c r="E7" s="39" t="s">
        <v>2154</v>
      </c>
      <c r="F7" s="9"/>
      <c r="G7" s="9"/>
      <c r="H7" s="39" t="s">
        <v>2138</v>
      </c>
      <c r="I7" s="39" t="s">
        <v>2138</v>
      </c>
      <c r="J7" s="39" t="s">
        <v>25</v>
      </c>
      <c r="K7" s="9" t="s">
        <v>4423</v>
      </c>
      <c r="L7" s="39" t="s">
        <v>1148</v>
      </c>
      <c r="M7" s="64" t="str">
        <f t="shared" si="0"/>
        <v>CYP50208 - Record rejected - Immunisation Date is blank. Local Patient Identifier (Extended)=&lt;C502901&gt;
CYP50209 - Record rejected - Immunisation Date has incorrect data format. Local Patient Identifier (Extended)=&lt;C502901&gt;
CYP50212 - Record rejected - Immunisation Date is after the Reporting Period End Date. Local Patient Identifier (Extended)=&lt;C502901&gt; Immunisation Date=&lt;C502907&gt;
CYP50213 - Record rejected - Immunisation Date is before Person Birth Date. Local Patient Identifier (Extended)=&lt;C502901&gt; Immunisation Date=&lt;C502907&gt; Person Birth Date=&lt;C001060&gt;
CYP50214 - Record rejected - Person Birth Date is blank AND Immunisation Date is before 1 January 1890. Local Patient Identifier (Extended)=&lt;C502901&gt; Immunisation Date=&lt;C502907&gt;</v>
      </c>
      <c r="N7" s="78"/>
      <c r="O7" s="108" t="s">
        <v>2140</v>
      </c>
      <c r="P7" s="108" t="s">
        <v>2140</v>
      </c>
      <c r="Q7" s="108" t="s">
        <v>2140</v>
      </c>
      <c r="R7" s="108" t="s">
        <v>13</v>
      </c>
    </row>
    <row r="8" spans="1:18" s="8" customFormat="1" ht="12" customHeight="1">
      <c r="A8" s="999" t="s">
        <v>4424</v>
      </c>
      <c r="B8" s="1055" t="s">
        <v>4425</v>
      </c>
      <c r="C8" s="1055" t="s">
        <v>4426</v>
      </c>
      <c r="D8" s="1126" t="s">
        <v>4427</v>
      </c>
      <c r="E8" s="1064" t="s">
        <v>2429</v>
      </c>
      <c r="F8" s="46" t="s">
        <v>3337</v>
      </c>
      <c r="G8" s="9" t="s">
        <v>4428</v>
      </c>
      <c r="H8" s="1126" t="s">
        <v>2138</v>
      </c>
      <c r="I8" s="1126" t="s">
        <v>2138</v>
      </c>
      <c r="J8" s="1126" t="s">
        <v>2148</v>
      </c>
      <c r="K8" s="1126" t="s">
        <v>1294</v>
      </c>
      <c r="L8" s="1064" t="s">
        <v>1148</v>
      </c>
      <c r="M8" s="1126" t="str">
        <f t="shared" si="0"/>
        <v>CYP50205 - Record rejected - Childhood Immunisation Type (Children and Young People's Health Services) is blank. Local Patient Identifier (Extended)=&lt;C502901&gt;
CYP50206 - Record rejected - Childhood Immunisation Type (Children and Young People's Health Services) has incorrect data format. Local Patient Identifier (Extended)=&lt;C502901&gt;
CYP50207 - Warning - Childhood Immunisation Type (Children and Young People's Health Services) contains an invalid national code. Local Patient Identifier (Extended)=&lt;C502901&gt; Childhood Immunisation Type (Children and Young People's Health Services)=&lt;C502010&gt;</v>
      </c>
      <c r="N8" s="999"/>
      <c r="O8" s="1064" t="s">
        <v>2140</v>
      </c>
      <c r="P8" s="1064" t="s">
        <v>2140</v>
      </c>
      <c r="Q8" s="1064" t="s">
        <v>2140</v>
      </c>
      <c r="R8" s="1064" t="s">
        <v>32</v>
      </c>
    </row>
    <row r="9" spans="1:18" s="8" customFormat="1" ht="12.75" customHeight="1">
      <c r="A9" s="1000" t="e">
        <v>#N/A</v>
      </c>
      <c r="B9" s="1056" t="e">
        <v>#N/A</v>
      </c>
      <c r="C9" s="1056"/>
      <c r="D9" s="1127" t="e">
        <v>#N/A</v>
      </c>
      <c r="E9" s="1065" t="e">
        <v>#N/A</v>
      </c>
      <c r="F9" s="46" t="s">
        <v>3355</v>
      </c>
      <c r="G9" s="9" t="s">
        <v>4429</v>
      </c>
      <c r="H9" s="1127" t="e">
        <v>#N/A</v>
      </c>
      <c r="I9" s="1127" t="e">
        <v>#N/A</v>
      </c>
      <c r="J9" s="1127" t="e">
        <v>#N/A</v>
      </c>
      <c r="K9" s="1127" t="e">
        <v>#N/A</v>
      </c>
      <c r="L9" s="1065" t="e">
        <v>#N/A</v>
      </c>
      <c r="M9" s="1127" t="e">
        <f t="shared" si="0"/>
        <v>#N/A</v>
      </c>
      <c r="N9" s="1000"/>
      <c r="O9" s="1065"/>
      <c r="P9" s="1065"/>
      <c r="Q9" s="1065"/>
      <c r="R9" s="1065"/>
    </row>
    <row r="10" spans="1:18" s="8" customFormat="1" ht="12.75" customHeight="1">
      <c r="A10" s="1000" t="e">
        <v>#N/A</v>
      </c>
      <c r="B10" s="1056" t="e">
        <v>#N/A</v>
      </c>
      <c r="C10" s="1056"/>
      <c r="D10" s="1127" t="e">
        <v>#N/A</v>
      </c>
      <c r="E10" s="1065" t="e">
        <v>#N/A</v>
      </c>
      <c r="F10" s="46" t="s">
        <v>3375</v>
      </c>
      <c r="G10" s="9" t="s">
        <v>4430</v>
      </c>
      <c r="H10" s="1127" t="e">
        <v>#N/A</v>
      </c>
      <c r="I10" s="1127" t="e">
        <v>#N/A</v>
      </c>
      <c r="J10" s="1127" t="e">
        <v>#N/A</v>
      </c>
      <c r="K10" s="1127" t="e">
        <v>#N/A</v>
      </c>
      <c r="L10" s="1065" t="e">
        <v>#N/A</v>
      </c>
      <c r="M10" s="1127" t="e">
        <f t="shared" si="0"/>
        <v>#N/A</v>
      </c>
      <c r="N10" s="1000"/>
      <c r="O10" s="1065"/>
      <c r="P10" s="1065"/>
      <c r="Q10" s="1065"/>
      <c r="R10" s="1065"/>
    </row>
    <row r="11" spans="1:18" s="8" customFormat="1" ht="12.75" customHeight="1">
      <c r="A11" s="1000" t="e">
        <v>#N/A</v>
      </c>
      <c r="B11" s="1056" t="e">
        <v>#N/A</v>
      </c>
      <c r="C11" s="1056"/>
      <c r="D11" s="1127" t="e">
        <v>#N/A</v>
      </c>
      <c r="E11" s="1065" t="e">
        <v>#N/A</v>
      </c>
      <c r="F11" s="46" t="s">
        <v>3395</v>
      </c>
      <c r="G11" s="9" t="s">
        <v>4431</v>
      </c>
      <c r="H11" s="1127" t="e">
        <v>#N/A</v>
      </c>
      <c r="I11" s="1127" t="e">
        <v>#N/A</v>
      </c>
      <c r="J11" s="1127" t="e">
        <v>#N/A</v>
      </c>
      <c r="K11" s="1127" t="e">
        <v>#N/A</v>
      </c>
      <c r="L11" s="1065" t="e">
        <v>#N/A</v>
      </c>
      <c r="M11" s="1127" t="e">
        <f t="shared" si="0"/>
        <v>#N/A</v>
      </c>
      <c r="N11" s="1000"/>
      <c r="O11" s="1065"/>
      <c r="P11" s="1065"/>
      <c r="Q11" s="1065"/>
      <c r="R11" s="1065"/>
    </row>
    <row r="12" spans="1:18" s="8" customFormat="1" ht="12.75" customHeight="1">
      <c r="A12" s="1000" t="e">
        <v>#N/A</v>
      </c>
      <c r="B12" s="1056" t="e">
        <v>#N/A</v>
      </c>
      <c r="C12" s="1056"/>
      <c r="D12" s="1127" t="e">
        <v>#N/A</v>
      </c>
      <c r="E12" s="1065" t="e">
        <v>#N/A</v>
      </c>
      <c r="F12" s="46" t="s">
        <v>3415</v>
      </c>
      <c r="G12" s="9" t="s">
        <v>4432</v>
      </c>
      <c r="H12" s="1127" t="e">
        <v>#N/A</v>
      </c>
      <c r="I12" s="1127" t="e">
        <v>#N/A</v>
      </c>
      <c r="J12" s="1127" t="e">
        <v>#N/A</v>
      </c>
      <c r="K12" s="1127" t="e">
        <v>#N/A</v>
      </c>
      <c r="L12" s="1065" t="e">
        <v>#N/A</v>
      </c>
      <c r="M12" s="1127" t="e">
        <f t="shared" si="0"/>
        <v>#N/A</v>
      </c>
      <c r="N12" s="1000"/>
      <c r="O12" s="1065"/>
      <c r="P12" s="1065"/>
      <c r="Q12" s="1065"/>
      <c r="R12" s="1065"/>
    </row>
    <row r="13" spans="1:18" s="8" customFormat="1" ht="12.75" customHeight="1">
      <c r="A13" s="1000" t="e">
        <v>#N/A</v>
      </c>
      <c r="B13" s="1056" t="e">
        <v>#N/A</v>
      </c>
      <c r="C13" s="1056"/>
      <c r="D13" s="1127" t="e">
        <v>#N/A</v>
      </c>
      <c r="E13" s="1065" t="e">
        <v>#N/A</v>
      </c>
      <c r="F13" s="46" t="s">
        <v>3435</v>
      </c>
      <c r="G13" s="9" t="s">
        <v>4433</v>
      </c>
      <c r="H13" s="1127" t="e">
        <v>#N/A</v>
      </c>
      <c r="I13" s="1127" t="e">
        <v>#N/A</v>
      </c>
      <c r="J13" s="1127" t="e">
        <v>#N/A</v>
      </c>
      <c r="K13" s="1127" t="e">
        <v>#N/A</v>
      </c>
      <c r="L13" s="1065" t="e">
        <v>#N/A</v>
      </c>
      <c r="M13" s="1127" t="e">
        <f t="shared" si="0"/>
        <v>#N/A</v>
      </c>
      <c r="N13" s="1000"/>
      <c r="O13" s="1065"/>
      <c r="P13" s="1065"/>
      <c r="Q13" s="1065"/>
      <c r="R13" s="1065"/>
    </row>
    <row r="14" spans="1:18" s="8" customFormat="1" ht="12.75" customHeight="1">
      <c r="A14" s="1000" t="e">
        <v>#N/A</v>
      </c>
      <c r="B14" s="1056" t="e">
        <v>#N/A</v>
      </c>
      <c r="C14" s="1056"/>
      <c r="D14" s="1127" t="e">
        <v>#N/A</v>
      </c>
      <c r="E14" s="1065" t="e">
        <v>#N/A</v>
      </c>
      <c r="F14" s="46" t="s">
        <v>3455</v>
      </c>
      <c r="G14" s="9" t="s">
        <v>4434</v>
      </c>
      <c r="H14" s="1127" t="e">
        <v>#N/A</v>
      </c>
      <c r="I14" s="1127" t="e">
        <v>#N/A</v>
      </c>
      <c r="J14" s="1127" t="e">
        <v>#N/A</v>
      </c>
      <c r="K14" s="1127" t="e">
        <v>#N/A</v>
      </c>
      <c r="L14" s="1065" t="e">
        <v>#N/A</v>
      </c>
      <c r="M14" s="1127" t="e">
        <f t="shared" si="0"/>
        <v>#N/A</v>
      </c>
      <c r="N14" s="1000"/>
      <c r="O14" s="1065"/>
      <c r="P14" s="1065"/>
      <c r="Q14" s="1065"/>
      <c r="R14" s="1065"/>
    </row>
    <row r="15" spans="1:18" s="8" customFormat="1" ht="12.75" customHeight="1">
      <c r="A15" s="1000" t="e">
        <v>#N/A</v>
      </c>
      <c r="B15" s="1056" t="e">
        <v>#N/A</v>
      </c>
      <c r="C15" s="1056"/>
      <c r="D15" s="1127" t="e">
        <v>#N/A</v>
      </c>
      <c r="E15" s="1065" t="e">
        <v>#N/A</v>
      </c>
      <c r="F15" s="46" t="s">
        <v>4435</v>
      </c>
      <c r="G15" s="9" t="s">
        <v>4436</v>
      </c>
      <c r="H15" s="1127" t="e">
        <v>#N/A</v>
      </c>
      <c r="I15" s="1127" t="e">
        <v>#N/A</v>
      </c>
      <c r="J15" s="1127" t="e">
        <v>#N/A</v>
      </c>
      <c r="K15" s="1127" t="e">
        <v>#N/A</v>
      </c>
      <c r="L15" s="1065" t="e">
        <v>#N/A</v>
      </c>
      <c r="M15" s="1127" t="e">
        <f t="shared" si="0"/>
        <v>#N/A</v>
      </c>
      <c r="N15" s="1000"/>
      <c r="O15" s="1065"/>
      <c r="P15" s="1065"/>
      <c r="Q15" s="1065"/>
      <c r="R15" s="1065"/>
    </row>
    <row r="16" spans="1:18" s="8" customFormat="1" ht="12.75" customHeight="1">
      <c r="A16" s="1000" t="e">
        <v>#N/A</v>
      </c>
      <c r="B16" s="1056" t="e">
        <v>#N/A</v>
      </c>
      <c r="C16" s="1056"/>
      <c r="D16" s="1127" t="e">
        <v>#N/A</v>
      </c>
      <c r="E16" s="1065" t="e">
        <v>#N/A</v>
      </c>
      <c r="F16" s="39">
        <v>100</v>
      </c>
      <c r="G16" s="9" t="s">
        <v>4437</v>
      </c>
      <c r="H16" s="1127" t="e">
        <v>#N/A</v>
      </c>
      <c r="I16" s="1127" t="e">
        <v>#N/A</v>
      </c>
      <c r="J16" s="1127" t="e">
        <v>#N/A</v>
      </c>
      <c r="K16" s="1127" t="e">
        <v>#N/A</v>
      </c>
      <c r="L16" s="1065" t="e">
        <v>#N/A</v>
      </c>
      <c r="M16" s="1127" t="e">
        <f t="shared" si="0"/>
        <v>#N/A</v>
      </c>
      <c r="N16" s="1000"/>
      <c r="O16" s="1065"/>
      <c r="P16" s="1065"/>
      <c r="Q16" s="1065"/>
      <c r="R16" s="1065"/>
    </row>
    <row r="17" spans="1:18" s="8" customFormat="1" ht="12.75" customHeight="1">
      <c r="A17" s="1000" t="e">
        <v>#N/A</v>
      </c>
      <c r="B17" s="1056" t="e">
        <v>#N/A</v>
      </c>
      <c r="C17" s="1056"/>
      <c r="D17" s="1127" t="e">
        <v>#N/A</v>
      </c>
      <c r="E17" s="1065" t="e">
        <v>#N/A</v>
      </c>
      <c r="F17" s="39">
        <v>110</v>
      </c>
      <c r="G17" s="9" t="s">
        <v>4438</v>
      </c>
      <c r="H17" s="1127" t="e">
        <v>#N/A</v>
      </c>
      <c r="I17" s="1127" t="e">
        <v>#N/A</v>
      </c>
      <c r="J17" s="1127" t="e">
        <v>#N/A</v>
      </c>
      <c r="K17" s="1127" t="e">
        <v>#N/A</v>
      </c>
      <c r="L17" s="1065" t="e">
        <v>#N/A</v>
      </c>
      <c r="M17" s="1127" t="e">
        <f t="shared" si="0"/>
        <v>#N/A</v>
      </c>
      <c r="N17" s="1000"/>
      <c r="O17" s="1065"/>
      <c r="P17" s="1065"/>
      <c r="Q17" s="1065"/>
      <c r="R17" s="1065"/>
    </row>
    <row r="18" spans="1:18" s="8" customFormat="1" ht="12.75" customHeight="1">
      <c r="A18" s="1000" t="e">
        <v>#N/A</v>
      </c>
      <c r="B18" s="1056" t="e">
        <v>#N/A</v>
      </c>
      <c r="C18" s="1056"/>
      <c r="D18" s="1127" t="e">
        <v>#N/A</v>
      </c>
      <c r="E18" s="1065" t="e">
        <v>#N/A</v>
      </c>
      <c r="F18" s="39">
        <v>120</v>
      </c>
      <c r="G18" s="9" t="s">
        <v>4439</v>
      </c>
      <c r="H18" s="1127" t="e">
        <v>#N/A</v>
      </c>
      <c r="I18" s="1127" t="e">
        <v>#N/A</v>
      </c>
      <c r="J18" s="1127" t="e">
        <v>#N/A</v>
      </c>
      <c r="K18" s="1127" t="e">
        <v>#N/A</v>
      </c>
      <c r="L18" s="1065" t="e">
        <v>#N/A</v>
      </c>
      <c r="M18" s="1127" t="e">
        <f t="shared" si="0"/>
        <v>#N/A</v>
      </c>
      <c r="N18" s="1000"/>
      <c r="O18" s="1065"/>
      <c r="P18" s="1065"/>
      <c r="Q18" s="1065"/>
      <c r="R18" s="1065"/>
    </row>
    <row r="19" spans="1:18" s="8" customFormat="1" ht="12.75" customHeight="1">
      <c r="A19" s="1000" t="e">
        <v>#N/A</v>
      </c>
      <c r="B19" s="1056" t="e">
        <v>#N/A</v>
      </c>
      <c r="C19" s="1056"/>
      <c r="D19" s="1127" t="e">
        <v>#N/A</v>
      </c>
      <c r="E19" s="1065" t="e">
        <v>#N/A</v>
      </c>
      <c r="F19" s="39">
        <v>130</v>
      </c>
      <c r="G19" s="9" t="s">
        <v>4440</v>
      </c>
      <c r="H19" s="1127" t="e">
        <v>#N/A</v>
      </c>
      <c r="I19" s="1127" t="e">
        <v>#N/A</v>
      </c>
      <c r="J19" s="1127" t="e">
        <v>#N/A</v>
      </c>
      <c r="K19" s="1127" t="e">
        <v>#N/A</v>
      </c>
      <c r="L19" s="1065" t="e">
        <v>#N/A</v>
      </c>
      <c r="M19" s="1127" t="e">
        <f t="shared" si="0"/>
        <v>#N/A</v>
      </c>
      <c r="N19" s="1000"/>
      <c r="O19" s="1065"/>
      <c r="P19" s="1065"/>
      <c r="Q19" s="1065"/>
      <c r="R19" s="1065"/>
    </row>
    <row r="20" spans="1:18" s="8" customFormat="1" ht="12.75" customHeight="1">
      <c r="A20" s="1000" t="e">
        <v>#N/A</v>
      </c>
      <c r="B20" s="1056" t="e">
        <v>#N/A</v>
      </c>
      <c r="C20" s="1056"/>
      <c r="D20" s="1127" t="e">
        <v>#N/A</v>
      </c>
      <c r="E20" s="1065" t="e">
        <v>#N/A</v>
      </c>
      <c r="F20" s="39">
        <v>140</v>
      </c>
      <c r="G20" s="9" t="s">
        <v>4441</v>
      </c>
      <c r="H20" s="1127" t="e">
        <v>#N/A</v>
      </c>
      <c r="I20" s="1127" t="e">
        <v>#N/A</v>
      </c>
      <c r="J20" s="1127" t="e">
        <v>#N/A</v>
      </c>
      <c r="K20" s="1127" t="e">
        <v>#N/A</v>
      </c>
      <c r="L20" s="1065" t="e">
        <v>#N/A</v>
      </c>
      <c r="M20" s="1127" t="e">
        <f t="shared" si="0"/>
        <v>#N/A</v>
      </c>
      <c r="N20" s="1000"/>
      <c r="O20" s="1065"/>
      <c r="P20" s="1065"/>
      <c r="Q20" s="1065"/>
      <c r="R20" s="1065"/>
    </row>
    <row r="21" spans="1:18" s="8" customFormat="1" ht="12.75" customHeight="1">
      <c r="A21" s="1000"/>
      <c r="B21" s="1056" t="e">
        <v>#N/A</v>
      </c>
      <c r="C21" s="1056"/>
      <c r="D21" s="1127" t="e">
        <v>#N/A</v>
      </c>
      <c r="E21" s="1065" t="e">
        <v>#N/A</v>
      </c>
      <c r="F21" s="39">
        <v>150</v>
      </c>
      <c r="G21" s="9" t="s">
        <v>4442</v>
      </c>
      <c r="H21" s="1127" t="e">
        <v>#N/A</v>
      </c>
      <c r="I21" s="1127" t="e">
        <v>#N/A</v>
      </c>
      <c r="J21" s="1127" t="e">
        <v>#N/A</v>
      </c>
      <c r="K21" s="1127" t="e">
        <v>#N/A</v>
      </c>
      <c r="L21" s="1065" t="e">
        <v>#N/A</v>
      </c>
      <c r="M21" s="1127" t="e">
        <f t="shared" si="0"/>
        <v>#N/A</v>
      </c>
      <c r="N21" s="1000"/>
      <c r="O21" s="1065"/>
      <c r="P21" s="1065"/>
      <c r="Q21" s="1065"/>
      <c r="R21" s="1065"/>
    </row>
    <row r="22" spans="1:18" s="8" customFormat="1" ht="12.75" customHeight="1">
      <c r="A22" s="1000"/>
      <c r="B22" s="1056" t="e">
        <v>#N/A</v>
      </c>
      <c r="C22" s="1056"/>
      <c r="D22" s="1127" t="e">
        <v>#N/A</v>
      </c>
      <c r="E22" s="1065" t="e">
        <v>#N/A</v>
      </c>
      <c r="F22" s="47">
        <v>160</v>
      </c>
      <c r="G22" s="286" t="s">
        <v>4443</v>
      </c>
      <c r="H22" s="1127" t="e">
        <v>#N/A</v>
      </c>
      <c r="I22" s="1127" t="e">
        <v>#N/A</v>
      </c>
      <c r="J22" s="1127" t="e">
        <v>#N/A</v>
      </c>
      <c r="K22" s="1127" t="e">
        <v>#N/A</v>
      </c>
      <c r="L22" s="1065" t="e">
        <v>#N/A</v>
      </c>
      <c r="M22" s="1127" t="e">
        <f t="shared" si="0"/>
        <v>#N/A</v>
      </c>
      <c r="N22" s="1000"/>
      <c r="O22" s="1065"/>
      <c r="P22" s="1065"/>
      <c r="Q22" s="1065"/>
      <c r="R22" s="1065"/>
    </row>
    <row r="23" spans="1:18" s="8" customFormat="1" ht="12.75" customHeight="1">
      <c r="A23" s="1001"/>
      <c r="B23" s="1084" t="e">
        <v>#N/A</v>
      </c>
      <c r="C23" s="1084"/>
      <c r="D23" s="1128" t="e">
        <v>#N/A</v>
      </c>
      <c r="E23" s="1125" t="e">
        <v>#N/A</v>
      </c>
      <c r="F23" s="47">
        <v>170</v>
      </c>
      <c r="G23" s="286" t="s">
        <v>4444</v>
      </c>
      <c r="H23" s="1128" t="e">
        <v>#N/A</v>
      </c>
      <c r="I23" s="1128" t="e">
        <v>#N/A</v>
      </c>
      <c r="J23" s="1128" t="e">
        <v>#N/A</v>
      </c>
      <c r="K23" s="1128" t="e">
        <v>#N/A</v>
      </c>
      <c r="L23" s="1125" t="e">
        <v>#N/A</v>
      </c>
      <c r="M23" s="1128" t="e">
        <f t="shared" si="0"/>
        <v>#N/A</v>
      </c>
      <c r="N23" s="1001"/>
      <c r="O23" s="1125"/>
      <c r="P23" s="1125"/>
      <c r="Q23" s="1125"/>
      <c r="R23" s="1125"/>
    </row>
    <row r="24" spans="1:18" s="8" customFormat="1" ht="69" customHeight="1">
      <c r="A24" s="196" t="s">
        <v>4445</v>
      </c>
      <c r="B24" s="187" t="s">
        <v>4381</v>
      </c>
      <c r="C24" s="187" t="s">
        <v>4382</v>
      </c>
      <c r="D24" s="9" t="s">
        <v>4383</v>
      </c>
      <c r="E24" s="19" t="s">
        <v>137</v>
      </c>
      <c r="F24" s="9"/>
      <c r="G24" s="9"/>
      <c r="H24" s="39" t="s">
        <v>25</v>
      </c>
      <c r="I24" s="39" t="s">
        <v>2138</v>
      </c>
      <c r="J24" s="39" t="s">
        <v>2148</v>
      </c>
      <c r="K24" s="9" t="s">
        <v>4384</v>
      </c>
      <c r="L24" s="39" t="s">
        <v>195</v>
      </c>
      <c r="M24" s="64" t="str">
        <f t="shared" si="0"/>
        <v>CYP50210 - Record rejected - Organisation Identifier (Immunisation Responsible Organisation) has incorrect data format. Local Patient Identifier (Extended)=&lt;C502901&gt;
CYP50211 - Warning - Organisation Identifier (Immunisation Responsible Organisation) is not in national organisation tables as a "live" organisation at any point during the reporting period. Local Patient Identifier (Extended)=&lt;C502901&gt; Organisation Identifier (Immunisation Responsible Organisation)=&lt;C502908&gt;</v>
      </c>
      <c r="N24" s="64"/>
      <c r="O24" s="108" t="s">
        <v>2140</v>
      </c>
      <c r="P24" s="108" t="s">
        <v>2140</v>
      </c>
      <c r="Q24" s="108" t="s">
        <v>2140</v>
      </c>
      <c r="R24" s="108" t="s">
        <v>2210</v>
      </c>
    </row>
    <row r="25" spans="1:18" s="8" customFormat="1" ht="30.6">
      <c r="A25" s="191" t="s">
        <v>4446</v>
      </c>
      <c r="B25" s="191" t="s">
        <v>2174</v>
      </c>
      <c r="C25" s="318" t="s">
        <v>2175</v>
      </c>
      <c r="D25" s="124" t="s">
        <v>2176</v>
      </c>
      <c r="E25" s="125" t="s">
        <v>2177</v>
      </c>
      <c r="F25" s="33"/>
      <c r="G25" s="34"/>
      <c r="H25" s="34"/>
      <c r="I25" s="34"/>
      <c r="J25" s="34"/>
      <c r="K25" s="34"/>
      <c r="L25" s="130" t="s">
        <v>1027</v>
      </c>
      <c r="M25" s="135"/>
      <c r="N25" s="124" t="s">
        <v>2178</v>
      </c>
      <c r="O25" s="126" t="s">
        <v>2179</v>
      </c>
      <c r="P25" s="126" t="s">
        <v>2179</v>
      </c>
      <c r="Q25" s="126" t="s">
        <v>2140</v>
      </c>
      <c r="R25" s="123" t="s">
        <v>2180</v>
      </c>
    </row>
    <row r="26" spans="1:18" s="8" customFormat="1" ht="65.25" customHeight="1">
      <c r="A26" s="192" t="s">
        <v>908</v>
      </c>
      <c r="B26" s="194" t="s">
        <v>822</v>
      </c>
      <c r="C26" s="194" t="s">
        <v>2580</v>
      </c>
      <c r="D26" s="174" t="s">
        <v>2581</v>
      </c>
      <c r="E26" s="252" t="s">
        <v>824</v>
      </c>
      <c r="F26" s="33"/>
      <c r="G26" s="34"/>
      <c r="H26" s="34"/>
      <c r="I26" s="34"/>
      <c r="J26" s="34"/>
      <c r="K26" s="34"/>
      <c r="L26" s="32" t="s">
        <v>1027</v>
      </c>
      <c r="M26" s="34"/>
      <c r="N26" s="174" t="s">
        <v>2582</v>
      </c>
      <c r="O26" s="136" t="s">
        <v>2179</v>
      </c>
      <c r="P26" s="136" t="s">
        <v>2140</v>
      </c>
      <c r="Q26" s="137" t="s">
        <v>2140</v>
      </c>
      <c r="R26" s="252" t="s">
        <v>42</v>
      </c>
    </row>
    <row r="27" spans="1:18" s="8" customFormat="1" ht="48" customHeight="1">
      <c r="A27" s="192" t="s">
        <v>909</v>
      </c>
      <c r="B27" s="194" t="s">
        <v>910</v>
      </c>
      <c r="C27" s="194" t="s">
        <v>4447</v>
      </c>
      <c r="D27" s="124" t="s">
        <v>2183</v>
      </c>
      <c r="E27" s="125" t="s">
        <v>829</v>
      </c>
      <c r="F27" s="33"/>
      <c r="G27" s="34"/>
      <c r="H27" s="34"/>
      <c r="I27" s="34"/>
      <c r="J27" s="34"/>
      <c r="K27" s="34"/>
      <c r="L27" s="130" t="s">
        <v>1027</v>
      </c>
      <c r="M27" s="135"/>
      <c r="N27" s="124" t="s">
        <v>2184</v>
      </c>
      <c r="O27" s="126" t="s">
        <v>2179</v>
      </c>
      <c r="P27" s="126" t="s">
        <v>2140</v>
      </c>
      <c r="Q27" s="126" t="s">
        <v>2140</v>
      </c>
      <c r="R27" s="252" t="s">
        <v>42</v>
      </c>
    </row>
    <row r="28" spans="1:18" s="8" customFormat="1" ht="45" customHeight="1">
      <c r="A28" s="192" t="s">
        <v>4448</v>
      </c>
      <c r="B28" s="194" t="s">
        <v>2143</v>
      </c>
      <c r="C28" s="194" t="s">
        <v>2144</v>
      </c>
      <c r="D28" s="128" t="s">
        <v>2585</v>
      </c>
      <c r="E28" s="32" t="s">
        <v>2586</v>
      </c>
      <c r="F28" s="131"/>
      <c r="G28" s="34"/>
      <c r="H28" s="34"/>
      <c r="I28" s="34"/>
      <c r="J28" s="34"/>
      <c r="K28" s="34"/>
      <c r="L28" s="32" t="s">
        <v>1027</v>
      </c>
      <c r="M28" s="34"/>
      <c r="N28" s="128" t="s">
        <v>2587</v>
      </c>
      <c r="O28" s="136" t="s">
        <v>2179</v>
      </c>
      <c r="P28" s="136" t="s">
        <v>2140</v>
      </c>
      <c r="Q28" s="136" t="s">
        <v>2140</v>
      </c>
      <c r="R28" s="123" t="s">
        <v>2192</v>
      </c>
    </row>
    <row r="29" spans="1:18" s="8" customFormat="1" ht="45" customHeight="1">
      <c r="A29" s="192" t="s">
        <v>4449</v>
      </c>
      <c r="B29" s="194" t="s">
        <v>2589</v>
      </c>
      <c r="C29" s="194" t="s">
        <v>2590</v>
      </c>
      <c r="D29" s="128" t="s">
        <v>2591</v>
      </c>
      <c r="E29" s="32" t="s">
        <v>2592</v>
      </c>
      <c r="F29" s="33"/>
      <c r="G29" s="34"/>
      <c r="H29" s="34"/>
      <c r="I29" s="34"/>
      <c r="J29" s="34"/>
      <c r="K29" s="34"/>
      <c r="L29" s="32" t="s">
        <v>1027</v>
      </c>
      <c r="M29" s="32"/>
      <c r="N29" s="128" t="s">
        <v>2593</v>
      </c>
      <c r="O29" s="136" t="s">
        <v>2179</v>
      </c>
      <c r="P29" s="136" t="s">
        <v>2179</v>
      </c>
      <c r="Q29" s="136" t="s">
        <v>2140</v>
      </c>
      <c r="R29" s="136" t="s">
        <v>2180</v>
      </c>
    </row>
    <row r="30" spans="1:18" s="8" customFormat="1" ht="52.35" customHeight="1">
      <c r="A30" s="192" t="s">
        <v>906</v>
      </c>
      <c r="B30" s="194" t="s">
        <v>816</v>
      </c>
      <c r="C30" s="194" t="s">
        <v>2185</v>
      </c>
      <c r="D30" s="128" t="s">
        <v>2186</v>
      </c>
      <c r="E30" s="32" t="s">
        <v>818</v>
      </c>
      <c r="F30" s="33"/>
      <c r="G30" s="34"/>
      <c r="H30" s="34"/>
      <c r="I30" s="34"/>
      <c r="J30" s="34"/>
      <c r="K30" s="34"/>
      <c r="L30" s="32" t="s">
        <v>1027</v>
      </c>
      <c r="M30" s="34"/>
      <c r="N30" s="128" t="s">
        <v>2187</v>
      </c>
      <c r="O30" s="136" t="s">
        <v>2179</v>
      </c>
      <c r="P30" s="136" t="s">
        <v>2140</v>
      </c>
      <c r="Q30" s="137" t="s">
        <v>2140</v>
      </c>
      <c r="R30" s="123" t="s">
        <v>42</v>
      </c>
    </row>
    <row r="31" spans="1:18" s="8" customFormat="1" ht="97.5" customHeight="1">
      <c r="A31" s="194" t="s">
        <v>4450</v>
      </c>
      <c r="B31" s="194" t="s">
        <v>4391</v>
      </c>
      <c r="C31" s="194" t="s">
        <v>4392</v>
      </c>
      <c r="D31" s="128" t="s">
        <v>4393</v>
      </c>
      <c r="E31" s="32" t="s">
        <v>2649</v>
      </c>
      <c r="F31" s="33"/>
      <c r="G31" s="34"/>
      <c r="H31" s="34"/>
      <c r="I31" s="34"/>
      <c r="J31" s="34"/>
      <c r="K31" s="34"/>
      <c r="L31" s="32" t="s">
        <v>1027</v>
      </c>
      <c r="M31" s="32"/>
      <c r="N31" s="128" t="s">
        <v>4451</v>
      </c>
      <c r="O31" s="32" t="s">
        <v>2179</v>
      </c>
      <c r="P31" s="136" t="s">
        <v>2140</v>
      </c>
      <c r="Q31" s="136" t="s">
        <v>2179</v>
      </c>
      <c r="R31" s="123" t="s">
        <v>2612</v>
      </c>
    </row>
    <row r="32" spans="1:18" s="8" customFormat="1" ht="195" customHeight="1">
      <c r="A32" s="194" t="s">
        <v>4452</v>
      </c>
      <c r="B32" s="194" t="s">
        <v>4396</v>
      </c>
      <c r="C32" s="194" t="s">
        <v>4397</v>
      </c>
      <c r="D32" s="128" t="s">
        <v>4453</v>
      </c>
      <c r="E32" s="32" t="s">
        <v>2410</v>
      </c>
      <c r="F32" s="33"/>
      <c r="G32" s="34"/>
      <c r="H32" s="34"/>
      <c r="I32" s="34"/>
      <c r="J32" s="34"/>
      <c r="K32" s="34"/>
      <c r="L32" s="32" t="s">
        <v>1027</v>
      </c>
      <c r="M32" s="32"/>
      <c r="N32" s="128" t="s">
        <v>4454</v>
      </c>
      <c r="O32" s="32" t="s">
        <v>2179</v>
      </c>
      <c r="P32" s="136" t="s">
        <v>2140</v>
      </c>
      <c r="Q32" s="136" t="s">
        <v>2140</v>
      </c>
      <c r="R32" s="123" t="s">
        <v>2180</v>
      </c>
    </row>
    <row r="33" spans="1:18" ht="102.6" customHeight="1">
      <c r="A33" s="192" t="s">
        <v>4455</v>
      </c>
      <c r="B33" s="192" t="s">
        <v>4391</v>
      </c>
      <c r="C33" s="192" t="s">
        <v>4401</v>
      </c>
      <c r="D33" s="128" t="s">
        <v>4402</v>
      </c>
      <c r="E33" s="32" t="s">
        <v>1644</v>
      </c>
      <c r="F33" s="316"/>
      <c r="G33" s="316"/>
      <c r="H33" s="316"/>
      <c r="I33" s="316"/>
      <c r="J33" s="316"/>
      <c r="K33" s="316"/>
      <c r="L33" s="308" t="s">
        <v>1027</v>
      </c>
      <c r="M33" s="316"/>
      <c r="N33" s="128" t="s">
        <v>4456</v>
      </c>
      <c r="O33" s="32" t="s">
        <v>2179</v>
      </c>
      <c r="P33" s="32" t="s">
        <v>2140</v>
      </c>
      <c r="Q33" s="32" t="s">
        <v>2140</v>
      </c>
      <c r="R33" s="123" t="s">
        <v>2612</v>
      </c>
    </row>
    <row r="34" spans="1:18" ht="20.399999999999999">
      <c r="A34" s="192" t="s">
        <v>4457</v>
      </c>
      <c r="B34" s="192" t="s">
        <v>1013</v>
      </c>
      <c r="C34" s="192" t="s">
        <v>2678</v>
      </c>
      <c r="D34" s="128" t="s">
        <v>2679</v>
      </c>
      <c r="E34" s="32" t="s">
        <v>2154</v>
      </c>
      <c r="F34" s="310"/>
      <c r="G34" s="310"/>
      <c r="H34" s="310"/>
      <c r="I34" s="310"/>
      <c r="J34" s="310"/>
      <c r="K34" s="310"/>
      <c r="L34" s="713" t="s">
        <v>1027</v>
      </c>
      <c r="M34" s="310"/>
      <c r="N34" s="128" t="s">
        <v>2680</v>
      </c>
      <c r="O34" s="32" t="s">
        <v>2179</v>
      </c>
      <c r="P34" s="32" t="s">
        <v>2179</v>
      </c>
      <c r="Q34" s="314" t="s">
        <v>2179</v>
      </c>
      <c r="R34" s="136" t="s">
        <v>2180</v>
      </c>
    </row>
    <row r="35" spans="1:18" ht="164.85" customHeight="1">
      <c r="A35" s="315" t="s">
        <v>4458</v>
      </c>
      <c r="B35" s="192" t="s">
        <v>1017</v>
      </c>
      <c r="C35" s="192" t="s">
        <v>2682</v>
      </c>
      <c r="D35" s="128" t="s">
        <v>4459</v>
      </c>
      <c r="E35" s="32" t="s">
        <v>2154</v>
      </c>
      <c r="F35" s="310"/>
      <c r="G35" s="310"/>
      <c r="H35" s="310"/>
      <c r="I35" s="310"/>
      <c r="J35" s="310"/>
      <c r="K35" s="310"/>
      <c r="L35" s="713" t="s">
        <v>1027</v>
      </c>
      <c r="M35" s="310"/>
      <c r="N35" s="128" t="s">
        <v>4460</v>
      </c>
      <c r="O35" s="32" t="s">
        <v>2179</v>
      </c>
      <c r="P35" s="32" t="s">
        <v>2179</v>
      </c>
      <c r="Q35" s="32" t="s">
        <v>2179</v>
      </c>
      <c r="R35" s="136" t="s">
        <v>2180</v>
      </c>
    </row>
    <row r="36" spans="1:18" s="8" customFormat="1" ht="71.400000000000006">
      <c r="A36" s="192" t="s">
        <v>4461</v>
      </c>
      <c r="B36" s="312" t="s">
        <v>804</v>
      </c>
      <c r="C36" s="317" t="s">
        <v>2201</v>
      </c>
      <c r="D36" s="305" t="s">
        <v>2202</v>
      </c>
      <c r="E36" s="304" t="s">
        <v>806</v>
      </c>
      <c r="F36" s="304"/>
      <c r="G36" s="304"/>
      <c r="H36" s="304"/>
      <c r="I36" s="304"/>
      <c r="J36" s="304"/>
      <c r="K36" s="304"/>
      <c r="L36" s="304" t="s">
        <v>1027</v>
      </c>
      <c r="M36" s="304"/>
      <c r="N36" s="128" t="s">
        <v>4252</v>
      </c>
      <c r="O36" s="136" t="s">
        <v>2179</v>
      </c>
      <c r="P36" s="136" t="s">
        <v>2179</v>
      </c>
      <c r="Q36" s="136" t="s">
        <v>2140</v>
      </c>
      <c r="R36" s="123" t="s">
        <v>2141</v>
      </c>
    </row>
    <row r="37" spans="1:18" ht="12.75" customHeight="1">
      <c r="A37" s="964" t="s">
        <v>4462</v>
      </c>
      <c r="B37" s="964" t="s">
        <v>4414</v>
      </c>
      <c r="C37" s="964" t="s">
        <v>4415</v>
      </c>
      <c r="D37" s="1102" t="s">
        <v>2709</v>
      </c>
      <c r="E37" s="961" t="s">
        <v>2690</v>
      </c>
      <c r="F37" s="307" t="s">
        <v>2710</v>
      </c>
      <c r="G37" s="307" t="s">
        <v>2711</v>
      </c>
      <c r="H37" s="1018"/>
      <c r="I37" s="1018"/>
      <c r="J37" s="1018"/>
      <c r="K37" s="1018"/>
      <c r="L37" s="1103" t="s">
        <v>1027</v>
      </c>
      <c r="M37" s="1129"/>
      <c r="N37" s="1102" t="s">
        <v>4463</v>
      </c>
      <c r="O37" s="1103" t="s">
        <v>2179</v>
      </c>
      <c r="P37" s="1103" t="s">
        <v>2140</v>
      </c>
      <c r="Q37" s="1103" t="s">
        <v>2140</v>
      </c>
      <c r="R37" s="1103" t="s">
        <v>2180</v>
      </c>
    </row>
    <row r="38" spans="1:18" ht="12.75" customHeight="1">
      <c r="A38" s="964"/>
      <c r="B38" s="964"/>
      <c r="C38" s="964"/>
      <c r="D38" s="1102"/>
      <c r="E38" s="961"/>
      <c r="F38" s="307" t="s">
        <v>2713</v>
      </c>
      <c r="G38" s="307" t="s">
        <v>2714</v>
      </c>
      <c r="H38" s="1018"/>
      <c r="I38" s="1018"/>
      <c r="J38" s="1018"/>
      <c r="K38" s="1018"/>
      <c r="L38" s="1103"/>
      <c r="M38" s="1130"/>
      <c r="N38" s="1102"/>
      <c r="O38" s="1103"/>
      <c r="P38" s="1103"/>
      <c r="Q38" s="1103"/>
      <c r="R38" s="1103"/>
    </row>
    <row r="39" spans="1:18" ht="23.25" customHeight="1">
      <c r="A39" s="964"/>
      <c r="B39" s="964"/>
      <c r="C39" s="964"/>
      <c r="D39" s="1102"/>
      <c r="E39" s="961"/>
      <c r="F39" s="307" t="s">
        <v>2715</v>
      </c>
      <c r="G39" s="307" t="s">
        <v>2716</v>
      </c>
      <c r="H39" s="1018"/>
      <c r="I39" s="1018"/>
      <c r="J39" s="1018"/>
      <c r="K39" s="1018"/>
      <c r="L39" s="1103"/>
      <c r="M39" s="1130"/>
      <c r="N39" s="1102"/>
      <c r="O39" s="1103"/>
      <c r="P39" s="1103"/>
      <c r="Q39" s="1103"/>
      <c r="R39" s="1103"/>
    </row>
    <row r="40" spans="1:18" ht="32.25" customHeight="1">
      <c r="A40" s="964"/>
      <c r="B40" s="964"/>
      <c r="C40" s="964"/>
      <c r="D40" s="1102"/>
      <c r="E40" s="961"/>
      <c r="F40" s="307" t="s">
        <v>2717</v>
      </c>
      <c r="G40" s="307" t="s">
        <v>2718</v>
      </c>
      <c r="H40" s="1018"/>
      <c r="I40" s="1018"/>
      <c r="J40" s="1018"/>
      <c r="K40" s="1018"/>
      <c r="L40" s="1103"/>
      <c r="M40" s="1130"/>
      <c r="N40" s="1102"/>
      <c r="O40" s="1103"/>
      <c r="P40" s="1103"/>
      <c r="Q40" s="1103"/>
      <c r="R40" s="1103"/>
    </row>
    <row r="41" spans="1:18">
      <c r="A41" s="236" t="s">
        <v>4464</v>
      </c>
      <c r="B41" s="230"/>
      <c r="C41" s="230"/>
      <c r="D41" s="227"/>
      <c r="E41" s="434"/>
      <c r="F41" s="227"/>
      <c r="G41" s="227"/>
      <c r="H41" s="227"/>
      <c r="I41" s="227"/>
      <c r="J41" s="227"/>
      <c r="K41" s="227"/>
      <c r="L41" s="227"/>
      <c r="M41" s="227"/>
      <c r="N41" s="227"/>
      <c r="O41" s="227"/>
      <c r="P41" s="227"/>
      <c r="Q41" s="227"/>
      <c r="R41" s="229"/>
    </row>
  </sheetData>
  <sortState xmlns:xlrd2="http://schemas.microsoft.com/office/spreadsheetml/2017/richdata2" ref="A26:R37">
    <sortCondition ref="A26:A37"/>
  </sortState>
  <mergeCells count="36">
    <mergeCell ref="P37:P40"/>
    <mergeCell ref="Q37:Q40"/>
    <mergeCell ref="R37:R40"/>
    <mergeCell ref="L37:L40"/>
    <mergeCell ref="M37:M40"/>
    <mergeCell ref="N37:N40"/>
    <mergeCell ref="O37:O40"/>
    <mergeCell ref="F3:G3"/>
    <mergeCell ref="C37:C40"/>
    <mergeCell ref="I37:I40"/>
    <mergeCell ref="J37:J40"/>
    <mergeCell ref="A37:A40"/>
    <mergeCell ref="B37:B40"/>
    <mergeCell ref="D37:D40"/>
    <mergeCell ref="E37:E40"/>
    <mergeCell ref="H37:H40"/>
    <mergeCell ref="A8:A23"/>
    <mergeCell ref="B8:B23"/>
    <mergeCell ref="D8:D23"/>
    <mergeCell ref="E8:E23"/>
    <mergeCell ref="C8:C23"/>
    <mergeCell ref="K37:K40"/>
    <mergeCell ref="H8:H23"/>
    <mergeCell ref="H3:K3"/>
    <mergeCell ref="H4:K4"/>
    <mergeCell ref="J8:J23"/>
    <mergeCell ref="K8:K23"/>
    <mergeCell ref="I8:I23"/>
    <mergeCell ref="O4:Q4"/>
    <mergeCell ref="Q8:Q23"/>
    <mergeCell ref="R8:R23"/>
    <mergeCell ref="L8:L23"/>
    <mergeCell ref="M8:M23"/>
    <mergeCell ref="N8:N23"/>
    <mergeCell ref="O8:O23"/>
    <mergeCell ref="P8:P23"/>
  </mergeCells>
  <pageMargins left="0.25" right="0.25" top="0.75" bottom="0.75" header="0.3" footer="0.3"/>
  <pageSetup paperSize="8" scale="15" fitToHeight="0" orientation="landscape" r:id="rId1"/>
  <ignoredErrors>
    <ignoredError sqref="F39" twoDigitTextYear="1"/>
  </ignoredErrors>
  <extLst>
    <ext xmlns:x14="http://schemas.microsoft.com/office/spreadsheetml/2009/9/main" uri="{78C0D931-6437-407d-A8EE-F0AAD7539E65}">
      <x14:conditionalFormattings>
        <x14:conditionalFormatting xmlns:xm="http://schemas.microsoft.com/office/excel/2006/main">
          <x14:cfRule type="expression" priority="1" stopIfTrue="1" id="{16862FFB-16B8-45B9-B7CE-CE7276C45A06}">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914B2088-346C-48B5-A737-A551F827773F}">
            <xm:f>'C:\Windows\system32\IC.Green.Net\IC_User_DFS\Users\deel1\Desktop\[Maternity Services Data Set Technical Output Specification.xlsm]MAT101Booking'!#REF!=yes</xm:f>
            <x14:dxf>
              <fill>
                <patternFill>
                  <bgColor indexed="43"/>
                </patternFill>
              </fill>
            </x14:dxf>
          </x14:cfRule>
          <xm:sqref>N25</xm:sqref>
        </x14:conditionalFormatting>
        <x14:conditionalFormatting xmlns:xm="http://schemas.microsoft.com/office/excel/2006/main">
          <x14:cfRule type="expression" priority="5" stopIfTrue="1" id="{6607C60A-E3EE-44AF-9849-008A4A59B6B3}">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7404C3AD-FFD6-48E4-92DE-9E1704633AD7}">
            <xm:f>'C:\Windows\system32\IC.Green.Net\IC_User_DFS\Users\deel1\Desktop\[Maternity Services Data Set Technical Output Specification.xlsm]MAT101Booking'!#REF!=yes</xm:f>
            <x14:dxf>
              <fill>
                <patternFill>
                  <bgColor indexed="43"/>
                </patternFill>
              </fill>
            </x14:dxf>
          </x14:cfRule>
          <xm:sqref>N26</xm:sqref>
        </x14:conditionalFormatting>
        <x14:conditionalFormatting xmlns:xm="http://schemas.microsoft.com/office/excel/2006/main">
          <x14:cfRule type="expression" priority="3" stopIfTrue="1" id="{A2F2B2C0-03B9-4266-A233-781492D3B34F}">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24093D92-8424-46FB-9346-CE807F27D819}">
            <xm:f>'C:\Windows\system32\IC.Green.Net\IC_User_DFS\Users\deel1\Desktop\[Maternity Services Data Set Technical Output Specification.xlsm]MAT101Booking'!#REF!=yes</xm:f>
            <x14:dxf>
              <fill>
                <patternFill>
                  <bgColor indexed="43"/>
                </patternFill>
              </fill>
            </x14:dxf>
          </x14:cfRule>
          <xm:sqref>N27</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57">
    <tabColor theme="6" tint="0.39997558519241921"/>
    <pageSetUpPr fitToPage="1"/>
  </sheetPr>
  <dimension ref="A1:R22"/>
  <sheetViews>
    <sheetView zoomScaleNormal="100" workbookViewId="0"/>
  </sheetViews>
  <sheetFormatPr defaultColWidth="13.21875" defaultRowHeight="13.2"/>
  <cols>
    <col min="1" max="1" width="9.77734375" customWidth="1"/>
    <col min="2" max="3" width="14.44140625" customWidth="1"/>
    <col min="4" max="4" width="30.77734375" customWidth="1"/>
    <col min="5" max="5" width="14" style="12" customWidth="1"/>
    <col min="6" max="6" width="10.77734375" customWidth="1"/>
    <col min="7" max="7" width="30.77734375" customWidth="1"/>
    <col min="8" max="9" width="11.5546875" customWidth="1"/>
    <col min="10" max="10" width="10.21875" customWidth="1"/>
    <col min="11" max="11" width="32.77734375" customWidth="1"/>
    <col min="12" max="12" width="14.21875" style="7" customWidth="1"/>
    <col min="13" max="13" width="102" customWidth="1"/>
    <col min="14" max="14" width="43.77734375" customWidth="1"/>
    <col min="15" max="15" width="13.77734375" customWidth="1"/>
    <col min="16" max="16" width="12.5546875" customWidth="1"/>
    <col min="17" max="17" width="13.77734375" customWidth="1"/>
    <col min="18" max="18" width="13.21875" customWidth="1"/>
  </cols>
  <sheetData>
    <row r="1" spans="1:18" s="12" customFormat="1">
      <c r="A1" s="490" t="s">
        <v>2075</v>
      </c>
      <c r="B1" s="490" t="s">
        <v>2075</v>
      </c>
      <c r="C1" s="490" t="s">
        <v>2075</v>
      </c>
      <c r="D1" s="490" t="s">
        <v>2075</v>
      </c>
      <c r="E1" s="490" t="s">
        <v>2075</v>
      </c>
      <c r="F1" s="490" t="s">
        <v>2075</v>
      </c>
      <c r="G1" s="490" t="s">
        <v>2075</v>
      </c>
      <c r="H1" s="490" t="s">
        <v>2078</v>
      </c>
      <c r="I1" s="490" t="s">
        <v>2078</v>
      </c>
      <c r="J1" s="490" t="s">
        <v>2078</v>
      </c>
      <c r="K1" s="490" t="s">
        <v>2078</v>
      </c>
      <c r="L1" s="490" t="s">
        <v>2075</v>
      </c>
      <c r="M1" s="490" t="s">
        <v>2078</v>
      </c>
      <c r="N1" s="490" t="s">
        <v>2078</v>
      </c>
      <c r="O1" s="490" t="s">
        <v>2078</v>
      </c>
      <c r="P1" s="490" t="s">
        <v>2078</v>
      </c>
      <c r="Q1" s="490" t="s">
        <v>2078</v>
      </c>
      <c r="R1" s="490" t="s">
        <v>2075</v>
      </c>
    </row>
    <row r="2" spans="1:18" s="8" customFormat="1" ht="10.199999999999999">
      <c r="A2" s="238" t="s">
        <v>4465</v>
      </c>
      <c r="B2" s="234"/>
      <c r="C2" s="234"/>
      <c r="D2" s="234"/>
      <c r="E2" s="434"/>
      <c r="F2" s="227"/>
      <c r="G2" s="227"/>
      <c r="H2" s="227"/>
      <c r="I2" s="227"/>
      <c r="J2" s="227"/>
      <c r="K2" s="227"/>
      <c r="L2" s="227"/>
      <c r="M2" s="228"/>
      <c r="N2" s="227"/>
      <c r="O2" s="227"/>
      <c r="P2" s="227"/>
      <c r="Q2" s="227"/>
      <c r="R2" s="229"/>
    </row>
    <row r="3" spans="1:18" ht="106.35" customHeight="1">
      <c r="A3" s="625" t="s">
        <v>184</v>
      </c>
      <c r="B3" s="625"/>
      <c r="C3" s="625"/>
      <c r="D3" s="625"/>
      <c r="E3" s="626"/>
      <c r="F3" s="1131" t="s">
        <v>4466</v>
      </c>
      <c r="G3" s="1132"/>
      <c r="H3" s="1131" t="s">
        <v>4467</v>
      </c>
      <c r="I3" s="1132"/>
      <c r="J3" s="1132"/>
      <c r="K3" s="1135"/>
      <c r="L3" s="627" t="s">
        <v>2952</v>
      </c>
      <c r="M3" s="628" t="str">
        <f>"Group-level error/warning messages:"&amp;"
"&amp;IF(VLOOKUP(LEFT($A3,6),MDI,20,0)=0,"",VLOOKUP(LEFT($A3,6),MDI,20,0))</f>
        <v>Group-level error/warning messages:
CYP60101 - Group rejected - No valid CYP001 group transmitted for this Local Patient Identifier (Extended). Local Patient Identifier (Extended)=&lt;C601901&gt;
CYP60110 - Group rejected - More than one CYP601 provided for this Local Patient Identifier (Extended) + Previous Diagnosis (Coded Clinical Entry) + Diagnosis Date combination. Local Patient Identifier (Extended)=&lt;C601901&gt; Previous Diagnosis (Coded Clinical Entry)=&lt;C601010&gt; Diagnosis Date=&lt;C601020&gt;</v>
      </c>
      <c r="N3" s="629"/>
      <c r="O3" s="629"/>
      <c r="P3" s="629"/>
      <c r="Q3" s="629"/>
      <c r="R3" s="630"/>
    </row>
    <row r="4" spans="1:18" ht="83.85" customHeight="1">
      <c r="A4" s="211" t="s">
        <v>2084</v>
      </c>
      <c r="B4" s="211" t="s">
        <v>2122</v>
      </c>
      <c r="C4" s="211" t="s">
        <v>162</v>
      </c>
      <c r="D4" s="211" t="s">
        <v>87</v>
      </c>
      <c r="E4" s="216" t="s">
        <v>116</v>
      </c>
      <c r="F4" s="216" t="s">
        <v>2092</v>
      </c>
      <c r="G4" s="211" t="s">
        <v>76</v>
      </c>
      <c r="H4" s="910" t="s">
        <v>2324</v>
      </c>
      <c r="I4" s="911"/>
      <c r="J4" s="911"/>
      <c r="K4" s="912"/>
      <c r="L4" s="213" t="s">
        <v>2124</v>
      </c>
      <c r="M4" s="211" t="s">
        <v>771</v>
      </c>
      <c r="N4" s="211" t="s">
        <v>2125</v>
      </c>
      <c r="O4" s="910" t="s">
        <v>2126</v>
      </c>
      <c r="P4" s="911"/>
      <c r="Q4" s="912"/>
      <c r="R4" s="211" t="s">
        <v>2115</v>
      </c>
    </row>
    <row r="5" spans="1:18" ht="41.25" customHeight="1">
      <c r="A5" s="211"/>
      <c r="B5" s="211"/>
      <c r="C5" s="211"/>
      <c r="D5" s="211"/>
      <c r="E5" s="216"/>
      <c r="F5" s="211"/>
      <c r="G5" s="211"/>
      <c r="H5" s="216" t="s">
        <v>2127</v>
      </c>
      <c r="I5" s="216" t="s">
        <v>2128</v>
      </c>
      <c r="J5" s="216" t="s">
        <v>2129</v>
      </c>
      <c r="K5" s="216" t="s">
        <v>767</v>
      </c>
      <c r="L5" s="213"/>
      <c r="M5" s="211"/>
      <c r="N5" s="211" t="s">
        <v>2130</v>
      </c>
      <c r="O5" s="211" t="s">
        <v>2131</v>
      </c>
      <c r="P5" s="211" t="s">
        <v>2132</v>
      </c>
      <c r="Q5" s="211" t="s">
        <v>2133</v>
      </c>
      <c r="R5" s="211"/>
    </row>
    <row r="6" spans="1:18" s="8" customFormat="1" ht="63" customHeight="1">
      <c r="A6" s="65" t="s">
        <v>4468</v>
      </c>
      <c r="B6" s="65" t="s">
        <v>969</v>
      </c>
      <c r="C6" s="65" t="s">
        <v>1124</v>
      </c>
      <c r="D6" s="9" t="s">
        <v>2325</v>
      </c>
      <c r="E6" s="39" t="s">
        <v>146</v>
      </c>
      <c r="F6" s="9"/>
      <c r="G6" s="9"/>
      <c r="H6" s="39" t="s">
        <v>2138</v>
      </c>
      <c r="I6" s="39" t="s">
        <v>2138</v>
      </c>
      <c r="J6" s="39" t="s">
        <v>25</v>
      </c>
      <c r="K6" s="9" t="s">
        <v>1294</v>
      </c>
      <c r="L6" s="39" t="s">
        <v>1148</v>
      </c>
      <c r="M6" s="64" t="str">
        <f t="shared" ref="M6:M12" si="0">IF(VLOOKUP($A6,MDI,20,0)=0,"",VLOOKUP($A6,MDI,20,0))</f>
        <v>CYP60102 - Record rejected - Local Patient Identifier (Extended) is blank.
CYP60103 - Record rejected - Local Patient Identifier (Extended) has incorrect data format. Local Patient Identifier (Extended)=&lt;C601901&gt;</v>
      </c>
      <c r="N6" s="78"/>
      <c r="O6" s="39" t="s">
        <v>2140</v>
      </c>
      <c r="P6" s="108" t="s">
        <v>2140</v>
      </c>
      <c r="Q6" s="108" t="s">
        <v>2140</v>
      </c>
      <c r="R6" s="108" t="s">
        <v>2141</v>
      </c>
    </row>
    <row r="7" spans="1:18" s="8" customFormat="1" ht="15.75" customHeight="1">
      <c r="A7" s="999" t="s">
        <v>183</v>
      </c>
      <c r="B7" s="1133" t="s">
        <v>185</v>
      </c>
      <c r="C7" s="1059" t="s">
        <v>4469</v>
      </c>
      <c r="D7" s="1066" t="s">
        <v>4470</v>
      </c>
      <c r="E7" s="1067" t="s">
        <v>1213</v>
      </c>
      <c r="F7" s="46" t="s">
        <v>2342</v>
      </c>
      <c r="G7" s="9" t="s">
        <v>1330</v>
      </c>
      <c r="H7" s="936" t="s">
        <v>2138</v>
      </c>
      <c r="I7" s="1067" t="s">
        <v>2138</v>
      </c>
      <c r="J7" s="936" t="s">
        <v>2138</v>
      </c>
      <c r="K7" s="1066" t="s">
        <v>4471</v>
      </c>
      <c r="L7" s="927" t="s">
        <v>1148</v>
      </c>
      <c r="M7" s="921" t="str">
        <f t="shared" si="0"/>
        <v>CYP60104 - Record rejected - Diagnosis Scheme In Use (Community Care) has incorrect data format. Local Patient Identifier (Extended)=&lt;C601901&gt;
CYP60111 - Record rejected - Diagnosis Scheme In Use (Community Care) is blank. Local Patient Identifier (Extended)=&lt;C601901&gt;
CYP60115 - Record rejected - Diagnosis Scheme In Use (Community Care) contains an invalid national code. Local Patient Identifier (Extended)=&lt;C601901&gt; Diagnosis Scheme In Use (Community Care)=&lt;C601913&gt;</v>
      </c>
      <c r="N7" s="945"/>
      <c r="O7" s="942" t="s">
        <v>2140</v>
      </c>
      <c r="P7" s="942" t="s">
        <v>2140</v>
      </c>
      <c r="Q7" s="942" t="s">
        <v>2140</v>
      </c>
      <c r="R7" s="942" t="s">
        <v>39</v>
      </c>
    </row>
    <row r="8" spans="1:18" s="8" customFormat="1" ht="15.75" customHeight="1">
      <c r="A8" s="1000" t="e">
        <v>#N/A</v>
      </c>
      <c r="B8" s="810" t="e">
        <v>#N/A</v>
      </c>
      <c r="C8" s="1060" t="e">
        <v>#N/A</v>
      </c>
      <c r="D8" s="856" t="e">
        <v>#N/A</v>
      </c>
      <c r="E8" s="1134" t="e">
        <v>#N/A</v>
      </c>
      <c r="F8" s="46" t="s">
        <v>2346</v>
      </c>
      <c r="G8" s="9" t="s">
        <v>4472</v>
      </c>
      <c r="H8" s="936" t="e">
        <v>#N/A</v>
      </c>
      <c r="I8" s="1134" t="e">
        <v>#N/A</v>
      </c>
      <c r="J8" s="936" t="e">
        <v>#N/A</v>
      </c>
      <c r="K8" s="856" t="e">
        <v>#N/A</v>
      </c>
      <c r="L8" s="928" t="e">
        <v>#N/A</v>
      </c>
      <c r="M8" s="922" t="e">
        <f t="shared" si="0"/>
        <v>#N/A</v>
      </c>
      <c r="N8" s="946"/>
      <c r="O8" s="944"/>
      <c r="P8" s="944"/>
      <c r="Q8" s="944"/>
      <c r="R8" s="944"/>
    </row>
    <row r="9" spans="1:18" s="8" customFormat="1" ht="15.75" customHeight="1">
      <c r="A9" s="1000" t="e">
        <v>#N/A</v>
      </c>
      <c r="B9" s="810" t="e">
        <v>#N/A</v>
      </c>
      <c r="C9" s="1060" t="e">
        <v>#N/A</v>
      </c>
      <c r="D9" s="856" t="e">
        <v>#N/A</v>
      </c>
      <c r="E9" s="1134" t="e">
        <v>#N/A</v>
      </c>
      <c r="F9" s="46" t="s">
        <v>2348</v>
      </c>
      <c r="G9" s="9" t="s">
        <v>4473</v>
      </c>
      <c r="H9" s="936" t="e">
        <v>#N/A</v>
      </c>
      <c r="I9" s="1134" t="e">
        <v>#N/A</v>
      </c>
      <c r="J9" s="936" t="e">
        <v>#N/A</v>
      </c>
      <c r="K9" s="856" t="e">
        <v>#N/A</v>
      </c>
      <c r="L9" s="928" t="e">
        <v>#N/A</v>
      </c>
      <c r="M9" s="922" t="e">
        <f t="shared" si="0"/>
        <v>#N/A</v>
      </c>
      <c r="N9" s="946"/>
      <c r="O9" s="944"/>
      <c r="P9" s="944"/>
      <c r="Q9" s="944"/>
      <c r="R9" s="944"/>
    </row>
    <row r="10" spans="1:18" s="8" customFormat="1" ht="24.75" customHeight="1">
      <c r="A10" s="1001" t="e">
        <v>#N/A</v>
      </c>
      <c r="B10" s="810" t="e">
        <v>#N/A</v>
      </c>
      <c r="C10" s="1061" t="e">
        <v>#N/A</v>
      </c>
      <c r="D10" s="856" t="e">
        <v>#N/A</v>
      </c>
      <c r="E10" s="1134" t="e">
        <v>#N/A</v>
      </c>
      <c r="F10" s="46" t="s">
        <v>2350</v>
      </c>
      <c r="G10" s="9" t="s">
        <v>4135</v>
      </c>
      <c r="H10" s="936" t="e">
        <v>#N/A</v>
      </c>
      <c r="I10" s="1134" t="e">
        <v>#N/A</v>
      </c>
      <c r="J10" s="936" t="e">
        <v>#N/A</v>
      </c>
      <c r="K10" s="856" t="e">
        <v>#N/A</v>
      </c>
      <c r="L10" s="929" t="e">
        <v>#N/A</v>
      </c>
      <c r="M10" s="923" t="e">
        <f t="shared" si="0"/>
        <v>#N/A</v>
      </c>
      <c r="N10" s="947"/>
      <c r="O10" s="943"/>
      <c r="P10" s="943"/>
      <c r="Q10" s="943"/>
      <c r="R10" s="943"/>
    </row>
    <row r="11" spans="1:18" ht="136.5" customHeight="1">
      <c r="A11" s="65" t="s">
        <v>448</v>
      </c>
      <c r="B11" s="91" t="s">
        <v>449</v>
      </c>
      <c r="C11" s="91" t="s">
        <v>4474</v>
      </c>
      <c r="D11" s="64" t="s">
        <v>4475</v>
      </c>
      <c r="E11" s="39" t="s">
        <v>4146</v>
      </c>
      <c r="F11" s="39"/>
      <c r="G11" s="64"/>
      <c r="H11" s="39" t="s">
        <v>2138</v>
      </c>
      <c r="I11" s="39" t="s">
        <v>2138</v>
      </c>
      <c r="J11" s="39" t="s">
        <v>25</v>
      </c>
      <c r="K11" s="9" t="s">
        <v>4476</v>
      </c>
      <c r="L11" s="39" t="s">
        <v>1148</v>
      </c>
      <c r="M11" s="64" t="str">
        <f t="shared" si="0"/>
        <v>CYP60106 - Record rejected - Previous Diagnosis (Coded Clinical Entry) is blank. Local Patient Identifier (Extended)=&lt;C601901&gt;
CYP60107 - Record rejected - Previous Diagnosis (Coded Clinical Entry) has incorrect data format. Local Patient Identifier (Extended)=&lt;C601901&gt; Previous Diagnosis (Coded Clinical Entry)=&lt;C601010&gt;
CYP60112 - Record rejected - Previous Diagnosis (Coded Clinical Entry) format does not match expected format from selected Diagnosis Scheme In Use (Community Care). Local Patient Identifier (Extended)=&lt;C601901&gt; Previous Diagnosis (Coded Clinical Entry)=&lt;C601010&gt; Diagnosis Scheme In Use (Community Care)=&lt;C601913&gt;
CYP60116 - Record rejected - Diagnosis Scheme In Use (Community Care) contains the value '06 - SNOMED CT' and Previous Diagnosis (Coded Clinical Entry) fails standard SNOMED CT checks (Check Digit and Partition Identifier). Local Patient Identifier (Extended)=&lt;C601901&gt; Previous Diagnosis (Coded Clinical Entry)=&lt;C601010&gt;</v>
      </c>
      <c r="N11" s="78"/>
      <c r="O11" s="108" t="s">
        <v>2140</v>
      </c>
      <c r="P11" s="108" t="s">
        <v>2140</v>
      </c>
      <c r="Q11" s="108" t="s">
        <v>2140</v>
      </c>
      <c r="R11" s="108" t="s">
        <v>39</v>
      </c>
    </row>
    <row r="12" spans="1:18" s="8" customFormat="1" ht="130.5" customHeight="1">
      <c r="A12" s="65" t="s">
        <v>4477</v>
      </c>
      <c r="B12" s="91" t="s">
        <v>4478</v>
      </c>
      <c r="C12" s="91" t="s">
        <v>4479</v>
      </c>
      <c r="D12" s="64" t="s">
        <v>4480</v>
      </c>
      <c r="E12" s="39" t="s">
        <v>2154</v>
      </c>
      <c r="F12" s="39"/>
      <c r="G12" s="9"/>
      <c r="H12" s="39" t="s">
        <v>25</v>
      </c>
      <c r="I12" s="39" t="s">
        <v>2138</v>
      </c>
      <c r="J12" s="39" t="s">
        <v>25</v>
      </c>
      <c r="K12" s="64" t="s">
        <v>4481</v>
      </c>
      <c r="L12" s="39" t="s">
        <v>195</v>
      </c>
      <c r="M12" s="64" t="str">
        <f t="shared" si="0"/>
        <v>CYP60108 - Record rejected - Diagnosis Date has incorrect data format. Local Patient Identifier (Extended)=&lt;C601901&gt;
CYP60109 - Record rejected - Diagnosis Date is after the Reporting Period End Date. Local Patient Identifier (Extended)=&lt;C601901&gt; Diagnosis Date=&lt;C601020&gt;
CYP60113 - Record rejected - Diagnosis Date is before the Person Birth Date. Local Patient Identifier (Extended)=&lt;C601901&gt; Diagnosis Date=&lt;C601020&gt; Person Birth Date=&lt;C001060&gt;
CYP60114 - Record rejected - Person Birth Date is blank AND Diagnosis Date is before 1 January 1890. Local Patient Identifier (Extended)=&lt;C601901&gt; Diagnosis Date=&lt;C601020&gt;</v>
      </c>
      <c r="N12" s="78"/>
      <c r="O12" s="108" t="s">
        <v>2140</v>
      </c>
      <c r="P12" s="108" t="s">
        <v>2140</v>
      </c>
      <c r="Q12" s="108" t="s">
        <v>2140</v>
      </c>
      <c r="R12" s="108" t="s">
        <v>32</v>
      </c>
    </row>
    <row r="13" spans="1:18" s="8" customFormat="1" ht="30.6">
      <c r="A13" s="191" t="s">
        <v>4482</v>
      </c>
      <c r="B13" s="191" t="s">
        <v>2174</v>
      </c>
      <c r="C13" s="318" t="s">
        <v>2175</v>
      </c>
      <c r="D13" s="124" t="s">
        <v>2176</v>
      </c>
      <c r="E13" s="125" t="s">
        <v>2177</v>
      </c>
      <c r="F13" s="33"/>
      <c r="G13" s="34"/>
      <c r="H13" s="34"/>
      <c r="I13" s="34"/>
      <c r="J13" s="34"/>
      <c r="K13" s="34"/>
      <c r="L13" s="130" t="s">
        <v>1027</v>
      </c>
      <c r="M13" s="135"/>
      <c r="N13" s="124" t="s">
        <v>2178</v>
      </c>
      <c r="O13" s="126" t="s">
        <v>2179</v>
      </c>
      <c r="P13" s="126" t="s">
        <v>2179</v>
      </c>
      <c r="Q13" s="126" t="s">
        <v>2140</v>
      </c>
      <c r="R13" s="123" t="s">
        <v>2180</v>
      </c>
    </row>
    <row r="14" spans="1:18" s="8" customFormat="1" ht="69.75" customHeight="1">
      <c r="A14" s="192" t="s">
        <v>912</v>
      </c>
      <c r="B14" s="194" t="s">
        <v>822</v>
      </c>
      <c r="C14" s="194" t="s">
        <v>2580</v>
      </c>
      <c r="D14" s="174" t="s">
        <v>2581</v>
      </c>
      <c r="E14" s="252" t="s">
        <v>824</v>
      </c>
      <c r="F14" s="33"/>
      <c r="G14" s="34"/>
      <c r="H14" s="34"/>
      <c r="I14" s="34"/>
      <c r="J14" s="34"/>
      <c r="K14" s="34"/>
      <c r="L14" s="32" t="s">
        <v>1027</v>
      </c>
      <c r="M14" s="34"/>
      <c r="N14" s="174" t="s">
        <v>2582</v>
      </c>
      <c r="O14" s="136" t="s">
        <v>2179</v>
      </c>
      <c r="P14" s="136" t="s">
        <v>2140</v>
      </c>
      <c r="Q14" s="137" t="s">
        <v>2140</v>
      </c>
      <c r="R14" s="252" t="s">
        <v>42</v>
      </c>
    </row>
    <row r="15" spans="1:18" s="8" customFormat="1" ht="48" customHeight="1">
      <c r="A15" s="192" t="s">
        <v>913</v>
      </c>
      <c r="B15" s="194" t="s">
        <v>914</v>
      </c>
      <c r="C15" s="194" t="s">
        <v>4483</v>
      </c>
      <c r="D15" s="124" t="s">
        <v>2183</v>
      </c>
      <c r="E15" s="125" t="s">
        <v>829</v>
      </c>
      <c r="F15" s="33"/>
      <c r="G15" s="34"/>
      <c r="H15" s="34"/>
      <c r="I15" s="34"/>
      <c r="J15" s="34"/>
      <c r="K15" s="34"/>
      <c r="L15" s="130" t="s">
        <v>1027</v>
      </c>
      <c r="M15" s="135"/>
      <c r="N15" s="124" t="s">
        <v>2184</v>
      </c>
      <c r="O15" s="126" t="s">
        <v>2179</v>
      </c>
      <c r="P15" s="126" t="s">
        <v>2140</v>
      </c>
      <c r="Q15" s="126" t="s">
        <v>2140</v>
      </c>
      <c r="R15" s="252" t="s">
        <v>42</v>
      </c>
    </row>
    <row r="16" spans="1:18" s="8" customFormat="1" ht="45" customHeight="1">
      <c r="A16" s="192" t="s">
        <v>4484</v>
      </c>
      <c r="B16" s="194" t="s">
        <v>2143</v>
      </c>
      <c r="C16" s="194" t="s">
        <v>2144</v>
      </c>
      <c r="D16" s="128" t="s">
        <v>2585</v>
      </c>
      <c r="E16" s="32" t="s">
        <v>2586</v>
      </c>
      <c r="F16" s="131"/>
      <c r="G16" s="34"/>
      <c r="H16" s="34"/>
      <c r="I16" s="34"/>
      <c r="J16" s="34"/>
      <c r="K16" s="34"/>
      <c r="L16" s="32" t="s">
        <v>1027</v>
      </c>
      <c r="M16" s="34"/>
      <c r="N16" s="128" t="s">
        <v>2587</v>
      </c>
      <c r="O16" s="136" t="s">
        <v>2179</v>
      </c>
      <c r="P16" s="136" t="s">
        <v>2140</v>
      </c>
      <c r="Q16" s="136" t="s">
        <v>2140</v>
      </c>
      <c r="R16" s="123" t="s">
        <v>2192</v>
      </c>
    </row>
    <row r="17" spans="1:18" s="8" customFormat="1" ht="45" customHeight="1">
      <c r="A17" s="192" t="s">
        <v>4485</v>
      </c>
      <c r="B17" s="194" t="s">
        <v>2589</v>
      </c>
      <c r="C17" s="194" t="s">
        <v>2590</v>
      </c>
      <c r="D17" s="128" t="s">
        <v>2591</v>
      </c>
      <c r="E17" s="32" t="s">
        <v>2592</v>
      </c>
      <c r="F17" s="33"/>
      <c r="G17" s="34"/>
      <c r="H17" s="34"/>
      <c r="I17" s="34"/>
      <c r="J17" s="34"/>
      <c r="K17" s="34"/>
      <c r="L17" s="32" t="s">
        <v>1027</v>
      </c>
      <c r="M17" s="32"/>
      <c r="N17" s="128" t="s">
        <v>2593</v>
      </c>
      <c r="O17" s="136" t="s">
        <v>2179</v>
      </c>
      <c r="P17" s="136" t="s">
        <v>2179</v>
      </c>
      <c r="Q17" s="136" t="s">
        <v>2140</v>
      </c>
      <c r="R17" s="136" t="s">
        <v>2180</v>
      </c>
    </row>
    <row r="18" spans="1:18" s="8" customFormat="1" ht="43.35" customHeight="1">
      <c r="A18" s="192" t="s">
        <v>911</v>
      </c>
      <c r="B18" s="194" t="s">
        <v>816</v>
      </c>
      <c r="C18" s="194" t="s">
        <v>2185</v>
      </c>
      <c r="D18" s="128" t="s">
        <v>2186</v>
      </c>
      <c r="E18" s="32" t="s">
        <v>818</v>
      </c>
      <c r="F18" s="33"/>
      <c r="G18" s="34"/>
      <c r="H18" s="34"/>
      <c r="I18" s="34"/>
      <c r="J18" s="34"/>
      <c r="K18" s="34"/>
      <c r="L18" s="32" t="s">
        <v>1027</v>
      </c>
      <c r="M18" s="34"/>
      <c r="N18" s="128" t="s">
        <v>2187</v>
      </c>
      <c r="O18" s="136" t="s">
        <v>2179</v>
      </c>
      <c r="P18" s="136" t="s">
        <v>2140</v>
      </c>
      <c r="Q18" s="137" t="s">
        <v>2140</v>
      </c>
      <c r="R18" s="123" t="s">
        <v>42</v>
      </c>
    </row>
    <row r="19" spans="1:18" ht="20.399999999999999">
      <c r="A19" s="192" t="s">
        <v>4486</v>
      </c>
      <c r="B19" s="192" t="s">
        <v>1013</v>
      </c>
      <c r="C19" s="192" t="s">
        <v>2678</v>
      </c>
      <c r="D19" s="128" t="s">
        <v>2679</v>
      </c>
      <c r="E19" s="32" t="s">
        <v>2154</v>
      </c>
      <c r="F19" s="307"/>
      <c r="G19" s="307"/>
      <c r="H19" s="307"/>
      <c r="I19" s="307"/>
      <c r="J19" s="307"/>
      <c r="K19" s="307"/>
      <c r="L19" s="136" t="s">
        <v>1027</v>
      </c>
      <c r="M19" s="307"/>
      <c r="N19" s="128" t="s">
        <v>2680</v>
      </c>
      <c r="O19" s="136" t="s">
        <v>2179</v>
      </c>
      <c r="P19" s="136" t="s">
        <v>2179</v>
      </c>
      <c r="Q19" s="314" t="s">
        <v>2179</v>
      </c>
      <c r="R19" s="136" t="s">
        <v>2180</v>
      </c>
    </row>
    <row r="20" spans="1:18" ht="167.25" customHeight="1">
      <c r="A20" s="192" t="s">
        <v>4487</v>
      </c>
      <c r="B20" s="192" t="s">
        <v>1017</v>
      </c>
      <c r="C20" s="192" t="s">
        <v>2682</v>
      </c>
      <c r="D20" s="128" t="s">
        <v>4488</v>
      </c>
      <c r="E20" s="32" t="s">
        <v>2154</v>
      </c>
      <c r="F20" s="307"/>
      <c r="G20" s="307"/>
      <c r="H20" s="307"/>
      <c r="I20" s="307"/>
      <c r="J20" s="307"/>
      <c r="K20" s="307"/>
      <c r="L20" s="136" t="s">
        <v>1027</v>
      </c>
      <c r="M20" s="307"/>
      <c r="N20" s="128" t="s">
        <v>4489</v>
      </c>
      <c r="O20" s="136" t="s">
        <v>2179</v>
      </c>
      <c r="P20" s="136" t="s">
        <v>2179</v>
      </c>
      <c r="Q20" s="314" t="s">
        <v>2179</v>
      </c>
      <c r="R20" s="136" t="s">
        <v>2180</v>
      </c>
    </row>
    <row r="21" spans="1:18" s="8" customFormat="1" ht="81.599999999999994" customHeight="1">
      <c r="A21" s="192" t="s">
        <v>4490</v>
      </c>
      <c r="B21" s="312" t="s">
        <v>804</v>
      </c>
      <c r="C21" s="317" t="s">
        <v>2201</v>
      </c>
      <c r="D21" s="305" t="s">
        <v>2202</v>
      </c>
      <c r="E21" s="304" t="s">
        <v>806</v>
      </c>
      <c r="F21" s="304"/>
      <c r="G21" s="304"/>
      <c r="H21" s="304"/>
      <c r="I21" s="304"/>
      <c r="J21" s="304"/>
      <c r="K21" s="304"/>
      <c r="L21" s="304" t="s">
        <v>1027</v>
      </c>
      <c r="M21" s="304"/>
      <c r="N21" s="305" t="s">
        <v>4252</v>
      </c>
      <c r="O21" s="136" t="s">
        <v>2179</v>
      </c>
      <c r="P21" s="136" t="s">
        <v>2140</v>
      </c>
      <c r="Q21" s="136" t="s">
        <v>2140</v>
      </c>
      <c r="R21" s="123" t="s">
        <v>2141</v>
      </c>
    </row>
    <row r="22" spans="1:18">
      <c r="A22" s="238" t="s">
        <v>4491</v>
      </c>
      <c r="B22" s="234"/>
      <c r="C22" s="234"/>
      <c r="D22" s="234"/>
      <c r="E22" s="434"/>
      <c r="F22" s="227"/>
      <c r="G22" s="227"/>
      <c r="H22" s="227"/>
      <c r="I22" s="227"/>
      <c r="J22" s="227"/>
      <c r="K22" s="227"/>
      <c r="L22" s="227"/>
      <c r="M22" s="227"/>
      <c r="N22" s="227"/>
      <c r="O22" s="227"/>
      <c r="P22" s="227"/>
      <c r="Q22" s="227"/>
      <c r="R22" s="229"/>
    </row>
  </sheetData>
  <sortState xmlns:xlrd2="http://schemas.microsoft.com/office/spreadsheetml/2017/richdata2" ref="A14:R21">
    <sortCondition ref="A14:A21"/>
  </sortState>
  <mergeCells count="20">
    <mergeCell ref="R7:R10"/>
    <mergeCell ref="O7:O10"/>
    <mergeCell ref="H3:K3"/>
    <mergeCell ref="H4:K4"/>
    <mergeCell ref="I7:I10"/>
    <mergeCell ref="J7:J10"/>
    <mergeCell ref="K7:K10"/>
    <mergeCell ref="L7:L10"/>
    <mergeCell ref="M7:M10"/>
    <mergeCell ref="N7:N10"/>
    <mergeCell ref="P7:P10"/>
    <mergeCell ref="O4:Q4"/>
    <mergeCell ref="Q7:Q10"/>
    <mergeCell ref="H7:H10"/>
    <mergeCell ref="C7:C10"/>
    <mergeCell ref="F3:G3"/>
    <mergeCell ref="A7:A10"/>
    <mergeCell ref="B7:B10"/>
    <mergeCell ref="D7:D10"/>
    <mergeCell ref="E7:E10"/>
  </mergeCells>
  <phoneticPr fontId="102" type="noConversion"/>
  <pageMargins left="0.25" right="0.25" top="0.75" bottom="0.75" header="0.3" footer="0.3"/>
  <pageSetup paperSize="8" scale="45"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1" stopIfTrue="1" id="{59DE2988-204A-4451-AED6-EA1D7ECCDBC1}">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34D8D421-AC41-49EA-A7A9-4CA0C42B60C1}">
            <xm:f>'C:\Windows\system32\IC.Green.Net\IC_User_DFS\Users\deel1\Desktop\[Maternity Services Data Set Technical Output Specification.xlsm]MAT101Booking'!#REF!=yes</xm:f>
            <x14:dxf>
              <fill>
                <patternFill>
                  <bgColor indexed="43"/>
                </patternFill>
              </fill>
            </x14:dxf>
          </x14:cfRule>
          <xm:sqref>N13</xm:sqref>
        </x14:conditionalFormatting>
        <x14:conditionalFormatting xmlns:xm="http://schemas.microsoft.com/office/excel/2006/main">
          <x14:cfRule type="expression" priority="5" stopIfTrue="1" id="{A43DD598-CC59-4769-84D2-192AFA76DFE5}">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EFD225CF-40C7-4743-8603-EAEDBDFC95B0}">
            <xm:f>'C:\Windows\system32\IC.Green.Net\IC_User_DFS\Users\deel1\Desktop\[Maternity Services Data Set Technical Output Specification.xlsm]MAT101Booking'!#REF!=yes</xm:f>
            <x14:dxf>
              <fill>
                <patternFill>
                  <bgColor indexed="43"/>
                </patternFill>
              </fill>
            </x14:dxf>
          </x14:cfRule>
          <xm:sqref>N14</xm:sqref>
        </x14:conditionalFormatting>
        <x14:conditionalFormatting xmlns:xm="http://schemas.microsoft.com/office/excel/2006/main">
          <x14:cfRule type="expression" priority="3" stopIfTrue="1" id="{D58C7B67-BF9E-487A-89FB-831285DAF574}">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9A5AE2C7-97EC-4C11-9F7D-E8669CD9C683}">
            <xm:f>'C:\Windows\system32\IC.Green.Net\IC_User_DFS\Users\deel1\Desktop\[Maternity Services Data Set Technical Output Specification.xlsm]MAT101Booking'!#REF!=yes</xm:f>
            <x14:dxf>
              <fill>
                <patternFill>
                  <bgColor indexed="43"/>
                </patternFill>
              </fill>
            </x14:dxf>
          </x14:cfRule>
          <xm:sqref>N15</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56">
    <tabColor theme="6" tint="0.39997558519241921"/>
    <pageSetUpPr fitToPage="1"/>
  </sheetPr>
  <dimension ref="A1:R33"/>
  <sheetViews>
    <sheetView zoomScaleNormal="100" workbookViewId="0"/>
  </sheetViews>
  <sheetFormatPr defaultColWidth="13.21875" defaultRowHeight="13.2"/>
  <cols>
    <col min="1" max="1" width="9.77734375" customWidth="1"/>
    <col min="2" max="2" width="14.77734375" customWidth="1"/>
    <col min="3" max="3" width="13.77734375" customWidth="1"/>
    <col min="4" max="4" width="30.77734375" customWidth="1"/>
    <col min="5" max="5" width="14" style="12" customWidth="1"/>
    <col min="6" max="6" width="10.77734375" customWidth="1"/>
    <col min="7" max="7" width="30.77734375" customWidth="1"/>
    <col min="8" max="9" width="11.5546875" customWidth="1"/>
    <col min="10" max="10" width="10.21875" customWidth="1"/>
    <col min="11" max="11" width="32.77734375" customWidth="1"/>
    <col min="12" max="12" width="14.21875" style="7" customWidth="1"/>
    <col min="13" max="13" width="67.21875" customWidth="1"/>
    <col min="14" max="14" width="43.77734375" customWidth="1"/>
    <col min="15" max="15" width="13.77734375" customWidth="1"/>
    <col min="16" max="16" width="12.5546875" customWidth="1"/>
    <col min="17" max="17" width="13.77734375" customWidth="1"/>
    <col min="18" max="18" width="13.21875" customWidth="1"/>
  </cols>
  <sheetData>
    <row r="1" spans="1:18" s="12" customFormat="1">
      <c r="A1" s="490" t="s">
        <v>2075</v>
      </c>
      <c r="B1" s="490" t="s">
        <v>2075</v>
      </c>
      <c r="C1" s="490" t="s">
        <v>2075</v>
      </c>
      <c r="D1" s="490" t="s">
        <v>2075</v>
      </c>
      <c r="E1" s="490" t="s">
        <v>2075</v>
      </c>
      <c r="F1" s="490" t="s">
        <v>2075</v>
      </c>
      <c r="G1" s="490" t="s">
        <v>2075</v>
      </c>
      <c r="H1" s="490" t="s">
        <v>2078</v>
      </c>
      <c r="I1" s="490" t="s">
        <v>2078</v>
      </c>
      <c r="J1" s="490" t="s">
        <v>2078</v>
      </c>
      <c r="K1" s="490" t="s">
        <v>2078</v>
      </c>
      <c r="L1" s="490" t="s">
        <v>2075</v>
      </c>
      <c r="M1" s="490" t="s">
        <v>2078</v>
      </c>
      <c r="N1" s="490" t="s">
        <v>2078</v>
      </c>
      <c r="O1" s="490" t="s">
        <v>2078</v>
      </c>
      <c r="P1" s="490" t="s">
        <v>2078</v>
      </c>
      <c r="Q1" s="490" t="s">
        <v>2078</v>
      </c>
      <c r="R1" s="490" t="s">
        <v>2075</v>
      </c>
    </row>
    <row r="2" spans="1:18" s="8" customFormat="1" ht="10.199999999999999">
      <c r="A2" s="238" t="s">
        <v>4492</v>
      </c>
      <c r="B2" s="234"/>
      <c r="C2" s="234"/>
      <c r="D2" s="234"/>
      <c r="E2" s="434"/>
      <c r="F2" s="227"/>
      <c r="G2" s="227"/>
      <c r="H2" s="227"/>
      <c r="I2" s="227"/>
      <c r="J2" s="227"/>
      <c r="K2" s="227"/>
      <c r="L2" s="227"/>
      <c r="M2" s="228"/>
      <c r="N2" s="227"/>
      <c r="O2" s="227"/>
      <c r="P2" s="227"/>
      <c r="Q2" s="227"/>
      <c r="R2" s="229"/>
    </row>
    <row r="3" spans="1:18" ht="92.25" customHeight="1">
      <c r="A3" s="625" t="s">
        <v>329</v>
      </c>
      <c r="B3" s="625"/>
      <c r="C3" s="625"/>
      <c r="D3" s="625"/>
      <c r="E3" s="626"/>
      <c r="F3" s="1131" t="s">
        <v>4493</v>
      </c>
      <c r="G3" s="1132"/>
      <c r="H3" s="1131" t="s">
        <v>4494</v>
      </c>
      <c r="I3" s="1132"/>
      <c r="J3" s="1132"/>
      <c r="K3" s="1135"/>
      <c r="L3" s="627" t="s">
        <v>2952</v>
      </c>
      <c r="M3" s="628" t="str">
        <f>"Group-level error/warning messages:"&amp;"
"&amp;IF(VLOOKUP(LEFT($A3,6),MDI,20,0)=0,"",VLOOKUP(LEFT($A3,6),MDI,20,0))</f>
        <v>Group-level error/warning messages:
CYP60201 - Group rejected - No valid CYP001 group transmitted for this Local Patient Identifier (Extended). Local Patient Identifier (Extended)=&lt;C602901&gt;
CYP60209 - Group rejected - More than one CYP602 provided for this Local Patient Identifier (Extended) + Disability Code + Disability Impact Perception combination. Local Patient Identifier (Extended)=&lt;C602901&gt; Disability Code=&lt;C602010&gt; Disability Impact Perception=&lt;C602020&gt;</v>
      </c>
      <c r="N3" s="629"/>
      <c r="O3" s="629"/>
      <c r="P3" s="629"/>
      <c r="Q3" s="629"/>
      <c r="R3" s="630"/>
    </row>
    <row r="4" spans="1:18" ht="83.85" customHeight="1">
      <c r="A4" s="211" t="s">
        <v>2084</v>
      </c>
      <c r="B4" s="211" t="s">
        <v>2122</v>
      </c>
      <c r="C4" s="211" t="s">
        <v>162</v>
      </c>
      <c r="D4" s="211" t="s">
        <v>87</v>
      </c>
      <c r="E4" s="216" t="s">
        <v>116</v>
      </c>
      <c r="F4" s="216" t="s">
        <v>2092</v>
      </c>
      <c r="G4" s="211" t="s">
        <v>76</v>
      </c>
      <c r="H4" s="910" t="s">
        <v>2324</v>
      </c>
      <c r="I4" s="911"/>
      <c r="J4" s="911"/>
      <c r="K4" s="912"/>
      <c r="L4" s="213" t="s">
        <v>2124</v>
      </c>
      <c r="M4" s="211" t="s">
        <v>771</v>
      </c>
      <c r="N4" s="211" t="s">
        <v>2125</v>
      </c>
      <c r="O4" s="910" t="s">
        <v>2126</v>
      </c>
      <c r="P4" s="911"/>
      <c r="Q4" s="912"/>
      <c r="R4" s="211" t="s">
        <v>2115</v>
      </c>
    </row>
    <row r="5" spans="1:18" ht="41.25" customHeight="1">
      <c r="A5" s="211"/>
      <c r="B5" s="211"/>
      <c r="C5" s="211"/>
      <c r="D5" s="211"/>
      <c r="E5" s="216"/>
      <c r="F5" s="211"/>
      <c r="G5" s="211"/>
      <c r="H5" s="216" t="s">
        <v>2127</v>
      </c>
      <c r="I5" s="216" t="s">
        <v>2128</v>
      </c>
      <c r="J5" s="216" t="s">
        <v>2129</v>
      </c>
      <c r="K5" s="216" t="s">
        <v>767</v>
      </c>
      <c r="L5" s="213"/>
      <c r="M5" s="211"/>
      <c r="N5" s="211" t="s">
        <v>2130</v>
      </c>
      <c r="O5" s="211" t="s">
        <v>2131</v>
      </c>
      <c r="P5" s="211" t="s">
        <v>2132</v>
      </c>
      <c r="Q5" s="211" t="s">
        <v>2133</v>
      </c>
      <c r="R5" s="211"/>
    </row>
    <row r="6" spans="1:18" s="8" customFormat="1" ht="54.6" customHeight="1">
      <c r="A6" s="196" t="s">
        <v>4495</v>
      </c>
      <c r="B6" s="65" t="s">
        <v>969</v>
      </c>
      <c r="C6" s="65" t="s">
        <v>1124</v>
      </c>
      <c r="D6" s="9" t="s">
        <v>2325</v>
      </c>
      <c r="E6" s="39" t="s">
        <v>146</v>
      </c>
      <c r="F6" s="9"/>
      <c r="G6" s="9"/>
      <c r="H6" s="49" t="s">
        <v>2138</v>
      </c>
      <c r="I6" s="49" t="s">
        <v>2138</v>
      </c>
      <c r="J6" s="49" t="s">
        <v>25</v>
      </c>
      <c r="K6" s="58" t="s">
        <v>1294</v>
      </c>
      <c r="L6" s="39" t="s">
        <v>1148</v>
      </c>
      <c r="M6" s="64" t="str">
        <f t="shared" ref="M6:M23" si="0">IF(VLOOKUP($A6,MDI,20,0)=0,"",VLOOKUP($A6,MDI,20,0))</f>
        <v>CYP60202 - Record rejected - Local Patient Identifier (Extended) is blank.
CYP60203 - Record rejected - Local Patient Identifier (Extended) has incorrect data format. Local Patient Identifier (Extended)=&lt;C602901&gt;</v>
      </c>
      <c r="N6" s="78"/>
      <c r="O6" s="39" t="s">
        <v>2140</v>
      </c>
      <c r="P6" s="108" t="s">
        <v>2140</v>
      </c>
      <c r="Q6" s="108" t="s">
        <v>2140</v>
      </c>
      <c r="R6" s="108" t="s">
        <v>2141</v>
      </c>
    </row>
    <row r="7" spans="1:18" ht="13.8" thickBot="1">
      <c r="A7" s="1141" t="s">
        <v>4496</v>
      </c>
      <c r="B7" s="1144" t="s">
        <v>4497</v>
      </c>
      <c r="C7" s="1144" t="s">
        <v>4498</v>
      </c>
      <c r="D7" s="939" t="s">
        <v>4499</v>
      </c>
      <c r="E7" s="927" t="s">
        <v>1213</v>
      </c>
      <c r="F7" s="46" t="s">
        <v>2339</v>
      </c>
      <c r="G7" s="84" t="s">
        <v>4500</v>
      </c>
      <c r="H7" s="927" t="s">
        <v>2138</v>
      </c>
      <c r="I7" s="996" t="s">
        <v>2138</v>
      </c>
      <c r="J7" s="996" t="s">
        <v>2148</v>
      </c>
      <c r="K7" s="1149" t="s">
        <v>1294</v>
      </c>
      <c r="L7" s="927" t="s">
        <v>1148</v>
      </c>
      <c r="M7" s="921" t="str">
        <f t="shared" si="0"/>
        <v>CYP60204 - Record rejected - Disability Code has incorrect data format. Local Patient Identifier (Extended)=&lt;C602901&gt;
CYP60205 - Warning - Disability Code contains an invalid national code. Local Patient Identifier (Extended)=&lt;C602901&gt; Disability Code=&lt;C602010&gt;
CYP60206 - Record rejected - Disability Code is blank. Local Patient Identifier (Extended)=&lt;C602901&gt;</v>
      </c>
      <c r="N7" s="945"/>
      <c r="O7" s="942" t="s">
        <v>2140</v>
      </c>
      <c r="P7" s="942" t="s">
        <v>2140</v>
      </c>
      <c r="Q7" s="942" t="s">
        <v>2140</v>
      </c>
      <c r="R7" s="942" t="s">
        <v>32</v>
      </c>
    </row>
    <row r="8" spans="1:18" s="15" customFormat="1" ht="13.8" thickBot="1">
      <c r="A8" s="1142" t="e">
        <v>#N/A</v>
      </c>
      <c r="B8" s="1145" t="e">
        <v>#N/A</v>
      </c>
      <c r="C8" s="1145" t="e">
        <v>#N/A</v>
      </c>
      <c r="D8" s="1147" t="e">
        <v>#N/A</v>
      </c>
      <c r="E8" s="1136" t="e">
        <v>#N/A</v>
      </c>
      <c r="F8" s="46" t="s">
        <v>2342</v>
      </c>
      <c r="G8" s="84" t="s">
        <v>4501</v>
      </c>
      <c r="H8" s="928" t="e">
        <v>#N/A</v>
      </c>
      <c r="I8" s="944" t="e">
        <v>#N/A</v>
      </c>
      <c r="J8" s="944" t="e">
        <v>#N/A</v>
      </c>
      <c r="K8" s="1150" t="e">
        <v>#N/A</v>
      </c>
      <c r="L8" s="928" t="e">
        <v>#N/A</v>
      </c>
      <c r="M8" s="922" t="e">
        <f t="shared" si="0"/>
        <v>#N/A</v>
      </c>
      <c r="N8" s="946"/>
      <c r="O8" s="944"/>
      <c r="P8" s="944"/>
      <c r="Q8" s="944"/>
      <c r="R8" s="944"/>
    </row>
    <row r="9" spans="1:18" s="15" customFormat="1" ht="13.8" thickBot="1">
      <c r="A9" s="1142" t="e">
        <v>#N/A</v>
      </c>
      <c r="B9" s="1145" t="e">
        <v>#N/A</v>
      </c>
      <c r="C9" s="1145" t="e">
        <v>#N/A</v>
      </c>
      <c r="D9" s="1147" t="e">
        <v>#N/A</v>
      </c>
      <c r="E9" s="1136" t="e">
        <v>#N/A</v>
      </c>
      <c r="F9" s="46" t="s">
        <v>2344</v>
      </c>
      <c r="G9" s="84" t="s">
        <v>4502</v>
      </c>
      <c r="H9" s="928" t="e">
        <v>#N/A</v>
      </c>
      <c r="I9" s="944" t="e">
        <v>#N/A</v>
      </c>
      <c r="J9" s="944" t="e">
        <v>#N/A</v>
      </c>
      <c r="K9" s="1150" t="e">
        <v>#N/A</v>
      </c>
      <c r="L9" s="928" t="e">
        <v>#N/A</v>
      </c>
      <c r="M9" s="922" t="e">
        <f t="shared" si="0"/>
        <v>#N/A</v>
      </c>
      <c r="N9" s="946"/>
      <c r="O9" s="944"/>
      <c r="P9" s="944"/>
      <c r="Q9" s="944"/>
      <c r="R9" s="944"/>
    </row>
    <row r="10" spans="1:18" s="15" customFormat="1" ht="21" thickBot="1">
      <c r="A10" s="1142" t="e">
        <v>#N/A</v>
      </c>
      <c r="B10" s="1145" t="e">
        <v>#N/A</v>
      </c>
      <c r="C10" s="1145" t="e">
        <v>#N/A</v>
      </c>
      <c r="D10" s="1147" t="e">
        <v>#N/A</v>
      </c>
      <c r="E10" s="1136" t="e">
        <v>#N/A</v>
      </c>
      <c r="F10" s="46" t="s">
        <v>2346</v>
      </c>
      <c r="G10" s="84" t="s">
        <v>4503</v>
      </c>
      <c r="H10" s="928" t="e">
        <v>#N/A</v>
      </c>
      <c r="I10" s="944" t="e">
        <v>#N/A</v>
      </c>
      <c r="J10" s="944" t="e">
        <v>#N/A</v>
      </c>
      <c r="K10" s="1150" t="e">
        <v>#N/A</v>
      </c>
      <c r="L10" s="928" t="e">
        <v>#N/A</v>
      </c>
      <c r="M10" s="922" t="e">
        <f t="shared" si="0"/>
        <v>#N/A</v>
      </c>
      <c r="N10" s="946"/>
      <c r="O10" s="944"/>
      <c r="P10" s="944"/>
      <c r="Q10" s="944"/>
      <c r="R10" s="944"/>
    </row>
    <row r="11" spans="1:18" s="15" customFormat="1" ht="13.8" thickBot="1">
      <c r="A11" s="1142" t="e">
        <v>#N/A</v>
      </c>
      <c r="B11" s="1145" t="e">
        <v>#N/A</v>
      </c>
      <c r="C11" s="1145" t="e">
        <v>#N/A</v>
      </c>
      <c r="D11" s="1147" t="e">
        <v>#N/A</v>
      </c>
      <c r="E11" s="1136" t="e">
        <v>#N/A</v>
      </c>
      <c r="F11" s="46" t="s">
        <v>2348</v>
      </c>
      <c r="G11" s="84" t="s">
        <v>4504</v>
      </c>
      <c r="H11" s="928" t="e">
        <v>#N/A</v>
      </c>
      <c r="I11" s="944" t="e">
        <v>#N/A</v>
      </c>
      <c r="J11" s="944" t="e">
        <v>#N/A</v>
      </c>
      <c r="K11" s="1150" t="e">
        <v>#N/A</v>
      </c>
      <c r="L11" s="928" t="e">
        <v>#N/A</v>
      </c>
      <c r="M11" s="922" t="e">
        <f t="shared" si="0"/>
        <v>#N/A</v>
      </c>
      <c r="N11" s="946"/>
      <c r="O11" s="944"/>
      <c r="P11" s="944"/>
      <c r="Q11" s="944"/>
      <c r="R11" s="944"/>
    </row>
    <row r="12" spans="1:18" s="15" customFormat="1" ht="13.8" thickBot="1">
      <c r="A12" s="1142" t="e">
        <v>#N/A</v>
      </c>
      <c r="B12" s="1145" t="e">
        <v>#N/A</v>
      </c>
      <c r="C12" s="1145" t="e">
        <v>#N/A</v>
      </c>
      <c r="D12" s="1147" t="e">
        <v>#N/A</v>
      </c>
      <c r="E12" s="1136" t="e">
        <v>#N/A</v>
      </c>
      <c r="F12" s="46" t="s">
        <v>2350</v>
      </c>
      <c r="G12" s="84" t="s">
        <v>4505</v>
      </c>
      <c r="H12" s="928" t="e">
        <v>#N/A</v>
      </c>
      <c r="I12" s="944" t="e">
        <v>#N/A</v>
      </c>
      <c r="J12" s="944" t="e">
        <v>#N/A</v>
      </c>
      <c r="K12" s="1150" t="e">
        <v>#N/A</v>
      </c>
      <c r="L12" s="928" t="e">
        <v>#N/A</v>
      </c>
      <c r="M12" s="922" t="e">
        <f t="shared" si="0"/>
        <v>#N/A</v>
      </c>
      <c r="N12" s="946"/>
      <c r="O12" s="944"/>
      <c r="P12" s="944"/>
      <c r="Q12" s="944"/>
      <c r="R12" s="944"/>
    </row>
    <row r="13" spans="1:18" s="15" customFormat="1" ht="13.8" thickBot="1">
      <c r="A13" s="1142" t="e">
        <v>#N/A</v>
      </c>
      <c r="B13" s="1145" t="e">
        <v>#N/A</v>
      </c>
      <c r="C13" s="1145" t="e">
        <v>#N/A</v>
      </c>
      <c r="D13" s="1147" t="e">
        <v>#N/A</v>
      </c>
      <c r="E13" s="1136" t="e">
        <v>#N/A</v>
      </c>
      <c r="F13" s="46" t="s">
        <v>2352</v>
      </c>
      <c r="G13" s="84" t="s">
        <v>4506</v>
      </c>
      <c r="H13" s="928" t="e">
        <v>#N/A</v>
      </c>
      <c r="I13" s="944" t="e">
        <v>#N/A</v>
      </c>
      <c r="J13" s="944" t="e">
        <v>#N/A</v>
      </c>
      <c r="K13" s="1150" t="e">
        <v>#N/A</v>
      </c>
      <c r="L13" s="928" t="e">
        <v>#N/A</v>
      </c>
      <c r="M13" s="922" t="e">
        <f t="shared" si="0"/>
        <v>#N/A</v>
      </c>
      <c r="N13" s="946"/>
      <c r="O13" s="944"/>
      <c r="P13" s="944"/>
      <c r="Q13" s="944"/>
      <c r="R13" s="944"/>
    </row>
    <row r="14" spans="1:18" s="15" customFormat="1" ht="31.2" thickBot="1">
      <c r="A14" s="1142" t="e">
        <v>#N/A</v>
      </c>
      <c r="B14" s="1145" t="e">
        <v>#N/A</v>
      </c>
      <c r="C14" s="1145" t="e">
        <v>#N/A</v>
      </c>
      <c r="D14" s="1147" t="e">
        <v>#N/A</v>
      </c>
      <c r="E14" s="1136" t="e">
        <v>#N/A</v>
      </c>
      <c r="F14" s="46" t="s">
        <v>2354</v>
      </c>
      <c r="G14" s="84" t="s">
        <v>4507</v>
      </c>
      <c r="H14" s="928" t="e">
        <v>#N/A</v>
      </c>
      <c r="I14" s="944" t="e">
        <v>#N/A</v>
      </c>
      <c r="J14" s="944" t="e">
        <v>#N/A</v>
      </c>
      <c r="K14" s="1150" t="e">
        <v>#N/A</v>
      </c>
      <c r="L14" s="928" t="e">
        <v>#N/A</v>
      </c>
      <c r="M14" s="922" t="e">
        <f t="shared" si="0"/>
        <v>#N/A</v>
      </c>
      <c r="N14" s="946"/>
      <c r="O14" s="944"/>
      <c r="P14" s="944"/>
      <c r="Q14" s="944"/>
      <c r="R14" s="944"/>
    </row>
    <row r="15" spans="1:18" s="15" customFormat="1" ht="13.8" thickBot="1">
      <c r="A15" s="1142" t="e">
        <v>#N/A</v>
      </c>
      <c r="B15" s="1145" t="e">
        <v>#N/A</v>
      </c>
      <c r="C15" s="1145" t="e">
        <v>#N/A</v>
      </c>
      <c r="D15" s="1147" t="e">
        <v>#N/A</v>
      </c>
      <c r="E15" s="1136" t="e">
        <v>#N/A</v>
      </c>
      <c r="F15" s="46" t="s">
        <v>3144</v>
      </c>
      <c r="G15" s="84" t="s">
        <v>4508</v>
      </c>
      <c r="H15" s="928" t="e">
        <v>#N/A</v>
      </c>
      <c r="I15" s="944" t="e">
        <v>#N/A</v>
      </c>
      <c r="J15" s="944" t="e">
        <v>#N/A</v>
      </c>
      <c r="K15" s="1150" t="e">
        <v>#N/A</v>
      </c>
      <c r="L15" s="928" t="e">
        <v>#N/A</v>
      </c>
      <c r="M15" s="922" t="e">
        <f t="shared" si="0"/>
        <v>#N/A</v>
      </c>
      <c r="N15" s="946"/>
      <c r="O15" s="944"/>
      <c r="P15" s="944"/>
      <c r="Q15" s="944"/>
      <c r="R15" s="944"/>
    </row>
    <row r="16" spans="1:18" s="15" customFormat="1" ht="13.8" thickBot="1">
      <c r="A16" s="1142" t="e">
        <v>#N/A</v>
      </c>
      <c r="B16" s="1145" t="e">
        <v>#N/A</v>
      </c>
      <c r="C16" s="1145" t="e">
        <v>#N/A</v>
      </c>
      <c r="D16" s="1147" t="e">
        <v>#N/A</v>
      </c>
      <c r="E16" s="1136" t="e">
        <v>#N/A</v>
      </c>
      <c r="F16" s="46">
        <v>10</v>
      </c>
      <c r="G16" s="84" t="s">
        <v>4509</v>
      </c>
      <c r="H16" s="928" t="e">
        <v>#N/A</v>
      </c>
      <c r="I16" s="944" t="e">
        <v>#N/A</v>
      </c>
      <c r="J16" s="944" t="e">
        <v>#N/A</v>
      </c>
      <c r="K16" s="1150" t="e">
        <v>#N/A</v>
      </c>
      <c r="L16" s="928" t="e">
        <v>#N/A</v>
      </c>
      <c r="M16" s="922" t="e">
        <f t="shared" si="0"/>
        <v>#N/A</v>
      </c>
      <c r="N16" s="946"/>
      <c r="O16" s="944"/>
      <c r="P16" s="944"/>
      <c r="Q16" s="944"/>
      <c r="R16" s="944"/>
    </row>
    <row r="17" spans="1:18" s="15" customFormat="1" ht="13.8" thickBot="1">
      <c r="A17" s="1142" t="e">
        <v>#N/A</v>
      </c>
      <c r="B17" s="1145" t="e">
        <v>#N/A</v>
      </c>
      <c r="C17" s="1145" t="e">
        <v>#N/A</v>
      </c>
      <c r="D17" s="1147" t="e">
        <v>#N/A</v>
      </c>
      <c r="E17" s="1136" t="e">
        <v>#N/A</v>
      </c>
      <c r="F17" s="46" t="s">
        <v>4510</v>
      </c>
      <c r="G17" s="84" t="s">
        <v>2500</v>
      </c>
      <c r="H17" s="928" t="e">
        <v>#N/A</v>
      </c>
      <c r="I17" s="944" t="e">
        <v>#N/A</v>
      </c>
      <c r="J17" s="944" t="e">
        <v>#N/A</v>
      </c>
      <c r="K17" s="1150" t="e">
        <v>#N/A</v>
      </c>
      <c r="L17" s="928" t="e">
        <v>#N/A</v>
      </c>
      <c r="M17" s="922" t="e">
        <f t="shared" si="0"/>
        <v>#N/A</v>
      </c>
      <c r="N17" s="946"/>
      <c r="O17" s="944"/>
      <c r="P17" s="944"/>
      <c r="Q17" s="944"/>
      <c r="R17" s="944"/>
    </row>
    <row r="18" spans="1:18" s="15" customFormat="1" ht="13.8" thickBot="1">
      <c r="A18" s="1142" t="e">
        <v>#N/A</v>
      </c>
      <c r="B18" s="1145" t="e">
        <v>#N/A</v>
      </c>
      <c r="C18" s="1145" t="e">
        <v>#N/A</v>
      </c>
      <c r="D18" s="1147" t="e">
        <v>#N/A</v>
      </c>
      <c r="E18" s="1136" t="e">
        <v>#N/A</v>
      </c>
      <c r="F18" s="46" t="s">
        <v>4511</v>
      </c>
      <c r="G18" s="84" t="s">
        <v>4512</v>
      </c>
      <c r="H18" s="928" t="e">
        <v>#N/A</v>
      </c>
      <c r="I18" s="944" t="e">
        <v>#N/A</v>
      </c>
      <c r="J18" s="944" t="e">
        <v>#N/A</v>
      </c>
      <c r="K18" s="1150" t="e">
        <v>#N/A</v>
      </c>
      <c r="L18" s="928" t="e">
        <v>#N/A</v>
      </c>
      <c r="M18" s="922" t="e">
        <f t="shared" si="0"/>
        <v>#N/A</v>
      </c>
      <c r="N18" s="946"/>
      <c r="O18" s="944"/>
      <c r="P18" s="944"/>
      <c r="Q18" s="944"/>
      <c r="R18" s="944"/>
    </row>
    <row r="19" spans="1:18" s="15" customFormat="1" ht="20.399999999999999">
      <c r="A19" s="1143" t="e">
        <v>#N/A</v>
      </c>
      <c r="B19" s="1146" t="e">
        <v>#N/A</v>
      </c>
      <c r="C19" s="1146" t="e">
        <v>#N/A</v>
      </c>
      <c r="D19" s="1148" t="e">
        <v>#N/A</v>
      </c>
      <c r="E19" s="1137" t="e">
        <v>#N/A</v>
      </c>
      <c r="F19" s="46" t="s">
        <v>3059</v>
      </c>
      <c r="G19" s="84" t="s">
        <v>4242</v>
      </c>
      <c r="H19" s="929" t="e">
        <v>#N/A</v>
      </c>
      <c r="I19" s="943" t="e">
        <v>#N/A</v>
      </c>
      <c r="J19" s="943" t="e">
        <v>#N/A</v>
      </c>
      <c r="K19" s="1151" t="e">
        <v>#N/A</v>
      </c>
      <c r="L19" s="929" t="e">
        <v>#N/A</v>
      </c>
      <c r="M19" s="923" t="e">
        <f t="shared" si="0"/>
        <v>#N/A</v>
      </c>
      <c r="N19" s="947"/>
      <c r="O19" s="943"/>
      <c r="P19" s="943"/>
      <c r="Q19" s="943"/>
      <c r="R19" s="943"/>
    </row>
    <row r="20" spans="1:18" s="15" customFormat="1" ht="17.25" customHeight="1">
      <c r="A20" s="1141" t="s">
        <v>328</v>
      </c>
      <c r="B20" s="1144" t="s">
        <v>330</v>
      </c>
      <c r="C20" s="1144" t="s">
        <v>4513</v>
      </c>
      <c r="D20" s="939" t="s">
        <v>4514</v>
      </c>
      <c r="E20" s="942" t="s">
        <v>1213</v>
      </c>
      <c r="F20" s="46" t="s">
        <v>2339</v>
      </c>
      <c r="G20" s="84" t="s">
        <v>4515</v>
      </c>
      <c r="H20" s="927" t="s">
        <v>25</v>
      </c>
      <c r="I20" s="942" t="s">
        <v>2138</v>
      </c>
      <c r="J20" s="942" t="s">
        <v>2148</v>
      </c>
      <c r="K20" s="1138" t="s">
        <v>1294</v>
      </c>
      <c r="L20" s="927" t="s">
        <v>195</v>
      </c>
      <c r="M20" s="921" t="str">
        <f t="shared" si="0"/>
        <v>CYP60207 - Record rejected - Disability Impact Perception has incorrect data format. Local Patient Identifier (Extended)=&lt;C602901&gt;
CYP60208 - Warning - Disability Impact Perception contains an invalid national code. Local Patient Identifier (Extended)=&lt;C602901&gt; Disability Impact Perception=&lt;C602020&gt;</v>
      </c>
      <c r="N20" s="927"/>
      <c r="O20" s="942" t="s">
        <v>2140</v>
      </c>
      <c r="P20" s="942" t="s">
        <v>2140</v>
      </c>
      <c r="Q20" s="942" t="s">
        <v>2140</v>
      </c>
      <c r="R20" s="942" t="s">
        <v>36</v>
      </c>
    </row>
    <row r="21" spans="1:18" s="15" customFormat="1" ht="16.5" customHeight="1">
      <c r="A21" s="1142" t="e">
        <v>#N/A</v>
      </c>
      <c r="B21" s="1145" t="e">
        <v>#N/A</v>
      </c>
      <c r="C21" s="1145" t="e">
        <v>#N/A</v>
      </c>
      <c r="D21" s="940" t="e">
        <v>#N/A</v>
      </c>
      <c r="E21" s="1136" t="e">
        <v>#N/A</v>
      </c>
      <c r="F21" s="646" t="s">
        <v>2342</v>
      </c>
      <c r="G21" s="85" t="s">
        <v>4516</v>
      </c>
      <c r="H21" s="928" t="e">
        <v>#N/A</v>
      </c>
      <c r="I21" s="944" t="e">
        <v>#N/A</v>
      </c>
      <c r="J21" s="944" t="e">
        <v>#N/A</v>
      </c>
      <c r="K21" s="1139" t="e">
        <v>#N/A</v>
      </c>
      <c r="L21" s="928" t="e">
        <v>#N/A</v>
      </c>
      <c r="M21" s="922" t="e">
        <f t="shared" si="0"/>
        <v>#N/A</v>
      </c>
      <c r="N21" s="928"/>
      <c r="O21" s="944"/>
      <c r="P21" s="944"/>
      <c r="Q21" s="944"/>
      <c r="R21" s="944"/>
    </row>
    <row r="22" spans="1:18" s="15" customFormat="1" ht="15.75" customHeight="1">
      <c r="A22" s="1142" t="e">
        <v>#N/A</v>
      </c>
      <c r="B22" s="1145" t="e">
        <v>#N/A</v>
      </c>
      <c r="C22" s="1145" t="e">
        <v>#N/A</v>
      </c>
      <c r="D22" s="940" t="e">
        <v>#N/A</v>
      </c>
      <c r="E22" s="1136" t="e">
        <v>#N/A</v>
      </c>
      <c r="F22" s="646" t="s">
        <v>2344</v>
      </c>
      <c r="G22" s="85" t="s">
        <v>4517</v>
      </c>
      <c r="H22" s="928" t="e">
        <v>#N/A</v>
      </c>
      <c r="I22" s="944" t="e">
        <v>#N/A</v>
      </c>
      <c r="J22" s="944" t="e">
        <v>#N/A</v>
      </c>
      <c r="K22" s="1139" t="e">
        <v>#N/A</v>
      </c>
      <c r="L22" s="928" t="e">
        <v>#N/A</v>
      </c>
      <c r="M22" s="922" t="e">
        <f t="shared" si="0"/>
        <v>#N/A</v>
      </c>
      <c r="N22" s="928"/>
      <c r="O22" s="944"/>
      <c r="P22" s="944"/>
      <c r="Q22" s="944"/>
      <c r="R22" s="944"/>
    </row>
    <row r="23" spans="1:18" s="15" customFormat="1" ht="25.35" customHeight="1">
      <c r="A23" s="1143" t="e">
        <v>#N/A</v>
      </c>
      <c r="B23" s="1146" t="e">
        <v>#N/A</v>
      </c>
      <c r="C23" s="1146" t="e">
        <v>#N/A</v>
      </c>
      <c r="D23" s="941" t="e">
        <v>#N/A</v>
      </c>
      <c r="E23" s="1137" t="e">
        <v>#N/A</v>
      </c>
      <c r="F23" s="646" t="s">
        <v>2346</v>
      </c>
      <c r="G23" s="85" t="s">
        <v>4518</v>
      </c>
      <c r="H23" s="929" t="e">
        <v>#N/A</v>
      </c>
      <c r="I23" s="943" t="e">
        <v>#N/A</v>
      </c>
      <c r="J23" s="943" t="e">
        <v>#N/A</v>
      </c>
      <c r="K23" s="1140" t="e">
        <v>#N/A</v>
      </c>
      <c r="L23" s="929" t="e">
        <v>#N/A</v>
      </c>
      <c r="M23" s="923" t="e">
        <f t="shared" si="0"/>
        <v>#N/A</v>
      </c>
      <c r="N23" s="929"/>
      <c r="O23" s="943"/>
      <c r="P23" s="943"/>
      <c r="Q23" s="943"/>
      <c r="R23" s="943"/>
    </row>
    <row r="24" spans="1:18" s="8" customFormat="1" ht="30.6">
      <c r="A24" s="191" t="s">
        <v>4519</v>
      </c>
      <c r="B24" s="191" t="s">
        <v>2174</v>
      </c>
      <c r="C24" s="318" t="s">
        <v>2175</v>
      </c>
      <c r="D24" s="124" t="s">
        <v>2176</v>
      </c>
      <c r="E24" s="125" t="s">
        <v>2177</v>
      </c>
      <c r="F24" s="33"/>
      <c r="G24" s="34"/>
      <c r="H24" s="34"/>
      <c r="I24" s="34"/>
      <c r="J24" s="34"/>
      <c r="K24" s="34"/>
      <c r="L24" s="130" t="s">
        <v>1027</v>
      </c>
      <c r="M24" s="135"/>
      <c r="N24" s="124" t="s">
        <v>2178</v>
      </c>
      <c r="O24" s="126" t="s">
        <v>2179</v>
      </c>
      <c r="P24" s="126" t="s">
        <v>2179</v>
      </c>
      <c r="Q24" s="126" t="s">
        <v>2140</v>
      </c>
      <c r="R24" s="123" t="s">
        <v>2180</v>
      </c>
    </row>
    <row r="25" spans="1:18" s="8" customFormat="1" ht="66" customHeight="1">
      <c r="A25" s="192" t="s">
        <v>916</v>
      </c>
      <c r="B25" s="194" t="s">
        <v>822</v>
      </c>
      <c r="C25" s="194" t="s">
        <v>2580</v>
      </c>
      <c r="D25" s="174" t="s">
        <v>2581</v>
      </c>
      <c r="E25" s="252" t="s">
        <v>824</v>
      </c>
      <c r="F25" s="33"/>
      <c r="G25" s="34"/>
      <c r="H25" s="34"/>
      <c r="I25" s="34"/>
      <c r="J25" s="34"/>
      <c r="K25" s="34"/>
      <c r="L25" s="32" t="s">
        <v>1027</v>
      </c>
      <c r="M25" s="34"/>
      <c r="N25" s="174" t="s">
        <v>2582</v>
      </c>
      <c r="O25" s="136" t="s">
        <v>2179</v>
      </c>
      <c r="P25" s="136" t="s">
        <v>2140</v>
      </c>
      <c r="Q25" s="137" t="s">
        <v>2140</v>
      </c>
      <c r="R25" s="252" t="s">
        <v>42</v>
      </c>
    </row>
    <row r="26" spans="1:18" s="8" customFormat="1" ht="48" customHeight="1">
      <c r="A26" s="192" t="s">
        <v>917</v>
      </c>
      <c r="B26" s="194" t="s">
        <v>918</v>
      </c>
      <c r="C26" s="194" t="s">
        <v>4520</v>
      </c>
      <c r="D26" s="124" t="s">
        <v>2183</v>
      </c>
      <c r="E26" s="125" t="s">
        <v>829</v>
      </c>
      <c r="F26" s="33"/>
      <c r="G26" s="34"/>
      <c r="H26" s="34"/>
      <c r="I26" s="34"/>
      <c r="J26" s="34"/>
      <c r="K26" s="34"/>
      <c r="L26" s="130" t="s">
        <v>1027</v>
      </c>
      <c r="M26" s="135"/>
      <c r="N26" s="124" t="s">
        <v>2184</v>
      </c>
      <c r="O26" s="126" t="s">
        <v>2179</v>
      </c>
      <c r="P26" s="126" t="s">
        <v>2140</v>
      </c>
      <c r="Q26" s="126" t="s">
        <v>2140</v>
      </c>
      <c r="R26" s="123" t="s">
        <v>42</v>
      </c>
    </row>
    <row r="27" spans="1:18" s="8" customFormat="1" ht="45" customHeight="1">
      <c r="A27" s="192" t="s">
        <v>4521</v>
      </c>
      <c r="B27" s="194" t="s">
        <v>2143</v>
      </c>
      <c r="C27" s="194" t="s">
        <v>2144</v>
      </c>
      <c r="D27" s="128" t="s">
        <v>2585</v>
      </c>
      <c r="E27" s="32" t="s">
        <v>2586</v>
      </c>
      <c r="F27" s="131"/>
      <c r="G27" s="34"/>
      <c r="H27" s="34"/>
      <c r="I27" s="34"/>
      <c r="J27" s="34"/>
      <c r="K27" s="34"/>
      <c r="L27" s="32" t="s">
        <v>1027</v>
      </c>
      <c r="M27" s="34"/>
      <c r="N27" s="128" t="s">
        <v>2587</v>
      </c>
      <c r="O27" s="136" t="s">
        <v>2179</v>
      </c>
      <c r="P27" s="136" t="s">
        <v>2140</v>
      </c>
      <c r="Q27" s="136" t="s">
        <v>2140</v>
      </c>
      <c r="R27" s="123" t="s">
        <v>2192</v>
      </c>
    </row>
    <row r="28" spans="1:18" s="8" customFormat="1" ht="45" customHeight="1">
      <c r="A28" s="192" t="s">
        <v>4522</v>
      </c>
      <c r="B28" s="194" t="s">
        <v>2589</v>
      </c>
      <c r="C28" s="194" t="s">
        <v>2590</v>
      </c>
      <c r="D28" s="128" t="s">
        <v>2591</v>
      </c>
      <c r="E28" s="32" t="s">
        <v>2592</v>
      </c>
      <c r="F28" s="33"/>
      <c r="G28" s="34"/>
      <c r="H28" s="34"/>
      <c r="I28" s="34"/>
      <c r="J28" s="34"/>
      <c r="K28" s="34"/>
      <c r="L28" s="32" t="s">
        <v>1027</v>
      </c>
      <c r="M28" s="32"/>
      <c r="N28" s="128" t="s">
        <v>2593</v>
      </c>
      <c r="O28" s="136" t="s">
        <v>2179</v>
      </c>
      <c r="P28" s="136" t="s">
        <v>2179</v>
      </c>
      <c r="Q28" s="136" t="s">
        <v>2140</v>
      </c>
      <c r="R28" s="136" t="s">
        <v>2180</v>
      </c>
    </row>
    <row r="29" spans="1:18" s="8" customFormat="1" ht="42" customHeight="1">
      <c r="A29" s="192" t="s">
        <v>915</v>
      </c>
      <c r="B29" s="194" t="s">
        <v>816</v>
      </c>
      <c r="C29" s="194" t="s">
        <v>2185</v>
      </c>
      <c r="D29" s="128" t="s">
        <v>2186</v>
      </c>
      <c r="E29" s="32" t="s">
        <v>818</v>
      </c>
      <c r="F29" s="33"/>
      <c r="G29" s="34"/>
      <c r="H29" s="34"/>
      <c r="I29" s="34"/>
      <c r="J29" s="34"/>
      <c r="K29" s="34"/>
      <c r="L29" s="32" t="s">
        <v>1027</v>
      </c>
      <c r="M29" s="34"/>
      <c r="N29" s="128" t="s">
        <v>2187</v>
      </c>
      <c r="O29" s="136" t="s">
        <v>2179</v>
      </c>
      <c r="P29" s="136" t="s">
        <v>2140</v>
      </c>
      <c r="Q29" s="137" t="s">
        <v>2140</v>
      </c>
      <c r="R29" s="123" t="s">
        <v>42</v>
      </c>
    </row>
    <row r="30" spans="1:18" ht="20.399999999999999">
      <c r="A30" s="192" t="s">
        <v>4523</v>
      </c>
      <c r="B30" s="192" t="s">
        <v>1013</v>
      </c>
      <c r="C30" s="192" t="s">
        <v>2678</v>
      </c>
      <c r="D30" s="128" t="s">
        <v>2679</v>
      </c>
      <c r="E30" s="32" t="s">
        <v>2154</v>
      </c>
      <c r="F30" s="307"/>
      <c r="G30" s="307"/>
      <c r="H30" s="307"/>
      <c r="I30" s="307"/>
      <c r="J30" s="307"/>
      <c r="K30" s="307"/>
      <c r="L30" s="136" t="s">
        <v>1027</v>
      </c>
      <c r="M30" s="307"/>
      <c r="N30" s="128" t="s">
        <v>2680</v>
      </c>
      <c r="O30" s="136" t="s">
        <v>2179</v>
      </c>
      <c r="P30" s="136" t="s">
        <v>2179</v>
      </c>
      <c r="Q30" s="314" t="s">
        <v>2179</v>
      </c>
      <c r="R30" s="136" t="s">
        <v>2180</v>
      </c>
    </row>
    <row r="31" spans="1:18" ht="164.1" customHeight="1">
      <c r="A31" s="192" t="s">
        <v>4524</v>
      </c>
      <c r="B31" s="192" t="s">
        <v>1017</v>
      </c>
      <c r="C31" s="192" t="s">
        <v>2682</v>
      </c>
      <c r="D31" s="128" t="s">
        <v>4525</v>
      </c>
      <c r="E31" s="32" t="s">
        <v>2154</v>
      </c>
      <c r="F31" s="307"/>
      <c r="G31" s="307"/>
      <c r="H31" s="307"/>
      <c r="I31" s="307"/>
      <c r="J31" s="307"/>
      <c r="K31" s="307"/>
      <c r="L31" s="136" t="s">
        <v>1027</v>
      </c>
      <c r="M31" s="307"/>
      <c r="N31" s="128" t="s">
        <v>4526</v>
      </c>
      <c r="O31" s="136" t="s">
        <v>2179</v>
      </c>
      <c r="P31" s="136" t="s">
        <v>2179</v>
      </c>
      <c r="Q31" s="314" t="s">
        <v>2179</v>
      </c>
      <c r="R31" s="136" t="s">
        <v>2180</v>
      </c>
    </row>
    <row r="32" spans="1:18" s="8" customFormat="1" ht="72.599999999999994" customHeight="1">
      <c r="A32" s="192" t="s">
        <v>4527</v>
      </c>
      <c r="B32" s="312" t="s">
        <v>804</v>
      </c>
      <c r="C32" s="317" t="s">
        <v>2201</v>
      </c>
      <c r="D32" s="305" t="s">
        <v>2202</v>
      </c>
      <c r="E32" s="304" t="s">
        <v>806</v>
      </c>
      <c r="F32" s="304"/>
      <c r="G32" s="304"/>
      <c r="H32" s="304"/>
      <c r="I32" s="304"/>
      <c r="J32" s="304"/>
      <c r="K32" s="304"/>
      <c r="L32" s="304" t="s">
        <v>1027</v>
      </c>
      <c r="M32" s="304"/>
      <c r="N32" s="305" t="s">
        <v>4252</v>
      </c>
      <c r="O32" s="136" t="s">
        <v>2179</v>
      </c>
      <c r="P32" s="136" t="s">
        <v>2179</v>
      </c>
      <c r="Q32" s="136" t="s">
        <v>2140</v>
      </c>
      <c r="R32" s="136" t="s">
        <v>2141</v>
      </c>
    </row>
    <row r="33" spans="1:18">
      <c r="A33" s="243" t="s">
        <v>4528</v>
      </c>
      <c r="B33" s="242"/>
      <c r="C33" s="239"/>
      <c r="D33" s="230"/>
      <c r="E33" s="438"/>
      <c r="F33" s="240"/>
      <c r="G33" s="240"/>
      <c r="H33" s="240"/>
      <c r="I33" s="240"/>
      <c r="J33" s="240"/>
      <c r="K33" s="240"/>
      <c r="L33" s="227"/>
      <c r="M33" s="227"/>
      <c r="N33" s="227"/>
      <c r="O33" s="227"/>
      <c r="P33" s="227"/>
      <c r="Q33" s="227"/>
      <c r="R33" s="229"/>
    </row>
  </sheetData>
  <mergeCells count="36">
    <mergeCell ref="R20:R23"/>
    <mergeCell ref="Q20:Q23"/>
    <mergeCell ref="P20:P23"/>
    <mergeCell ref="P7:P19"/>
    <mergeCell ref="Q7:Q19"/>
    <mergeCell ref="R7:R19"/>
    <mergeCell ref="J7:J19"/>
    <mergeCell ref="K7:K19"/>
    <mergeCell ref="L20:L23"/>
    <mergeCell ref="O20:O23"/>
    <mergeCell ref="N7:N19"/>
    <mergeCell ref="N20:N23"/>
    <mergeCell ref="A7:A19"/>
    <mergeCell ref="A20:A23"/>
    <mergeCell ref="B20:B23"/>
    <mergeCell ref="D20:D23"/>
    <mergeCell ref="B7:B19"/>
    <mergeCell ref="D7:D19"/>
    <mergeCell ref="C7:C19"/>
    <mergeCell ref="C20:C23"/>
    <mergeCell ref="F3:G3"/>
    <mergeCell ref="O4:Q4"/>
    <mergeCell ref="O7:O19"/>
    <mergeCell ref="E20:E23"/>
    <mergeCell ref="H20:H23"/>
    <mergeCell ref="I20:I23"/>
    <mergeCell ref="J20:J23"/>
    <mergeCell ref="E7:E19"/>
    <mergeCell ref="M20:M23"/>
    <mergeCell ref="M7:M19"/>
    <mergeCell ref="H3:K3"/>
    <mergeCell ref="H4:K4"/>
    <mergeCell ref="L7:L19"/>
    <mergeCell ref="K20:K23"/>
    <mergeCell ref="H7:H19"/>
    <mergeCell ref="I7:I19"/>
  </mergeCells>
  <pageMargins left="0.25" right="0.25" top="0.75" bottom="0.75" header="0.3" footer="0.3"/>
  <pageSetup paperSize="8" scale="49"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1" stopIfTrue="1" id="{C795A70E-CDCB-4193-8AC1-F28A0B9A2F79}">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2A3D5BA6-AC48-4C52-929C-E7BFF1034670}">
            <xm:f>'C:\Windows\system32\IC.Green.Net\IC_User_DFS\Users\deel1\Desktop\[Maternity Services Data Set Technical Output Specification.xlsm]MAT101Booking'!#REF!=yes</xm:f>
            <x14:dxf>
              <fill>
                <patternFill>
                  <bgColor indexed="43"/>
                </patternFill>
              </fill>
            </x14:dxf>
          </x14:cfRule>
          <xm:sqref>N24</xm:sqref>
        </x14:conditionalFormatting>
        <x14:conditionalFormatting xmlns:xm="http://schemas.microsoft.com/office/excel/2006/main">
          <x14:cfRule type="expression" priority="5" stopIfTrue="1" id="{A72055C7-446D-4C14-90DC-1D447C6D9306}">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4E7D8A64-4213-4519-8451-988B60296BF3}">
            <xm:f>'C:\Windows\system32\IC.Green.Net\IC_User_DFS\Users\deel1\Desktop\[Maternity Services Data Set Technical Output Specification.xlsm]MAT101Booking'!#REF!=yes</xm:f>
            <x14:dxf>
              <fill>
                <patternFill>
                  <bgColor indexed="43"/>
                </patternFill>
              </fill>
            </x14:dxf>
          </x14:cfRule>
          <xm:sqref>N25</xm:sqref>
        </x14:conditionalFormatting>
        <x14:conditionalFormatting xmlns:xm="http://schemas.microsoft.com/office/excel/2006/main">
          <x14:cfRule type="expression" priority="3" stopIfTrue="1" id="{C7437DCD-54CE-4D83-94ED-0835B5A33506}">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528747B4-9188-42F9-BD66-BCB4CC86A603}">
            <xm:f>'C:\Windows\system32\IC.Green.Net\IC_User_DFS\Users\deel1\Desktop\[Maternity Services Data Set Technical Output Specification.xlsm]MAT101Booking'!#REF!=yes</xm:f>
            <x14:dxf>
              <fill>
                <patternFill>
                  <bgColor indexed="43"/>
                </patternFill>
              </fill>
            </x14:dxf>
          </x14:cfRule>
          <xm:sqref>N26</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53">
    <tabColor theme="6" tint="0.39997558519241921"/>
    <pageSetUpPr fitToPage="1"/>
  </sheetPr>
  <dimension ref="A1:R30"/>
  <sheetViews>
    <sheetView zoomScaleNormal="100" workbookViewId="0"/>
  </sheetViews>
  <sheetFormatPr defaultColWidth="13.21875" defaultRowHeight="13.2"/>
  <cols>
    <col min="1" max="1" width="10" customWidth="1"/>
    <col min="2" max="3" width="17.21875" customWidth="1"/>
    <col min="4" max="4" width="30.77734375" customWidth="1"/>
    <col min="5" max="5" width="14" style="12" customWidth="1"/>
    <col min="6" max="6" width="10.77734375" customWidth="1"/>
    <col min="7" max="7" width="30.77734375" customWidth="1"/>
    <col min="8" max="9" width="11.5546875" customWidth="1"/>
    <col min="10" max="10" width="10.21875" customWidth="1"/>
    <col min="11" max="11" width="36.77734375" customWidth="1"/>
    <col min="12" max="12" width="14.21875" style="7" customWidth="1"/>
    <col min="13" max="13" width="102" customWidth="1"/>
    <col min="14" max="14" width="43.77734375" customWidth="1"/>
    <col min="15" max="15" width="13.77734375" customWidth="1"/>
    <col min="16" max="16" width="12.5546875" customWidth="1"/>
    <col min="17" max="17" width="13.77734375" customWidth="1"/>
    <col min="18" max="18" width="13.21875" customWidth="1"/>
  </cols>
  <sheetData>
    <row r="1" spans="1:18" s="12" customFormat="1">
      <c r="A1" s="490" t="s">
        <v>2075</v>
      </c>
      <c r="B1" s="490" t="s">
        <v>2075</v>
      </c>
      <c r="C1" s="490" t="s">
        <v>2075</v>
      </c>
      <c r="D1" s="490" t="s">
        <v>2075</v>
      </c>
      <c r="E1" s="490" t="s">
        <v>2075</v>
      </c>
      <c r="F1" s="490" t="s">
        <v>2075</v>
      </c>
      <c r="G1" s="490" t="s">
        <v>2075</v>
      </c>
      <c r="H1" s="490" t="s">
        <v>2078</v>
      </c>
      <c r="I1" s="490" t="s">
        <v>2078</v>
      </c>
      <c r="J1" s="490" t="s">
        <v>2078</v>
      </c>
      <c r="K1" s="490" t="s">
        <v>2078</v>
      </c>
      <c r="L1" s="490" t="s">
        <v>2075</v>
      </c>
      <c r="M1" s="490" t="s">
        <v>2078</v>
      </c>
      <c r="N1" s="490" t="s">
        <v>2078</v>
      </c>
      <c r="O1" s="490" t="s">
        <v>2078</v>
      </c>
      <c r="P1" s="490" t="s">
        <v>2078</v>
      </c>
      <c r="Q1" s="490" t="s">
        <v>2078</v>
      </c>
      <c r="R1" s="490" t="s">
        <v>2075</v>
      </c>
    </row>
    <row r="2" spans="1:18" s="8" customFormat="1" ht="10.199999999999999">
      <c r="A2" s="238" t="s">
        <v>4529</v>
      </c>
      <c r="B2" s="234"/>
      <c r="C2" s="234"/>
      <c r="D2" s="234"/>
      <c r="E2" s="434"/>
      <c r="F2" s="227"/>
      <c r="G2" s="227"/>
      <c r="H2" s="227"/>
      <c r="I2" s="227"/>
      <c r="J2" s="227"/>
      <c r="K2" s="227"/>
      <c r="L2" s="227"/>
      <c r="M2" s="228"/>
      <c r="N2" s="227"/>
      <c r="O2" s="227"/>
      <c r="P2" s="227"/>
      <c r="Q2" s="227"/>
      <c r="R2" s="229"/>
    </row>
    <row r="3" spans="1:18" ht="118.35" customHeight="1">
      <c r="A3" s="625" t="s">
        <v>1161</v>
      </c>
      <c r="B3" s="625"/>
      <c r="C3" s="625"/>
      <c r="D3" s="625"/>
      <c r="E3" s="626"/>
      <c r="F3" s="1131" t="s">
        <v>4530</v>
      </c>
      <c r="G3" s="1132"/>
      <c r="H3" s="1131" t="s">
        <v>4531</v>
      </c>
      <c r="I3" s="1132"/>
      <c r="J3" s="1132"/>
      <c r="K3" s="1135"/>
      <c r="L3" s="627" t="s">
        <v>2952</v>
      </c>
      <c r="M3" s="628" t="str">
        <f>"Group-level error/warning messages:"&amp;"
"&amp;IF(VLOOKUP(LEFT($A3,6),MDI,20,0)=0,"",VLOOKUP(LEFT($A3,6),MDI,20,0))</f>
        <v>Group-level error/warning messages:
CYP60301 - Group rejected - No valid CYP001 group transmitted for this Local Patient Identifier (Extended). Local Patient Identifier (Extended)=&lt;C603901&gt;
CYP60321 - Group rejected - The patient identified by this Local Patient Identifier (Extended) in the CYP001 table is 1 year or older at the Reporting Period Start Date. Local Patient Identifier (Extended)=&lt;C603901&gt; Person Birth Date=&lt;C001060&gt; Reporting Period Start Date=&lt;C000040&gt;
CYP60322 - Group rejected - The CYP001 group transmitted for this Local Patient Identifier (Extended) has a blank Person Birth Date. Local Patient Identifier (Extended)=&lt;C603901&gt;</v>
      </c>
      <c r="N3" s="629"/>
      <c r="O3" s="629"/>
      <c r="P3" s="629"/>
      <c r="Q3" s="629"/>
      <c r="R3" s="630"/>
    </row>
    <row r="4" spans="1:18" ht="83.85" customHeight="1">
      <c r="A4" s="211" t="s">
        <v>2084</v>
      </c>
      <c r="B4" s="211" t="s">
        <v>2122</v>
      </c>
      <c r="C4" s="211" t="s">
        <v>162</v>
      </c>
      <c r="D4" s="211" t="s">
        <v>87</v>
      </c>
      <c r="E4" s="216" t="s">
        <v>116</v>
      </c>
      <c r="F4" s="216" t="s">
        <v>2092</v>
      </c>
      <c r="G4" s="211" t="s">
        <v>76</v>
      </c>
      <c r="H4" s="910" t="s">
        <v>2324</v>
      </c>
      <c r="I4" s="911"/>
      <c r="J4" s="911"/>
      <c r="K4" s="912"/>
      <c r="L4" s="213" t="s">
        <v>2124</v>
      </c>
      <c r="M4" s="211" t="s">
        <v>771</v>
      </c>
      <c r="N4" s="211" t="s">
        <v>2125</v>
      </c>
      <c r="O4" s="910" t="s">
        <v>2126</v>
      </c>
      <c r="P4" s="911"/>
      <c r="Q4" s="912"/>
      <c r="R4" s="211" t="s">
        <v>2115</v>
      </c>
    </row>
    <row r="5" spans="1:18" ht="48" customHeight="1">
      <c r="A5" s="211"/>
      <c r="B5" s="211"/>
      <c r="C5" s="211"/>
      <c r="D5" s="211"/>
      <c r="E5" s="216"/>
      <c r="F5" s="211"/>
      <c r="G5" s="211"/>
      <c r="H5" s="216" t="s">
        <v>2127</v>
      </c>
      <c r="I5" s="216" t="s">
        <v>2128</v>
      </c>
      <c r="J5" s="216" t="s">
        <v>2129</v>
      </c>
      <c r="K5" s="216" t="s">
        <v>767</v>
      </c>
      <c r="L5" s="213"/>
      <c r="M5" s="211"/>
      <c r="N5" s="211" t="s">
        <v>2130</v>
      </c>
      <c r="O5" s="211" t="s">
        <v>2131</v>
      </c>
      <c r="P5" s="211" t="s">
        <v>2132</v>
      </c>
      <c r="Q5" s="211" t="s">
        <v>2133</v>
      </c>
      <c r="R5" s="211"/>
    </row>
    <row r="6" spans="1:18" s="8" customFormat="1" ht="94.5" customHeight="1">
      <c r="A6" s="195" t="s">
        <v>4532</v>
      </c>
      <c r="B6" s="16" t="s">
        <v>969</v>
      </c>
      <c r="C6" s="16" t="s">
        <v>1124</v>
      </c>
      <c r="D6" s="58" t="s">
        <v>2325</v>
      </c>
      <c r="E6" s="49" t="s">
        <v>146</v>
      </c>
      <c r="F6" s="58"/>
      <c r="G6" s="58"/>
      <c r="H6" s="49" t="s">
        <v>2138</v>
      </c>
      <c r="I6" s="49" t="s">
        <v>2138</v>
      </c>
      <c r="J6" s="49" t="s">
        <v>25</v>
      </c>
      <c r="K6" s="58" t="s">
        <v>1294</v>
      </c>
      <c r="L6" s="39" t="s">
        <v>1148</v>
      </c>
      <c r="M6" s="64" t="str">
        <f t="shared" ref="M6:M18" si="0">IF(VLOOKUP($A6,MDI,20,0)=0,"",VLOOKUP($A6,MDI,20,0))</f>
        <v>CYP60303 - Record rejected - Local Patient Identifier (Extended) is blank.
CYP60304 - Record rejected - Local Patient Identifier (Extended) has incorrect data format. Local Patient Identifier (Extended)=&lt;C603901&gt;</v>
      </c>
      <c r="N6" s="78"/>
      <c r="O6" s="39" t="s">
        <v>2140</v>
      </c>
      <c r="P6" s="108" t="s">
        <v>2140</v>
      </c>
      <c r="Q6" s="108" t="s">
        <v>2140</v>
      </c>
      <c r="R6" s="108" t="s">
        <v>2141</v>
      </c>
    </row>
    <row r="7" spans="1:18" s="8" customFormat="1" ht="15" customHeight="1">
      <c r="A7" s="999" t="s">
        <v>4533</v>
      </c>
      <c r="B7" s="1002" t="s">
        <v>4534</v>
      </c>
      <c r="C7" s="1002" t="s">
        <v>4535</v>
      </c>
      <c r="D7" s="921" t="s">
        <v>4536</v>
      </c>
      <c r="E7" s="927" t="s">
        <v>1213</v>
      </c>
      <c r="F7" s="49" t="s">
        <v>2339</v>
      </c>
      <c r="G7" s="58" t="s">
        <v>4537</v>
      </c>
      <c r="H7" s="927" t="s">
        <v>25</v>
      </c>
      <c r="I7" s="927" t="s">
        <v>2138</v>
      </c>
      <c r="J7" s="927" t="s">
        <v>2148</v>
      </c>
      <c r="K7" s="921" t="s">
        <v>4538</v>
      </c>
      <c r="L7" s="927" t="s">
        <v>195</v>
      </c>
      <c r="M7" s="921" t="str">
        <f t="shared" si="0"/>
        <v>CYP60307 - Record rejected - Newborn Hearing Screening Outcome has incorrect data format. Local Patient Identifier (Extended)=&lt;C603901&gt;
CYP60308 - Warning - Newborn Hearing Screening Outcome contains an invalid national code. Local Patient Identifier (Extended)=&lt;C603901&gt; Newborn Hearing Screening Outcome=&lt;C603010&gt;
CYP60315 - Record rejected - Newborn Hearing Screening Outcome was recorded as "Clear response, no follow up required", but Service Request Date (Newborn Hearing Audiology) is populated. Local Patient Identifier (Extended)=&lt;C603901&gt; Newborn Hearing Screening Outcome=&lt;C603010&gt;
CYP60316 - Record rejected - Newborn Hearing Screening Outcome was recorded as "Clear response, no follow up required", but Procedure Date (Newborn Hearing Audiology) is populated. Local Patient Identifier (Extended)=&lt;C603901&gt; Newborn Hearing Screening Outcome=&lt;C603010&gt;
CYP60317 - Record rejected - Newborn Hearing Screening Outcome was recorded as "Clear response, no follow up required", but Newborn Hearing Audiology Outcome is populated. Local Patient Identifier (Extended)=&lt;C603901&gt; Newborn Hearing Screening Outcome=&lt;C603010&gt;</v>
      </c>
      <c r="N7" s="945"/>
      <c r="O7" s="942" t="s">
        <v>2140</v>
      </c>
      <c r="P7" s="942" t="s">
        <v>2140</v>
      </c>
      <c r="Q7" s="942" t="s">
        <v>2140</v>
      </c>
      <c r="R7" s="942" t="s">
        <v>32</v>
      </c>
    </row>
    <row r="8" spans="1:18" s="8" customFormat="1" ht="24.75" customHeight="1">
      <c r="A8" s="1000" t="e">
        <v>#N/A</v>
      </c>
      <c r="B8" s="1003" t="e">
        <v>#N/A</v>
      </c>
      <c r="C8" s="1003" t="e">
        <v>#N/A</v>
      </c>
      <c r="D8" s="922" t="e">
        <v>#N/A</v>
      </c>
      <c r="E8" s="928" t="e">
        <v>#N/A</v>
      </c>
      <c r="F8" s="49" t="s">
        <v>2342</v>
      </c>
      <c r="G8" s="58" t="s">
        <v>4539</v>
      </c>
      <c r="H8" s="928" t="e">
        <v>#N/A</v>
      </c>
      <c r="I8" s="928" t="e">
        <v>#N/A</v>
      </c>
      <c r="J8" s="928" t="e">
        <v>#N/A</v>
      </c>
      <c r="K8" s="922" t="e">
        <v>#N/A</v>
      </c>
      <c r="L8" s="928" t="e">
        <v>#N/A</v>
      </c>
      <c r="M8" s="922" t="e">
        <f t="shared" si="0"/>
        <v>#N/A</v>
      </c>
      <c r="N8" s="946"/>
      <c r="O8" s="944"/>
      <c r="P8" s="944"/>
      <c r="Q8" s="944"/>
      <c r="R8" s="944"/>
    </row>
    <row r="9" spans="1:18" s="8" customFormat="1" ht="15" customHeight="1">
      <c r="A9" s="1000" t="e">
        <v>#N/A</v>
      </c>
      <c r="B9" s="1003" t="e">
        <v>#N/A</v>
      </c>
      <c r="C9" s="1003" t="e">
        <v>#N/A</v>
      </c>
      <c r="D9" s="922" t="e">
        <v>#N/A</v>
      </c>
      <c r="E9" s="928" t="e">
        <v>#N/A</v>
      </c>
      <c r="F9" s="49" t="s">
        <v>2344</v>
      </c>
      <c r="G9" s="58" t="s">
        <v>4540</v>
      </c>
      <c r="H9" s="928" t="e">
        <v>#N/A</v>
      </c>
      <c r="I9" s="928" t="e">
        <v>#N/A</v>
      </c>
      <c r="J9" s="928" t="e">
        <v>#N/A</v>
      </c>
      <c r="K9" s="922" t="e">
        <v>#N/A</v>
      </c>
      <c r="L9" s="928" t="e">
        <v>#N/A</v>
      </c>
      <c r="M9" s="922" t="e">
        <f t="shared" si="0"/>
        <v>#N/A</v>
      </c>
      <c r="N9" s="946"/>
      <c r="O9" s="944"/>
      <c r="P9" s="944"/>
      <c r="Q9" s="944"/>
      <c r="R9" s="944"/>
    </row>
    <row r="10" spans="1:18" s="8" customFormat="1" ht="18" customHeight="1">
      <c r="A10" s="1000" t="e">
        <v>#N/A</v>
      </c>
      <c r="B10" s="1003" t="e">
        <v>#N/A</v>
      </c>
      <c r="C10" s="1003" t="e">
        <v>#N/A</v>
      </c>
      <c r="D10" s="922" t="e">
        <v>#N/A</v>
      </c>
      <c r="E10" s="928" t="e">
        <v>#N/A</v>
      </c>
      <c r="F10" s="49" t="s">
        <v>2346</v>
      </c>
      <c r="G10" s="58" t="s">
        <v>4541</v>
      </c>
      <c r="H10" s="928" t="e">
        <v>#N/A</v>
      </c>
      <c r="I10" s="928" t="e">
        <v>#N/A</v>
      </c>
      <c r="J10" s="928" t="e">
        <v>#N/A</v>
      </c>
      <c r="K10" s="922" t="e">
        <v>#N/A</v>
      </c>
      <c r="L10" s="928" t="e">
        <v>#N/A</v>
      </c>
      <c r="M10" s="922" t="e">
        <f t="shared" si="0"/>
        <v>#N/A</v>
      </c>
      <c r="N10" s="946"/>
      <c r="O10" s="944"/>
      <c r="P10" s="944"/>
      <c r="Q10" s="944"/>
      <c r="R10" s="944"/>
    </row>
    <row r="11" spans="1:18" s="8" customFormat="1" ht="74.099999999999994" customHeight="1">
      <c r="A11" s="1001" t="e">
        <v>#N/A</v>
      </c>
      <c r="B11" s="828" t="e">
        <v>#N/A</v>
      </c>
      <c r="C11" s="828" t="e">
        <v>#N/A</v>
      </c>
      <c r="D11" s="923" t="e">
        <v>#N/A</v>
      </c>
      <c r="E11" s="929" t="e">
        <v>#N/A</v>
      </c>
      <c r="F11" s="49" t="s">
        <v>3074</v>
      </c>
      <c r="G11" s="58" t="s">
        <v>4542</v>
      </c>
      <c r="H11" s="929" t="e">
        <v>#N/A</v>
      </c>
      <c r="I11" s="929" t="e">
        <v>#N/A</v>
      </c>
      <c r="J11" s="929" t="e">
        <v>#N/A</v>
      </c>
      <c r="K11" s="923" t="e">
        <v>#N/A</v>
      </c>
      <c r="L11" s="929" t="e">
        <v>#N/A</v>
      </c>
      <c r="M11" s="923" t="e">
        <f t="shared" si="0"/>
        <v>#N/A</v>
      </c>
      <c r="N11" s="947"/>
      <c r="O11" s="943"/>
      <c r="P11" s="943"/>
      <c r="Q11" s="943"/>
      <c r="R11" s="943"/>
    </row>
    <row r="12" spans="1:18" s="8" customFormat="1" ht="130.5" customHeight="1">
      <c r="A12" s="195" t="s">
        <v>4543</v>
      </c>
      <c r="B12" s="16" t="s">
        <v>4544</v>
      </c>
      <c r="C12" s="16" t="s">
        <v>4545</v>
      </c>
      <c r="D12" s="58" t="s">
        <v>4546</v>
      </c>
      <c r="E12" s="49" t="s">
        <v>2154</v>
      </c>
      <c r="F12" s="58"/>
      <c r="G12" s="58"/>
      <c r="H12" s="49" t="s">
        <v>25</v>
      </c>
      <c r="I12" s="49" t="s">
        <v>2138</v>
      </c>
      <c r="J12" s="49" t="s">
        <v>25</v>
      </c>
      <c r="K12" s="58" t="s">
        <v>4547</v>
      </c>
      <c r="L12" s="39" t="s">
        <v>195</v>
      </c>
      <c r="M12" s="64" t="str">
        <f t="shared" si="0"/>
        <v>CYP60305 - Record rejected - Service Request Date (Newborn Hearing Audiology) has incorrect date format. Local Patient Identifier (Extended)=&lt;C603901&gt;
CYP60311 - Record rejected - Service Request Date (Newborn Hearing Audiology) is after the Reporting Period End Date. Local Patient Identifier (Extended)=&lt;C603901&gt; Service Request Date (Newborn Hearing Audiology)=&lt;C603020&gt;
CYP60312 - Record rejected - Service Request Date (Newborn Hearing Audiology) is before the Person Birth Date. Local Patient Identifier (Extended)=&lt;C603901&gt; Service Request Date (Newborn Hearing Audiology)=&lt;C603020&gt;
CYP60318 - Record rejected - Person Birth Date is blank AND Service Request Date (Newborn Hearing Audiology) is before 1 January 1890. Local Patient Identifier (Extended)=&lt;C603901&gt; Service Request Date (Newborn Hearing Audiology)=&lt;C603020&gt;</v>
      </c>
      <c r="N12" s="78"/>
      <c r="O12" s="108" t="s">
        <v>2140</v>
      </c>
      <c r="P12" s="108" t="s">
        <v>2140</v>
      </c>
      <c r="Q12" s="108" t="s">
        <v>2140</v>
      </c>
      <c r="R12" s="108" t="s">
        <v>32</v>
      </c>
    </row>
    <row r="13" spans="1:18" s="8" customFormat="1" ht="128.25" customHeight="1">
      <c r="A13" s="195" t="s">
        <v>199</v>
      </c>
      <c r="B13" s="16" t="s">
        <v>201</v>
      </c>
      <c r="C13" s="16" t="s">
        <v>4548</v>
      </c>
      <c r="D13" s="58" t="s">
        <v>203</v>
      </c>
      <c r="E13" s="49" t="s">
        <v>2154</v>
      </c>
      <c r="F13" s="58"/>
      <c r="G13" s="58"/>
      <c r="H13" s="49" t="s">
        <v>25</v>
      </c>
      <c r="I13" s="49" t="s">
        <v>2138</v>
      </c>
      <c r="J13" s="49" t="s">
        <v>25</v>
      </c>
      <c r="K13" s="58" t="s">
        <v>4549</v>
      </c>
      <c r="L13" s="39" t="s">
        <v>195</v>
      </c>
      <c r="M13" s="64" t="str">
        <f t="shared" si="0"/>
        <v>CYP60306 - Record rejected - Procedure Date (Newborn Hearing Audiology) has incorrect date format. Local Patient Identifier (Extended)=&lt;C603901&gt;
CYP60319 - Record rejected - Procedure Date (Newborn Hearing Audiology) is before the Person Birth Date. Local Patient Identifier (Extended)=&lt;C603901&gt; Procedure Date (Newborn Hearing Audiology)=&lt;C603030&gt; Person Birth Date=&lt;C001060&gt;
CYP60323 - Record rejected - Procedure Date (Newborn Hearing Audiology) is before the Reporting Period Start Date. Local Patient Identifier (Extended)=&lt;C603901&gt; Procedure Date (Newborn Hearing Audiology)=&lt;C603030&gt;
CYP60324 - Record rejected - Procedure Date (Newborn Hearing Audiology) is after the Reporting Period End Date. Local Patient Identifier (Extended)=&lt;C603901&gt; Procedure Date (Newborn Hearing Audiology)=&lt;C603030&gt;</v>
      </c>
      <c r="N13" s="64"/>
      <c r="O13" s="108" t="s">
        <v>2140</v>
      </c>
      <c r="P13" s="108" t="s">
        <v>2140</v>
      </c>
      <c r="Q13" s="108" t="s">
        <v>2140</v>
      </c>
      <c r="R13" s="108" t="s">
        <v>32</v>
      </c>
    </row>
    <row r="14" spans="1:18" s="8" customFormat="1" ht="12.75" customHeight="1">
      <c r="A14" s="999" t="s">
        <v>760</v>
      </c>
      <c r="B14" s="1002" t="s">
        <v>761</v>
      </c>
      <c r="C14" s="1002" t="s">
        <v>4550</v>
      </c>
      <c r="D14" s="921" t="s">
        <v>4551</v>
      </c>
      <c r="E14" s="927" t="s">
        <v>1213</v>
      </c>
      <c r="F14" s="49" t="s">
        <v>2339</v>
      </c>
      <c r="G14" s="58" t="s">
        <v>4552</v>
      </c>
      <c r="H14" s="927" t="s">
        <v>25</v>
      </c>
      <c r="I14" s="927" t="s">
        <v>2138</v>
      </c>
      <c r="J14" s="927" t="s">
        <v>2148</v>
      </c>
      <c r="K14" s="921" t="s">
        <v>1294</v>
      </c>
      <c r="L14" s="927" t="s">
        <v>195</v>
      </c>
      <c r="M14" s="921" t="str">
        <f t="shared" si="0"/>
        <v>CYP60309 - Record rejected - Newborn Hearing Audiology Outcome has incorrect data format. Local Patient Identifier (Extended)=&lt;C603901&gt;
CYP60310 - Warning - CYP603 Newborn Hearing Audiology Outcome contains an invalid national code. Local Patient Identifier (Extended)=&lt;C603901&gt; Newborn Hearing Audiology Outcome=&lt;C603040&gt;</v>
      </c>
      <c r="N14" s="927"/>
      <c r="O14" s="942" t="s">
        <v>2140</v>
      </c>
      <c r="P14" s="942" t="s">
        <v>2140</v>
      </c>
      <c r="Q14" s="942" t="s">
        <v>2140</v>
      </c>
      <c r="R14" s="942" t="s">
        <v>42</v>
      </c>
    </row>
    <row r="15" spans="1:18" s="8" customFormat="1" ht="12.75" customHeight="1">
      <c r="A15" s="1000" t="e">
        <v>#N/A</v>
      </c>
      <c r="B15" s="1003" t="e">
        <v>#N/A</v>
      </c>
      <c r="C15" s="1003"/>
      <c r="D15" s="922" t="e">
        <v>#N/A</v>
      </c>
      <c r="E15" s="928" t="e">
        <v>#N/A</v>
      </c>
      <c r="F15" s="49" t="s">
        <v>2342</v>
      </c>
      <c r="G15" s="58" t="s">
        <v>4553</v>
      </c>
      <c r="H15" s="928" t="e">
        <v>#N/A</v>
      </c>
      <c r="I15" s="928" t="e">
        <v>#N/A</v>
      </c>
      <c r="J15" s="928" t="e">
        <v>#N/A</v>
      </c>
      <c r="K15" s="922" t="e">
        <v>#N/A</v>
      </c>
      <c r="L15" s="928" t="e">
        <v>#N/A</v>
      </c>
      <c r="M15" s="922" t="e">
        <f t="shared" si="0"/>
        <v>#N/A</v>
      </c>
      <c r="N15" s="928"/>
      <c r="O15" s="944"/>
      <c r="P15" s="944"/>
      <c r="Q15" s="944"/>
      <c r="R15" s="944"/>
    </row>
    <row r="16" spans="1:18" s="8" customFormat="1" ht="12.75" customHeight="1">
      <c r="A16" s="1000" t="e">
        <v>#N/A</v>
      </c>
      <c r="B16" s="1003" t="e">
        <v>#N/A</v>
      </c>
      <c r="C16" s="1003"/>
      <c r="D16" s="922" t="e">
        <v>#N/A</v>
      </c>
      <c r="E16" s="928" t="e">
        <v>#N/A</v>
      </c>
      <c r="F16" s="49" t="s">
        <v>2344</v>
      </c>
      <c r="G16" s="58" t="s">
        <v>4554</v>
      </c>
      <c r="H16" s="928" t="e">
        <v>#N/A</v>
      </c>
      <c r="I16" s="928" t="e">
        <v>#N/A</v>
      </c>
      <c r="J16" s="928" t="e">
        <v>#N/A</v>
      </c>
      <c r="K16" s="922" t="e">
        <v>#N/A</v>
      </c>
      <c r="L16" s="928" t="e">
        <v>#N/A</v>
      </c>
      <c r="M16" s="922" t="e">
        <f t="shared" si="0"/>
        <v>#N/A</v>
      </c>
      <c r="N16" s="928"/>
      <c r="O16" s="944"/>
      <c r="P16" s="944"/>
      <c r="Q16" s="944"/>
      <c r="R16" s="944"/>
    </row>
    <row r="17" spans="1:18" s="8" customFormat="1" ht="12.75" customHeight="1">
      <c r="A17" s="1000" t="e">
        <v>#N/A</v>
      </c>
      <c r="B17" s="1003" t="e">
        <v>#N/A</v>
      </c>
      <c r="C17" s="1003"/>
      <c r="D17" s="922" t="e">
        <v>#N/A</v>
      </c>
      <c r="E17" s="928" t="e">
        <v>#N/A</v>
      </c>
      <c r="F17" s="49" t="s">
        <v>2346</v>
      </c>
      <c r="G17" s="58" t="s">
        <v>4555</v>
      </c>
      <c r="H17" s="928" t="e">
        <v>#N/A</v>
      </c>
      <c r="I17" s="928" t="e">
        <v>#N/A</v>
      </c>
      <c r="J17" s="928" t="e">
        <v>#N/A</v>
      </c>
      <c r="K17" s="922" t="e">
        <v>#N/A</v>
      </c>
      <c r="L17" s="928" t="e">
        <v>#N/A</v>
      </c>
      <c r="M17" s="922" t="e">
        <f t="shared" si="0"/>
        <v>#N/A</v>
      </c>
      <c r="N17" s="928"/>
      <c r="O17" s="944"/>
      <c r="P17" s="944"/>
      <c r="Q17" s="944"/>
      <c r="R17" s="944"/>
    </row>
    <row r="18" spans="1:18" s="8" customFormat="1" ht="12.75" customHeight="1">
      <c r="A18" s="1001" t="e">
        <v>#N/A</v>
      </c>
      <c r="B18" s="828" t="e">
        <v>#N/A</v>
      </c>
      <c r="C18" s="828"/>
      <c r="D18" s="923" t="e">
        <v>#N/A</v>
      </c>
      <c r="E18" s="929" t="e">
        <v>#N/A</v>
      </c>
      <c r="F18" s="49" t="s">
        <v>2348</v>
      </c>
      <c r="G18" s="58" t="s">
        <v>4556</v>
      </c>
      <c r="H18" s="929" t="e">
        <v>#N/A</v>
      </c>
      <c r="I18" s="929" t="e">
        <v>#N/A</v>
      </c>
      <c r="J18" s="929" t="e">
        <v>#N/A</v>
      </c>
      <c r="K18" s="923" t="e">
        <v>#N/A</v>
      </c>
      <c r="L18" s="929" t="e">
        <v>#N/A</v>
      </c>
      <c r="M18" s="923" t="e">
        <f t="shared" si="0"/>
        <v>#N/A</v>
      </c>
      <c r="N18" s="929"/>
      <c r="O18" s="943"/>
      <c r="P18" s="943"/>
      <c r="Q18" s="943"/>
      <c r="R18" s="943"/>
    </row>
    <row r="19" spans="1:18" s="8" customFormat="1" ht="30.6">
      <c r="A19" s="191" t="s">
        <v>4557</v>
      </c>
      <c r="B19" s="191" t="s">
        <v>2174</v>
      </c>
      <c r="C19" s="318" t="s">
        <v>2175</v>
      </c>
      <c r="D19" s="124" t="s">
        <v>2176</v>
      </c>
      <c r="E19" s="125" t="s">
        <v>2177</v>
      </c>
      <c r="F19" s="33"/>
      <c r="G19" s="34"/>
      <c r="H19" s="34"/>
      <c r="I19" s="34"/>
      <c r="J19" s="34"/>
      <c r="K19" s="34"/>
      <c r="L19" s="130" t="s">
        <v>1027</v>
      </c>
      <c r="M19" s="135"/>
      <c r="N19" s="124" t="s">
        <v>2178</v>
      </c>
      <c r="O19" s="126" t="s">
        <v>2179</v>
      </c>
      <c r="P19" s="126" t="s">
        <v>2179</v>
      </c>
      <c r="Q19" s="126" t="s">
        <v>2140</v>
      </c>
      <c r="R19" s="123" t="s">
        <v>2180</v>
      </c>
    </row>
    <row r="20" spans="1:18" s="8" customFormat="1" ht="71.25" customHeight="1">
      <c r="A20" s="192" t="s">
        <v>920</v>
      </c>
      <c r="B20" s="194" t="s">
        <v>822</v>
      </c>
      <c r="C20" s="194" t="s">
        <v>2580</v>
      </c>
      <c r="D20" s="174" t="s">
        <v>2581</v>
      </c>
      <c r="E20" s="252" t="s">
        <v>824</v>
      </c>
      <c r="F20" s="33"/>
      <c r="G20" s="34"/>
      <c r="H20" s="34"/>
      <c r="I20" s="34"/>
      <c r="J20" s="34"/>
      <c r="K20" s="34"/>
      <c r="L20" s="32" t="s">
        <v>1027</v>
      </c>
      <c r="M20" s="34"/>
      <c r="N20" s="174" t="s">
        <v>2582</v>
      </c>
      <c r="O20" s="136" t="s">
        <v>2179</v>
      </c>
      <c r="P20" s="136" t="s">
        <v>2140</v>
      </c>
      <c r="Q20" s="137" t="s">
        <v>2140</v>
      </c>
      <c r="R20" s="252" t="s">
        <v>42</v>
      </c>
    </row>
    <row r="21" spans="1:18" s="8" customFormat="1" ht="48" customHeight="1">
      <c r="A21" s="192" t="s">
        <v>921</v>
      </c>
      <c r="B21" s="194" t="s">
        <v>922</v>
      </c>
      <c r="C21" s="194" t="s">
        <v>4558</v>
      </c>
      <c r="D21" s="124" t="s">
        <v>2183</v>
      </c>
      <c r="E21" s="125" t="s">
        <v>829</v>
      </c>
      <c r="F21" s="33"/>
      <c r="G21" s="34"/>
      <c r="H21" s="34"/>
      <c r="I21" s="34"/>
      <c r="J21" s="34"/>
      <c r="K21" s="34"/>
      <c r="L21" s="130" t="s">
        <v>1027</v>
      </c>
      <c r="M21" s="135"/>
      <c r="N21" s="124" t="s">
        <v>2184</v>
      </c>
      <c r="O21" s="126" t="s">
        <v>2179</v>
      </c>
      <c r="P21" s="126" t="s">
        <v>2140</v>
      </c>
      <c r="Q21" s="126" t="s">
        <v>2140</v>
      </c>
      <c r="R21" s="123" t="s">
        <v>42</v>
      </c>
    </row>
    <row r="22" spans="1:18" s="8" customFormat="1" ht="45" customHeight="1">
      <c r="A22" s="192" t="s">
        <v>4559</v>
      </c>
      <c r="B22" s="194" t="s">
        <v>2143</v>
      </c>
      <c r="C22" s="194" t="s">
        <v>2144</v>
      </c>
      <c r="D22" s="128" t="s">
        <v>2585</v>
      </c>
      <c r="E22" s="32" t="s">
        <v>2586</v>
      </c>
      <c r="F22" s="131"/>
      <c r="G22" s="34"/>
      <c r="H22" s="34"/>
      <c r="I22" s="34"/>
      <c r="J22" s="34"/>
      <c r="K22" s="34"/>
      <c r="L22" s="32" t="s">
        <v>1027</v>
      </c>
      <c r="M22" s="34"/>
      <c r="N22" s="128" t="s">
        <v>2587</v>
      </c>
      <c r="O22" s="136" t="s">
        <v>2179</v>
      </c>
      <c r="P22" s="136" t="s">
        <v>2140</v>
      </c>
      <c r="Q22" s="136" t="s">
        <v>2140</v>
      </c>
      <c r="R22" s="123" t="s">
        <v>2192</v>
      </c>
    </row>
    <row r="23" spans="1:18" s="8" customFormat="1" ht="45" customHeight="1">
      <c r="A23" s="192" t="s">
        <v>4560</v>
      </c>
      <c r="B23" s="194" t="s">
        <v>2589</v>
      </c>
      <c r="C23" s="194" t="s">
        <v>2590</v>
      </c>
      <c r="D23" s="128" t="s">
        <v>2591</v>
      </c>
      <c r="E23" s="32" t="s">
        <v>2592</v>
      </c>
      <c r="F23" s="33"/>
      <c r="G23" s="34"/>
      <c r="H23" s="34"/>
      <c r="I23" s="34"/>
      <c r="J23" s="34"/>
      <c r="K23" s="34"/>
      <c r="L23" s="32" t="s">
        <v>1027</v>
      </c>
      <c r="M23" s="32"/>
      <c r="N23" s="128" t="s">
        <v>2593</v>
      </c>
      <c r="O23" s="136" t="s">
        <v>2179</v>
      </c>
      <c r="P23" s="136" t="s">
        <v>2179</v>
      </c>
      <c r="Q23" s="136" t="s">
        <v>2140</v>
      </c>
      <c r="R23" s="136" t="s">
        <v>2180</v>
      </c>
    </row>
    <row r="24" spans="1:18" s="8" customFormat="1" ht="46.35" customHeight="1">
      <c r="A24" s="192" t="s">
        <v>919</v>
      </c>
      <c r="B24" s="194" t="s">
        <v>816</v>
      </c>
      <c r="C24" s="194" t="s">
        <v>2185</v>
      </c>
      <c r="D24" s="128" t="s">
        <v>2186</v>
      </c>
      <c r="E24" s="32" t="s">
        <v>818</v>
      </c>
      <c r="F24" s="33"/>
      <c r="G24" s="34"/>
      <c r="H24" s="34"/>
      <c r="I24" s="34"/>
      <c r="J24" s="34"/>
      <c r="K24" s="34"/>
      <c r="L24" s="32" t="s">
        <v>1027</v>
      </c>
      <c r="M24" s="34"/>
      <c r="N24" s="128" t="s">
        <v>2187</v>
      </c>
      <c r="O24" s="136" t="s">
        <v>2179</v>
      </c>
      <c r="P24" s="136" t="s">
        <v>2140</v>
      </c>
      <c r="Q24" s="137" t="s">
        <v>2140</v>
      </c>
      <c r="R24" s="123" t="s">
        <v>42</v>
      </c>
    </row>
    <row r="25" spans="1:18" s="8" customFormat="1" ht="130.5" customHeight="1">
      <c r="A25" s="194" t="s">
        <v>4561</v>
      </c>
      <c r="B25" s="194" t="s">
        <v>4562</v>
      </c>
      <c r="C25" s="194" t="s">
        <v>4563</v>
      </c>
      <c r="D25" s="128" t="s">
        <v>4564</v>
      </c>
      <c r="E25" s="32" t="s">
        <v>2649</v>
      </c>
      <c r="F25" s="33"/>
      <c r="G25" s="34"/>
      <c r="H25" s="34"/>
      <c r="I25" s="34"/>
      <c r="J25" s="34"/>
      <c r="K25" s="34"/>
      <c r="L25" s="32" t="s">
        <v>1027</v>
      </c>
      <c r="M25" s="32"/>
      <c r="N25" s="128" t="s">
        <v>4565</v>
      </c>
      <c r="O25" s="32" t="s">
        <v>2179</v>
      </c>
      <c r="P25" s="136" t="s">
        <v>2140</v>
      </c>
      <c r="Q25" s="136" t="s">
        <v>2179</v>
      </c>
      <c r="R25" s="123" t="s">
        <v>2612</v>
      </c>
    </row>
    <row r="26" spans="1:18" s="8" customFormat="1" ht="130.5" customHeight="1">
      <c r="A26" s="194" t="s">
        <v>4566</v>
      </c>
      <c r="B26" s="194" t="s">
        <v>4567</v>
      </c>
      <c r="C26" s="194" t="s">
        <v>4568</v>
      </c>
      <c r="D26" s="128" t="s">
        <v>4569</v>
      </c>
      <c r="E26" s="32" t="s">
        <v>2649</v>
      </c>
      <c r="F26" s="33"/>
      <c r="G26" s="34"/>
      <c r="H26" s="34"/>
      <c r="I26" s="34"/>
      <c r="J26" s="34"/>
      <c r="K26" s="34"/>
      <c r="L26" s="32" t="s">
        <v>1027</v>
      </c>
      <c r="M26" s="32"/>
      <c r="N26" s="128" t="s">
        <v>4570</v>
      </c>
      <c r="O26" s="32" t="s">
        <v>2179</v>
      </c>
      <c r="P26" s="136" t="s">
        <v>2140</v>
      </c>
      <c r="Q26" s="136" t="s">
        <v>2179</v>
      </c>
      <c r="R26" s="123" t="s">
        <v>2612</v>
      </c>
    </row>
    <row r="27" spans="1:18" ht="20.399999999999999">
      <c r="A27" s="192" t="s">
        <v>4571</v>
      </c>
      <c r="B27" s="192" t="s">
        <v>1013</v>
      </c>
      <c r="C27" s="192" t="s">
        <v>2678</v>
      </c>
      <c r="D27" s="128" t="s">
        <v>2679</v>
      </c>
      <c r="E27" s="32" t="s">
        <v>2154</v>
      </c>
      <c r="F27" s="307"/>
      <c r="G27" s="307"/>
      <c r="H27" s="307"/>
      <c r="I27" s="307"/>
      <c r="J27" s="307"/>
      <c r="K27" s="307"/>
      <c r="L27" s="136" t="s">
        <v>1027</v>
      </c>
      <c r="M27" s="307"/>
      <c r="N27" s="128" t="s">
        <v>2680</v>
      </c>
      <c r="O27" s="136" t="s">
        <v>2179</v>
      </c>
      <c r="P27" s="136" t="s">
        <v>2179</v>
      </c>
      <c r="Q27" s="314" t="s">
        <v>2179</v>
      </c>
      <c r="R27" s="136" t="s">
        <v>2180</v>
      </c>
    </row>
    <row r="28" spans="1:18" ht="179.25" customHeight="1">
      <c r="A28" s="192" t="s">
        <v>4572</v>
      </c>
      <c r="B28" s="192" t="s">
        <v>1017</v>
      </c>
      <c r="C28" s="192" t="s">
        <v>2682</v>
      </c>
      <c r="D28" s="128" t="s">
        <v>4573</v>
      </c>
      <c r="E28" s="32" t="s">
        <v>2154</v>
      </c>
      <c r="F28" s="307"/>
      <c r="G28" s="307"/>
      <c r="H28" s="307"/>
      <c r="I28" s="307"/>
      <c r="J28" s="307"/>
      <c r="K28" s="307"/>
      <c r="L28" s="136" t="s">
        <v>1027</v>
      </c>
      <c r="M28" s="307"/>
      <c r="N28" s="128" t="s">
        <v>4574</v>
      </c>
      <c r="O28" s="136" t="s">
        <v>2179</v>
      </c>
      <c r="P28" s="136" t="s">
        <v>2179</v>
      </c>
      <c r="Q28" s="314" t="s">
        <v>2179</v>
      </c>
      <c r="R28" s="136" t="s">
        <v>2180</v>
      </c>
    </row>
    <row r="29" spans="1:18" ht="71.400000000000006">
      <c r="A29" s="192" t="s">
        <v>4575</v>
      </c>
      <c r="B29" s="312" t="s">
        <v>804</v>
      </c>
      <c r="C29" s="317" t="s">
        <v>2201</v>
      </c>
      <c r="D29" s="305" t="s">
        <v>2202</v>
      </c>
      <c r="E29" s="304" t="s">
        <v>806</v>
      </c>
      <c r="F29" s="304"/>
      <c r="G29" s="304"/>
      <c r="H29" s="304"/>
      <c r="I29" s="304"/>
      <c r="J29" s="304"/>
      <c r="K29" s="304"/>
      <c r="L29" s="304" t="s">
        <v>1027</v>
      </c>
      <c r="M29" s="304"/>
      <c r="N29" s="305" t="s">
        <v>4252</v>
      </c>
      <c r="O29" s="136" t="s">
        <v>2179</v>
      </c>
      <c r="P29" s="136" t="s">
        <v>2179</v>
      </c>
      <c r="Q29" s="136" t="s">
        <v>2140</v>
      </c>
      <c r="R29" s="335" t="s">
        <v>2141</v>
      </c>
    </row>
    <row r="30" spans="1:18">
      <c r="A30" s="238" t="s">
        <v>4576</v>
      </c>
      <c r="B30" s="234"/>
      <c r="C30" s="234"/>
      <c r="D30" s="234"/>
      <c r="E30" s="434"/>
      <c r="F30" s="227"/>
      <c r="G30" s="227"/>
      <c r="H30" s="227"/>
      <c r="I30" s="227"/>
      <c r="J30" s="227"/>
      <c r="K30" s="227"/>
      <c r="L30" s="227"/>
      <c r="M30" s="227"/>
      <c r="N30" s="227"/>
      <c r="O30" s="227"/>
      <c r="P30" s="227"/>
      <c r="Q30" s="227"/>
      <c r="R30" s="229"/>
    </row>
  </sheetData>
  <sortState xmlns:xlrd2="http://schemas.microsoft.com/office/spreadsheetml/2017/richdata2" ref="A20:R29">
    <sortCondition ref="A20:A29"/>
  </sortState>
  <mergeCells count="36">
    <mergeCell ref="Q14:Q18"/>
    <mergeCell ref="R14:R18"/>
    <mergeCell ref="R7:R11"/>
    <mergeCell ref="Q7:Q11"/>
    <mergeCell ref="N14:N18"/>
    <mergeCell ref="O7:O11"/>
    <mergeCell ref="O14:O18"/>
    <mergeCell ref="N7:N11"/>
    <mergeCell ref="P14:P18"/>
    <mergeCell ref="P7:P11"/>
    <mergeCell ref="H14:H18"/>
    <mergeCell ref="M7:M11"/>
    <mergeCell ref="I14:I18"/>
    <mergeCell ref="J14:J18"/>
    <mergeCell ref="K14:K18"/>
    <mergeCell ref="L14:L18"/>
    <mergeCell ref="M14:M18"/>
    <mergeCell ref="A7:A11"/>
    <mergeCell ref="A14:A18"/>
    <mergeCell ref="B14:B18"/>
    <mergeCell ref="D14:D18"/>
    <mergeCell ref="E14:E18"/>
    <mergeCell ref="C14:C18"/>
    <mergeCell ref="O4:Q4"/>
    <mergeCell ref="H3:K3"/>
    <mergeCell ref="H4:K4"/>
    <mergeCell ref="B7:B11"/>
    <mergeCell ref="D7:D11"/>
    <mergeCell ref="E7:E11"/>
    <mergeCell ref="H7:H11"/>
    <mergeCell ref="I7:I11"/>
    <mergeCell ref="J7:J11"/>
    <mergeCell ref="K7:K11"/>
    <mergeCell ref="L7:L11"/>
    <mergeCell ref="C7:C11"/>
    <mergeCell ref="F3:G3"/>
  </mergeCells>
  <pageMargins left="0.25" right="0.25" top="0.75" bottom="0.75" header="0.3" footer="0.3"/>
  <pageSetup paperSize="8" scale="43"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1" stopIfTrue="1" id="{78877984-248E-4E72-8A76-DF7921B1EE0F}">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772D07A7-F54D-4C78-B8E3-FE3A9988C2B1}">
            <xm:f>'C:\Windows\system32\IC.Green.Net\IC_User_DFS\Users\deel1\Desktop\[Maternity Services Data Set Technical Output Specification.xlsm]MAT101Booking'!#REF!=yes</xm:f>
            <x14:dxf>
              <fill>
                <patternFill>
                  <bgColor indexed="43"/>
                </patternFill>
              </fill>
            </x14:dxf>
          </x14:cfRule>
          <xm:sqref>N19</xm:sqref>
        </x14:conditionalFormatting>
        <x14:conditionalFormatting xmlns:xm="http://schemas.microsoft.com/office/excel/2006/main">
          <x14:cfRule type="expression" priority="5" stopIfTrue="1" id="{1410FEFC-05FF-4768-8435-E72CF6E765CF}">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3244042A-E52C-4307-9567-70EF3CFC8E78}">
            <xm:f>'C:\Windows\system32\IC.Green.Net\IC_User_DFS\Users\deel1\Desktop\[Maternity Services Data Set Technical Output Specification.xlsm]MAT101Booking'!#REF!=yes</xm:f>
            <x14:dxf>
              <fill>
                <patternFill>
                  <bgColor indexed="43"/>
                </patternFill>
              </fill>
            </x14:dxf>
          </x14:cfRule>
          <xm:sqref>N20</xm:sqref>
        </x14:conditionalFormatting>
        <x14:conditionalFormatting xmlns:xm="http://schemas.microsoft.com/office/excel/2006/main">
          <x14:cfRule type="expression" priority="3" stopIfTrue="1" id="{206B6F3A-495B-4FB8-86D9-7C9DD13D8E0C}">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B44635F9-66D1-49A0-BB91-A5FE4122E652}">
            <xm:f>'C:\Windows\system32\IC.Green.Net\IC_User_DFS\Users\deel1\Desktop\[Maternity Services Data Set Technical Output Specification.xlsm]MAT101Booking'!#REF!=yes</xm:f>
            <x14:dxf>
              <fill>
                <patternFill>
                  <bgColor indexed="43"/>
                </patternFill>
              </fill>
            </x14:dxf>
          </x14:cfRule>
          <xm:sqref>N21</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54">
    <tabColor theme="6" tint="0.39997558519241921"/>
    <pageSetUpPr fitToPage="1"/>
  </sheetPr>
  <dimension ref="A1:R88"/>
  <sheetViews>
    <sheetView zoomScaleNormal="100" workbookViewId="0"/>
  </sheetViews>
  <sheetFormatPr defaultColWidth="13.21875" defaultRowHeight="13.2"/>
  <cols>
    <col min="1" max="1" width="9.44140625" customWidth="1"/>
    <col min="2" max="2" width="23.44140625" customWidth="1"/>
    <col min="3" max="3" width="15" customWidth="1"/>
    <col min="4" max="4" width="30.77734375" customWidth="1"/>
    <col min="5" max="5" width="14" style="12" customWidth="1"/>
    <col min="6" max="6" width="10.77734375" customWidth="1"/>
    <col min="7" max="7" width="30.77734375" customWidth="1"/>
    <col min="8" max="9" width="11.5546875" customWidth="1"/>
    <col min="10" max="10" width="10.21875" customWidth="1"/>
    <col min="11" max="11" width="32.77734375" customWidth="1"/>
    <col min="12" max="12" width="14.21875" style="7" customWidth="1"/>
    <col min="13" max="13" width="102" customWidth="1"/>
    <col min="14" max="14" width="43.77734375" customWidth="1"/>
    <col min="15" max="15" width="13.77734375" customWidth="1"/>
    <col min="16" max="16" width="12.5546875" customWidth="1"/>
    <col min="17" max="17" width="13.77734375" customWidth="1"/>
    <col min="18" max="18" width="13.21875" customWidth="1"/>
  </cols>
  <sheetData>
    <row r="1" spans="1:18" s="12" customFormat="1">
      <c r="A1" s="490" t="s">
        <v>2075</v>
      </c>
      <c r="B1" s="490" t="s">
        <v>2075</v>
      </c>
      <c r="C1" s="490" t="s">
        <v>2075</v>
      </c>
      <c r="D1" s="490" t="s">
        <v>2075</v>
      </c>
      <c r="E1" s="490" t="s">
        <v>2075</v>
      </c>
      <c r="F1" s="490" t="s">
        <v>2075</v>
      </c>
      <c r="G1" s="490" t="s">
        <v>2075</v>
      </c>
      <c r="H1" s="490" t="s">
        <v>2078</v>
      </c>
      <c r="I1" s="490" t="s">
        <v>2078</v>
      </c>
      <c r="J1" s="490" t="s">
        <v>2078</v>
      </c>
      <c r="K1" s="490" t="s">
        <v>2078</v>
      </c>
      <c r="L1" s="490" t="s">
        <v>2075</v>
      </c>
      <c r="M1" s="490" t="s">
        <v>2078</v>
      </c>
      <c r="N1" s="490" t="s">
        <v>2078</v>
      </c>
      <c r="O1" s="490" t="s">
        <v>2078</v>
      </c>
      <c r="P1" s="490" t="s">
        <v>2078</v>
      </c>
      <c r="Q1" s="490" t="s">
        <v>2078</v>
      </c>
      <c r="R1" s="490" t="s">
        <v>2075</v>
      </c>
    </row>
    <row r="2" spans="1:18" s="8" customFormat="1">
      <c r="A2" s="493" t="s">
        <v>4577</v>
      </c>
      <c r="B2" s="494"/>
      <c r="C2" s="495"/>
      <c r="D2" s="496"/>
      <c r="E2" s="497"/>
      <c r="F2" s="496"/>
      <c r="G2" s="496"/>
      <c r="H2" s="496"/>
      <c r="I2" s="496"/>
      <c r="J2" s="496"/>
      <c r="K2" s="496"/>
      <c r="L2" s="496"/>
      <c r="M2" s="498"/>
      <c r="N2" s="496"/>
      <c r="O2" s="496"/>
      <c r="P2" s="496"/>
      <c r="Q2" s="496"/>
      <c r="R2" s="499"/>
    </row>
    <row r="3" spans="1:18" ht="108.75" customHeight="1">
      <c r="A3" s="631" t="s">
        <v>924</v>
      </c>
      <c r="B3" s="631"/>
      <c r="C3" s="631"/>
      <c r="D3" s="631"/>
      <c r="E3" s="626"/>
      <c r="F3" s="1131" t="s">
        <v>4578</v>
      </c>
      <c r="G3" s="1132"/>
      <c r="H3" s="1131" t="s">
        <v>4579</v>
      </c>
      <c r="I3" s="1132"/>
      <c r="J3" s="1132"/>
      <c r="K3" s="1135"/>
      <c r="L3" s="627" t="s">
        <v>2952</v>
      </c>
      <c r="M3" s="628" t="str">
        <f>"Group-level error/warning messages:"&amp;"
"&amp;IF(VLOOKUP(LEFT($A3,6),MDI,20,0)=0,"",VLOOKUP(LEFT($A3,6),MDI,20,0))</f>
        <v>Group-level error/warning messages:
CYP60401 - Group rejected - No valid CYP001 group transmitted for this Local Patient Identifier (Extended). Local Patient Identifier (Extended)=&lt;C604901&gt;
CYP60442 - Group rejected - The patient identified by this Local Patient Identifier (Extended) in the CYP001 table is 1 year or older at the Reporting Period Start Date. Local Patient Identifier (Extended)=&lt;C604901&gt; Person Birth Date=&lt;C001060&gt; Reporting Period Start Date=&lt;C000040&gt;
CYP60443 - Group rejected - The CYP001 group transmitted for this Local Patient Identifier (Extended) has a blank Person Birth Date. Local Patient Identifier (Extended)=&lt;C604901&gt;</v>
      </c>
      <c r="N3" s="629"/>
      <c r="O3" s="629"/>
      <c r="P3" s="629"/>
      <c r="Q3" s="629"/>
      <c r="R3" s="630"/>
    </row>
    <row r="4" spans="1:18" ht="83.85" customHeight="1">
      <c r="A4" s="211" t="s">
        <v>2084</v>
      </c>
      <c r="B4" s="211" t="s">
        <v>2122</v>
      </c>
      <c r="C4" s="211" t="s">
        <v>162</v>
      </c>
      <c r="D4" s="211" t="s">
        <v>87</v>
      </c>
      <c r="E4" s="216" t="s">
        <v>116</v>
      </c>
      <c r="F4" s="216" t="s">
        <v>2092</v>
      </c>
      <c r="G4" s="211" t="s">
        <v>76</v>
      </c>
      <c r="H4" s="910" t="s">
        <v>2324</v>
      </c>
      <c r="I4" s="911"/>
      <c r="J4" s="911"/>
      <c r="K4" s="912"/>
      <c r="L4" s="213" t="s">
        <v>2124</v>
      </c>
      <c r="M4" s="211" t="s">
        <v>771</v>
      </c>
      <c r="N4" s="211" t="s">
        <v>2125</v>
      </c>
      <c r="O4" s="910" t="s">
        <v>2126</v>
      </c>
      <c r="P4" s="911"/>
      <c r="Q4" s="912"/>
      <c r="R4" s="211" t="s">
        <v>2115</v>
      </c>
    </row>
    <row r="5" spans="1:18" ht="41.25" customHeight="1">
      <c r="A5" s="211"/>
      <c r="B5" s="211"/>
      <c r="C5" s="211"/>
      <c r="D5" s="211"/>
      <c r="E5" s="216"/>
      <c r="F5" s="211"/>
      <c r="G5" s="211"/>
      <c r="H5" s="216" t="s">
        <v>2127</v>
      </c>
      <c r="I5" s="216" t="s">
        <v>2128</v>
      </c>
      <c r="J5" s="216" t="s">
        <v>2129</v>
      </c>
      <c r="K5" s="216" t="s">
        <v>767</v>
      </c>
      <c r="L5" s="213"/>
      <c r="M5" s="211"/>
      <c r="N5" s="211" t="s">
        <v>2130</v>
      </c>
      <c r="O5" s="211" t="s">
        <v>2131</v>
      </c>
      <c r="P5" s="211" t="s">
        <v>2132</v>
      </c>
      <c r="Q5" s="211" t="s">
        <v>2133</v>
      </c>
      <c r="R5" s="211"/>
    </row>
    <row r="6" spans="1:18" s="8" customFormat="1" ht="75" customHeight="1">
      <c r="A6" s="16" t="s">
        <v>4580</v>
      </c>
      <c r="B6" s="16" t="s">
        <v>969</v>
      </c>
      <c r="C6" s="16" t="s">
        <v>1124</v>
      </c>
      <c r="D6" s="58" t="s">
        <v>2325</v>
      </c>
      <c r="E6" s="49" t="s">
        <v>146</v>
      </c>
      <c r="F6" s="58"/>
      <c r="G6" s="58"/>
      <c r="H6" s="49" t="s">
        <v>2138</v>
      </c>
      <c r="I6" s="49" t="s">
        <v>2138</v>
      </c>
      <c r="J6" s="49" t="s">
        <v>25</v>
      </c>
      <c r="K6" s="58" t="s">
        <v>1294</v>
      </c>
      <c r="L6" s="39" t="s">
        <v>1148</v>
      </c>
      <c r="M6" s="64" t="str">
        <f t="shared" ref="M6:M37" si="0">IF(VLOOKUP($A6,MDI,20,0)=0,"",VLOOKUP($A6,MDI,20,0))</f>
        <v>CYP60403 - Record rejected - Local Patient Identifier (Extended) is blank.
CYP60404 - Record rejected - Local Patient Identifier (Extended) has incorrect data format. Local Patient Identifier (Extended)=&lt;C604901&gt;</v>
      </c>
      <c r="N6" s="78"/>
      <c r="O6" s="39" t="s">
        <v>2140</v>
      </c>
      <c r="P6" s="108" t="s">
        <v>2140</v>
      </c>
      <c r="Q6" s="108" t="s">
        <v>2140</v>
      </c>
      <c r="R6" s="108" t="s">
        <v>2141</v>
      </c>
    </row>
    <row r="7" spans="1:18" s="8" customFormat="1" ht="136.5" customHeight="1">
      <c r="A7" s="16" t="s">
        <v>4581</v>
      </c>
      <c r="B7" s="16" t="s">
        <v>4582</v>
      </c>
      <c r="C7" s="16" t="s">
        <v>4583</v>
      </c>
      <c r="D7" s="58" t="s">
        <v>4584</v>
      </c>
      <c r="E7" s="49" t="s">
        <v>2154</v>
      </c>
      <c r="F7" s="58"/>
      <c r="G7" s="58"/>
      <c r="H7" s="49" t="s">
        <v>25</v>
      </c>
      <c r="I7" s="49" t="s">
        <v>2138</v>
      </c>
      <c r="J7" s="49" t="s">
        <v>25</v>
      </c>
      <c r="K7" s="58" t="s">
        <v>4585</v>
      </c>
      <c r="L7" s="39" t="s">
        <v>195</v>
      </c>
      <c r="M7" s="64" t="str">
        <f t="shared" si="0"/>
        <v>CYP60406 - Record rejected - Blood Spot Card Completion Date has incorrect data format. Local Patient Identifier (Extended)=&lt;C604901&gt;
CYP60427 - Record rejected - Blood Spot Card Completion Date is after the Reporting Period End Date. Local Patient Identifier (Extended)=&lt;C604901&gt; Blood Spot Card Completion Date=&lt;C604010&gt;
CYP60428 - Record rejected - Blood Spot Card Completion Date is before the Person Birth date. Local Patient Identifier (Extended)=&lt;C604901&gt; Blood Spot Card Completion Date=&lt;C604010&gt;
CYP60441 - Record rejected - Person Birth Date is blank AND Blood Spot Card Completion Date is before 1 January 1890. Local Patient Identifier (Extended)=&lt;C604901&gt; Blood Spot Card Completion Date=&lt;C604010&gt;</v>
      </c>
      <c r="N7" s="78"/>
      <c r="O7" s="108" t="s">
        <v>2140</v>
      </c>
      <c r="P7" s="108" t="s">
        <v>2140</v>
      </c>
      <c r="Q7" s="108" t="s">
        <v>2140</v>
      </c>
      <c r="R7" s="108" t="s">
        <v>2556</v>
      </c>
    </row>
    <row r="8" spans="1:18" s="8" customFormat="1" ht="133.5" customHeight="1">
      <c r="A8" s="16" t="s">
        <v>4586</v>
      </c>
      <c r="B8" s="16" t="s">
        <v>4587</v>
      </c>
      <c r="C8" s="16" t="s">
        <v>4588</v>
      </c>
      <c r="D8" s="58" t="s">
        <v>4589</v>
      </c>
      <c r="E8" s="49" t="s">
        <v>2154</v>
      </c>
      <c r="F8" s="58"/>
      <c r="G8" s="58"/>
      <c r="H8" s="49" t="s">
        <v>25</v>
      </c>
      <c r="I8" s="49" t="s">
        <v>2138</v>
      </c>
      <c r="J8" s="49" t="s">
        <v>25</v>
      </c>
      <c r="K8" s="58" t="s">
        <v>4590</v>
      </c>
      <c r="L8" s="39" t="s">
        <v>195</v>
      </c>
      <c r="M8" s="64" t="str">
        <f t="shared" si="0"/>
        <v>CYP60418 - Record rejected - Newborn Blood Spot Test Result Received Date has incorrect data format. Local Patient Identifier (Extended)=&lt;C604901&gt;
CYP60430 - Record rejected - Newborn Blood Spot Test Result Received Date is before Blood Spot Card Completion Date. Local Patient Identifier (Extended)=&lt;C604901&gt; Newborn Blood Spot Test Result Received Date=&lt;C604020&gt; Blood Spot Card Completion Date=&lt;C604010&gt;
CYP60444 - Record rejected - Newborn Blood Spot Test Result Received Date is before the Reporting Period Start Date. Local Patient Identifier (Extended)=&lt;C604901&gt;Newborn Blood Spot Test Result Received Date=&lt;C604020&gt;
CYP60445 - Record rejected - Newborn Blood Spot Test Result Received Date is after the Reporting Period End Date. Local Patient Identifier (Extended)=&lt;C604901&gt;Newborn Blood Spot Test Result Received Date=&lt;C604020&gt;</v>
      </c>
      <c r="N8" s="78"/>
      <c r="O8" s="108" t="s">
        <v>2140</v>
      </c>
      <c r="P8" s="108" t="s">
        <v>2140</v>
      </c>
      <c r="Q8" s="108" t="s">
        <v>2140</v>
      </c>
      <c r="R8" s="108" t="s">
        <v>32</v>
      </c>
    </row>
    <row r="9" spans="1:18" s="8" customFormat="1" ht="14.25" customHeight="1">
      <c r="A9" s="1002" t="s">
        <v>4591</v>
      </c>
      <c r="B9" s="1002" t="s">
        <v>4592</v>
      </c>
      <c r="C9" s="1002" t="s">
        <v>4593</v>
      </c>
      <c r="D9" s="921" t="s">
        <v>4594</v>
      </c>
      <c r="E9" s="927" t="s">
        <v>1213</v>
      </c>
      <c r="F9" s="49" t="s">
        <v>2339</v>
      </c>
      <c r="G9" s="58" t="s">
        <v>4595</v>
      </c>
      <c r="H9" s="927" t="s">
        <v>25</v>
      </c>
      <c r="I9" s="927" t="s">
        <v>2138</v>
      </c>
      <c r="J9" s="927" t="s">
        <v>2148</v>
      </c>
      <c r="K9" s="921" t="s">
        <v>4596</v>
      </c>
      <c r="L9" s="927" t="s">
        <v>195</v>
      </c>
      <c r="M9" s="921" t="str">
        <f t="shared" si="0"/>
        <v>CYP60407 - Record rejected - Newborn Blood Spot Test Outcome Status Code (Phenylketonuria) has incorrect data format. Local Patient Identifier (Extended)=&lt;C604901&gt;
CYP60408 - Warning - Newborn Blood Spot Test Outcome Status Code (Phenylketonuria) contains an invalid national code. Local Patient Identifier (Extended)=&lt;C604901&gt; Newborn Blood Spot Test Outcome Status Code (Phenylketonuria)=&lt;C604030&gt;
CYP60431 - Warning - Newborn Blood Spot Test Outcome Status Code (Phenylketonuria) is populated but Newborn Blood Spot Test Result Received Date is blank. Local Patient Identifier (Extended)=&lt;C604901&gt;</v>
      </c>
      <c r="N9" s="945"/>
      <c r="O9" s="942" t="s">
        <v>2140</v>
      </c>
      <c r="P9" s="942" t="s">
        <v>2140</v>
      </c>
      <c r="Q9" s="942" t="s">
        <v>2140</v>
      </c>
      <c r="R9" s="942" t="s">
        <v>32</v>
      </c>
    </row>
    <row r="10" spans="1:18" s="8" customFormat="1" ht="14.25" customHeight="1">
      <c r="A10" s="1003" t="e">
        <v>#N/A</v>
      </c>
      <c r="B10" s="1003" t="e">
        <v>#N/A</v>
      </c>
      <c r="C10" s="1003" t="e">
        <v>#N/A</v>
      </c>
      <c r="D10" s="922" t="e">
        <v>#N/A</v>
      </c>
      <c r="E10" s="928" t="e">
        <v>#N/A</v>
      </c>
      <c r="F10" s="49" t="s">
        <v>2342</v>
      </c>
      <c r="G10" s="58" t="s">
        <v>4597</v>
      </c>
      <c r="H10" s="928" t="e">
        <v>#N/A</v>
      </c>
      <c r="I10" s="928" t="e">
        <v>#N/A</v>
      </c>
      <c r="J10" s="928" t="e">
        <v>#N/A</v>
      </c>
      <c r="K10" s="922" t="e">
        <v>#N/A</v>
      </c>
      <c r="L10" s="928" t="e">
        <v>#N/A</v>
      </c>
      <c r="M10" s="922" t="e">
        <f t="shared" si="0"/>
        <v>#N/A</v>
      </c>
      <c r="N10" s="946"/>
      <c r="O10" s="944"/>
      <c r="P10" s="944"/>
      <c r="Q10" s="944"/>
      <c r="R10" s="944"/>
    </row>
    <row r="11" spans="1:18" s="8" customFormat="1" ht="14.25" customHeight="1">
      <c r="A11" s="1003" t="e">
        <v>#N/A</v>
      </c>
      <c r="B11" s="1003" t="e">
        <v>#N/A</v>
      </c>
      <c r="C11" s="1003" t="e">
        <v>#N/A</v>
      </c>
      <c r="D11" s="922" t="e">
        <v>#N/A</v>
      </c>
      <c r="E11" s="928" t="e">
        <v>#N/A</v>
      </c>
      <c r="F11" s="49" t="s">
        <v>2344</v>
      </c>
      <c r="G11" s="58" t="s">
        <v>4598</v>
      </c>
      <c r="H11" s="928" t="e">
        <v>#N/A</v>
      </c>
      <c r="I11" s="928" t="e">
        <v>#N/A</v>
      </c>
      <c r="J11" s="928" t="e">
        <v>#N/A</v>
      </c>
      <c r="K11" s="922" t="e">
        <v>#N/A</v>
      </c>
      <c r="L11" s="928" t="e">
        <v>#N/A</v>
      </c>
      <c r="M11" s="922" t="e">
        <f t="shared" si="0"/>
        <v>#N/A</v>
      </c>
      <c r="N11" s="946"/>
      <c r="O11" s="944"/>
      <c r="P11" s="944"/>
      <c r="Q11" s="944"/>
      <c r="R11" s="944"/>
    </row>
    <row r="12" spans="1:18" s="8" customFormat="1" ht="14.25" customHeight="1">
      <c r="A12" s="1003" t="e">
        <v>#N/A</v>
      </c>
      <c r="B12" s="1003" t="e">
        <v>#N/A</v>
      </c>
      <c r="C12" s="1003" t="e">
        <v>#N/A</v>
      </c>
      <c r="D12" s="922" t="e">
        <v>#N/A</v>
      </c>
      <c r="E12" s="928" t="e">
        <v>#N/A</v>
      </c>
      <c r="F12" s="49" t="s">
        <v>2346</v>
      </c>
      <c r="G12" s="58" t="s">
        <v>4599</v>
      </c>
      <c r="H12" s="928" t="e">
        <v>#N/A</v>
      </c>
      <c r="I12" s="928" t="e">
        <v>#N/A</v>
      </c>
      <c r="J12" s="928" t="e">
        <v>#N/A</v>
      </c>
      <c r="K12" s="922" t="e">
        <v>#N/A</v>
      </c>
      <c r="L12" s="928" t="e">
        <v>#N/A</v>
      </c>
      <c r="M12" s="922" t="e">
        <f t="shared" si="0"/>
        <v>#N/A</v>
      </c>
      <c r="N12" s="946"/>
      <c r="O12" s="944"/>
      <c r="P12" s="944"/>
      <c r="Q12" s="944"/>
      <c r="R12" s="944"/>
    </row>
    <row r="13" spans="1:18" s="8" customFormat="1" ht="25.5" customHeight="1">
      <c r="A13" s="1003" t="e">
        <v>#N/A</v>
      </c>
      <c r="B13" s="1003" t="e">
        <v>#N/A</v>
      </c>
      <c r="C13" s="1003" t="e">
        <v>#N/A</v>
      </c>
      <c r="D13" s="922" t="e">
        <v>#N/A</v>
      </c>
      <c r="E13" s="928" t="e">
        <v>#N/A</v>
      </c>
      <c r="F13" s="49" t="s">
        <v>2352</v>
      </c>
      <c r="G13" s="58" t="s">
        <v>4600</v>
      </c>
      <c r="H13" s="928" t="e">
        <v>#N/A</v>
      </c>
      <c r="I13" s="928" t="e">
        <v>#N/A</v>
      </c>
      <c r="J13" s="928" t="e">
        <v>#N/A</v>
      </c>
      <c r="K13" s="922" t="e">
        <v>#N/A</v>
      </c>
      <c r="L13" s="928" t="e">
        <v>#N/A</v>
      </c>
      <c r="M13" s="922" t="e">
        <f t="shared" si="0"/>
        <v>#N/A</v>
      </c>
      <c r="N13" s="946"/>
      <c r="O13" s="944"/>
      <c r="P13" s="944"/>
      <c r="Q13" s="944"/>
      <c r="R13" s="944"/>
    </row>
    <row r="14" spans="1:18" s="8" customFormat="1" ht="14.25" customHeight="1">
      <c r="A14" s="1003" t="e">
        <v>#N/A</v>
      </c>
      <c r="B14" s="1003" t="e">
        <v>#N/A</v>
      </c>
      <c r="C14" s="1003" t="e">
        <v>#N/A</v>
      </c>
      <c r="D14" s="922" t="e">
        <v>#N/A</v>
      </c>
      <c r="E14" s="928" t="e">
        <v>#N/A</v>
      </c>
      <c r="F14" s="49" t="s">
        <v>2354</v>
      </c>
      <c r="G14" s="58" t="s">
        <v>4601</v>
      </c>
      <c r="H14" s="928" t="e">
        <v>#N/A</v>
      </c>
      <c r="I14" s="928" t="e">
        <v>#N/A</v>
      </c>
      <c r="J14" s="928" t="e">
        <v>#N/A</v>
      </c>
      <c r="K14" s="922" t="e">
        <v>#N/A</v>
      </c>
      <c r="L14" s="928" t="e">
        <v>#N/A</v>
      </c>
      <c r="M14" s="922" t="e">
        <f t="shared" si="0"/>
        <v>#N/A</v>
      </c>
      <c r="N14" s="946"/>
      <c r="O14" s="944"/>
      <c r="P14" s="944"/>
      <c r="Q14" s="944"/>
      <c r="R14" s="944"/>
    </row>
    <row r="15" spans="1:18" s="8" customFormat="1" ht="14.25" customHeight="1">
      <c r="A15" s="1003" t="e">
        <v>#N/A</v>
      </c>
      <c r="B15" s="1003" t="e">
        <v>#N/A</v>
      </c>
      <c r="C15" s="828" t="e">
        <v>#N/A</v>
      </c>
      <c r="D15" s="922" t="e">
        <v>#N/A</v>
      </c>
      <c r="E15" s="928" t="e">
        <v>#N/A</v>
      </c>
      <c r="F15" s="39" t="s">
        <v>3144</v>
      </c>
      <c r="G15" s="9" t="s">
        <v>4602</v>
      </c>
      <c r="H15" s="928" t="e">
        <v>#N/A</v>
      </c>
      <c r="I15" s="928" t="e">
        <v>#N/A</v>
      </c>
      <c r="J15" s="928" t="e">
        <v>#N/A</v>
      </c>
      <c r="K15" s="922" t="e">
        <v>#N/A</v>
      </c>
      <c r="L15" s="929" t="e">
        <v>#N/A</v>
      </c>
      <c r="M15" s="923" t="e">
        <f t="shared" si="0"/>
        <v>#N/A</v>
      </c>
      <c r="N15" s="947"/>
      <c r="O15" s="943"/>
      <c r="P15" s="943"/>
      <c r="Q15" s="943"/>
      <c r="R15" s="943"/>
    </row>
    <row r="16" spans="1:18" s="8" customFormat="1" ht="12.75" customHeight="1">
      <c r="A16" s="1002" t="s">
        <v>4603</v>
      </c>
      <c r="B16" s="1002" t="s">
        <v>4604</v>
      </c>
      <c r="C16" s="1002" t="s">
        <v>4605</v>
      </c>
      <c r="D16" s="921" t="s">
        <v>4606</v>
      </c>
      <c r="E16" s="927" t="s">
        <v>1213</v>
      </c>
      <c r="F16" s="49" t="s">
        <v>2339</v>
      </c>
      <c r="G16" s="58" t="s">
        <v>4595</v>
      </c>
      <c r="H16" s="927" t="s">
        <v>25</v>
      </c>
      <c r="I16" s="927" t="s">
        <v>2138</v>
      </c>
      <c r="J16" s="927" t="s">
        <v>2148</v>
      </c>
      <c r="K16" s="921" t="s">
        <v>4607</v>
      </c>
      <c r="L16" s="927" t="s">
        <v>195</v>
      </c>
      <c r="M16" s="921" t="str">
        <f t="shared" si="0"/>
        <v>CYP60409 - Record rejected - Newborn Blood Spot Test Outcome Status Code (Sickle Cell Disease) has incorrect data format. Local Patient Identifier (Extended)=&lt;C604901&gt;
CYP60410 - Warning - Newborn Blood Spot Test Outcome Status Code (Sickle Cell Disease) contains an invalid national code. Local Patient Identifier (Extended)=&lt;C604901&gt; Newborn Blood Spot Test Outcome Status Code (Sickle Cell Disease)=&lt;C604040&gt;
CYP60432 - Warning - Newborn Blood Spot Test Outcome Status Code (Sickle Cell Disease) is populated but Newborn Blood Spot Test Result Received Date is blank. Local Patient Identifier (Extended)=&lt;C604901&gt;</v>
      </c>
      <c r="N16" s="927"/>
      <c r="O16" s="942" t="s">
        <v>2140</v>
      </c>
      <c r="P16" s="942" t="s">
        <v>2140</v>
      </c>
      <c r="Q16" s="942" t="s">
        <v>2140</v>
      </c>
      <c r="R16" s="942" t="s">
        <v>32</v>
      </c>
    </row>
    <row r="17" spans="1:18" s="8" customFormat="1" ht="12.75" customHeight="1">
      <c r="A17" s="1003" t="e">
        <v>#N/A</v>
      </c>
      <c r="B17" s="1003" t="e">
        <v>#N/A</v>
      </c>
      <c r="C17" s="1003" t="e">
        <v>#N/A</v>
      </c>
      <c r="D17" s="922" t="e">
        <v>#N/A</v>
      </c>
      <c r="E17" s="928" t="e">
        <v>#N/A</v>
      </c>
      <c r="F17" s="49" t="s">
        <v>2342</v>
      </c>
      <c r="G17" s="58" t="s">
        <v>4597</v>
      </c>
      <c r="H17" s="928" t="e">
        <v>#N/A</v>
      </c>
      <c r="I17" s="928" t="e">
        <v>#N/A</v>
      </c>
      <c r="J17" s="928" t="e">
        <v>#N/A</v>
      </c>
      <c r="K17" s="922" t="e">
        <v>#N/A</v>
      </c>
      <c r="L17" s="928" t="e">
        <v>#N/A</v>
      </c>
      <c r="M17" s="922" t="e">
        <f t="shared" si="0"/>
        <v>#N/A</v>
      </c>
      <c r="N17" s="928"/>
      <c r="O17" s="944"/>
      <c r="P17" s="944"/>
      <c r="Q17" s="944"/>
      <c r="R17" s="944"/>
    </row>
    <row r="18" spans="1:18" s="8" customFormat="1" ht="12.75" customHeight="1">
      <c r="A18" s="1003" t="e">
        <v>#N/A</v>
      </c>
      <c r="B18" s="1003" t="e">
        <v>#N/A</v>
      </c>
      <c r="C18" s="1003" t="e">
        <v>#N/A</v>
      </c>
      <c r="D18" s="922" t="e">
        <v>#N/A</v>
      </c>
      <c r="E18" s="928" t="e">
        <v>#N/A</v>
      </c>
      <c r="F18" s="49" t="s">
        <v>2344</v>
      </c>
      <c r="G18" s="58" t="s">
        <v>4598</v>
      </c>
      <c r="H18" s="928" t="e">
        <v>#N/A</v>
      </c>
      <c r="I18" s="928" t="e">
        <v>#N/A</v>
      </c>
      <c r="J18" s="928" t="e">
        <v>#N/A</v>
      </c>
      <c r="K18" s="922" t="e">
        <v>#N/A</v>
      </c>
      <c r="L18" s="928" t="e">
        <v>#N/A</v>
      </c>
      <c r="M18" s="922" t="e">
        <f t="shared" si="0"/>
        <v>#N/A</v>
      </c>
      <c r="N18" s="928"/>
      <c r="O18" s="944"/>
      <c r="P18" s="944"/>
      <c r="Q18" s="944"/>
      <c r="R18" s="944"/>
    </row>
    <row r="19" spans="1:18" s="8" customFormat="1" ht="12.75" customHeight="1">
      <c r="A19" s="1003" t="e">
        <v>#N/A</v>
      </c>
      <c r="B19" s="1003" t="e">
        <v>#N/A</v>
      </c>
      <c r="C19" s="1003" t="e">
        <v>#N/A</v>
      </c>
      <c r="D19" s="922" t="e">
        <v>#N/A</v>
      </c>
      <c r="E19" s="928" t="e">
        <v>#N/A</v>
      </c>
      <c r="F19" s="49" t="s">
        <v>2346</v>
      </c>
      <c r="G19" s="58" t="s">
        <v>4599</v>
      </c>
      <c r="H19" s="928" t="e">
        <v>#N/A</v>
      </c>
      <c r="I19" s="928" t="e">
        <v>#N/A</v>
      </c>
      <c r="J19" s="928" t="e">
        <v>#N/A</v>
      </c>
      <c r="K19" s="922" t="e">
        <v>#N/A</v>
      </c>
      <c r="L19" s="928" t="e">
        <v>#N/A</v>
      </c>
      <c r="M19" s="922" t="e">
        <f t="shared" si="0"/>
        <v>#N/A</v>
      </c>
      <c r="N19" s="928"/>
      <c r="O19" s="944"/>
      <c r="P19" s="944"/>
      <c r="Q19" s="944"/>
      <c r="R19" s="944"/>
    </row>
    <row r="20" spans="1:18" s="8" customFormat="1" ht="12.75" customHeight="1">
      <c r="A20" s="1003" t="e">
        <v>#N/A</v>
      </c>
      <c r="B20" s="1003" t="e">
        <v>#N/A</v>
      </c>
      <c r="C20" s="1003" t="e">
        <v>#N/A</v>
      </c>
      <c r="D20" s="922" t="e">
        <v>#N/A</v>
      </c>
      <c r="E20" s="928" t="e">
        <v>#N/A</v>
      </c>
      <c r="F20" s="49" t="s">
        <v>2348</v>
      </c>
      <c r="G20" s="58" t="s">
        <v>4608</v>
      </c>
      <c r="H20" s="928" t="e">
        <v>#N/A</v>
      </c>
      <c r="I20" s="928" t="e">
        <v>#N/A</v>
      </c>
      <c r="J20" s="928" t="e">
        <v>#N/A</v>
      </c>
      <c r="K20" s="922" t="e">
        <v>#N/A</v>
      </c>
      <c r="L20" s="928" t="e">
        <v>#N/A</v>
      </c>
      <c r="M20" s="922" t="e">
        <f t="shared" si="0"/>
        <v>#N/A</v>
      </c>
      <c r="N20" s="928"/>
      <c r="O20" s="944"/>
      <c r="P20" s="944"/>
      <c r="Q20" s="944"/>
      <c r="R20" s="944"/>
    </row>
    <row r="21" spans="1:18" s="8" customFormat="1" ht="20.399999999999999">
      <c r="A21" s="1003" t="e">
        <v>#N/A</v>
      </c>
      <c r="B21" s="1003" t="e">
        <v>#N/A</v>
      </c>
      <c r="C21" s="1003" t="e">
        <v>#N/A</v>
      </c>
      <c r="D21" s="922" t="e">
        <v>#N/A</v>
      </c>
      <c r="E21" s="928" t="e">
        <v>#N/A</v>
      </c>
      <c r="F21" s="49" t="s">
        <v>2350</v>
      </c>
      <c r="G21" s="58" t="s">
        <v>4609</v>
      </c>
      <c r="H21" s="928" t="e">
        <v>#N/A</v>
      </c>
      <c r="I21" s="928" t="e">
        <v>#N/A</v>
      </c>
      <c r="J21" s="928" t="e">
        <v>#N/A</v>
      </c>
      <c r="K21" s="922" t="e">
        <v>#N/A</v>
      </c>
      <c r="L21" s="928" t="e">
        <v>#N/A</v>
      </c>
      <c r="M21" s="922" t="e">
        <f t="shared" si="0"/>
        <v>#N/A</v>
      </c>
      <c r="N21" s="928"/>
      <c r="O21" s="944"/>
      <c r="P21" s="944"/>
      <c r="Q21" s="944"/>
      <c r="R21" s="944"/>
    </row>
    <row r="22" spans="1:18" s="8" customFormat="1" ht="20.399999999999999">
      <c r="A22" s="1003" t="e">
        <v>#N/A</v>
      </c>
      <c r="B22" s="1003" t="e">
        <v>#N/A</v>
      </c>
      <c r="C22" s="1003" t="e">
        <v>#N/A</v>
      </c>
      <c r="D22" s="922" t="e">
        <v>#N/A</v>
      </c>
      <c r="E22" s="928" t="e">
        <v>#N/A</v>
      </c>
      <c r="F22" s="49" t="s">
        <v>2352</v>
      </c>
      <c r="G22" s="58" t="s">
        <v>4600</v>
      </c>
      <c r="H22" s="928" t="e">
        <v>#N/A</v>
      </c>
      <c r="I22" s="928" t="e">
        <v>#N/A</v>
      </c>
      <c r="J22" s="928" t="e">
        <v>#N/A</v>
      </c>
      <c r="K22" s="922" t="e">
        <v>#N/A</v>
      </c>
      <c r="L22" s="928" t="e">
        <v>#N/A</v>
      </c>
      <c r="M22" s="922" t="e">
        <f t="shared" si="0"/>
        <v>#N/A</v>
      </c>
      <c r="N22" s="928"/>
      <c r="O22" s="944"/>
      <c r="P22" s="944"/>
      <c r="Q22" s="944"/>
      <c r="R22" s="944"/>
    </row>
    <row r="23" spans="1:18" s="8" customFormat="1" ht="12.75" customHeight="1">
      <c r="A23" s="1003" t="e">
        <v>#N/A</v>
      </c>
      <c r="B23" s="1003" t="e">
        <v>#N/A</v>
      </c>
      <c r="C23" s="1003" t="e">
        <v>#N/A</v>
      </c>
      <c r="D23" s="922" t="e">
        <v>#N/A</v>
      </c>
      <c r="E23" s="928" t="e">
        <v>#N/A</v>
      </c>
      <c r="F23" s="49" t="s">
        <v>2354</v>
      </c>
      <c r="G23" s="58" t="s">
        <v>4601</v>
      </c>
      <c r="H23" s="928" t="e">
        <v>#N/A</v>
      </c>
      <c r="I23" s="928" t="e">
        <v>#N/A</v>
      </c>
      <c r="J23" s="928" t="e">
        <v>#N/A</v>
      </c>
      <c r="K23" s="922" t="e">
        <v>#N/A</v>
      </c>
      <c r="L23" s="928" t="e">
        <v>#N/A</v>
      </c>
      <c r="M23" s="922" t="e">
        <f t="shared" si="0"/>
        <v>#N/A</v>
      </c>
      <c r="N23" s="928"/>
      <c r="O23" s="944"/>
      <c r="P23" s="944"/>
      <c r="Q23" s="944"/>
      <c r="R23" s="944"/>
    </row>
    <row r="24" spans="1:18" s="8" customFormat="1" ht="12.75" customHeight="1">
      <c r="A24" s="1003" t="e">
        <v>#N/A</v>
      </c>
      <c r="B24" s="1003" t="e">
        <v>#N/A</v>
      </c>
      <c r="C24" s="1003" t="e">
        <v>#N/A</v>
      </c>
      <c r="D24" s="922" t="e">
        <v>#N/A</v>
      </c>
      <c r="E24" s="928" t="e">
        <v>#N/A</v>
      </c>
      <c r="F24" s="39" t="s">
        <v>3144</v>
      </c>
      <c r="G24" s="9" t="s">
        <v>4602</v>
      </c>
      <c r="H24" s="928" t="e">
        <v>#N/A</v>
      </c>
      <c r="I24" s="928" t="e">
        <v>#N/A</v>
      </c>
      <c r="J24" s="928" t="e">
        <v>#N/A</v>
      </c>
      <c r="K24" s="922" t="e">
        <v>#N/A</v>
      </c>
      <c r="L24" s="928" t="e">
        <v>#N/A</v>
      </c>
      <c r="M24" s="922" t="e">
        <f t="shared" si="0"/>
        <v>#N/A</v>
      </c>
      <c r="N24" s="928"/>
      <c r="O24" s="944"/>
      <c r="P24" s="944"/>
      <c r="Q24" s="944"/>
      <c r="R24" s="944"/>
    </row>
    <row r="25" spans="1:18" s="8" customFormat="1" ht="20.399999999999999">
      <c r="A25" s="828" t="e">
        <v>#N/A</v>
      </c>
      <c r="B25" s="828" t="e">
        <v>#N/A</v>
      </c>
      <c r="C25" s="828" t="e">
        <v>#N/A</v>
      </c>
      <c r="D25" s="923" t="e">
        <v>#N/A</v>
      </c>
      <c r="E25" s="929" t="e">
        <v>#N/A</v>
      </c>
      <c r="F25" s="49">
        <v>10</v>
      </c>
      <c r="G25" s="58" t="s">
        <v>4610</v>
      </c>
      <c r="H25" s="929" t="e">
        <v>#N/A</v>
      </c>
      <c r="I25" s="929" t="e">
        <v>#N/A</v>
      </c>
      <c r="J25" s="929" t="e">
        <v>#N/A</v>
      </c>
      <c r="K25" s="923" t="e">
        <v>#N/A</v>
      </c>
      <c r="L25" s="929" t="e">
        <v>#N/A</v>
      </c>
      <c r="M25" s="923" t="e">
        <f t="shared" si="0"/>
        <v>#N/A</v>
      </c>
      <c r="N25" s="929"/>
      <c r="O25" s="943"/>
      <c r="P25" s="943"/>
      <c r="Q25" s="943"/>
      <c r="R25" s="943"/>
    </row>
    <row r="26" spans="1:18" s="8" customFormat="1" ht="12.75" customHeight="1">
      <c r="A26" s="1002" t="s">
        <v>4611</v>
      </c>
      <c r="B26" s="1002" t="s">
        <v>4612</v>
      </c>
      <c r="C26" s="1002" t="s">
        <v>4613</v>
      </c>
      <c r="D26" s="921" t="s">
        <v>4614</v>
      </c>
      <c r="E26" s="927" t="s">
        <v>1213</v>
      </c>
      <c r="F26" s="49" t="s">
        <v>2339</v>
      </c>
      <c r="G26" s="58" t="s">
        <v>4595</v>
      </c>
      <c r="H26" s="927" t="s">
        <v>25</v>
      </c>
      <c r="I26" s="927" t="s">
        <v>2138</v>
      </c>
      <c r="J26" s="927" t="s">
        <v>2148</v>
      </c>
      <c r="K26" s="921" t="s">
        <v>4615</v>
      </c>
      <c r="L26" s="927" t="s">
        <v>195</v>
      </c>
      <c r="M26" s="921" t="str">
        <f t="shared" si="0"/>
        <v>CYP60411 - Record rejected - Newborn Blood Spot Test Outcome Status Code (Cystic Fibrosis) has incorrect data format. Local Patient Identifier (Extended)=&lt;C604901&gt;
CYP60412 - Warning - Newborn Blood Spot Test Outcome Status Code (Cystic Fibrosis) contains an invalid national code. Local Patient Identifier (Extended)=&lt;C604901&gt; Newborn Blood Spot Test Outcome Status Code (Cystic Fibrosis)=&lt;C604050&gt;
CYP60433 - Warning - Newborn Blood Spot Test Outcome Status Code (Cystic Fibrosis) is populated but Newborn Blood Spot Test Result Received Date is blank. Local Patient Identifier (Extended)=&lt;C604901&gt;</v>
      </c>
      <c r="N26" s="927"/>
      <c r="O26" s="942" t="s">
        <v>2140</v>
      </c>
      <c r="P26" s="942" t="s">
        <v>2140</v>
      </c>
      <c r="Q26" s="942" t="s">
        <v>2140</v>
      </c>
      <c r="R26" s="942" t="s">
        <v>32</v>
      </c>
    </row>
    <row r="27" spans="1:18" s="8" customFormat="1" ht="12.75" customHeight="1">
      <c r="A27" s="1003" t="e">
        <v>#N/A</v>
      </c>
      <c r="B27" s="1003" t="e">
        <v>#N/A</v>
      </c>
      <c r="C27" s="1003" t="e">
        <v>#N/A</v>
      </c>
      <c r="D27" s="922" t="e">
        <v>#N/A</v>
      </c>
      <c r="E27" s="928" t="e">
        <v>#N/A</v>
      </c>
      <c r="F27" s="49" t="s">
        <v>2342</v>
      </c>
      <c r="G27" s="58" t="s">
        <v>4597</v>
      </c>
      <c r="H27" s="928" t="e">
        <v>#N/A</v>
      </c>
      <c r="I27" s="928" t="e">
        <v>#N/A</v>
      </c>
      <c r="J27" s="928" t="e">
        <v>#N/A</v>
      </c>
      <c r="K27" s="922" t="e">
        <v>#N/A</v>
      </c>
      <c r="L27" s="928" t="e">
        <v>#N/A</v>
      </c>
      <c r="M27" s="922" t="e">
        <f t="shared" si="0"/>
        <v>#N/A</v>
      </c>
      <c r="N27" s="928"/>
      <c r="O27" s="944"/>
      <c r="P27" s="944"/>
      <c r="Q27" s="944"/>
      <c r="R27" s="944"/>
    </row>
    <row r="28" spans="1:18" s="8" customFormat="1" ht="12.75" customHeight="1">
      <c r="A28" s="1003" t="e">
        <v>#N/A</v>
      </c>
      <c r="B28" s="1003" t="e">
        <v>#N/A</v>
      </c>
      <c r="C28" s="1003" t="e">
        <v>#N/A</v>
      </c>
      <c r="D28" s="922" t="e">
        <v>#N/A</v>
      </c>
      <c r="E28" s="928" t="e">
        <v>#N/A</v>
      </c>
      <c r="F28" s="49" t="s">
        <v>2344</v>
      </c>
      <c r="G28" s="58" t="s">
        <v>4598</v>
      </c>
      <c r="H28" s="928" t="e">
        <v>#N/A</v>
      </c>
      <c r="I28" s="928" t="e">
        <v>#N/A</v>
      </c>
      <c r="J28" s="928" t="e">
        <v>#N/A</v>
      </c>
      <c r="K28" s="922" t="e">
        <v>#N/A</v>
      </c>
      <c r="L28" s="928" t="e">
        <v>#N/A</v>
      </c>
      <c r="M28" s="922" t="e">
        <f t="shared" si="0"/>
        <v>#N/A</v>
      </c>
      <c r="N28" s="928"/>
      <c r="O28" s="944"/>
      <c r="P28" s="944"/>
      <c r="Q28" s="944"/>
      <c r="R28" s="944"/>
    </row>
    <row r="29" spans="1:18" s="8" customFormat="1" ht="12.75" customHeight="1">
      <c r="A29" s="1003" t="e">
        <v>#N/A</v>
      </c>
      <c r="B29" s="1003" t="e">
        <v>#N/A</v>
      </c>
      <c r="C29" s="1003" t="e">
        <v>#N/A</v>
      </c>
      <c r="D29" s="922" t="e">
        <v>#N/A</v>
      </c>
      <c r="E29" s="928" t="e">
        <v>#N/A</v>
      </c>
      <c r="F29" s="49" t="s">
        <v>2346</v>
      </c>
      <c r="G29" s="58" t="s">
        <v>4599</v>
      </c>
      <c r="H29" s="928" t="e">
        <v>#N/A</v>
      </c>
      <c r="I29" s="928" t="e">
        <v>#N/A</v>
      </c>
      <c r="J29" s="928" t="e">
        <v>#N/A</v>
      </c>
      <c r="K29" s="922" t="e">
        <v>#N/A</v>
      </c>
      <c r="L29" s="928" t="e">
        <v>#N/A</v>
      </c>
      <c r="M29" s="922" t="e">
        <f t="shared" si="0"/>
        <v>#N/A</v>
      </c>
      <c r="N29" s="928"/>
      <c r="O29" s="944"/>
      <c r="P29" s="944"/>
      <c r="Q29" s="944"/>
      <c r="R29" s="944"/>
    </row>
    <row r="30" spans="1:18" s="8" customFormat="1" ht="12.75" customHeight="1">
      <c r="A30" s="1003" t="e">
        <v>#N/A</v>
      </c>
      <c r="B30" s="1003" t="e">
        <v>#N/A</v>
      </c>
      <c r="C30" s="1003" t="e">
        <v>#N/A</v>
      </c>
      <c r="D30" s="922" t="e">
        <v>#N/A</v>
      </c>
      <c r="E30" s="928" t="e">
        <v>#N/A</v>
      </c>
      <c r="F30" s="49" t="s">
        <v>2348</v>
      </c>
      <c r="G30" s="58" t="s">
        <v>4608</v>
      </c>
      <c r="H30" s="928" t="e">
        <v>#N/A</v>
      </c>
      <c r="I30" s="928" t="e">
        <v>#N/A</v>
      </c>
      <c r="J30" s="928" t="e">
        <v>#N/A</v>
      </c>
      <c r="K30" s="922" t="e">
        <v>#N/A</v>
      </c>
      <c r="L30" s="928" t="e">
        <v>#N/A</v>
      </c>
      <c r="M30" s="922" t="e">
        <f t="shared" si="0"/>
        <v>#N/A</v>
      </c>
      <c r="N30" s="928"/>
      <c r="O30" s="944"/>
      <c r="P30" s="944"/>
      <c r="Q30" s="944"/>
      <c r="R30" s="944"/>
    </row>
    <row r="31" spans="1:18" s="8" customFormat="1" ht="20.399999999999999">
      <c r="A31" s="1003" t="e">
        <v>#N/A</v>
      </c>
      <c r="B31" s="1003" t="e">
        <v>#N/A</v>
      </c>
      <c r="C31" s="1003" t="e">
        <v>#N/A</v>
      </c>
      <c r="D31" s="922" t="e">
        <v>#N/A</v>
      </c>
      <c r="E31" s="928" t="e">
        <v>#N/A</v>
      </c>
      <c r="F31" s="49" t="s">
        <v>2352</v>
      </c>
      <c r="G31" s="58" t="s">
        <v>4600</v>
      </c>
      <c r="H31" s="928" t="e">
        <v>#N/A</v>
      </c>
      <c r="I31" s="928" t="e">
        <v>#N/A</v>
      </c>
      <c r="J31" s="928" t="e">
        <v>#N/A</v>
      </c>
      <c r="K31" s="922" t="e">
        <v>#N/A</v>
      </c>
      <c r="L31" s="928" t="e">
        <v>#N/A</v>
      </c>
      <c r="M31" s="922" t="e">
        <f t="shared" si="0"/>
        <v>#N/A</v>
      </c>
      <c r="N31" s="928"/>
      <c r="O31" s="944"/>
      <c r="P31" s="944"/>
      <c r="Q31" s="944"/>
      <c r="R31" s="944"/>
    </row>
    <row r="32" spans="1:18" s="8" customFormat="1" ht="12.75" customHeight="1">
      <c r="A32" s="1003" t="e">
        <v>#N/A</v>
      </c>
      <c r="B32" s="1003" t="e">
        <v>#N/A</v>
      </c>
      <c r="C32" s="1003" t="e">
        <v>#N/A</v>
      </c>
      <c r="D32" s="922" t="e">
        <v>#N/A</v>
      </c>
      <c r="E32" s="928" t="e">
        <v>#N/A</v>
      </c>
      <c r="F32" s="49" t="s">
        <v>2354</v>
      </c>
      <c r="G32" s="58" t="s">
        <v>4601</v>
      </c>
      <c r="H32" s="928" t="e">
        <v>#N/A</v>
      </c>
      <c r="I32" s="928" t="e">
        <v>#N/A</v>
      </c>
      <c r="J32" s="928" t="e">
        <v>#N/A</v>
      </c>
      <c r="K32" s="922" t="e">
        <v>#N/A</v>
      </c>
      <c r="L32" s="928" t="e">
        <v>#N/A</v>
      </c>
      <c r="M32" s="922" t="e">
        <f t="shared" si="0"/>
        <v>#N/A</v>
      </c>
      <c r="N32" s="928"/>
      <c r="O32" s="944"/>
      <c r="P32" s="944"/>
      <c r="Q32" s="944"/>
      <c r="R32" s="944"/>
    </row>
    <row r="33" spans="1:18" s="8" customFormat="1" ht="12.75" customHeight="1">
      <c r="A33" s="1003" t="e">
        <v>#N/A</v>
      </c>
      <c r="B33" s="1003" t="e">
        <v>#N/A</v>
      </c>
      <c r="C33" s="828" t="e">
        <v>#N/A</v>
      </c>
      <c r="D33" s="922" t="e">
        <v>#N/A</v>
      </c>
      <c r="E33" s="928" t="e">
        <v>#N/A</v>
      </c>
      <c r="F33" s="39" t="s">
        <v>3144</v>
      </c>
      <c r="G33" s="9" t="s">
        <v>4602</v>
      </c>
      <c r="H33" s="928" t="e">
        <v>#N/A</v>
      </c>
      <c r="I33" s="928" t="e">
        <v>#N/A</v>
      </c>
      <c r="J33" s="928" t="e">
        <v>#N/A</v>
      </c>
      <c r="K33" s="922" t="e">
        <v>#N/A</v>
      </c>
      <c r="L33" s="929" t="e">
        <v>#N/A</v>
      </c>
      <c r="M33" s="923" t="e">
        <f t="shared" si="0"/>
        <v>#N/A</v>
      </c>
      <c r="N33" s="929"/>
      <c r="O33" s="943"/>
      <c r="P33" s="943"/>
      <c r="Q33" s="943"/>
      <c r="R33" s="943"/>
    </row>
    <row r="34" spans="1:18" s="8" customFormat="1" ht="10.199999999999999">
      <c r="A34" s="1002" t="s">
        <v>4616</v>
      </c>
      <c r="B34" s="1002" t="s">
        <v>4617</v>
      </c>
      <c r="C34" s="1002" t="s">
        <v>4618</v>
      </c>
      <c r="D34" s="921" t="s">
        <v>4619</v>
      </c>
      <c r="E34" s="927" t="s">
        <v>1213</v>
      </c>
      <c r="F34" s="49" t="s">
        <v>2339</v>
      </c>
      <c r="G34" s="58" t="s">
        <v>4595</v>
      </c>
      <c r="H34" s="927" t="s">
        <v>25</v>
      </c>
      <c r="I34" s="927" t="s">
        <v>2138</v>
      </c>
      <c r="J34" s="927" t="s">
        <v>2148</v>
      </c>
      <c r="K34" s="921" t="s">
        <v>4620</v>
      </c>
      <c r="L34" s="927" t="s">
        <v>195</v>
      </c>
      <c r="M34" s="921" t="str">
        <f t="shared" si="0"/>
        <v>CYP60413 - Record rejected - Newborn Blood Spot Test Outcome Status Code (Congenital Hypothyroidism) has incorrect data format. Local Patient Identifier (Extended)=&lt;C604901&gt;
CYP60414 - Warning - Newborn Blood Spot Test Outcome Status Code (Congenital Hypothyroidism) contains an invalid national code. Local Patient Identifier (Extended)=&lt;C604901&gt; Newborn Blood Spot Test Outcome Status Code (Congenital Hypothyroidism)=&lt;C604060&gt;
CYP60434 - Warning - Newborn Blood Spot Test Outcome Status Code (Congenital Hypothyroidism) is populated but Newborn Blood Spot Test Result Received Date is blank. Local Patient Identifier (Extended)=&lt;C604901&gt;</v>
      </c>
      <c r="N34" s="945"/>
      <c r="O34" s="942" t="s">
        <v>2140</v>
      </c>
      <c r="P34" s="942" t="s">
        <v>2140</v>
      </c>
      <c r="Q34" s="942" t="s">
        <v>2140</v>
      </c>
      <c r="R34" s="942" t="s">
        <v>32</v>
      </c>
    </row>
    <row r="35" spans="1:18" s="8" customFormat="1" ht="13.5" customHeight="1">
      <c r="A35" s="1003" t="e">
        <v>#N/A</v>
      </c>
      <c r="B35" s="1003" t="e">
        <v>#N/A</v>
      </c>
      <c r="C35" s="1003" t="e">
        <v>#N/A</v>
      </c>
      <c r="D35" s="922" t="e">
        <v>#N/A</v>
      </c>
      <c r="E35" s="928" t="e">
        <v>#N/A</v>
      </c>
      <c r="F35" s="49" t="s">
        <v>2342</v>
      </c>
      <c r="G35" s="58" t="s">
        <v>4597</v>
      </c>
      <c r="H35" s="928" t="e">
        <v>#N/A</v>
      </c>
      <c r="I35" s="928" t="e">
        <v>#N/A</v>
      </c>
      <c r="J35" s="928" t="e">
        <v>#N/A</v>
      </c>
      <c r="K35" s="922" t="e">
        <v>#N/A</v>
      </c>
      <c r="L35" s="928" t="e">
        <v>#N/A</v>
      </c>
      <c r="M35" s="922" t="e">
        <f t="shared" si="0"/>
        <v>#N/A</v>
      </c>
      <c r="N35" s="946"/>
      <c r="O35" s="944"/>
      <c r="P35" s="944"/>
      <c r="Q35" s="944"/>
      <c r="R35" s="944"/>
    </row>
    <row r="36" spans="1:18" s="8" customFormat="1" ht="13.5" customHeight="1">
      <c r="A36" s="1003" t="e">
        <v>#N/A</v>
      </c>
      <c r="B36" s="1003" t="e">
        <v>#N/A</v>
      </c>
      <c r="C36" s="1003" t="e">
        <v>#N/A</v>
      </c>
      <c r="D36" s="922" t="e">
        <v>#N/A</v>
      </c>
      <c r="E36" s="928" t="e">
        <v>#N/A</v>
      </c>
      <c r="F36" s="49" t="s">
        <v>2344</v>
      </c>
      <c r="G36" s="58" t="s">
        <v>4598</v>
      </c>
      <c r="H36" s="928" t="e">
        <v>#N/A</v>
      </c>
      <c r="I36" s="928" t="e">
        <v>#N/A</v>
      </c>
      <c r="J36" s="928" t="e">
        <v>#N/A</v>
      </c>
      <c r="K36" s="922" t="e">
        <v>#N/A</v>
      </c>
      <c r="L36" s="928" t="e">
        <v>#N/A</v>
      </c>
      <c r="M36" s="922" t="e">
        <f t="shared" si="0"/>
        <v>#N/A</v>
      </c>
      <c r="N36" s="946"/>
      <c r="O36" s="944"/>
      <c r="P36" s="944"/>
      <c r="Q36" s="944"/>
      <c r="R36" s="944"/>
    </row>
    <row r="37" spans="1:18" s="8" customFormat="1" ht="14.25" customHeight="1">
      <c r="A37" s="1003" t="e">
        <v>#N/A</v>
      </c>
      <c r="B37" s="1003" t="e">
        <v>#N/A</v>
      </c>
      <c r="C37" s="1003" t="e">
        <v>#N/A</v>
      </c>
      <c r="D37" s="922" t="e">
        <v>#N/A</v>
      </c>
      <c r="E37" s="928" t="e">
        <v>#N/A</v>
      </c>
      <c r="F37" s="49" t="s">
        <v>2346</v>
      </c>
      <c r="G37" s="58" t="s">
        <v>4599</v>
      </c>
      <c r="H37" s="928" t="e">
        <v>#N/A</v>
      </c>
      <c r="I37" s="928" t="e">
        <v>#N/A</v>
      </c>
      <c r="J37" s="928" t="e">
        <v>#N/A</v>
      </c>
      <c r="K37" s="922" t="e">
        <v>#N/A</v>
      </c>
      <c r="L37" s="928" t="e">
        <v>#N/A</v>
      </c>
      <c r="M37" s="922" t="e">
        <f t="shared" si="0"/>
        <v>#N/A</v>
      </c>
      <c r="N37" s="946"/>
      <c r="O37" s="944"/>
      <c r="P37" s="944"/>
      <c r="Q37" s="944"/>
      <c r="R37" s="944"/>
    </row>
    <row r="38" spans="1:18" s="8" customFormat="1" ht="21.75" customHeight="1">
      <c r="A38" s="1003" t="e">
        <v>#N/A</v>
      </c>
      <c r="B38" s="1003" t="e">
        <v>#N/A</v>
      </c>
      <c r="C38" s="1003" t="e">
        <v>#N/A</v>
      </c>
      <c r="D38" s="922" t="e">
        <v>#N/A</v>
      </c>
      <c r="E38" s="928" t="e">
        <v>#N/A</v>
      </c>
      <c r="F38" s="49" t="s">
        <v>2352</v>
      </c>
      <c r="G38" s="58" t="s">
        <v>4600</v>
      </c>
      <c r="H38" s="928" t="e">
        <v>#N/A</v>
      </c>
      <c r="I38" s="928" t="e">
        <v>#N/A</v>
      </c>
      <c r="J38" s="928" t="e">
        <v>#N/A</v>
      </c>
      <c r="K38" s="922" t="e">
        <v>#N/A</v>
      </c>
      <c r="L38" s="928" t="e">
        <v>#N/A</v>
      </c>
      <c r="M38" s="922" t="e">
        <f t="shared" ref="M38:M69" si="1">IF(VLOOKUP($A38,MDI,20,0)=0,"",VLOOKUP($A38,MDI,20,0))</f>
        <v>#N/A</v>
      </c>
      <c r="N38" s="946"/>
      <c r="O38" s="944"/>
      <c r="P38" s="944"/>
      <c r="Q38" s="944"/>
      <c r="R38" s="944"/>
    </row>
    <row r="39" spans="1:18" s="8" customFormat="1" ht="12.75" customHeight="1">
      <c r="A39" s="1003" t="e">
        <v>#N/A</v>
      </c>
      <c r="B39" s="1003" t="e">
        <v>#N/A</v>
      </c>
      <c r="C39" s="1003" t="e">
        <v>#N/A</v>
      </c>
      <c r="D39" s="922" t="e">
        <v>#N/A</v>
      </c>
      <c r="E39" s="928" t="e">
        <v>#N/A</v>
      </c>
      <c r="F39" s="49" t="s">
        <v>2354</v>
      </c>
      <c r="G39" s="58" t="s">
        <v>4601</v>
      </c>
      <c r="H39" s="928" t="e">
        <v>#N/A</v>
      </c>
      <c r="I39" s="928" t="e">
        <v>#N/A</v>
      </c>
      <c r="J39" s="928" t="e">
        <v>#N/A</v>
      </c>
      <c r="K39" s="922" t="e">
        <v>#N/A</v>
      </c>
      <c r="L39" s="928" t="e">
        <v>#N/A</v>
      </c>
      <c r="M39" s="922" t="e">
        <f t="shared" si="1"/>
        <v>#N/A</v>
      </c>
      <c r="N39" s="946"/>
      <c r="O39" s="944"/>
      <c r="P39" s="944"/>
      <c r="Q39" s="944"/>
      <c r="R39" s="944"/>
    </row>
    <row r="40" spans="1:18" s="8" customFormat="1" ht="12.75" customHeight="1">
      <c r="A40" s="1003" t="e">
        <v>#N/A</v>
      </c>
      <c r="B40" s="1003" t="e">
        <v>#N/A</v>
      </c>
      <c r="C40" s="828" t="e">
        <v>#N/A</v>
      </c>
      <c r="D40" s="922" t="e">
        <v>#N/A</v>
      </c>
      <c r="E40" s="928" t="e">
        <v>#N/A</v>
      </c>
      <c r="F40" s="39" t="s">
        <v>3144</v>
      </c>
      <c r="G40" s="9" t="s">
        <v>4602</v>
      </c>
      <c r="H40" s="928" t="e">
        <v>#N/A</v>
      </c>
      <c r="I40" s="928" t="e">
        <v>#N/A</v>
      </c>
      <c r="J40" s="928" t="e">
        <v>#N/A</v>
      </c>
      <c r="K40" s="922" t="e">
        <v>#N/A</v>
      </c>
      <c r="L40" s="929" t="e">
        <v>#N/A</v>
      </c>
      <c r="M40" s="923" t="e">
        <f t="shared" si="1"/>
        <v>#N/A</v>
      </c>
      <c r="N40" s="947"/>
      <c r="O40" s="943"/>
      <c r="P40" s="943"/>
      <c r="Q40" s="943"/>
      <c r="R40" s="943"/>
    </row>
    <row r="41" spans="1:18" s="8" customFormat="1" ht="15" customHeight="1">
      <c r="A41" s="1002" t="s">
        <v>4621</v>
      </c>
      <c r="B41" s="1002" t="s">
        <v>4622</v>
      </c>
      <c r="C41" s="1002" t="s">
        <v>4623</v>
      </c>
      <c r="D41" s="921" t="s">
        <v>4624</v>
      </c>
      <c r="E41" s="927" t="s">
        <v>1213</v>
      </c>
      <c r="F41" s="49" t="s">
        <v>2339</v>
      </c>
      <c r="G41" s="58" t="s">
        <v>4595</v>
      </c>
      <c r="H41" s="936" t="s">
        <v>25</v>
      </c>
      <c r="I41" s="936" t="s">
        <v>2138</v>
      </c>
      <c r="J41" s="936" t="s">
        <v>2148</v>
      </c>
      <c r="K41" s="935" t="s">
        <v>4625</v>
      </c>
      <c r="L41" s="927" t="s">
        <v>195</v>
      </c>
      <c r="M41" s="921" t="str">
        <f t="shared" si="1"/>
        <v>CYP60415 - Record rejected - Newborn Blood Spot Test Outcome Status Code (Medium Chain ACYL-COA Dehydrogenase Deficiency) has incorrect data format. Local Patient Identifier (Extended)=&lt;C604901&gt;
CYP60416 - Warning - Newborn Blood Spot Test Outcome Status Code (Medium Chain ACYL-COA Dehydrogenase Deficiency) contains an invalid national code. Local Patient Identifier (Extended)=&lt;C604901&gt; Newborn Blood Spot Test Outcome Status Code (Medium Chain ACYL-COA Dehydrogenase Deficiency)=&lt;C604070&gt;
CYP60435 - Warning - Newborn Blood Spot Test Outcome Status Code (Medium Chain ACYL-COA Dehydrogenase Deficiency) is populated but Newborn Blood Spot Test Result Received Date is blank. Local Patient Identifier (Extended)=&lt;C604901&gt;</v>
      </c>
      <c r="N41" s="945"/>
      <c r="O41" s="942" t="s">
        <v>2140</v>
      </c>
      <c r="P41" s="942" t="s">
        <v>2140</v>
      </c>
      <c r="Q41" s="942" t="s">
        <v>2140</v>
      </c>
      <c r="R41" s="942" t="s">
        <v>32</v>
      </c>
    </row>
    <row r="42" spans="1:18" s="8" customFormat="1" ht="15" customHeight="1">
      <c r="A42" s="1003" t="e">
        <v>#N/A</v>
      </c>
      <c r="B42" s="1003" t="e">
        <v>#N/A</v>
      </c>
      <c r="C42" s="1003" t="e">
        <v>#N/A</v>
      </c>
      <c r="D42" s="922" t="e">
        <v>#N/A</v>
      </c>
      <c r="E42" s="928" t="e">
        <v>#N/A</v>
      </c>
      <c r="F42" s="49" t="s">
        <v>2342</v>
      </c>
      <c r="G42" s="58" t="s">
        <v>4597</v>
      </c>
      <c r="H42" s="936" t="e">
        <v>#N/A</v>
      </c>
      <c r="I42" s="936" t="e">
        <v>#N/A</v>
      </c>
      <c r="J42" s="936" t="e">
        <v>#N/A</v>
      </c>
      <c r="K42" s="935" t="e">
        <v>#N/A</v>
      </c>
      <c r="L42" s="928" t="e">
        <v>#N/A</v>
      </c>
      <c r="M42" s="922" t="e">
        <f t="shared" si="1"/>
        <v>#N/A</v>
      </c>
      <c r="N42" s="946"/>
      <c r="O42" s="944"/>
      <c r="P42" s="944"/>
      <c r="Q42" s="944"/>
      <c r="R42" s="944"/>
    </row>
    <row r="43" spans="1:18" s="8" customFormat="1" ht="14.25" customHeight="1">
      <c r="A43" s="1003" t="e">
        <v>#N/A</v>
      </c>
      <c r="B43" s="1003" t="e">
        <v>#N/A</v>
      </c>
      <c r="C43" s="1003" t="e">
        <v>#N/A</v>
      </c>
      <c r="D43" s="922" t="e">
        <v>#N/A</v>
      </c>
      <c r="E43" s="928" t="e">
        <v>#N/A</v>
      </c>
      <c r="F43" s="49" t="s">
        <v>2344</v>
      </c>
      <c r="G43" s="58" t="s">
        <v>4598</v>
      </c>
      <c r="H43" s="936" t="e">
        <v>#N/A</v>
      </c>
      <c r="I43" s="936" t="e">
        <v>#N/A</v>
      </c>
      <c r="J43" s="936" t="e">
        <v>#N/A</v>
      </c>
      <c r="K43" s="935" t="e">
        <v>#N/A</v>
      </c>
      <c r="L43" s="928" t="e">
        <v>#N/A</v>
      </c>
      <c r="M43" s="922" t="e">
        <f t="shared" si="1"/>
        <v>#N/A</v>
      </c>
      <c r="N43" s="946"/>
      <c r="O43" s="944"/>
      <c r="P43" s="944"/>
      <c r="Q43" s="944"/>
      <c r="R43" s="944"/>
    </row>
    <row r="44" spans="1:18" s="8" customFormat="1" ht="15" customHeight="1">
      <c r="A44" s="1003" t="e">
        <v>#N/A</v>
      </c>
      <c r="B44" s="1003" t="e">
        <v>#N/A</v>
      </c>
      <c r="C44" s="1003" t="e">
        <v>#N/A</v>
      </c>
      <c r="D44" s="922" t="e">
        <v>#N/A</v>
      </c>
      <c r="E44" s="928" t="e">
        <v>#N/A</v>
      </c>
      <c r="F44" s="49" t="s">
        <v>2346</v>
      </c>
      <c r="G44" s="58" t="s">
        <v>4599</v>
      </c>
      <c r="H44" s="936" t="e">
        <v>#N/A</v>
      </c>
      <c r="I44" s="936" t="e">
        <v>#N/A</v>
      </c>
      <c r="J44" s="936" t="e">
        <v>#N/A</v>
      </c>
      <c r="K44" s="935" t="e">
        <v>#N/A</v>
      </c>
      <c r="L44" s="928" t="e">
        <v>#N/A</v>
      </c>
      <c r="M44" s="922" t="e">
        <f t="shared" si="1"/>
        <v>#N/A</v>
      </c>
      <c r="N44" s="946"/>
      <c r="O44" s="944"/>
      <c r="P44" s="944"/>
      <c r="Q44" s="944"/>
      <c r="R44" s="944"/>
    </row>
    <row r="45" spans="1:18" s="8" customFormat="1" ht="15" customHeight="1">
      <c r="A45" s="1003" t="e">
        <v>#N/A</v>
      </c>
      <c r="B45" s="1003" t="e">
        <v>#N/A</v>
      </c>
      <c r="C45" s="1003" t="e">
        <v>#N/A</v>
      </c>
      <c r="D45" s="922" t="e">
        <v>#N/A</v>
      </c>
      <c r="E45" s="928" t="e">
        <v>#N/A</v>
      </c>
      <c r="F45" s="49" t="s">
        <v>2348</v>
      </c>
      <c r="G45" s="58" t="s">
        <v>4608</v>
      </c>
      <c r="H45" s="936" t="e">
        <v>#N/A</v>
      </c>
      <c r="I45" s="936" t="e">
        <v>#N/A</v>
      </c>
      <c r="J45" s="936" t="e">
        <v>#N/A</v>
      </c>
      <c r="K45" s="935" t="e">
        <v>#N/A</v>
      </c>
      <c r="L45" s="928" t="e">
        <v>#N/A</v>
      </c>
      <c r="M45" s="922" t="e">
        <f t="shared" si="1"/>
        <v>#N/A</v>
      </c>
      <c r="N45" s="946"/>
      <c r="O45" s="944"/>
      <c r="P45" s="944"/>
      <c r="Q45" s="944"/>
      <c r="R45" s="944"/>
    </row>
    <row r="46" spans="1:18" s="8" customFormat="1" ht="21.75" customHeight="1">
      <c r="A46" s="1003" t="e">
        <v>#N/A</v>
      </c>
      <c r="B46" s="1003" t="e">
        <v>#N/A</v>
      </c>
      <c r="C46" s="1003" t="e">
        <v>#N/A</v>
      </c>
      <c r="D46" s="922" t="e">
        <v>#N/A</v>
      </c>
      <c r="E46" s="928" t="e">
        <v>#N/A</v>
      </c>
      <c r="F46" s="49" t="s">
        <v>2352</v>
      </c>
      <c r="G46" s="58" t="s">
        <v>4600</v>
      </c>
      <c r="H46" s="936" t="e">
        <v>#N/A</v>
      </c>
      <c r="I46" s="936" t="e">
        <v>#N/A</v>
      </c>
      <c r="J46" s="936" t="e">
        <v>#N/A</v>
      </c>
      <c r="K46" s="935" t="e">
        <v>#N/A</v>
      </c>
      <c r="L46" s="928" t="e">
        <v>#N/A</v>
      </c>
      <c r="M46" s="922" t="e">
        <f t="shared" si="1"/>
        <v>#N/A</v>
      </c>
      <c r="N46" s="946"/>
      <c r="O46" s="944"/>
      <c r="P46" s="944"/>
      <c r="Q46" s="944"/>
      <c r="R46" s="944"/>
    </row>
    <row r="47" spans="1:18" s="8" customFormat="1" ht="15" customHeight="1">
      <c r="A47" s="1003" t="e">
        <v>#N/A</v>
      </c>
      <c r="B47" s="1003" t="e">
        <v>#N/A</v>
      </c>
      <c r="C47" s="1003" t="e">
        <v>#N/A</v>
      </c>
      <c r="D47" s="922" t="e">
        <v>#N/A</v>
      </c>
      <c r="E47" s="928" t="e">
        <v>#N/A</v>
      </c>
      <c r="F47" s="49" t="s">
        <v>2354</v>
      </c>
      <c r="G47" s="58" t="s">
        <v>4601</v>
      </c>
      <c r="H47" s="936" t="e">
        <v>#N/A</v>
      </c>
      <c r="I47" s="936" t="e">
        <v>#N/A</v>
      </c>
      <c r="J47" s="936" t="e">
        <v>#N/A</v>
      </c>
      <c r="K47" s="935" t="e">
        <v>#N/A</v>
      </c>
      <c r="L47" s="928" t="e">
        <v>#N/A</v>
      </c>
      <c r="M47" s="922" t="e">
        <f t="shared" si="1"/>
        <v>#N/A</v>
      </c>
      <c r="N47" s="946"/>
      <c r="O47" s="944"/>
      <c r="P47" s="944"/>
      <c r="Q47" s="944"/>
      <c r="R47" s="944"/>
    </row>
    <row r="48" spans="1:18" s="8" customFormat="1" ht="12.75" customHeight="1">
      <c r="A48" s="1003" t="e">
        <v>#N/A</v>
      </c>
      <c r="B48" s="1003" t="e">
        <v>#N/A</v>
      </c>
      <c r="C48" s="828" t="e">
        <v>#N/A</v>
      </c>
      <c r="D48" s="922" t="e">
        <v>#N/A</v>
      </c>
      <c r="E48" s="928" t="e">
        <v>#N/A</v>
      </c>
      <c r="F48" s="49" t="s">
        <v>3144</v>
      </c>
      <c r="G48" s="58" t="s">
        <v>4602</v>
      </c>
      <c r="H48" s="936" t="e">
        <v>#N/A</v>
      </c>
      <c r="I48" s="936" t="e">
        <v>#N/A</v>
      </c>
      <c r="J48" s="936" t="e">
        <v>#N/A</v>
      </c>
      <c r="K48" s="935" t="e">
        <v>#N/A</v>
      </c>
      <c r="L48" s="929" t="e">
        <v>#N/A</v>
      </c>
      <c r="M48" s="923" t="e">
        <f t="shared" si="1"/>
        <v>#N/A</v>
      </c>
      <c r="N48" s="947"/>
      <c r="O48" s="943"/>
      <c r="P48" s="943"/>
      <c r="Q48" s="943"/>
      <c r="R48" s="943"/>
    </row>
    <row r="49" spans="1:18" s="8" customFormat="1" ht="10.199999999999999">
      <c r="A49" s="1002" t="s">
        <v>4626</v>
      </c>
      <c r="B49" s="1002" t="s">
        <v>4627</v>
      </c>
      <c r="C49" s="1002" t="s">
        <v>4628</v>
      </c>
      <c r="D49" s="921" t="s">
        <v>4629</v>
      </c>
      <c r="E49" s="927" t="s">
        <v>1213</v>
      </c>
      <c r="F49" s="49" t="s">
        <v>2339</v>
      </c>
      <c r="G49" s="58" t="s">
        <v>4595</v>
      </c>
      <c r="H49" s="927" t="s">
        <v>25</v>
      </c>
      <c r="I49" s="927" t="s">
        <v>2138</v>
      </c>
      <c r="J49" s="927" t="s">
        <v>2148</v>
      </c>
      <c r="K49" s="921" t="s">
        <v>4630</v>
      </c>
      <c r="L49" s="927" t="s">
        <v>195</v>
      </c>
      <c r="M49" s="921" t="str">
        <f t="shared" si="1"/>
        <v>CYP60419 - Record rejected - Newborn Blood Spot Test Outcome Status Code (Homocystinuria) has incorrect data format. Local Patient Identifier (Extended)=&lt;C604901&gt;
CYP60420 - Warning - Newborn Blood Spot Test Outcome Status Code (Homocystinuria) contains an invalid national code. Local Patient Identifier (Extended)=&lt;C604901&gt; Newborn Blood Spot Test Outcome Status Code (Homocystinuria)=&lt;C604080&gt;
CYP60436 - Warning - Newborn Blood Spot Test Outcome Status Code (Homocystinuria) is populated but Newborn Blood Spot Test Result Received Date is blank. Local Patient Identifier (Extended)=&lt;C604901&gt;</v>
      </c>
      <c r="N49" s="945"/>
      <c r="O49" s="942" t="s">
        <v>2140</v>
      </c>
      <c r="P49" s="942" t="s">
        <v>2140</v>
      </c>
      <c r="Q49" s="942" t="s">
        <v>2140</v>
      </c>
      <c r="R49" s="942" t="s">
        <v>32</v>
      </c>
    </row>
    <row r="50" spans="1:18" s="8" customFormat="1" ht="12.75" customHeight="1">
      <c r="A50" s="1003" t="e">
        <v>#N/A</v>
      </c>
      <c r="B50" s="1003" t="e">
        <v>#N/A</v>
      </c>
      <c r="C50" s="1003" t="e">
        <v>#N/A</v>
      </c>
      <c r="D50" s="922" t="e">
        <v>#N/A</v>
      </c>
      <c r="E50" s="928" t="e">
        <v>#N/A</v>
      </c>
      <c r="F50" s="49" t="s">
        <v>2342</v>
      </c>
      <c r="G50" s="58" t="s">
        <v>4597</v>
      </c>
      <c r="H50" s="928" t="e">
        <v>#N/A</v>
      </c>
      <c r="I50" s="928" t="e">
        <v>#N/A</v>
      </c>
      <c r="J50" s="928" t="e">
        <v>#N/A</v>
      </c>
      <c r="K50" s="922" t="e">
        <v>#N/A</v>
      </c>
      <c r="L50" s="928" t="e">
        <v>#N/A</v>
      </c>
      <c r="M50" s="922" t="e">
        <f t="shared" si="1"/>
        <v>#N/A</v>
      </c>
      <c r="N50" s="946"/>
      <c r="O50" s="944"/>
      <c r="P50" s="944"/>
      <c r="Q50" s="944"/>
      <c r="R50" s="944"/>
    </row>
    <row r="51" spans="1:18" s="8" customFormat="1" ht="15" customHeight="1">
      <c r="A51" s="1003" t="e">
        <v>#N/A</v>
      </c>
      <c r="B51" s="1003" t="e">
        <v>#N/A</v>
      </c>
      <c r="C51" s="1003" t="e">
        <v>#N/A</v>
      </c>
      <c r="D51" s="922" t="e">
        <v>#N/A</v>
      </c>
      <c r="E51" s="928" t="e">
        <v>#N/A</v>
      </c>
      <c r="F51" s="49" t="s">
        <v>2344</v>
      </c>
      <c r="G51" s="58" t="s">
        <v>4598</v>
      </c>
      <c r="H51" s="928" t="e">
        <v>#N/A</v>
      </c>
      <c r="I51" s="928" t="e">
        <v>#N/A</v>
      </c>
      <c r="J51" s="928" t="e">
        <v>#N/A</v>
      </c>
      <c r="K51" s="922" t="e">
        <v>#N/A</v>
      </c>
      <c r="L51" s="928" t="e">
        <v>#N/A</v>
      </c>
      <c r="M51" s="922" t="e">
        <f t="shared" si="1"/>
        <v>#N/A</v>
      </c>
      <c r="N51" s="946"/>
      <c r="O51" s="944"/>
      <c r="P51" s="944"/>
      <c r="Q51" s="944"/>
      <c r="R51" s="944"/>
    </row>
    <row r="52" spans="1:18" s="8" customFormat="1" ht="12.75" customHeight="1">
      <c r="A52" s="1003" t="e">
        <v>#N/A</v>
      </c>
      <c r="B52" s="1003" t="e">
        <v>#N/A</v>
      </c>
      <c r="C52" s="1003" t="e">
        <v>#N/A</v>
      </c>
      <c r="D52" s="922" t="e">
        <v>#N/A</v>
      </c>
      <c r="E52" s="928" t="e">
        <v>#N/A</v>
      </c>
      <c r="F52" s="49" t="s">
        <v>2346</v>
      </c>
      <c r="G52" s="58" t="s">
        <v>4599</v>
      </c>
      <c r="H52" s="928" t="e">
        <v>#N/A</v>
      </c>
      <c r="I52" s="928" t="e">
        <v>#N/A</v>
      </c>
      <c r="J52" s="928" t="e">
        <v>#N/A</v>
      </c>
      <c r="K52" s="922" t="e">
        <v>#N/A</v>
      </c>
      <c r="L52" s="928" t="e">
        <v>#N/A</v>
      </c>
      <c r="M52" s="922" t="e">
        <f t="shared" si="1"/>
        <v>#N/A</v>
      </c>
      <c r="N52" s="946"/>
      <c r="O52" s="944"/>
      <c r="P52" s="944"/>
      <c r="Q52" s="944"/>
      <c r="R52" s="944"/>
    </row>
    <row r="53" spans="1:18" s="8" customFormat="1" ht="22.5" customHeight="1">
      <c r="A53" s="1003" t="e">
        <v>#N/A</v>
      </c>
      <c r="B53" s="1003" t="e">
        <v>#N/A</v>
      </c>
      <c r="C53" s="1003" t="e">
        <v>#N/A</v>
      </c>
      <c r="D53" s="922" t="e">
        <v>#N/A</v>
      </c>
      <c r="E53" s="928" t="e">
        <v>#N/A</v>
      </c>
      <c r="F53" s="49" t="s">
        <v>2352</v>
      </c>
      <c r="G53" s="58" t="s">
        <v>4600</v>
      </c>
      <c r="H53" s="928" t="e">
        <v>#N/A</v>
      </c>
      <c r="I53" s="928" t="e">
        <v>#N/A</v>
      </c>
      <c r="J53" s="928" t="e">
        <v>#N/A</v>
      </c>
      <c r="K53" s="922" t="e">
        <v>#N/A</v>
      </c>
      <c r="L53" s="928" t="e">
        <v>#N/A</v>
      </c>
      <c r="M53" s="922" t="e">
        <f t="shared" si="1"/>
        <v>#N/A</v>
      </c>
      <c r="N53" s="946"/>
      <c r="O53" s="944"/>
      <c r="P53" s="944"/>
      <c r="Q53" s="944"/>
      <c r="R53" s="944"/>
    </row>
    <row r="54" spans="1:18" s="8" customFormat="1" ht="14.25" customHeight="1">
      <c r="A54" s="1003" t="e">
        <v>#N/A</v>
      </c>
      <c r="B54" s="1003" t="e">
        <v>#N/A</v>
      </c>
      <c r="C54" s="1003" t="e">
        <v>#N/A</v>
      </c>
      <c r="D54" s="922" t="e">
        <v>#N/A</v>
      </c>
      <c r="E54" s="928" t="e">
        <v>#N/A</v>
      </c>
      <c r="F54" s="49" t="s">
        <v>2354</v>
      </c>
      <c r="G54" s="58" t="s">
        <v>4601</v>
      </c>
      <c r="H54" s="928" t="e">
        <v>#N/A</v>
      </c>
      <c r="I54" s="928" t="e">
        <v>#N/A</v>
      </c>
      <c r="J54" s="928" t="e">
        <v>#N/A</v>
      </c>
      <c r="K54" s="922" t="e">
        <v>#N/A</v>
      </c>
      <c r="L54" s="928" t="e">
        <v>#N/A</v>
      </c>
      <c r="M54" s="922" t="e">
        <f t="shared" si="1"/>
        <v>#N/A</v>
      </c>
      <c r="N54" s="946"/>
      <c r="O54" s="944"/>
      <c r="P54" s="944"/>
      <c r="Q54" s="944"/>
      <c r="R54" s="944"/>
    </row>
    <row r="55" spans="1:18" s="8" customFormat="1" ht="12.75" customHeight="1">
      <c r="A55" s="828" t="e">
        <v>#N/A</v>
      </c>
      <c r="B55" s="828" t="e">
        <v>#N/A</v>
      </c>
      <c r="C55" s="828" t="e">
        <v>#N/A</v>
      </c>
      <c r="D55" s="923" t="e">
        <v>#N/A</v>
      </c>
      <c r="E55" s="929" t="e">
        <v>#N/A</v>
      </c>
      <c r="F55" s="49" t="s">
        <v>3144</v>
      </c>
      <c r="G55" s="58" t="s">
        <v>4602</v>
      </c>
      <c r="H55" s="929" t="e">
        <v>#N/A</v>
      </c>
      <c r="I55" s="929" t="e">
        <v>#N/A</v>
      </c>
      <c r="J55" s="929" t="e">
        <v>#N/A</v>
      </c>
      <c r="K55" s="923" t="e">
        <v>#N/A</v>
      </c>
      <c r="L55" s="929" t="e">
        <v>#N/A</v>
      </c>
      <c r="M55" s="923" t="e">
        <f t="shared" si="1"/>
        <v>#N/A</v>
      </c>
      <c r="N55" s="947"/>
      <c r="O55" s="943"/>
      <c r="P55" s="943"/>
      <c r="Q55" s="943"/>
      <c r="R55" s="943"/>
    </row>
    <row r="56" spans="1:18" s="8" customFormat="1" ht="10.199999999999999">
      <c r="A56" s="1002" t="s">
        <v>4631</v>
      </c>
      <c r="B56" s="1002" t="s">
        <v>4632</v>
      </c>
      <c r="C56" s="1002" t="s">
        <v>4633</v>
      </c>
      <c r="D56" s="921" t="s">
        <v>4634</v>
      </c>
      <c r="E56" s="927" t="s">
        <v>1213</v>
      </c>
      <c r="F56" s="49" t="s">
        <v>2339</v>
      </c>
      <c r="G56" s="9" t="s">
        <v>4595</v>
      </c>
      <c r="H56" s="927" t="s">
        <v>25</v>
      </c>
      <c r="I56" s="927" t="s">
        <v>2138</v>
      </c>
      <c r="J56" s="927" t="s">
        <v>2148</v>
      </c>
      <c r="K56" s="921" t="s">
        <v>4635</v>
      </c>
      <c r="L56" s="927" t="s">
        <v>195</v>
      </c>
      <c r="M56" s="921" t="str">
        <f t="shared" si="1"/>
        <v>CYP60421 - Record rejected - Newborn Blood Spot Test Outcome Status Code (Maple Syrup Urine Disease) has incorrect data format. Local Patient Identifier (Extended)=&lt;C604901&gt;
CYP60422 - Warning - Newborn Blood Spot Test Outcome Status Code (Maple Syrup Urine Disease) contains an invalid national code. Local Patient Identifier (Extended)=&lt;C604901&gt; Newborn Blood Spot Test Outcome Status Code (Maple Syrup Urine Disease)=&lt;C604090&gt;
CYP60437 - Warning - Newborn Blood Spot Test Outcome Status Code (Maple Syrup Urine Disease) is populated but Newborn Blood Spot Test Result Received Date is blank. Local Patient Identifier (Extended)=&lt;C604901&gt;</v>
      </c>
      <c r="N56" s="937"/>
      <c r="O56" s="938" t="s">
        <v>2140</v>
      </c>
      <c r="P56" s="938" t="s">
        <v>2140</v>
      </c>
      <c r="Q56" s="938" t="s">
        <v>2140</v>
      </c>
      <c r="R56" s="938" t="s">
        <v>32</v>
      </c>
    </row>
    <row r="57" spans="1:18" s="8" customFormat="1" ht="12.75" customHeight="1">
      <c r="A57" s="1003" t="e">
        <v>#N/A</v>
      </c>
      <c r="B57" s="1003" t="e">
        <v>#N/A</v>
      </c>
      <c r="C57" s="1003" t="e">
        <v>#N/A</v>
      </c>
      <c r="D57" s="922" t="e">
        <v>#N/A</v>
      </c>
      <c r="E57" s="928" t="e">
        <v>#N/A</v>
      </c>
      <c r="F57" s="49" t="s">
        <v>2342</v>
      </c>
      <c r="G57" s="58" t="s">
        <v>4597</v>
      </c>
      <c r="H57" s="928" t="e">
        <v>#N/A</v>
      </c>
      <c r="I57" s="928" t="e">
        <v>#N/A</v>
      </c>
      <c r="J57" s="928" t="e">
        <v>#N/A</v>
      </c>
      <c r="K57" s="922" t="e">
        <v>#N/A</v>
      </c>
      <c r="L57" s="928" t="e">
        <v>#N/A</v>
      </c>
      <c r="M57" s="922" t="e">
        <f t="shared" si="1"/>
        <v>#N/A</v>
      </c>
      <c r="N57" s="937"/>
      <c r="O57" s="938"/>
      <c r="P57" s="938"/>
      <c r="Q57" s="938"/>
      <c r="R57" s="938"/>
    </row>
    <row r="58" spans="1:18" s="8" customFormat="1" ht="12.75" customHeight="1">
      <c r="A58" s="1003" t="e">
        <v>#N/A</v>
      </c>
      <c r="B58" s="1003" t="e">
        <v>#N/A</v>
      </c>
      <c r="C58" s="1003" t="e">
        <v>#N/A</v>
      </c>
      <c r="D58" s="922" t="e">
        <v>#N/A</v>
      </c>
      <c r="E58" s="928" t="e">
        <v>#N/A</v>
      </c>
      <c r="F58" s="49" t="s">
        <v>2344</v>
      </c>
      <c r="G58" s="58" t="s">
        <v>4598</v>
      </c>
      <c r="H58" s="928" t="e">
        <v>#N/A</v>
      </c>
      <c r="I58" s="928" t="e">
        <v>#N/A</v>
      </c>
      <c r="J58" s="928" t="e">
        <v>#N/A</v>
      </c>
      <c r="K58" s="922" t="e">
        <v>#N/A</v>
      </c>
      <c r="L58" s="928" t="e">
        <v>#N/A</v>
      </c>
      <c r="M58" s="922" t="e">
        <f t="shared" si="1"/>
        <v>#N/A</v>
      </c>
      <c r="N58" s="937"/>
      <c r="O58" s="938"/>
      <c r="P58" s="938"/>
      <c r="Q58" s="938"/>
      <c r="R58" s="938"/>
    </row>
    <row r="59" spans="1:18" s="8" customFormat="1" ht="12.75" customHeight="1">
      <c r="A59" s="1003" t="e">
        <v>#N/A</v>
      </c>
      <c r="B59" s="1003" t="e">
        <v>#N/A</v>
      </c>
      <c r="C59" s="1003" t="e">
        <v>#N/A</v>
      </c>
      <c r="D59" s="922" t="e">
        <v>#N/A</v>
      </c>
      <c r="E59" s="928" t="e">
        <v>#N/A</v>
      </c>
      <c r="F59" s="49" t="s">
        <v>2346</v>
      </c>
      <c r="G59" s="58" t="s">
        <v>4599</v>
      </c>
      <c r="H59" s="928" t="e">
        <v>#N/A</v>
      </c>
      <c r="I59" s="928" t="e">
        <v>#N/A</v>
      </c>
      <c r="J59" s="928" t="e">
        <v>#N/A</v>
      </c>
      <c r="K59" s="922" t="e">
        <v>#N/A</v>
      </c>
      <c r="L59" s="928" t="e">
        <v>#N/A</v>
      </c>
      <c r="M59" s="922" t="e">
        <f t="shared" si="1"/>
        <v>#N/A</v>
      </c>
      <c r="N59" s="937"/>
      <c r="O59" s="938"/>
      <c r="P59" s="938"/>
      <c r="Q59" s="938"/>
      <c r="R59" s="938"/>
    </row>
    <row r="60" spans="1:18" s="8" customFormat="1" ht="24" customHeight="1">
      <c r="A60" s="1003" t="e">
        <v>#N/A</v>
      </c>
      <c r="B60" s="1003" t="e">
        <v>#N/A</v>
      </c>
      <c r="C60" s="1003" t="e">
        <v>#N/A</v>
      </c>
      <c r="D60" s="922" t="e">
        <v>#N/A</v>
      </c>
      <c r="E60" s="928" t="e">
        <v>#N/A</v>
      </c>
      <c r="F60" s="49" t="s">
        <v>2352</v>
      </c>
      <c r="G60" s="58" t="s">
        <v>4600</v>
      </c>
      <c r="H60" s="928" t="e">
        <v>#N/A</v>
      </c>
      <c r="I60" s="928" t="e">
        <v>#N/A</v>
      </c>
      <c r="J60" s="928" t="e">
        <v>#N/A</v>
      </c>
      <c r="K60" s="922" t="e">
        <v>#N/A</v>
      </c>
      <c r="L60" s="928" t="e">
        <v>#N/A</v>
      </c>
      <c r="M60" s="922" t="e">
        <f t="shared" si="1"/>
        <v>#N/A</v>
      </c>
      <c r="N60" s="937"/>
      <c r="O60" s="938"/>
      <c r="P60" s="938"/>
      <c r="Q60" s="938"/>
      <c r="R60" s="938"/>
    </row>
    <row r="61" spans="1:18" s="8" customFormat="1" ht="13.5" customHeight="1">
      <c r="A61" s="1003" t="e">
        <v>#N/A</v>
      </c>
      <c r="B61" s="1003" t="e">
        <v>#N/A</v>
      </c>
      <c r="C61" s="1003" t="e">
        <v>#N/A</v>
      </c>
      <c r="D61" s="922" t="e">
        <v>#N/A</v>
      </c>
      <c r="E61" s="928" t="e">
        <v>#N/A</v>
      </c>
      <c r="F61" s="49" t="s">
        <v>2354</v>
      </c>
      <c r="G61" s="58" t="s">
        <v>4601</v>
      </c>
      <c r="H61" s="928" t="e">
        <v>#N/A</v>
      </c>
      <c r="I61" s="928" t="e">
        <v>#N/A</v>
      </c>
      <c r="J61" s="928" t="e">
        <v>#N/A</v>
      </c>
      <c r="K61" s="922" t="e">
        <v>#N/A</v>
      </c>
      <c r="L61" s="928" t="e">
        <v>#N/A</v>
      </c>
      <c r="M61" s="922" t="e">
        <f t="shared" si="1"/>
        <v>#N/A</v>
      </c>
      <c r="N61" s="937"/>
      <c r="O61" s="938"/>
      <c r="P61" s="938"/>
      <c r="Q61" s="938"/>
      <c r="R61" s="938"/>
    </row>
    <row r="62" spans="1:18" s="8" customFormat="1" ht="15.75" customHeight="1">
      <c r="A62" s="828" t="e">
        <v>#N/A</v>
      </c>
      <c r="B62" s="828" t="e">
        <v>#N/A</v>
      </c>
      <c r="C62" s="828" t="e">
        <v>#N/A</v>
      </c>
      <c r="D62" s="923" t="e">
        <v>#N/A</v>
      </c>
      <c r="E62" s="929" t="e">
        <v>#N/A</v>
      </c>
      <c r="F62" s="49" t="s">
        <v>3144</v>
      </c>
      <c r="G62" s="58" t="s">
        <v>4602</v>
      </c>
      <c r="H62" s="929" t="e">
        <v>#N/A</v>
      </c>
      <c r="I62" s="929" t="e">
        <v>#N/A</v>
      </c>
      <c r="J62" s="929" t="e">
        <v>#N/A</v>
      </c>
      <c r="K62" s="923" t="e">
        <v>#N/A</v>
      </c>
      <c r="L62" s="929" t="e">
        <v>#N/A</v>
      </c>
      <c r="M62" s="923" t="e">
        <f t="shared" si="1"/>
        <v>#N/A</v>
      </c>
      <c r="N62" s="937"/>
      <c r="O62" s="938"/>
      <c r="P62" s="938"/>
      <c r="Q62" s="938"/>
      <c r="R62" s="938"/>
    </row>
    <row r="63" spans="1:18" s="8" customFormat="1" ht="14.25" customHeight="1">
      <c r="A63" s="1002" t="s">
        <v>4636</v>
      </c>
      <c r="B63" s="1002" t="s">
        <v>4637</v>
      </c>
      <c r="C63" s="1002" t="s">
        <v>4638</v>
      </c>
      <c r="D63" s="921" t="s">
        <v>4639</v>
      </c>
      <c r="E63" s="927" t="s">
        <v>1213</v>
      </c>
      <c r="F63" s="49" t="s">
        <v>2339</v>
      </c>
      <c r="G63" s="9" t="s">
        <v>4595</v>
      </c>
      <c r="H63" s="927" t="s">
        <v>25</v>
      </c>
      <c r="I63" s="927" t="s">
        <v>2138</v>
      </c>
      <c r="J63" s="927" t="s">
        <v>2148</v>
      </c>
      <c r="K63" s="921" t="s">
        <v>4640</v>
      </c>
      <c r="L63" s="927" t="s">
        <v>195</v>
      </c>
      <c r="M63" s="921" t="str">
        <f t="shared" si="1"/>
        <v>CYP60423 - Record rejected - Newborn Blood Spot Test Outcome Status Code (Glutaric Aciduria Type 1) has incorrect data format. Local Patient Identifier (Extended)=&lt;C604901&gt;
CYP60424 - Warning - Newborn Blood Spot Test Outcome Status Code (Glutaric Aciduria Type 1) contains an invalid national code. Local Patient Identifier (Extended)=&lt;C604901&gt; Newborn Blood Spot Test Outcome Status Code (Glutaric Aciduria Type 1)=&lt;C604100&gt;
CYP60438 - Warning - Newborn Blood Spot Test Outcome Status Code (Glutaric Aciduria Type 1) is populated but Newborn Blood Spot Test Result Received Date is blank. Local Patient Identifier (Extended)=&lt;C604901&gt;</v>
      </c>
      <c r="N63" s="937"/>
      <c r="O63" s="938" t="s">
        <v>2140</v>
      </c>
      <c r="P63" s="938" t="s">
        <v>2140</v>
      </c>
      <c r="Q63" s="938" t="s">
        <v>2140</v>
      </c>
      <c r="R63" s="938" t="s">
        <v>32</v>
      </c>
    </row>
    <row r="64" spans="1:18" s="8" customFormat="1" ht="14.25" customHeight="1">
      <c r="A64" s="1003" t="e">
        <v>#N/A</v>
      </c>
      <c r="B64" s="1003" t="e">
        <v>#N/A</v>
      </c>
      <c r="C64" s="1003" t="e">
        <v>#N/A</v>
      </c>
      <c r="D64" s="922" t="e">
        <v>#N/A</v>
      </c>
      <c r="E64" s="928" t="e">
        <v>#N/A</v>
      </c>
      <c r="F64" s="49" t="s">
        <v>2342</v>
      </c>
      <c r="G64" s="58" t="s">
        <v>4597</v>
      </c>
      <c r="H64" s="928" t="e">
        <v>#N/A</v>
      </c>
      <c r="I64" s="928" t="e">
        <v>#N/A</v>
      </c>
      <c r="J64" s="928" t="e">
        <v>#N/A</v>
      </c>
      <c r="K64" s="922" t="e">
        <v>#N/A</v>
      </c>
      <c r="L64" s="928" t="e">
        <v>#N/A</v>
      </c>
      <c r="M64" s="922" t="e">
        <f t="shared" si="1"/>
        <v>#N/A</v>
      </c>
      <c r="N64" s="937"/>
      <c r="O64" s="938"/>
      <c r="P64" s="938"/>
      <c r="Q64" s="938"/>
      <c r="R64" s="938"/>
    </row>
    <row r="65" spans="1:18" s="8" customFormat="1" ht="14.25" customHeight="1">
      <c r="A65" s="1003" t="e">
        <v>#N/A</v>
      </c>
      <c r="B65" s="1003" t="e">
        <v>#N/A</v>
      </c>
      <c r="C65" s="1003" t="e">
        <v>#N/A</v>
      </c>
      <c r="D65" s="922" t="e">
        <v>#N/A</v>
      </c>
      <c r="E65" s="928" t="e">
        <v>#N/A</v>
      </c>
      <c r="F65" s="49" t="s">
        <v>2344</v>
      </c>
      <c r="G65" s="58" t="s">
        <v>4598</v>
      </c>
      <c r="H65" s="928" t="e">
        <v>#N/A</v>
      </c>
      <c r="I65" s="928" t="e">
        <v>#N/A</v>
      </c>
      <c r="J65" s="928" t="e">
        <v>#N/A</v>
      </c>
      <c r="K65" s="922" t="e">
        <v>#N/A</v>
      </c>
      <c r="L65" s="928" t="e">
        <v>#N/A</v>
      </c>
      <c r="M65" s="922" t="e">
        <f t="shared" si="1"/>
        <v>#N/A</v>
      </c>
      <c r="N65" s="937"/>
      <c r="O65" s="938"/>
      <c r="P65" s="938"/>
      <c r="Q65" s="938"/>
      <c r="R65" s="938"/>
    </row>
    <row r="66" spans="1:18" s="8" customFormat="1" ht="14.25" customHeight="1">
      <c r="A66" s="1003" t="e">
        <v>#N/A</v>
      </c>
      <c r="B66" s="1003" t="e">
        <v>#N/A</v>
      </c>
      <c r="C66" s="1003" t="e">
        <v>#N/A</v>
      </c>
      <c r="D66" s="922" t="e">
        <v>#N/A</v>
      </c>
      <c r="E66" s="928" t="e">
        <v>#N/A</v>
      </c>
      <c r="F66" s="49" t="s">
        <v>2346</v>
      </c>
      <c r="G66" s="58" t="s">
        <v>4599</v>
      </c>
      <c r="H66" s="928" t="e">
        <v>#N/A</v>
      </c>
      <c r="I66" s="928" t="e">
        <v>#N/A</v>
      </c>
      <c r="J66" s="928" t="e">
        <v>#N/A</v>
      </c>
      <c r="K66" s="922" t="e">
        <v>#N/A</v>
      </c>
      <c r="L66" s="928" t="e">
        <v>#N/A</v>
      </c>
      <c r="M66" s="922" t="e">
        <f t="shared" si="1"/>
        <v>#N/A</v>
      </c>
      <c r="N66" s="937"/>
      <c r="O66" s="938"/>
      <c r="P66" s="938"/>
      <c r="Q66" s="938"/>
      <c r="R66" s="938"/>
    </row>
    <row r="67" spans="1:18" s="8" customFormat="1" ht="24" customHeight="1">
      <c r="A67" s="1003" t="e">
        <v>#N/A</v>
      </c>
      <c r="B67" s="1003" t="e">
        <v>#N/A</v>
      </c>
      <c r="C67" s="1003" t="e">
        <v>#N/A</v>
      </c>
      <c r="D67" s="922" t="e">
        <v>#N/A</v>
      </c>
      <c r="E67" s="928" t="e">
        <v>#N/A</v>
      </c>
      <c r="F67" s="49" t="s">
        <v>2352</v>
      </c>
      <c r="G67" s="58" t="s">
        <v>4600</v>
      </c>
      <c r="H67" s="928" t="e">
        <v>#N/A</v>
      </c>
      <c r="I67" s="928" t="e">
        <v>#N/A</v>
      </c>
      <c r="J67" s="928" t="e">
        <v>#N/A</v>
      </c>
      <c r="K67" s="922" t="e">
        <v>#N/A</v>
      </c>
      <c r="L67" s="928" t="e">
        <v>#N/A</v>
      </c>
      <c r="M67" s="922" t="e">
        <f t="shared" si="1"/>
        <v>#N/A</v>
      </c>
      <c r="N67" s="937"/>
      <c r="O67" s="938"/>
      <c r="P67" s="938"/>
      <c r="Q67" s="938"/>
      <c r="R67" s="938"/>
    </row>
    <row r="68" spans="1:18" s="8" customFormat="1" ht="14.25" customHeight="1">
      <c r="A68" s="1003" t="e">
        <v>#N/A</v>
      </c>
      <c r="B68" s="1003" t="e">
        <v>#N/A</v>
      </c>
      <c r="C68" s="1003" t="e">
        <v>#N/A</v>
      </c>
      <c r="D68" s="922" t="e">
        <v>#N/A</v>
      </c>
      <c r="E68" s="928" t="e">
        <v>#N/A</v>
      </c>
      <c r="F68" s="49" t="s">
        <v>2354</v>
      </c>
      <c r="G68" s="58" t="s">
        <v>4601</v>
      </c>
      <c r="H68" s="928" t="e">
        <v>#N/A</v>
      </c>
      <c r="I68" s="928" t="e">
        <v>#N/A</v>
      </c>
      <c r="J68" s="928" t="e">
        <v>#N/A</v>
      </c>
      <c r="K68" s="922" t="e">
        <v>#N/A</v>
      </c>
      <c r="L68" s="928" t="e">
        <v>#N/A</v>
      </c>
      <c r="M68" s="922" t="e">
        <f t="shared" si="1"/>
        <v>#N/A</v>
      </c>
      <c r="N68" s="937"/>
      <c r="O68" s="938"/>
      <c r="P68" s="938"/>
      <c r="Q68" s="938"/>
      <c r="R68" s="938"/>
    </row>
    <row r="69" spans="1:18" s="8" customFormat="1" ht="14.25" customHeight="1">
      <c r="A69" s="828" t="e">
        <v>#N/A</v>
      </c>
      <c r="B69" s="828" t="e">
        <v>#N/A</v>
      </c>
      <c r="C69" s="828" t="e">
        <v>#N/A</v>
      </c>
      <c r="D69" s="923" t="e">
        <v>#N/A</v>
      </c>
      <c r="E69" s="929" t="e">
        <v>#N/A</v>
      </c>
      <c r="F69" s="49" t="s">
        <v>3144</v>
      </c>
      <c r="G69" s="58" t="s">
        <v>4602</v>
      </c>
      <c r="H69" s="929" t="e">
        <v>#N/A</v>
      </c>
      <c r="I69" s="929" t="e">
        <v>#N/A</v>
      </c>
      <c r="J69" s="929" t="e">
        <v>#N/A</v>
      </c>
      <c r="K69" s="923" t="e">
        <v>#N/A</v>
      </c>
      <c r="L69" s="929" t="e">
        <v>#N/A</v>
      </c>
      <c r="M69" s="923" t="e">
        <f t="shared" si="1"/>
        <v>#N/A</v>
      </c>
      <c r="N69" s="937"/>
      <c r="O69" s="938"/>
      <c r="P69" s="938"/>
      <c r="Q69" s="938"/>
      <c r="R69" s="938"/>
    </row>
    <row r="70" spans="1:18" s="8" customFormat="1" ht="15" customHeight="1">
      <c r="A70" s="1002" t="s">
        <v>4641</v>
      </c>
      <c r="B70" s="1002" t="s">
        <v>4642</v>
      </c>
      <c r="C70" s="1002" t="s">
        <v>4643</v>
      </c>
      <c r="D70" s="921" t="s">
        <v>4644</v>
      </c>
      <c r="E70" s="927" t="s">
        <v>1213</v>
      </c>
      <c r="F70" s="49" t="s">
        <v>2339</v>
      </c>
      <c r="G70" s="9" t="s">
        <v>4595</v>
      </c>
      <c r="H70" s="927" t="s">
        <v>25</v>
      </c>
      <c r="I70" s="927" t="s">
        <v>2138</v>
      </c>
      <c r="J70" s="927" t="s">
        <v>2148</v>
      </c>
      <c r="K70" s="921" t="s">
        <v>4645</v>
      </c>
      <c r="L70" s="927" t="s">
        <v>195</v>
      </c>
      <c r="M70" s="921" t="str">
        <f t="shared" ref="M70:M76" si="2">IF(VLOOKUP($A70,MDI,20,0)=0,"",VLOOKUP($A70,MDI,20,0))</f>
        <v>CYP60425 - Record rejected - Newborn Blood Spot Test Outcome Status Code (Isovaleric Aciduria) has incorrect data format. Local Patient Identifier (Extended)=&lt;C604901&gt;
CYP60426 - Warning - Newborn Blood Spot Test Outcome Status Code (Isovaleric Aciduria) contains an invalid national code. Local Patient Identifier (Extended)=&lt;C604901&gt; Newborn Blood Spot Test Outcome Status Code (Isovaleric Aciduria)=&lt;C604110&gt;
CYP60439 - Warning - Newborn Blood Spot Test Outcome Status Code (Isovaleric Aciduria) is populated but Newborn Blood Spot Test Result Received Date is blank. Local Patient Identifier (Extended)=&lt;C604901&gt;</v>
      </c>
      <c r="N70" s="937"/>
      <c r="O70" s="938" t="s">
        <v>2140</v>
      </c>
      <c r="P70" s="938" t="s">
        <v>2140</v>
      </c>
      <c r="Q70" s="938" t="s">
        <v>2140</v>
      </c>
      <c r="R70" s="938" t="s">
        <v>32</v>
      </c>
    </row>
    <row r="71" spans="1:18" s="8" customFormat="1" ht="12.75" customHeight="1">
      <c r="A71" s="1003" t="e">
        <v>#N/A</v>
      </c>
      <c r="B71" s="1003" t="e">
        <v>#N/A</v>
      </c>
      <c r="C71" s="1003" t="e">
        <v>#N/A</v>
      </c>
      <c r="D71" s="922" t="e">
        <v>#N/A</v>
      </c>
      <c r="E71" s="928" t="e">
        <v>#N/A</v>
      </c>
      <c r="F71" s="49" t="s">
        <v>2342</v>
      </c>
      <c r="G71" s="58" t="s">
        <v>4597</v>
      </c>
      <c r="H71" s="928" t="e">
        <v>#N/A</v>
      </c>
      <c r="I71" s="928" t="e">
        <v>#N/A</v>
      </c>
      <c r="J71" s="928" t="e">
        <v>#N/A</v>
      </c>
      <c r="K71" s="922" t="e">
        <v>#N/A</v>
      </c>
      <c r="L71" s="928" t="e">
        <v>#N/A</v>
      </c>
      <c r="M71" s="922" t="e">
        <f t="shared" si="2"/>
        <v>#N/A</v>
      </c>
      <c r="N71" s="937"/>
      <c r="O71" s="938"/>
      <c r="P71" s="938"/>
      <c r="Q71" s="938"/>
      <c r="R71" s="938"/>
    </row>
    <row r="72" spans="1:18" s="8" customFormat="1" ht="12.75" customHeight="1">
      <c r="A72" s="1003" t="e">
        <v>#N/A</v>
      </c>
      <c r="B72" s="1003" t="e">
        <v>#N/A</v>
      </c>
      <c r="C72" s="1003" t="e">
        <v>#N/A</v>
      </c>
      <c r="D72" s="922" t="e">
        <v>#N/A</v>
      </c>
      <c r="E72" s="928" t="e">
        <v>#N/A</v>
      </c>
      <c r="F72" s="49" t="s">
        <v>2344</v>
      </c>
      <c r="G72" s="58" t="s">
        <v>4598</v>
      </c>
      <c r="H72" s="928" t="e">
        <v>#N/A</v>
      </c>
      <c r="I72" s="928" t="e">
        <v>#N/A</v>
      </c>
      <c r="J72" s="928" t="e">
        <v>#N/A</v>
      </c>
      <c r="K72" s="922" t="e">
        <v>#N/A</v>
      </c>
      <c r="L72" s="928" t="e">
        <v>#N/A</v>
      </c>
      <c r="M72" s="922" t="e">
        <f t="shared" si="2"/>
        <v>#N/A</v>
      </c>
      <c r="N72" s="937"/>
      <c r="O72" s="938"/>
      <c r="P72" s="938"/>
      <c r="Q72" s="938"/>
      <c r="R72" s="938"/>
    </row>
    <row r="73" spans="1:18" s="8" customFormat="1" ht="12.75" customHeight="1">
      <c r="A73" s="1003" t="e">
        <v>#N/A</v>
      </c>
      <c r="B73" s="1003" t="e">
        <v>#N/A</v>
      </c>
      <c r="C73" s="1003" t="e">
        <v>#N/A</v>
      </c>
      <c r="D73" s="922" t="e">
        <v>#N/A</v>
      </c>
      <c r="E73" s="928" t="e">
        <v>#N/A</v>
      </c>
      <c r="F73" s="49" t="s">
        <v>2346</v>
      </c>
      <c r="G73" s="58" t="s">
        <v>4599</v>
      </c>
      <c r="H73" s="928" t="e">
        <v>#N/A</v>
      </c>
      <c r="I73" s="928" t="e">
        <v>#N/A</v>
      </c>
      <c r="J73" s="928" t="e">
        <v>#N/A</v>
      </c>
      <c r="K73" s="922" t="e">
        <v>#N/A</v>
      </c>
      <c r="L73" s="928" t="e">
        <v>#N/A</v>
      </c>
      <c r="M73" s="922" t="e">
        <f t="shared" si="2"/>
        <v>#N/A</v>
      </c>
      <c r="N73" s="937"/>
      <c r="O73" s="938"/>
      <c r="P73" s="938"/>
      <c r="Q73" s="938"/>
      <c r="R73" s="938"/>
    </row>
    <row r="74" spans="1:18" s="8" customFormat="1" ht="21.75" customHeight="1">
      <c r="A74" s="1003" t="e">
        <v>#N/A</v>
      </c>
      <c r="B74" s="1003" t="e">
        <v>#N/A</v>
      </c>
      <c r="C74" s="1003" t="e">
        <v>#N/A</v>
      </c>
      <c r="D74" s="922" t="e">
        <v>#N/A</v>
      </c>
      <c r="E74" s="928" t="e">
        <v>#N/A</v>
      </c>
      <c r="F74" s="49" t="s">
        <v>2352</v>
      </c>
      <c r="G74" s="58" t="s">
        <v>4600</v>
      </c>
      <c r="H74" s="928" t="e">
        <v>#N/A</v>
      </c>
      <c r="I74" s="928" t="e">
        <v>#N/A</v>
      </c>
      <c r="J74" s="928" t="e">
        <v>#N/A</v>
      </c>
      <c r="K74" s="922" t="e">
        <v>#N/A</v>
      </c>
      <c r="L74" s="928" t="e">
        <v>#N/A</v>
      </c>
      <c r="M74" s="922" t="e">
        <f t="shared" si="2"/>
        <v>#N/A</v>
      </c>
      <c r="N74" s="937"/>
      <c r="O74" s="938"/>
      <c r="P74" s="938"/>
      <c r="Q74" s="938"/>
      <c r="R74" s="938"/>
    </row>
    <row r="75" spans="1:18" s="8" customFormat="1" ht="12.75" customHeight="1">
      <c r="A75" s="1003" t="e">
        <v>#N/A</v>
      </c>
      <c r="B75" s="1003" t="e">
        <v>#N/A</v>
      </c>
      <c r="C75" s="1003" t="e">
        <v>#N/A</v>
      </c>
      <c r="D75" s="922" t="e">
        <v>#N/A</v>
      </c>
      <c r="E75" s="928" t="e">
        <v>#N/A</v>
      </c>
      <c r="F75" s="49" t="s">
        <v>2354</v>
      </c>
      <c r="G75" s="58" t="s">
        <v>4601</v>
      </c>
      <c r="H75" s="928" t="e">
        <v>#N/A</v>
      </c>
      <c r="I75" s="928" t="e">
        <v>#N/A</v>
      </c>
      <c r="J75" s="928" t="e">
        <v>#N/A</v>
      </c>
      <c r="K75" s="922" t="e">
        <v>#N/A</v>
      </c>
      <c r="L75" s="928" t="e">
        <v>#N/A</v>
      </c>
      <c r="M75" s="922" t="e">
        <f t="shared" si="2"/>
        <v>#N/A</v>
      </c>
      <c r="N75" s="937"/>
      <c r="O75" s="938"/>
      <c r="P75" s="938"/>
      <c r="Q75" s="938"/>
      <c r="R75" s="938"/>
    </row>
    <row r="76" spans="1:18" s="8" customFormat="1" ht="15" customHeight="1">
      <c r="A76" s="1003" t="e">
        <v>#N/A</v>
      </c>
      <c r="B76" s="1003" t="e">
        <v>#N/A</v>
      </c>
      <c r="C76" s="828" t="e">
        <v>#N/A</v>
      </c>
      <c r="D76" s="922" t="e">
        <v>#N/A</v>
      </c>
      <c r="E76" s="928" t="e">
        <v>#N/A</v>
      </c>
      <c r="F76" s="49" t="s">
        <v>3144</v>
      </c>
      <c r="G76" s="58" t="s">
        <v>4602</v>
      </c>
      <c r="H76" s="928" t="e">
        <v>#N/A</v>
      </c>
      <c r="I76" s="928" t="e">
        <v>#N/A</v>
      </c>
      <c r="J76" s="928" t="e">
        <v>#N/A</v>
      </c>
      <c r="K76" s="922" t="e">
        <v>#N/A</v>
      </c>
      <c r="L76" s="928" t="e">
        <v>#N/A</v>
      </c>
      <c r="M76" s="922" t="e">
        <f t="shared" si="2"/>
        <v>#N/A</v>
      </c>
      <c r="N76" s="937"/>
      <c r="O76" s="938"/>
      <c r="P76" s="938"/>
      <c r="Q76" s="938"/>
      <c r="R76" s="938"/>
    </row>
    <row r="77" spans="1:18" s="8" customFormat="1" ht="30.6">
      <c r="A77" s="191" t="s">
        <v>4646</v>
      </c>
      <c r="B77" s="191" t="s">
        <v>2174</v>
      </c>
      <c r="C77" s="318" t="s">
        <v>2175</v>
      </c>
      <c r="D77" s="124" t="s">
        <v>2176</v>
      </c>
      <c r="E77" s="125" t="s">
        <v>2177</v>
      </c>
      <c r="F77" s="33"/>
      <c r="G77" s="34"/>
      <c r="H77" s="34"/>
      <c r="I77" s="34"/>
      <c r="J77" s="34"/>
      <c r="K77" s="34"/>
      <c r="L77" s="130" t="s">
        <v>1027</v>
      </c>
      <c r="M77" s="135"/>
      <c r="N77" s="124" t="s">
        <v>2178</v>
      </c>
      <c r="O77" s="126" t="s">
        <v>2179</v>
      </c>
      <c r="P77" s="126" t="s">
        <v>2179</v>
      </c>
      <c r="Q77" s="126" t="s">
        <v>2140</v>
      </c>
      <c r="R77" s="123" t="s">
        <v>2180</v>
      </c>
    </row>
    <row r="78" spans="1:18" s="8" customFormat="1" ht="69" customHeight="1">
      <c r="A78" s="192" t="s">
        <v>925</v>
      </c>
      <c r="B78" s="194" t="s">
        <v>822</v>
      </c>
      <c r="C78" s="194" t="s">
        <v>2580</v>
      </c>
      <c r="D78" s="174" t="s">
        <v>2581</v>
      </c>
      <c r="E78" s="252" t="s">
        <v>824</v>
      </c>
      <c r="F78" s="33"/>
      <c r="G78" s="34"/>
      <c r="H78" s="34"/>
      <c r="I78" s="34"/>
      <c r="J78" s="34"/>
      <c r="K78" s="34"/>
      <c r="L78" s="32" t="s">
        <v>1027</v>
      </c>
      <c r="M78" s="34"/>
      <c r="N78" s="174" t="s">
        <v>2582</v>
      </c>
      <c r="O78" s="136" t="s">
        <v>2179</v>
      </c>
      <c r="P78" s="136" t="s">
        <v>2140</v>
      </c>
      <c r="Q78" s="137" t="s">
        <v>2140</v>
      </c>
      <c r="R78" s="252" t="s">
        <v>42</v>
      </c>
    </row>
    <row r="79" spans="1:18" s="8" customFormat="1" ht="56.85" customHeight="1">
      <c r="A79" s="192" t="s">
        <v>926</v>
      </c>
      <c r="B79" s="194" t="s">
        <v>927</v>
      </c>
      <c r="C79" s="194" t="s">
        <v>4647</v>
      </c>
      <c r="D79" s="124" t="s">
        <v>2183</v>
      </c>
      <c r="E79" s="125" t="s">
        <v>829</v>
      </c>
      <c r="F79" s="33"/>
      <c r="G79" s="34"/>
      <c r="H79" s="34"/>
      <c r="I79" s="34"/>
      <c r="J79" s="34"/>
      <c r="K79" s="34"/>
      <c r="L79" s="130" t="s">
        <v>1027</v>
      </c>
      <c r="M79" s="135"/>
      <c r="N79" s="124" t="s">
        <v>2184</v>
      </c>
      <c r="O79" s="126" t="s">
        <v>2179</v>
      </c>
      <c r="P79" s="126" t="s">
        <v>2140</v>
      </c>
      <c r="Q79" s="126" t="s">
        <v>2140</v>
      </c>
      <c r="R79" s="123" t="s">
        <v>42</v>
      </c>
    </row>
    <row r="80" spans="1:18" s="8" customFormat="1" ht="45" customHeight="1">
      <c r="A80" s="192" t="s">
        <v>4648</v>
      </c>
      <c r="B80" s="194" t="s">
        <v>2143</v>
      </c>
      <c r="C80" s="194" t="s">
        <v>2144</v>
      </c>
      <c r="D80" s="128" t="s">
        <v>2585</v>
      </c>
      <c r="E80" s="32" t="s">
        <v>2586</v>
      </c>
      <c r="F80" s="131"/>
      <c r="G80" s="34"/>
      <c r="H80" s="34"/>
      <c r="I80" s="34"/>
      <c r="J80" s="34"/>
      <c r="K80" s="34"/>
      <c r="L80" s="32" t="s">
        <v>1027</v>
      </c>
      <c r="M80" s="34"/>
      <c r="N80" s="128" t="s">
        <v>2587</v>
      </c>
      <c r="O80" s="136" t="s">
        <v>2179</v>
      </c>
      <c r="P80" s="136" t="s">
        <v>2140</v>
      </c>
      <c r="Q80" s="136" t="s">
        <v>2140</v>
      </c>
      <c r="R80" s="123" t="s">
        <v>2192</v>
      </c>
    </row>
    <row r="81" spans="1:18" s="8" customFormat="1" ht="45" customHeight="1">
      <c r="A81" s="192" t="s">
        <v>4649</v>
      </c>
      <c r="B81" s="194" t="s">
        <v>2589</v>
      </c>
      <c r="C81" s="194" t="s">
        <v>2590</v>
      </c>
      <c r="D81" s="128" t="s">
        <v>2591</v>
      </c>
      <c r="E81" s="32" t="s">
        <v>2592</v>
      </c>
      <c r="F81" s="33"/>
      <c r="G81" s="34"/>
      <c r="H81" s="34"/>
      <c r="I81" s="34"/>
      <c r="J81" s="34"/>
      <c r="K81" s="34"/>
      <c r="L81" s="32" t="s">
        <v>1027</v>
      </c>
      <c r="M81" s="32"/>
      <c r="N81" s="128" t="s">
        <v>2593</v>
      </c>
      <c r="O81" s="136" t="s">
        <v>2179</v>
      </c>
      <c r="P81" s="136" t="s">
        <v>2179</v>
      </c>
      <c r="Q81" s="136" t="s">
        <v>2140</v>
      </c>
      <c r="R81" s="136" t="s">
        <v>2180</v>
      </c>
    </row>
    <row r="82" spans="1:18" s="8" customFormat="1" ht="86.25" customHeight="1">
      <c r="A82" s="192" t="s">
        <v>923</v>
      </c>
      <c r="B82" s="194" t="s">
        <v>816</v>
      </c>
      <c r="C82" s="194" t="s">
        <v>2185</v>
      </c>
      <c r="D82" s="128" t="s">
        <v>2186</v>
      </c>
      <c r="E82" s="32" t="s">
        <v>818</v>
      </c>
      <c r="F82" s="33"/>
      <c r="G82" s="34"/>
      <c r="H82" s="34"/>
      <c r="I82" s="34"/>
      <c r="J82" s="34"/>
      <c r="K82" s="34"/>
      <c r="L82" s="32" t="s">
        <v>1027</v>
      </c>
      <c r="M82" s="34"/>
      <c r="N82" s="128" t="s">
        <v>2187</v>
      </c>
      <c r="O82" s="136" t="s">
        <v>2179</v>
      </c>
      <c r="P82" s="136" t="s">
        <v>2140</v>
      </c>
      <c r="Q82" s="137" t="s">
        <v>2140</v>
      </c>
      <c r="R82" s="123" t="s">
        <v>42</v>
      </c>
    </row>
    <row r="83" spans="1:18" s="8" customFormat="1" ht="133.5" customHeight="1">
      <c r="A83" s="194" t="s">
        <v>4650</v>
      </c>
      <c r="B83" s="194" t="s">
        <v>4651</v>
      </c>
      <c r="C83" s="194" t="s">
        <v>4652</v>
      </c>
      <c r="D83" s="128" t="s">
        <v>4653</v>
      </c>
      <c r="E83" s="32" t="s">
        <v>2649</v>
      </c>
      <c r="F83" s="33"/>
      <c r="G83" s="34"/>
      <c r="H83" s="34"/>
      <c r="I83" s="34"/>
      <c r="J83" s="34"/>
      <c r="K83" s="34"/>
      <c r="L83" s="32" t="s">
        <v>1027</v>
      </c>
      <c r="M83" s="32"/>
      <c r="N83" s="128" t="s">
        <v>4654</v>
      </c>
      <c r="O83" s="32" t="s">
        <v>2179</v>
      </c>
      <c r="P83" s="136" t="s">
        <v>2140</v>
      </c>
      <c r="Q83" s="136" t="s">
        <v>2179</v>
      </c>
      <c r="R83" s="123" t="s">
        <v>2612</v>
      </c>
    </row>
    <row r="84" spans="1:18" s="8" customFormat="1" ht="132.75" customHeight="1">
      <c r="A84" s="194" t="s">
        <v>4655</v>
      </c>
      <c r="B84" s="194" t="s">
        <v>4656</v>
      </c>
      <c r="C84" s="194" t="s">
        <v>4657</v>
      </c>
      <c r="D84" s="128" t="s">
        <v>4658</v>
      </c>
      <c r="E84" s="32" t="s">
        <v>1644</v>
      </c>
      <c r="F84" s="33"/>
      <c r="G84" s="34"/>
      <c r="H84" s="34"/>
      <c r="I84" s="34"/>
      <c r="J84" s="34"/>
      <c r="K84" s="34"/>
      <c r="L84" s="32" t="s">
        <v>1027</v>
      </c>
      <c r="M84" s="32"/>
      <c r="N84" s="128" t="s">
        <v>4659</v>
      </c>
      <c r="O84" s="32" t="s">
        <v>2179</v>
      </c>
      <c r="P84" s="136" t="s">
        <v>2140</v>
      </c>
      <c r="Q84" s="136" t="s">
        <v>2140</v>
      </c>
      <c r="R84" s="123" t="s">
        <v>2612</v>
      </c>
    </row>
    <row r="85" spans="1:18" ht="20.399999999999999">
      <c r="A85" s="192" t="s">
        <v>4660</v>
      </c>
      <c r="B85" s="192" t="s">
        <v>1013</v>
      </c>
      <c r="C85" s="192" t="s">
        <v>2678</v>
      </c>
      <c r="D85" s="128" t="s">
        <v>2679</v>
      </c>
      <c r="E85" s="32" t="s">
        <v>2154</v>
      </c>
      <c r="F85" s="307"/>
      <c r="G85" s="307"/>
      <c r="H85" s="307"/>
      <c r="I85" s="307"/>
      <c r="J85" s="307"/>
      <c r="K85" s="307"/>
      <c r="L85" s="136" t="s">
        <v>1027</v>
      </c>
      <c r="M85" s="307"/>
      <c r="N85" s="128" t="s">
        <v>2680</v>
      </c>
      <c r="O85" s="136" t="s">
        <v>2179</v>
      </c>
      <c r="P85" s="136" t="s">
        <v>2179</v>
      </c>
      <c r="Q85" s="314" t="s">
        <v>2179</v>
      </c>
      <c r="R85" s="136" t="s">
        <v>2180</v>
      </c>
    </row>
    <row r="86" spans="1:18" ht="162.6" customHeight="1">
      <c r="A86" s="192" t="s">
        <v>4661</v>
      </c>
      <c r="B86" s="192" t="s">
        <v>1017</v>
      </c>
      <c r="C86" s="192" t="s">
        <v>2682</v>
      </c>
      <c r="D86" s="128" t="s">
        <v>4662</v>
      </c>
      <c r="E86" s="32" t="s">
        <v>2154</v>
      </c>
      <c r="F86" s="307"/>
      <c r="G86" s="307"/>
      <c r="H86" s="307"/>
      <c r="I86" s="307"/>
      <c r="J86" s="307"/>
      <c r="K86" s="307"/>
      <c r="L86" s="136" t="s">
        <v>1027</v>
      </c>
      <c r="M86" s="307"/>
      <c r="N86" s="128" t="s">
        <v>4663</v>
      </c>
      <c r="O86" s="136" t="s">
        <v>2179</v>
      </c>
      <c r="P86" s="136" t="s">
        <v>2179</v>
      </c>
      <c r="Q86" s="314" t="s">
        <v>2179</v>
      </c>
      <c r="R86" s="136" t="s">
        <v>2180</v>
      </c>
    </row>
    <row r="87" spans="1:18" ht="71.400000000000006">
      <c r="A87" s="192" t="s">
        <v>4664</v>
      </c>
      <c r="B87" s="312" t="s">
        <v>804</v>
      </c>
      <c r="C87" s="317" t="s">
        <v>2201</v>
      </c>
      <c r="D87" s="305" t="s">
        <v>2202</v>
      </c>
      <c r="E87" s="304" t="s">
        <v>806</v>
      </c>
      <c r="F87" s="304"/>
      <c r="G87" s="304"/>
      <c r="H87" s="304"/>
      <c r="I87" s="304"/>
      <c r="J87" s="304"/>
      <c r="K87" s="304"/>
      <c r="L87" s="304" t="s">
        <v>1027</v>
      </c>
      <c r="M87" s="304"/>
      <c r="N87" s="305" t="s">
        <v>4252</v>
      </c>
      <c r="O87" s="136" t="s">
        <v>2179</v>
      </c>
      <c r="P87" s="136" t="s">
        <v>2179</v>
      </c>
      <c r="Q87" s="136" t="s">
        <v>2140</v>
      </c>
      <c r="R87" s="123" t="s">
        <v>2141</v>
      </c>
    </row>
    <row r="88" spans="1:18">
      <c r="A88" s="243" t="s">
        <v>4665</v>
      </c>
      <c r="B88" s="242"/>
      <c r="C88" s="239"/>
      <c r="D88" s="240"/>
      <c r="E88" s="438"/>
      <c r="F88" s="240"/>
      <c r="G88" s="240"/>
      <c r="H88" s="240"/>
      <c r="I88" s="240"/>
      <c r="J88" s="240"/>
      <c r="K88" s="240"/>
      <c r="L88" s="240"/>
      <c r="M88" s="240"/>
      <c r="N88" s="240"/>
      <c r="O88" s="240"/>
      <c r="P88" s="240"/>
      <c r="Q88" s="240"/>
      <c r="R88" s="341"/>
    </row>
  </sheetData>
  <mergeCells count="148">
    <mergeCell ref="M63:M69"/>
    <mergeCell ref="L70:L76"/>
    <mergeCell ref="M70:M76"/>
    <mergeCell ref="N70:N76"/>
    <mergeCell ref="L9:L15"/>
    <mergeCell ref="N56:N62"/>
    <mergeCell ref="R9:R15"/>
    <mergeCell ref="R34:R40"/>
    <mergeCell ref="P26:P33"/>
    <mergeCell ref="Q26:Q33"/>
    <mergeCell ref="R26:R33"/>
    <mergeCell ref="P16:P25"/>
    <mergeCell ref="Q16:Q25"/>
    <mergeCell ref="R16:R25"/>
    <mergeCell ref="P9:P15"/>
    <mergeCell ref="P34:P40"/>
    <mergeCell ref="Q34:Q40"/>
    <mergeCell ref="O49:O55"/>
    <mergeCell ref="O56:O62"/>
    <mergeCell ref="L49:L55"/>
    <mergeCell ref="M49:M55"/>
    <mergeCell ref="L56:L62"/>
    <mergeCell ref="M56:M62"/>
    <mergeCell ref="N49:N55"/>
    <mergeCell ref="A56:A62"/>
    <mergeCell ref="B56:B62"/>
    <mergeCell ref="D56:D62"/>
    <mergeCell ref="E56:E62"/>
    <mergeCell ref="O63:O69"/>
    <mergeCell ref="L16:L25"/>
    <mergeCell ref="R70:R76"/>
    <mergeCell ref="R63:R69"/>
    <mergeCell ref="R56:R62"/>
    <mergeCell ref="Q56:Q62"/>
    <mergeCell ref="Q63:Q69"/>
    <mergeCell ref="Q70:Q76"/>
    <mergeCell ref="P70:P76"/>
    <mergeCell ref="P56:P62"/>
    <mergeCell ref="P63:P69"/>
    <mergeCell ref="N63:N69"/>
    <mergeCell ref="Q49:Q55"/>
    <mergeCell ref="R49:R55"/>
    <mergeCell ref="R41:R48"/>
    <mergeCell ref="P41:P48"/>
    <mergeCell ref="Q41:Q48"/>
    <mergeCell ref="P49:P55"/>
    <mergeCell ref="O70:O76"/>
    <mergeCell ref="L63:L69"/>
    <mergeCell ref="J70:J76"/>
    <mergeCell ref="K70:K76"/>
    <mergeCell ref="H63:H69"/>
    <mergeCell ref="I63:I69"/>
    <mergeCell ref="J63:J69"/>
    <mergeCell ref="K63:K69"/>
    <mergeCell ref="J56:J62"/>
    <mergeCell ref="K56:K62"/>
    <mergeCell ref="H49:H55"/>
    <mergeCell ref="I49:I55"/>
    <mergeCell ref="J49:J55"/>
    <mergeCell ref="K49:K55"/>
    <mergeCell ref="H56:H62"/>
    <mergeCell ref="I56:I62"/>
    <mergeCell ref="A63:A69"/>
    <mergeCell ref="A70:A76"/>
    <mergeCell ref="D34:D40"/>
    <mergeCell ref="E34:E40"/>
    <mergeCell ref="H34:H40"/>
    <mergeCell ref="I34:I40"/>
    <mergeCell ref="B49:B55"/>
    <mergeCell ref="B41:B48"/>
    <mergeCell ref="B70:B76"/>
    <mergeCell ref="D70:D76"/>
    <mergeCell ref="E70:E76"/>
    <mergeCell ref="C63:C69"/>
    <mergeCell ref="C70:C76"/>
    <mergeCell ref="H70:H76"/>
    <mergeCell ref="I70:I76"/>
    <mergeCell ref="B63:B69"/>
    <mergeCell ref="D63:D69"/>
    <mergeCell ref="E63:E69"/>
    <mergeCell ref="D41:D48"/>
    <mergeCell ref="I41:I48"/>
    <mergeCell ref="C49:C55"/>
    <mergeCell ref="C41:C48"/>
    <mergeCell ref="C56:C62"/>
    <mergeCell ref="A49:A55"/>
    <mergeCell ref="E41:E48"/>
    <mergeCell ref="B34:B40"/>
    <mergeCell ref="H41:H48"/>
    <mergeCell ref="B16:B25"/>
    <mergeCell ref="H3:K3"/>
    <mergeCell ref="Q9:Q15"/>
    <mergeCell ref="N16:N25"/>
    <mergeCell ref="N26:N33"/>
    <mergeCell ref="N34:N40"/>
    <mergeCell ref="J41:J48"/>
    <mergeCell ref="K41:K48"/>
    <mergeCell ref="I16:I25"/>
    <mergeCell ref="J16:J25"/>
    <mergeCell ref="M16:M25"/>
    <mergeCell ref="L26:L33"/>
    <mergeCell ref="M26:M33"/>
    <mergeCell ref="J26:J33"/>
    <mergeCell ref="K26:K33"/>
    <mergeCell ref="I26:I33"/>
    <mergeCell ref="K16:K25"/>
    <mergeCell ref="N41:N48"/>
    <mergeCell ref="O4:Q4"/>
    <mergeCell ref="F3:G3"/>
    <mergeCell ref="H4:K4"/>
    <mergeCell ref="B9:B15"/>
    <mergeCell ref="D9:D15"/>
    <mergeCell ref="E9:E15"/>
    <mergeCell ref="H9:H15"/>
    <mergeCell ref="I9:I15"/>
    <mergeCell ref="J9:J15"/>
    <mergeCell ref="K9:K15"/>
    <mergeCell ref="D26:D33"/>
    <mergeCell ref="E26:E33"/>
    <mergeCell ref="D16:D25"/>
    <mergeCell ref="E16:E25"/>
    <mergeCell ref="H16:H25"/>
    <mergeCell ref="H26:H33"/>
    <mergeCell ref="C9:C15"/>
    <mergeCell ref="A9:A15"/>
    <mergeCell ref="A16:A25"/>
    <mergeCell ref="B26:B33"/>
    <mergeCell ref="D49:D55"/>
    <mergeCell ref="E49:E55"/>
    <mergeCell ref="O9:O15"/>
    <mergeCell ref="O16:O25"/>
    <mergeCell ref="O26:O33"/>
    <mergeCell ref="O34:O40"/>
    <mergeCell ref="O41:O48"/>
    <mergeCell ref="L41:L48"/>
    <mergeCell ref="M41:M48"/>
    <mergeCell ref="M9:M15"/>
    <mergeCell ref="L34:L40"/>
    <mergeCell ref="M34:M40"/>
    <mergeCell ref="N9:N15"/>
    <mergeCell ref="C16:C25"/>
    <mergeCell ref="C26:C33"/>
    <mergeCell ref="C34:C40"/>
    <mergeCell ref="A26:A33"/>
    <mergeCell ref="A34:A40"/>
    <mergeCell ref="A41:A48"/>
    <mergeCell ref="J34:J40"/>
    <mergeCell ref="K34:K40"/>
  </mergeCells>
  <pageMargins left="0.25" right="0.25" top="0.75" bottom="0.75" header="0.3" footer="0.3"/>
  <pageSetup paperSize="8" scale="43" fitToHeight="0" orientation="landscape" r:id="rId1"/>
  <rowBreaks count="1" manualBreakCount="1">
    <brk id="55" max="13" man="1"/>
  </rowBreaks>
  <extLst>
    <ext xmlns:x14="http://schemas.microsoft.com/office/spreadsheetml/2009/9/main" uri="{78C0D931-6437-407d-A8EE-F0AAD7539E65}">
      <x14:conditionalFormattings>
        <x14:conditionalFormatting xmlns:xm="http://schemas.microsoft.com/office/excel/2006/main">
          <x14:cfRule type="expression" priority="1" stopIfTrue="1" id="{2BBA3390-17A9-4594-B181-4A07421200A5}">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B513EDED-9B5D-4143-A5FD-F11E10C91310}">
            <xm:f>'C:\Windows\system32\IC.Green.Net\IC_User_DFS\Users\deel1\Desktop\[Maternity Services Data Set Technical Output Specification.xlsm]MAT101Booking'!#REF!=yes</xm:f>
            <x14:dxf>
              <fill>
                <patternFill>
                  <bgColor indexed="43"/>
                </patternFill>
              </fill>
            </x14:dxf>
          </x14:cfRule>
          <xm:sqref>N77</xm:sqref>
        </x14:conditionalFormatting>
        <x14:conditionalFormatting xmlns:xm="http://schemas.microsoft.com/office/excel/2006/main">
          <x14:cfRule type="expression" priority="5" stopIfTrue="1" id="{8311115C-0427-4B28-A5DD-F7B7D0EFF96E}">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DA25A8AF-6C59-47BC-BE13-9B53B52054E8}">
            <xm:f>'C:\Windows\system32\IC.Green.Net\IC_User_DFS\Users\deel1\Desktop\[Maternity Services Data Set Technical Output Specification.xlsm]MAT101Booking'!#REF!=yes</xm:f>
            <x14:dxf>
              <fill>
                <patternFill>
                  <bgColor indexed="43"/>
                </patternFill>
              </fill>
            </x14:dxf>
          </x14:cfRule>
          <xm:sqref>N78</xm:sqref>
        </x14:conditionalFormatting>
        <x14:conditionalFormatting xmlns:xm="http://schemas.microsoft.com/office/excel/2006/main">
          <x14:cfRule type="expression" priority="3" stopIfTrue="1" id="{579B67B5-44BB-45D9-8617-F90F768B61FC}">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4BA465BF-F2EE-4328-97CA-074DD8C3D9A4}">
            <xm:f>'C:\Windows\system32\IC.Green.Net\IC_User_DFS\Users\deel1\Desktop\[Maternity Services Data Set Technical Output Specification.xlsm]MAT101Booking'!#REF!=yes</xm:f>
            <x14:dxf>
              <fill>
                <patternFill>
                  <bgColor indexed="43"/>
                </patternFill>
              </fill>
            </x14:dxf>
          </x14:cfRule>
          <xm:sqref>N79</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2">
    <tabColor theme="6" tint="0.39997558519241921"/>
    <pageSetUpPr fitToPage="1"/>
  </sheetPr>
  <dimension ref="A1:R34"/>
  <sheetViews>
    <sheetView zoomScaleNormal="100" workbookViewId="0"/>
  </sheetViews>
  <sheetFormatPr defaultColWidth="13.21875" defaultRowHeight="13.2"/>
  <cols>
    <col min="1" max="1" width="10.5546875" customWidth="1"/>
    <col min="2" max="2" width="19.77734375" customWidth="1"/>
    <col min="3" max="3" width="15" customWidth="1"/>
    <col min="4" max="4" width="30.77734375" customWidth="1"/>
    <col min="5" max="5" width="14" style="12" customWidth="1"/>
    <col min="6" max="6" width="10.77734375" customWidth="1"/>
    <col min="7" max="7" width="30.77734375" customWidth="1"/>
    <col min="8" max="9" width="11.5546875" customWidth="1"/>
    <col min="10" max="10" width="10.21875" customWidth="1"/>
    <col min="11" max="11" width="32.77734375" customWidth="1"/>
    <col min="12" max="12" width="14.21875" style="7" customWidth="1"/>
    <col min="13" max="13" width="102" customWidth="1"/>
    <col min="14" max="14" width="43.77734375" customWidth="1"/>
    <col min="15" max="15" width="13.77734375" customWidth="1"/>
    <col min="16" max="16" width="12.5546875" customWidth="1"/>
    <col min="17" max="17" width="13.77734375" customWidth="1"/>
    <col min="18" max="18" width="13.21875" customWidth="1"/>
  </cols>
  <sheetData>
    <row r="1" spans="1:18" s="490" customFormat="1">
      <c r="A1" s="490" t="s">
        <v>2075</v>
      </c>
      <c r="B1" s="490" t="s">
        <v>2075</v>
      </c>
      <c r="C1" s="490" t="s">
        <v>2075</v>
      </c>
      <c r="D1" s="490" t="s">
        <v>2075</v>
      </c>
      <c r="E1" s="490" t="s">
        <v>2075</v>
      </c>
      <c r="F1" s="490" t="s">
        <v>2075</v>
      </c>
      <c r="G1" s="490" t="s">
        <v>2075</v>
      </c>
      <c r="H1" s="490" t="s">
        <v>2078</v>
      </c>
      <c r="I1" s="490" t="s">
        <v>2078</v>
      </c>
      <c r="J1" s="490" t="s">
        <v>2078</v>
      </c>
      <c r="K1" s="490" t="s">
        <v>2078</v>
      </c>
      <c r="L1" s="490" t="s">
        <v>2075</v>
      </c>
      <c r="M1" s="490" t="s">
        <v>2078</v>
      </c>
      <c r="N1" s="490" t="s">
        <v>2078</v>
      </c>
      <c r="O1" s="490" t="s">
        <v>2078</v>
      </c>
      <c r="P1" s="490" t="s">
        <v>2078</v>
      </c>
      <c r="Q1" s="490" t="s">
        <v>2078</v>
      </c>
      <c r="R1" s="490" t="s">
        <v>2075</v>
      </c>
    </row>
    <row r="2" spans="1:18" s="8" customFormat="1" ht="10.199999999999999">
      <c r="A2" s="238" t="s">
        <v>4666</v>
      </c>
      <c r="B2" s="234"/>
      <c r="C2" s="230"/>
      <c r="D2" s="227"/>
      <c r="E2" s="434"/>
      <c r="F2" s="227"/>
      <c r="G2" s="227"/>
      <c r="H2" s="227"/>
      <c r="I2" s="227"/>
      <c r="J2" s="227"/>
      <c r="K2" s="227"/>
      <c r="L2" s="227"/>
      <c r="M2" s="228"/>
      <c r="N2" s="227"/>
      <c r="O2" s="227"/>
      <c r="P2" s="227"/>
      <c r="Q2" s="227"/>
      <c r="R2" s="229"/>
    </row>
    <row r="3" spans="1:18" ht="114.75" customHeight="1">
      <c r="A3" s="625" t="s">
        <v>929</v>
      </c>
      <c r="B3" s="625"/>
      <c r="C3" s="625"/>
      <c r="D3" s="625"/>
      <c r="E3" s="626"/>
      <c r="F3" s="1131" t="s">
        <v>4667</v>
      </c>
      <c r="G3" s="1132"/>
      <c r="H3" s="1131" t="s">
        <v>4668</v>
      </c>
      <c r="I3" s="1132"/>
      <c r="J3" s="1132"/>
      <c r="K3" s="1135"/>
      <c r="L3" s="627" t="s">
        <v>2952</v>
      </c>
      <c r="M3" s="628" t="str">
        <f>"Group-level error/warning messages:"&amp;"
"&amp;IF(VLOOKUP(LEFT($A3,6),MDI,20,0)=0,"",VLOOKUP(LEFT($A3,6),MDI,20,0))</f>
        <v>Group-level error/warning messages:
CYP60501 - Group rejected - No valid CYP001 group transmitted for this Local Patient Identifier (Extended). Local Patient Identifier (Extended)=&lt;C605901&gt;
CYP60524 - Group rejected - The CYP001 group transmitted for this Local Patient Identifier (Extended) has a blank Person Birth Date. Local Patient Identifier (Extended)=&lt;C605901&gt;
CYP60525 - Group rejected - The patient identified by this Local Patient Identifier (Extended) in the CYP001 table is 1 year or older at the Reporting Period Start Date. Local Patient Identifier (Extended)=&lt;C605901&gt; Person Birth Date=&lt;C001060&gt; Reporting Period Start Date=&lt;C000040&gt;</v>
      </c>
      <c r="N3" s="629"/>
      <c r="O3" s="629"/>
      <c r="P3" s="629"/>
      <c r="Q3" s="629"/>
      <c r="R3" s="630"/>
    </row>
    <row r="4" spans="1:18" ht="83.85" customHeight="1">
      <c r="A4" s="211" t="s">
        <v>2084</v>
      </c>
      <c r="B4" s="211" t="s">
        <v>2122</v>
      </c>
      <c r="C4" s="211" t="s">
        <v>162</v>
      </c>
      <c r="D4" s="211" t="s">
        <v>87</v>
      </c>
      <c r="E4" s="216" t="s">
        <v>116</v>
      </c>
      <c r="F4" s="216" t="s">
        <v>2092</v>
      </c>
      <c r="G4" s="211" t="s">
        <v>76</v>
      </c>
      <c r="H4" s="910" t="s">
        <v>2324</v>
      </c>
      <c r="I4" s="911"/>
      <c r="J4" s="911"/>
      <c r="K4" s="912"/>
      <c r="L4" s="213" t="s">
        <v>2124</v>
      </c>
      <c r="M4" s="211" t="s">
        <v>771</v>
      </c>
      <c r="N4" s="211" t="s">
        <v>2125</v>
      </c>
      <c r="O4" s="910" t="s">
        <v>2126</v>
      </c>
      <c r="P4" s="911"/>
      <c r="Q4" s="912"/>
      <c r="R4" s="211" t="s">
        <v>2115</v>
      </c>
    </row>
    <row r="5" spans="1:18" ht="41.25" customHeight="1">
      <c r="A5" s="211"/>
      <c r="B5" s="211"/>
      <c r="C5" s="211"/>
      <c r="D5" s="211"/>
      <c r="E5" s="216"/>
      <c r="F5" s="211"/>
      <c r="G5" s="211"/>
      <c r="H5" s="216" t="s">
        <v>2127</v>
      </c>
      <c r="I5" s="216" t="s">
        <v>2128</v>
      </c>
      <c r="J5" s="216" t="s">
        <v>2129</v>
      </c>
      <c r="K5" s="216" t="s">
        <v>767</v>
      </c>
      <c r="L5" s="213"/>
      <c r="M5" s="211"/>
      <c r="N5" s="211" t="s">
        <v>2130</v>
      </c>
      <c r="O5" s="211" t="s">
        <v>2131</v>
      </c>
      <c r="P5" s="211" t="s">
        <v>2132</v>
      </c>
      <c r="Q5" s="211" t="s">
        <v>2133</v>
      </c>
      <c r="R5" s="211"/>
    </row>
    <row r="6" spans="1:18" s="8" customFormat="1" ht="85.5" customHeight="1">
      <c r="A6" s="195" t="s">
        <v>4669</v>
      </c>
      <c r="B6" s="16" t="s">
        <v>969</v>
      </c>
      <c r="C6" s="16" t="s">
        <v>1124</v>
      </c>
      <c r="D6" s="58" t="s">
        <v>2325</v>
      </c>
      <c r="E6" s="49" t="s">
        <v>146</v>
      </c>
      <c r="F6" s="58"/>
      <c r="G6" s="58"/>
      <c r="H6" s="49" t="s">
        <v>2138</v>
      </c>
      <c r="I6" s="49" t="s">
        <v>2138</v>
      </c>
      <c r="J6" s="49" t="s">
        <v>25</v>
      </c>
      <c r="K6" s="58" t="s">
        <v>1294</v>
      </c>
      <c r="L6" s="39" t="s">
        <v>1148</v>
      </c>
      <c r="M6" s="64" t="str">
        <f t="shared" ref="M6:M23" si="0">IF(VLOOKUP($A6,MDI,20,0)=0,"",VLOOKUP($A6,MDI,20,0))</f>
        <v>CYP60505 - Record rejected - Local Patient Identifier (Extended) is blank.
CYP60506 - Record rejected - Local Patient Identifier (Extended) has incorrect data format. Local Patient Identifier (Extended)=&lt;C605901&gt;</v>
      </c>
      <c r="N6" s="78"/>
      <c r="O6" s="39" t="s">
        <v>2140</v>
      </c>
      <c r="P6" s="108" t="s">
        <v>2140</v>
      </c>
      <c r="Q6" s="108" t="s">
        <v>2140</v>
      </c>
      <c r="R6" s="108" t="s">
        <v>2141</v>
      </c>
    </row>
    <row r="7" spans="1:18" s="8" customFormat="1" ht="197.25" customHeight="1">
      <c r="A7" s="195" t="s">
        <v>4670</v>
      </c>
      <c r="B7" s="16" t="s">
        <v>4671</v>
      </c>
      <c r="C7" s="16" t="s">
        <v>4672</v>
      </c>
      <c r="D7" s="58" t="s">
        <v>4673</v>
      </c>
      <c r="E7" s="49" t="s">
        <v>2154</v>
      </c>
      <c r="F7" s="58"/>
      <c r="G7" s="58"/>
      <c r="H7" s="49" t="s">
        <v>2138</v>
      </c>
      <c r="I7" s="49" t="s">
        <v>2138</v>
      </c>
      <c r="J7" s="49" t="s">
        <v>25</v>
      </c>
      <c r="K7" s="58" t="s">
        <v>4674</v>
      </c>
      <c r="L7" s="39" t="s">
        <v>1148</v>
      </c>
      <c r="M7" s="64" t="str">
        <f t="shared" si="0"/>
        <v>CYP60517 - Record rejected - Infant Physical Examination Date has incorrect data format. Local Patient Identifier (Extended)=&lt;C605901&gt;
CYP60518 - Record rejected - Infant Physical Examination Date is blank. Local Patient Identifier (Extended)=&lt;C605901&gt;
CYP60520 - Record rejected - Infant Physical Examination Date is more than 99 days after Person Birth Date. Local Patient Identifier (Extended)=&lt;C605901&gt; Infant Physical Examination Date=&lt;C605010&gt; Person Birth Date=&lt;C001060&gt;
CYP60521 - Record rejected - Infant Physical Examination Date is less than 2 weeks after Person Birth Date. Local Patient Identifier (Extended)=&lt;C605901&gt; Infant Physical Examination Date=&lt;C605010&gt; Person Birth Date=&lt;C001060&gt;
CYP60522 - Record rejected - Person Birth Date is blank AND Infant Physical Examination Date is before 1 January 1890. Local Patient Identifier (Extended)=&lt;C605901&gt; Infant Physical Examination Date=&lt;C605010&gt;
CYP60523 - Record rejected - Infant Physical Examination Date is after the Date And Time Data Set Created. Local Patient Identifier (Extended)=&lt;C605901&gt; Infant Physical Examination Date=&lt;C605010&gt; Date and Time Data Set Created=&lt;C000060&gt;</v>
      </c>
      <c r="N7" s="78"/>
      <c r="O7" s="108" t="s">
        <v>2140</v>
      </c>
      <c r="P7" s="108" t="s">
        <v>2140</v>
      </c>
      <c r="Q7" s="108" t="s">
        <v>2140</v>
      </c>
      <c r="R7" s="108" t="s">
        <v>13</v>
      </c>
    </row>
    <row r="8" spans="1:18" s="8" customFormat="1" ht="17.25" customHeight="1">
      <c r="A8" s="999" t="s">
        <v>4675</v>
      </c>
      <c r="B8" s="1002" t="s">
        <v>4676</v>
      </c>
      <c r="C8" s="1002" t="s">
        <v>4677</v>
      </c>
      <c r="D8" s="921" t="s">
        <v>4678</v>
      </c>
      <c r="E8" s="927" t="s">
        <v>1213</v>
      </c>
      <c r="F8" s="49" t="s">
        <v>2339</v>
      </c>
      <c r="G8" s="58" t="s">
        <v>4679</v>
      </c>
      <c r="H8" s="927" t="s">
        <v>25</v>
      </c>
      <c r="I8" s="927" t="s">
        <v>2138</v>
      </c>
      <c r="J8" s="927" t="s">
        <v>2148</v>
      </c>
      <c r="K8" s="921" t="s">
        <v>1294</v>
      </c>
      <c r="L8" s="927" t="s">
        <v>195</v>
      </c>
      <c r="M8" s="921" t="str">
        <f t="shared" si="0"/>
        <v>CYP60509 - Record rejected - Infant Physical Examination Result (Hips) has incorrect data format. Local Patient Identifier (Extended)=&lt;C605901&gt;
CYP60510 - Warning - Infant Physical Examination Result (Hips) contains an invalid national code. Local Patient Identifier (Extended)=&lt;C605901&gt; Infant Physical Examination Result (Hips)=&lt;C605020&gt;</v>
      </c>
      <c r="N8" s="945"/>
      <c r="O8" s="942" t="s">
        <v>2140</v>
      </c>
      <c r="P8" s="942" t="s">
        <v>2140</v>
      </c>
      <c r="Q8" s="942" t="s">
        <v>2140</v>
      </c>
      <c r="R8" s="942" t="s">
        <v>32</v>
      </c>
    </row>
    <row r="9" spans="1:18" s="8" customFormat="1" ht="17.25" customHeight="1">
      <c r="A9" s="1000" t="e">
        <v>#N/A</v>
      </c>
      <c r="B9" s="1003" t="e">
        <v>#N/A</v>
      </c>
      <c r="C9" s="1003" t="e">
        <v>#N/A</v>
      </c>
      <c r="D9" s="922" t="e">
        <v>#N/A</v>
      </c>
      <c r="E9" s="928" t="e">
        <v>#N/A</v>
      </c>
      <c r="F9" s="49" t="s">
        <v>2342</v>
      </c>
      <c r="G9" s="58" t="s">
        <v>4680</v>
      </c>
      <c r="H9" s="928" t="e">
        <v>#N/A</v>
      </c>
      <c r="I9" s="928" t="e">
        <v>#N/A</v>
      </c>
      <c r="J9" s="928" t="e">
        <v>#N/A</v>
      </c>
      <c r="K9" s="922" t="e">
        <v>#N/A</v>
      </c>
      <c r="L9" s="928" t="e">
        <v>#N/A</v>
      </c>
      <c r="M9" s="922" t="e">
        <f t="shared" si="0"/>
        <v>#N/A</v>
      </c>
      <c r="N9" s="946"/>
      <c r="O9" s="944"/>
      <c r="P9" s="944"/>
      <c r="Q9" s="944"/>
      <c r="R9" s="944"/>
    </row>
    <row r="10" spans="1:18" s="8" customFormat="1" ht="17.25" customHeight="1">
      <c r="A10" s="1000" t="e">
        <v>#N/A</v>
      </c>
      <c r="B10" s="1003" t="e">
        <v>#N/A</v>
      </c>
      <c r="C10" s="1003" t="e">
        <v>#N/A</v>
      </c>
      <c r="D10" s="922" t="e">
        <v>#N/A</v>
      </c>
      <c r="E10" s="928" t="e">
        <v>#N/A</v>
      </c>
      <c r="F10" s="49" t="s">
        <v>2344</v>
      </c>
      <c r="G10" s="58" t="s">
        <v>4681</v>
      </c>
      <c r="H10" s="928" t="e">
        <v>#N/A</v>
      </c>
      <c r="I10" s="928" t="e">
        <v>#N/A</v>
      </c>
      <c r="J10" s="928" t="e">
        <v>#N/A</v>
      </c>
      <c r="K10" s="922" t="e">
        <v>#N/A</v>
      </c>
      <c r="L10" s="928" t="e">
        <v>#N/A</v>
      </c>
      <c r="M10" s="922" t="e">
        <f t="shared" si="0"/>
        <v>#N/A</v>
      </c>
      <c r="N10" s="946"/>
      <c r="O10" s="944"/>
      <c r="P10" s="944"/>
      <c r="Q10" s="944"/>
      <c r="R10" s="944"/>
    </row>
    <row r="11" spans="1:18" s="8" customFormat="1" ht="17.25" customHeight="1">
      <c r="A11" s="1001" t="e">
        <v>#N/A</v>
      </c>
      <c r="B11" s="828" t="e">
        <v>#N/A</v>
      </c>
      <c r="C11" s="828" t="e">
        <v>#N/A</v>
      </c>
      <c r="D11" s="923" t="e">
        <v>#N/A</v>
      </c>
      <c r="E11" s="929" t="e">
        <v>#N/A</v>
      </c>
      <c r="F11" s="49" t="s">
        <v>4511</v>
      </c>
      <c r="G11" s="58" t="s">
        <v>4682</v>
      </c>
      <c r="H11" s="929" t="e">
        <v>#N/A</v>
      </c>
      <c r="I11" s="929" t="e">
        <v>#N/A</v>
      </c>
      <c r="J11" s="929" t="e">
        <v>#N/A</v>
      </c>
      <c r="K11" s="923" t="e">
        <v>#N/A</v>
      </c>
      <c r="L11" s="929" t="e">
        <v>#N/A</v>
      </c>
      <c r="M11" s="923" t="e">
        <f t="shared" si="0"/>
        <v>#N/A</v>
      </c>
      <c r="N11" s="947"/>
      <c r="O11" s="943"/>
      <c r="P11" s="943"/>
      <c r="Q11" s="943"/>
      <c r="R11" s="943"/>
    </row>
    <row r="12" spans="1:18" s="8" customFormat="1" ht="18.75" customHeight="1">
      <c r="A12" s="999" t="s">
        <v>4683</v>
      </c>
      <c r="B12" s="1002" t="s">
        <v>4684</v>
      </c>
      <c r="C12" s="1002" t="s">
        <v>4685</v>
      </c>
      <c r="D12" s="921" t="s">
        <v>4686</v>
      </c>
      <c r="E12" s="927" t="s">
        <v>1213</v>
      </c>
      <c r="F12" s="49" t="s">
        <v>2339</v>
      </c>
      <c r="G12" s="58" t="s">
        <v>4679</v>
      </c>
      <c r="H12" s="927" t="s">
        <v>25</v>
      </c>
      <c r="I12" s="927" t="s">
        <v>2138</v>
      </c>
      <c r="J12" s="927" t="s">
        <v>2148</v>
      </c>
      <c r="K12" s="921" t="s">
        <v>1294</v>
      </c>
      <c r="L12" s="927" t="s">
        <v>195</v>
      </c>
      <c r="M12" s="921" t="str">
        <f t="shared" si="0"/>
        <v>CYP60511 - Record rejected - Infant Physical Examination Result (Heart) has incorrect data format. Local Patient Identifier (Extended)=&lt;C605901&gt;
CYP60512 - Warning - Infant Physical Examination Result (Heart) contains an invalid national code. Local Patient Identifier (Extended)=&lt;C605901&gt; Infant Physical Examination Result (Heart)=&lt;C605030&gt;</v>
      </c>
      <c r="N12" s="945"/>
      <c r="O12" s="942" t="s">
        <v>2140</v>
      </c>
      <c r="P12" s="942" t="s">
        <v>2140</v>
      </c>
      <c r="Q12" s="942" t="s">
        <v>2140</v>
      </c>
      <c r="R12" s="942" t="s">
        <v>32</v>
      </c>
    </row>
    <row r="13" spans="1:18" s="8" customFormat="1" ht="18.75" customHeight="1">
      <c r="A13" s="1000" t="e">
        <v>#N/A</v>
      </c>
      <c r="B13" s="1003" t="e">
        <v>#N/A</v>
      </c>
      <c r="C13" s="1003" t="e">
        <v>#N/A</v>
      </c>
      <c r="D13" s="922" t="e">
        <v>#N/A</v>
      </c>
      <c r="E13" s="928" t="e">
        <v>#N/A</v>
      </c>
      <c r="F13" s="49" t="s">
        <v>2342</v>
      </c>
      <c r="G13" s="58" t="s">
        <v>4680</v>
      </c>
      <c r="H13" s="928" t="e">
        <v>#N/A</v>
      </c>
      <c r="I13" s="928" t="e">
        <v>#N/A</v>
      </c>
      <c r="J13" s="928" t="e">
        <v>#N/A</v>
      </c>
      <c r="K13" s="922" t="e">
        <v>#N/A</v>
      </c>
      <c r="L13" s="928" t="e">
        <v>#N/A</v>
      </c>
      <c r="M13" s="922" t="e">
        <f t="shared" si="0"/>
        <v>#N/A</v>
      </c>
      <c r="N13" s="946"/>
      <c r="O13" s="944"/>
      <c r="P13" s="944"/>
      <c r="Q13" s="944"/>
      <c r="R13" s="944"/>
    </row>
    <row r="14" spans="1:18" s="8" customFormat="1" ht="18.75" customHeight="1">
      <c r="A14" s="1000" t="e">
        <v>#N/A</v>
      </c>
      <c r="B14" s="1003" t="e">
        <v>#N/A</v>
      </c>
      <c r="C14" s="1003" t="e">
        <v>#N/A</v>
      </c>
      <c r="D14" s="922" t="e">
        <v>#N/A</v>
      </c>
      <c r="E14" s="928" t="e">
        <v>#N/A</v>
      </c>
      <c r="F14" s="49" t="s">
        <v>2344</v>
      </c>
      <c r="G14" s="58" t="s">
        <v>4681</v>
      </c>
      <c r="H14" s="928" t="e">
        <v>#N/A</v>
      </c>
      <c r="I14" s="928" t="e">
        <v>#N/A</v>
      </c>
      <c r="J14" s="928" t="e">
        <v>#N/A</v>
      </c>
      <c r="K14" s="922" t="e">
        <v>#N/A</v>
      </c>
      <c r="L14" s="928" t="e">
        <v>#N/A</v>
      </c>
      <c r="M14" s="922" t="e">
        <f t="shared" si="0"/>
        <v>#N/A</v>
      </c>
      <c r="N14" s="946"/>
      <c r="O14" s="944"/>
      <c r="P14" s="944"/>
      <c r="Q14" s="944"/>
      <c r="R14" s="944"/>
    </row>
    <row r="15" spans="1:18" s="8" customFormat="1" ht="18.75" customHeight="1">
      <c r="A15" s="1001" t="e">
        <v>#N/A</v>
      </c>
      <c r="B15" s="828" t="e">
        <v>#N/A</v>
      </c>
      <c r="C15" s="828" t="e">
        <v>#N/A</v>
      </c>
      <c r="D15" s="923" t="e">
        <v>#N/A</v>
      </c>
      <c r="E15" s="929" t="e">
        <v>#N/A</v>
      </c>
      <c r="F15" s="49" t="s">
        <v>4511</v>
      </c>
      <c r="G15" s="58" t="s">
        <v>4682</v>
      </c>
      <c r="H15" s="929" t="e">
        <v>#N/A</v>
      </c>
      <c r="I15" s="929" t="e">
        <v>#N/A</v>
      </c>
      <c r="J15" s="929" t="e">
        <v>#N/A</v>
      </c>
      <c r="K15" s="923" t="e">
        <v>#N/A</v>
      </c>
      <c r="L15" s="929" t="e">
        <v>#N/A</v>
      </c>
      <c r="M15" s="923" t="e">
        <f t="shared" si="0"/>
        <v>#N/A</v>
      </c>
      <c r="N15" s="947"/>
      <c r="O15" s="943"/>
      <c r="P15" s="943"/>
      <c r="Q15" s="943"/>
      <c r="R15" s="943"/>
    </row>
    <row r="16" spans="1:18" s="8" customFormat="1" ht="23.25" customHeight="1">
      <c r="A16" s="999" t="s">
        <v>4687</v>
      </c>
      <c r="B16" s="1002" t="s">
        <v>4688</v>
      </c>
      <c r="C16" s="1002" t="s">
        <v>4689</v>
      </c>
      <c r="D16" s="921" t="s">
        <v>4690</v>
      </c>
      <c r="E16" s="927" t="s">
        <v>1213</v>
      </c>
      <c r="F16" s="49" t="s">
        <v>2339</v>
      </c>
      <c r="G16" s="58" t="s">
        <v>4679</v>
      </c>
      <c r="H16" s="927" t="s">
        <v>25</v>
      </c>
      <c r="I16" s="927" t="s">
        <v>2138</v>
      </c>
      <c r="J16" s="927" t="s">
        <v>2148</v>
      </c>
      <c r="K16" s="921" t="s">
        <v>1294</v>
      </c>
      <c r="L16" s="927" t="s">
        <v>195</v>
      </c>
      <c r="M16" s="921" t="str">
        <f t="shared" si="0"/>
        <v>CYP60513 - Record rejected - Infant Physical Examination Result (Eyes) has incorrect data format. Local Patient Identifier (Extended)=&lt;C605901&gt;
CYP60514 - Warning - Infant Physical Examination Result (Eyes) contains an invalid national code. Local Patient Identifier (Extended)=&lt;C605901&gt; Infant Physical Examination Result (Eyes)=&lt;C605040&gt;</v>
      </c>
      <c r="N16" s="945"/>
      <c r="O16" s="942" t="s">
        <v>2140</v>
      </c>
      <c r="P16" s="942" t="s">
        <v>2140</v>
      </c>
      <c r="Q16" s="942" t="s">
        <v>2140</v>
      </c>
      <c r="R16" s="942" t="s">
        <v>32</v>
      </c>
    </row>
    <row r="17" spans="1:18" s="8" customFormat="1" ht="23.25" customHeight="1">
      <c r="A17" s="1000" t="e">
        <v>#N/A</v>
      </c>
      <c r="B17" s="1003" t="e">
        <v>#N/A</v>
      </c>
      <c r="C17" s="1003" t="e">
        <v>#N/A</v>
      </c>
      <c r="D17" s="922" t="e">
        <v>#N/A</v>
      </c>
      <c r="E17" s="928" t="e">
        <v>#N/A</v>
      </c>
      <c r="F17" s="49" t="s">
        <v>2342</v>
      </c>
      <c r="G17" s="58" t="s">
        <v>4680</v>
      </c>
      <c r="H17" s="928" t="e">
        <v>#N/A</v>
      </c>
      <c r="I17" s="928" t="e">
        <v>#N/A</v>
      </c>
      <c r="J17" s="928" t="e">
        <v>#N/A</v>
      </c>
      <c r="K17" s="922" t="e">
        <v>#N/A</v>
      </c>
      <c r="L17" s="928" t="e">
        <v>#N/A</v>
      </c>
      <c r="M17" s="922" t="e">
        <f t="shared" si="0"/>
        <v>#N/A</v>
      </c>
      <c r="N17" s="946"/>
      <c r="O17" s="944"/>
      <c r="P17" s="944"/>
      <c r="Q17" s="944"/>
      <c r="R17" s="944"/>
    </row>
    <row r="18" spans="1:18" s="8" customFormat="1" ht="23.25" customHeight="1">
      <c r="A18" s="1000" t="e">
        <v>#N/A</v>
      </c>
      <c r="B18" s="1003" t="e">
        <v>#N/A</v>
      </c>
      <c r="C18" s="1003" t="e">
        <v>#N/A</v>
      </c>
      <c r="D18" s="922" t="e">
        <v>#N/A</v>
      </c>
      <c r="E18" s="928" t="e">
        <v>#N/A</v>
      </c>
      <c r="F18" s="49" t="s">
        <v>2344</v>
      </c>
      <c r="G18" s="58" t="s">
        <v>4681</v>
      </c>
      <c r="H18" s="928" t="e">
        <v>#N/A</v>
      </c>
      <c r="I18" s="928" t="e">
        <v>#N/A</v>
      </c>
      <c r="J18" s="928" t="e">
        <v>#N/A</v>
      </c>
      <c r="K18" s="922" t="e">
        <v>#N/A</v>
      </c>
      <c r="L18" s="928" t="e">
        <v>#N/A</v>
      </c>
      <c r="M18" s="922" t="e">
        <f t="shared" si="0"/>
        <v>#N/A</v>
      </c>
      <c r="N18" s="946"/>
      <c r="O18" s="944"/>
      <c r="P18" s="944"/>
      <c r="Q18" s="944"/>
      <c r="R18" s="944"/>
    </row>
    <row r="19" spans="1:18" s="8" customFormat="1" ht="23.25" customHeight="1">
      <c r="A19" s="1001" t="e">
        <v>#N/A</v>
      </c>
      <c r="B19" s="828" t="e">
        <v>#N/A</v>
      </c>
      <c r="C19" s="828" t="e">
        <v>#N/A</v>
      </c>
      <c r="D19" s="923" t="e">
        <v>#N/A</v>
      </c>
      <c r="E19" s="929" t="e">
        <v>#N/A</v>
      </c>
      <c r="F19" s="49" t="s">
        <v>4511</v>
      </c>
      <c r="G19" s="58" t="s">
        <v>4682</v>
      </c>
      <c r="H19" s="929" t="e">
        <v>#N/A</v>
      </c>
      <c r="I19" s="929" t="e">
        <v>#N/A</v>
      </c>
      <c r="J19" s="929" t="e">
        <v>#N/A</v>
      </c>
      <c r="K19" s="923" t="e">
        <v>#N/A</v>
      </c>
      <c r="L19" s="929" t="e">
        <v>#N/A</v>
      </c>
      <c r="M19" s="923" t="e">
        <f t="shared" si="0"/>
        <v>#N/A</v>
      </c>
      <c r="N19" s="947"/>
      <c r="O19" s="943"/>
      <c r="P19" s="943"/>
      <c r="Q19" s="943"/>
      <c r="R19" s="943"/>
    </row>
    <row r="20" spans="1:18" s="8" customFormat="1" ht="23.85" customHeight="1">
      <c r="A20" s="999" t="s">
        <v>4691</v>
      </c>
      <c r="B20" s="1002" t="s">
        <v>4692</v>
      </c>
      <c r="C20" s="1002" t="s">
        <v>4693</v>
      </c>
      <c r="D20" s="921" t="s">
        <v>4694</v>
      </c>
      <c r="E20" s="927" t="s">
        <v>1213</v>
      </c>
      <c r="F20" s="49" t="s">
        <v>2339</v>
      </c>
      <c r="G20" s="58" t="s">
        <v>4679</v>
      </c>
      <c r="H20" s="927" t="s">
        <v>25</v>
      </c>
      <c r="I20" s="927" t="s">
        <v>2138</v>
      </c>
      <c r="J20" s="927" t="s">
        <v>2148</v>
      </c>
      <c r="K20" s="921" t="s">
        <v>4695</v>
      </c>
      <c r="L20" s="927" t="s">
        <v>195</v>
      </c>
      <c r="M20" s="921" t="str">
        <f t="shared" si="0"/>
        <v>CYP60515 - Record rejected - Infant Physical Examination Result (Testes) has incorrect data format. Local Patient Identifier (Extended)=&lt;C605901&gt;
CYP60516 - Warning - Infant Physical Examination Result (Testes) contains an invalid national code. Local Patient Identifier (Extended)=&lt;C605901&gt; Infant Physical Examination Result (Testes)=&lt;C605050&gt;
CYP60519 - Record rejected - Infant Physical Examination Result (Testes) contains a value other than "NN", and Person Stated Gender Code contains the value "Female". Local Patient Identifier (Extended)=&lt;C605901&gt; Infant Physical Examination Result (Testes)=&lt;C605050&gt; Person Stated Gender Code=&lt;C001080&gt;</v>
      </c>
      <c r="N20" s="945"/>
      <c r="O20" s="942" t="s">
        <v>2140</v>
      </c>
      <c r="P20" s="942" t="s">
        <v>2140</v>
      </c>
      <c r="Q20" s="942" t="s">
        <v>2140</v>
      </c>
      <c r="R20" s="942" t="s">
        <v>32</v>
      </c>
    </row>
    <row r="21" spans="1:18" s="8" customFormat="1" ht="23.85" customHeight="1">
      <c r="A21" s="1000" t="e">
        <v>#N/A</v>
      </c>
      <c r="B21" s="1003" t="e">
        <v>#N/A</v>
      </c>
      <c r="C21" s="1003" t="e">
        <v>#N/A</v>
      </c>
      <c r="D21" s="922" t="e">
        <v>#N/A</v>
      </c>
      <c r="E21" s="928" t="e">
        <v>#N/A</v>
      </c>
      <c r="F21" s="49" t="s">
        <v>2342</v>
      </c>
      <c r="G21" s="58" t="s">
        <v>4680</v>
      </c>
      <c r="H21" s="928" t="e">
        <v>#N/A</v>
      </c>
      <c r="I21" s="928" t="e">
        <v>#N/A</v>
      </c>
      <c r="J21" s="928" t="e">
        <v>#N/A</v>
      </c>
      <c r="K21" s="922" t="e">
        <v>#N/A</v>
      </c>
      <c r="L21" s="928" t="e">
        <v>#N/A</v>
      </c>
      <c r="M21" s="922" t="e">
        <f t="shared" si="0"/>
        <v>#N/A</v>
      </c>
      <c r="N21" s="946"/>
      <c r="O21" s="944"/>
      <c r="P21" s="944"/>
      <c r="Q21" s="944"/>
      <c r="R21" s="944"/>
    </row>
    <row r="22" spans="1:18" s="8" customFormat="1" ht="23.85" customHeight="1">
      <c r="A22" s="1000" t="e">
        <v>#N/A</v>
      </c>
      <c r="B22" s="1003" t="e">
        <v>#N/A</v>
      </c>
      <c r="C22" s="1003" t="e">
        <v>#N/A</v>
      </c>
      <c r="D22" s="922" t="e">
        <v>#N/A</v>
      </c>
      <c r="E22" s="928" t="e">
        <v>#N/A</v>
      </c>
      <c r="F22" s="49" t="s">
        <v>2344</v>
      </c>
      <c r="G22" s="58" t="s">
        <v>4681</v>
      </c>
      <c r="H22" s="928" t="e">
        <v>#N/A</v>
      </c>
      <c r="I22" s="928" t="e">
        <v>#N/A</v>
      </c>
      <c r="J22" s="928" t="e">
        <v>#N/A</v>
      </c>
      <c r="K22" s="922" t="e">
        <v>#N/A</v>
      </c>
      <c r="L22" s="928" t="e">
        <v>#N/A</v>
      </c>
      <c r="M22" s="922" t="e">
        <f t="shared" si="0"/>
        <v>#N/A</v>
      </c>
      <c r="N22" s="946"/>
      <c r="O22" s="944"/>
      <c r="P22" s="944"/>
      <c r="Q22" s="944"/>
      <c r="R22" s="944"/>
    </row>
    <row r="23" spans="1:18" s="8" customFormat="1" ht="23.85" customHeight="1">
      <c r="A23" s="1001" t="e">
        <v>#N/A</v>
      </c>
      <c r="B23" s="828" t="e">
        <v>#N/A</v>
      </c>
      <c r="C23" s="828" t="e">
        <v>#N/A</v>
      </c>
      <c r="D23" s="923" t="e">
        <v>#N/A</v>
      </c>
      <c r="E23" s="929" t="e">
        <v>#N/A</v>
      </c>
      <c r="F23" s="49" t="s">
        <v>4511</v>
      </c>
      <c r="G23" s="58" t="s">
        <v>4682</v>
      </c>
      <c r="H23" s="929" t="e">
        <v>#N/A</v>
      </c>
      <c r="I23" s="929" t="e">
        <v>#N/A</v>
      </c>
      <c r="J23" s="929" t="e">
        <v>#N/A</v>
      </c>
      <c r="K23" s="923" t="e">
        <v>#N/A</v>
      </c>
      <c r="L23" s="929" t="e">
        <v>#N/A</v>
      </c>
      <c r="M23" s="923" t="e">
        <f t="shared" si="0"/>
        <v>#N/A</v>
      </c>
      <c r="N23" s="947"/>
      <c r="O23" s="943"/>
      <c r="P23" s="943"/>
      <c r="Q23" s="943"/>
      <c r="R23" s="943"/>
    </row>
    <row r="24" spans="1:18" s="8" customFormat="1" ht="30.6">
      <c r="A24" s="191" t="s">
        <v>4696</v>
      </c>
      <c r="B24" s="191" t="s">
        <v>2174</v>
      </c>
      <c r="C24" s="318" t="s">
        <v>2175</v>
      </c>
      <c r="D24" s="124" t="s">
        <v>2176</v>
      </c>
      <c r="E24" s="125" t="s">
        <v>2177</v>
      </c>
      <c r="F24" s="33"/>
      <c r="G24" s="34"/>
      <c r="H24" s="34"/>
      <c r="I24" s="34"/>
      <c r="J24" s="34"/>
      <c r="K24" s="34"/>
      <c r="L24" s="130" t="s">
        <v>1027</v>
      </c>
      <c r="M24" s="135"/>
      <c r="N24" s="124" t="s">
        <v>2178</v>
      </c>
      <c r="O24" s="126" t="s">
        <v>2179</v>
      </c>
      <c r="P24" s="126" t="s">
        <v>2179</v>
      </c>
      <c r="Q24" s="126" t="s">
        <v>2140</v>
      </c>
      <c r="R24" s="123" t="s">
        <v>2180</v>
      </c>
    </row>
    <row r="25" spans="1:18" s="8" customFormat="1" ht="69" customHeight="1">
      <c r="A25" s="192" t="s">
        <v>930</v>
      </c>
      <c r="B25" s="194" t="s">
        <v>822</v>
      </c>
      <c r="C25" s="194" t="s">
        <v>2580</v>
      </c>
      <c r="D25" s="174" t="s">
        <v>2581</v>
      </c>
      <c r="E25" s="252" t="s">
        <v>824</v>
      </c>
      <c r="F25" s="33"/>
      <c r="G25" s="34"/>
      <c r="H25" s="34"/>
      <c r="I25" s="34"/>
      <c r="J25" s="34"/>
      <c r="K25" s="34"/>
      <c r="L25" s="32" t="s">
        <v>1027</v>
      </c>
      <c r="M25" s="34"/>
      <c r="N25" s="174" t="s">
        <v>2582</v>
      </c>
      <c r="O25" s="136" t="s">
        <v>2179</v>
      </c>
      <c r="P25" s="136" t="s">
        <v>2140</v>
      </c>
      <c r="Q25" s="137" t="s">
        <v>2140</v>
      </c>
      <c r="R25" s="252" t="s">
        <v>42</v>
      </c>
    </row>
    <row r="26" spans="1:18" s="8" customFormat="1" ht="48" customHeight="1">
      <c r="A26" s="192" t="s">
        <v>931</v>
      </c>
      <c r="B26" s="194" t="s">
        <v>932</v>
      </c>
      <c r="C26" s="194" t="s">
        <v>4697</v>
      </c>
      <c r="D26" s="124" t="s">
        <v>2183</v>
      </c>
      <c r="E26" s="125" t="s">
        <v>829</v>
      </c>
      <c r="F26" s="33"/>
      <c r="G26" s="34"/>
      <c r="H26" s="34"/>
      <c r="I26" s="34"/>
      <c r="J26" s="34"/>
      <c r="K26" s="34"/>
      <c r="L26" s="130" t="s">
        <v>1027</v>
      </c>
      <c r="M26" s="135"/>
      <c r="N26" s="124" t="s">
        <v>2184</v>
      </c>
      <c r="O26" s="126" t="s">
        <v>2179</v>
      </c>
      <c r="P26" s="126" t="s">
        <v>2140</v>
      </c>
      <c r="Q26" s="126" t="s">
        <v>2140</v>
      </c>
      <c r="R26" s="123" t="s">
        <v>42</v>
      </c>
    </row>
    <row r="27" spans="1:18" s="8" customFormat="1" ht="45" customHeight="1">
      <c r="A27" s="192" t="s">
        <v>4698</v>
      </c>
      <c r="B27" s="194" t="s">
        <v>2143</v>
      </c>
      <c r="C27" s="194" t="s">
        <v>2144</v>
      </c>
      <c r="D27" s="128" t="s">
        <v>2585</v>
      </c>
      <c r="E27" s="32" t="s">
        <v>2586</v>
      </c>
      <c r="F27" s="131"/>
      <c r="G27" s="34"/>
      <c r="H27" s="34"/>
      <c r="I27" s="34"/>
      <c r="J27" s="34"/>
      <c r="K27" s="34"/>
      <c r="L27" s="32" t="s">
        <v>1027</v>
      </c>
      <c r="M27" s="34"/>
      <c r="N27" s="128" t="s">
        <v>2587</v>
      </c>
      <c r="O27" s="136" t="s">
        <v>2179</v>
      </c>
      <c r="P27" s="136" t="s">
        <v>2140</v>
      </c>
      <c r="Q27" s="136" t="s">
        <v>2140</v>
      </c>
      <c r="R27" s="123" t="s">
        <v>2192</v>
      </c>
    </row>
    <row r="28" spans="1:18" s="8" customFormat="1" ht="45" customHeight="1">
      <c r="A28" s="192" t="s">
        <v>4699</v>
      </c>
      <c r="B28" s="194" t="s">
        <v>2589</v>
      </c>
      <c r="C28" s="194" t="s">
        <v>2590</v>
      </c>
      <c r="D28" s="128" t="s">
        <v>2591</v>
      </c>
      <c r="E28" s="32" t="s">
        <v>2592</v>
      </c>
      <c r="F28" s="33"/>
      <c r="G28" s="34"/>
      <c r="H28" s="34"/>
      <c r="I28" s="34"/>
      <c r="J28" s="34"/>
      <c r="K28" s="34"/>
      <c r="L28" s="32" t="s">
        <v>1027</v>
      </c>
      <c r="M28" s="32"/>
      <c r="N28" s="128" t="s">
        <v>2593</v>
      </c>
      <c r="O28" s="136" t="s">
        <v>2179</v>
      </c>
      <c r="P28" s="136" t="s">
        <v>2179</v>
      </c>
      <c r="Q28" s="136" t="s">
        <v>2140</v>
      </c>
      <c r="R28" s="136" t="s">
        <v>2180</v>
      </c>
    </row>
    <row r="29" spans="1:18" s="8" customFormat="1" ht="56.1" customHeight="1">
      <c r="A29" s="192" t="s">
        <v>928</v>
      </c>
      <c r="B29" s="194" t="s">
        <v>816</v>
      </c>
      <c r="C29" s="194" t="s">
        <v>2185</v>
      </c>
      <c r="D29" s="128" t="s">
        <v>2186</v>
      </c>
      <c r="E29" s="32" t="s">
        <v>818</v>
      </c>
      <c r="F29" s="33"/>
      <c r="G29" s="34"/>
      <c r="H29" s="34"/>
      <c r="I29" s="34"/>
      <c r="J29" s="34"/>
      <c r="K29" s="34"/>
      <c r="L29" s="32" t="s">
        <v>1027</v>
      </c>
      <c r="M29" s="34"/>
      <c r="N29" s="128" t="s">
        <v>2187</v>
      </c>
      <c r="O29" s="136" t="s">
        <v>2179</v>
      </c>
      <c r="P29" s="136" t="s">
        <v>2140</v>
      </c>
      <c r="Q29" s="136" t="s">
        <v>2140</v>
      </c>
      <c r="R29" s="123" t="s">
        <v>42</v>
      </c>
    </row>
    <row r="30" spans="1:18" s="8" customFormat="1" ht="123.75" customHeight="1">
      <c r="A30" s="194" t="s">
        <v>4700</v>
      </c>
      <c r="B30" s="194" t="s">
        <v>4701</v>
      </c>
      <c r="C30" s="194" t="s">
        <v>4702</v>
      </c>
      <c r="D30" s="128" t="s">
        <v>4703</v>
      </c>
      <c r="E30" s="32" t="s">
        <v>2649</v>
      </c>
      <c r="F30" s="33"/>
      <c r="G30" s="34"/>
      <c r="H30" s="34"/>
      <c r="I30" s="34"/>
      <c r="J30" s="34"/>
      <c r="K30" s="34"/>
      <c r="L30" s="32" t="s">
        <v>1027</v>
      </c>
      <c r="M30" s="32"/>
      <c r="N30" s="128" t="s">
        <v>4704</v>
      </c>
      <c r="O30" s="32" t="s">
        <v>2179</v>
      </c>
      <c r="P30" s="136" t="s">
        <v>2140</v>
      </c>
      <c r="Q30" s="136" t="s">
        <v>2179</v>
      </c>
      <c r="R30" s="123" t="s">
        <v>2612</v>
      </c>
    </row>
    <row r="31" spans="1:18" ht="20.399999999999999">
      <c r="A31" s="192" t="s">
        <v>4705</v>
      </c>
      <c r="B31" s="192" t="s">
        <v>1013</v>
      </c>
      <c r="C31" s="192" t="s">
        <v>2678</v>
      </c>
      <c r="D31" s="128" t="s">
        <v>2679</v>
      </c>
      <c r="E31" s="32" t="s">
        <v>2154</v>
      </c>
      <c r="F31" s="307"/>
      <c r="G31" s="307"/>
      <c r="H31" s="307"/>
      <c r="I31" s="307"/>
      <c r="J31" s="307"/>
      <c r="K31" s="307"/>
      <c r="L31" s="136" t="s">
        <v>1027</v>
      </c>
      <c r="M31" s="307"/>
      <c r="N31" s="128" t="s">
        <v>2680</v>
      </c>
      <c r="O31" s="136" t="s">
        <v>2179</v>
      </c>
      <c r="P31" s="136" t="s">
        <v>2179</v>
      </c>
      <c r="Q31" s="314" t="s">
        <v>2179</v>
      </c>
      <c r="R31" s="136" t="s">
        <v>2180</v>
      </c>
    </row>
    <row r="32" spans="1:18" ht="151.35" customHeight="1">
      <c r="A32" s="192" t="s">
        <v>4706</v>
      </c>
      <c r="B32" s="192" t="s">
        <v>1017</v>
      </c>
      <c r="C32" s="192" t="s">
        <v>2682</v>
      </c>
      <c r="D32" s="128" t="s">
        <v>4707</v>
      </c>
      <c r="E32" s="32" t="s">
        <v>2154</v>
      </c>
      <c r="F32" s="307"/>
      <c r="G32" s="307"/>
      <c r="H32" s="307"/>
      <c r="I32" s="307"/>
      <c r="J32" s="307"/>
      <c r="K32" s="307"/>
      <c r="L32" s="136" t="s">
        <v>1027</v>
      </c>
      <c r="M32" s="307"/>
      <c r="N32" s="306" t="s">
        <v>4708</v>
      </c>
      <c r="O32" s="136" t="s">
        <v>2179</v>
      </c>
      <c r="P32" s="136" t="s">
        <v>2179</v>
      </c>
      <c r="Q32" s="314" t="s">
        <v>2179</v>
      </c>
      <c r="R32" s="136" t="s">
        <v>2180</v>
      </c>
    </row>
    <row r="33" spans="1:18" ht="81.599999999999994" customHeight="1">
      <c r="A33" s="192" t="s">
        <v>4709</v>
      </c>
      <c r="B33" s="312" t="s">
        <v>804</v>
      </c>
      <c r="C33" s="317" t="s">
        <v>2201</v>
      </c>
      <c r="D33" s="305" t="s">
        <v>2202</v>
      </c>
      <c r="E33" s="32" t="s">
        <v>806</v>
      </c>
      <c r="F33" s="304"/>
      <c r="G33" s="304"/>
      <c r="H33" s="304"/>
      <c r="I33" s="304"/>
      <c r="J33" s="304"/>
      <c r="K33" s="304"/>
      <c r="L33" s="304" t="s">
        <v>1027</v>
      </c>
      <c r="M33" s="304"/>
      <c r="N33" s="305" t="s">
        <v>4252</v>
      </c>
      <c r="O33" s="136" t="s">
        <v>2179</v>
      </c>
      <c r="P33" s="136" t="s">
        <v>2179</v>
      </c>
      <c r="Q33" s="136" t="s">
        <v>2140</v>
      </c>
      <c r="R33" s="123" t="s">
        <v>2141</v>
      </c>
    </row>
    <row r="34" spans="1:18">
      <c r="A34" s="243" t="s">
        <v>4710</v>
      </c>
      <c r="B34" s="242"/>
      <c r="C34" s="239"/>
      <c r="D34" s="240"/>
      <c r="E34" s="438"/>
      <c r="F34" s="240"/>
      <c r="G34" s="240"/>
      <c r="H34" s="240"/>
      <c r="I34" s="240"/>
      <c r="J34" s="240"/>
      <c r="K34" s="240"/>
      <c r="L34" s="240"/>
      <c r="M34" s="240"/>
      <c r="N34" s="240"/>
      <c r="O34" s="240"/>
      <c r="P34" s="240"/>
      <c r="Q34" s="240"/>
      <c r="R34" s="341"/>
    </row>
  </sheetData>
  <mergeCells count="68">
    <mergeCell ref="L20:L23"/>
    <mergeCell ref="K12:K15"/>
    <mergeCell ref="M20:M23"/>
    <mergeCell ref="H3:K3"/>
    <mergeCell ref="H4:K4"/>
    <mergeCell ref="I8:I11"/>
    <mergeCell ref="J8:J11"/>
    <mergeCell ref="K8:K11"/>
    <mergeCell ref="H8:H11"/>
    <mergeCell ref="I20:I23"/>
    <mergeCell ref="J20:J23"/>
    <mergeCell ref="K20:K23"/>
    <mergeCell ref="L8:L11"/>
    <mergeCell ref="H16:H19"/>
    <mergeCell ref="I16:I19"/>
    <mergeCell ref="O8:O11"/>
    <mergeCell ref="M8:M11"/>
    <mergeCell ref="O12:O15"/>
    <mergeCell ref="O16:O19"/>
    <mergeCell ref="O20:O23"/>
    <mergeCell ref="N8:N11"/>
    <mergeCell ref="N12:N15"/>
    <mergeCell ref="N20:N23"/>
    <mergeCell ref="P8:P11"/>
    <mergeCell ref="Q20:Q23"/>
    <mergeCell ref="R20:R23"/>
    <mergeCell ref="Q16:Q19"/>
    <mergeCell ref="R16:R19"/>
    <mergeCell ref="P20:P23"/>
    <mergeCell ref="F3:G3"/>
    <mergeCell ref="R8:R11"/>
    <mergeCell ref="J16:J19"/>
    <mergeCell ref="K16:K19"/>
    <mergeCell ref="M12:M15"/>
    <mergeCell ref="M16:M19"/>
    <mergeCell ref="P12:P15"/>
    <mergeCell ref="P16:P19"/>
    <mergeCell ref="L12:L15"/>
    <mergeCell ref="L16:L19"/>
    <mergeCell ref="J12:J15"/>
    <mergeCell ref="R12:R15"/>
    <mergeCell ref="Q12:Q15"/>
    <mergeCell ref="O4:Q4"/>
    <mergeCell ref="N16:N19"/>
    <mergeCell ref="Q8:Q11"/>
    <mergeCell ref="D12:D15"/>
    <mergeCell ref="E12:E15"/>
    <mergeCell ref="C8:C11"/>
    <mergeCell ref="C12:C15"/>
    <mergeCell ref="I12:I15"/>
    <mergeCell ref="D8:D11"/>
    <mergeCell ref="E8:E11"/>
    <mergeCell ref="H12:H15"/>
    <mergeCell ref="A8:A11"/>
    <mergeCell ref="A12:A15"/>
    <mergeCell ref="A16:A19"/>
    <mergeCell ref="A20:A23"/>
    <mergeCell ref="B20:B23"/>
    <mergeCell ref="B8:B11"/>
    <mergeCell ref="B12:B15"/>
    <mergeCell ref="B16:B19"/>
    <mergeCell ref="E16:E19"/>
    <mergeCell ref="C16:C19"/>
    <mergeCell ref="C20:C23"/>
    <mergeCell ref="E20:E23"/>
    <mergeCell ref="H20:H23"/>
    <mergeCell ref="D20:D23"/>
    <mergeCell ref="D16:D19"/>
  </mergeCells>
  <phoneticPr fontId="15" type="noConversion"/>
  <pageMargins left="0.25" right="0.25" top="0.75" bottom="0.75" header="0.3" footer="0.3"/>
  <pageSetup paperSize="8" scale="44"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1" stopIfTrue="1" id="{107B3CF8-8856-47D8-98C0-DCE879B1929E}">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B5696B29-52E0-4426-A537-0B11A71E8316}">
            <xm:f>'C:\Windows\system32\IC.Green.Net\IC_User_DFS\Users\deel1\Desktop\[Maternity Services Data Set Technical Output Specification.xlsm]MAT101Booking'!#REF!=yes</xm:f>
            <x14:dxf>
              <fill>
                <patternFill>
                  <bgColor indexed="43"/>
                </patternFill>
              </fill>
            </x14:dxf>
          </x14:cfRule>
          <xm:sqref>N24</xm:sqref>
        </x14:conditionalFormatting>
        <x14:conditionalFormatting xmlns:xm="http://schemas.microsoft.com/office/excel/2006/main">
          <x14:cfRule type="expression" priority="5" stopIfTrue="1" id="{02D9179D-8CAA-453F-9B9A-95C3D822F409}">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100266E1-37ED-422D-8516-D03FB90D3F95}">
            <xm:f>'C:\Windows\system32\IC.Green.Net\IC_User_DFS\Users\deel1\Desktop\[Maternity Services Data Set Technical Output Specification.xlsm]MAT101Booking'!#REF!=yes</xm:f>
            <x14:dxf>
              <fill>
                <patternFill>
                  <bgColor indexed="43"/>
                </patternFill>
              </fill>
            </x14:dxf>
          </x14:cfRule>
          <xm:sqref>N25</xm:sqref>
        </x14:conditionalFormatting>
        <x14:conditionalFormatting xmlns:xm="http://schemas.microsoft.com/office/excel/2006/main">
          <x14:cfRule type="expression" priority="3" stopIfTrue="1" id="{CC55F139-4DBB-4A9B-ACFC-E8BFDA5E719A}">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AD0845B6-1927-47A3-802B-4D95A170F42B}">
            <xm:f>'C:\Windows\system32\IC.Green.Net\IC_User_DFS\Users\deel1\Desktop\[Maternity Services Data Set Technical Output Specification.xlsm]MAT101Booking'!#REF!=yes</xm:f>
            <x14:dxf>
              <fill>
                <patternFill>
                  <bgColor indexed="43"/>
                </patternFill>
              </fill>
            </x14:dxf>
          </x14:cfRule>
          <xm:sqref>N26</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406A4-104D-4F2F-8EDA-F9502770AFB6}">
  <sheetPr codeName="Sheet69">
    <tabColor theme="6" tint="0.39997558519241921"/>
    <pageSetUpPr fitToPage="1"/>
  </sheetPr>
  <dimension ref="A1:R23"/>
  <sheetViews>
    <sheetView zoomScaleNormal="100" workbookViewId="0"/>
  </sheetViews>
  <sheetFormatPr defaultColWidth="13.21875" defaultRowHeight="13.2"/>
  <cols>
    <col min="1" max="1" width="12" customWidth="1"/>
    <col min="2" max="2" width="16.5546875" customWidth="1"/>
    <col min="3" max="3" width="13.77734375" customWidth="1"/>
    <col min="4" max="4" width="30.77734375" customWidth="1"/>
    <col min="5" max="5" width="14" style="12" customWidth="1"/>
    <col min="6" max="6" width="10.77734375" customWidth="1"/>
    <col min="7" max="7" width="30.77734375" customWidth="1"/>
    <col min="8" max="9" width="11.5546875" customWidth="1"/>
    <col min="10" max="10" width="10.21875" customWidth="1"/>
    <col min="11" max="11" width="32.77734375" customWidth="1"/>
    <col min="12" max="12" width="14.21875" style="35" customWidth="1"/>
    <col min="13" max="13" width="102" customWidth="1"/>
    <col min="14" max="14" width="43.77734375" customWidth="1"/>
    <col min="15" max="15" width="13.77734375" customWidth="1"/>
    <col min="16" max="16" width="12.5546875" customWidth="1"/>
    <col min="17" max="17" width="13.77734375" customWidth="1"/>
    <col min="18" max="18" width="13.21875" customWidth="1"/>
  </cols>
  <sheetData>
    <row r="1" spans="1:18" s="12" customFormat="1">
      <c r="A1" s="12" t="s">
        <v>2075</v>
      </c>
      <c r="B1" s="12" t="s">
        <v>2075</v>
      </c>
      <c r="C1" s="12" t="s">
        <v>2075</v>
      </c>
      <c r="D1" s="12" t="s">
        <v>2075</v>
      </c>
      <c r="E1" s="12" t="s">
        <v>2075</v>
      </c>
      <c r="F1" s="12" t="s">
        <v>2075</v>
      </c>
      <c r="G1" s="12" t="s">
        <v>2075</v>
      </c>
      <c r="H1" s="12" t="s">
        <v>2078</v>
      </c>
      <c r="I1" s="12" t="s">
        <v>2078</v>
      </c>
      <c r="J1" s="12" t="s">
        <v>2078</v>
      </c>
      <c r="K1" s="12" t="s">
        <v>2078</v>
      </c>
      <c r="L1" s="12" t="s">
        <v>2075</v>
      </c>
      <c r="M1" s="12" t="s">
        <v>2078</v>
      </c>
      <c r="N1" s="112" t="s">
        <v>2078</v>
      </c>
      <c r="O1" s="112" t="s">
        <v>2078</v>
      </c>
      <c r="P1" s="112" t="s">
        <v>2078</v>
      </c>
      <c r="Q1" s="112" t="s">
        <v>2078</v>
      </c>
      <c r="R1" s="12" t="s">
        <v>2075</v>
      </c>
    </row>
    <row r="2" spans="1:18" s="8" customFormat="1" ht="15.75" customHeight="1">
      <c r="A2" s="238" t="s">
        <v>4711</v>
      </c>
      <c r="B2" s="234"/>
      <c r="C2" s="230"/>
      <c r="D2" s="227"/>
      <c r="E2" s="434"/>
      <c r="F2" s="227"/>
      <c r="G2" s="227"/>
      <c r="H2" s="227"/>
      <c r="I2" s="227"/>
      <c r="J2" s="227"/>
      <c r="K2" s="227"/>
      <c r="L2" s="227"/>
      <c r="M2" s="228"/>
      <c r="N2" s="227"/>
      <c r="O2" s="227"/>
      <c r="P2" s="227"/>
      <c r="Q2" s="227"/>
      <c r="R2" s="229"/>
    </row>
    <row r="3" spans="1:18" ht="86.25" customHeight="1">
      <c r="A3" s="632" t="s">
        <v>188</v>
      </c>
      <c r="B3" s="632"/>
      <c r="C3" s="625"/>
      <c r="D3" s="633"/>
      <c r="E3" s="634"/>
      <c r="F3" s="1131" t="s">
        <v>4712</v>
      </c>
      <c r="G3" s="1132"/>
      <c r="H3" s="1131" t="s">
        <v>4713</v>
      </c>
      <c r="I3" s="1132"/>
      <c r="J3" s="1132"/>
      <c r="K3" s="1135"/>
      <c r="L3" s="627" t="s">
        <v>2952</v>
      </c>
      <c r="M3" s="667" t="str">
        <f>"Group-level error/warning messages:"&amp;"
"&amp;IF(VLOOKUP(LEFT($A3,6),MDI,20,0)=0,"",VLOOKUP(LEFT($A3,6),MDI,20,0))</f>
        <v>Group-level error/warning messages:
CYP60601 - Group rejected - No valid CYP101 provided for this Service Request Identifier. Service Request Identifier=&lt;C606902&gt;
CYP60602 - Group rejected - More than one CYP606 provided for this Service Request Identifier + Provisional Diagnosis Date + Provisional Diagnosis (Coded Clinical Entry) combination. Service Request Identifier=&lt;C606902&gt; Provisional Diagnosis Date=&lt;C606020&gt; Provisional Diagnosis (Coded Clinical Entry)=&lt;C606010&gt;</v>
      </c>
      <c r="N3" s="629"/>
      <c r="O3" s="629"/>
      <c r="P3" s="629"/>
      <c r="Q3" s="629"/>
      <c r="R3" s="630"/>
    </row>
    <row r="4" spans="1:18" ht="83.85" customHeight="1">
      <c r="A4" s="211" t="s">
        <v>2084</v>
      </c>
      <c r="B4" s="211" t="s">
        <v>2122</v>
      </c>
      <c r="C4" s="211" t="s">
        <v>162</v>
      </c>
      <c r="D4" s="211" t="s">
        <v>87</v>
      </c>
      <c r="E4" s="216" t="s">
        <v>116</v>
      </c>
      <c r="F4" s="216" t="s">
        <v>2092</v>
      </c>
      <c r="G4" s="211" t="s">
        <v>76</v>
      </c>
      <c r="H4" s="910" t="s">
        <v>2324</v>
      </c>
      <c r="I4" s="911"/>
      <c r="J4" s="911"/>
      <c r="K4" s="912"/>
      <c r="L4" s="213" t="s">
        <v>2124</v>
      </c>
      <c r="M4" s="211" t="s">
        <v>771</v>
      </c>
      <c r="N4" s="211" t="s">
        <v>2125</v>
      </c>
      <c r="O4" s="1152" t="s">
        <v>2126</v>
      </c>
      <c r="P4" s="1153"/>
      <c r="Q4" s="1154"/>
      <c r="R4" s="211" t="s">
        <v>2115</v>
      </c>
    </row>
    <row r="5" spans="1:18" ht="41.25" customHeight="1">
      <c r="A5" s="211"/>
      <c r="B5" s="211"/>
      <c r="C5" s="211"/>
      <c r="D5" s="211"/>
      <c r="E5" s="216"/>
      <c r="F5" s="211"/>
      <c r="G5" s="211"/>
      <c r="H5" s="216" t="s">
        <v>2127</v>
      </c>
      <c r="I5" s="216" t="s">
        <v>2128</v>
      </c>
      <c r="J5" s="216" t="s">
        <v>2129</v>
      </c>
      <c r="K5" s="216" t="s">
        <v>767</v>
      </c>
      <c r="L5" s="213"/>
      <c r="M5" s="211"/>
      <c r="N5" s="211" t="s">
        <v>2130</v>
      </c>
      <c r="O5" s="211" t="s">
        <v>2131</v>
      </c>
      <c r="P5" s="211" t="s">
        <v>2132</v>
      </c>
      <c r="Q5" s="211" t="s">
        <v>2133</v>
      </c>
      <c r="R5" s="211"/>
    </row>
    <row r="6" spans="1:18" ht="76.5" customHeight="1">
      <c r="A6" s="197" t="s">
        <v>4714</v>
      </c>
      <c r="B6" s="91" t="s">
        <v>991</v>
      </c>
      <c r="C6" s="91" t="s">
        <v>3116</v>
      </c>
      <c r="D6" s="9" t="s">
        <v>4715</v>
      </c>
      <c r="E6" s="39" t="s">
        <v>146</v>
      </c>
      <c r="F6" s="39"/>
      <c r="G6" s="9"/>
      <c r="H6" s="39" t="s">
        <v>2138</v>
      </c>
      <c r="I6" s="39" t="s">
        <v>2138</v>
      </c>
      <c r="J6" s="39" t="s">
        <v>25</v>
      </c>
      <c r="K6" s="64" t="s">
        <v>4716</v>
      </c>
      <c r="L6" s="39" t="s">
        <v>1148</v>
      </c>
      <c r="M6" s="64" t="str">
        <f t="shared" ref="M6:M12" si="0">IF(VLOOKUP($A6,MDI,20,0)=0,"",VLOOKUP($A6,MDI,20,0))</f>
        <v>CYP60603 - Record rejected - Service Request Identifier is blank.
CYP60604 - Record rejected - Service Request Identifier has incorrect data format. Service Request Identifier=&lt;C606902&gt;</v>
      </c>
      <c r="N6" s="78"/>
      <c r="O6" s="39" t="s">
        <v>2140</v>
      </c>
      <c r="P6" s="108" t="s">
        <v>2140</v>
      </c>
      <c r="Q6" s="108" t="s">
        <v>2140</v>
      </c>
      <c r="R6" s="108" t="s">
        <v>3713</v>
      </c>
    </row>
    <row r="7" spans="1:18" s="8" customFormat="1" ht="21.75" customHeight="1">
      <c r="A7" s="999" t="s">
        <v>187</v>
      </c>
      <c r="B7" s="1059" t="s">
        <v>185</v>
      </c>
      <c r="C7" s="1059" t="s">
        <v>4469</v>
      </c>
      <c r="D7" s="1051" t="s">
        <v>4470</v>
      </c>
      <c r="E7" s="1053" t="s">
        <v>1213</v>
      </c>
      <c r="F7" s="44" t="s">
        <v>2342</v>
      </c>
      <c r="G7" s="58" t="s">
        <v>1330</v>
      </c>
      <c r="H7" s="927" t="s">
        <v>2138</v>
      </c>
      <c r="I7" s="1053" t="s">
        <v>2138</v>
      </c>
      <c r="J7" s="927" t="s">
        <v>2138</v>
      </c>
      <c r="K7" s="1053" t="s">
        <v>1294</v>
      </c>
      <c r="L7" s="927" t="s">
        <v>1148</v>
      </c>
      <c r="M7" s="921" t="str">
        <f t="shared" si="0"/>
        <v>CYP60605 - Record rejected - Diagnosis Scheme In Use (Community Care) has incorrect data format. Service Request Identifier=&lt;C606902&gt; Local Patient Identifier (Extended)=&lt;C101901&gt;
CYP60613 - Record rejected - Diagnosis Scheme In Use (Community Care) is blank. Service Request Identifier=&lt;C606902&gt; Local Patient Identifier (Extended)=&lt;C101901&gt;
CYP60618 - Record rejected - Diagnosis Scheme In Use (Community Care) contains an invalid national code. Service Request Identifier=&lt;C606902&gt; Local Patient Identifier (Extended)=&lt;C101901&gt; Diagnosis Scheme In Use (Community Care)=&lt;C606913&gt;</v>
      </c>
      <c r="N7" s="927"/>
      <c r="O7" s="927" t="s">
        <v>2140</v>
      </c>
      <c r="P7" s="927" t="s">
        <v>2140</v>
      </c>
      <c r="Q7" s="927" t="s">
        <v>2140</v>
      </c>
      <c r="R7" s="927" t="s">
        <v>39</v>
      </c>
    </row>
    <row r="8" spans="1:18" s="8" customFormat="1" ht="21.75" customHeight="1">
      <c r="A8" s="839" t="e">
        <v>#N/A</v>
      </c>
      <c r="B8" s="1155" t="e">
        <v>#N/A</v>
      </c>
      <c r="C8" s="1060" t="e">
        <v>#N/A</v>
      </c>
      <c r="D8" s="1156" t="e">
        <v>#N/A</v>
      </c>
      <c r="E8" s="1158" t="e">
        <v>#N/A</v>
      </c>
      <c r="F8" s="44" t="s">
        <v>2346</v>
      </c>
      <c r="G8" s="50" t="s">
        <v>4472</v>
      </c>
      <c r="H8" s="928" t="e">
        <v>#N/A</v>
      </c>
      <c r="I8" s="1158" t="e">
        <v>#N/A</v>
      </c>
      <c r="J8" s="928" t="e">
        <v>#N/A</v>
      </c>
      <c r="K8" s="1158" t="e">
        <v>#N/A</v>
      </c>
      <c r="L8" s="928" t="e">
        <v>#N/A</v>
      </c>
      <c r="M8" s="922" t="e">
        <f t="shared" si="0"/>
        <v>#N/A</v>
      </c>
      <c r="N8" s="928"/>
      <c r="O8" s="928"/>
      <c r="P8" s="928"/>
      <c r="Q8" s="928"/>
      <c r="R8" s="928"/>
    </row>
    <row r="9" spans="1:18" s="8" customFormat="1" ht="21.75" customHeight="1">
      <c r="A9" s="839" t="e">
        <v>#N/A</v>
      </c>
      <c r="B9" s="1155" t="e">
        <v>#N/A</v>
      </c>
      <c r="C9" s="1060" t="e">
        <v>#N/A</v>
      </c>
      <c r="D9" s="1156" t="e">
        <v>#N/A</v>
      </c>
      <c r="E9" s="1158" t="e">
        <v>#N/A</v>
      </c>
      <c r="F9" s="44" t="s">
        <v>2348</v>
      </c>
      <c r="G9" s="58" t="s">
        <v>4473</v>
      </c>
      <c r="H9" s="928" t="e">
        <v>#N/A</v>
      </c>
      <c r="I9" s="1158" t="e">
        <v>#N/A</v>
      </c>
      <c r="J9" s="928" t="e">
        <v>#N/A</v>
      </c>
      <c r="K9" s="1158" t="e">
        <v>#N/A</v>
      </c>
      <c r="L9" s="928" t="e">
        <v>#N/A</v>
      </c>
      <c r="M9" s="922" t="e">
        <f t="shared" si="0"/>
        <v>#N/A</v>
      </c>
      <c r="N9" s="928"/>
      <c r="O9" s="928"/>
      <c r="P9" s="928"/>
      <c r="Q9" s="928"/>
      <c r="R9" s="928"/>
    </row>
    <row r="10" spans="1:18" s="8" customFormat="1" ht="21.75" customHeight="1">
      <c r="A10" s="837" t="e">
        <v>#N/A</v>
      </c>
      <c r="B10" s="829" t="e">
        <v>#N/A</v>
      </c>
      <c r="C10" s="1061" t="e">
        <v>#N/A</v>
      </c>
      <c r="D10" s="1157" t="e">
        <v>#N/A</v>
      </c>
      <c r="E10" s="1159" t="e">
        <v>#N/A</v>
      </c>
      <c r="F10" s="44" t="s">
        <v>2350</v>
      </c>
      <c r="G10" s="58" t="s">
        <v>4135</v>
      </c>
      <c r="H10" s="929" t="e">
        <v>#N/A</v>
      </c>
      <c r="I10" s="1159" t="e">
        <v>#N/A</v>
      </c>
      <c r="J10" s="929" t="e">
        <v>#N/A</v>
      </c>
      <c r="K10" s="1159" t="e">
        <v>#N/A</v>
      </c>
      <c r="L10" s="929" t="e">
        <v>#N/A</v>
      </c>
      <c r="M10" s="923" t="e">
        <f t="shared" si="0"/>
        <v>#N/A</v>
      </c>
      <c r="N10" s="929"/>
      <c r="O10" s="929"/>
      <c r="P10" s="929"/>
      <c r="Q10" s="929"/>
      <c r="R10" s="929"/>
    </row>
    <row r="11" spans="1:18" ht="133.35" customHeight="1">
      <c r="A11" s="91" t="s">
        <v>458</v>
      </c>
      <c r="B11" s="91" t="s">
        <v>459</v>
      </c>
      <c r="C11" s="91" t="s">
        <v>4717</v>
      </c>
      <c r="D11" s="64" t="s">
        <v>4718</v>
      </c>
      <c r="E11" s="39" t="s">
        <v>4146</v>
      </c>
      <c r="F11" s="39"/>
      <c r="G11" s="64"/>
      <c r="H11" s="39" t="s">
        <v>2138</v>
      </c>
      <c r="I11" s="39" t="s">
        <v>2138</v>
      </c>
      <c r="J11" s="39" t="s">
        <v>25</v>
      </c>
      <c r="K11" s="9" t="s">
        <v>4719</v>
      </c>
      <c r="L11" s="39" t="s">
        <v>1148</v>
      </c>
      <c r="M11" s="64" t="str">
        <f t="shared" si="0"/>
        <v>CYP60607 - Record rejected - Provisional Diagnosis (Coded Clinical Entry) is blank. Service Request Identifier=&lt;C606902&gt; Local Patient Identifier (Extended)=&lt;C101901&gt;
CYP60608 - Record rejected - Provisional Diagnosis (Coded Clinical Entry) has incorrect data format. Service Request Identifier=&lt;C606902&gt; Local Patient Identifier (Extended)=&lt;C101901&gt;
CYP60614 - Record rejected - Provisional Diagnosis (Coded Clinical Entry) format does not match expected format from selected Diagnosis Scheme In Use (Community Care). Service Request Identifier=&lt;C606902&gt; Local Patient Identifier (Extended)=&lt;C101901&gt; Provisional Diagnosis (Coded Clinical Entry)=&lt;C606010&gt; Diagnosis Scheme In Use (Community Care)=&lt;C606913&gt;
CYP60619 - Record rejected - Diagnosis Scheme In Use (Community Care) contains the value '06 - SNOMED CT' and Provisional Diagnosis (Coded Clinical Entry) fails standard SNOMED CT checks (Check Digit and Partition Identifier). Service Request Identifier=&lt;C606902&gt; Provisional Diagnosis (Coded Clinical Entry)=&lt;C606010&gt;</v>
      </c>
      <c r="N11" s="78"/>
      <c r="O11" s="108" t="s">
        <v>2140</v>
      </c>
      <c r="P11" s="108" t="s">
        <v>2140</v>
      </c>
      <c r="Q11" s="108" t="s">
        <v>2140</v>
      </c>
      <c r="R11" s="108" t="s">
        <v>39</v>
      </c>
    </row>
    <row r="12" spans="1:18" ht="168" customHeight="1">
      <c r="A12" s="197" t="s">
        <v>4720</v>
      </c>
      <c r="B12" s="91" t="s">
        <v>4721</v>
      </c>
      <c r="C12" s="91" t="s">
        <v>4722</v>
      </c>
      <c r="D12" s="9" t="s">
        <v>4723</v>
      </c>
      <c r="E12" s="39" t="s">
        <v>2154</v>
      </c>
      <c r="F12" s="39"/>
      <c r="G12" s="9"/>
      <c r="H12" s="39" t="s">
        <v>2148</v>
      </c>
      <c r="I12" s="39" t="s">
        <v>2138</v>
      </c>
      <c r="J12" s="39" t="s">
        <v>25</v>
      </c>
      <c r="K12" s="9" t="s">
        <v>4724</v>
      </c>
      <c r="L12" s="39" t="s">
        <v>195</v>
      </c>
      <c r="M12" s="64" t="str">
        <f t="shared" si="0"/>
        <v>CYP60609 - Warning - Provisional Diagnosis Date is blank. Service Request Identifier=&lt;C606902&gt; Local Patient Identifier (Extended)=&lt;C101901&gt;
CYP60610 - Record rejected - Provisional Diagnosis Date has incorrect data format. Service Request Identifier=&lt;C606902&gt; Local Patient Identifier (Extended)=&lt;C101901&gt;
CYP60615 - Record rejected - Provisional Diagnosis Date is before Referral Request Received Date. Service Request Identifier=&lt;C606902&gt; Provisional Diagnosis Date=&lt;C606020&gt; Referral Request Received Date=&lt;C101010&gt;
CYP60616 - Record rejected - Provisional Diagnosis Date is after the Service Discharge Date. Service Request Identifier=&lt;C606902&gt; Provisional Diagnosis Date=&lt;C606020&gt; Service Discharge Date=&lt;C101080&gt;
CYP60617 - Record rejected - Provisional Diagnosis Date is after the Reporting Period End Date. Service Request Identifier=&lt;C606902&gt; Local Patient Identifier (Extended)=&lt;C101901&gt; Provisional Diagnosis Date=&lt;C606020&gt;</v>
      </c>
      <c r="N12" s="78"/>
      <c r="O12" s="108" t="s">
        <v>2140</v>
      </c>
      <c r="P12" s="108" t="s">
        <v>2140</v>
      </c>
      <c r="Q12" s="108" t="s">
        <v>2140</v>
      </c>
      <c r="R12" s="108" t="s">
        <v>32</v>
      </c>
    </row>
    <row r="13" spans="1:18" s="8" customFormat="1" ht="30.6">
      <c r="A13" s="191" t="s">
        <v>4725</v>
      </c>
      <c r="B13" s="191" t="s">
        <v>2174</v>
      </c>
      <c r="C13" s="318" t="s">
        <v>2175</v>
      </c>
      <c r="D13" s="124" t="s">
        <v>2176</v>
      </c>
      <c r="E13" s="125" t="s">
        <v>2177</v>
      </c>
      <c r="F13" s="33"/>
      <c r="G13" s="34"/>
      <c r="H13" s="34"/>
      <c r="I13" s="34"/>
      <c r="J13" s="34"/>
      <c r="K13" s="34"/>
      <c r="L13" s="130" t="s">
        <v>1027</v>
      </c>
      <c r="M13" s="135"/>
      <c r="N13" s="124" t="s">
        <v>2178</v>
      </c>
      <c r="O13" s="126" t="s">
        <v>2179</v>
      </c>
      <c r="P13" s="126" t="s">
        <v>2179</v>
      </c>
      <c r="Q13" s="126" t="s">
        <v>2140</v>
      </c>
      <c r="R13" s="123" t="s">
        <v>2180</v>
      </c>
    </row>
    <row r="14" spans="1:18" s="8" customFormat="1" ht="71.25" customHeight="1">
      <c r="A14" s="192" t="s">
        <v>934</v>
      </c>
      <c r="B14" s="194" t="s">
        <v>822</v>
      </c>
      <c r="C14" s="194" t="s">
        <v>2580</v>
      </c>
      <c r="D14" s="174" t="s">
        <v>2581</v>
      </c>
      <c r="E14" s="252" t="s">
        <v>824</v>
      </c>
      <c r="F14" s="33"/>
      <c r="G14" s="34"/>
      <c r="H14" s="34"/>
      <c r="I14" s="34"/>
      <c r="J14" s="34"/>
      <c r="K14" s="34"/>
      <c r="L14" s="32" t="s">
        <v>1027</v>
      </c>
      <c r="M14" s="34"/>
      <c r="N14" s="174" t="s">
        <v>2582</v>
      </c>
      <c r="O14" s="136" t="s">
        <v>2179</v>
      </c>
      <c r="P14" s="136" t="s">
        <v>2140</v>
      </c>
      <c r="Q14" s="137" t="s">
        <v>2140</v>
      </c>
      <c r="R14" s="252" t="s">
        <v>42</v>
      </c>
    </row>
    <row r="15" spans="1:18" s="8" customFormat="1" ht="48" customHeight="1">
      <c r="A15" s="192" t="s">
        <v>935</v>
      </c>
      <c r="B15" s="194" t="s">
        <v>936</v>
      </c>
      <c r="C15" s="194" t="s">
        <v>4726</v>
      </c>
      <c r="D15" s="124" t="s">
        <v>2183</v>
      </c>
      <c r="E15" s="125" t="s">
        <v>829</v>
      </c>
      <c r="F15" s="33"/>
      <c r="G15" s="34"/>
      <c r="H15" s="34"/>
      <c r="I15" s="34"/>
      <c r="J15" s="34"/>
      <c r="K15" s="34"/>
      <c r="L15" s="130" t="s">
        <v>1027</v>
      </c>
      <c r="M15" s="135"/>
      <c r="N15" s="124" t="s">
        <v>2184</v>
      </c>
      <c r="O15" s="126" t="s">
        <v>2179</v>
      </c>
      <c r="P15" s="126" t="s">
        <v>2140</v>
      </c>
      <c r="Q15" s="126" t="s">
        <v>2140</v>
      </c>
      <c r="R15" s="123" t="s">
        <v>42</v>
      </c>
    </row>
    <row r="16" spans="1:18" s="8" customFormat="1" ht="45" customHeight="1">
      <c r="A16" s="192" t="s">
        <v>4727</v>
      </c>
      <c r="B16" s="194" t="s">
        <v>2143</v>
      </c>
      <c r="C16" s="194" t="s">
        <v>2144</v>
      </c>
      <c r="D16" s="128" t="s">
        <v>2585</v>
      </c>
      <c r="E16" s="32" t="s">
        <v>2586</v>
      </c>
      <c r="F16" s="131"/>
      <c r="G16" s="34"/>
      <c r="H16" s="34"/>
      <c r="I16" s="34"/>
      <c r="J16" s="34"/>
      <c r="K16" s="34"/>
      <c r="L16" s="32" t="s">
        <v>1027</v>
      </c>
      <c r="M16" s="34"/>
      <c r="N16" s="128" t="s">
        <v>2587</v>
      </c>
      <c r="O16" s="136" t="s">
        <v>2179</v>
      </c>
      <c r="P16" s="136" t="s">
        <v>2140</v>
      </c>
      <c r="Q16" s="136" t="s">
        <v>2140</v>
      </c>
      <c r="R16" s="123" t="s">
        <v>2192</v>
      </c>
    </row>
    <row r="17" spans="1:18" s="8" customFormat="1" ht="45" customHeight="1">
      <c r="A17" s="192" t="s">
        <v>4728</v>
      </c>
      <c r="B17" s="194" t="s">
        <v>2589</v>
      </c>
      <c r="C17" s="194" t="s">
        <v>2590</v>
      </c>
      <c r="D17" s="128" t="s">
        <v>2591</v>
      </c>
      <c r="E17" s="32" t="s">
        <v>2592</v>
      </c>
      <c r="F17" s="33"/>
      <c r="G17" s="34"/>
      <c r="H17" s="34"/>
      <c r="I17" s="34"/>
      <c r="J17" s="34"/>
      <c r="K17" s="34"/>
      <c r="L17" s="32" t="s">
        <v>1027</v>
      </c>
      <c r="M17" s="32"/>
      <c r="N17" s="128" t="s">
        <v>2593</v>
      </c>
      <c r="O17" s="136" t="s">
        <v>2179</v>
      </c>
      <c r="P17" s="136" t="s">
        <v>2179</v>
      </c>
      <c r="Q17" s="136" t="s">
        <v>2140</v>
      </c>
      <c r="R17" s="136" t="s">
        <v>2180</v>
      </c>
    </row>
    <row r="18" spans="1:18" s="8" customFormat="1" ht="44.85" customHeight="1">
      <c r="A18" s="192" t="s">
        <v>933</v>
      </c>
      <c r="B18" s="194" t="s">
        <v>816</v>
      </c>
      <c r="C18" s="194" t="s">
        <v>2185</v>
      </c>
      <c r="D18" s="128" t="s">
        <v>2186</v>
      </c>
      <c r="E18" s="32" t="s">
        <v>818</v>
      </c>
      <c r="F18" s="33"/>
      <c r="G18" s="34"/>
      <c r="H18" s="34"/>
      <c r="I18" s="34"/>
      <c r="J18" s="34"/>
      <c r="K18" s="34"/>
      <c r="L18" s="32" t="s">
        <v>1027</v>
      </c>
      <c r="M18" s="34"/>
      <c r="N18" s="128" t="s">
        <v>2187</v>
      </c>
      <c r="O18" s="136" t="s">
        <v>2179</v>
      </c>
      <c r="P18" s="136" t="s">
        <v>2140</v>
      </c>
      <c r="Q18" s="136" t="s">
        <v>2140</v>
      </c>
      <c r="R18" s="123" t="s">
        <v>42</v>
      </c>
    </row>
    <row r="19" spans="1:18" s="8" customFormat="1" ht="51" customHeight="1">
      <c r="A19" s="194" t="s">
        <v>4729</v>
      </c>
      <c r="B19" s="194" t="s">
        <v>3508</v>
      </c>
      <c r="C19" s="194" t="s">
        <v>3509</v>
      </c>
      <c r="D19" s="128" t="s">
        <v>3510</v>
      </c>
      <c r="E19" s="32" t="s">
        <v>2995</v>
      </c>
      <c r="F19" s="33"/>
      <c r="G19" s="34"/>
      <c r="H19" s="34"/>
      <c r="I19" s="34"/>
      <c r="J19" s="34"/>
      <c r="K19" s="34"/>
      <c r="L19" s="32" t="s">
        <v>1027</v>
      </c>
      <c r="M19" s="34"/>
      <c r="N19" s="128" t="s">
        <v>3511</v>
      </c>
      <c r="O19" s="136" t="s">
        <v>2179</v>
      </c>
      <c r="P19" s="136" t="s">
        <v>2140</v>
      </c>
      <c r="Q19" s="137" t="s">
        <v>2140</v>
      </c>
      <c r="R19" s="123" t="s">
        <v>2192</v>
      </c>
    </row>
    <row r="20" spans="1:18" ht="20.399999999999999">
      <c r="A20" s="192" t="s">
        <v>4730</v>
      </c>
      <c r="B20" s="192" t="s">
        <v>1013</v>
      </c>
      <c r="C20" s="192" t="s">
        <v>2678</v>
      </c>
      <c r="D20" s="128" t="s">
        <v>2679</v>
      </c>
      <c r="E20" s="32" t="s">
        <v>2154</v>
      </c>
      <c r="F20" s="307"/>
      <c r="G20" s="307"/>
      <c r="H20" s="307"/>
      <c r="I20" s="307"/>
      <c r="J20" s="307"/>
      <c r="K20" s="307"/>
      <c r="L20" s="136" t="s">
        <v>1027</v>
      </c>
      <c r="M20" s="307"/>
      <c r="N20" s="306" t="s">
        <v>2680</v>
      </c>
      <c r="O20" s="136" t="s">
        <v>2179</v>
      </c>
      <c r="P20" s="136" t="s">
        <v>2179</v>
      </c>
      <c r="Q20" s="314" t="s">
        <v>2179</v>
      </c>
      <c r="R20" s="136" t="s">
        <v>2180</v>
      </c>
    </row>
    <row r="21" spans="1:18" ht="160.5" customHeight="1">
      <c r="A21" s="192" t="s">
        <v>4731</v>
      </c>
      <c r="B21" s="192" t="s">
        <v>1017</v>
      </c>
      <c r="C21" s="192" t="s">
        <v>2682</v>
      </c>
      <c r="D21" s="128" t="s">
        <v>4732</v>
      </c>
      <c r="E21" s="32" t="s">
        <v>2154</v>
      </c>
      <c r="F21" s="307"/>
      <c r="G21" s="307"/>
      <c r="H21" s="307"/>
      <c r="I21" s="307"/>
      <c r="J21" s="307"/>
      <c r="K21" s="307"/>
      <c r="L21" s="136" t="s">
        <v>1027</v>
      </c>
      <c r="M21" s="307"/>
      <c r="N21" s="306" t="s">
        <v>4733</v>
      </c>
      <c r="O21" s="136" t="s">
        <v>2179</v>
      </c>
      <c r="P21" s="136" t="s">
        <v>2179</v>
      </c>
      <c r="Q21" s="136" t="s">
        <v>2179</v>
      </c>
      <c r="R21" s="136" t="s">
        <v>2180</v>
      </c>
    </row>
    <row r="22" spans="1:18" ht="75.599999999999994" customHeight="1">
      <c r="A22" s="192" t="s">
        <v>4734</v>
      </c>
      <c r="B22" s="312" t="s">
        <v>804</v>
      </c>
      <c r="C22" s="317" t="s">
        <v>2201</v>
      </c>
      <c r="D22" s="305" t="s">
        <v>2202</v>
      </c>
      <c r="E22" s="304" t="s">
        <v>806</v>
      </c>
      <c r="F22" s="304"/>
      <c r="G22" s="304"/>
      <c r="H22" s="304"/>
      <c r="I22" s="304"/>
      <c r="J22" s="304"/>
      <c r="K22" s="304"/>
      <c r="L22" s="304" t="s">
        <v>1027</v>
      </c>
      <c r="M22" s="304"/>
      <c r="N22" s="305" t="s">
        <v>809</v>
      </c>
      <c r="O22" s="136" t="s">
        <v>2179</v>
      </c>
      <c r="P22" s="136" t="s">
        <v>2179</v>
      </c>
      <c r="Q22" s="136" t="s">
        <v>2140</v>
      </c>
      <c r="R22" s="136" t="s">
        <v>2141</v>
      </c>
    </row>
    <row r="23" spans="1:18">
      <c r="A23" s="243" t="s">
        <v>4735</v>
      </c>
      <c r="B23" s="242"/>
      <c r="C23" s="239"/>
      <c r="D23" s="240"/>
      <c r="E23" s="438"/>
      <c r="F23" s="240"/>
      <c r="G23" s="240"/>
      <c r="H23" s="240"/>
      <c r="I23" s="240"/>
      <c r="J23" s="240"/>
      <c r="K23" s="240"/>
      <c r="L23" s="240"/>
      <c r="M23" s="240"/>
      <c r="N23" s="240"/>
      <c r="O23" s="240"/>
      <c r="P23" s="240"/>
      <c r="Q23" s="240"/>
      <c r="R23" s="341"/>
    </row>
  </sheetData>
  <mergeCells count="20">
    <mergeCell ref="R7:R10"/>
    <mergeCell ref="L7:L10"/>
    <mergeCell ref="M7:M10"/>
    <mergeCell ref="N7:N10"/>
    <mergeCell ref="O7:O10"/>
    <mergeCell ref="P7:P10"/>
    <mergeCell ref="Q7:Q10"/>
    <mergeCell ref="F3:G3"/>
    <mergeCell ref="H3:K3"/>
    <mergeCell ref="H4:K4"/>
    <mergeCell ref="H7:H10"/>
    <mergeCell ref="I7:I10"/>
    <mergeCell ref="J7:J10"/>
    <mergeCell ref="K7:K10"/>
    <mergeCell ref="O4:Q4"/>
    <mergeCell ref="A7:A10"/>
    <mergeCell ref="B7:B10"/>
    <mergeCell ref="C7:C10"/>
    <mergeCell ref="D7:D10"/>
    <mergeCell ref="E7:E10"/>
  </mergeCells>
  <pageMargins left="0.25" right="0.25" top="0.75" bottom="0.75" header="0.3" footer="0.3"/>
  <pageSetup paperSize="8" scale="44" fitToHeight="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0">
    <tabColor theme="6" tint="0.39997558519241921"/>
    <pageSetUpPr fitToPage="1"/>
  </sheetPr>
  <dimension ref="A1:R23"/>
  <sheetViews>
    <sheetView zoomScaleNormal="100" workbookViewId="0"/>
  </sheetViews>
  <sheetFormatPr defaultColWidth="13.21875" defaultRowHeight="13.2"/>
  <cols>
    <col min="1" max="1" width="10.21875" customWidth="1"/>
    <col min="2" max="3" width="15.77734375" customWidth="1"/>
    <col min="4" max="4" width="30.77734375" customWidth="1"/>
    <col min="5" max="5" width="14" style="12" customWidth="1"/>
    <col min="6" max="6" width="10.77734375" customWidth="1"/>
    <col min="7" max="7" width="30.77734375" customWidth="1"/>
    <col min="8" max="9" width="11.5546875" customWidth="1"/>
    <col min="10" max="10" width="10.21875" customWidth="1"/>
    <col min="11" max="11" width="32.77734375" customWidth="1"/>
    <col min="12" max="12" width="14.21875" style="7" customWidth="1"/>
    <col min="13" max="13" width="75.5546875" customWidth="1"/>
    <col min="14" max="14" width="43.77734375" customWidth="1"/>
    <col min="15" max="15" width="13.77734375" customWidth="1"/>
    <col min="16" max="16" width="12.5546875" customWidth="1"/>
    <col min="17" max="17" width="13.77734375" customWidth="1"/>
    <col min="18" max="18" width="13.21875" customWidth="1"/>
  </cols>
  <sheetData>
    <row r="1" spans="1:18" s="12" customFormat="1">
      <c r="A1" s="490" t="s">
        <v>2075</v>
      </c>
      <c r="B1" s="490" t="s">
        <v>2075</v>
      </c>
      <c r="C1" s="490" t="s">
        <v>2075</v>
      </c>
      <c r="D1" s="490" t="s">
        <v>2075</v>
      </c>
      <c r="E1" s="490" t="s">
        <v>2075</v>
      </c>
      <c r="F1" s="490" t="s">
        <v>2075</v>
      </c>
      <c r="G1" s="490" t="s">
        <v>2075</v>
      </c>
      <c r="H1" s="490" t="s">
        <v>2078</v>
      </c>
      <c r="I1" s="490" t="s">
        <v>2078</v>
      </c>
      <c r="J1" s="490" t="s">
        <v>2078</v>
      </c>
      <c r="K1" s="490" t="s">
        <v>2078</v>
      </c>
      <c r="L1" s="490" t="s">
        <v>2075</v>
      </c>
      <c r="M1" s="490" t="s">
        <v>2078</v>
      </c>
      <c r="N1" s="490" t="s">
        <v>2078</v>
      </c>
      <c r="O1" s="490" t="s">
        <v>2078</v>
      </c>
      <c r="P1" s="490" t="s">
        <v>2078</v>
      </c>
      <c r="Q1" s="490" t="s">
        <v>2078</v>
      </c>
      <c r="R1" s="12" t="s">
        <v>2075</v>
      </c>
    </row>
    <row r="2" spans="1:18" s="8" customFormat="1" ht="15.75" customHeight="1">
      <c r="A2" s="238" t="s">
        <v>4736</v>
      </c>
      <c r="B2" s="234"/>
      <c r="C2" s="230"/>
      <c r="D2" s="227"/>
      <c r="E2" s="434"/>
      <c r="F2" s="227"/>
      <c r="G2" s="227"/>
      <c r="H2" s="227"/>
      <c r="I2" s="227"/>
      <c r="J2" s="227"/>
      <c r="K2" s="227"/>
      <c r="L2" s="227"/>
      <c r="M2" s="228"/>
      <c r="N2" s="227"/>
      <c r="O2" s="227"/>
      <c r="P2" s="227"/>
      <c r="Q2" s="227"/>
      <c r="R2" s="229"/>
    </row>
    <row r="3" spans="1:18" ht="96.75" customHeight="1">
      <c r="A3" s="632" t="s">
        <v>190</v>
      </c>
      <c r="B3" s="632"/>
      <c r="C3" s="625"/>
      <c r="D3" s="633"/>
      <c r="E3" s="634"/>
      <c r="F3" s="1131" t="s">
        <v>4737</v>
      </c>
      <c r="G3" s="1132"/>
      <c r="H3" s="1131" t="s">
        <v>4738</v>
      </c>
      <c r="I3" s="1132"/>
      <c r="J3" s="1132"/>
      <c r="K3" s="1135"/>
      <c r="L3" s="627" t="s">
        <v>2952</v>
      </c>
      <c r="M3" s="628" t="str">
        <f>"Group-level error/warning messages:"&amp;"
"&amp;IF(VLOOKUP(LEFT($A3,6),MDI,20,0)=0,"",VLOOKUP(LEFT($A3,6),MDI,20,0))</f>
        <v>Group-level error/warning messages:
CYP60701 - Group rejected - No valid CYP101 provided for this Service Request Identifier. Service Request Identifier=&lt;C607902&gt;
CYP60702 - Group rejected - More than one CYP607 provided for this Service Request Identifier + Diagnosis Date + Primary Diagnosis (Coded Clinical Entry) combination. Service Request Identifier=&lt;C607902&gt; Diagnosis Date=&lt;C607020&gt; Primary Diagnosis (Coded Clinical Entry)=&lt;C607010&gt;</v>
      </c>
      <c r="N3" s="629"/>
      <c r="O3" s="629"/>
      <c r="P3" s="629"/>
      <c r="Q3" s="629"/>
      <c r="R3" s="630"/>
    </row>
    <row r="4" spans="1:18" ht="83.85" customHeight="1">
      <c r="A4" s="211" t="s">
        <v>2084</v>
      </c>
      <c r="B4" s="211" t="s">
        <v>2122</v>
      </c>
      <c r="C4" s="211" t="s">
        <v>162</v>
      </c>
      <c r="D4" s="211" t="s">
        <v>87</v>
      </c>
      <c r="E4" s="216" t="s">
        <v>116</v>
      </c>
      <c r="F4" s="216" t="s">
        <v>2092</v>
      </c>
      <c r="G4" s="211" t="s">
        <v>76</v>
      </c>
      <c r="H4" s="910" t="s">
        <v>2324</v>
      </c>
      <c r="I4" s="911"/>
      <c r="J4" s="911"/>
      <c r="K4" s="912"/>
      <c r="L4" s="213" t="s">
        <v>2124</v>
      </c>
      <c r="M4" s="211" t="s">
        <v>771</v>
      </c>
      <c r="N4" s="211" t="s">
        <v>2125</v>
      </c>
      <c r="O4" s="910" t="s">
        <v>2126</v>
      </c>
      <c r="P4" s="911"/>
      <c r="Q4" s="912"/>
      <c r="R4" s="211" t="s">
        <v>2115</v>
      </c>
    </row>
    <row r="5" spans="1:18" ht="41.25" customHeight="1">
      <c r="A5" s="211"/>
      <c r="B5" s="211"/>
      <c r="C5" s="211"/>
      <c r="D5" s="211"/>
      <c r="E5" s="216"/>
      <c r="F5" s="211"/>
      <c r="G5" s="211"/>
      <c r="H5" s="216" t="s">
        <v>2127</v>
      </c>
      <c r="I5" s="216" t="s">
        <v>2128</v>
      </c>
      <c r="J5" s="216" t="s">
        <v>2129</v>
      </c>
      <c r="K5" s="216" t="s">
        <v>767</v>
      </c>
      <c r="L5" s="213"/>
      <c r="M5" s="211"/>
      <c r="N5" s="211" t="s">
        <v>2130</v>
      </c>
      <c r="O5" s="211" t="s">
        <v>2131</v>
      </c>
      <c r="P5" s="211" t="s">
        <v>2132</v>
      </c>
      <c r="Q5" s="211" t="s">
        <v>2133</v>
      </c>
      <c r="R5" s="211"/>
    </row>
    <row r="6" spans="1:18" ht="82.5" customHeight="1">
      <c r="A6" s="197" t="s">
        <v>4739</v>
      </c>
      <c r="B6" s="91" t="s">
        <v>991</v>
      </c>
      <c r="C6" s="91" t="s">
        <v>3116</v>
      </c>
      <c r="D6" s="9" t="s">
        <v>4715</v>
      </c>
      <c r="E6" s="39" t="s">
        <v>146</v>
      </c>
      <c r="F6" s="39"/>
      <c r="G6" s="9"/>
      <c r="H6" s="39" t="s">
        <v>2138</v>
      </c>
      <c r="I6" s="39" t="s">
        <v>2138</v>
      </c>
      <c r="J6" s="39" t="s">
        <v>25</v>
      </c>
      <c r="K6" s="64" t="s">
        <v>4716</v>
      </c>
      <c r="L6" s="39" t="s">
        <v>1148</v>
      </c>
      <c r="M6" s="64" t="str">
        <f t="shared" ref="M6:M12" si="0">IF(VLOOKUP($A6,MDI,20,0)=0,"",VLOOKUP($A6,MDI,20,0))</f>
        <v>CYP60703 - Record rejected - Service Request Identifier is blank.
CYP60704 - Record rejected - Service Request Identifier has incorrect data format. Service Request Identifier=&lt;C607902&gt;</v>
      </c>
      <c r="N6" s="78"/>
      <c r="O6" s="39" t="s">
        <v>2140</v>
      </c>
      <c r="P6" s="108" t="s">
        <v>2140</v>
      </c>
      <c r="Q6" s="108" t="s">
        <v>2140</v>
      </c>
      <c r="R6" s="108" t="s">
        <v>3713</v>
      </c>
    </row>
    <row r="7" spans="1:18" s="8" customFormat="1" ht="23.1" customHeight="1">
      <c r="A7" s="999" t="s">
        <v>189</v>
      </c>
      <c r="B7" s="1059" t="s">
        <v>185</v>
      </c>
      <c r="C7" s="1059" t="s">
        <v>4469</v>
      </c>
      <c r="D7" s="1051" t="s">
        <v>4470</v>
      </c>
      <c r="E7" s="1053" t="s">
        <v>1213</v>
      </c>
      <c r="F7" s="44" t="s">
        <v>2342</v>
      </c>
      <c r="G7" s="58" t="s">
        <v>1330</v>
      </c>
      <c r="H7" s="927" t="s">
        <v>2138</v>
      </c>
      <c r="I7" s="1053" t="s">
        <v>2138</v>
      </c>
      <c r="J7" s="927" t="s">
        <v>2138</v>
      </c>
      <c r="K7" s="1053" t="s">
        <v>1294</v>
      </c>
      <c r="L7" s="927" t="s">
        <v>1148</v>
      </c>
      <c r="M7" s="921" t="str">
        <f t="shared" si="0"/>
        <v>CYP60705 - Record rejected - Diagnosis Scheme In Use (Community Care) has incorrect data format. Service Request Identifier=&lt;C607902&gt; Local Patient Identifier (Extended)=&lt;C101901&gt;
CYP60713 - Record rejected - Diagnosis Scheme In Use (Community Care) is blank. Service Request Identifier=&lt;C607902&gt; Local Patient Identifier (Extended)=&lt;C101901&gt;
CYP60718 - Record rejected - Diagnosis Scheme In Use (Community Care) contains an invalid national code. Service Request Identifier=&lt;C607902&gt; Local Patient Identifier (Extended)=&lt;C101901&gt; Diagnosis Scheme In Use (Community Care)=&lt;C607913&gt;</v>
      </c>
      <c r="N7" s="945"/>
      <c r="O7" s="942" t="s">
        <v>2140</v>
      </c>
      <c r="P7" s="942" t="s">
        <v>2140</v>
      </c>
      <c r="Q7" s="942" t="s">
        <v>2140</v>
      </c>
      <c r="R7" s="942" t="s">
        <v>39</v>
      </c>
    </row>
    <row r="8" spans="1:18" s="8" customFormat="1" ht="24.75" customHeight="1">
      <c r="A8" s="839" t="e">
        <v>#N/A</v>
      </c>
      <c r="B8" s="1155" t="e">
        <v>#N/A</v>
      </c>
      <c r="C8" s="1060" t="e">
        <v>#N/A</v>
      </c>
      <c r="D8" s="1156" t="e">
        <v>#N/A</v>
      </c>
      <c r="E8" s="1158" t="e">
        <v>#N/A</v>
      </c>
      <c r="F8" s="44" t="s">
        <v>2346</v>
      </c>
      <c r="G8" s="58" t="s">
        <v>4472</v>
      </c>
      <c r="H8" s="928" t="e">
        <v>#N/A</v>
      </c>
      <c r="I8" s="1158" t="e">
        <v>#N/A</v>
      </c>
      <c r="J8" s="928" t="e">
        <v>#N/A</v>
      </c>
      <c r="K8" s="1158" t="e">
        <v>#N/A</v>
      </c>
      <c r="L8" s="928" t="e">
        <v>#N/A</v>
      </c>
      <c r="M8" s="922" t="e">
        <f t="shared" si="0"/>
        <v>#N/A</v>
      </c>
      <c r="N8" s="946"/>
      <c r="O8" s="944"/>
      <c r="P8" s="944"/>
      <c r="Q8" s="944"/>
      <c r="R8" s="944"/>
    </row>
    <row r="9" spans="1:18" s="8" customFormat="1" ht="26.85" customHeight="1">
      <c r="A9" s="839" t="e">
        <v>#N/A</v>
      </c>
      <c r="B9" s="1155" t="e">
        <v>#N/A</v>
      </c>
      <c r="C9" s="1060" t="e">
        <v>#N/A</v>
      </c>
      <c r="D9" s="1156" t="e">
        <v>#N/A</v>
      </c>
      <c r="E9" s="1158" t="e">
        <v>#N/A</v>
      </c>
      <c r="F9" s="44" t="s">
        <v>2348</v>
      </c>
      <c r="G9" s="58" t="s">
        <v>4473</v>
      </c>
      <c r="H9" s="928" t="e">
        <v>#N/A</v>
      </c>
      <c r="I9" s="1158" t="e">
        <v>#N/A</v>
      </c>
      <c r="J9" s="928" t="e">
        <v>#N/A</v>
      </c>
      <c r="K9" s="1158" t="e">
        <v>#N/A</v>
      </c>
      <c r="L9" s="928" t="e">
        <v>#N/A</v>
      </c>
      <c r="M9" s="922" t="e">
        <f t="shared" si="0"/>
        <v>#N/A</v>
      </c>
      <c r="N9" s="946"/>
      <c r="O9" s="944"/>
      <c r="P9" s="944"/>
      <c r="Q9" s="944"/>
      <c r="R9" s="944"/>
    </row>
    <row r="10" spans="1:18" s="8" customFormat="1" ht="25.5" customHeight="1">
      <c r="A10" s="837" t="e">
        <v>#N/A</v>
      </c>
      <c r="B10" s="829" t="e">
        <v>#N/A</v>
      </c>
      <c r="C10" s="1061" t="e">
        <v>#N/A</v>
      </c>
      <c r="D10" s="1157" t="e">
        <v>#N/A</v>
      </c>
      <c r="E10" s="1159" t="e">
        <v>#N/A</v>
      </c>
      <c r="F10" s="44" t="s">
        <v>2350</v>
      </c>
      <c r="G10" s="58" t="s">
        <v>4135</v>
      </c>
      <c r="H10" s="929" t="e">
        <v>#N/A</v>
      </c>
      <c r="I10" s="1159" t="e">
        <v>#N/A</v>
      </c>
      <c r="J10" s="929" t="e">
        <v>#N/A</v>
      </c>
      <c r="K10" s="1159" t="e">
        <v>#N/A</v>
      </c>
      <c r="L10" s="929" t="e">
        <v>#N/A</v>
      </c>
      <c r="M10" s="923" t="e">
        <f t="shared" si="0"/>
        <v>#N/A</v>
      </c>
      <c r="N10" s="947"/>
      <c r="O10" s="943"/>
      <c r="P10" s="943"/>
      <c r="Q10" s="943"/>
      <c r="R10" s="943"/>
    </row>
    <row r="11" spans="1:18" ht="168.75" customHeight="1">
      <c r="A11" s="197" t="s">
        <v>472</v>
      </c>
      <c r="B11" s="91" t="s">
        <v>473</v>
      </c>
      <c r="C11" s="91" t="s">
        <v>4740</v>
      </c>
      <c r="D11" s="64" t="s">
        <v>4741</v>
      </c>
      <c r="E11" s="39" t="s">
        <v>4146</v>
      </c>
      <c r="F11" s="39"/>
      <c r="G11" s="64"/>
      <c r="H11" s="39" t="s">
        <v>2138</v>
      </c>
      <c r="I11" s="39" t="s">
        <v>2138</v>
      </c>
      <c r="J11" s="39" t="s">
        <v>25</v>
      </c>
      <c r="K11" s="9" t="s">
        <v>4742</v>
      </c>
      <c r="L11" s="39" t="s">
        <v>1148</v>
      </c>
      <c r="M11" s="64" t="str">
        <f t="shared" si="0"/>
        <v>CYP60707 - Record rejected - Primary Diagnosis (Coded Clinical Entry) is blank. Service Request Identifier=&lt;C607902&gt; Local Patient Identifier (Extended)=&lt;C101901&gt; Diagnosis Date=&lt;C607020&gt;
CYP60708 - Record rejected - Primary Diagnosis (Coded Clinical Entry) has incorrect data format. Service Request Identifier=&lt;C607902&gt; Local Patient Identifier (Extended)=&lt;C101901&gt; Primary Diagnosis (Coded Clinical Entry)=&lt;C607010&gt;
CYP60714 - Record rejected - Primary Diagnosis (Coded Clinical Entry) format does not match expected format from selected Diagnosis Scheme In Use (Community Care). Service Request Identifier=&lt;C607902&gt; Local Patient Identifier (Extended)=&lt;C101901&gt; Primary Diagnosis (Coded Clinical Entry)=&lt;C607010&gt; Diagnosis Scheme In Use (Community Care)=&lt;C607913&gt;
CYP60719 - Record rejected - Diagnosis Scheme In Use (Community Care) contains the value '06 - SNOMED CT' and Primary Diagnosis (Coded Clinical Entry) fails standard SNOMED CT checks (Check Digit and Partition Identifier). Service Request Identifier=&lt;C607902&gt; Primary Diagnosis (Coded Clinical Entry)=&lt;C607010&gt;</v>
      </c>
      <c r="N11" s="78"/>
      <c r="O11" s="108" t="s">
        <v>2140</v>
      </c>
      <c r="P11" s="108" t="s">
        <v>2140</v>
      </c>
      <c r="Q11" s="108" t="s">
        <v>2140</v>
      </c>
      <c r="R11" s="108" t="s">
        <v>39</v>
      </c>
    </row>
    <row r="12" spans="1:18" ht="206.25" customHeight="1">
      <c r="A12" s="197" t="s">
        <v>4743</v>
      </c>
      <c r="B12" s="91" t="s">
        <v>4478</v>
      </c>
      <c r="C12" s="91" t="s">
        <v>4744</v>
      </c>
      <c r="D12" s="9" t="s">
        <v>4723</v>
      </c>
      <c r="E12" s="39" t="s">
        <v>2154</v>
      </c>
      <c r="F12" s="39"/>
      <c r="G12" s="9"/>
      <c r="H12" s="39" t="s">
        <v>2148</v>
      </c>
      <c r="I12" s="39" t="s">
        <v>2138</v>
      </c>
      <c r="J12" s="39" t="s">
        <v>25</v>
      </c>
      <c r="K12" s="9" t="s">
        <v>4745</v>
      </c>
      <c r="L12" s="39" t="s">
        <v>195</v>
      </c>
      <c r="M12" s="64" t="str">
        <f t="shared" si="0"/>
        <v>CYP60709 - Warning - Diagnosis Date is blank. Service Request Identifier=&lt;C607902&gt; Local Patient Identifier (Extended)=&lt;C101901&gt;
CYP60710 - Record rejected - Diagnosis Date has incorrect data format. Service Request Identifier=&lt;C607902&gt; Local Patient Identifier (Extended)=&lt;C101901&gt;
CYP60715 - Record rejected - Diagnosis Date is after the Reporting Period End Date. Service Request Identifier=&lt;C607902&gt; Local Patient Identifier (Extended)=&lt;C101901&gt; Diagnosis Date=&lt;C607020&gt;
CYP60716 - Record rejected - Diagnosis Date is before Referral Request Received Date. Service Request Identifier=&lt;C607902&gt; Diagnosis Date=&lt;C607020&gt; Referral Request Received Date=&lt;C101010&gt;
CYP60717 - Record rejected - Diagnosis Date is after the Service Discharge Date. Service Request Identifier=&lt;C607902&gt; Diagnosis Date=&lt;C607020&gt; Service Discharge Date=&lt;C101080&gt;</v>
      </c>
      <c r="N12" s="78"/>
      <c r="O12" s="108" t="s">
        <v>2140</v>
      </c>
      <c r="P12" s="108" t="s">
        <v>2140</v>
      </c>
      <c r="Q12" s="108" t="s">
        <v>2140</v>
      </c>
      <c r="R12" s="108" t="s">
        <v>32</v>
      </c>
    </row>
    <row r="13" spans="1:18" s="8" customFormat="1" ht="30.6">
      <c r="A13" s="191" t="s">
        <v>4746</v>
      </c>
      <c r="B13" s="191" t="s">
        <v>2174</v>
      </c>
      <c r="C13" s="318" t="s">
        <v>2175</v>
      </c>
      <c r="D13" s="124" t="s">
        <v>2176</v>
      </c>
      <c r="E13" s="125" t="s">
        <v>2177</v>
      </c>
      <c r="F13" s="33"/>
      <c r="G13" s="34"/>
      <c r="H13" s="34"/>
      <c r="I13" s="34"/>
      <c r="J13" s="34"/>
      <c r="K13" s="34"/>
      <c r="L13" s="130" t="s">
        <v>1027</v>
      </c>
      <c r="M13" s="135"/>
      <c r="N13" s="124" t="s">
        <v>2178</v>
      </c>
      <c r="O13" s="126" t="s">
        <v>2179</v>
      </c>
      <c r="P13" s="126" t="s">
        <v>2179</v>
      </c>
      <c r="Q13" s="126" t="s">
        <v>2140</v>
      </c>
      <c r="R13" s="123" t="s">
        <v>2180</v>
      </c>
    </row>
    <row r="14" spans="1:18" s="8" customFormat="1" ht="69.75" customHeight="1">
      <c r="A14" s="192" t="s">
        <v>938</v>
      </c>
      <c r="B14" s="194" t="s">
        <v>822</v>
      </c>
      <c r="C14" s="194" t="s">
        <v>2580</v>
      </c>
      <c r="D14" s="174" t="s">
        <v>2581</v>
      </c>
      <c r="E14" s="252" t="s">
        <v>824</v>
      </c>
      <c r="F14" s="33"/>
      <c r="G14" s="34"/>
      <c r="H14" s="34"/>
      <c r="I14" s="34"/>
      <c r="J14" s="34"/>
      <c r="K14" s="34"/>
      <c r="L14" s="32" t="s">
        <v>1027</v>
      </c>
      <c r="M14" s="34"/>
      <c r="N14" s="174" t="s">
        <v>2582</v>
      </c>
      <c r="O14" s="136" t="s">
        <v>2179</v>
      </c>
      <c r="P14" s="136" t="s">
        <v>2140</v>
      </c>
      <c r="Q14" s="137" t="s">
        <v>2140</v>
      </c>
      <c r="R14" s="252" t="s">
        <v>42</v>
      </c>
    </row>
    <row r="15" spans="1:18" s="8" customFormat="1" ht="48" customHeight="1">
      <c r="A15" s="192" t="s">
        <v>939</v>
      </c>
      <c r="B15" s="194" t="s">
        <v>940</v>
      </c>
      <c r="C15" s="194" t="s">
        <v>4747</v>
      </c>
      <c r="D15" s="124" t="s">
        <v>2183</v>
      </c>
      <c r="E15" s="125" t="s">
        <v>829</v>
      </c>
      <c r="F15" s="33"/>
      <c r="G15" s="34"/>
      <c r="H15" s="34"/>
      <c r="I15" s="34"/>
      <c r="J15" s="34"/>
      <c r="K15" s="34"/>
      <c r="L15" s="130" t="s">
        <v>1027</v>
      </c>
      <c r="M15" s="135"/>
      <c r="N15" s="124" t="s">
        <v>2184</v>
      </c>
      <c r="O15" s="126" t="s">
        <v>2179</v>
      </c>
      <c r="P15" s="126" t="s">
        <v>2140</v>
      </c>
      <c r="Q15" s="126" t="s">
        <v>2140</v>
      </c>
      <c r="R15" s="123" t="s">
        <v>42</v>
      </c>
    </row>
    <row r="16" spans="1:18" s="8" customFormat="1" ht="45" customHeight="1">
      <c r="A16" s="192" t="s">
        <v>4748</v>
      </c>
      <c r="B16" s="194" t="s">
        <v>2143</v>
      </c>
      <c r="C16" s="194" t="s">
        <v>2144</v>
      </c>
      <c r="D16" s="128" t="s">
        <v>2585</v>
      </c>
      <c r="E16" s="32" t="s">
        <v>2586</v>
      </c>
      <c r="F16" s="131"/>
      <c r="G16" s="34"/>
      <c r="H16" s="34"/>
      <c r="I16" s="34"/>
      <c r="J16" s="34"/>
      <c r="K16" s="34"/>
      <c r="L16" s="32" t="s">
        <v>1027</v>
      </c>
      <c r="M16" s="34"/>
      <c r="N16" s="128" t="s">
        <v>2587</v>
      </c>
      <c r="O16" s="136" t="s">
        <v>2179</v>
      </c>
      <c r="P16" s="136" t="s">
        <v>2140</v>
      </c>
      <c r="Q16" s="136" t="s">
        <v>2140</v>
      </c>
      <c r="R16" s="123" t="s">
        <v>2192</v>
      </c>
    </row>
    <row r="17" spans="1:18" s="8" customFormat="1" ht="45" customHeight="1">
      <c r="A17" s="192" t="s">
        <v>4749</v>
      </c>
      <c r="B17" s="194" t="s">
        <v>2589</v>
      </c>
      <c r="C17" s="194" t="s">
        <v>2590</v>
      </c>
      <c r="D17" s="128" t="s">
        <v>2591</v>
      </c>
      <c r="E17" s="32" t="s">
        <v>2592</v>
      </c>
      <c r="F17" s="33"/>
      <c r="G17" s="34"/>
      <c r="H17" s="34"/>
      <c r="I17" s="34"/>
      <c r="J17" s="34"/>
      <c r="K17" s="34"/>
      <c r="L17" s="32" t="s">
        <v>1027</v>
      </c>
      <c r="M17" s="32"/>
      <c r="N17" s="128" t="s">
        <v>2593</v>
      </c>
      <c r="O17" s="136" t="s">
        <v>2179</v>
      </c>
      <c r="P17" s="136" t="s">
        <v>2179</v>
      </c>
      <c r="Q17" s="136" t="s">
        <v>2140</v>
      </c>
      <c r="R17" s="136" t="s">
        <v>2180</v>
      </c>
    </row>
    <row r="18" spans="1:18" s="8" customFormat="1" ht="46.35" customHeight="1">
      <c r="A18" s="192" t="s">
        <v>937</v>
      </c>
      <c r="B18" s="194" t="s">
        <v>816</v>
      </c>
      <c r="C18" s="194" t="s">
        <v>2185</v>
      </c>
      <c r="D18" s="128" t="s">
        <v>2186</v>
      </c>
      <c r="E18" s="32" t="s">
        <v>818</v>
      </c>
      <c r="F18" s="33"/>
      <c r="G18" s="34"/>
      <c r="H18" s="34"/>
      <c r="I18" s="34"/>
      <c r="J18" s="34"/>
      <c r="K18" s="34"/>
      <c r="L18" s="32" t="s">
        <v>1027</v>
      </c>
      <c r="M18" s="34"/>
      <c r="N18" s="128" t="s">
        <v>2187</v>
      </c>
      <c r="O18" s="136" t="s">
        <v>2179</v>
      </c>
      <c r="P18" s="136" t="s">
        <v>2140</v>
      </c>
      <c r="Q18" s="136" t="s">
        <v>2140</v>
      </c>
      <c r="R18" s="123" t="s">
        <v>42</v>
      </c>
    </row>
    <row r="19" spans="1:18" s="8" customFormat="1" ht="51" customHeight="1">
      <c r="A19" s="194" t="s">
        <v>4750</v>
      </c>
      <c r="B19" s="194" t="s">
        <v>3508</v>
      </c>
      <c r="C19" s="194" t="s">
        <v>3509</v>
      </c>
      <c r="D19" s="128" t="s">
        <v>3510</v>
      </c>
      <c r="E19" s="32" t="s">
        <v>2995</v>
      </c>
      <c r="F19" s="33"/>
      <c r="G19" s="34"/>
      <c r="H19" s="34"/>
      <c r="I19" s="34"/>
      <c r="J19" s="34"/>
      <c r="K19" s="34"/>
      <c r="L19" s="32" t="s">
        <v>1027</v>
      </c>
      <c r="M19" s="34"/>
      <c r="N19" s="128" t="s">
        <v>3511</v>
      </c>
      <c r="O19" s="136" t="s">
        <v>2179</v>
      </c>
      <c r="P19" s="136" t="s">
        <v>2140</v>
      </c>
      <c r="Q19" s="137" t="s">
        <v>2140</v>
      </c>
      <c r="R19" s="123" t="s">
        <v>2192</v>
      </c>
    </row>
    <row r="20" spans="1:18" ht="20.399999999999999">
      <c r="A20" s="192" t="s">
        <v>4751</v>
      </c>
      <c r="B20" s="192" t="s">
        <v>1013</v>
      </c>
      <c r="C20" s="192" t="s">
        <v>2678</v>
      </c>
      <c r="D20" s="128" t="s">
        <v>2679</v>
      </c>
      <c r="E20" s="32" t="s">
        <v>2154</v>
      </c>
      <c r="F20" s="307"/>
      <c r="G20" s="307"/>
      <c r="H20" s="307"/>
      <c r="I20" s="307"/>
      <c r="J20" s="307"/>
      <c r="K20" s="307"/>
      <c r="L20" s="136" t="s">
        <v>1027</v>
      </c>
      <c r="M20" s="307"/>
      <c r="N20" s="306" t="s">
        <v>2680</v>
      </c>
      <c r="O20" s="136" t="s">
        <v>2179</v>
      </c>
      <c r="P20" s="136" t="s">
        <v>2179</v>
      </c>
      <c r="Q20" s="314" t="s">
        <v>2179</v>
      </c>
      <c r="R20" s="136" t="s">
        <v>2180</v>
      </c>
    </row>
    <row r="21" spans="1:18" ht="160.5" customHeight="1">
      <c r="A21" s="192" t="s">
        <v>4752</v>
      </c>
      <c r="B21" s="192" t="s">
        <v>1017</v>
      </c>
      <c r="C21" s="192" t="s">
        <v>2682</v>
      </c>
      <c r="D21" s="128" t="s">
        <v>4753</v>
      </c>
      <c r="E21" s="32" t="s">
        <v>2154</v>
      </c>
      <c r="F21" s="307"/>
      <c r="G21" s="307"/>
      <c r="H21" s="307"/>
      <c r="I21" s="307"/>
      <c r="J21" s="307"/>
      <c r="K21" s="307"/>
      <c r="L21" s="136" t="s">
        <v>1027</v>
      </c>
      <c r="M21" s="307"/>
      <c r="N21" s="306" t="s">
        <v>4754</v>
      </c>
      <c r="O21" s="136" t="s">
        <v>2179</v>
      </c>
      <c r="P21" s="136" t="s">
        <v>2179</v>
      </c>
      <c r="Q21" s="314" t="s">
        <v>2179</v>
      </c>
      <c r="R21" s="136" t="s">
        <v>2180</v>
      </c>
    </row>
    <row r="22" spans="1:18" ht="71.400000000000006">
      <c r="A22" s="192" t="s">
        <v>4755</v>
      </c>
      <c r="B22" s="312" t="s">
        <v>804</v>
      </c>
      <c r="C22" s="317" t="s">
        <v>2201</v>
      </c>
      <c r="D22" s="305" t="s">
        <v>2202</v>
      </c>
      <c r="E22" s="304" t="s">
        <v>806</v>
      </c>
      <c r="F22" s="304"/>
      <c r="G22" s="304"/>
      <c r="H22" s="304"/>
      <c r="I22" s="304"/>
      <c r="J22" s="304"/>
      <c r="K22" s="304"/>
      <c r="L22" s="304" t="s">
        <v>1027</v>
      </c>
      <c r="M22" s="304"/>
      <c r="N22" s="305" t="s">
        <v>4252</v>
      </c>
      <c r="O22" s="136" t="s">
        <v>2179</v>
      </c>
      <c r="P22" s="136" t="s">
        <v>2179</v>
      </c>
      <c r="Q22" s="136" t="s">
        <v>2140</v>
      </c>
      <c r="R22" s="123" t="s">
        <v>2141</v>
      </c>
    </row>
    <row r="23" spans="1:18">
      <c r="A23" s="238" t="s">
        <v>4756</v>
      </c>
      <c r="B23" s="234"/>
      <c r="C23" s="230"/>
      <c r="D23" s="227"/>
      <c r="E23" s="434"/>
      <c r="F23" s="227"/>
      <c r="G23" s="227"/>
      <c r="H23" s="227"/>
      <c r="I23" s="227"/>
      <c r="J23" s="227"/>
      <c r="K23" s="227"/>
      <c r="L23" s="227"/>
      <c r="M23" s="227"/>
      <c r="N23" s="227"/>
      <c r="O23" s="227"/>
      <c r="P23" s="227"/>
      <c r="Q23" s="227"/>
      <c r="R23" s="229"/>
    </row>
  </sheetData>
  <sortState xmlns:xlrd2="http://schemas.microsoft.com/office/spreadsheetml/2017/richdata2" ref="A14:R22">
    <sortCondition ref="A14:A22"/>
  </sortState>
  <mergeCells count="20">
    <mergeCell ref="P7:P10"/>
    <mergeCell ref="Q7:Q10"/>
    <mergeCell ref="R7:R10"/>
    <mergeCell ref="H3:K3"/>
    <mergeCell ref="H4:K4"/>
    <mergeCell ref="I7:I10"/>
    <mergeCell ref="J7:J10"/>
    <mergeCell ref="K7:K10"/>
    <mergeCell ref="L7:L10"/>
    <mergeCell ref="H7:H10"/>
    <mergeCell ref="O4:Q4"/>
    <mergeCell ref="O7:O10"/>
    <mergeCell ref="N7:N10"/>
    <mergeCell ref="M7:M10"/>
    <mergeCell ref="F3:G3"/>
    <mergeCell ref="A7:A10"/>
    <mergeCell ref="B7:B10"/>
    <mergeCell ref="D7:D10"/>
    <mergeCell ref="E7:E10"/>
    <mergeCell ref="C7:C10"/>
  </mergeCells>
  <phoneticPr fontId="102" type="noConversion"/>
  <pageMargins left="0.25" right="0.25" top="0.75" bottom="0.75" header="0.3" footer="0.3"/>
  <pageSetup paperSize="8" scale="47"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1" stopIfTrue="1" id="{C2B09FF7-2EDB-4803-B49F-8D8A224C18D7}">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ACCFB5A7-D4F1-494A-B349-422CEF1443A1}">
            <xm:f>'C:\Windows\system32\IC.Green.Net\IC_User_DFS\Users\deel1\Desktop\[Maternity Services Data Set Technical Output Specification.xlsm]MAT101Booking'!#REF!=yes</xm:f>
            <x14:dxf>
              <fill>
                <patternFill>
                  <bgColor indexed="43"/>
                </patternFill>
              </fill>
            </x14:dxf>
          </x14:cfRule>
          <xm:sqref>N13</xm:sqref>
        </x14:conditionalFormatting>
        <x14:conditionalFormatting xmlns:xm="http://schemas.microsoft.com/office/excel/2006/main">
          <x14:cfRule type="expression" priority="5" stopIfTrue="1" id="{329C0E7E-D1DD-45F4-81AF-6AE0AD3F8857}">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DDDC9EC9-0875-4B43-AD90-F1CB048A17B7}">
            <xm:f>'C:\Windows\system32\IC.Green.Net\IC_User_DFS\Users\deel1\Desktop\[Maternity Services Data Set Technical Output Specification.xlsm]MAT101Booking'!#REF!=yes</xm:f>
            <x14:dxf>
              <fill>
                <patternFill>
                  <bgColor indexed="43"/>
                </patternFill>
              </fill>
            </x14:dxf>
          </x14:cfRule>
          <xm:sqref>N14</xm:sqref>
        </x14:conditionalFormatting>
        <x14:conditionalFormatting xmlns:xm="http://schemas.microsoft.com/office/excel/2006/main">
          <x14:cfRule type="expression" priority="3" stopIfTrue="1" id="{44CA90BC-5A17-4FE7-A33F-8052AACD983F}">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0FCB1C59-BF67-45F4-9F51-BFFD83E0E373}">
            <xm:f>'C:\Windows\system32\IC.Green.Net\IC_User_DFS\Users\deel1\Desktop\[Maternity Services Data Set Technical Output Specification.xlsm]MAT101Booking'!#REF!=yes</xm:f>
            <x14:dxf>
              <fill>
                <patternFill>
                  <bgColor indexed="43"/>
                </patternFill>
              </fill>
            </x14:dxf>
          </x14:cfRule>
          <xm:sqref>N15</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764EC-C160-490C-84F4-596FA45DE939}">
  <sheetPr codeName="Sheet71">
    <tabColor theme="6" tint="0.39997558519241921"/>
    <pageSetUpPr fitToPage="1"/>
  </sheetPr>
  <dimension ref="A1:R23"/>
  <sheetViews>
    <sheetView zoomScaleNormal="100" workbookViewId="0"/>
  </sheetViews>
  <sheetFormatPr defaultColWidth="13.21875" defaultRowHeight="13.2"/>
  <cols>
    <col min="1" max="1" width="10" customWidth="1"/>
    <col min="2" max="2" width="22.5546875" customWidth="1"/>
    <col min="3" max="3" width="13.21875" customWidth="1"/>
    <col min="4" max="4" width="30.77734375" customWidth="1"/>
    <col min="5" max="5" width="14" style="12" customWidth="1"/>
    <col min="6" max="6" width="10.77734375" customWidth="1"/>
    <col min="7" max="7" width="30.77734375" customWidth="1"/>
    <col min="8" max="9" width="11.5546875" customWidth="1"/>
    <col min="10" max="10" width="10.21875" customWidth="1"/>
    <col min="11" max="11" width="32.77734375" customWidth="1"/>
    <col min="12" max="12" width="14.21875" style="35" customWidth="1"/>
    <col min="13" max="13" width="102" customWidth="1"/>
    <col min="14" max="14" width="43.77734375" customWidth="1"/>
    <col min="15" max="15" width="13.77734375" customWidth="1"/>
    <col min="16" max="16" width="12.5546875" customWidth="1"/>
    <col min="17" max="17" width="13.77734375" customWidth="1"/>
    <col min="18" max="18" width="13.21875" customWidth="1"/>
  </cols>
  <sheetData>
    <row r="1" spans="1:18" s="12" customFormat="1">
      <c r="A1" s="490" t="s">
        <v>2075</v>
      </c>
      <c r="B1" s="490" t="s">
        <v>2075</v>
      </c>
      <c r="C1" s="490" t="s">
        <v>2075</v>
      </c>
      <c r="D1" s="490" t="s">
        <v>2075</v>
      </c>
      <c r="E1" s="490" t="s">
        <v>2075</v>
      </c>
      <c r="F1" s="490" t="s">
        <v>2075</v>
      </c>
      <c r="G1" s="490" t="s">
        <v>2075</v>
      </c>
      <c r="H1" s="490" t="s">
        <v>2078</v>
      </c>
      <c r="I1" s="490" t="s">
        <v>2078</v>
      </c>
      <c r="J1" s="490" t="s">
        <v>2078</v>
      </c>
      <c r="K1" s="490" t="s">
        <v>2078</v>
      </c>
      <c r="L1" s="490" t="s">
        <v>2075</v>
      </c>
      <c r="M1" s="490" t="s">
        <v>2078</v>
      </c>
      <c r="N1" s="490" t="s">
        <v>2078</v>
      </c>
      <c r="O1" s="490" t="s">
        <v>2078</v>
      </c>
      <c r="P1" s="490" t="s">
        <v>2078</v>
      </c>
      <c r="Q1" s="490" t="s">
        <v>2078</v>
      </c>
      <c r="R1" s="12" t="s">
        <v>2075</v>
      </c>
    </row>
    <row r="2" spans="1:18" s="8" customFormat="1" ht="15.75" customHeight="1">
      <c r="A2" s="238" t="s">
        <v>4757</v>
      </c>
      <c r="B2" s="234"/>
      <c r="C2" s="230"/>
      <c r="D2" s="227"/>
      <c r="E2" s="434"/>
      <c r="F2" s="227"/>
      <c r="G2" s="227"/>
      <c r="H2" s="665"/>
      <c r="I2" s="665"/>
      <c r="J2" s="665"/>
      <c r="K2" s="665"/>
      <c r="L2" s="665"/>
      <c r="M2" s="666"/>
      <c r="N2" s="227"/>
      <c r="O2" s="227"/>
      <c r="P2" s="227"/>
      <c r="Q2" s="227"/>
      <c r="R2" s="229"/>
    </row>
    <row r="3" spans="1:18" ht="89.25" customHeight="1">
      <c r="A3" s="632" t="s">
        <v>192</v>
      </c>
      <c r="B3" s="632"/>
      <c r="C3" s="625"/>
      <c r="D3" s="633"/>
      <c r="E3" s="634"/>
      <c r="F3" s="1131" t="s">
        <v>4758</v>
      </c>
      <c r="G3" s="1132"/>
      <c r="H3" s="1131" t="s">
        <v>4759</v>
      </c>
      <c r="I3" s="1132"/>
      <c r="J3" s="1132"/>
      <c r="K3" s="1135"/>
      <c r="L3" s="627" t="s">
        <v>2952</v>
      </c>
      <c r="M3" s="628" t="str">
        <f>"Group-level error/warning messages:"&amp;"
"&amp;IF(VLOOKUP(LEFT($A3,6),MDI,20,0)=0,"",VLOOKUP(LEFT($A3,6),MDI,20,0))</f>
        <v>Group-level error/warning messages:
CYP60801 - Group rejected - No valid CYP101 provided for this Service Request Identifier. Service Request Identifier=&lt;C608902&gt;
CYP60802 - Group rejected - More than one CYP608 provided for this Service Request Identifier + Diagnosis Date + Secondary Diagnosis (Coded Clinical Entry) combination. Service Request Identifier=&lt;C608902&gt; Diagnosis Date=&lt;C608020&gt; Secondary Diagnosis (Coded Clinical Entry)=&lt;C608010&gt;</v>
      </c>
      <c r="N3" s="629"/>
      <c r="O3" s="629"/>
      <c r="P3" s="629"/>
      <c r="Q3" s="629"/>
      <c r="R3" s="630"/>
    </row>
    <row r="4" spans="1:18" ht="83.85" customHeight="1">
      <c r="A4" s="211" t="s">
        <v>2084</v>
      </c>
      <c r="B4" s="211" t="s">
        <v>2122</v>
      </c>
      <c r="C4" s="211" t="s">
        <v>162</v>
      </c>
      <c r="D4" s="211" t="s">
        <v>87</v>
      </c>
      <c r="E4" s="216" t="s">
        <v>116</v>
      </c>
      <c r="F4" s="216" t="s">
        <v>2092</v>
      </c>
      <c r="G4" s="211" t="s">
        <v>76</v>
      </c>
      <c r="H4" s="910" t="s">
        <v>2324</v>
      </c>
      <c r="I4" s="911"/>
      <c r="J4" s="911"/>
      <c r="K4" s="912"/>
      <c r="L4" s="213" t="s">
        <v>2124</v>
      </c>
      <c r="M4" s="211" t="s">
        <v>771</v>
      </c>
      <c r="N4" s="211" t="s">
        <v>2125</v>
      </c>
      <c r="O4" s="910" t="s">
        <v>2126</v>
      </c>
      <c r="P4" s="911"/>
      <c r="Q4" s="912"/>
      <c r="R4" s="211" t="s">
        <v>2115</v>
      </c>
    </row>
    <row r="5" spans="1:18" ht="41.25" customHeight="1">
      <c r="A5" s="211"/>
      <c r="B5" s="211"/>
      <c r="C5" s="211"/>
      <c r="D5" s="211"/>
      <c r="E5" s="216"/>
      <c r="F5" s="211"/>
      <c r="G5" s="211"/>
      <c r="H5" s="216" t="s">
        <v>2127</v>
      </c>
      <c r="I5" s="216" t="s">
        <v>2128</v>
      </c>
      <c r="J5" s="216" t="s">
        <v>2129</v>
      </c>
      <c r="K5" s="216" t="s">
        <v>767</v>
      </c>
      <c r="L5" s="213"/>
      <c r="M5" s="211"/>
      <c r="N5" s="211" t="s">
        <v>2130</v>
      </c>
      <c r="O5" s="211" t="s">
        <v>2131</v>
      </c>
      <c r="P5" s="211" t="s">
        <v>2132</v>
      </c>
      <c r="Q5" s="211" t="s">
        <v>2133</v>
      </c>
      <c r="R5" s="211"/>
    </row>
    <row r="6" spans="1:18" ht="77.099999999999994" customHeight="1">
      <c r="A6" s="197" t="s">
        <v>4760</v>
      </c>
      <c r="B6" s="91" t="s">
        <v>991</v>
      </c>
      <c r="C6" s="91" t="s">
        <v>3116</v>
      </c>
      <c r="D6" s="9" t="s">
        <v>4715</v>
      </c>
      <c r="E6" s="39" t="s">
        <v>146</v>
      </c>
      <c r="F6" s="39"/>
      <c r="G6" s="9"/>
      <c r="H6" s="39" t="s">
        <v>2138</v>
      </c>
      <c r="I6" s="39" t="s">
        <v>2138</v>
      </c>
      <c r="J6" s="39" t="s">
        <v>25</v>
      </c>
      <c r="K6" s="64" t="s">
        <v>4716</v>
      </c>
      <c r="L6" s="39" t="s">
        <v>1148</v>
      </c>
      <c r="M6" s="64" t="str">
        <f t="shared" ref="M6:M12" si="0">IF(VLOOKUP($A6,MDI,20,0)=0,"",VLOOKUP($A6,MDI,20,0))</f>
        <v>CYP60803 - Record rejected - Service Request Identifier is blank.
CYP60804 - Record rejected - Service Request Identifier has incorrect data format. Service Request Identifier=&lt;C608902&gt;</v>
      </c>
      <c r="N6" s="78"/>
      <c r="O6" s="39" t="s">
        <v>2140</v>
      </c>
      <c r="P6" s="108" t="s">
        <v>2140</v>
      </c>
      <c r="Q6" s="108" t="s">
        <v>2140</v>
      </c>
      <c r="R6" s="108" t="s">
        <v>3713</v>
      </c>
    </row>
    <row r="7" spans="1:18" s="8" customFormat="1" ht="21.75" customHeight="1">
      <c r="A7" s="999" t="s">
        <v>191</v>
      </c>
      <c r="B7" s="1059" t="s">
        <v>185</v>
      </c>
      <c r="C7" s="1059" t="s">
        <v>4469</v>
      </c>
      <c r="D7" s="1051" t="s">
        <v>4470</v>
      </c>
      <c r="E7" s="1053" t="s">
        <v>1213</v>
      </c>
      <c r="F7" s="44" t="s">
        <v>2342</v>
      </c>
      <c r="G7" s="58" t="s">
        <v>1330</v>
      </c>
      <c r="H7" s="927" t="s">
        <v>2138</v>
      </c>
      <c r="I7" s="1053" t="s">
        <v>2138</v>
      </c>
      <c r="J7" s="927" t="s">
        <v>2138</v>
      </c>
      <c r="K7" s="1051" t="s">
        <v>4471</v>
      </c>
      <c r="L7" s="927" t="s">
        <v>1148</v>
      </c>
      <c r="M7" s="921" t="str">
        <f t="shared" si="0"/>
        <v>CYP60805 - Record rejected - Diagnosis Scheme In Use (Community Care) has incorrect data format. Service Request Identifier=&lt;C608902&gt; Local Patient Identifier (Extended)=&lt;C101901&gt;
CYP60806 - Record rejected - Diagnosis Scheme In Use (Community Care) is blank. Service Request Identifier=&lt;C608902&gt; Local Patient Identifier (Extended)=&lt;C101901&gt;
CYP60816 - Record rejected - Diagnosis Scheme In Use (Community Care) contains an invalid national code. Service Request Identifier=&lt;C608902&gt; Local Patient Identifier (Extended)=&lt;C101901&gt; Diagnosis Scheme In Use (Community Care)=&lt;C608913&gt;</v>
      </c>
      <c r="N7" s="945"/>
      <c r="O7" s="942" t="s">
        <v>2140</v>
      </c>
      <c r="P7" s="942" t="s">
        <v>2140</v>
      </c>
      <c r="Q7" s="942" t="s">
        <v>2140</v>
      </c>
      <c r="R7" s="942" t="s">
        <v>39</v>
      </c>
    </row>
    <row r="8" spans="1:18" s="8" customFormat="1" ht="21.75" customHeight="1">
      <c r="A8" s="839" t="e">
        <v>#N/A</v>
      </c>
      <c r="B8" s="1155" t="e">
        <v>#N/A</v>
      </c>
      <c r="C8" s="1060" t="e">
        <v>#N/A</v>
      </c>
      <c r="D8" s="1156" t="e">
        <v>#N/A</v>
      </c>
      <c r="E8" s="1158" t="e">
        <v>#N/A</v>
      </c>
      <c r="F8" s="44" t="s">
        <v>2346</v>
      </c>
      <c r="G8" s="58" t="s">
        <v>4472</v>
      </c>
      <c r="H8" s="928" t="e">
        <v>#N/A</v>
      </c>
      <c r="I8" s="1158" t="e">
        <v>#N/A</v>
      </c>
      <c r="J8" s="928" t="e">
        <v>#N/A</v>
      </c>
      <c r="K8" s="1156" t="e">
        <v>#N/A</v>
      </c>
      <c r="L8" s="928" t="e">
        <v>#N/A</v>
      </c>
      <c r="M8" s="922" t="e">
        <f t="shared" si="0"/>
        <v>#N/A</v>
      </c>
      <c r="N8" s="946"/>
      <c r="O8" s="944"/>
      <c r="P8" s="944"/>
      <c r="Q8" s="944"/>
      <c r="R8" s="944"/>
    </row>
    <row r="9" spans="1:18" s="8" customFormat="1" ht="21.75" customHeight="1">
      <c r="A9" s="839" t="e">
        <v>#N/A</v>
      </c>
      <c r="B9" s="1155" t="e">
        <v>#N/A</v>
      </c>
      <c r="C9" s="1060" t="e">
        <v>#N/A</v>
      </c>
      <c r="D9" s="1156" t="e">
        <v>#N/A</v>
      </c>
      <c r="E9" s="1158" t="e">
        <v>#N/A</v>
      </c>
      <c r="F9" s="44" t="s">
        <v>2348</v>
      </c>
      <c r="G9" s="58" t="s">
        <v>4473</v>
      </c>
      <c r="H9" s="928" t="e">
        <v>#N/A</v>
      </c>
      <c r="I9" s="1158" t="e">
        <v>#N/A</v>
      </c>
      <c r="J9" s="928" t="e">
        <v>#N/A</v>
      </c>
      <c r="K9" s="1156" t="e">
        <v>#N/A</v>
      </c>
      <c r="L9" s="928" t="e">
        <v>#N/A</v>
      </c>
      <c r="M9" s="922" t="e">
        <f t="shared" si="0"/>
        <v>#N/A</v>
      </c>
      <c r="N9" s="946"/>
      <c r="O9" s="944"/>
      <c r="P9" s="944"/>
      <c r="Q9" s="944"/>
      <c r="R9" s="944"/>
    </row>
    <row r="10" spans="1:18" s="8" customFormat="1" ht="21.75" customHeight="1">
      <c r="A10" s="837" t="e">
        <v>#N/A</v>
      </c>
      <c r="B10" s="829" t="e">
        <v>#N/A</v>
      </c>
      <c r="C10" s="1061" t="e">
        <v>#N/A</v>
      </c>
      <c r="D10" s="1157" t="e">
        <v>#N/A</v>
      </c>
      <c r="E10" s="1159" t="e">
        <v>#N/A</v>
      </c>
      <c r="F10" s="44" t="s">
        <v>2350</v>
      </c>
      <c r="G10" s="58" t="s">
        <v>4135</v>
      </c>
      <c r="H10" s="929" t="e">
        <v>#N/A</v>
      </c>
      <c r="I10" s="1159" t="e">
        <v>#N/A</v>
      </c>
      <c r="J10" s="929" t="e">
        <v>#N/A</v>
      </c>
      <c r="K10" s="1157" t="e">
        <v>#N/A</v>
      </c>
      <c r="L10" s="929" t="e">
        <v>#N/A</v>
      </c>
      <c r="M10" s="923" t="e">
        <f t="shared" si="0"/>
        <v>#N/A</v>
      </c>
      <c r="N10" s="947"/>
      <c r="O10" s="943"/>
      <c r="P10" s="943"/>
      <c r="Q10" s="943"/>
      <c r="R10" s="943"/>
    </row>
    <row r="11" spans="1:18" ht="146.25" customHeight="1">
      <c r="A11" s="197" t="s">
        <v>484</v>
      </c>
      <c r="B11" s="91" t="s">
        <v>485</v>
      </c>
      <c r="C11" s="91" t="s">
        <v>4761</v>
      </c>
      <c r="D11" s="64" t="s">
        <v>4762</v>
      </c>
      <c r="E11" s="39" t="s">
        <v>4146</v>
      </c>
      <c r="F11" s="39"/>
      <c r="G11" s="64"/>
      <c r="H11" s="39" t="s">
        <v>2138</v>
      </c>
      <c r="I11" s="39" t="s">
        <v>2138</v>
      </c>
      <c r="J11" s="39" t="s">
        <v>25</v>
      </c>
      <c r="K11" s="9" t="s">
        <v>4763</v>
      </c>
      <c r="L11" s="39" t="s">
        <v>1148</v>
      </c>
      <c r="M11" s="64" t="str">
        <f>IF(VLOOKUP($A11,MDI,20,0)=0,"",VLOOKUP($A11,MDI,20,0))</f>
        <v>CYP60807 - Record rejected - Secondary Diagnosis (Coded Clinical Entry) is blank. Service Request Identifier=&lt;C608902&gt; Local Patient Identifier (Extended)=&lt;C101901&gt; Diagnosis Date=&lt;C608020&gt;
CYP60808 - Record rejected - Secondary Diagnosis (Coded Clinical Entry) has incorrect data format. Service Request Identifier=&lt;C608902&gt; Local Patient Identifier (Extended)=&lt;C101901&gt;
CYP60812 - Record rejected - Secondary Diagnosis (Coded Clinical Entry) format does not match expected format from selected Diagnosis Scheme In Use (Community Care). Service Request Identifier=&lt;C608902&gt; Local Patient Identifier (Extended)=&lt;C101901&gt; Secondary Diagnosis (Coded Clinical Entry)=&lt;C608010&gt; Diagnosis Scheme In Use (Community Care)=&lt;C608913&gt;
CYP60817 - Record rejected - Diagnosis Scheme In Use (Community Care) contains the value '06 - SNOMED CT' and Secondary Diagnosis (Coded Clinical Entry) fails standard SNOMED CT checks (Check Digit and Partition Identifier). Service Request Identifier=&lt;C608902&gt; Secondary Diagnosis (Coded Clinical Entry)=&lt;C608010&gt;</v>
      </c>
      <c r="N11" s="78"/>
      <c r="O11" s="108" t="s">
        <v>2140</v>
      </c>
      <c r="P11" s="108" t="s">
        <v>2140</v>
      </c>
      <c r="Q11" s="108" t="s">
        <v>2140</v>
      </c>
      <c r="R11" s="108" t="s">
        <v>39</v>
      </c>
    </row>
    <row r="12" spans="1:18" ht="165" customHeight="1">
      <c r="A12" s="197" t="s">
        <v>4764</v>
      </c>
      <c r="B12" s="91" t="s">
        <v>4478</v>
      </c>
      <c r="C12" s="91" t="s">
        <v>4765</v>
      </c>
      <c r="D12" s="9" t="s">
        <v>4723</v>
      </c>
      <c r="E12" s="39" t="s">
        <v>2154</v>
      </c>
      <c r="F12" s="39"/>
      <c r="G12" s="9"/>
      <c r="H12" s="39" t="s">
        <v>2148</v>
      </c>
      <c r="I12" s="39" t="s">
        <v>2138</v>
      </c>
      <c r="J12" s="39" t="s">
        <v>25</v>
      </c>
      <c r="K12" s="9" t="s">
        <v>4745</v>
      </c>
      <c r="L12" s="39" t="s">
        <v>195</v>
      </c>
      <c r="M12" s="64" t="str">
        <f t="shared" si="0"/>
        <v>CYP60809 - Warning - Diagnosis Date is blank. Service Request Identifier=&lt;C608902&gt; Local Patient Identifier (Extended)=&lt;C101901&gt;
CYP60810 - Record rejected - Diagnosis Date has incorrect data format. Service Request Identifier=&lt;C608902&gt; Local Patient Identifier (Extended)=&lt;C101901&gt;
CYP60813 - Record rejected - Diagnosis Date is after the Reporting Period End Date. Service Request Identifier=&lt;C608902&gt; Local Patient Identifier (Extended)=&lt;C101901&gt; Diagnosis Date=&lt;C608020&gt;
CYP60814 - Record rejected - Diagnosis Date is before Referral Request Received Date. Service Request Identifier=&lt;C608902&gt; Diagnosis Date=&lt;C608020&gt; Referral Request Received Date=&lt;C101010&gt;
CYP60815 - Record rejected - Diagnosis Date is after the Service Discharge Date. Service Request Identifier=&lt;C608902&gt; Diagnosis Date=&lt;C608020&gt; Service Discharge Date=&lt;C101080&gt;</v>
      </c>
      <c r="N12" s="78"/>
      <c r="O12" s="108" t="s">
        <v>2140</v>
      </c>
      <c r="P12" s="108" t="s">
        <v>2140</v>
      </c>
      <c r="Q12" s="108" t="s">
        <v>2140</v>
      </c>
      <c r="R12" s="108" t="s">
        <v>32</v>
      </c>
    </row>
    <row r="13" spans="1:18" s="8" customFormat="1" ht="30.6">
      <c r="A13" s="191" t="s">
        <v>4766</v>
      </c>
      <c r="B13" s="191" t="s">
        <v>2174</v>
      </c>
      <c r="C13" s="318" t="s">
        <v>2175</v>
      </c>
      <c r="D13" s="124" t="s">
        <v>2176</v>
      </c>
      <c r="E13" s="125" t="s">
        <v>2177</v>
      </c>
      <c r="F13" s="33"/>
      <c r="G13" s="34"/>
      <c r="H13" s="34"/>
      <c r="I13" s="34"/>
      <c r="J13" s="34"/>
      <c r="K13" s="34"/>
      <c r="L13" s="130" t="s">
        <v>1027</v>
      </c>
      <c r="M13" s="135"/>
      <c r="N13" s="124" t="s">
        <v>2178</v>
      </c>
      <c r="O13" s="126" t="s">
        <v>2179</v>
      </c>
      <c r="P13" s="126" t="s">
        <v>2179</v>
      </c>
      <c r="Q13" s="126" t="s">
        <v>2140</v>
      </c>
      <c r="R13" s="123" t="s">
        <v>2180</v>
      </c>
    </row>
    <row r="14" spans="1:18" s="8" customFormat="1" ht="74.25" customHeight="1">
      <c r="A14" s="192" t="s">
        <v>942</v>
      </c>
      <c r="B14" s="194" t="s">
        <v>822</v>
      </c>
      <c r="C14" s="194" t="s">
        <v>2580</v>
      </c>
      <c r="D14" s="174" t="s">
        <v>2581</v>
      </c>
      <c r="E14" s="252" t="s">
        <v>824</v>
      </c>
      <c r="F14" s="33"/>
      <c r="G14" s="34"/>
      <c r="H14" s="34"/>
      <c r="I14" s="34"/>
      <c r="J14" s="34"/>
      <c r="K14" s="34"/>
      <c r="L14" s="32" t="s">
        <v>1027</v>
      </c>
      <c r="M14" s="34"/>
      <c r="N14" s="174" t="s">
        <v>2582</v>
      </c>
      <c r="O14" s="136" t="s">
        <v>2179</v>
      </c>
      <c r="P14" s="136" t="s">
        <v>2140</v>
      </c>
      <c r="Q14" s="137" t="s">
        <v>2140</v>
      </c>
      <c r="R14" s="252" t="s">
        <v>42</v>
      </c>
    </row>
    <row r="15" spans="1:18" s="8" customFormat="1" ht="48" customHeight="1">
      <c r="A15" s="192" t="s">
        <v>943</v>
      </c>
      <c r="B15" s="194" t="s">
        <v>944</v>
      </c>
      <c r="C15" s="194" t="s">
        <v>4767</v>
      </c>
      <c r="D15" s="124" t="s">
        <v>2183</v>
      </c>
      <c r="E15" s="125" t="s">
        <v>829</v>
      </c>
      <c r="F15" s="33"/>
      <c r="G15" s="34"/>
      <c r="H15" s="34"/>
      <c r="I15" s="34"/>
      <c r="J15" s="34"/>
      <c r="K15" s="34"/>
      <c r="L15" s="130" t="s">
        <v>1027</v>
      </c>
      <c r="M15" s="135"/>
      <c r="N15" s="124" t="s">
        <v>2184</v>
      </c>
      <c r="O15" s="126" t="s">
        <v>2179</v>
      </c>
      <c r="P15" s="126" t="s">
        <v>2140</v>
      </c>
      <c r="Q15" s="126" t="s">
        <v>2140</v>
      </c>
      <c r="R15" s="123" t="s">
        <v>42</v>
      </c>
    </row>
    <row r="16" spans="1:18" s="8" customFormat="1" ht="45" customHeight="1">
      <c r="A16" s="192" t="s">
        <v>4768</v>
      </c>
      <c r="B16" s="194" t="s">
        <v>2143</v>
      </c>
      <c r="C16" s="194" t="s">
        <v>2144</v>
      </c>
      <c r="D16" s="128" t="s">
        <v>2585</v>
      </c>
      <c r="E16" s="32" t="s">
        <v>2586</v>
      </c>
      <c r="F16" s="131"/>
      <c r="G16" s="34"/>
      <c r="H16" s="34"/>
      <c r="I16" s="34"/>
      <c r="J16" s="34"/>
      <c r="K16" s="34"/>
      <c r="L16" s="32" t="s">
        <v>1027</v>
      </c>
      <c r="M16" s="34"/>
      <c r="N16" s="128" t="s">
        <v>2587</v>
      </c>
      <c r="O16" s="136" t="s">
        <v>2179</v>
      </c>
      <c r="P16" s="136" t="s">
        <v>2140</v>
      </c>
      <c r="Q16" s="136" t="s">
        <v>2140</v>
      </c>
      <c r="R16" s="123" t="s">
        <v>2192</v>
      </c>
    </row>
    <row r="17" spans="1:18" s="8" customFormat="1" ht="45" customHeight="1">
      <c r="A17" s="192" t="s">
        <v>4769</v>
      </c>
      <c r="B17" s="194" t="s">
        <v>2589</v>
      </c>
      <c r="C17" s="194" t="s">
        <v>2590</v>
      </c>
      <c r="D17" s="128" t="s">
        <v>2591</v>
      </c>
      <c r="E17" s="32" t="s">
        <v>2592</v>
      </c>
      <c r="F17" s="33"/>
      <c r="G17" s="34"/>
      <c r="H17" s="34"/>
      <c r="I17" s="34"/>
      <c r="J17" s="34"/>
      <c r="K17" s="34"/>
      <c r="L17" s="32" t="s">
        <v>1027</v>
      </c>
      <c r="M17" s="32"/>
      <c r="N17" s="128" t="s">
        <v>2593</v>
      </c>
      <c r="O17" s="136" t="s">
        <v>2179</v>
      </c>
      <c r="P17" s="136" t="s">
        <v>2179</v>
      </c>
      <c r="Q17" s="136" t="s">
        <v>2140</v>
      </c>
      <c r="R17" s="136" t="s">
        <v>2180</v>
      </c>
    </row>
    <row r="18" spans="1:18" s="8" customFormat="1" ht="44.85" customHeight="1">
      <c r="A18" s="192" t="s">
        <v>941</v>
      </c>
      <c r="B18" s="194" t="s">
        <v>816</v>
      </c>
      <c r="C18" s="194" t="s">
        <v>2185</v>
      </c>
      <c r="D18" s="128" t="s">
        <v>2186</v>
      </c>
      <c r="E18" s="32" t="s">
        <v>818</v>
      </c>
      <c r="F18" s="33"/>
      <c r="G18" s="34"/>
      <c r="H18" s="34"/>
      <c r="I18" s="34"/>
      <c r="J18" s="34"/>
      <c r="K18" s="34"/>
      <c r="L18" s="32" t="s">
        <v>1027</v>
      </c>
      <c r="M18" s="34"/>
      <c r="N18" s="128" t="s">
        <v>2187</v>
      </c>
      <c r="O18" s="136" t="s">
        <v>2179</v>
      </c>
      <c r="P18" s="136" t="s">
        <v>2140</v>
      </c>
      <c r="Q18" s="136" t="s">
        <v>2140</v>
      </c>
      <c r="R18" s="123" t="s">
        <v>42</v>
      </c>
    </row>
    <row r="19" spans="1:18" s="8" customFormat="1" ht="51" customHeight="1">
      <c r="A19" s="194" t="s">
        <v>4770</v>
      </c>
      <c r="B19" s="194" t="s">
        <v>3508</v>
      </c>
      <c r="C19" s="194" t="s">
        <v>3509</v>
      </c>
      <c r="D19" s="128" t="s">
        <v>3510</v>
      </c>
      <c r="E19" s="32" t="s">
        <v>2995</v>
      </c>
      <c r="F19" s="33"/>
      <c r="G19" s="34"/>
      <c r="H19" s="34"/>
      <c r="I19" s="34"/>
      <c r="J19" s="34"/>
      <c r="K19" s="34"/>
      <c r="L19" s="32" t="s">
        <v>1027</v>
      </c>
      <c r="M19" s="34"/>
      <c r="N19" s="128" t="s">
        <v>3511</v>
      </c>
      <c r="O19" s="136" t="s">
        <v>2179</v>
      </c>
      <c r="P19" s="136" t="s">
        <v>2140</v>
      </c>
      <c r="Q19" s="137" t="s">
        <v>2140</v>
      </c>
      <c r="R19" s="123" t="s">
        <v>2192</v>
      </c>
    </row>
    <row r="20" spans="1:18" ht="20.399999999999999">
      <c r="A20" s="192" t="s">
        <v>4771</v>
      </c>
      <c r="B20" s="192" t="s">
        <v>1013</v>
      </c>
      <c r="C20" s="192" t="s">
        <v>2678</v>
      </c>
      <c r="D20" s="128" t="s">
        <v>2679</v>
      </c>
      <c r="E20" s="32" t="s">
        <v>2154</v>
      </c>
      <c r="F20" s="307"/>
      <c r="G20" s="307"/>
      <c r="H20" s="307"/>
      <c r="I20" s="307"/>
      <c r="J20" s="307"/>
      <c r="K20" s="307"/>
      <c r="L20" s="136" t="s">
        <v>1027</v>
      </c>
      <c r="M20" s="307"/>
      <c r="N20" s="306" t="s">
        <v>2680</v>
      </c>
      <c r="O20" s="136" t="s">
        <v>2179</v>
      </c>
      <c r="P20" s="136" t="s">
        <v>2179</v>
      </c>
      <c r="Q20" s="314" t="s">
        <v>2179</v>
      </c>
      <c r="R20" s="136" t="s">
        <v>2180</v>
      </c>
    </row>
    <row r="21" spans="1:18" ht="162" customHeight="1">
      <c r="A21" s="192" t="s">
        <v>4772</v>
      </c>
      <c r="B21" s="192" t="s">
        <v>1017</v>
      </c>
      <c r="C21" s="192" t="s">
        <v>2682</v>
      </c>
      <c r="D21" s="128" t="s">
        <v>4773</v>
      </c>
      <c r="E21" s="32" t="s">
        <v>2154</v>
      </c>
      <c r="F21" s="307"/>
      <c r="G21" s="307"/>
      <c r="H21" s="307"/>
      <c r="I21" s="307"/>
      <c r="J21" s="307"/>
      <c r="K21" s="307"/>
      <c r="L21" s="136" t="s">
        <v>1027</v>
      </c>
      <c r="M21" s="307"/>
      <c r="N21" s="306" t="s">
        <v>4774</v>
      </c>
      <c r="O21" s="136" t="s">
        <v>2179</v>
      </c>
      <c r="P21" s="136" t="s">
        <v>2179</v>
      </c>
      <c r="Q21" s="314" t="s">
        <v>2179</v>
      </c>
      <c r="R21" s="136" t="s">
        <v>2180</v>
      </c>
    </row>
    <row r="22" spans="1:18" ht="71.400000000000006">
      <c r="A22" s="192" t="s">
        <v>4775</v>
      </c>
      <c r="B22" s="312" t="s">
        <v>804</v>
      </c>
      <c r="C22" s="317" t="s">
        <v>2201</v>
      </c>
      <c r="D22" s="305" t="s">
        <v>2202</v>
      </c>
      <c r="E22" s="304" t="s">
        <v>806</v>
      </c>
      <c r="F22" s="304"/>
      <c r="G22" s="304"/>
      <c r="H22" s="304"/>
      <c r="I22" s="304"/>
      <c r="J22" s="304"/>
      <c r="K22" s="304"/>
      <c r="L22" s="304" t="s">
        <v>1027</v>
      </c>
      <c r="M22" s="304"/>
      <c r="N22" s="305" t="s">
        <v>4776</v>
      </c>
      <c r="O22" s="136" t="s">
        <v>2179</v>
      </c>
      <c r="P22" s="136" t="s">
        <v>2179</v>
      </c>
      <c r="Q22" s="136" t="s">
        <v>2140</v>
      </c>
      <c r="R22" s="136" t="s">
        <v>2141</v>
      </c>
    </row>
    <row r="23" spans="1:18" ht="14.85" customHeight="1">
      <c r="A23" s="238" t="s">
        <v>4777</v>
      </c>
      <c r="B23" s="234"/>
      <c r="C23" s="230"/>
      <c r="D23" s="227"/>
      <c r="E23" s="434"/>
      <c r="F23" s="227"/>
      <c r="G23" s="227"/>
      <c r="H23" s="227"/>
      <c r="I23" s="227"/>
      <c r="J23" s="227"/>
      <c r="K23" s="227"/>
      <c r="L23" s="227"/>
      <c r="M23" s="227"/>
      <c r="N23" s="227"/>
      <c r="O23" s="227"/>
      <c r="P23" s="227"/>
      <c r="Q23" s="227"/>
      <c r="R23" s="229"/>
    </row>
  </sheetData>
  <mergeCells count="20">
    <mergeCell ref="R7:R10"/>
    <mergeCell ref="L7:L10"/>
    <mergeCell ref="M7:M10"/>
    <mergeCell ref="N7:N10"/>
    <mergeCell ref="O7:O10"/>
    <mergeCell ref="P7:P10"/>
    <mergeCell ref="Q7:Q10"/>
    <mergeCell ref="F3:G3"/>
    <mergeCell ref="H3:K3"/>
    <mergeCell ref="H4:K4"/>
    <mergeCell ref="H7:H10"/>
    <mergeCell ref="I7:I10"/>
    <mergeCell ref="J7:J10"/>
    <mergeCell ref="K7:K10"/>
    <mergeCell ref="O4:Q4"/>
    <mergeCell ref="A7:A10"/>
    <mergeCell ref="B7:B10"/>
    <mergeCell ref="C7:C10"/>
    <mergeCell ref="D7:D10"/>
    <mergeCell ref="E7:E10"/>
  </mergeCells>
  <pageMargins left="0.25" right="0.25" top="0.75" bottom="0.75" header="0.3" footer="0.3"/>
  <pageSetup paperSize="8" scale="43" fitToHeight="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6">
    <tabColor theme="6" tint="0.39997558519241921"/>
    <pageSetUpPr fitToPage="1"/>
  </sheetPr>
  <dimension ref="A1:R51"/>
  <sheetViews>
    <sheetView zoomScaleNormal="100" workbookViewId="0"/>
  </sheetViews>
  <sheetFormatPr defaultColWidth="13.21875" defaultRowHeight="13.2"/>
  <cols>
    <col min="1" max="1" width="10.5546875" style="36" customWidth="1"/>
    <col min="2" max="2" width="15.77734375" style="36" customWidth="1"/>
    <col min="3" max="3" width="13.21875" style="36" customWidth="1"/>
    <col min="4" max="4" width="30.77734375" style="36" customWidth="1"/>
    <col min="5" max="5" width="14" style="437" customWidth="1"/>
    <col min="6" max="6" width="10.77734375" style="36" customWidth="1"/>
    <col min="7" max="7" width="30.77734375" style="36" customWidth="1"/>
    <col min="8" max="8" width="13" style="36" customWidth="1"/>
    <col min="9" max="9" width="10.21875" style="36" customWidth="1"/>
    <col min="10" max="10" width="9" style="36" customWidth="1"/>
    <col min="11" max="11" width="32.77734375" style="36" customWidth="1"/>
    <col min="12" max="12" width="14.21875" style="37" customWidth="1"/>
    <col min="13" max="13" width="64.21875" style="36" customWidth="1"/>
    <col min="14" max="14" width="43.77734375" customWidth="1"/>
    <col min="15" max="15" width="13.77734375" customWidth="1"/>
    <col min="16" max="16" width="12.5546875" customWidth="1"/>
    <col min="17" max="17" width="13.77734375" customWidth="1"/>
    <col min="18" max="18" width="13.21875" customWidth="1"/>
    <col min="19" max="16384" width="13.21875" style="36"/>
  </cols>
  <sheetData>
    <row r="1" spans="1:18" s="12" customFormat="1">
      <c r="A1" s="490" t="s">
        <v>2075</v>
      </c>
      <c r="B1" s="490" t="s">
        <v>2075</v>
      </c>
      <c r="C1" s="490" t="s">
        <v>2075</v>
      </c>
      <c r="D1" s="490" t="s">
        <v>2075</v>
      </c>
      <c r="E1" s="490" t="s">
        <v>2075</v>
      </c>
      <c r="F1" s="490" t="s">
        <v>2075</v>
      </c>
      <c r="G1" s="490" t="s">
        <v>2075</v>
      </c>
      <c r="H1" s="490" t="s">
        <v>2078</v>
      </c>
      <c r="I1" s="490" t="s">
        <v>2078</v>
      </c>
      <c r="J1" s="490" t="s">
        <v>2078</v>
      </c>
      <c r="K1" s="490" t="s">
        <v>2078</v>
      </c>
      <c r="L1" s="490" t="s">
        <v>2075</v>
      </c>
      <c r="M1" s="490" t="s">
        <v>2078</v>
      </c>
      <c r="N1" s="490" t="s">
        <v>2078</v>
      </c>
      <c r="O1" s="490" t="s">
        <v>2078</v>
      </c>
      <c r="P1" s="490" t="s">
        <v>2078</v>
      </c>
      <c r="Q1" s="490" t="s">
        <v>2078</v>
      </c>
      <c r="R1" s="12" t="s">
        <v>2075</v>
      </c>
    </row>
    <row r="2" spans="1:18" s="38" customFormat="1" ht="10.199999999999999">
      <c r="A2" s="237" t="s">
        <v>4778</v>
      </c>
      <c r="B2" s="231"/>
      <c r="C2" s="231"/>
      <c r="D2" s="232"/>
      <c r="E2" s="435"/>
      <c r="F2" s="232"/>
      <c r="G2" s="232"/>
      <c r="H2" s="232"/>
      <c r="I2" s="232"/>
      <c r="J2" s="232"/>
      <c r="K2" s="232"/>
      <c r="L2" s="232"/>
      <c r="M2" s="233"/>
      <c r="N2" s="227"/>
      <c r="O2" s="227"/>
      <c r="P2" s="227"/>
      <c r="Q2" s="227"/>
      <c r="R2" s="229"/>
    </row>
    <row r="3" spans="1:18" ht="128.25" customHeight="1">
      <c r="A3" s="635" t="s">
        <v>1165</v>
      </c>
      <c r="B3" s="635"/>
      <c r="C3" s="635"/>
      <c r="D3" s="635"/>
      <c r="E3" s="636"/>
      <c r="F3" s="1166" t="s">
        <v>4779</v>
      </c>
      <c r="G3" s="1167"/>
      <c r="H3" s="1163" t="s">
        <v>4780</v>
      </c>
      <c r="I3" s="1164"/>
      <c r="J3" s="1164"/>
      <c r="K3" s="1165"/>
      <c r="L3" s="627" t="s">
        <v>2952</v>
      </c>
      <c r="M3" s="637" t="str">
        <f>"Group-level error/warning messages:"&amp;"
"&amp;IF(VLOOKUP(LEFT($A3,6),MDI,20,0)=0,"",VLOOKUP(LEFT($A3,6),MDI,20,0))</f>
        <v>Group-level error/warning messages:
CYP60902 - Group rejected - No valid CYP101 provided for this Service Request Identifier. Service Request Identifier=&lt;C609902&gt;
CYP60903 - Group rejected - More than one CYP609 provided for this Service Request Identifier + Coded Assessment Tool Type (SNOMED CT) + Person Score combination. Service Request Identifier=&lt;C609902&gt; Coded Assessment Tool Type (SNOMED CT)=&lt;C609910&gt; Person Score=&lt;C609911&gt;</v>
      </c>
      <c r="N3" s="629"/>
      <c r="O3" s="629"/>
      <c r="P3" s="629"/>
      <c r="Q3" s="629"/>
      <c r="R3" s="630"/>
    </row>
    <row r="4" spans="1:18" ht="83.85" customHeight="1">
      <c r="A4" s="221" t="s">
        <v>2084</v>
      </c>
      <c r="B4" s="211" t="s">
        <v>2122</v>
      </c>
      <c r="C4" s="211" t="s">
        <v>162</v>
      </c>
      <c r="D4" s="221" t="s">
        <v>87</v>
      </c>
      <c r="E4" s="222" t="s">
        <v>116</v>
      </c>
      <c r="F4" s="222" t="s">
        <v>2092</v>
      </c>
      <c r="G4" s="221" t="s">
        <v>76</v>
      </c>
      <c r="H4" s="1160" t="s">
        <v>2324</v>
      </c>
      <c r="I4" s="1161"/>
      <c r="J4" s="1161"/>
      <c r="K4" s="1162"/>
      <c r="L4" s="223" t="s">
        <v>2124</v>
      </c>
      <c r="M4" s="221" t="s">
        <v>771</v>
      </c>
      <c r="N4" s="221" t="s">
        <v>2125</v>
      </c>
      <c r="O4" s="1160" t="s">
        <v>2126</v>
      </c>
      <c r="P4" s="1161"/>
      <c r="Q4" s="1162"/>
      <c r="R4" s="221" t="s">
        <v>2115</v>
      </c>
    </row>
    <row r="5" spans="1:18" ht="41.25" customHeight="1">
      <c r="A5" s="221"/>
      <c r="B5" s="221"/>
      <c r="C5" s="221"/>
      <c r="D5" s="221"/>
      <c r="E5" s="222"/>
      <c r="F5" s="221"/>
      <c r="G5" s="221"/>
      <c r="H5" s="222" t="s">
        <v>2127</v>
      </c>
      <c r="I5" s="222" t="s">
        <v>2128</v>
      </c>
      <c r="J5" s="222" t="s">
        <v>2129</v>
      </c>
      <c r="K5" s="222" t="s">
        <v>767</v>
      </c>
      <c r="L5" s="223"/>
      <c r="M5" s="224"/>
      <c r="N5" s="221" t="s">
        <v>2130</v>
      </c>
      <c r="O5" s="221" t="s">
        <v>2131</v>
      </c>
      <c r="P5" s="221" t="s">
        <v>2132</v>
      </c>
      <c r="Q5" s="221" t="s">
        <v>2133</v>
      </c>
      <c r="R5" s="221"/>
    </row>
    <row r="6" spans="1:18" customFormat="1" ht="67.349999999999994" customHeight="1">
      <c r="A6" s="197" t="s">
        <v>4781</v>
      </c>
      <c r="B6" s="204" t="s">
        <v>991</v>
      </c>
      <c r="C6" s="204" t="s">
        <v>3116</v>
      </c>
      <c r="D6" s="58" t="s">
        <v>4715</v>
      </c>
      <c r="E6" s="49" t="s">
        <v>146</v>
      </c>
      <c r="F6" s="39"/>
      <c r="G6" s="9"/>
      <c r="H6" s="73" t="s">
        <v>2138</v>
      </c>
      <c r="I6" s="73" t="s">
        <v>2138</v>
      </c>
      <c r="J6" s="73" t="s">
        <v>25</v>
      </c>
      <c r="K6" s="176" t="s">
        <v>4716</v>
      </c>
      <c r="L6" s="39" t="s">
        <v>1148</v>
      </c>
      <c r="M6" s="64" t="str">
        <f>IF(VLOOKUP($A6,MDI,20,0)=0,"",VLOOKUP($A6,MDI,20,0))</f>
        <v>CYP60904 - Record rejected - Service Request Identifier is blank.
CYP60905 - Record rejected - Service Request Identifier has incorrect data format. Service Request Identifier=&lt;C609902&gt;</v>
      </c>
      <c r="N6" s="78"/>
      <c r="O6" s="39" t="s">
        <v>2140</v>
      </c>
      <c r="P6" s="108" t="s">
        <v>2140</v>
      </c>
      <c r="Q6" s="108" t="s">
        <v>2140</v>
      </c>
      <c r="R6" s="108" t="s">
        <v>3713</v>
      </c>
    </row>
    <row r="7" spans="1:18" customFormat="1" ht="108" customHeight="1">
      <c r="A7" s="205" t="s">
        <v>4782</v>
      </c>
      <c r="B7" s="204" t="s">
        <v>4783</v>
      </c>
      <c r="C7" s="204" t="s">
        <v>3028</v>
      </c>
      <c r="D7" s="58" t="s">
        <v>4784</v>
      </c>
      <c r="E7" s="49" t="s">
        <v>1337</v>
      </c>
      <c r="F7" s="84"/>
      <c r="G7" s="64"/>
      <c r="H7" s="73" t="s">
        <v>2138</v>
      </c>
      <c r="I7" s="73" t="s">
        <v>2138</v>
      </c>
      <c r="J7" s="73" t="s">
        <v>25</v>
      </c>
      <c r="K7" s="176" t="s">
        <v>4785</v>
      </c>
      <c r="L7" s="39" t="s">
        <v>1148</v>
      </c>
      <c r="M7" s="64" t="str">
        <f>IF(VLOOKUP($A7,MDI,20,0)=0,"",VLOOKUP($A7,MDI,20,0))</f>
        <v>CYP60906 - Record rejected - Coded Assessment Tool Type (SNOMED CT) is blank. Service Request Identifier=&lt;C609902&gt; Local Patient Identifier (Extended)=&lt;C101901&gt;
CYP60907 - Record rejected - Coded Assessment Tool Type (SNOMED CT) has incorrect data format. Service Request Identifier=&lt;C609902&gt; Local Patient Identifier (Extended)=&lt;C101901&gt;
CYP60913 - Record rejected - Coded Assessment Tool Type (SNOMED CT) not in reference table. Service Request Identifier=&lt;C609902&gt; Local Patient Identifier (Extended)=&lt;C101901&gt; Coded Assessment Tool Type (SNOMED CT)=&lt;C609910&gt;</v>
      </c>
      <c r="N7" s="78"/>
      <c r="O7" s="108" t="s">
        <v>2140</v>
      </c>
      <c r="P7" s="108" t="s">
        <v>2140</v>
      </c>
      <c r="Q7" s="108" t="s">
        <v>2140</v>
      </c>
      <c r="R7" s="108" t="s">
        <v>32</v>
      </c>
    </row>
    <row r="8" spans="1:18" ht="118.5" customHeight="1">
      <c r="A8" s="206" t="s">
        <v>543</v>
      </c>
      <c r="B8" s="207" t="s">
        <v>539</v>
      </c>
      <c r="C8" s="207" t="s">
        <v>4786</v>
      </c>
      <c r="D8" s="86" t="s">
        <v>4787</v>
      </c>
      <c r="E8" s="87" t="s">
        <v>4788</v>
      </c>
      <c r="F8" s="88"/>
      <c r="G8" s="89"/>
      <c r="H8" s="73" t="s">
        <v>2138</v>
      </c>
      <c r="I8" s="73" t="s">
        <v>2138</v>
      </c>
      <c r="J8" s="73" t="s">
        <v>2148</v>
      </c>
      <c r="K8" s="670" t="s">
        <v>4789</v>
      </c>
      <c r="L8" s="39" t="s">
        <v>1148</v>
      </c>
      <c r="M8" s="64" t="str">
        <f>IF(VLOOKUP($A8,MDI,20,0)=0,"",VLOOKUP($A8,MDI,20,0))</f>
        <v>CYP60908 - Record rejected - Person Score is blank. Service Request Identifier=&lt;C609902&gt; Local Patient Identifier (Extended)=&lt;C101901&gt;
CYP60909 - Record rejected - Person Score has incorrect data format. Service Request Identifier=&lt;C609902&gt; Local Patient Identifier (Extended)=&lt;C101901&gt;
CYP60912 - Warning - Person Score contains an unexpected value based on the submitted Coded Assessment Tool Type (SNOMED CT). Service Request Identifier=&lt;C609902&gt; Local Patient Identifier (Extended)=&lt;C101901&gt; Coded Assessment Tool Type =&lt;C609910&gt; Person Score=&lt;C609911&gt;</v>
      </c>
      <c r="N8" s="78"/>
      <c r="O8" s="108" t="s">
        <v>2140</v>
      </c>
      <c r="P8" s="108" t="s">
        <v>2140</v>
      </c>
      <c r="Q8" s="108" t="s">
        <v>2140</v>
      </c>
      <c r="R8" s="108" t="s">
        <v>42</v>
      </c>
    </row>
    <row r="9" spans="1:18" ht="211.5" customHeight="1">
      <c r="A9" s="206" t="s">
        <v>4790</v>
      </c>
      <c r="B9" s="207" t="s">
        <v>4791</v>
      </c>
      <c r="C9" s="207" t="s">
        <v>4792</v>
      </c>
      <c r="D9" s="86" t="s">
        <v>4793</v>
      </c>
      <c r="E9" s="87" t="s">
        <v>2154</v>
      </c>
      <c r="F9" s="88"/>
      <c r="G9" s="89"/>
      <c r="H9" s="73" t="s">
        <v>2148</v>
      </c>
      <c r="I9" s="73" t="s">
        <v>2138</v>
      </c>
      <c r="J9" s="73" t="s">
        <v>25</v>
      </c>
      <c r="K9" s="176" t="s">
        <v>4794</v>
      </c>
      <c r="L9" s="39" t="s">
        <v>195</v>
      </c>
      <c r="M9" s="64" t="str">
        <f>IF(VLOOKUP($A9,MDI,20,0)=0,"",VLOOKUP($A9,MDI,20,0))</f>
        <v>CYP60910 - Warning - Assessment Tool Completion Date is blank. Service Request Identifier=&lt;C609902&gt; Local Patient Identifier (Extended)=&lt;C101901&gt;
CYP60911 - Record rejected - Assessment Tool Completion Date has incorrect data format. Service Request Identifier=&lt;C609902&gt; Local Patient Identifier (Extended)=&lt;C101901&gt;
CYP60915 - Record rejected - Assessment Tool Completion Date is before the Referral Request Received Date. Assessment Tool Completion Date=&lt;C609010&gt; Service Request Identifier=&lt;C609902&gt; Local Patient Identifier (Extended)=&lt;C101901&gt; Referral Request Received Date=&lt;C101010&gt;
CYP60917 - Record rejected - Assessment Tool Completion Date is before the Reporting Period Start Date. Service Request Identifier=&lt;C609902&gt; Local Patient Identifier (Extended)=&lt;C101901&gt; Assessment Tool Completion Date=&lt;C609010&gt;
CYP60918 - Record rejected - Assessment Tool Completion Date is after the Reporting Period End Date. Service Request Identifier=&lt;C609902&gt; Local Patient Identifier (Extended)=&lt;C101901&gt; Assessment Tool Completion Date=&lt;C609010&gt;</v>
      </c>
      <c r="N9" s="78"/>
      <c r="O9" s="108" t="s">
        <v>2140</v>
      </c>
      <c r="P9" s="108" t="s">
        <v>2140</v>
      </c>
      <c r="Q9" s="108" t="s">
        <v>2140</v>
      </c>
      <c r="R9" s="108" t="s">
        <v>32</v>
      </c>
    </row>
    <row r="10" spans="1:18" s="8" customFormat="1" ht="30.6">
      <c r="A10" s="191" t="s">
        <v>4795</v>
      </c>
      <c r="B10" s="191" t="s">
        <v>2174</v>
      </c>
      <c r="C10" s="318" t="s">
        <v>2175</v>
      </c>
      <c r="D10" s="124" t="s">
        <v>2176</v>
      </c>
      <c r="E10" s="125" t="s">
        <v>2177</v>
      </c>
      <c r="F10" s="33"/>
      <c r="G10" s="34"/>
      <c r="H10" s="34"/>
      <c r="I10" s="34"/>
      <c r="J10" s="34"/>
      <c r="K10" s="34"/>
      <c r="L10" s="130" t="s">
        <v>1027</v>
      </c>
      <c r="M10" s="135"/>
      <c r="N10" s="124" t="s">
        <v>2178</v>
      </c>
      <c r="O10" s="126" t="s">
        <v>2179</v>
      </c>
      <c r="P10" s="126" t="s">
        <v>2179</v>
      </c>
      <c r="Q10" s="126" t="s">
        <v>2140</v>
      </c>
      <c r="R10" s="123" t="s">
        <v>2180</v>
      </c>
    </row>
    <row r="11" spans="1:18" s="8" customFormat="1" ht="72" customHeight="1">
      <c r="A11" s="192" t="s">
        <v>946</v>
      </c>
      <c r="B11" s="194" t="s">
        <v>822</v>
      </c>
      <c r="C11" s="194" t="s">
        <v>2580</v>
      </c>
      <c r="D11" s="174" t="s">
        <v>2581</v>
      </c>
      <c r="E11" s="252" t="s">
        <v>824</v>
      </c>
      <c r="F11" s="33"/>
      <c r="G11" s="34"/>
      <c r="H11" s="34"/>
      <c r="I11" s="34"/>
      <c r="J11" s="34"/>
      <c r="K11" s="34"/>
      <c r="L11" s="32" t="s">
        <v>1027</v>
      </c>
      <c r="M11" s="34"/>
      <c r="N11" s="174" t="s">
        <v>2582</v>
      </c>
      <c r="O11" s="136" t="s">
        <v>2179</v>
      </c>
      <c r="P11" s="136" t="s">
        <v>2140</v>
      </c>
      <c r="Q11" s="137" t="s">
        <v>2140</v>
      </c>
      <c r="R11" s="252" t="s">
        <v>42</v>
      </c>
    </row>
    <row r="12" spans="1:18" s="8" customFormat="1" ht="48" customHeight="1">
      <c r="A12" s="192" t="s">
        <v>947</v>
      </c>
      <c r="B12" s="194" t="s">
        <v>948</v>
      </c>
      <c r="C12" s="194" t="s">
        <v>4796</v>
      </c>
      <c r="D12" s="124" t="s">
        <v>2183</v>
      </c>
      <c r="E12" s="125" t="s">
        <v>829</v>
      </c>
      <c r="F12" s="33"/>
      <c r="G12" s="34"/>
      <c r="H12" s="34"/>
      <c r="I12" s="34"/>
      <c r="J12" s="34"/>
      <c r="K12" s="34"/>
      <c r="L12" s="130" t="s">
        <v>1027</v>
      </c>
      <c r="M12" s="135"/>
      <c r="N12" s="124" t="s">
        <v>2184</v>
      </c>
      <c r="O12" s="126" t="s">
        <v>2179</v>
      </c>
      <c r="P12" s="126" t="s">
        <v>2140</v>
      </c>
      <c r="Q12" s="126" t="s">
        <v>2140</v>
      </c>
      <c r="R12" s="123" t="s">
        <v>42</v>
      </c>
    </row>
    <row r="13" spans="1:18" s="8" customFormat="1" ht="45" customHeight="1">
      <c r="A13" s="192" t="s">
        <v>4797</v>
      </c>
      <c r="B13" s="194" t="s">
        <v>2143</v>
      </c>
      <c r="C13" s="194" t="s">
        <v>2144</v>
      </c>
      <c r="D13" s="128" t="s">
        <v>2585</v>
      </c>
      <c r="E13" s="32" t="s">
        <v>2586</v>
      </c>
      <c r="F13" s="131"/>
      <c r="G13" s="34"/>
      <c r="H13" s="34"/>
      <c r="I13" s="34"/>
      <c r="J13" s="34"/>
      <c r="K13" s="34"/>
      <c r="L13" s="32" t="s">
        <v>1027</v>
      </c>
      <c r="M13" s="34"/>
      <c r="N13" s="128" t="s">
        <v>2587</v>
      </c>
      <c r="O13" s="136" t="s">
        <v>2179</v>
      </c>
      <c r="P13" s="136" t="s">
        <v>2140</v>
      </c>
      <c r="Q13" s="136" t="s">
        <v>2140</v>
      </c>
      <c r="R13" s="123" t="s">
        <v>2192</v>
      </c>
    </row>
    <row r="14" spans="1:18" s="8" customFormat="1" ht="45" customHeight="1">
      <c r="A14" s="192" t="s">
        <v>4798</v>
      </c>
      <c r="B14" s="194" t="s">
        <v>2589</v>
      </c>
      <c r="C14" s="194" t="s">
        <v>2590</v>
      </c>
      <c r="D14" s="128" t="s">
        <v>2591</v>
      </c>
      <c r="E14" s="32" t="s">
        <v>2592</v>
      </c>
      <c r="F14" s="33"/>
      <c r="G14" s="34"/>
      <c r="H14" s="34"/>
      <c r="I14" s="34"/>
      <c r="J14" s="34"/>
      <c r="K14" s="34"/>
      <c r="L14" s="32" t="s">
        <v>1027</v>
      </c>
      <c r="M14" s="32"/>
      <c r="N14" s="128" t="s">
        <v>2593</v>
      </c>
      <c r="O14" s="136" t="s">
        <v>2179</v>
      </c>
      <c r="P14" s="136" t="s">
        <v>2179</v>
      </c>
      <c r="Q14" s="136" t="s">
        <v>2140</v>
      </c>
      <c r="R14" s="136" t="s">
        <v>2180</v>
      </c>
    </row>
    <row r="15" spans="1:18" s="8" customFormat="1" ht="44.25" customHeight="1">
      <c r="A15" s="192" t="s">
        <v>945</v>
      </c>
      <c r="B15" s="194" t="s">
        <v>816</v>
      </c>
      <c r="C15" s="194" t="s">
        <v>2185</v>
      </c>
      <c r="D15" s="128" t="s">
        <v>2186</v>
      </c>
      <c r="E15" s="32" t="s">
        <v>818</v>
      </c>
      <c r="F15" s="33"/>
      <c r="G15" s="34"/>
      <c r="H15" s="34"/>
      <c r="I15" s="34"/>
      <c r="J15" s="34"/>
      <c r="K15" s="34"/>
      <c r="L15" s="32" t="s">
        <v>1027</v>
      </c>
      <c r="M15" s="34"/>
      <c r="N15" s="128" t="s">
        <v>2187</v>
      </c>
      <c r="O15" s="136" t="s">
        <v>2179</v>
      </c>
      <c r="P15" s="136" t="s">
        <v>2140</v>
      </c>
      <c r="Q15" s="136" t="s">
        <v>2140</v>
      </c>
      <c r="R15" s="123" t="s">
        <v>42</v>
      </c>
    </row>
    <row r="16" spans="1:18" s="8" customFormat="1" ht="51" customHeight="1">
      <c r="A16" s="194" t="s">
        <v>4799</v>
      </c>
      <c r="B16" s="194" t="s">
        <v>3508</v>
      </c>
      <c r="C16" s="194" t="s">
        <v>3509</v>
      </c>
      <c r="D16" s="128" t="s">
        <v>3510</v>
      </c>
      <c r="E16" s="32" t="s">
        <v>2995</v>
      </c>
      <c r="F16" s="33"/>
      <c r="G16" s="34"/>
      <c r="H16" s="34"/>
      <c r="I16" s="34"/>
      <c r="J16" s="34"/>
      <c r="K16" s="34"/>
      <c r="L16" s="32" t="s">
        <v>1027</v>
      </c>
      <c r="M16" s="34"/>
      <c r="N16" s="128" t="s">
        <v>3511</v>
      </c>
      <c r="O16" s="136" t="s">
        <v>2179</v>
      </c>
      <c r="P16" s="136" t="s">
        <v>2140</v>
      </c>
      <c r="Q16" s="137" t="s">
        <v>2140</v>
      </c>
      <c r="R16" s="123" t="s">
        <v>2192</v>
      </c>
    </row>
    <row r="17" spans="1:18" s="8" customFormat="1" ht="125.25" customHeight="1">
      <c r="A17" s="194" t="s">
        <v>4800</v>
      </c>
      <c r="B17" s="194" t="s">
        <v>4801</v>
      </c>
      <c r="C17" s="194" t="s">
        <v>4802</v>
      </c>
      <c r="D17" s="128" t="s">
        <v>4803</v>
      </c>
      <c r="E17" s="32" t="s">
        <v>2649</v>
      </c>
      <c r="F17" s="33"/>
      <c r="G17" s="34"/>
      <c r="H17" s="34"/>
      <c r="I17" s="34"/>
      <c r="J17" s="34"/>
      <c r="K17" s="34"/>
      <c r="L17" s="32" t="s">
        <v>1027</v>
      </c>
      <c r="M17" s="32"/>
      <c r="N17" s="128" t="s">
        <v>4804</v>
      </c>
      <c r="O17" s="32" t="s">
        <v>2179</v>
      </c>
      <c r="P17" s="136" t="s">
        <v>2140</v>
      </c>
      <c r="Q17" s="136" t="s">
        <v>2179</v>
      </c>
      <c r="R17" s="123" t="s">
        <v>2612</v>
      </c>
    </row>
    <row r="18" spans="1:18" ht="124.5" customHeight="1">
      <c r="A18" s="350" t="s">
        <v>4805</v>
      </c>
      <c r="B18" s="351" t="s">
        <v>4806</v>
      </c>
      <c r="C18" s="351" t="s">
        <v>4807</v>
      </c>
      <c r="D18" s="128" t="s">
        <v>4808</v>
      </c>
      <c r="E18" s="32" t="s">
        <v>1644</v>
      </c>
      <c r="F18" s="352"/>
      <c r="G18" s="352"/>
      <c r="H18" s="352"/>
      <c r="I18" s="352"/>
      <c r="J18" s="352"/>
      <c r="K18" s="352"/>
      <c r="L18" s="353" t="s">
        <v>1027</v>
      </c>
      <c r="M18" s="352"/>
      <c r="N18" s="128" t="s">
        <v>4809</v>
      </c>
      <c r="O18" s="32" t="s">
        <v>2179</v>
      </c>
      <c r="P18" s="32" t="s">
        <v>2140</v>
      </c>
      <c r="Q18" s="32" t="s">
        <v>2140</v>
      </c>
      <c r="R18" s="123" t="s">
        <v>2612</v>
      </c>
    </row>
    <row r="19" spans="1:18" ht="28.5" customHeight="1">
      <c r="A19" s="192" t="s">
        <v>4810</v>
      </c>
      <c r="B19" s="192" t="s">
        <v>1013</v>
      </c>
      <c r="C19" s="192" t="s">
        <v>2678</v>
      </c>
      <c r="D19" s="128" t="s">
        <v>2679</v>
      </c>
      <c r="E19" s="32" t="s">
        <v>2154</v>
      </c>
      <c r="F19" s="307"/>
      <c r="G19" s="307"/>
      <c r="H19" s="307"/>
      <c r="I19" s="307"/>
      <c r="J19" s="307"/>
      <c r="K19" s="307"/>
      <c r="L19" s="136" t="s">
        <v>1027</v>
      </c>
      <c r="M19" s="307"/>
      <c r="N19" s="306" t="s">
        <v>2680</v>
      </c>
      <c r="O19" s="136" t="s">
        <v>2179</v>
      </c>
      <c r="P19" s="136" t="s">
        <v>2179</v>
      </c>
      <c r="Q19" s="314" t="s">
        <v>2179</v>
      </c>
      <c r="R19" s="136" t="s">
        <v>2180</v>
      </c>
    </row>
    <row r="20" spans="1:18" ht="165" customHeight="1">
      <c r="A20" s="192" t="s">
        <v>4811</v>
      </c>
      <c r="B20" s="192" t="s">
        <v>1017</v>
      </c>
      <c r="C20" s="192" t="s">
        <v>2682</v>
      </c>
      <c r="D20" s="128" t="s">
        <v>4812</v>
      </c>
      <c r="E20" s="32" t="s">
        <v>2154</v>
      </c>
      <c r="F20" s="307"/>
      <c r="G20" s="307"/>
      <c r="H20" s="307"/>
      <c r="I20" s="307"/>
      <c r="J20" s="307"/>
      <c r="K20" s="307"/>
      <c r="L20" s="136" t="s">
        <v>1027</v>
      </c>
      <c r="M20" s="307"/>
      <c r="N20" s="306" t="s">
        <v>4813</v>
      </c>
      <c r="O20" s="136" t="s">
        <v>2179</v>
      </c>
      <c r="P20" s="136" t="s">
        <v>2179</v>
      </c>
      <c r="Q20" s="314" t="s">
        <v>2179</v>
      </c>
      <c r="R20" s="136" t="s">
        <v>2180</v>
      </c>
    </row>
    <row r="21" spans="1:18" ht="66" customHeight="1">
      <c r="A21" s="192" t="s">
        <v>4814</v>
      </c>
      <c r="B21" s="312" t="s">
        <v>804</v>
      </c>
      <c r="C21" s="317" t="s">
        <v>2201</v>
      </c>
      <c r="D21" s="305" t="s">
        <v>2202</v>
      </c>
      <c r="E21" s="304" t="s">
        <v>806</v>
      </c>
      <c r="F21" s="304"/>
      <c r="G21" s="304"/>
      <c r="H21" s="304"/>
      <c r="I21" s="304"/>
      <c r="J21" s="304"/>
      <c r="K21" s="304"/>
      <c r="L21" s="304" t="s">
        <v>1027</v>
      </c>
      <c r="M21" s="304"/>
      <c r="N21" s="305" t="s">
        <v>4252</v>
      </c>
      <c r="O21" s="136" t="s">
        <v>2179</v>
      </c>
      <c r="P21" s="136" t="s">
        <v>2179</v>
      </c>
      <c r="Q21" s="136" t="s">
        <v>2140</v>
      </c>
      <c r="R21" s="123" t="s">
        <v>2141</v>
      </c>
    </row>
    <row r="22" spans="1:18" ht="12.75" customHeight="1">
      <c r="A22" s="1007" t="s">
        <v>4815</v>
      </c>
      <c r="B22" s="1007" t="s">
        <v>4816</v>
      </c>
      <c r="C22" s="1007" t="s">
        <v>4817</v>
      </c>
      <c r="D22" s="955" t="s">
        <v>2689</v>
      </c>
      <c r="E22" s="949" t="s">
        <v>2690</v>
      </c>
      <c r="F22" s="306" t="s">
        <v>2691</v>
      </c>
      <c r="G22" s="306" t="s">
        <v>2692</v>
      </c>
      <c r="H22" s="1104"/>
      <c r="I22" s="1104"/>
      <c r="J22" s="1104"/>
      <c r="K22" s="1104"/>
      <c r="L22" s="973" t="s">
        <v>1027</v>
      </c>
      <c r="M22" s="1104"/>
      <c r="N22" s="955" t="s">
        <v>4818</v>
      </c>
      <c r="O22" s="973" t="s">
        <v>2179</v>
      </c>
      <c r="P22" s="973" t="s">
        <v>2140</v>
      </c>
      <c r="Q22" s="973" t="s">
        <v>2140</v>
      </c>
      <c r="R22" s="973" t="s">
        <v>2666</v>
      </c>
    </row>
    <row r="23" spans="1:18" ht="12.75" customHeight="1">
      <c r="A23" s="1008"/>
      <c r="B23" s="1008"/>
      <c r="C23" s="1008"/>
      <c r="D23" s="956"/>
      <c r="E23" s="950"/>
      <c r="F23" s="306" t="s">
        <v>2694</v>
      </c>
      <c r="G23" s="306" t="s">
        <v>2695</v>
      </c>
      <c r="H23" s="1105"/>
      <c r="I23" s="1105"/>
      <c r="J23" s="1105"/>
      <c r="K23" s="1105"/>
      <c r="L23" s="1023"/>
      <c r="M23" s="1105"/>
      <c r="N23" s="956"/>
      <c r="O23" s="1023"/>
      <c r="P23" s="1023"/>
      <c r="Q23" s="1023"/>
      <c r="R23" s="1023"/>
    </row>
    <row r="24" spans="1:18" ht="41.25" customHeight="1">
      <c r="A24" s="1009"/>
      <c r="B24" s="1009"/>
      <c r="C24" s="1009"/>
      <c r="D24" s="957"/>
      <c r="E24" s="951"/>
      <c r="F24" s="306" t="s">
        <v>2696</v>
      </c>
      <c r="G24" s="306" t="s">
        <v>2697</v>
      </c>
      <c r="H24" s="1106"/>
      <c r="I24" s="1106"/>
      <c r="J24" s="1106"/>
      <c r="K24" s="1106"/>
      <c r="L24" s="974"/>
      <c r="M24" s="1106"/>
      <c r="N24" s="957"/>
      <c r="O24" s="974"/>
      <c r="P24" s="974"/>
      <c r="Q24" s="974"/>
      <c r="R24" s="974"/>
    </row>
    <row r="25" spans="1:18" ht="12.75" customHeight="1">
      <c r="A25" s="964" t="s">
        <v>4819</v>
      </c>
      <c r="B25" s="964" t="s">
        <v>4820</v>
      </c>
      <c r="C25" s="964" t="s">
        <v>4821</v>
      </c>
      <c r="D25" s="955" t="s">
        <v>2709</v>
      </c>
      <c r="E25" s="949" t="s">
        <v>2690</v>
      </c>
      <c r="F25" s="374" t="s">
        <v>2710</v>
      </c>
      <c r="G25" s="374" t="s">
        <v>2711</v>
      </c>
      <c r="H25" s="955"/>
      <c r="I25" s="955"/>
      <c r="J25" s="955"/>
      <c r="K25" s="955"/>
      <c r="L25" s="949" t="s">
        <v>1027</v>
      </c>
      <c r="M25" s="955"/>
      <c r="N25" s="955" t="s">
        <v>4822</v>
      </c>
      <c r="O25" s="961" t="s">
        <v>2179</v>
      </c>
      <c r="P25" s="949" t="s">
        <v>2140</v>
      </c>
      <c r="Q25" s="949" t="s">
        <v>2140</v>
      </c>
      <c r="R25" s="949" t="s">
        <v>2180</v>
      </c>
    </row>
    <row r="26" spans="1:18" ht="12.75" customHeight="1">
      <c r="A26" s="964"/>
      <c r="B26" s="964"/>
      <c r="C26" s="964"/>
      <c r="D26" s="956"/>
      <c r="E26" s="950"/>
      <c r="F26" s="374" t="s">
        <v>2713</v>
      </c>
      <c r="G26" s="374" t="s">
        <v>2714</v>
      </c>
      <c r="H26" s="956"/>
      <c r="I26" s="956"/>
      <c r="J26" s="956"/>
      <c r="K26" s="956"/>
      <c r="L26" s="950"/>
      <c r="M26" s="956"/>
      <c r="N26" s="956"/>
      <c r="O26" s="961"/>
      <c r="P26" s="950"/>
      <c r="Q26" s="950"/>
      <c r="R26" s="950"/>
    </row>
    <row r="27" spans="1:18" ht="12.75" customHeight="1">
      <c r="A27" s="964"/>
      <c r="B27" s="964"/>
      <c r="C27" s="964"/>
      <c r="D27" s="956"/>
      <c r="E27" s="950"/>
      <c r="F27" s="374" t="s">
        <v>2715</v>
      </c>
      <c r="G27" s="374" t="s">
        <v>2716</v>
      </c>
      <c r="H27" s="956"/>
      <c r="I27" s="956"/>
      <c r="J27" s="956"/>
      <c r="K27" s="956"/>
      <c r="L27" s="950"/>
      <c r="M27" s="956"/>
      <c r="N27" s="956"/>
      <c r="O27" s="961"/>
      <c r="P27" s="950"/>
      <c r="Q27" s="950"/>
      <c r="R27" s="950"/>
    </row>
    <row r="28" spans="1:18" ht="12.75" customHeight="1">
      <c r="A28" s="964"/>
      <c r="B28" s="964"/>
      <c r="C28" s="964"/>
      <c r="D28" s="956"/>
      <c r="E28" s="950"/>
      <c r="F28" s="374" t="s">
        <v>2717</v>
      </c>
      <c r="G28" s="374" t="s">
        <v>2718</v>
      </c>
      <c r="H28" s="956"/>
      <c r="I28" s="956"/>
      <c r="J28" s="956"/>
      <c r="K28" s="956"/>
      <c r="L28" s="950"/>
      <c r="M28" s="956"/>
      <c r="N28" s="956"/>
      <c r="O28" s="961"/>
      <c r="P28" s="950"/>
      <c r="Q28" s="950"/>
      <c r="R28" s="950"/>
    </row>
    <row r="29" spans="1:18" ht="12.75" customHeight="1">
      <c r="A29" s="964"/>
      <c r="B29" s="964"/>
      <c r="C29" s="964"/>
      <c r="D29" s="956"/>
      <c r="E29" s="950"/>
      <c r="F29" s="374" t="s">
        <v>2719</v>
      </c>
      <c r="G29" s="374" t="s">
        <v>2720</v>
      </c>
      <c r="H29" s="956"/>
      <c r="I29" s="956"/>
      <c r="J29" s="956"/>
      <c r="K29" s="956"/>
      <c r="L29" s="950"/>
      <c r="M29" s="956"/>
      <c r="N29" s="956"/>
      <c r="O29" s="961"/>
      <c r="P29" s="950"/>
      <c r="Q29" s="950"/>
      <c r="R29" s="950"/>
    </row>
    <row r="30" spans="1:18" ht="12.75" customHeight="1">
      <c r="A30" s="964"/>
      <c r="B30" s="964"/>
      <c r="C30" s="964"/>
      <c r="D30" s="956"/>
      <c r="E30" s="950"/>
      <c r="F30" s="374" t="s">
        <v>2721</v>
      </c>
      <c r="G30" s="374" t="s">
        <v>2722</v>
      </c>
      <c r="H30" s="956"/>
      <c r="I30" s="956"/>
      <c r="J30" s="956"/>
      <c r="K30" s="956"/>
      <c r="L30" s="950"/>
      <c r="M30" s="956"/>
      <c r="N30" s="956"/>
      <c r="O30" s="961"/>
      <c r="P30" s="950"/>
      <c r="Q30" s="950"/>
      <c r="R30" s="950"/>
    </row>
    <row r="31" spans="1:18" ht="12.75" customHeight="1">
      <c r="A31" s="964"/>
      <c r="B31" s="964"/>
      <c r="C31" s="964"/>
      <c r="D31" s="956"/>
      <c r="E31" s="950"/>
      <c r="F31" s="374" t="s">
        <v>2723</v>
      </c>
      <c r="G31" s="374" t="s">
        <v>2724</v>
      </c>
      <c r="H31" s="956"/>
      <c r="I31" s="956"/>
      <c r="J31" s="956"/>
      <c r="K31" s="956"/>
      <c r="L31" s="950"/>
      <c r="M31" s="956"/>
      <c r="N31" s="956"/>
      <c r="O31" s="961"/>
      <c r="P31" s="950"/>
      <c r="Q31" s="950"/>
      <c r="R31" s="950"/>
    </row>
    <row r="32" spans="1:18" ht="12.75" customHeight="1">
      <c r="A32" s="964"/>
      <c r="B32" s="964"/>
      <c r="C32" s="964"/>
      <c r="D32" s="956"/>
      <c r="E32" s="950"/>
      <c r="F32" s="374" t="s">
        <v>2725</v>
      </c>
      <c r="G32" s="374" t="s">
        <v>2726</v>
      </c>
      <c r="H32" s="956"/>
      <c r="I32" s="956"/>
      <c r="J32" s="956"/>
      <c r="K32" s="956"/>
      <c r="L32" s="950"/>
      <c r="M32" s="956"/>
      <c r="N32" s="956"/>
      <c r="O32" s="961"/>
      <c r="P32" s="950"/>
      <c r="Q32" s="950"/>
      <c r="R32" s="950"/>
    </row>
    <row r="33" spans="1:18" ht="12.75" customHeight="1">
      <c r="A33" s="964"/>
      <c r="B33" s="964"/>
      <c r="C33" s="964"/>
      <c r="D33" s="956"/>
      <c r="E33" s="950"/>
      <c r="F33" s="374" t="s">
        <v>2727</v>
      </c>
      <c r="G33" s="374" t="s">
        <v>2728</v>
      </c>
      <c r="H33" s="956"/>
      <c r="I33" s="956"/>
      <c r="J33" s="956"/>
      <c r="K33" s="956"/>
      <c r="L33" s="950"/>
      <c r="M33" s="956"/>
      <c r="N33" s="956"/>
      <c r="O33" s="961"/>
      <c r="P33" s="950"/>
      <c r="Q33" s="950"/>
      <c r="R33" s="950"/>
    </row>
    <row r="34" spans="1:18" ht="12.75" customHeight="1">
      <c r="A34" s="964"/>
      <c r="B34" s="964"/>
      <c r="C34" s="964"/>
      <c r="D34" s="956"/>
      <c r="E34" s="950"/>
      <c r="F34" s="374" t="s">
        <v>2729</v>
      </c>
      <c r="G34" s="374" t="s">
        <v>2730</v>
      </c>
      <c r="H34" s="956"/>
      <c r="I34" s="956"/>
      <c r="J34" s="956"/>
      <c r="K34" s="956"/>
      <c r="L34" s="950"/>
      <c r="M34" s="956"/>
      <c r="N34" s="956"/>
      <c r="O34" s="961"/>
      <c r="P34" s="950"/>
      <c r="Q34" s="950"/>
      <c r="R34" s="950"/>
    </row>
    <row r="35" spans="1:18" ht="12.75" customHeight="1">
      <c r="A35" s="964"/>
      <c r="B35" s="964"/>
      <c r="C35" s="964"/>
      <c r="D35" s="956"/>
      <c r="E35" s="950"/>
      <c r="F35" s="374" t="s">
        <v>2731</v>
      </c>
      <c r="G35" s="374" t="s">
        <v>2732</v>
      </c>
      <c r="H35" s="956"/>
      <c r="I35" s="956"/>
      <c r="J35" s="956"/>
      <c r="K35" s="956"/>
      <c r="L35" s="950"/>
      <c r="M35" s="956"/>
      <c r="N35" s="956"/>
      <c r="O35" s="961"/>
      <c r="P35" s="950"/>
      <c r="Q35" s="950"/>
      <c r="R35" s="950"/>
    </row>
    <row r="36" spans="1:18" ht="12.75" customHeight="1">
      <c r="A36" s="964"/>
      <c r="B36" s="964"/>
      <c r="C36" s="964"/>
      <c r="D36" s="956"/>
      <c r="E36" s="950"/>
      <c r="F36" s="374" t="s">
        <v>2733</v>
      </c>
      <c r="G36" s="374" t="s">
        <v>2734</v>
      </c>
      <c r="H36" s="956"/>
      <c r="I36" s="956"/>
      <c r="J36" s="956"/>
      <c r="K36" s="956"/>
      <c r="L36" s="950"/>
      <c r="M36" s="956"/>
      <c r="N36" s="956"/>
      <c r="O36" s="961"/>
      <c r="P36" s="950"/>
      <c r="Q36" s="950"/>
      <c r="R36" s="950"/>
    </row>
    <row r="37" spans="1:18" ht="12.75" customHeight="1">
      <c r="A37" s="964"/>
      <c r="B37" s="964"/>
      <c r="C37" s="964"/>
      <c r="D37" s="956"/>
      <c r="E37" s="950"/>
      <c r="F37" s="374" t="s">
        <v>2735</v>
      </c>
      <c r="G37" s="374" t="s">
        <v>2736</v>
      </c>
      <c r="H37" s="956"/>
      <c r="I37" s="956"/>
      <c r="J37" s="956"/>
      <c r="K37" s="956"/>
      <c r="L37" s="950"/>
      <c r="M37" s="956"/>
      <c r="N37" s="956"/>
      <c r="O37" s="961"/>
      <c r="P37" s="950"/>
      <c r="Q37" s="950"/>
      <c r="R37" s="950"/>
    </row>
    <row r="38" spans="1:18" ht="12.75" customHeight="1">
      <c r="A38" s="964"/>
      <c r="B38" s="964"/>
      <c r="C38" s="964"/>
      <c r="D38" s="956"/>
      <c r="E38" s="950"/>
      <c r="F38" s="374" t="s">
        <v>2737</v>
      </c>
      <c r="G38" s="374" t="s">
        <v>2738</v>
      </c>
      <c r="H38" s="956"/>
      <c r="I38" s="956"/>
      <c r="J38" s="956"/>
      <c r="K38" s="956"/>
      <c r="L38" s="950"/>
      <c r="M38" s="956"/>
      <c r="N38" s="956"/>
      <c r="O38" s="961"/>
      <c r="P38" s="950"/>
      <c r="Q38" s="950"/>
      <c r="R38" s="950"/>
    </row>
    <row r="39" spans="1:18" ht="12.75" customHeight="1">
      <c r="A39" s="964"/>
      <c r="B39" s="964"/>
      <c r="C39" s="964"/>
      <c r="D39" s="956"/>
      <c r="E39" s="950"/>
      <c r="F39" s="374" t="s">
        <v>2739</v>
      </c>
      <c r="G39" s="374" t="s">
        <v>2740</v>
      </c>
      <c r="H39" s="956"/>
      <c r="I39" s="956"/>
      <c r="J39" s="956"/>
      <c r="K39" s="956"/>
      <c r="L39" s="950"/>
      <c r="M39" s="956"/>
      <c r="N39" s="956"/>
      <c r="O39" s="961"/>
      <c r="P39" s="950"/>
      <c r="Q39" s="950"/>
      <c r="R39" s="950"/>
    </row>
    <row r="40" spans="1:18" ht="12.75" customHeight="1">
      <c r="A40" s="964"/>
      <c r="B40" s="964"/>
      <c r="C40" s="964"/>
      <c r="D40" s="956"/>
      <c r="E40" s="950"/>
      <c r="F40" s="374" t="s">
        <v>2741</v>
      </c>
      <c r="G40" s="374" t="s">
        <v>2742</v>
      </c>
      <c r="H40" s="956"/>
      <c r="I40" s="956"/>
      <c r="J40" s="956"/>
      <c r="K40" s="956"/>
      <c r="L40" s="950"/>
      <c r="M40" s="956"/>
      <c r="N40" s="956"/>
      <c r="O40" s="961"/>
      <c r="P40" s="950"/>
      <c r="Q40" s="950"/>
      <c r="R40" s="950"/>
    </row>
    <row r="41" spans="1:18" ht="12.75" customHeight="1">
      <c r="A41" s="964"/>
      <c r="B41" s="964"/>
      <c r="C41" s="964"/>
      <c r="D41" s="956"/>
      <c r="E41" s="950"/>
      <c r="F41" s="374" t="s">
        <v>2743</v>
      </c>
      <c r="G41" s="374" t="s">
        <v>2744</v>
      </c>
      <c r="H41" s="956"/>
      <c r="I41" s="956"/>
      <c r="J41" s="956"/>
      <c r="K41" s="956"/>
      <c r="L41" s="950"/>
      <c r="M41" s="956"/>
      <c r="N41" s="956"/>
      <c r="O41" s="961"/>
      <c r="P41" s="950"/>
      <c r="Q41" s="950"/>
      <c r="R41" s="950"/>
    </row>
    <row r="42" spans="1:18" ht="12.75" customHeight="1">
      <c r="A42" s="964"/>
      <c r="B42" s="964"/>
      <c r="C42" s="964"/>
      <c r="D42" s="956"/>
      <c r="E42" s="950"/>
      <c r="F42" s="374" t="s">
        <v>2745</v>
      </c>
      <c r="G42" s="374" t="s">
        <v>2746</v>
      </c>
      <c r="H42" s="956"/>
      <c r="I42" s="956"/>
      <c r="J42" s="956"/>
      <c r="K42" s="956"/>
      <c r="L42" s="950"/>
      <c r="M42" s="956"/>
      <c r="N42" s="956"/>
      <c r="O42" s="961"/>
      <c r="P42" s="950"/>
      <c r="Q42" s="950"/>
      <c r="R42" s="950"/>
    </row>
    <row r="43" spans="1:18" ht="12.75" customHeight="1">
      <c r="A43" s="964"/>
      <c r="B43" s="964"/>
      <c r="C43" s="964"/>
      <c r="D43" s="956"/>
      <c r="E43" s="950"/>
      <c r="F43" s="374" t="s">
        <v>2747</v>
      </c>
      <c r="G43" s="374" t="s">
        <v>2748</v>
      </c>
      <c r="H43" s="956"/>
      <c r="I43" s="956"/>
      <c r="J43" s="956"/>
      <c r="K43" s="956"/>
      <c r="L43" s="950"/>
      <c r="M43" s="956"/>
      <c r="N43" s="956"/>
      <c r="O43" s="961"/>
      <c r="P43" s="950"/>
      <c r="Q43" s="950"/>
      <c r="R43" s="950"/>
    </row>
    <row r="44" spans="1:18" ht="12.75" customHeight="1">
      <c r="A44" s="964"/>
      <c r="B44" s="964"/>
      <c r="C44" s="964"/>
      <c r="D44" s="956"/>
      <c r="E44" s="950"/>
      <c r="F44" s="374" t="s">
        <v>2749</v>
      </c>
      <c r="G44" s="374" t="s">
        <v>2750</v>
      </c>
      <c r="H44" s="956"/>
      <c r="I44" s="956"/>
      <c r="J44" s="956"/>
      <c r="K44" s="956"/>
      <c r="L44" s="950"/>
      <c r="M44" s="956"/>
      <c r="N44" s="956"/>
      <c r="O44" s="961"/>
      <c r="P44" s="950"/>
      <c r="Q44" s="950"/>
      <c r="R44" s="950"/>
    </row>
    <row r="45" spans="1:18" ht="12.75" customHeight="1">
      <c r="A45" s="964"/>
      <c r="B45" s="964"/>
      <c r="C45" s="964"/>
      <c r="D45" s="956"/>
      <c r="E45" s="950"/>
      <c r="F45" s="374" t="s">
        <v>2751</v>
      </c>
      <c r="G45" s="374" t="s">
        <v>2752</v>
      </c>
      <c r="H45" s="956"/>
      <c r="I45" s="956"/>
      <c r="J45" s="956"/>
      <c r="K45" s="956"/>
      <c r="L45" s="950"/>
      <c r="M45" s="956"/>
      <c r="N45" s="956"/>
      <c r="O45" s="961"/>
      <c r="P45" s="950"/>
      <c r="Q45" s="950"/>
      <c r="R45" s="950"/>
    </row>
    <row r="46" spans="1:18" ht="12.75" customHeight="1">
      <c r="A46" s="964"/>
      <c r="B46" s="964"/>
      <c r="C46" s="964"/>
      <c r="D46" s="956"/>
      <c r="E46" s="950"/>
      <c r="F46" s="374" t="s">
        <v>2753</v>
      </c>
      <c r="G46" s="374" t="s">
        <v>2754</v>
      </c>
      <c r="H46" s="956"/>
      <c r="I46" s="956"/>
      <c r="J46" s="956"/>
      <c r="K46" s="956"/>
      <c r="L46" s="950"/>
      <c r="M46" s="956"/>
      <c r="N46" s="956"/>
      <c r="O46" s="961"/>
      <c r="P46" s="950"/>
      <c r="Q46" s="950"/>
      <c r="R46" s="950"/>
    </row>
    <row r="47" spans="1:18" ht="12.75" customHeight="1">
      <c r="A47" s="964"/>
      <c r="B47" s="964"/>
      <c r="C47" s="964"/>
      <c r="D47" s="956"/>
      <c r="E47" s="950"/>
      <c r="F47" s="374" t="s">
        <v>2755</v>
      </c>
      <c r="G47" s="374" t="s">
        <v>2756</v>
      </c>
      <c r="H47" s="956"/>
      <c r="I47" s="956"/>
      <c r="J47" s="956"/>
      <c r="K47" s="956"/>
      <c r="L47" s="950"/>
      <c r="M47" s="956"/>
      <c r="N47" s="956"/>
      <c r="O47" s="961"/>
      <c r="P47" s="950"/>
      <c r="Q47" s="950"/>
      <c r="R47" s="950"/>
    </row>
    <row r="48" spans="1:18" ht="12.75" customHeight="1">
      <c r="A48" s="964"/>
      <c r="B48" s="964"/>
      <c r="C48" s="964"/>
      <c r="D48" s="956"/>
      <c r="E48" s="950"/>
      <c r="F48" s="374" t="s">
        <v>2757</v>
      </c>
      <c r="G48" s="374" t="s">
        <v>2758</v>
      </c>
      <c r="H48" s="956"/>
      <c r="I48" s="956"/>
      <c r="J48" s="956"/>
      <c r="K48" s="956"/>
      <c r="L48" s="950"/>
      <c r="M48" s="956"/>
      <c r="N48" s="956"/>
      <c r="O48" s="961"/>
      <c r="P48" s="950"/>
      <c r="Q48" s="950"/>
      <c r="R48" s="950"/>
    </row>
    <row r="49" spans="1:18" ht="12.75" customHeight="1">
      <c r="A49" s="964"/>
      <c r="B49" s="964"/>
      <c r="C49" s="964"/>
      <c r="D49" s="956"/>
      <c r="E49" s="950"/>
      <c r="F49" s="374" t="s">
        <v>2759</v>
      </c>
      <c r="G49" s="374" t="s">
        <v>2760</v>
      </c>
      <c r="H49" s="956"/>
      <c r="I49" s="956"/>
      <c r="J49" s="956"/>
      <c r="K49" s="956"/>
      <c r="L49" s="950"/>
      <c r="M49" s="956"/>
      <c r="N49" s="956"/>
      <c r="O49" s="961"/>
      <c r="P49" s="950"/>
      <c r="Q49" s="950"/>
      <c r="R49" s="950"/>
    </row>
    <row r="50" spans="1:18" ht="20.25" customHeight="1">
      <c r="A50" s="964"/>
      <c r="B50" s="964"/>
      <c r="C50" s="964"/>
      <c r="D50" s="957"/>
      <c r="E50" s="951"/>
      <c r="F50" s="374" t="s">
        <v>2761</v>
      </c>
      <c r="G50" s="374" t="s">
        <v>2762</v>
      </c>
      <c r="H50" s="957"/>
      <c r="I50" s="957"/>
      <c r="J50" s="957"/>
      <c r="K50" s="957"/>
      <c r="L50" s="951"/>
      <c r="M50" s="957"/>
      <c r="N50" s="957"/>
      <c r="O50" s="961"/>
      <c r="P50" s="951"/>
      <c r="Q50" s="951"/>
      <c r="R50" s="951"/>
    </row>
    <row r="51" spans="1:18">
      <c r="A51" s="237" t="s">
        <v>4823</v>
      </c>
      <c r="B51" s="231"/>
      <c r="C51" s="231"/>
      <c r="D51" s="232"/>
      <c r="E51" s="435"/>
      <c r="F51" s="232"/>
      <c r="G51" s="232"/>
      <c r="H51" s="232"/>
      <c r="I51" s="232"/>
      <c r="J51" s="232"/>
      <c r="K51" s="232"/>
      <c r="L51" s="232"/>
      <c r="M51" s="232"/>
      <c r="N51" s="232"/>
      <c r="O51" s="232"/>
      <c r="P51" s="232"/>
      <c r="Q51" s="232"/>
      <c r="R51" s="244"/>
    </row>
  </sheetData>
  <sortState xmlns:xlrd2="http://schemas.microsoft.com/office/spreadsheetml/2017/richdata2" ref="A11:R25">
    <sortCondition ref="A11:A25"/>
  </sortState>
  <mergeCells count="36">
    <mergeCell ref="A25:A50"/>
    <mergeCell ref="F3:G3"/>
    <mergeCell ref="R25:R50"/>
    <mergeCell ref="A22:A24"/>
    <mergeCell ref="B22:B24"/>
    <mergeCell ref="C22:C24"/>
    <mergeCell ref="D22:D24"/>
    <mergeCell ref="E22:E24"/>
    <mergeCell ref="H22:H24"/>
    <mergeCell ref="I22:I24"/>
    <mergeCell ref="J22:J24"/>
    <mergeCell ref="K22:K24"/>
    <mergeCell ref="L22:L24"/>
    <mergeCell ref="R22:R24"/>
    <mergeCell ref="L25:L50"/>
    <mergeCell ref="H25:H50"/>
    <mergeCell ref="I25:I50"/>
    <mergeCell ref="H3:K3"/>
    <mergeCell ref="H4:K4"/>
    <mergeCell ref="B25:B50"/>
    <mergeCell ref="C25:C50"/>
    <mergeCell ref="J25:J50"/>
    <mergeCell ref="K25:K50"/>
    <mergeCell ref="D25:D50"/>
    <mergeCell ref="E25:E50"/>
    <mergeCell ref="O4:Q4"/>
    <mergeCell ref="M25:M50"/>
    <mergeCell ref="N25:N50"/>
    <mergeCell ref="O25:O50"/>
    <mergeCell ref="P25:P50"/>
    <mergeCell ref="Q25:Q50"/>
    <mergeCell ref="M22:M24"/>
    <mergeCell ref="N22:N24"/>
    <mergeCell ref="O22:O24"/>
    <mergeCell ref="P22:P24"/>
    <mergeCell ref="Q22:Q24"/>
  </mergeCells>
  <pageMargins left="0.25" right="0.25" top="0.75" bottom="0.75" header="0.3" footer="0.3"/>
  <pageSetup paperSize="8" scale="49"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1" stopIfTrue="1" id="{53FBEBCE-9229-4134-9A70-B6C76DF8D3CB}">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3D3AEC2D-884A-4B9D-A103-4ADA6716ACFE}">
            <xm:f>'C:\Windows\system32\IC.Green.Net\IC_User_DFS\Users\deel1\Desktop\[Maternity Services Data Set Technical Output Specification.xlsm]MAT101Booking'!#REF!=yes</xm:f>
            <x14:dxf>
              <fill>
                <patternFill>
                  <bgColor indexed="43"/>
                </patternFill>
              </fill>
            </x14:dxf>
          </x14:cfRule>
          <xm:sqref>N10</xm:sqref>
        </x14:conditionalFormatting>
        <x14:conditionalFormatting xmlns:xm="http://schemas.microsoft.com/office/excel/2006/main">
          <x14:cfRule type="expression" priority="5" stopIfTrue="1" id="{F0EB9736-049B-4005-8795-95E77DF12005}">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EF0CB6BF-205F-4043-8609-B9DC26BD32E3}">
            <xm:f>'C:\Windows\system32\IC.Green.Net\IC_User_DFS\Users\deel1\Desktop\[Maternity Services Data Set Technical Output Specification.xlsm]MAT101Booking'!#REF!=yes</xm:f>
            <x14:dxf>
              <fill>
                <patternFill>
                  <bgColor indexed="43"/>
                </patternFill>
              </fill>
            </x14:dxf>
          </x14:cfRule>
          <xm:sqref>N11</xm:sqref>
        </x14:conditionalFormatting>
        <x14:conditionalFormatting xmlns:xm="http://schemas.microsoft.com/office/excel/2006/main">
          <x14:cfRule type="expression" priority="3" stopIfTrue="1" id="{D18182CA-C480-4513-9240-F85626C75ABE}">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B176D689-8667-44C8-9086-DE84BB376B4B}">
            <xm:f>'C:\Windows\system32\IC.Green.Net\IC_User_DFS\Users\deel1\Desktop\[Maternity Services Data Set Technical Output Specification.xlsm]MAT101Booking'!#REF!=yes</xm:f>
            <x14:dxf>
              <fill>
                <patternFill>
                  <bgColor indexed="43"/>
                </patternFill>
              </fill>
            </x14:dxf>
          </x14:cfRule>
          <xm:sqref>N12</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rgb="FF005EB8"/>
    <pageSetUpPr fitToPage="1"/>
  </sheetPr>
  <dimension ref="A1:G109"/>
  <sheetViews>
    <sheetView showGridLines="0" topLeftCell="A109" zoomScaleNormal="100" workbookViewId="0">
      <selection sqref="A1:G1"/>
    </sheetView>
  </sheetViews>
  <sheetFormatPr defaultColWidth="9.21875" defaultRowHeight="13.2"/>
  <cols>
    <col min="1" max="1" width="35.5546875" style="102" bestFit="1" customWidth="1"/>
    <col min="2" max="2" width="17.5546875" style="102" customWidth="1"/>
    <col min="3" max="3" width="24.5546875" style="102" customWidth="1"/>
    <col min="4" max="4" width="21" style="102" customWidth="1"/>
    <col min="5" max="5" width="16.77734375" style="102" customWidth="1"/>
    <col min="6" max="6" width="60.5546875" style="102" customWidth="1"/>
    <col min="7" max="7" width="68.5546875" style="102" customWidth="1"/>
    <col min="8" max="16384" width="9.21875" style="102"/>
  </cols>
  <sheetData>
    <row r="1" spans="1:7" s="148" customFormat="1" ht="33.75" customHeight="1">
      <c r="A1" s="805" t="s">
        <v>59</v>
      </c>
      <c r="B1" s="805"/>
      <c r="C1" s="805"/>
      <c r="D1" s="805"/>
      <c r="E1" s="805"/>
      <c r="F1" s="805"/>
      <c r="G1" s="805"/>
    </row>
    <row r="2" spans="1:7" s="149" customFormat="1" ht="19.2">
      <c r="A2" s="13"/>
      <c r="B2" s="13"/>
      <c r="C2" s="13"/>
      <c r="D2" s="13"/>
      <c r="E2" s="13"/>
      <c r="F2" s="13"/>
      <c r="G2" s="13"/>
    </row>
    <row r="3" spans="1:7" ht="33.75" customHeight="1">
      <c r="A3" s="805" t="s">
        <v>1</v>
      </c>
      <c r="B3" s="805"/>
      <c r="C3" s="805"/>
      <c r="D3" s="805"/>
      <c r="E3" s="805"/>
      <c r="F3" s="805"/>
    </row>
    <row r="4" spans="1:7" ht="33.75" customHeight="1">
      <c r="A4" s="184"/>
      <c r="B4" s="184"/>
      <c r="C4" s="184"/>
      <c r="D4" s="184"/>
      <c r="E4" s="184"/>
      <c r="F4" s="184"/>
    </row>
    <row r="5" spans="1:7" ht="24.6">
      <c r="A5" s="181" t="s">
        <v>1169</v>
      </c>
      <c r="F5" s="103"/>
      <c r="G5" s="103"/>
    </row>
    <row r="6" spans="1:7">
      <c r="A6" s="150"/>
      <c r="F6" s="103"/>
      <c r="G6" s="103"/>
    </row>
    <row r="7" spans="1:7" s="151" customFormat="1" ht="26.4">
      <c r="A7" s="215" t="s">
        <v>1170</v>
      </c>
      <c r="B7" s="215" t="s">
        <v>1</v>
      </c>
      <c r="C7" s="215" t="s">
        <v>1171</v>
      </c>
      <c r="D7" s="215" t="s">
        <v>1172</v>
      </c>
      <c r="E7" s="215" t="s">
        <v>1173</v>
      </c>
      <c r="F7" s="215" t="s">
        <v>336</v>
      </c>
      <c r="G7" s="215" t="s">
        <v>1003</v>
      </c>
    </row>
    <row r="8" spans="1:7" s="103" customFormat="1">
      <c r="A8" s="48"/>
      <c r="B8" s="48" t="s">
        <v>1174</v>
      </c>
      <c r="C8" s="152" t="s">
        <v>1175</v>
      </c>
      <c r="D8" s="152" t="s">
        <v>1174</v>
      </c>
      <c r="E8" s="48" t="s">
        <v>1176</v>
      </c>
      <c r="F8" s="48" t="s">
        <v>1177</v>
      </c>
      <c r="G8" s="48"/>
    </row>
    <row r="9" spans="1:7" s="103" customFormat="1">
      <c r="A9" s="48"/>
      <c r="B9" s="48" t="s">
        <v>1174</v>
      </c>
      <c r="C9" s="152" t="s">
        <v>1178</v>
      </c>
      <c r="D9" s="152" t="s">
        <v>1179</v>
      </c>
      <c r="E9" s="48" t="s">
        <v>1180</v>
      </c>
      <c r="F9" s="48" t="s">
        <v>1181</v>
      </c>
      <c r="G9" s="48"/>
    </row>
    <row r="10" spans="1:7" s="103" customFormat="1">
      <c r="A10" s="48"/>
      <c r="B10" s="48" t="s">
        <v>1174</v>
      </c>
      <c r="C10" s="48"/>
      <c r="D10" s="48"/>
      <c r="E10" s="48" t="s">
        <v>1182</v>
      </c>
      <c r="F10" s="48" t="s">
        <v>1183</v>
      </c>
      <c r="G10" s="48"/>
    </row>
    <row r="11" spans="1:7" s="103" customFormat="1">
      <c r="A11" s="48"/>
      <c r="B11" s="48" t="s">
        <v>1174</v>
      </c>
      <c r="C11" s="48" t="s">
        <v>1175</v>
      </c>
      <c r="D11" s="48"/>
      <c r="E11" s="152" t="s">
        <v>1184</v>
      </c>
      <c r="F11" s="48" t="s">
        <v>1185</v>
      </c>
      <c r="G11" s="48" t="s">
        <v>1186</v>
      </c>
    </row>
    <row r="12" spans="1:7" s="103" customFormat="1">
      <c r="A12" s="48"/>
      <c r="B12" s="48" t="s">
        <v>1187</v>
      </c>
      <c r="C12" s="48" t="s">
        <v>1188</v>
      </c>
      <c r="D12" s="48" t="s">
        <v>1187</v>
      </c>
      <c r="E12" s="48" t="s">
        <v>1187</v>
      </c>
      <c r="F12" s="48" t="s">
        <v>1189</v>
      </c>
      <c r="G12" s="48"/>
    </row>
    <row r="13" spans="1:7" s="103" customFormat="1">
      <c r="A13" s="48"/>
      <c r="B13" s="48"/>
      <c r="C13" s="48" t="s">
        <v>1190</v>
      </c>
      <c r="D13" s="48" t="s">
        <v>1191</v>
      </c>
      <c r="E13" s="48" t="s">
        <v>1191</v>
      </c>
      <c r="F13" s="48"/>
      <c r="G13" s="48"/>
    </row>
    <row r="14" spans="1:7" s="103" customFormat="1">
      <c r="A14" s="48"/>
      <c r="B14" s="48" t="s">
        <v>1192</v>
      </c>
      <c r="C14" s="48" t="s">
        <v>1193</v>
      </c>
      <c r="D14" s="48" t="s">
        <v>1194</v>
      </c>
      <c r="E14" s="152" t="s">
        <v>1194</v>
      </c>
      <c r="F14" s="48" t="s">
        <v>1195</v>
      </c>
      <c r="G14" s="48"/>
    </row>
    <row r="15" spans="1:7" s="103" customFormat="1">
      <c r="A15" s="48"/>
      <c r="B15" s="48"/>
      <c r="C15" s="48"/>
      <c r="D15" s="48" t="s">
        <v>1196</v>
      </c>
      <c r="E15" s="48" t="s">
        <v>1197</v>
      </c>
      <c r="F15" s="48" t="s">
        <v>1198</v>
      </c>
      <c r="G15" s="48"/>
    </row>
    <row r="16" spans="1:7" s="103" customFormat="1">
      <c r="A16" s="48"/>
      <c r="B16" s="48"/>
      <c r="C16" s="48" t="s">
        <v>1199</v>
      </c>
      <c r="D16" s="48" t="s">
        <v>1192</v>
      </c>
      <c r="E16" s="48" t="s">
        <v>1200</v>
      </c>
      <c r="F16" s="48" t="s">
        <v>1201</v>
      </c>
      <c r="G16" s="48"/>
    </row>
    <row r="17" spans="1:7" s="103" customFormat="1">
      <c r="A17" s="48"/>
      <c r="B17" s="48"/>
      <c r="C17" s="48" t="s">
        <v>1202</v>
      </c>
      <c r="D17" s="48" t="s">
        <v>1203</v>
      </c>
      <c r="E17" s="48" t="s">
        <v>1204</v>
      </c>
      <c r="F17" s="48" t="s">
        <v>1205</v>
      </c>
      <c r="G17" s="48"/>
    </row>
    <row r="18" spans="1:7" s="103" customFormat="1">
      <c r="A18" s="48"/>
      <c r="B18" s="48"/>
      <c r="C18" s="48" t="s">
        <v>1206</v>
      </c>
      <c r="D18" s="48" t="s">
        <v>1207</v>
      </c>
      <c r="E18" s="48" t="s">
        <v>1208</v>
      </c>
      <c r="F18" s="48" t="s">
        <v>1209</v>
      </c>
      <c r="G18" s="48"/>
    </row>
    <row r="19" spans="1:7" s="103" customFormat="1">
      <c r="A19" s="48"/>
      <c r="B19" s="48"/>
      <c r="C19" s="48" t="s">
        <v>1210</v>
      </c>
      <c r="D19" s="48" t="s">
        <v>1207</v>
      </c>
      <c r="E19" s="152" t="s">
        <v>1211</v>
      </c>
      <c r="F19" s="48" t="s">
        <v>1212</v>
      </c>
      <c r="G19" s="48"/>
    </row>
    <row r="20" spans="1:7" s="103" customFormat="1" ht="26.4">
      <c r="A20" s="48" t="s">
        <v>1213</v>
      </c>
      <c r="B20" s="48" t="s">
        <v>1213</v>
      </c>
      <c r="C20" s="48"/>
      <c r="D20" s="48" t="s">
        <v>1214</v>
      </c>
      <c r="E20" s="48" t="s">
        <v>1215</v>
      </c>
      <c r="F20" s="48" t="s">
        <v>1216</v>
      </c>
      <c r="G20" s="48" t="s">
        <v>1217</v>
      </c>
    </row>
    <row r="21" spans="1:7" s="103" customFormat="1" ht="26.4">
      <c r="A21" s="48" t="s">
        <v>1218</v>
      </c>
      <c r="B21" s="48" t="s">
        <v>1218</v>
      </c>
      <c r="C21" s="48"/>
      <c r="D21" s="48" t="s">
        <v>1219</v>
      </c>
      <c r="E21" s="48" t="s">
        <v>1220</v>
      </c>
      <c r="F21" s="48" t="s">
        <v>1221</v>
      </c>
      <c r="G21" s="48" t="s">
        <v>1222</v>
      </c>
    </row>
    <row r="22" spans="1:7" s="103" customFormat="1" ht="26.4">
      <c r="A22" s="48" t="s">
        <v>1223</v>
      </c>
      <c r="B22" s="48" t="s">
        <v>1223</v>
      </c>
      <c r="C22" s="48"/>
      <c r="D22" s="48" t="s">
        <v>1224</v>
      </c>
      <c r="E22" s="48" t="s">
        <v>1225</v>
      </c>
      <c r="F22" s="48" t="s">
        <v>1226</v>
      </c>
      <c r="G22" s="48" t="s">
        <v>1222</v>
      </c>
    </row>
    <row r="23" spans="1:7" s="103" customFormat="1" ht="26.4">
      <c r="A23" s="48" t="s">
        <v>1227</v>
      </c>
      <c r="B23" s="48" t="s">
        <v>1227</v>
      </c>
      <c r="C23" s="48"/>
      <c r="D23" s="48" t="s">
        <v>1228</v>
      </c>
      <c r="E23" s="48" t="s">
        <v>1229</v>
      </c>
      <c r="F23" s="48" t="s">
        <v>1230</v>
      </c>
      <c r="G23" s="48" t="s">
        <v>1222</v>
      </c>
    </row>
    <row r="24" spans="1:7" s="103" customFormat="1">
      <c r="A24" s="48" t="s">
        <v>1231</v>
      </c>
      <c r="B24" s="48" t="s">
        <v>1231</v>
      </c>
      <c r="C24" s="48" t="s">
        <v>1232</v>
      </c>
      <c r="D24" s="48"/>
      <c r="E24" s="48" t="s">
        <v>1233</v>
      </c>
      <c r="F24" s="48"/>
      <c r="G24" s="48"/>
    </row>
    <row r="25" spans="1:7" s="103" customFormat="1">
      <c r="A25" s="48" t="s">
        <v>1231</v>
      </c>
      <c r="B25" s="48" t="s">
        <v>1231</v>
      </c>
      <c r="C25" s="48" t="s">
        <v>1234</v>
      </c>
      <c r="D25" s="48"/>
      <c r="E25" s="48" t="s">
        <v>1233</v>
      </c>
      <c r="F25" s="48"/>
      <c r="G25" s="48"/>
    </row>
    <row r="26" spans="1:7" s="103" customFormat="1">
      <c r="A26" s="48" t="s">
        <v>1231</v>
      </c>
      <c r="B26" s="48" t="s">
        <v>1231</v>
      </c>
      <c r="C26" s="48" t="s">
        <v>1235</v>
      </c>
      <c r="D26" s="48" t="s">
        <v>1236</v>
      </c>
      <c r="E26" s="48" t="s">
        <v>1236</v>
      </c>
      <c r="F26" s="48"/>
      <c r="G26" s="48"/>
    </row>
    <row r="27" spans="1:7" s="103" customFormat="1">
      <c r="A27" s="48"/>
      <c r="B27" s="48"/>
      <c r="C27" s="48"/>
      <c r="D27" s="48" t="s">
        <v>1237</v>
      </c>
      <c r="E27" s="48"/>
      <c r="F27" s="48"/>
      <c r="G27" s="48"/>
    </row>
    <row r="28" spans="1:7" s="103" customFormat="1">
      <c r="A28" s="48"/>
      <c r="B28" s="48"/>
      <c r="C28" s="48" t="s">
        <v>1238</v>
      </c>
      <c r="D28" s="48" t="s">
        <v>1239</v>
      </c>
      <c r="E28" s="48"/>
      <c r="F28" s="48" t="s">
        <v>1240</v>
      </c>
      <c r="G28" s="48"/>
    </row>
    <row r="29" spans="1:7" s="103" customFormat="1">
      <c r="A29" s="48"/>
      <c r="B29" s="48"/>
      <c r="C29" s="48"/>
      <c r="D29" s="48" t="s">
        <v>1241</v>
      </c>
      <c r="E29" s="48"/>
      <c r="F29" s="48" t="s">
        <v>1242</v>
      </c>
      <c r="G29" s="48"/>
    </row>
    <row r="30" spans="1:7" s="103" customFormat="1">
      <c r="A30" s="48"/>
      <c r="B30" s="48"/>
      <c r="C30" s="48"/>
      <c r="D30" s="48" t="s">
        <v>1243</v>
      </c>
      <c r="E30" s="48"/>
      <c r="F30" s="48" t="s">
        <v>1244</v>
      </c>
      <c r="G30" s="48"/>
    </row>
    <row r="31" spans="1:7" s="103" customFormat="1">
      <c r="A31" s="48"/>
      <c r="B31" s="48"/>
      <c r="C31" s="48"/>
      <c r="D31" s="48" t="s">
        <v>1245</v>
      </c>
      <c r="E31" s="48"/>
      <c r="F31" s="48" t="s">
        <v>1246</v>
      </c>
      <c r="G31" s="48"/>
    </row>
    <row r="32" spans="1:7" s="103" customFormat="1">
      <c r="A32" s="48"/>
      <c r="B32" s="48"/>
      <c r="C32" s="48"/>
      <c r="D32" s="48" t="s">
        <v>1247</v>
      </c>
      <c r="E32" s="48"/>
      <c r="F32" s="48" t="s">
        <v>1248</v>
      </c>
      <c r="G32" s="48"/>
    </row>
    <row r="33" spans="1:7" s="103" customFormat="1">
      <c r="A33" s="48"/>
      <c r="B33" s="48"/>
      <c r="C33" s="48"/>
      <c r="D33" s="48" t="s">
        <v>1249</v>
      </c>
      <c r="E33" s="48"/>
      <c r="F33" s="48" t="s">
        <v>1250</v>
      </c>
      <c r="G33" s="48"/>
    </row>
    <row r="34" spans="1:7" s="103" customFormat="1">
      <c r="A34" s="48"/>
      <c r="B34" s="48"/>
      <c r="C34" s="48"/>
      <c r="D34" s="48" t="s">
        <v>1251</v>
      </c>
      <c r="E34" s="48"/>
      <c r="F34" s="48" t="s">
        <v>1252</v>
      </c>
      <c r="G34" s="48"/>
    </row>
    <row r="35" spans="1:7" s="103" customFormat="1">
      <c r="A35" s="48"/>
      <c r="B35" s="48"/>
      <c r="C35" s="48"/>
      <c r="D35" s="48" t="s">
        <v>1253</v>
      </c>
      <c r="E35" s="48"/>
      <c r="F35" s="48"/>
      <c r="G35" s="48"/>
    </row>
    <row r="36" spans="1:7" s="103" customFormat="1">
      <c r="A36" s="48"/>
      <c r="B36" s="48"/>
      <c r="C36" s="48"/>
      <c r="D36" s="48" t="s">
        <v>1254</v>
      </c>
      <c r="E36" s="48"/>
      <c r="F36" s="48"/>
      <c r="G36" s="48"/>
    </row>
    <row r="37" spans="1:7" s="103" customFormat="1">
      <c r="A37" s="48"/>
      <c r="B37" s="48"/>
      <c r="C37" s="48"/>
      <c r="D37" s="48" t="s">
        <v>1255</v>
      </c>
      <c r="E37" s="48"/>
      <c r="F37" s="48" t="s">
        <v>1256</v>
      </c>
      <c r="G37" s="48"/>
    </row>
    <row r="38" spans="1:7" s="103" customFormat="1">
      <c r="A38" s="48"/>
      <c r="B38" s="48"/>
      <c r="C38" s="48"/>
      <c r="D38" s="48" t="s">
        <v>1257</v>
      </c>
      <c r="E38" s="48"/>
      <c r="F38" s="48" t="s">
        <v>1258</v>
      </c>
      <c r="G38" s="48"/>
    </row>
    <row r="39" spans="1:7" s="103" customFormat="1">
      <c r="A39" s="48"/>
      <c r="B39" s="48"/>
      <c r="C39" s="48"/>
      <c r="D39" s="48" t="s">
        <v>1259</v>
      </c>
      <c r="E39" s="48"/>
      <c r="F39" s="48" t="s">
        <v>1260</v>
      </c>
      <c r="G39" s="48"/>
    </row>
    <row r="40" spans="1:7" s="103" customFormat="1">
      <c r="A40" s="48"/>
      <c r="B40" s="48"/>
      <c r="C40" s="48"/>
      <c r="D40" s="48" t="s">
        <v>1261</v>
      </c>
      <c r="E40" s="48"/>
      <c r="F40" s="48" t="s">
        <v>1262</v>
      </c>
      <c r="G40" s="48"/>
    </row>
    <row r="41" spans="1:7" s="103" customFormat="1">
      <c r="A41" s="48"/>
      <c r="B41" s="48"/>
      <c r="C41" s="48"/>
      <c r="D41" s="48" t="s">
        <v>1263</v>
      </c>
      <c r="E41" s="48"/>
      <c r="F41" s="48" t="s">
        <v>1264</v>
      </c>
      <c r="G41" s="48"/>
    </row>
    <row r="42" spans="1:7" s="103" customFormat="1" ht="26.4">
      <c r="A42" s="48"/>
      <c r="B42" s="48"/>
      <c r="C42" s="48"/>
      <c r="D42" s="48" t="s">
        <v>1265</v>
      </c>
      <c r="E42" s="48"/>
      <c r="F42" s="48" t="s">
        <v>1266</v>
      </c>
      <c r="G42" s="48"/>
    </row>
    <row r="43" spans="1:7" s="103" customFormat="1">
      <c r="A43" s="48"/>
      <c r="B43" s="48"/>
      <c r="C43" s="48"/>
      <c r="D43" s="48" t="s">
        <v>1267</v>
      </c>
      <c r="E43" s="48"/>
      <c r="F43" s="48" t="s">
        <v>1268</v>
      </c>
      <c r="G43" s="48"/>
    </row>
    <row r="44" spans="1:7" s="103" customFormat="1">
      <c r="A44" s="48"/>
      <c r="B44" s="48"/>
      <c r="C44" s="48"/>
      <c r="D44" s="48" t="s">
        <v>1233</v>
      </c>
      <c r="E44" s="48"/>
      <c r="F44" s="48"/>
      <c r="G44" s="48"/>
    </row>
    <row r="45" spans="1:7" s="103" customFormat="1">
      <c r="A45" s="48"/>
      <c r="B45" s="48"/>
      <c r="C45" s="48"/>
      <c r="D45" s="48" t="s">
        <v>1269</v>
      </c>
      <c r="E45" s="48"/>
      <c r="F45" s="48"/>
      <c r="G45" s="48"/>
    </row>
    <row r="46" spans="1:7" s="103" customFormat="1"/>
    <row r="47" spans="1:7" s="103" customFormat="1">
      <c r="A47" s="153" t="s">
        <v>1270</v>
      </c>
    </row>
    <row r="48" spans="1:7" s="103" customFormat="1" ht="26.4">
      <c r="A48" s="48" t="s">
        <v>1271</v>
      </c>
      <c r="B48" s="48"/>
      <c r="C48" s="48"/>
      <c r="D48" s="48"/>
      <c r="E48" s="48"/>
      <c r="F48" s="48" t="s">
        <v>1272</v>
      </c>
      <c r="G48" s="48" t="s">
        <v>1273</v>
      </c>
    </row>
    <row r="49" spans="1:7" s="103" customFormat="1" ht="26.4">
      <c r="A49" s="48" t="s">
        <v>1274</v>
      </c>
      <c r="B49" s="48"/>
      <c r="C49" s="48"/>
      <c r="D49" s="48"/>
      <c r="E49" s="48"/>
      <c r="F49" s="48" t="s">
        <v>1275</v>
      </c>
      <c r="G49" s="48" t="s">
        <v>1276</v>
      </c>
    </row>
    <row r="50" spans="1:7" s="103" customFormat="1">
      <c r="A50" s="48" t="s">
        <v>1277</v>
      </c>
      <c r="B50" s="48"/>
      <c r="C50" s="154"/>
      <c r="D50" s="154"/>
      <c r="E50" s="154"/>
      <c r="F50" s="48" t="s">
        <v>1278</v>
      </c>
      <c r="G50" s="48"/>
    </row>
    <row r="51" spans="1:7" s="103" customFormat="1" ht="159" customHeight="1">
      <c r="A51" s="48" t="s">
        <v>1279</v>
      </c>
      <c r="B51" s="48" t="s">
        <v>1280</v>
      </c>
      <c r="C51" s="48"/>
      <c r="D51" s="48"/>
      <c r="E51" s="48"/>
      <c r="F51" s="48" t="s">
        <v>1281</v>
      </c>
      <c r="G51" s="48" t="s">
        <v>1282</v>
      </c>
    </row>
    <row r="52" spans="1:7" s="103" customFormat="1" ht="26.4">
      <c r="A52" s="48" t="s">
        <v>1283</v>
      </c>
      <c r="B52" s="154"/>
      <c r="C52" s="48"/>
      <c r="D52" s="48"/>
      <c r="E52" s="48"/>
      <c r="F52" s="48" t="s">
        <v>1284</v>
      </c>
      <c r="G52" s="48"/>
    </row>
    <row r="53" spans="1:7" s="103" customFormat="1" ht="26.4">
      <c r="A53" s="48" t="s">
        <v>1285</v>
      </c>
      <c r="B53" s="154"/>
      <c r="C53" s="48"/>
      <c r="D53" s="48"/>
      <c r="E53" s="48"/>
      <c r="F53" s="48" t="s">
        <v>1286</v>
      </c>
      <c r="G53" s="48"/>
    </row>
    <row r="54" spans="1:7" s="103" customFormat="1" ht="21.75" customHeight="1">
      <c r="A54" s="441"/>
      <c r="B54" s="442"/>
      <c r="C54" s="441"/>
      <c r="D54" s="441"/>
      <c r="E54" s="441"/>
      <c r="F54" s="441"/>
      <c r="G54" s="441"/>
    </row>
    <row r="55" spans="1:7" s="103" customFormat="1" ht="18" customHeight="1">
      <c r="A55" s="150" t="s">
        <v>589</v>
      </c>
      <c r="B55" s="102"/>
      <c r="C55" s="102"/>
      <c r="D55" s="102"/>
      <c r="E55" s="102"/>
      <c r="F55" s="441"/>
      <c r="G55" s="441"/>
    </row>
    <row r="56" spans="1:7" s="103" customFormat="1" ht="124.5" customHeight="1">
      <c r="A56" s="807" t="s">
        <v>591</v>
      </c>
      <c r="B56" s="807"/>
      <c r="C56" s="807"/>
      <c r="D56" s="807"/>
      <c r="E56" s="807"/>
      <c r="F56" s="807"/>
      <c r="G56" s="807"/>
    </row>
    <row r="57" spans="1:7" s="103" customFormat="1" ht="15" customHeight="1">
      <c r="A57" s="443" t="s">
        <v>1287</v>
      </c>
      <c r="B57" s="440"/>
      <c r="C57" s="440"/>
      <c r="D57" s="440"/>
      <c r="E57" s="440"/>
      <c r="F57" s="440"/>
      <c r="G57" s="440"/>
    </row>
    <row r="58" spans="1:7" s="103" customFormat="1" ht="15" customHeight="1">
      <c r="A58" s="444" t="s">
        <v>1288</v>
      </c>
      <c r="B58" s="444" t="s">
        <v>1289</v>
      </c>
      <c r="C58" s="440"/>
      <c r="D58" s="440"/>
      <c r="E58" s="440"/>
      <c r="F58" s="440"/>
      <c r="G58" s="440"/>
    </row>
    <row r="59" spans="1:7" s="103" customFormat="1" ht="15" customHeight="1">
      <c r="A59" s="444" t="s">
        <v>1290</v>
      </c>
      <c r="B59" s="444" t="s">
        <v>1291</v>
      </c>
      <c r="C59" s="440"/>
      <c r="D59" s="440"/>
      <c r="E59" s="440"/>
      <c r="F59" s="440"/>
      <c r="G59" s="440"/>
    </row>
    <row r="60" spans="1:7" s="103" customFormat="1" ht="15" customHeight="1">
      <c r="A60" s="444" t="s">
        <v>1292</v>
      </c>
      <c r="B60" s="444" t="s">
        <v>1293</v>
      </c>
      <c r="C60" s="440"/>
      <c r="D60" s="440"/>
      <c r="E60" s="440"/>
      <c r="F60" s="440"/>
      <c r="G60" s="440"/>
    </row>
    <row r="61" spans="1:7" s="103" customFormat="1" ht="15" customHeight="1">
      <c r="A61" s="445" t="s">
        <v>1294</v>
      </c>
      <c r="B61" s="444" t="s">
        <v>1295</v>
      </c>
      <c r="C61" s="440"/>
      <c r="D61" s="440"/>
      <c r="E61" s="440"/>
      <c r="F61" s="440"/>
      <c r="G61" s="440"/>
    </row>
    <row r="62" spans="1:7" s="103" customFormat="1" ht="19.350000000000001" customHeight="1">
      <c r="A62" s="444" t="s">
        <v>1296</v>
      </c>
      <c r="B62" s="444" t="s">
        <v>1297</v>
      </c>
      <c r="C62" s="440"/>
      <c r="D62" s="440"/>
      <c r="E62" s="440"/>
      <c r="F62" s="440"/>
      <c r="G62" s="440"/>
    </row>
    <row r="63" spans="1:7" s="103" customFormat="1"/>
    <row r="64" spans="1:7" s="103" customFormat="1">
      <c r="A64" s="150" t="s">
        <v>1298</v>
      </c>
    </row>
    <row r="65" spans="1:7" s="103" customFormat="1" ht="26.4">
      <c r="A65" s="48" t="s">
        <v>1299</v>
      </c>
      <c r="B65" s="48" t="s">
        <v>1148</v>
      </c>
      <c r="C65" s="48"/>
      <c r="D65" s="48"/>
      <c r="E65" s="48"/>
      <c r="F65" s="48" t="s">
        <v>1300</v>
      </c>
      <c r="G65" s="48" t="s">
        <v>1301</v>
      </c>
    </row>
    <row r="66" spans="1:7" s="103" customFormat="1" ht="39.6">
      <c r="A66" s="48" t="s">
        <v>1302</v>
      </c>
      <c r="B66" s="48" t="s">
        <v>195</v>
      </c>
      <c r="C66" s="48"/>
      <c r="D66" s="48"/>
      <c r="E66" s="48"/>
      <c r="F66" s="48" t="s">
        <v>1303</v>
      </c>
      <c r="G66" s="48" t="s">
        <v>1304</v>
      </c>
    </row>
    <row r="67" spans="1:7" s="103" customFormat="1" ht="26.4">
      <c r="A67" s="48" t="s">
        <v>1305</v>
      </c>
      <c r="B67" s="48" t="s">
        <v>194</v>
      </c>
      <c r="C67" s="48"/>
      <c r="D67" s="48"/>
      <c r="E67" s="48"/>
      <c r="F67" s="48" t="s">
        <v>1303</v>
      </c>
      <c r="G67" s="48" t="s">
        <v>1301</v>
      </c>
    </row>
    <row r="71" spans="1:7">
      <c r="A71" s="157" t="s">
        <v>1306</v>
      </c>
      <c r="B71" s="161"/>
      <c r="C71" s="161"/>
      <c r="D71" s="161"/>
      <c r="E71" s="160"/>
      <c r="F71" s="162" t="s">
        <v>1307</v>
      </c>
      <c r="G71" s="160"/>
    </row>
    <row r="72" spans="1:7">
      <c r="A72" s="158"/>
      <c r="B72" s="158"/>
      <c r="C72" s="158"/>
      <c r="D72" s="158"/>
      <c r="E72" s="155"/>
      <c r="F72" s="162" t="s">
        <v>1308</v>
      </c>
      <c r="G72" s="155"/>
    </row>
    <row r="73" spans="1:7">
      <c r="A73" s="158"/>
      <c r="B73" s="158"/>
      <c r="C73" s="158"/>
      <c r="D73" s="158"/>
      <c r="E73" s="155"/>
      <c r="F73" s="162" t="s">
        <v>1309</v>
      </c>
      <c r="G73" s="155"/>
    </row>
    <row r="74" spans="1:7" ht="26.4">
      <c r="A74" s="158"/>
      <c r="B74" s="158"/>
      <c r="C74" s="158"/>
      <c r="D74" s="158"/>
      <c r="E74" s="155"/>
      <c r="F74" s="162" t="s">
        <v>1310</v>
      </c>
      <c r="G74" s="155"/>
    </row>
    <row r="75" spans="1:7">
      <c r="A75" s="158"/>
      <c r="B75" s="158"/>
      <c r="C75" s="158"/>
      <c r="D75" s="158"/>
      <c r="E75" s="155"/>
      <c r="F75" s="162" t="s">
        <v>1311</v>
      </c>
      <c r="G75" s="155"/>
    </row>
    <row r="76" spans="1:7" ht="26.4">
      <c r="A76" s="158"/>
      <c r="B76" s="158"/>
      <c r="C76" s="158"/>
      <c r="D76" s="158"/>
      <c r="E76" s="155"/>
      <c r="F76" s="162" t="s">
        <v>1312</v>
      </c>
      <c r="G76" s="155"/>
    </row>
    <row r="77" spans="1:7">
      <c r="A77" s="158"/>
      <c r="B77" s="158"/>
      <c r="C77" s="158"/>
      <c r="D77" s="158"/>
      <c r="E77" s="155"/>
      <c r="F77" s="162" t="s">
        <v>1313</v>
      </c>
      <c r="G77" s="155"/>
    </row>
    <row r="78" spans="1:7">
      <c r="A78" s="158"/>
      <c r="B78" s="158"/>
      <c r="C78" s="158"/>
      <c r="D78" s="158"/>
      <c r="E78" s="155"/>
      <c r="F78" s="162" t="s">
        <v>1314</v>
      </c>
      <c r="G78" s="155"/>
    </row>
    <row r="79" spans="1:7">
      <c r="A79" s="159"/>
      <c r="B79" s="159"/>
      <c r="C79" s="159"/>
      <c r="D79" s="159"/>
      <c r="E79" s="156"/>
      <c r="F79" s="162" t="s">
        <v>1315</v>
      </c>
      <c r="G79" s="156"/>
    </row>
    <row r="82" spans="1:7">
      <c r="A82" s="150" t="s">
        <v>1316</v>
      </c>
    </row>
    <row r="83" spans="1:7">
      <c r="A83" s="150"/>
    </row>
    <row r="84" spans="1:7">
      <c r="A84" s="102" t="s">
        <v>1317</v>
      </c>
    </row>
    <row r="86" spans="1:7" ht="21" customHeight="1">
      <c r="A86" s="173" t="s">
        <v>1318</v>
      </c>
      <c r="B86"/>
      <c r="C86"/>
      <c r="D86"/>
      <c r="E86"/>
      <c r="F86"/>
      <c r="G86"/>
    </row>
    <row r="87" spans="1:7" ht="175.5" customHeight="1">
      <c r="A87" s="857" t="s">
        <v>1319</v>
      </c>
      <c r="B87" s="857"/>
      <c r="C87" s="857"/>
      <c r="D87" s="857"/>
      <c r="E87"/>
      <c r="F87"/>
      <c r="G87"/>
    </row>
    <row r="88" spans="1:7">
      <c r="A88" s="173" t="s">
        <v>1320</v>
      </c>
      <c r="B88" s="173"/>
      <c r="C88" s="173"/>
      <c r="D88" s="173"/>
      <c r="E88"/>
      <c r="F88"/>
      <c r="G88"/>
    </row>
    <row r="89" spans="1:7" ht="96.75" customHeight="1">
      <c r="A89" s="172" t="s">
        <v>1321</v>
      </c>
      <c r="B89" s="856" t="s">
        <v>1322</v>
      </c>
      <c r="C89" s="856"/>
      <c r="D89" s="856"/>
      <c r="E89"/>
      <c r="F89"/>
      <c r="G89"/>
    </row>
    <row r="90" spans="1:7" ht="145.5" customHeight="1">
      <c r="A90" s="76" t="s">
        <v>1323</v>
      </c>
      <c r="B90" s="856" t="s">
        <v>1324</v>
      </c>
      <c r="C90" s="856"/>
      <c r="D90" s="856"/>
      <c r="E90"/>
      <c r="F90"/>
      <c r="G90"/>
    </row>
    <row r="91" spans="1:7" ht="121.5" customHeight="1">
      <c r="A91" s="172" t="s">
        <v>1325</v>
      </c>
      <c r="B91" s="856" t="s">
        <v>1326</v>
      </c>
      <c r="C91" s="856"/>
      <c r="D91" s="856"/>
      <c r="E91"/>
      <c r="F91"/>
      <c r="G91"/>
    </row>
    <row r="92" spans="1:7">
      <c r="A92"/>
      <c r="B92"/>
      <c r="C92"/>
      <c r="D92"/>
      <c r="E92"/>
      <c r="F92"/>
      <c r="G92"/>
    </row>
    <row r="93" spans="1:7">
      <c r="A93" s="2" t="s">
        <v>1327</v>
      </c>
      <c r="B93"/>
      <c r="C93"/>
      <c r="D93"/>
      <c r="E93"/>
      <c r="F93"/>
      <c r="G93"/>
    </row>
    <row r="94" spans="1:7" ht="45.75" customHeight="1">
      <c r="A94" s="857" t="s">
        <v>1328</v>
      </c>
      <c r="B94" s="857"/>
      <c r="C94" s="857"/>
      <c r="D94" s="857"/>
      <c r="E94"/>
      <c r="F94"/>
      <c r="G94"/>
    </row>
    <row r="95" spans="1:7">
      <c r="A95"/>
      <c r="B95"/>
      <c r="C95"/>
      <c r="D95"/>
      <c r="E95"/>
      <c r="F95"/>
      <c r="G95"/>
    </row>
    <row r="96" spans="1:7">
      <c r="A96" s="171" t="s">
        <v>1329</v>
      </c>
      <c r="B96" s="171" t="s">
        <v>116</v>
      </c>
      <c r="C96" s="171" t="s">
        <v>358</v>
      </c>
      <c r="D96"/>
      <c r="E96"/>
      <c r="F96"/>
      <c r="G96"/>
    </row>
    <row r="97" spans="1:7">
      <c r="A97" s="76" t="s">
        <v>1330</v>
      </c>
      <c r="B97" s="76" t="s">
        <v>1331</v>
      </c>
      <c r="C97" s="76" t="s">
        <v>1332</v>
      </c>
      <c r="D97"/>
      <c r="E97"/>
      <c r="F97"/>
      <c r="G97"/>
    </row>
    <row r="98" spans="1:7">
      <c r="A98" s="76" t="s">
        <v>1333</v>
      </c>
      <c r="B98" s="76" t="s">
        <v>1334</v>
      </c>
      <c r="C98" s="76" t="s">
        <v>1332</v>
      </c>
      <c r="D98"/>
      <c r="E98"/>
      <c r="F98"/>
      <c r="G98"/>
    </row>
    <row r="99" spans="1:7">
      <c r="A99" s="76" t="s">
        <v>1335</v>
      </c>
      <c r="B99" s="76" t="s">
        <v>1334</v>
      </c>
      <c r="C99" s="76" t="s">
        <v>1332</v>
      </c>
      <c r="D99"/>
      <c r="E99"/>
      <c r="F99"/>
      <c r="G99"/>
    </row>
    <row r="100" spans="1:7" ht="26.4">
      <c r="A100" s="76" t="s">
        <v>1336</v>
      </c>
      <c r="B100" s="76" t="s">
        <v>1337</v>
      </c>
      <c r="C100" s="172" t="s">
        <v>1338</v>
      </c>
      <c r="D100"/>
      <c r="E100"/>
      <c r="F100"/>
      <c r="G100"/>
    </row>
    <row r="101" spans="1:7">
      <c r="A101"/>
      <c r="B101"/>
      <c r="C101"/>
      <c r="D101"/>
      <c r="E101"/>
      <c r="F101"/>
      <c r="G101"/>
    </row>
    <row r="102" spans="1:7">
      <c r="A102" s="2" t="s">
        <v>1339</v>
      </c>
      <c r="B102"/>
      <c r="C102"/>
      <c r="D102"/>
      <c r="E102"/>
      <c r="F102"/>
      <c r="G102"/>
    </row>
    <row r="103" spans="1:7">
      <c r="A103"/>
      <c r="B103"/>
      <c r="C103"/>
      <c r="D103"/>
      <c r="E103"/>
      <c r="F103"/>
      <c r="G103"/>
    </row>
    <row r="104" spans="1:7">
      <c r="A104" t="s">
        <v>1340</v>
      </c>
      <c r="B104" t="s">
        <v>1341</v>
      </c>
      <c r="C104"/>
      <c r="D104"/>
      <c r="E104"/>
      <c r="F104"/>
      <c r="G104"/>
    </row>
    <row r="105" spans="1:7">
      <c r="A105" t="s">
        <v>1342</v>
      </c>
      <c r="B105" t="s">
        <v>1343</v>
      </c>
      <c r="C105"/>
      <c r="D105"/>
      <c r="E105"/>
      <c r="F105"/>
      <c r="G105"/>
    </row>
    <row r="107" spans="1:7">
      <c r="A107" s="150"/>
    </row>
    <row r="108" spans="1:7" ht="409.5" customHeight="1">
      <c r="A108" s="854" t="s">
        <v>1344</v>
      </c>
      <c r="B108" s="855"/>
      <c r="C108" s="855"/>
      <c r="D108" s="855"/>
      <c r="E108" s="855"/>
      <c r="F108" s="855"/>
    </row>
    <row r="109" spans="1:7" ht="76.5" customHeight="1">
      <c r="A109" s="854"/>
      <c r="B109" s="855"/>
      <c r="C109" s="855"/>
      <c r="D109" s="855"/>
    </row>
  </sheetData>
  <mergeCells count="10">
    <mergeCell ref="A109:D109"/>
    <mergeCell ref="B91:D91"/>
    <mergeCell ref="A94:D94"/>
    <mergeCell ref="A1:G1"/>
    <mergeCell ref="A3:F3"/>
    <mergeCell ref="A87:D87"/>
    <mergeCell ref="B89:D89"/>
    <mergeCell ref="B90:D90"/>
    <mergeCell ref="A56:G56"/>
    <mergeCell ref="A108:F108"/>
  </mergeCells>
  <hyperlinks>
    <hyperlink ref="E14" r:id="rId1" xr:uid="{00000000-0004-0000-0400-000000000000}"/>
    <hyperlink ref="E11" r:id="rId2" xr:uid="{00000000-0004-0000-0400-000001000000}"/>
    <hyperlink ref="D8" r:id="rId3" display="xs:string" xr:uid="{00000000-0004-0000-0400-000002000000}"/>
    <hyperlink ref="C8" r:id="rId4" location="DateTime" display="Text/Memo" xr:uid="{00000000-0004-0000-0400-000003000000}"/>
    <hyperlink ref="E19" r:id="rId5" display="time" xr:uid="{00000000-0004-0000-0400-000004000000}"/>
  </hyperlinks>
  <pageMargins left="0.70866141732283472" right="0.70866141732283472" top="0.74803149606299213" bottom="0.74803149606299213" header="0.31496062992125984" footer="0.31496062992125984"/>
  <pageSetup paperSize="9" scale="18" orientation="landscape" r:id="rId6"/>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0">
    <tabColor theme="6" tint="0.39997558519241921"/>
    <pageSetUpPr fitToPage="1"/>
  </sheetPr>
  <dimension ref="A1:R24"/>
  <sheetViews>
    <sheetView zoomScaleNormal="100" workbookViewId="0"/>
  </sheetViews>
  <sheetFormatPr defaultColWidth="13.21875" defaultRowHeight="13.2"/>
  <cols>
    <col min="1" max="1" width="12.21875" customWidth="1"/>
    <col min="2" max="2" width="24.77734375" bestFit="1" customWidth="1"/>
    <col min="3" max="3" width="15" customWidth="1"/>
    <col min="4" max="4" width="30.77734375" customWidth="1"/>
    <col min="5" max="5" width="14" style="12" customWidth="1"/>
    <col min="6" max="6" width="10.77734375" customWidth="1"/>
    <col min="7" max="7" width="30.77734375" customWidth="1"/>
    <col min="8" max="9" width="11.5546875" customWidth="1"/>
    <col min="10" max="10" width="10.21875" customWidth="1"/>
    <col min="11" max="11" width="32.77734375" customWidth="1"/>
    <col min="12" max="12" width="14.21875" style="7" customWidth="1"/>
    <col min="13" max="13" width="102" customWidth="1"/>
    <col min="14" max="14" width="43.77734375" customWidth="1"/>
    <col min="15" max="15" width="13.77734375" customWidth="1"/>
    <col min="16" max="16" width="12.5546875" customWidth="1"/>
    <col min="17" max="17" width="13.77734375" customWidth="1"/>
    <col min="18" max="18" width="13.21875" customWidth="1"/>
  </cols>
  <sheetData>
    <row r="1" spans="1:18" s="12" customFormat="1">
      <c r="A1" s="490" t="s">
        <v>2075</v>
      </c>
      <c r="B1" s="490" t="s">
        <v>2075</v>
      </c>
      <c r="C1" s="490" t="s">
        <v>2075</v>
      </c>
      <c r="D1" s="490" t="s">
        <v>2075</v>
      </c>
      <c r="E1" s="490" t="s">
        <v>2075</v>
      </c>
      <c r="F1" s="490" t="s">
        <v>2075</v>
      </c>
      <c r="G1" s="490" t="s">
        <v>2075</v>
      </c>
      <c r="H1" s="490" t="s">
        <v>2078</v>
      </c>
      <c r="I1" s="490" t="s">
        <v>2078</v>
      </c>
      <c r="J1" s="490" t="s">
        <v>2078</v>
      </c>
      <c r="K1" s="490" t="s">
        <v>2078</v>
      </c>
      <c r="L1" s="490" t="s">
        <v>2075</v>
      </c>
      <c r="M1" s="490" t="s">
        <v>2078</v>
      </c>
      <c r="N1" s="490" t="s">
        <v>2078</v>
      </c>
      <c r="O1" s="490" t="s">
        <v>2078</v>
      </c>
      <c r="P1" s="490" t="s">
        <v>2078</v>
      </c>
      <c r="Q1" s="490" t="s">
        <v>2078</v>
      </c>
      <c r="R1" s="490" t="s">
        <v>2075</v>
      </c>
    </row>
    <row r="2" spans="1:18" s="8" customFormat="1" ht="10.199999999999999">
      <c r="A2" s="238" t="s">
        <v>4824</v>
      </c>
      <c r="B2" s="234"/>
      <c r="C2" s="230"/>
      <c r="D2" s="227"/>
      <c r="E2" s="434"/>
      <c r="F2" s="227"/>
      <c r="G2" s="227"/>
      <c r="H2" s="227"/>
      <c r="I2" s="227"/>
      <c r="J2" s="227"/>
      <c r="K2" s="227"/>
      <c r="L2" s="227"/>
      <c r="M2" s="228"/>
      <c r="N2" s="227"/>
      <c r="O2" s="227"/>
      <c r="P2" s="227"/>
      <c r="Q2" s="227"/>
      <c r="R2" s="229"/>
    </row>
    <row r="3" spans="1:18" ht="147" customHeight="1">
      <c r="A3" s="625" t="s">
        <v>1166</v>
      </c>
      <c r="B3" s="625"/>
      <c r="C3" s="625"/>
      <c r="D3" s="625"/>
      <c r="E3" s="626"/>
      <c r="F3" s="1131" t="s">
        <v>4825</v>
      </c>
      <c r="G3" s="1132"/>
      <c r="H3" s="1131" t="s">
        <v>4826</v>
      </c>
      <c r="I3" s="1132"/>
      <c r="J3" s="1132"/>
      <c r="K3" s="1135"/>
      <c r="L3" s="627" t="s">
        <v>2952</v>
      </c>
      <c r="M3" s="628" t="str">
        <f>"Group-level error/warning messages:"&amp;"
"&amp;IF(VLOOKUP(LEFT($A3,6),MDI,20,0)=0,"",VLOOKUP(LEFT($A3,6),MDI,20,0))</f>
        <v>Group-level error/warning messages:
CYP61010 - Group rejected - No valid CYP202 group transmitted for this Care Activity Identifier. Care Activity Identifier=&lt;C610904&gt;
CYP61011 - Group rejected - More than one CYP610 provided for this Care Activity Identifier. Care Activity Identifier=&lt;C610904&gt;
CYP61012 - Group rejected - The patient identified by this Local Patient Identifier (Extended) in the CYP001 table is 19 years or older at the Reporting Period Start Date. Care Activity Identifier=&lt;C202904&gt; Care Contact Identifier=&lt;C202903&gt; Service Request Identifier=&lt;C201902&gt; Local Patient Identifier (Extended)=&lt;C101901&gt; Person Birth Date=&lt;C001060&gt; Reporting Period Start Date=&lt;C000040&gt;
CYP61013 - Group rejected - The CYP001 group transmitted for this Local Patient Identifier (Extended) has a blank Person Birth Date. Care Activity Identifier=&lt;C202904&gt; Care Contact Identifier=&lt;C202903&gt; Service Request Identifier=&lt;C201902&gt; Local Patient Identifier (Extended) =&lt;C101901&gt;</v>
      </c>
      <c r="N3" s="629"/>
      <c r="O3" s="629"/>
      <c r="P3" s="629"/>
      <c r="Q3" s="629"/>
      <c r="R3" s="630"/>
    </row>
    <row r="4" spans="1:18" ht="83.85" customHeight="1">
      <c r="A4" s="211" t="s">
        <v>2084</v>
      </c>
      <c r="B4" s="211" t="s">
        <v>2122</v>
      </c>
      <c r="C4" s="211" t="s">
        <v>162</v>
      </c>
      <c r="D4" s="211" t="s">
        <v>87</v>
      </c>
      <c r="E4" s="216" t="s">
        <v>116</v>
      </c>
      <c r="F4" s="216" t="s">
        <v>2092</v>
      </c>
      <c r="G4" s="211" t="s">
        <v>76</v>
      </c>
      <c r="H4" s="910" t="s">
        <v>2324</v>
      </c>
      <c r="I4" s="911"/>
      <c r="J4" s="911"/>
      <c r="K4" s="912"/>
      <c r="L4" s="213" t="s">
        <v>2124</v>
      </c>
      <c r="M4" s="211" t="s">
        <v>771</v>
      </c>
      <c r="N4" s="211" t="s">
        <v>2125</v>
      </c>
      <c r="O4" s="910" t="s">
        <v>2126</v>
      </c>
      <c r="P4" s="911"/>
      <c r="Q4" s="912"/>
      <c r="R4" s="211" t="s">
        <v>2115</v>
      </c>
    </row>
    <row r="5" spans="1:18" ht="41.25" customHeight="1">
      <c r="A5" s="211"/>
      <c r="B5" s="211"/>
      <c r="C5" s="211"/>
      <c r="D5" s="211"/>
      <c r="E5" s="216"/>
      <c r="F5" s="211"/>
      <c r="G5" s="211"/>
      <c r="H5" s="216" t="s">
        <v>2127</v>
      </c>
      <c r="I5" s="216" t="s">
        <v>2128</v>
      </c>
      <c r="J5" s="216" t="s">
        <v>2129</v>
      </c>
      <c r="K5" s="216" t="s">
        <v>767</v>
      </c>
      <c r="L5" s="213"/>
      <c r="M5" s="211"/>
      <c r="N5" s="211" t="s">
        <v>2130</v>
      </c>
      <c r="O5" s="211" t="s">
        <v>2131</v>
      </c>
      <c r="P5" s="211" t="s">
        <v>2132</v>
      </c>
      <c r="Q5" s="211" t="s">
        <v>2133</v>
      </c>
      <c r="R5" s="211"/>
    </row>
    <row r="6" spans="1:18" s="8" customFormat="1" ht="108" customHeight="1">
      <c r="A6" s="195" t="s">
        <v>4827</v>
      </c>
      <c r="B6" s="91" t="s">
        <v>978</v>
      </c>
      <c r="C6" s="321" t="s">
        <v>4105</v>
      </c>
      <c r="D6" s="58" t="s">
        <v>4828</v>
      </c>
      <c r="E6" s="49" t="s">
        <v>146</v>
      </c>
      <c r="F6" s="58"/>
      <c r="G6" s="83"/>
      <c r="H6" s="49" t="s">
        <v>2138</v>
      </c>
      <c r="I6" s="49" t="s">
        <v>2138</v>
      </c>
      <c r="J6" s="49" t="s">
        <v>25</v>
      </c>
      <c r="K6" s="58" t="s">
        <v>1294</v>
      </c>
      <c r="L6" s="39" t="s">
        <v>1148</v>
      </c>
      <c r="M6" s="64" t="str">
        <f>IF(VLOOKUP($A6,MDI,20,0)=0,"",VLOOKUP($A6,MDI,20,0))</f>
        <v>CYP61003 - Record rejected - Care Activity Identifier is blank.
CYP61004 - Record rejected - Care Activity Identifier has incorrect data format. Care Activity Identifier=&lt;C610904&gt;</v>
      </c>
      <c r="N6" s="78"/>
      <c r="O6" s="39" t="s">
        <v>2140</v>
      </c>
      <c r="P6" s="108" t="s">
        <v>2140</v>
      </c>
      <c r="Q6" s="108" t="s">
        <v>2140</v>
      </c>
      <c r="R6" s="108" t="s">
        <v>3713</v>
      </c>
    </row>
    <row r="7" spans="1:18" s="8" customFormat="1" ht="30.75" customHeight="1">
      <c r="A7" s="999" t="s">
        <v>4829</v>
      </c>
      <c r="B7" s="1002" t="s">
        <v>4830</v>
      </c>
      <c r="C7" s="1002" t="s">
        <v>4831</v>
      </c>
      <c r="D7" s="921" t="s">
        <v>4832</v>
      </c>
      <c r="E7" s="927" t="s">
        <v>1213</v>
      </c>
      <c r="F7" s="49" t="s">
        <v>2339</v>
      </c>
      <c r="G7" s="58" t="s">
        <v>4833</v>
      </c>
      <c r="H7" s="927" t="s">
        <v>2138</v>
      </c>
      <c r="I7" s="927" t="s">
        <v>2138</v>
      </c>
      <c r="J7" s="927" t="s">
        <v>2148</v>
      </c>
      <c r="K7" s="921" t="s">
        <v>1294</v>
      </c>
      <c r="L7" s="927" t="s">
        <v>1148</v>
      </c>
      <c r="M7" s="921" t="str">
        <f>IF(VLOOKUP($A7,MDI,20,0)=0,"",VLOOKUP($A7,MDI,20,0))</f>
        <v>CYP61005 - Record rejected - Breastfeeding Status is blank. Care Activity Identifier=&lt;C610904&gt; Care Contact Identifier=&lt;C202903&gt; Service Request Identifier=&lt;C201902&gt; Local Patient Identifier (Extended)=&lt;C101901&gt;
CYP61006 - Record rejected - Breastfeeding Status has incorrect data format. Care Activity Identifier=&lt;C610904&gt; Care Contact Identifier=&lt;C202903&gt; Service Request Identifier=&lt;C201902&gt; Local Patient Identifier (Extended)=&lt;C101901&gt;
CYP61007 - Warning - Breastfeeding Status contains an invalid national code. Care Activity Identifier=&lt;C610904&gt; Care Contact Identifier=&lt;C202903&gt; Service Request Identifier=&lt;C201902&gt; Local Patient Identifier (Extended)=&lt;C101901&gt; Breastfeeding Status=&lt;C610010&gt;</v>
      </c>
      <c r="N7" s="945"/>
      <c r="O7" s="942" t="s">
        <v>2140</v>
      </c>
      <c r="P7" s="942" t="s">
        <v>2140</v>
      </c>
      <c r="Q7" s="942" t="s">
        <v>2140</v>
      </c>
      <c r="R7" s="942" t="s">
        <v>32</v>
      </c>
    </row>
    <row r="8" spans="1:18" s="8" customFormat="1" ht="30.75" customHeight="1">
      <c r="A8" s="1000" t="e">
        <v>#N/A</v>
      </c>
      <c r="B8" s="1003" t="e">
        <v>#N/A</v>
      </c>
      <c r="C8" s="1003" t="e">
        <v>#N/A</v>
      </c>
      <c r="D8" s="922" t="e">
        <v>#N/A</v>
      </c>
      <c r="E8" s="928" t="e">
        <v>#N/A</v>
      </c>
      <c r="F8" s="49" t="s">
        <v>2342</v>
      </c>
      <c r="G8" s="58" t="s">
        <v>4834</v>
      </c>
      <c r="H8" s="928" t="e">
        <v>#N/A</v>
      </c>
      <c r="I8" s="928" t="e">
        <v>#N/A</v>
      </c>
      <c r="J8" s="928" t="e">
        <v>#N/A</v>
      </c>
      <c r="K8" s="922" t="e">
        <v>#N/A</v>
      </c>
      <c r="L8" s="928" t="e">
        <v>#N/A</v>
      </c>
      <c r="M8" s="922" t="e">
        <f>IF(VLOOKUP($A8,MDI,20,0)=0,"",VLOOKUP($A8,MDI,20,0))</f>
        <v>#N/A</v>
      </c>
      <c r="N8" s="946"/>
      <c r="O8" s="944"/>
      <c r="P8" s="944"/>
      <c r="Q8" s="944"/>
      <c r="R8" s="944"/>
    </row>
    <row r="9" spans="1:18" s="8" customFormat="1" ht="30.75" customHeight="1">
      <c r="A9" s="1001" t="e">
        <v>#N/A</v>
      </c>
      <c r="B9" s="828" t="e">
        <v>#N/A</v>
      </c>
      <c r="C9" s="828" t="e">
        <v>#N/A</v>
      </c>
      <c r="D9" s="923" t="e">
        <v>#N/A</v>
      </c>
      <c r="E9" s="929" t="e">
        <v>#N/A</v>
      </c>
      <c r="F9" s="49" t="s">
        <v>2344</v>
      </c>
      <c r="G9" s="58" t="s">
        <v>4835</v>
      </c>
      <c r="H9" s="929" t="e">
        <v>#N/A</v>
      </c>
      <c r="I9" s="929" t="e">
        <v>#N/A</v>
      </c>
      <c r="J9" s="929" t="e">
        <v>#N/A</v>
      </c>
      <c r="K9" s="923" t="e">
        <v>#N/A</v>
      </c>
      <c r="L9" s="929" t="e">
        <v>#N/A</v>
      </c>
      <c r="M9" s="923" t="e">
        <f>IF(VLOOKUP($A9,MDI,20,0)=0,"",VLOOKUP($A9,MDI,20,0))</f>
        <v>#N/A</v>
      </c>
      <c r="N9" s="947"/>
      <c r="O9" s="943"/>
      <c r="P9" s="943"/>
      <c r="Q9" s="943"/>
      <c r="R9" s="943"/>
    </row>
    <row r="10" spans="1:18" s="8" customFormat="1" ht="30.6">
      <c r="A10" s="191" t="s">
        <v>4836</v>
      </c>
      <c r="B10" s="191" t="s">
        <v>2174</v>
      </c>
      <c r="C10" s="318" t="s">
        <v>2175</v>
      </c>
      <c r="D10" s="124" t="s">
        <v>2176</v>
      </c>
      <c r="E10" s="125" t="s">
        <v>2177</v>
      </c>
      <c r="F10" s="33"/>
      <c r="G10" s="34"/>
      <c r="H10" s="34"/>
      <c r="I10" s="34"/>
      <c r="J10" s="34"/>
      <c r="K10" s="34"/>
      <c r="L10" s="130" t="s">
        <v>1027</v>
      </c>
      <c r="M10" s="135"/>
      <c r="N10" s="124" t="s">
        <v>2178</v>
      </c>
      <c r="O10" s="126" t="s">
        <v>2179</v>
      </c>
      <c r="P10" s="126" t="s">
        <v>2179</v>
      </c>
      <c r="Q10" s="126" t="s">
        <v>2140</v>
      </c>
      <c r="R10" s="123" t="s">
        <v>2180</v>
      </c>
    </row>
    <row r="11" spans="1:18" s="8" customFormat="1" ht="72.75" customHeight="1">
      <c r="A11" s="192" t="s">
        <v>951</v>
      </c>
      <c r="B11" s="194" t="s">
        <v>822</v>
      </c>
      <c r="C11" s="194" t="s">
        <v>2580</v>
      </c>
      <c r="D11" s="174" t="s">
        <v>2581</v>
      </c>
      <c r="E11" s="252" t="s">
        <v>824</v>
      </c>
      <c r="F11" s="33"/>
      <c r="G11" s="34"/>
      <c r="H11" s="34"/>
      <c r="I11" s="34"/>
      <c r="J11" s="34"/>
      <c r="K11" s="34"/>
      <c r="L11" s="32" t="s">
        <v>1027</v>
      </c>
      <c r="M11" s="34"/>
      <c r="N11" s="174" t="s">
        <v>2582</v>
      </c>
      <c r="O11" s="136" t="s">
        <v>2179</v>
      </c>
      <c r="P11" s="136" t="s">
        <v>2140</v>
      </c>
      <c r="Q11" s="137" t="s">
        <v>2140</v>
      </c>
      <c r="R11" s="252" t="s">
        <v>42</v>
      </c>
    </row>
    <row r="12" spans="1:18" s="8" customFormat="1" ht="48" customHeight="1">
      <c r="A12" s="192" t="s">
        <v>952</v>
      </c>
      <c r="B12" s="194" t="s">
        <v>953</v>
      </c>
      <c r="C12" s="194" t="s">
        <v>4837</v>
      </c>
      <c r="D12" s="124" t="s">
        <v>2183</v>
      </c>
      <c r="E12" s="125" t="s">
        <v>829</v>
      </c>
      <c r="F12" s="33"/>
      <c r="G12" s="34"/>
      <c r="H12" s="34"/>
      <c r="I12" s="34"/>
      <c r="J12" s="34"/>
      <c r="K12" s="34"/>
      <c r="L12" s="130" t="s">
        <v>1027</v>
      </c>
      <c r="M12" s="135"/>
      <c r="N12" s="124" t="s">
        <v>2184</v>
      </c>
      <c r="O12" s="126" t="s">
        <v>2179</v>
      </c>
      <c r="P12" s="126" t="s">
        <v>2140</v>
      </c>
      <c r="Q12" s="126" t="s">
        <v>2140</v>
      </c>
      <c r="R12" s="123" t="s">
        <v>42</v>
      </c>
    </row>
    <row r="13" spans="1:18" s="8" customFormat="1" ht="45" customHeight="1">
      <c r="A13" s="192" t="s">
        <v>4838</v>
      </c>
      <c r="B13" s="194" t="s">
        <v>2143</v>
      </c>
      <c r="C13" s="194" t="s">
        <v>2144</v>
      </c>
      <c r="D13" s="128" t="s">
        <v>2585</v>
      </c>
      <c r="E13" s="32" t="s">
        <v>2586</v>
      </c>
      <c r="F13" s="131"/>
      <c r="G13" s="34"/>
      <c r="H13" s="34"/>
      <c r="I13" s="34"/>
      <c r="J13" s="34"/>
      <c r="K13" s="34"/>
      <c r="L13" s="32" t="s">
        <v>1027</v>
      </c>
      <c r="M13" s="34"/>
      <c r="N13" s="128" t="s">
        <v>2587</v>
      </c>
      <c r="O13" s="136" t="s">
        <v>2179</v>
      </c>
      <c r="P13" s="136" t="s">
        <v>2140</v>
      </c>
      <c r="Q13" s="136" t="s">
        <v>2140</v>
      </c>
      <c r="R13" s="123" t="s">
        <v>2192</v>
      </c>
    </row>
    <row r="14" spans="1:18" s="8" customFormat="1" ht="45" customHeight="1">
      <c r="A14" s="192" t="s">
        <v>4839</v>
      </c>
      <c r="B14" s="194" t="s">
        <v>2589</v>
      </c>
      <c r="C14" s="194" t="s">
        <v>2590</v>
      </c>
      <c r="D14" s="128" t="s">
        <v>2591</v>
      </c>
      <c r="E14" s="32" t="s">
        <v>2592</v>
      </c>
      <c r="F14" s="33"/>
      <c r="G14" s="34"/>
      <c r="H14" s="34"/>
      <c r="I14" s="34"/>
      <c r="J14" s="34"/>
      <c r="K14" s="34"/>
      <c r="L14" s="32" t="s">
        <v>1027</v>
      </c>
      <c r="M14" s="32"/>
      <c r="N14" s="128" t="s">
        <v>2593</v>
      </c>
      <c r="O14" s="136" t="s">
        <v>2179</v>
      </c>
      <c r="P14" s="136" t="s">
        <v>2179</v>
      </c>
      <c r="Q14" s="136" t="s">
        <v>2140</v>
      </c>
      <c r="R14" s="136" t="s">
        <v>2180</v>
      </c>
    </row>
    <row r="15" spans="1:18" s="8" customFormat="1" ht="48.75" customHeight="1">
      <c r="A15" s="192" t="s">
        <v>949</v>
      </c>
      <c r="B15" s="194" t="s">
        <v>816</v>
      </c>
      <c r="C15" s="194" t="s">
        <v>2185</v>
      </c>
      <c r="D15" s="128" t="s">
        <v>2186</v>
      </c>
      <c r="E15" s="32" t="s">
        <v>818</v>
      </c>
      <c r="F15" s="33"/>
      <c r="G15" s="34"/>
      <c r="H15" s="34"/>
      <c r="I15" s="34"/>
      <c r="J15" s="34"/>
      <c r="K15" s="34"/>
      <c r="L15" s="32" t="s">
        <v>1027</v>
      </c>
      <c r="M15" s="34"/>
      <c r="N15" s="128" t="s">
        <v>2187</v>
      </c>
      <c r="O15" s="136" t="s">
        <v>2179</v>
      </c>
      <c r="P15" s="136" t="s">
        <v>2140</v>
      </c>
      <c r="Q15" s="136" t="s">
        <v>2140</v>
      </c>
      <c r="R15" s="123" t="s">
        <v>42</v>
      </c>
    </row>
    <row r="16" spans="1:18" s="8" customFormat="1" ht="51" customHeight="1">
      <c r="A16" s="194" t="s">
        <v>4840</v>
      </c>
      <c r="B16" s="194" t="s">
        <v>4170</v>
      </c>
      <c r="C16" s="194" t="s">
        <v>4171</v>
      </c>
      <c r="D16" s="128" t="s">
        <v>4172</v>
      </c>
      <c r="E16" s="32" t="s">
        <v>2995</v>
      </c>
      <c r="F16" s="33"/>
      <c r="G16" s="34"/>
      <c r="H16" s="34"/>
      <c r="I16" s="34"/>
      <c r="J16" s="34"/>
      <c r="K16" s="34"/>
      <c r="L16" s="32" t="s">
        <v>1027</v>
      </c>
      <c r="M16" s="34"/>
      <c r="N16" s="128" t="s">
        <v>4173</v>
      </c>
      <c r="O16" s="136" t="s">
        <v>2179</v>
      </c>
      <c r="P16" s="136" t="s">
        <v>2140</v>
      </c>
      <c r="Q16" s="137" t="s">
        <v>2140</v>
      </c>
      <c r="R16" s="123" t="s">
        <v>2192</v>
      </c>
    </row>
    <row r="17" spans="1:18" s="8" customFormat="1" ht="109.5" customHeight="1">
      <c r="A17" s="194" t="s">
        <v>4841</v>
      </c>
      <c r="B17" s="194" t="s">
        <v>4842</v>
      </c>
      <c r="C17" s="194" t="s">
        <v>4843</v>
      </c>
      <c r="D17" s="128" t="s">
        <v>4844</v>
      </c>
      <c r="E17" s="32" t="s">
        <v>2649</v>
      </c>
      <c r="F17" s="33"/>
      <c r="G17" s="34"/>
      <c r="H17" s="34"/>
      <c r="I17" s="34"/>
      <c r="J17" s="34"/>
      <c r="K17" s="34"/>
      <c r="L17" s="32" t="s">
        <v>1027</v>
      </c>
      <c r="M17" s="32"/>
      <c r="N17" s="128" t="s">
        <v>4075</v>
      </c>
      <c r="O17" s="32" t="s">
        <v>2179</v>
      </c>
      <c r="P17" s="136" t="s">
        <v>2140</v>
      </c>
      <c r="Q17" s="136" t="s">
        <v>2179</v>
      </c>
      <c r="R17" s="123" t="s">
        <v>2612</v>
      </c>
    </row>
    <row r="18" spans="1:18" ht="116.25" customHeight="1">
      <c r="A18" s="192" t="s">
        <v>4845</v>
      </c>
      <c r="B18" s="192" t="s">
        <v>4846</v>
      </c>
      <c r="C18" s="192" t="s">
        <v>4847</v>
      </c>
      <c r="D18" s="128" t="s">
        <v>4848</v>
      </c>
      <c r="E18" s="32" t="s">
        <v>1644</v>
      </c>
      <c r="F18" s="316"/>
      <c r="G18" s="316"/>
      <c r="H18" s="316"/>
      <c r="I18" s="316"/>
      <c r="J18" s="316"/>
      <c r="K18" s="316"/>
      <c r="L18" s="32" t="s">
        <v>1027</v>
      </c>
      <c r="M18" s="316"/>
      <c r="N18" s="128" t="s">
        <v>4849</v>
      </c>
      <c r="O18" s="32" t="s">
        <v>2179</v>
      </c>
      <c r="P18" s="32" t="s">
        <v>2140</v>
      </c>
      <c r="Q18" s="32" t="s">
        <v>2140</v>
      </c>
      <c r="R18" s="123" t="s">
        <v>2612</v>
      </c>
    </row>
    <row r="19" spans="1:18" ht="80.25" customHeight="1">
      <c r="A19" s="192" t="s">
        <v>4850</v>
      </c>
      <c r="B19" s="312" t="s">
        <v>804</v>
      </c>
      <c r="C19" s="317" t="s">
        <v>2201</v>
      </c>
      <c r="D19" s="305" t="s">
        <v>2202</v>
      </c>
      <c r="E19" s="304" t="s">
        <v>806</v>
      </c>
      <c r="F19" s="305"/>
      <c r="G19" s="304"/>
      <c r="H19" s="304"/>
      <c r="I19" s="304"/>
      <c r="J19" s="304"/>
      <c r="K19" s="304"/>
      <c r="L19" s="32" t="s">
        <v>1027</v>
      </c>
      <c r="M19" s="304"/>
      <c r="N19" s="305" t="s">
        <v>4252</v>
      </c>
      <c r="O19" s="136" t="s">
        <v>2179</v>
      </c>
      <c r="P19" s="136" t="s">
        <v>2179</v>
      </c>
      <c r="Q19" s="136" t="s">
        <v>2140</v>
      </c>
      <c r="R19" s="123" t="s">
        <v>2141</v>
      </c>
    </row>
    <row r="20" spans="1:18" ht="24" customHeight="1">
      <c r="A20" s="964" t="s">
        <v>4851</v>
      </c>
      <c r="B20" s="964" t="s">
        <v>4852</v>
      </c>
      <c r="C20" s="964" t="s">
        <v>4853</v>
      </c>
      <c r="D20" s="1102" t="s">
        <v>2709</v>
      </c>
      <c r="E20" s="961" t="s">
        <v>2690</v>
      </c>
      <c r="F20" s="128" t="s">
        <v>2710</v>
      </c>
      <c r="G20" s="485" t="s">
        <v>2711</v>
      </c>
      <c r="H20" s="1107"/>
      <c r="I20" s="1107"/>
      <c r="J20" s="1107"/>
      <c r="K20" s="1107"/>
      <c r="L20" s="1103" t="s">
        <v>1027</v>
      </c>
      <c r="M20" s="1107"/>
      <c r="N20" s="1102" t="s">
        <v>4854</v>
      </c>
      <c r="O20" s="1103" t="s">
        <v>2179</v>
      </c>
      <c r="P20" s="1103" t="s">
        <v>2140</v>
      </c>
      <c r="Q20" s="1103" t="s">
        <v>2140</v>
      </c>
      <c r="R20" s="1103" t="s">
        <v>2180</v>
      </c>
    </row>
    <row r="21" spans="1:18" ht="22.5" customHeight="1">
      <c r="A21" s="964"/>
      <c r="B21" s="964"/>
      <c r="C21" s="964"/>
      <c r="D21" s="1102"/>
      <c r="E21" s="961"/>
      <c r="F21" s="128" t="s">
        <v>2713</v>
      </c>
      <c r="G21" s="485" t="s">
        <v>2714</v>
      </c>
      <c r="H21" s="1107"/>
      <c r="I21" s="1107"/>
      <c r="J21" s="1107"/>
      <c r="K21" s="1107"/>
      <c r="L21" s="1103"/>
      <c r="M21" s="1107"/>
      <c r="N21" s="1102"/>
      <c r="O21" s="1103"/>
      <c r="P21" s="1103"/>
      <c r="Q21" s="1103"/>
      <c r="R21" s="1103"/>
    </row>
    <row r="22" spans="1:18" ht="12.75" customHeight="1">
      <c r="A22" s="964"/>
      <c r="B22" s="964"/>
      <c r="C22" s="964"/>
      <c r="D22" s="1102"/>
      <c r="E22" s="961"/>
      <c r="F22" s="128" t="s">
        <v>2715</v>
      </c>
      <c r="G22" s="485" t="s">
        <v>2716</v>
      </c>
      <c r="H22" s="1107"/>
      <c r="I22" s="1107"/>
      <c r="J22" s="1107"/>
      <c r="K22" s="1107"/>
      <c r="L22" s="1103"/>
      <c r="M22" s="1107"/>
      <c r="N22" s="1102"/>
      <c r="O22" s="1103"/>
      <c r="P22" s="1103"/>
      <c r="Q22" s="1103"/>
      <c r="R22" s="1103"/>
    </row>
    <row r="23" spans="1:18" ht="21.75" customHeight="1">
      <c r="A23" s="964"/>
      <c r="B23" s="964"/>
      <c r="C23" s="964"/>
      <c r="D23" s="1102"/>
      <c r="E23" s="961"/>
      <c r="F23" s="128" t="s">
        <v>2717</v>
      </c>
      <c r="G23" s="485" t="s">
        <v>2718</v>
      </c>
      <c r="H23" s="1107"/>
      <c r="I23" s="1107"/>
      <c r="J23" s="1107"/>
      <c r="K23" s="1107"/>
      <c r="L23" s="1103"/>
      <c r="M23" s="1107"/>
      <c r="N23" s="1102"/>
      <c r="O23" s="1103"/>
      <c r="P23" s="1103"/>
      <c r="Q23" s="1103"/>
      <c r="R23" s="1103"/>
    </row>
    <row r="24" spans="1:18">
      <c r="A24" s="238" t="s">
        <v>4855</v>
      </c>
      <c r="B24" s="234"/>
      <c r="C24" s="230"/>
      <c r="D24" s="227"/>
      <c r="E24" s="434"/>
      <c r="F24" s="227"/>
      <c r="G24" s="227"/>
      <c r="H24" s="227"/>
      <c r="I24" s="227"/>
      <c r="J24" s="227"/>
      <c r="K24" s="227"/>
      <c r="L24" s="227"/>
      <c r="M24" s="227"/>
      <c r="N24" s="227"/>
      <c r="O24" s="227"/>
      <c r="P24" s="227"/>
      <c r="Q24" s="227"/>
      <c r="R24" s="229"/>
    </row>
  </sheetData>
  <sortState xmlns:xlrd2="http://schemas.microsoft.com/office/spreadsheetml/2017/richdata2" ref="A11:R20">
    <sortCondition ref="A11:A20"/>
  </sortState>
  <mergeCells count="36">
    <mergeCell ref="A20:A23"/>
    <mergeCell ref="B20:B23"/>
    <mergeCell ref="C20:C23"/>
    <mergeCell ref="D20:D23"/>
    <mergeCell ref="K20:K23"/>
    <mergeCell ref="R7:R9"/>
    <mergeCell ref="Q7:Q9"/>
    <mergeCell ref="P7:P9"/>
    <mergeCell ref="O7:O9"/>
    <mergeCell ref="E20:E23"/>
    <mergeCell ref="H20:H23"/>
    <mergeCell ref="I20:I23"/>
    <mergeCell ref="J20:J23"/>
    <mergeCell ref="L20:L23"/>
    <mergeCell ref="M20:M23"/>
    <mergeCell ref="R20:R23"/>
    <mergeCell ref="N20:N23"/>
    <mergeCell ref="O20:O23"/>
    <mergeCell ref="P20:P23"/>
    <mergeCell ref="Q20:Q23"/>
    <mergeCell ref="D7:D9"/>
    <mergeCell ref="N7:N9"/>
    <mergeCell ref="A7:A9"/>
    <mergeCell ref="B7:B9"/>
    <mergeCell ref="H7:H9"/>
    <mergeCell ref="M7:M9"/>
    <mergeCell ref="I7:I9"/>
    <mergeCell ref="J7:J9"/>
    <mergeCell ref="K7:K9"/>
    <mergeCell ref="L7:L9"/>
    <mergeCell ref="C7:C9"/>
    <mergeCell ref="O4:Q4"/>
    <mergeCell ref="H3:K3"/>
    <mergeCell ref="H4:K4"/>
    <mergeCell ref="E7:E9"/>
    <mergeCell ref="F3:G3"/>
  </mergeCells>
  <pageMargins left="0.25" right="0.25" top="0.75" bottom="0.75" header="0.3" footer="0.3"/>
  <pageSetup paperSize="8" scale="21" fitToHeight="0" orientation="landscape" r:id="rId1"/>
  <ignoredErrors>
    <ignoredError sqref="F22" twoDigitTextYear="1"/>
  </ignoredErrors>
  <extLst>
    <ext xmlns:x14="http://schemas.microsoft.com/office/spreadsheetml/2009/9/main" uri="{78C0D931-6437-407d-A8EE-F0AAD7539E65}">
      <x14:conditionalFormattings>
        <x14:conditionalFormatting xmlns:xm="http://schemas.microsoft.com/office/excel/2006/main">
          <x14:cfRule type="expression" priority="1" stopIfTrue="1" id="{5A2FDBA1-5401-44C7-A657-F0ED2FE79E37}">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7ECFE475-9F9B-4BEA-B5A1-D20FE22E3472}">
            <xm:f>'C:\Windows\system32\IC.Green.Net\IC_User_DFS\Users\deel1\Desktop\[Maternity Services Data Set Technical Output Specification.xlsm]MAT101Booking'!#REF!=yes</xm:f>
            <x14:dxf>
              <fill>
                <patternFill>
                  <bgColor indexed="43"/>
                </patternFill>
              </fill>
            </x14:dxf>
          </x14:cfRule>
          <xm:sqref>N10</xm:sqref>
        </x14:conditionalFormatting>
        <x14:conditionalFormatting xmlns:xm="http://schemas.microsoft.com/office/excel/2006/main">
          <x14:cfRule type="expression" priority="5" stopIfTrue="1" id="{38C848DE-0551-4C37-8417-CAB5BFB708F8}">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6689F38D-61C3-484F-BD9D-6DCE8C50261A}">
            <xm:f>'C:\Windows\system32\IC.Green.Net\IC_User_DFS\Users\deel1\Desktop\[Maternity Services Data Set Technical Output Specification.xlsm]MAT101Booking'!#REF!=yes</xm:f>
            <x14:dxf>
              <fill>
                <patternFill>
                  <bgColor indexed="43"/>
                </patternFill>
              </fill>
            </x14:dxf>
          </x14:cfRule>
          <xm:sqref>N11</xm:sqref>
        </x14:conditionalFormatting>
        <x14:conditionalFormatting xmlns:xm="http://schemas.microsoft.com/office/excel/2006/main">
          <x14:cfRule type="expression" priority="3" stopIfTrue="1" id="{5A20A295-DE44-4291-A147-3E6D8C5113D8}">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11F4636F-7B4B-4514-AF02-C804199663B5}">
            <xm:f>'C:\Windows\system32\IC.Green.Net\IC_User_DFS\Users\deel1\Desktop\[Maternity Services Data Set Technical Output Specification.xlsm]MAT101Booking'!#REF!=yes</xm:f>
            <x14:dxf>
              <fill>
                <patternFill>
                  <bgColor indexed="43"/>
                </patternFill>
              </fill>
            </x14:dxf>
          </x14:cfRule>
          <xm:sqref>N12</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9">
    <tabColor theme="6" tint="0.39997558519241921"/>
    <pageSetUpPr fitToPage="1"/>
  </sheetPr>
  <dimension ref="A1:R53"/>
  <sheetViews>
    <sheetView zoomScaleNormal="100" workbookViewId="0"/>
  </sheetViews>
  <sheetFormatPr defaultColWidth="13.21875" defaultRowHeight="13.2"/>
  <cols>
    <col min="1" max="1" width="9.44140625" customWidth="1"/>
    <col min="2" max="2" width="16.44140625" customWidth="1"/>
    <col min="3" max="3" width="13.21875" customWidth="1"/>
    <col min="4" max="4" width="30.77734375" customWidth="1"/>
    <col min="5" max="5" width="14" style="12" customWidth="1"/>
    <col min="6" max="6" width="10.77734375" customWidth="1"/>
    <col min="7" max="7" width="30.77734375" customWidth="1"/>
    <col min="8" max="9" width="11.5546875" customWidth="1"/>
    <col min="10" max="10" width="10.21875" customWidth="1"/>
    <col min="11" max="11" width="32.77734375" customWidth="1"/>
    <col min="12" max="12" width="14.21875" style="7" customWidth="1"/>
    <col min="13" max="13" width="92.5546875" customWidth="1"/>
    <col min="14" max="14" width="43.77734375" customWidth="1"/>
    <col min="15" max="15" width="13.77734375" customWidth="1"/>
    <col min="16" max="16" width="12.5546875" customWidth="1"/>
    <col min="17" max="17" width="13.77734375" customWidth="1"/>
    <col min="18" max="18" width="13.21875" customWidth="1"/>
  </cols>
  <sheetData>
    <row r="1" spans="1:18" s="490" customFormat="1">
      <c r="A1" s="490" t="s">
        <v>2075</v>
      </c>
      <c r="B1" s="490" t="s">
        <v>2075</v>
      </c>
      <c r="C1" s="490" t="s">
        <v>2075</v>
      </c>
      <c r="D1" s="490" t="s">
        <v>2075</v>
      </c>
      <c r="E1" s="490" t="s">
        <v>2075</v>
      </c>
      <c r="F1" s="490" t="s">
        <v>2075</v>
      </c>
      <c r="G1" s="490" t="s">
        <v>2075</v>
      </c>
      <c r="H1" s="490" t="s">
        <v>2078</v>
      </c>
      <c r="I1" s="490" t="s">
        <v>2078</v>
      </c>
      <c r="J1" s="490" t="s">
        <v>2078</v>
      </c>
      <c r="K1" s="490" t="s">
        <v>2078</v>
      </c>
      <c r="L1" s="490" t="s">
        <v>2075</v>
      </c>
      <c r="M1" s="490" t="s">
        <v>2078</v>
      </c>
      <c r="N1" s="490" t="s">
        <v>2078</v>
      </c>
      <c r="O1" s="490" t="s">
        <v>2078</v>
      </c>
      <c r="P1" s="490" t="s">
        <v>2078</v>
      </c>
      <c r="Q1" s="490" t="s">
        <v>2078</v>
      </c>
      <c r="R1" s="490" t="s">
        <v>2075</v>
      </c>
    </row>
    <row r="2" spans="1:18" s="8" customFormat="1" ht="10.199999999999999">
      <c r="A2" s="238" t="s">
        <v>4856</v>
      </c>
      <c r="B2" s="234"/>
      <c r="C2" s="230"/>
      <c r="D2" s="227"/>
      <c r="E2" s="434"/>
      <c r="F2" s="227"/>
      <c r="G2" s="227"/>
      <c r="H2" s="227"/>
      <c r="I2" s="227"/>
      <c r="J2" s="227"/>
      <c r="K2" s="227"/>
      <c r="L2" s="227"/>
      <c r="M2" s="228"/>
      <c r="N2" s="227"/>
      <c r="O2" s="227"/>
      <c r="P2" s="227"/>
      <c r="Q2" s="227"/>
      <c r="R2" s="229"/>
    </row>
    <row r="3" spans="1:18" ht="105.75" customHeight="1">
      <c r="A3" s="625" t="s">
        <v>267</v>
      </c>
      <c r="B3" s="625"/>
      <c r="C3" s="625"/>
      <c r="D3" s="625"/>
      <c r="E3" s="626"/>
      <c r="F3" s="1131" t="s">
        <v>4857</v>
      </c>
      <c r="G3" s="1135"/>
      <c r="H3" s="1131" t="s">
        <v>4858</v>
      </c>
      <c r="I3" s="1132"/>
      <c r="J3" s="1132"/>
      <c r="K3" s="1135"/>
      <c r="L3" s="627" t="s">
        <v>2952</v>
      </c>
      <c r="M3" s="628" t="str">
        <f>"Group-level error/warning messages:"&amp;"
"&amp;IF(VLOOKUP(LEFT($A3,6),MDI,20,0)=0,"",VLOOKUP(LEFT($A3,6),MDI,20,0))</f>
        <v>Group-level error/warning messages:
CYP61110 - Group rejected - No valid CYP202 group transmitted for this Care Activity Identifier. Care Activity Identifier=&lt;C611904&gt;
CYP61114 - Group rejected - More than one CYP611 provided for this Care Activity Identifier. Care Activity Identifier=&lt;C611904&gt;</v>
      </c>
      <c r="N3" s="629"/>
      <c r="O3" s="629"/>
      <c r="P3" s="629"/>
      <c r="Q3" s="629"/>
      <c r="R3" s="630"/>
    </row>
    <row r="4" spans="1:18" ht="83.85" customHeight="1">
      <c r="A4" s="211" t="s">
        <v>2084</v>
      </c>
      <c r="B4" s="211" t="s">
        <v>2122</v>
      </c>
      <c r="C4" s="211" t="s">
        <v>162</v>
      </c>
      <c r="D4" s="211" t="s">
        <v>87</v>
      </c>
      <c r="E4" s="216" t="s">
        <v>116</v>
      </c>
      <c r="F4" s="216" t="s">
        <v>2092</v>
      </c>
      <c r="G4" s="211" t="s">
        <v>76</v>
      </c>
      <c r="H4" s="910" t="s">
        <v>2324</v>
      </c>
      <c r="I4" s="911"/>
      <c r="J4" s="911"/>
      <c r="K4" s="912"/>
      <c r="L4" s="213" t="s">
        <v>2124</v>
      </c>
      <c r="M4" s="211" t="s">
        <v>771</v>
      </c>
      <c r="N4" s="211" t="s">
        <v>2125</v>
      </c>
      <c r="O4" s="910" t="s">
        <v>2126</v>
      </c>
      <c r="P4" s="911"/>
      <c r="Q4" s="912"/>
      <c r="R4" s="211" t="s">
        <v>2115</v>
      </c>
    </row>
    <row r="5" spans="1:18" ht="41.25" customHeight="1">
      <c r="A5" s="211"/>
      <c r="B5" s="211"/>
      <c r="C5" s="211"/>
      <c r="D5" s="211"/>
      <c r="E5" s="216"/>
      <c r="F5" s="211"/>
      <c r="G5" s="211"/>
      <c r="H5" s="216" t="s">
        <v>2127</v>
      </c>
      <c r="I5" s="216" t="s">
        <v>2128</v>
      </c>
      <c r="J5" s="216" t="s">
        <v>2129</v>
      </c>
      <c r="K5" s="216" t="s">
        <v>767</v>
      </c>
      <c r="L5" s="213"/>
      <c r="M5" s="211"/>
      <c r="N5" s="211" t="s">
        <v>2130</v>
      </c>
      <c r="O5" s="211" t="s">
        <v>2131</v>
      </c>
      <c r="P5" s="211" t="s">
        <v>2132</v>
      </c>
      <c r="Q5" s="211" t="s">
        <v>2133</v>
      </c>
      <c r="R5" s="211"/>
    </row>
    <row r="6" spans="1:18" s="8" customFormat="1" ht="105.75" customHeight="1">
      <c r="A6" s="195" t="s">
        <v>4859</v>
      </c>
      <c r="B6" s="91" t="s">
        <v>978</v>
      </c>
      <c r="C6" s="321" t="s">
        <v>4105</v>
      </c>
      <c r="D6" s="58" t="s">
        <v>4828</v>
      </c>
      <c r="E6" s="49" t="s">
        <v>146</v>
      </c>
      <c r="F6" s="58"/>
      <c r="G6" s="83"/>
      <c r="H6" s="49" t="s">
        <v>2138</v>
      </c>
      <c r="I6" s="49" t="s">
        <v>2138</v>
      </c>
      <c r="J6" s="49" t="s">
        <v>25</v>
      </c>
      <c r="K6" s="58" t="s">
        <v>4860</v>
      </c>
      <c r="L6" s="39" t="s">
        <v>1148</v>
      </c>
      <c r="M6" s="64" t="str">
        <f>IF(VLOOKUP($A6,MDI,20,0)=0,"",VLOOKUP($A6,MDI,20,0))</f>
        <v>CYP61102 - Record rejected - Care Activity Identifier is blank.
CYP61103 - Record rejected - Care Activity Identifier has incorrect data format. Care Activity Identifier=&lt;C611904&gt;
CYP61113 - Warning - Care Activity Identifier is populated, and Person Weight, Person Height In Metres and Person Length In Centimetres are all blank. Care Activity Identifier=&lt;C611904&gt;</v>
      </c>
      <c r="N6" s="78"/>
      <c r="O6" s="39" t="s">
        <v>2140</v>
      </c>
      <c r="P6" s="108" t="s">
        <v>2140</v>
      </c>
      <c r="Q6" s="108" t="s">
        <v>2140</v>
      </c>
      <c r="R6" s="108" t="s">
        <v>3713</v>
      </c>
    </row>
    <row r="7" spans="1:18" s="8" customFormat="1" ht="81" customHeight="1">
      <c r="A7" s="195" t="s">
        <v>4861</v>
      </c>
      <c r="B7" s="16" t="s">
        <v>4862</v>
      </c>
      <c r="C7" s="16" t="s">
        <v>4863</v>
      </c>
      <c r="D7" s="58" t="s">
        <v>4864</v>
      </c>
      <c r="E7" s="49" t="s">
        <v>4865</v>
      </c>
      <c r="F7" s="58"/>
      <c r="G7" s="58"/>
      <c r="H7" s="49" t="s">
        <v>25</v>
      </c>
      <c r="I7" s="49" t="s">
        <v>2138</v>
      </c>
      <c r="J7" s="49" t="s">
        <v>25</v>
      </c>
      <c r="K7" s="58" t="s">
        <v>1294</v>
      </c>
      <c r="L7" s="39" t="s">
        <v>195</v>
      </c>
      <c r="M7" s="64" t="str">
        <f>IF(VLOOKUP($A7,MDI,20,0)=0,"",VLOOKUP($A7,MDI,20,0))</f>
        <v>CYP61104 - Record rejected - Person Weight has incorrect data format. Care Activity Identifier=&lt;C611904&gt; Care Contact Identifier=&lt;C202903&gt; Service Request Identifier=&lt;C201902&gt; Local Patient Identifier (Extended)=&lt;C101901&gt;</v>
      </c>
      <c r="N7" s="78"/>
      <c r="O7" s="108" t="s">
        <v>2140</v>
      </c>
      <c r="P7" s="108" t="s">
        <v>2140</v>
      </c>
      <c r="Q7" s="108" t="s">
        <v>2140</v>
      </c>
      <c r="R7" s="108" t="s">
        <v>32</v>
      </c>
    </row>
    <row r="8" spans="1:18" s="8" customFormat="1" ht="97.5" customHeight="1">
      <c r="A8" s="195" t="s">
        <v>4866</v>
      </c>
      <c r="B8" s="16" t="s">
        <v>4867</v>
      </c>
      <c r="C8" s="16" t="s">
        <v>4868</v>
      </c>
      <c r="D8" s="58" t="s">
        <v>4869</v>
      </c>
      <c r="E8" s="49" t="s">
        <v>4870</v>
      </c>
      <c r="F8" s="58"/>
      <c r="G8" s="58"/>
      <c r="H8" s="49" t="s">
        <v>25</v>
      </c>
      <c r="I8" s="49" t="s">
        <v>2138</v>
      </c>
      <c r="J8" s="49" t="s">
        <v>25</v>
      </c>
      <c r="K8" s="58" t="s">
        <v>1294</v>
      </c>
      <c r="L8" s="39" t="s">
        <v>195</v>
      </c>
      <c r="M8" s="64" t="str">
        <f>IF(VLOOKUP($A8,MDI,20,0)=0,"",VLOOKUP($A8,MDI,20,0))</f>
        <v>CYP61105 - Record rejected - Person Height In Metres has incorrect data format. Care Activity Identifier=&lt;C611904&gt; Care Contact Identifier=&lt;C202903&gt; Service Request Identifier=&lt;C201902&gt; Local Patient Identifier (Extended)=&lt;C101901&gt;</v>
      </c>
      <c r="N8" s="78"/>
      <c r="O8" s="108" t="s">
        <v>2140</v>
      </c>
      <c r="P8" s="108" t="s">
        <v>2140</v>
      </c>
      <c r="Q8" s="108" t="s">
        <v>2140</v>
      </c>
      <c r="R8" s="108" t="s">
        <v>32</v>
      </c>
    </row>
    <row r="9" spans="1:18" s="8" customFormat="1" ht="44.85" customHeight="1">
      <c r="A9" s="1047" t="s">
        <v>266</v>
      </c>
      <c r="B9" s="1002" t="s">
        <v>268</v>
      </c>
      <c r="C9" s="1002" t="s">
        <v>4871</v>
      </c>
      <c r="D9" s="921" t="s">
        <v>4872</v>
      </c>
      <c r="E9" s="927" t="s">
        <v>4873</v>
      </c>
      <c r="F9" s="39"/>
      <c r="G9" s="58" t="s">
        <v>4874</v>
      </c>
      <c r="H9" s="927" t="s">
        <v>25</v>
      </c>
      <c r="I9" s="927" t="s">
        <v>2138</v>
      </c>
      <c r="J9" s="927" t="s">
        <v>25</v>
      </c>
      <c r="K9" s="939" t="s">
        <v>4875</v>
      </c>
      <c r="L9" s="927" t="s">
        <v>195</v>
      </c>
      <c r="M9" s="921" t="str">
        <f>IF(VLOOKUP($A9,MDI,20,0)=0,"",VLOOKUP($A9,MDI,20,0))</f>
        <v>CYP61106 - Record rejected - Person Length In Centimetres has incorrect data format. Care Activity Identifier=&lt;C611904&gt; Care Contact Identifier=&lt;C202903&gt; Service Request Identifier=&lt;C201902&gt; Local Patient Identifier (Extended)=&lt;C101901&gt;
CYP61112 - Record rejected - Both Person Length In Centimetres and Person Height In Metres are populated. Care Activity Identifier=&lt;C611904&gt; Care Contact Identifier=&lt;C202903&gt; Service Request Identifier=&lt;C201902&gt; Local Patient Identifier (Extended)=&lt;C101901&gt; Person Length in Centimetres=&lt;C611030&gt; Person Height In Metres=&lt;C611020&gt;</v>
      </c>
      <c r="N9" s="1168"/>
      <c r="O9" s="942" t="s">
        <v>2140</v>
      </c>
      <c r="P9" s="942" t="s">
        <v>2140</v>
      </c>
      <c r="Q9" s="942" t="s">
        <v>2140</v>
      </c>
      <c r="R9" s="942" t="s">
        <v>32</v>
      </c>
    </row>
    <row r="10" spans="1:18" s="8" customFormat="1" ht="24" customHeight="1">
      <c r="A10" s="1094"/>
      <c r="B10" s="828" t="e">
        <v>#N/A</v>
      </c>
      <c r="C10" s="828" t="e">
        <v>#N/A</v>
      </c>
      <c r="D10" s="923" t="e">
        <v>#N/A</v>
      </c>
      <c r="E10" s="929" t="e">
        <v>#N/A</v>
      </c>
      <c r="F10" s="39">
        <v>99.9</v>
      </c>
      <c r="G10" s="9" t="s">
        <v>4876</v>
      </c>
      <c r="H10" s="929" t="e">
        <v>#N/A</v>
      </c>
      <c r="I10" s="929" t="e">
        <v>#N/A</v>
      </c>
      <c r="J10" s="929" t="e">
        <v>#N/A</v>
      </c>
      <c r="K10" s="941" t="e">
        <v>#N/A</v>
      </c>
      <c r="L10" s="929" t="e">
        <v>#N/A</v>
      </c>
      <c r="M10" s="923" t="e">
        <f>IF(VLOOKUP($A10,MDI,20,0)=0,"",VLOOKUP($A10,MDI,20,0))</f>
        <v>#N/A</v>
      </c>
      <c r="N10" s="1169"/>
      <c r="O10" s="943"/>
      <c r="P10" s="943"/>
      <c r="Q10" s="943"/>
      <c r="R10" s="943"/>
    </row>
    <row r="11" spans="1:18" s="8" customFormat="1" ht="30.6">
      <c r="A11" s="191" t="s">
        <v>4877</v>
      </c>
      <c r="B11" s="191" t="s">
        <v>2174</v>
      </c>
      <c r="C11" s="318" t="s">
        <v>2175</v>
      </c>
      <c r="D11" s="124" t="s">
        <v>2176</v>
      </c>
      <c r="E11" s="125" t="s">
        <v>2177</v>
      </c>
      <c r="F11" s="33"/>
      <c r="G11" s="34"/>
      <c r="H11" s="34"/>
      <c r="I11" s="34"/>
      <c r="J11" s="34"/>
      <c r="K11" s="34"/>
      <c r="L11" s="130" t="s">
        <v>1027</v>
      </c>
      <c r="M11" s="135"/>
      <c r="N11" s="124" t="s">
        <v>2178</v>
      </c>
      <c r="O11" s="126" t="s">
        <v>2179</v>
      </c>
      <c r="P11" s="126" t="s">
        <v>2179</v>
      </c>
      <c r="Q11" s="126" t="s">
        <v>2140</v>
      </c>
      <c r="R11" s="123" t="s">
        <v>2180</v>
      </c>
    </row>
    <row r="12" spans="1:18" s="8" customFormat="1" ht="69" customHeight="1">
      <c r="A12" s="192" t="s">
        <v>955</v>
      </c>
      <c r="B12" s="194" t="s">
        <v>822</v>
      </c>
      <c r="C12" s="194" t="s">
        <v>2580</v>
      </c>
      <c r="D12" s="174" t="s">
        <v>2581</v>
      </c>
      <c r="E12" s="252" t="s">
        <v>824</v>
      </c>
      <c r="F12" s="33"/>
      <c r="G12" s="34"/>
      <c r="H12" s="34"/>
      <c r="I12" s="34"/>
      <c r="J12" s="34"/>
      <c r="K12" s="34"/>
      <c r="L12" s="32" t="s">
        <v>1027</v>
      </c>
      <c r="M12" s="34"/>
      <c r="N12" s="174" t="s">
        <v>2582</v>
      </c>
      <c r="O12" s="136" t="s">
        <v>2179</v>
      </c>
      <c r="P12" s="136" t="s">
        <v>2140</v>
      </c>
      <c r="Q12" s="136" t="s">
        <v>2140</v>
      </c>
      <c r="R12" s="252" t="s">
        <v>42</v>
      </c>
    </row>
    <row r="13" spans="1:18" s="8" customFormat="1" ht="45" customHeight="1">
      <c r="A13" s="192" t="s">
        <v>956</v>
      </c>
      <c r="B13" s="194" t="s">
        <v>957</v>
      </c>
      <c r="C13" s="194" t="s">
        <v>4878</v>
      </c>
      <c r="D13" s="124" t="s">
        <v>2183</v>
      </c>
      <c r="E13" s="125" t="s">
        <v>829</v>
      </c>
      <c r="F13" s="33"/>
      <c r="G13" s="34"/>
      <c r="H13" s="34"/>
      <c r="I13" s="34"/>
      <c r="J13" s="34"/>
      <c r="K13" s="34"/>
      <c r="L13" s="130" t="s">
        <v>1027</v>
      </c>
      <c r="M13" s="135"/>
      <c r="N13" s="124" t="s">
        <v>2184</v>
      </c>
      <c r="O13" s="126" t="s">
        <v>2179</v>
      </c>
      <c r="P13" s="126" t="s">
        <v>2140</v>
      </c>
      <c r="Q13" s="126" t="s">
        <v>2140</v>
      </c>
      <c r="R13" s="123" t="s">
        <v>42</v>
      </c>
    </row>
    <row r="14" spans="1:18" s="8" customFormat="1" ht="45" customHeight="1">
      <c r="A14" s="192" t="s">
        <v>4879</v>
      </c>
      <c r="B14" s="194" t="s">
        <v>2143</v>
      </c>
      <c r="C14" s="194" t="s">
        <v>2144</v>
      </c>
      <c r="D14" s="128" t="s">
        <v>2585</v>
      </c>
      <c r="E14" s="32" t="s">
        <v>2586</v>
      </c>
      <c r="F14" s="131"/>
      <c r="G14" s="34"/>
      <c r="H14" s="34"/>
      <c r="I14" s="34"/>
      <c r="J14" s="34"/>
      <c r="K14" s="34"/>
      <c r="L14" s="32" t="s">
        <v>1027</v>
      </c>
      <c r="M14" s="34"/>
      <c r="N14" s="128" t="s">
        <v>2587</v>
      </c>
      <c r="O14" s="136" t="s">
        <v>2179</v>
      </c>
      <c r="P14" s="136" t="s">
        <v>2140</v>
      </c>
      <c r="Q14" s="137" t="s">
        <v>2140</v>
      </c>
      <c r="R14" s="123" t="s">
        <v>2192</v>
      </c>
    </row>
    <row r="15" spans="1:18" s="8" customFormat="1" ht="41.85" customHeight="1">
      <c r="A15" s="192" t="s">
        <v>4880</v>
      </c>
      <c r="B15" s="194" t="s">
        <v>2589</v>
      </c>
      <c r="C15" s="194" t="s">
        <v>2590</v>
      </c>
      <c r="D15" s="128" t="s">
        <v>2591</v>
      </c>
      <c r="E15" s="32" t="s">
        <v>2592</v>
      </c>
      <c r="F15" s="33"/>
      <c r="G15" s="34"/>
      <c r="H15" s="34"/>
      <c r="I15" s="34"/>
      <c r="J15" s="34"/>
      <c r="K15" s="34"/>
      <c r="L15" s="32" t="s">
        <v>1027</v>
      </c>
      <c r="M15" s="32"/>
      <c r="N15" s="128" t="s">
        <v>2593</v>
      </c>
      <c r="O15" s="136" t="s">
        <v>2179</v>
      </c>
      <c r="P15" s="136" t="s">
        <v>2179</v>
      </c>
      <c r="Q15" s="136" t="s">
        <v>2140</v>
      </c>
      <c r="R15" s="136" t="s">
        <v>2180</v>
      </c>
    </row>
    <row r="16" spans="1:18" s="8" customFormat="1" ht="51" customHeight="1">
      <c r="A16" s="194" t="s">
        <v>954</v>
      </c>
      <c r="B16" s="194" t="s">
        <v>816</v>
      </c>
      <c r="C16" s="194" t="s">
        <v>2185</v>
      </c>
      <c r="D16" s="128" t="s">
        <v>2186</v>
      </c>
      <c r="E16" s="32" t="s">
        <v>818</v>
      </c>
      <c r="F16" s="33"/>
      <c r="G16" s="34"/>
      <c r="H16" s="34"/>
      <c r="I16" s="34"/>
      <c r="J16" s="34"/>
      <c r="K16" s="34"/>
      <c r="L16" s="32" t="s">
        <v>1027</v>
      </c>
      <c r="M16" s="34"/>
      <c r="N16" s="128" t="s">
        <v>2187</v>
      </c>
      <c r="O16" s="136" t="s">
        <v>2179</v>
      </c>
      <c r="P16" s="136" t="s">
        <v>2140</v>
      </c>
      <c r="Q16" s="137" t="s">
        <v>2140</v>
      </c>
      <c r="R16" s="123" t="s">
        <v>42</v>
      </c>
    </row>
    <row r="17" spans="1:18" s="8" customFormat="1" ht="78.75" customHeight="1">
      <c r="A17" s="192" t="s">
        <v>4881</v>
      </c>
      <c r="B17" s="192" t="s">
        <v>4170</v>
      </c>
      <c r="C17" s="194" t="s">
        <v>4171</v>
      </c>
      <c r="D17" s="128" t="s">
        <v>4172</v>
      </c>
      <c r="E17" s="32" t="s">
        <v>2995</v>
      </c>
      <c r="F17" s="33"/>
      <c r="G17" s="34"/>
      <c r="H17" s="34"/>
      <c r="I17" s="34"/>
      <c r="J17" s="34"/>
      <c r="K17" s="34"/>
      <c r="L17" s="32" t="s">
        <v>1027</v>
      </c>
      <c r="M17" s="34"/>
      <c r="N17" s="128" t="s">
        <v>4173</v>
      </c>
      <c r="O17" s="136" t="s">
        <v>2179</v>
      </c>
      <c r="P17" s="136" t="s">
        <v>2140</v>
      </c>
      <c r="Q17" s="136" t="s">
        <v>2140</v>
      </c>
      <c r="R17" s="123" t="s">
        <v>2192</v>
      </c>
    </row>
    <row r="18" spans="1:18" s="8" customFormat="1" ht="106.5" customHeight="1">
      <c r="A18" s="192" t="s">
        <v>4882</v>
      </c>
      <c r="B18" s="192" t="s">
        <v>4883</v>
      </c>
      <c r="C18" s="194" t="s">
        <v>4884</v>
      </c>
      <c r="D18" s="128" t="s">
        <v>4885</v>
      </c>
      <c r="E18" s="32" t="s">
        <v>2649</v>
      </c>
      <c r="F18" s="33"/>
      <c r="G18" s="34"/>
      <c r="H18" s="34"/>
      <c r="I18" s="34"/>
      <c r="J18" s="34"/>
      <c r="K18" s="34"/>
      <c r="L18" s="32" t="s">
        <v>1027</v>
      </c>
      <c r="M18" s="32"/>
      <c r="N18" s="128" t="s">
        <v>4075</v>
      </c>
      <c r="O18" s="32" t="s">
        <v>2179</v>
      </c>
      <c r="P18" s="136" t="s">
        <v>2140</v>
      </c>
      <c r="Q18" s="136" t="s">
        <v>2179</v>
      </c>
      <c r="R18" s="123" t="s">
        <v>2612</v>
      </c>
    </row>
    <row r="19" spans="1:18" ht="124.5" customHeight="1">
      <c r="A19" s="192" t="s">
        <v>4886</v>
      </c>
      <c r="B19" s="192" t="s">
        <v>4887</v>
      </c>
      <c r="C19" s="194" t="s">
        <v>4888</v>
      </c>
      <c r="D19" s="128" t="s">
        <v>4889</v>
      </c>
      <c r="E19" s="32" t="s">
        <v>1644</v>
      </c>
      <c r="F19" s="33"/>
      <c r="G19" s="34"/>
      <c r="H19" s="34"/>
      <c r="I19" s="34"/>
      <c r="J19" s="34"/>
      <c r="K19" s="34"/>
      <c r="L19" s="32" t="s">
        <v>1027</v>
      </c>
      <c r="M19" s="32"/>
      <c r="N19" s="128" t="s">
        <v>4890</v>
      </c>
      <c r="O19" s="32" t="s">
        <v>2179</v>
      </c>
      <c r="P19" s="136" t="s">
        <v>2140</v>
      </c>
      <c r="Q19" s="136" t="s">
        <v>2140</v>
      </c>
      <c r="R19" s="123" t="s">
        <v>2180</v>
      </c>
    </row>
    <row r="20" spans="1:18" ht="203.85" customHeight="1">
      <c r="A20" s="192" t="s">
        <v>4891</v>
      </c>
      <c r="B20" s="192" t="s">
        <v>4892</v>
      </c>
      <c r="C20" s="192" t="s">
        <v>4893</v>
      </c>
      <c r="D20" s="128" t="s">
        <v>4894</v>
      </c>
      <c r="E20" s="32" t="s">
        <v>2410</v>
      </c>
      <c r="F20" s="33"/>
      <c r="G20" s="34"/>
      <c r="H20" s="34"/>
      <c r="I20" s="34"/>
      <c r="J20" s="34"/>
      <c r="K20" s="34"/>
      <c r="L20" s="32" t="s">
        <v>1027</v>
      </c>
      <c r="M20" s="32"/>
      <c r="N20" s="128" t="s">
        <v>4895</v>
      </c>
      <c r="O20" s="32" t="s">
        <v>2179</v>
      </c>
      <c r="P20" s="32" t="s">
        <v>2140</v>
      </c>
      <c r="Q20" s="136" t="s">
        <v>2140</v>
      </c>
      <c r="R20" s="123" t="s">
        <v>2180</v>
      </c>
    </row>
    <row r="21" spans="1:18">
      <c r="A21" s="1007" t="s">
        <v>4896</v>
      </c>
      <c r="B21" s="1007" t="s">
        <v>804</v>
      </c>
      <c r="C21" s="1007" t="s">
        <v>2201</v>
      </c>
      <c r="D21" s="1010" t="s">
        <v>2202</v>
      </c>
      <c r="E21" s="1013" t="s">
        <v>806</v>
      </c>
      <c r="F21" s="1013"/>
      <c r="G21" s="1013"/>
      <c r="H21" s="1013"/>
      <c r="I21" s="1013"/>
      <c r="J21" s="1013"/>
      <c r="K21" s="1013"/>
      <c r="L21" s="1013" t="s">
        <v>1027</v>
      </c>
      <c r="M21" s="1013"/>
      <c r="N21" s="1010" t="s">
        <v>4252</v>
      </c>
      <c r="O21" s="1013" t="s">
        <v>2179</v>
      </c>
      <c r="P21" s="1013" t="s">
        <v>2179</v>
      </c>
      <c r="Q21" s="1013" t="s">
        <v>2140</v>
      </c>
      <c r="R21" s="1013" t="s">
        <v>2141</v>
      </c>
    </row>
    <row r="22" spans="1:18">
      <c r="A22" s="1008"/>
      <c r="B22" s="1008"/>
      <c r="C22" s="1008"/>
      <c r="D22" s="1011"/>
      <c r="E22" s="1014"/>
      <c r="F22" s="1014"/>
      <c r="G22" s="1014"/>
      <c r="H22" s="1014"/>
      <c r="I22" s="1014"/>
      <c r="J22" s="1014"/>
      <c r="K22" s="1014"/>
      <c r="L22" s="1014"/>
      <c r="M22" s="1014"/>
      <c r="N22" s="1011"/>
      <c r="O22" s="1014"/>
      <c r="P22" s="1014"/>
      <c r="Q22" s="1014"/>
      <c r="R22" s="1014"/>
    </row>
    <row r="23" spans="1:18" ht="50.25" customHeight="1">
      <c r="A23" s="1009"/>
      <c r="B23" s="1009"/>
      <c r="C23" s="1009"/>
      <c r="D23" s="1012"/>
      <c r="E23" s="1015"/>
      <c r="F23" s="1015"/>
      <c r="G23" s="1015"/>
      <c r="H23" s="1015"/>
      <c r="I23" s="1015"/>
      <c r="J23" s="1015"/>
      <c r="K23" s="1015"/>
      <c r="L23" s="1015"/>
      <c r="M23" s="1015"/>
      <c r="N23" s="1012"/>
      <c r="O23" s="1015"/>
      <c r="P23" s="1015"/>
      <c r="Q23" s="1015"/>
      <c r="R23" s="1015"/>
    </row>
    <row r="24" spans="1:18" ht="12.75" customHeight="1">
      <c r="A24" s="1007" t="s">
        <v>4897</v>
      </c>
      <c r="B24" s="1007" t="s">
        <v>4898</v>
      </c>
      <c r="C24" s="1007" t="s">
        <v>4899</v>
      </c>
      <c r="D24" s="1010" t="s">
        <v>2689</v>
      </c>
      <c r="E24" s="1013" t="s">
        <v>2690</v>
      </c>
      <c r="F24" s="310" t="s">
        <v>2691</v>
      </c>
      <c r="G24" s="310" t="s">
        <v>2692</v>
      </c>
      <c r="H24" s="1013"/>
      <c r="I24" s="1013"/>
      <c r="J24" s="1013"/>
      <c r="K24" s="1013"/>
      <c r="L24" s="1013" t="s">
        <v>1027</v>
      </c>
      <c r="M24" s="1013"/>
      <c r="N24" s="1010" t="s">
        <v>4900</v>
      </c>
      <c r="O24" s="1013" t="s">
        <v>2179</v>
      </c>
      <c r="P24" s="1013" t="s">
        <v>2140</v>
      </c>
      <c r="Q24" s="1013" t="s">
        <v>2140</v>
      </c>
      <c r="R24" s="1013" t="s">
        <v>2666</v>
      </c>
    </row>
    <row r="25" spans="1:18" ht="12.75" customHeight="1">
      <c r="A25" s="1008"/>
      <c r="B25" s="1008"/>
      <c r="C25" s="1008"/>
      <c r="D25" s="1011"/>
      <c r="E25" s="1014"/>
      <c r="F25" s="310" t="s">
        <v>2694</v>
      </c>
      <c r="G25" s="310" t="s">
        <v>2695</v>
      </c>
      <c r="H25" s="1014"/>
      <c r="I25" s="1014"/>
      <c r="J25" s="1014"/>
      <c r="K25" s="1014"/>
      <c r="L25" s="1014"/>
      <c r="M25" s="1014"/>
      <c r="N25" s="1011"/>
      <c r="O25" s="1014"/>
      <c r="P25" s="1014"/>
      <c r="Q25" s="1014"/>
      <c r="R25" s="1014"/>
    </row>
    <row r="26" spans="1:18" ht="45" customHeight="1">
      <c r="A26" s="1008"/>
      <c r="B26" s="1008"/>
      <c r="C26" s="1008"/>
      <c r="D26" s="1011"/>
      <c r="E26" s="1014"/>
      <c r="F26" s="310" t="s">
        <v>2696</v>
      </c>
      <c r="G26" s="310" t="s">
        <v>2697</v>
      </c>
      <c r="H26" s="1014"/>
      <c r="I26" s="1014"/>
      <c r="J26" s="1014"/>
      <c r="K26" s="1014"/>
      <c r="L26" s="1014"/>
      <c r="M26" s="1014"/>
      <c r="N26" s="1011"/>
      <c r="O26" s="1014"/>
      <c r="P26" s="1014"/>
      <c r="Q26" s="1014"/>
      <c r="R26" s="1014"/>
    </row>
    <row r="27" spans="1:18" ht="12.75" customHeight="1">
      <c r="A27" s="964" t="s">
        <v>4901</v>
      </c>
      <c r="B27" s="964" t="s">
        <v>4902</v>
      </c>
      <c r="C27" s="964" t="s">
        <v>4903</v>
      </c>
      <c r="D27" s="955" t="s">
        <v>2709</v>
      </c>
      <c r="E27" s="949" t="s">
        <v>2690</v>
      </c>
      <c r="F27" s="374" t="s">
        <v>2710</v>
      </c>
      <c r="G27" s="374" t="s">
        <v>2711</v>
      </c>
      <c r="H27" s="955"/>
      <c r="I27" s="955"/>
      <c r="J27" s="955"/>
      <c r="K27" s="955"/>
      <c r="L27" s="949" t="s">
        <v>1027</v>
      </c>
      <c r="M27" s="955"/>
      <c r="N27" s="955" t="s">
        <v>4904</v>
      </c>
      <c r="O27" s="961" t="s">
        <v>2179</v>
      </c>
      <c r="P27" s="949" t="s">
        <v>2140</v>
      </c>
      <c r="Q27" s="949" t="s">
        <v>2140</v>
      </c>
      <c r="R27" s="949" t="s">
        <v>2180</v>
      </c>
    </row>
    <row r="28" spans="1:18">
      <c r="A28" s="964"/>
      <c r="B28" s="964"/>
      <c r="C28" s="964"/>
      <c r="D28" s="956"/>
      <c r="E28" s="950"/>
      <c r="F28" s="374" t="s">
        <v>2713</v>
      </c>
      <c r="G28" s="374" t="s">
        <v>2714</v>
      </c>
      <c r="H28" s="956"/>
      <c r="I28" s="956"/>
      <c r="J28" s="956"/>
      <c r="K28" s="956"/>
      <c r="L28" s="950"/>
      <c r="M28" s="956"/>
      <c r="N28" s="956"/>
      <c r="O28" s="961"/>
      <c r="P28" s="950"/>
      <c r="Q28" s="950"/>
      <c r="R28" s="950"/>
    </row>
    <row r="29" spans="1:18">
      <c r="A29" s="964"/>
      <c r="B29" s="964"/>
      <c r="C29" s="964"/>
      <c r="D29" s="956"/>
      <c r="E29" s="950"/>
      <c r="F29" s="374" t="s">
        <v>2715</v>
      </c>
      <c r="G29" s="374" t="s">
        <v>2716</v>
      </c>
      <c r="H29" s="956"/>
      <c r="I29" s="956"/>
      <c r="J29" s="956"/>
      <c r="K29" s="956"/>
      <c r="L29" s="950"/>
      <c r="M29" s="956"/>
      <c r="N29" s="956"/>
      <c r="O29" s="961"/>
      <c r="P29" s="950"/>
      <c r="Q29" s="950"/>
      <c r="R29" s="950"/>
    </row>
    <row r="30" spans="1:18">
      <c r="A30" s="964"/>
      <c r="B30" s="964"/>
      <c r="C30" s="964"/>
      <c r="D30" s="956"/>
      <c r="E30" s="950"/>
      <c r="F30" s="374" t="s">
        <v>2717</v>
      </c>
      <c r="G30" s="374" t="s">
        <v>2718</v>
      </c>
      <c r="H30" s="956"/>
      <c r="I30" s="956"/>
      <c r="J30" s="956"/>
      <c r="K30" s="956"/>
      <c r="L30" s="950"/>
      <c r="M30" s="956"/>
      <c r="N30" s="956"/>
      <c r="O30" s="961"/>
      <c r="P30" s="950"/>
      <c r="Q30" s="950"/>
      <c r="R30" s="950"/>
    </row>
    <row r="31" spans="1:18">
      <c r="A31" s="964"/>
      <c r="B31" s="964"/>
      <c r="C31" s="964"/>
      <c r="D31" s="956"/>
      <c r="E31" s="950"/>
      <c r="F31" s="374" t="s">
        <v>2719</v>
      </c>
      <c r="G31" s="374" t="s">
        <v>2720</v>
      </c>
      <c r="H31" s="956"/>
      <c r="I31" s="956"/>
      <c r="J31" s="956"/>
      <c r="K31" s="956"/>
      <c r="L31" s="950"/>
      <c r="M31" s="956"/>
      <c r="N31" s="956"/>
      <c r="O31" s="961"/>
      <c r="P31" s="950"/>
      <c r="Q31" s="950"/>
      <c r="R31" s="950"/>
    </row>
    <row r="32" spans="1:18">
      <c r="A32" s="964"/>
      <c r="B32" s="964"/>
      <c r="C32" s="964"/>
      <c r="D32" s="956"/>
      <c r="E32" s="950"/>
      <c r="F32" s="374" t="s">
        <v>2721</v>
      </c>
      <c r="G32" s="374" t="s">
        <v>2722</v>
      </c>
      <c r="H32" s="956"/>
      <c r="I32" s="956"/>
      <c r="J32" s="956"/>
      <c r="K32" s="956"/>
      <c r="L32" s="950"/>
      <c r="M32" s="956"/>
      <c r="N32" s="956"/>
      <c r="O32" s="961"/>
      <c r="P32" s="950"/>
      <c r="Q32" s="950"/>
      <c r="R32" s="950"/>
    </row>
    <row r="33" spans="1:18">
      <c r="A33" s="964"/>
      <c r="B33" s="964"/>
      <c r="C33" s="964"/>
      <c r="D33" s="956"/>
      <c r="E33" s="950"/>
      <c r="F33" s="374" t="s">
        <v>2723</v>
      </c>
      <c r="G33" s="374" t="s">
        <v>2724</v>
      </c>
      <c r="H33" s="956"/>
      <c r="I33" s="956"/>
      <c r="J33" s="956"/>
      <c r="K33" s="956"/>
      <c r="L33" s="950"/>
      <c r="M33" s="956"/>
      <c r="N33" s="956"/>
      <c r="O33" s="961"/>
      <c r="P33" s="950"/>
      <c r="Q33" s="950"/>
      <c r="R33" s="950"/>
    </row>
    <row r="34" spans="1:18">
      <c r="A34" s="964"/>
      <c r="B34" s="964"/>
      <c r="C34" s="964"/>
      <c r="D34" s="956"/>
      <c r="E34" s="950"/>
      <c r="F34" s="374" t="s">
        <v>2725</v>
      </c>
      <c r="G34" s="374" t="s">
        <v>2726</v>
      </c>
      <c r="H34" s="956"/>
      <c r="I34" s="956"/>
      <c r="J34" s="956"/>
      <c r="K34" s="956"/>
      <c r="L34" s="950"/>
      <c r="M34" s="956"/>
      <c r="N34" s="956"/>
      <c r="O34" s="961"/>
      <c r="P34" s="950"/>
      <c r="Q34" s="950"/>
      <c r="R34" s="950"/>
    </row>
    <row r="35" spans="1:18">
      <c r="A35" s="964"/>
      <c r="B35" s="964"/>
      <c r="C35" s="964"/>
      <c r="D35" s="956"/>
      <c r="E35" s="950"/>
      <c r="F35" s="374" t="s">
        <v>2727</v>
      </c>
      <c r="G35" s="374" t="s">
        <v>2728</v>
      </c>
      <c r="H35" s="956"/>
      <c r="I35" s="956"/>
      <c r="J35" s="956"/>
      <c r="K35" s="956"/>
      <c r="L35" s="950"/>
      <c r="M35" s="956"/>
      <c r="N35" s="956"/>
      <c r="O35" s="961"/>
      <c r="P35" s="950"/>
      <c r="Q35" s="950"/>
      <c r="R35" s="950"/>
    </row>
    <row r="36" spans="1:18">
      <c r="A36" s="964"/>
      <c r="B36" s="964"/>
      <c r="C36" s="964"/>
      <c r="D36" s="956"/>
      <c r="E36" s="950"/>
      <c r="F36" s="374" t="s">
        <v>2729</v>
      </c>
      <c r="G36" s="374" t="s">
        <v>2730</v>
      </c>
      <c r="H36" s="956"/>
      <c r="I36" s="956"/>
      <c r="J36" s="956"/>
      <c r="K36" s="956"/>
      <c r="L36" s="950"/>
      <c r="M36" s="956"/>
      <c r="N36" s="956"/>
      <c r="O36" s="961"/>
      <c r="P36" s="950"/>
      <c r="Q36" s="950"/>
      <c r="R36" s="950"/>
    </row>
    <row r="37" spans="1:18">
      <c r="A37" s="964"/>
      <c r="B37" s="964"/>
      <c r="C37" s="964"/>
      <c r="D37" s="956"/>
      <c r="E37" s="950"/>
      <c r="F37" s="374" t="s">
        <v>2731</v>
      </c>
      <c r="G37" s="374" t="s">
        <v>2732</v>
      </c>
      <c r="H37" s="956"/>
      <c r="I37" s="956"/>
      <c r="J37" s="956"/>
      <c r="K37" s="956"/>
      <c r="L37" s="950"/>
      <c r="M37" s="956"/>
      <c r="N37" s="956"/>
      <c r="O37" s="961"/>
      <c r="P37" s="950"/>
      <c r="Q37" s="950"/>
      <c r="R37" s="950"/>
    </row>
    <row r="38" spans="1:18">
      <c r="A38" s="964"/>
      <c r="B38" s="964"/>
      <c r="C38" s="964"/>
      <c r="D38" s="956"/>
      <c r="E38" s="950"/>
      <c r="F38" s="374" t="s">
        <v>2733</v>
      </c>
      <c r="G38" s="374" t="s">
        <v>2734</v>
      </c>
      <c r="H38" s="956"/>
      <c r="I38" s="956"/>
      <c r="J38" s="956"/>
      <c r="K38" s="956"/>
      <c r="L38" s="950"/>
      <c r="M38" s="956"/>
      <c r="N38" s="956"/>
      <c r="O38" s="961"/>
      <c r="P38" s="950"/>
      <c r="Q38" s="950"/>
      <c r="R38" s="950"/>
    </row>
    <row r="39" spans="1:18">
      <c r="A39" s="964"/>
      <c r="B39" s="964"/>
      <c r="C39" s="964"/>
      <c r="D39" s="956"/>
      <c r="E39" s="950"/>
      <c r="F39" s="374" t="s">
        <v>2735</v>
      </c>
      <c r="G39" s="374" t="s">
        <v>2736</v>
      </c>
      <c r="H39" s="956"/>
      <c r="I39" s="956"/>
      <c r="J39" s="956"/>
      <c r="K39" s="956"/>
      <c r="L39" s="950"/>
      <c r="M39" s="956"/>
      <c r="N39" s="956"/>
      <c r="O39" s="961"/>
      <c r="P39" s="950"/>
      <c r="Q39" s="950"/>
      <c r="R39" s="950"/>
    </row>
    <row r="40" spans="1:18">
      <c r="A40" s="964"/>
      <c r="B40" s="964"/>
      <c r="C40" s="964"/>
      <c r="D40" s="956"/>
      <c r="E40" s="950"/>
      <c r="F40" s="374" t="s">
        <v>2737</v>
      </c>
      <c r="G40" s="374" t="s">
        <v>2738</v>
      </c>
      <c r="H40" s="956"/>
      <c r="I40" s="956"/>
      <c r="J40" s="956"/>
      <c r="K40" s="956"/>
      <c r="L40" s="950"/>
      <c r="M40" s="956"/>
      <c r="N40" s="956"/>
      <c r="O40" s="961"/>
      <c r="P40" s="950"/>
      <c r="Q40" s="950"/>
      <c r="R40" s="950"/>
    </row>
    <row r="41" spans="1:18">
      <c r="A41" s="964"/>
      <c r="B41" s="964"/>
      <c r="C41" s="964"/>
      <c r="D41" s="956"/>
      <c r="E41" s="950"/>
      <c r="F41" s="374" t="s">
        <v>2739</v>
      </c>
      <c r="G41" s="374" t="s">
        <v>2740</v>
      </c>
      <c r="H41" s="956"/>
      <c r="I41" s="956"/>
      <c r="J41" s="956"/>
      <c r="K41" s="956"/>
      <c r="L41" s="950"/>
      <c r="M41" s="956"/>
      <c r="N41" s="956"/>
      <c r="O41" s="961"/>
      <c r="P41" s="950"/>
      <c r="Q41" s="950"/>
      <c r="R41" s="950"/>
    </row>
    <row r="42" spans="1:18">
      <c r="A42" s="964"/>
      <c r="B42" s="964"/>
      <c r="C42" s="964"/>
      <c r="D42" s="956"/>
      <c r="E42" s="950"/>
      <c r="F42" s="374" t="s">
        <v>2741</v>
      </c>
      <c r="G42" s="374" t="s">
        <v>2742</v>
      </c>
      <c r="H42" s="956"/>
      <c r="I42" s="956"/>
      <c r="J42" s="956"/>
      <c r="K42" s="956"/>
      <c r="L42" s="950"/>
      <c r="M42" s="956"/>
      <c r="N42" s="956"/>
      <c r="O42" s="961"/>
      <c r="P42" s="950"/>
      <c r="Q42" s="950"/>
      <c r="R42" s="950"/>
    </row>
    <row r="43" spans="1:18">
      <c r="A43" s="964"/>
      <c r="B43" s="964"/>
      <c r="C43" s="964"/>
      <c r="D43" s="956"/>
      <c r="E43" s="950"/>
      <c r="F43" s="374" t="s">
        <v>2743</v>
      </c>
      <c r="G43" s="374" t="s">
        <v>2744</v>
      </c>
      <c r="H43" s="956"/>
      <c r="I43" s="956"/>
      <c r="J43" s="956"/>
      <c r="K43" s="956"/>
      <c r="L43" s="950"/>
      <c r="M43" s="956"/>
      <c r="N43" s="956"/>
      <c r="O43" s="961"/>
      <c r="P43" s="950"/>
      <c r="Q43" s="950"/>
      <c r="R43" s="950"/>
    </row>
    <row r="44" spans="1:18">
      <c r="A44" s="964"/>
      <c r="B44" s="964"/>
      <c r="C44" s="964"/>
      <c r="D44" s="956"/>
      <c r="E44" s="950"/>
      <c r="F44" s="374" t="s">
        <v>2745</v>
      </c>
      <c r="G44" s="374" t="s">
        <v>2746</v>
      </c>
      <c r="H44" s="956"/>
      <c r="I44" s="956"/>
      <c r="J44" s="956"/>
      <c r="K44" s="956"/>
      <c r="L44" s="950"/>
      <c r="M44" s="956"/>
      <c r="N44" s="956"/>
      <c r="O44" s="961"/>
      <c r="P44" s="950"/>
      <c r="Q44" s="950"/>
      <c r="R44" s="950"/>
    </row>
    <row r="45" spans="1:18">
      <c r="A45" s="964"/>
      <c r="B45" s="964"/>
      <c r="C45" s="964"/>
      <c r="D45" s="956"/>
      <c r="E45" s="950"/>
      <c r="F45" s="374" t="s">
        <v>2747</v>
      </c>
      <c r="G45" s="374" t="s">
        <v>2748</v>
      </c>
      <c r="H45" s="956"/>
      <c r="I45" s="956"/>
      <c r="J45" s="956"/>
      <c r="K45" s="956"/>
      <c r="L45" s="950"/>
      <c r="M45" s="956"/>
      <c r="N45" s="956"/>
      <c r="O45" s="961"/>
      <c r="P45" s="950"/>
      <c r="Q45" s="950"/>
      <c r="R45" s="950"/>
    </row>
    <row r="46" spans="1:18">
      <c r="A46" s="964"/>
      <c r="B46" s="964"/>
      <c r="C46" s="964"/>
      <c r="D46" s="956"/>
      <c r="E46" s="950"/>
      <c r="F46" s="374" t="s">
        <v>2749</v>
      </c>
      <c r="G46" s="374" t="s">
        <v>2750</v>
      </c>
      <c r="H46" s="956"/>
      <c r="I46" s="956"/>
      <c r="J46" s="956"/>
      <c r="K46" s="956"/>
      <c r="L46" s="950"/>
      <c r="M46" s="956"/>
      <c r="N46" s="956"/>
      <c r="O46" s="961"/>
      <c r="P46" s="950"/>
      <c r="Q46" s="950"/>
      <c r="R46" s="950"/>
    </row>
    <row r="47" spans="1:18">
      <c r="A47" s="964"/>
      <c r="B47" s="964"/>
      <c r="C47" s="964"/>
      <c r="D47" s="956"/>
      <c r="E47" s="950"/>
      <c r="F47" s="374" t="s">
        <v>2751</v>
      </c>
      <c r="G47" s="374" t="s">
        <v>2752</v>
      </c>
      <c r="H47" s="956"/>
      <c r="I47" s="956"/>
      <c r="J47" s="956"/>
      <c r="K47" s="956"/>
      <c r="L47" s="950"/>
      <c r="M47" s="956"/>
      <c r="N47" s="956"/>
      <c r="O47" s="961"/>
      <c r="P47" s="950"/>
      <c r="Q47" s="950"/>
      <c r="R47" s="950"/>
    </row>
    <row r="48" spans="1:18">
      <c r="A48" s="964"/>
      <c r="B48" s="964"/>
      <c r="C48" s="964"/>
      <c r="D48" s="956"/>
      <c r="E48" s="950"/>
      <c r="F48" s="374" t="s">
        <v>2753</v>
      </c>
      <c r="G48" s="374" t="s">
        <v>2754</v>
      </c>
      <c r="H48" s="956"/>
      <c r="I48" s="956"/>
      <c r="J48" s="956"/>
      <c r="K48" s="956"/>
      <c r="L48" s="950"/>
      <c r="M48" s="956"/>
      <c r="N48" s="956"/>
      <c r="O48" s="961"/>
      <c r="P48" s="950"/>
      <c r="Q48" s="950"/>
      <c r="R48" s="950"/>
    </row>
    <row r="49" spans="1:18">
      <c r="A49" s="964"/>
      <c r="B49" s="964"/>
      <c r="C49" s="964"/>
      <c r="D49" s="956"/>
      <c r="E49" s="950"/>
      <c r="F49" s="374" t="s">
        <v>2755</v>
      </c>
      <c r="G49" s="374" t="s">
        <v>2756</v>
      </c>
      <c r="H49" s="956"/>
      <c r="I49" s="956"/>
      <c r="J49" s="956"/>
      <c r="K49" s="956"/>
      <c r="L49" s="950"/>
      <c r="M49" s="956"/>
      <c r="N49" s="956"/>
      <c r="O49" s="961"/>
      <c r="P49" s="950"/>
      <c r="Q49" s="950"/>
      <c r="R49" s="950"/>
    </row>
    <row r="50" spans="1:18">
      <c r="A50" s="964"/>
      <c r="B50" s="964"/>
      <c r="C50" s="964"/>
      <c r="D50" s="956"/>
      <c r="E50" s="950"/>
      <c r="F50" s="374" t="s">
        <v>2757</v>
      </c>
      <c r="G50" s="374" t="s">
        <v>2758</v>
      </c>
      <c r="H50" s="956"/>
      <c r="I50" s="956"/>
      <c r="J50" s="956"/>
      <c r="K50" s="956"/>
      <c r="L50" s="950"/>
      <c r="M50" s="956"/>
      <c r="N50" s="956"/>
      <c r="O50" s="961"/>
      <c r="P50" s="950"/>
      <c r="Q50" s="950"/>
      <c r="R50" s="950"/>
    </row>
    <row r="51" spans="1:18">
      <c r="A51" s="964"/>
      <c r="B51" s="964"/>
      <c r="C51" s="964"/>
      <c r="D51" s="956"/>
      <c r="E51" s="950"/>
      <c r="F51" s="374" t="s">
        <v>2759</v>
      </c>
      <c r="G51" s="374" t="s">
        <v>2760</v>
      </c>
      <c r="H51" s="956"/>
      <c r="I51" s="956"/>
      <c r="J51" s="956"/>
      <c r="K51" s="956"/>
      <c r="L51" s="950"/>
      <c r="M51" s="956"/>
      <c r="N51" s="956"/>
      <c r="O51" s="961"/>
      <c r="P51" s="950"/>
      <c r="Q51" s="950"/>
      <c r="R51" s="950"/>
    </row>
    <row r="52" spans="1:18">
      <c r="A52" s="964"/>
      <c r="B52" s="964"/>
      <c r="C52" s="964"/>
      <c r="D52" s="957"/>
      <c r="E52" s="951"/>
      <c r="F52" s="374" t="s">
        <v>2761</v>
      </c>
      <c r="G52" s="374" t="s">
        <v>2762</v>
      </c>
      <c r="H52" s="957"/>
      <c r="I52" s="957"/>
      <c r="J52" s="957"/>
      <c r="K52" s="957"/>
      <c r="L52" s="951"/>
      <c r="M52" s="957"/>
      <c r="N52" s="957"/>
      <c r="O52" s="961"/>
      <c r="P52" s="951"/>
      <c r="Q52" s="951"/>
      <c r="R52" s="951"/>
    </row>
    <row r="53" spans="1:18">
      <c r="A53" s="243" t="s">
        <v>4905</v>
      </c>
      <c r="B53" s="242"/>
      <c r="C53" s="239"/>
      <c r="D53" s="240"/>
      <c r="E53" s="438"/>
      <c r="F53" s="240"/>
      <c r="G53" s="240"/>
      <c r="H53" s="240"/>
      <c r="I53" s="240"/>
      <c r="J53" s="240"/>
      <c r="K53" s="240"/>
      <c r="L53" s="240"/>
      <c r="M53" s="240"/>
      <c r="N53" s="240"/>
      <c r="O53" s="240"/>
      <c r="P53" s="240"/>
      <c r="Q53" s="240"/>
      <c r="R53" s="341"/>
    </row>
  </sheetData>
  <sortState xmlns:xlrd2="http://schemas.microsoft.com/office/spreadsheetml/2017/richdata2" ref="A12:R27">
    <sortCondition ref="A12:A27"/>
  </sortState>
  <mergeCells count="70">
    <mergeCell ref="O21:O23"/>
    <mergeCell ref="P21:P23"/>
    <mergeCell ref="P24:P26"/>
    <mergeCell ref="Q24:Q26"/>
    <mergeCell ref="R24:R26"/>
    <mergeCell ref="O24:O26"/>
    <mergeCell ref="P27:P52"/>
    <mergeCell ref="Q27:Q52"/>
    <mergeCell ref="R27:R52"/>
    <mergeCell ref="Q21:Q23"/>
    <mergeCell ref="R21:R23"/>
    <mergeCell ref="H27:H52"/>
    <mergeCell ref="I27:I52"/>
    <mergeCell ref="J27:J52"/>
    <mergeCell ref="K27:K52"/>
    <mergeCell ref="O27:O52"/>
    <mergeCell ref="N27:N52"/>
    <mergeCell ref="L27:L52"/>
    <mergeCell ref="M27:M52"/>
    <mergeCell ref="A27:A52"/>
    <mergeCell ref="B27:B52"/>
    <mergeCell ref="C27:C52"/>
    <mergeCell ref="D27:D52"/>
    <mergeCell ref="E27:E52"/>
    <mergeCell ref="L21:L23"/>
    <mergeCell ref="M21:M23"/>
    <mergeCell ref="N21:N23"/>
    <mergeCell ref="N24:N26"/>
    <mergeCell ref="L24:L26"/>
    <mergeCell ref="M24:M26"/>
    <mergeCell ref="A21:A23"/>
    <mergeCell ref="B21:B23"/>
    <mergeCell ref="C21:C23"/>
    <mergeCell ref="D21:D23"/>
    <mergeCell ref="E21:E23"/>
    <mergeCell ref="H21:H23"/>
    <mergeCell ref="I21:I23"/>
    <mergeCell ref="J21:J23"/>
    <mergeCell ref="K21:K23"/>
    <mergeCell ref="F21:F23"/>
    <mergeCell ref="G21:G23"/>
    <mergeCell ref="H24:H26"/>
    <mergeCell ref="I24:I26"/>
    <mergeCell ref="J24:J26"/>
    <mergeCell ref="K24:K26"/>
    <mergeCell ref="A24:A26"/>
    <mergeCell ref="B24:B26"/>
    <mergeCell ref="C24:C26"/>
    <mergeCell ref="D24:D26"/>
    <mergeCell ref="E24:E26"/>
    <mergeCell ref="R9:R10"/>
    <mergeCell ref="M9:M10"/>
    <mergeCell ref="N9:N10"/>
    <mergeCell ref="O9:O10"/>
    <mergeCell ref="P9:P10"/>
    <mergeCell ref="F3:G3"/>
    <mergeCell ref="D9:D10"/>
    <mergeCell ref="B9:B10"/>
    <mergeCell ref="A9:A10"/>
    <mergeCell ref="H9:H10"/>
    <mergeCell ref="H3:K3"/>
    <mergeCell ref="C9:C10"/>
    <mergeCell ref="O4:Q4"/>
    <mergeCell ref="H4:K4"/>
    <mergeCell ref="E9:E10"/>
    <mergeCell ref="I9:I10"/>
    <mergeCell ref="J9:J10"/>
    <mergeCell ref="K9:K10"/>
    <mergeCell ref="L9:L10"/>
    <mergeCell ref="Q9:Q10"/>
  </mergeCells>
  <pageMargins left="0.25" right="0.25" top="0.75" bottom="0.75" header="0.3" footer="0.3"/>
  <pageSetup paperSize="8" scale="46"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1" stopIfTrue="1" id="{8AAC8336-BFAB-4CDD-923A-2E6DC6C4C945}">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627E7945-24DB-46E1-8EA8-9C619F2CEE6B}">
            <xm:f>'C:\Windows\system32\IC.Green.Net\IC_User_DFS\Users\deel1\Desktop\[Maternity Services Data Set Technical Output Specification.xlsm]MAT101Booking'!#REF!=yes</xm:f>
            <x14:dxf>
              <fill>
                <patternFill>
                  <bgColor indexed="43"/>
                </patternFill>
              </fill>
            </x14:dxf>
          </x14:cfRule>
          <xm:sqref>N11</xm:sqref>
        </x14:conditionalFormatting>
        <x14:conditionalFormatting xmlns:xm="http://schemas.microsoft.com/office/excel/2006/main">
          <x14:cfRule type="expression" priority="9" stopIfTrue="1" id="{0248BC62-58D1-41C5-9AAB-162E3AC60A57}">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0" stopIfTrue="1" id="{B93F244D-FABC-4247-B5C7-F32DDC643032}">
            <xm:f>'C:\Windows\system32\IC.Green.Net\IC_User_DFS\Users\deel1\Desktop\[Maternity Services Data Set Technical Output Specification.xlsm]MAT101Booking'!#REF!=yes</xm:f>
            <x14:dxf>
              <fill>
                <patternFill>
                  <bgColor indexed="43"/>
                </patternFill>
              </fill>
            </x14:dxf>
          </x14:cfRule>
          <xm:sqref>N12</xm:sqref>
        </x14:conditionalFormatting>
        <x14:conditionalFormatting xmlns:xm="http://schemas.microsoft.com/office/excel/2006/main">
          <x14:cfRule type="expression" priority="3" stopIfTrue="1" id="{0E3217F8-8328-4C13-950B-0DB30BD88C6B}">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80FF4EF7-B10E-4F6F-8232-16DCEA88B051}">
            <xm:f>'C:\Windows\system32\IC.Green.Net\IC_User_DFS\Users\deel1\Desktop\[Maternity Services Data Set Technical Output Specification.xlsm]MAT101Booking'!#REF!=yes</xm:f>
            <x14:dxf>
              <fill>
                <patternFill>
                  <bgColor indexed="43"/>
                </patternFill>
              </fill>
            </x14:dxf>
          </x14:cfRule>
          <xm:sqref>N13</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7">
    <tabColor theme="6" tint="0.39997558519241921"/>
    <pageSetUpPr fitToPage="1"/>
  </sheetPr>
  <dimension ref="A1:R34"/>
  <sheetViews>
    <sheetView zoomScaleNormal="100" workbookViewId="0"/>
  </sheetViews>
  <sheetFormatPr defaultColWidth="13.21875" defaultRowHeight="13.2"/>
  <cols>
    <col min="1" max="1" width="12.5546875" style="36" customWidth="1"/>
    <col min="2" max="2" width="15.44140625" style="36" customWidth="1"/>
    <col min="3" max="3" width="13.21875" style="36" customWidth="1"/>
    <col min="4" max="4" width="30.77734375" style="36" customWidth="1"/>
    <col min="5" max="5" width="14" style="437" customWidth="1"/>
    <col min="6" max="6" width="10.77734375" style="36" customWidth="1"/>
    <col min="7" max="7" width="30.77734375" style="36" customWidth="1"/>
    <col min="8" max="8" width="13" style="36" customWidth="1"/>
    <col min="9" max="9" width="10.21875" style="36" customWidth="1"/>
    <col min="10" max="10" width="9" style="36" customWidth="1"/>
    <col min="11" max="11" width="32.77734375" style="36" customWidth="1"/>
    <col min="12" max="12" width="14.21875" style="37" customWidth="1"/>
    <col min="13" max="13" width="89.44140625" style="36" customWidth="1"/>
    <col min="14" max="14" width="43.77734375" customWidth="1"/>
    <col min="15" max="15" width="13.77734375" customWidth="1"/>
    <col min="16" max="16" width="12.5546875" customWidth="1"/>
    <col min="17" max="17" width="13.77734375" customWidth="1"/>
    <col min="18" max="18" width="13.21875" customWidth="1"/>
    <col min="19" max="16384" width="13.21875" style="36"/>
  </cols>
  <sheetData>
    <row r="1" spans="1:18" s="12" customFormat="1">
      <c r="A1" s="490" t="s">
        <v>2075</v>
      </c>
      <c r="B1" s="490" t="s">
        <v>2075</v>
      </c>
      <c r="C1" s="490" t="s">
        <v>2075</v>
      </c>
      <c r="D1" s="490" t="s">
        <v>2075</v>
      </c>
      <c r="E1" s="490" t="s">
        <v>2075</v>
      </c>
      <c r="F1" s="490" t="s">
        <v>2075</v>
      </c>
      <c r="G1" s="490" t="s">
        <v>2075</v>
      </c>
      <c r="H1" s="490" t="s">
        <v>2078</v>
      </c>
      <c r="I1" s="490" t="s">
        <v>2078</v>
      </c>
      <c r="J1" s="490" t="s">
        <v>2078</v>
      </c>
      <c r="K1" s="490" t="s">
        <v>2078</v>
      </c>
      <c r="L1" s="490" t="s">
        <v>2075</v>
      </c>
      <c r="M1" s="490" t="s">
        <v>2078</v>
      </c>
      <c r="N1" s="490" t="s">
        <v>2078</v>
      </c>
      <c r="O1" s="490" t="s">
        <v>2078</v>
      </c>
      <c r="P1" s="490" t="s">
        <v>2078</v>
      </c>
      <c r="Q1" s="490" t="s">
        <v>2078</v>
      </c>
      <c r="R1" s="12" t="s">
        <v>2075</v>
      </c>
    </row>
    <row r="2" spans="1:18" s="38" customFormat="1" ht="10.199999999999999">
      <c r="A2" s="237" t="s">
        <v>4906</v>
      </c>
      <c r="B2" s="231"/>
      <c r="C2" s="231"/>
      <c r="D2" s="232"/>
      <c r="E2" s="435"/>
      <c r="F2" s="232"/>
      <c r="G2" s="232"/>
      <c r="H2" s="232"/>
      <c r="I2" s="232"/>
      <c r="J2" s="232"/>
      <c r="K2" s="232"/>
      <c r="L2" s="232"/>
      <c r="M2" s="233"/>
      <c r="N2" s="227"/>
      <c r="O2" s="227"/>
      <c r="P2" s="227"/>
      <c r="Q2" s="227"/>
      <c r="R2" s="229"/>
    </row>
    <row r="3" spans="1:18" ht="91.5" customHeight="1">
      <c r="A3" s="635" t="s">
        <v>1167</v>
      </c>
      <c r="B3" s="635"/>
      <c r="C3" s="635"/>
      <c r="D3" s="635"/>
      <c r="E3" s="636"/>
      <c r="F3" s="1131" t="s">
        <v>4907</v>
      </c>
      <c r="G3" s="1132"/>
      <c r="H3" s="1163" t="s">
        <v>4908</v>
      </c>
      <c r="I3" s="1164"/>
      <c r="J3" s="1164"/>
      <c r="K3" s="1165"/>
      <c r="L3" s="627" t="s">
        <v>2952</v>
      </c>
      <c r="M3" s="637" t="str">
        <f>"Group-level error/warning messages:"&amp;"
"&amp;IF(VLOOKUP(LEFT($A3,6),MDI,20,0)=0,"",VLOOKUP(LEFT($A3,6),MDI,20,0))</f>
        <v>Group-level error/warning messages:
CYP61210 - Group rejected - No valid CYP202 group transmitted for this Care Activity Identifier. Care Activity Identifier=&lt;C612904&gt;
CYP61212 - Group rejected - More than one CYP612 provided for this Care Activity Identifier + Coded Assessment Tool Type (SNOMED CT) + Person Score combination. Care Activity Identifier=&lt;C612904&gt; Coded Assessment Tool Type (SNOMED CT)=&lt;C612910&gt; Person Score=&lt;C612911&gt;</v>
      </c>
      <c r="N3" s="629"/>
      <c r="O3" s="629"/>
      <c r="P3" s="629"/>
      <c r="Q3" s="629"/>
      <c r="R3" s="630"/>
    </row>
    <row r="4" spans="1:18" ht="83.85" customHeight="1">
      <c r="A4" s="221" t="s">
        <v>2084</v>
      </c>
      <c r="B4" s="211" t="s">
        <v>2122</v>
      </c>
      <c r="C4" s="211" t="s">
        <v>162</v>
      </c>
      <c r="D4" s="221" t="s">
        <v>87</v>
      </c>
      <c r="E4" s="222" t="s">
        <v>116</v>
      </c>
      <c r="F4" s="222" t="s">
        <v>2092</v>
      </c>
      <c r="G4" s="221" t="s">
        <v>76</v>
      </c>
      <c r="H4" s="1160" t="s">
        <v>2324</v>
      </c>
      <c r="I4" s="1161"/>
      <c r="J4" s="1161"/>
      <c r="K4" s="1162"/>
      <c r="L4" s="323" t="s">
        <v>2124</v>
      </c>
      <c r="M4" s="225" t="s">
        <v>771</v>
      </c>
      <c r="N4" s="225" t="s">
        <v>2125</v>
      </c>
      <c r="O4" s="1160" t="s">
        <v>2126</v>
      </c>
      <c r="P4" s="1161"/>
      <c r="Q4" s="1162"/>
      <c r="R4" s="225" t="s">
        <v>2115</v>
      </c>
    </row>
    <row r="5" spans="1:18" ht="41.25" customHeight="1">
      <c r="A5" s="221"/>
      <c r="B5" s="221"/>
      <c r="C5" s="221"/>
      <c r="D5" s="221"/>
      <c r="E5" s="222"/>
      <c r="F5" s="221"/>
      <c r="G5" s="221"/>
      <c r="H5" s="222" t="s">
        <v>2127</v>
      </c>
      <c r="I5" s="222" t="s">
        <v>2128</v>
      </c>
      <c r="J5" s="222" t="s">
        <v>2129</v>
      </c>
      <c r="K5" s="222" t="s">
        <v>767</v>
      </c>
      <c r="L5" s="323"/>
      <c r="M5" s="225"/>
      <c r="N5" s="225" t="s">
        <v>2130</v>
      </c>
      <c r="O5" s="225" t="s">
        <v>2131</v>
      </c>
      <c r="P5" s="225" t="s">
        <v>2132</v>
      </c>
      <c r="Q5" s="225" t="s">
        <v>2133</v>
      </c>
      <c r="R5" s="225"/>
    </row>
    <row r="6" spans="1:18" s="8" customFormat="1" ht="54" customHeight="1">
      <c r="A6" s="195" t="s">
        <v>4909</v>
      </c>
      <c r="B6" s="91" t="s">
        <v>978</v>
      </c>
      <c r="C6" s="321" t="s">
        <v>4105</v>
      </c>
      <c r="D6" s="58" t="s">
        <v>4828</v>
      </c>
      <c r="E6" s="49" t="s">
        <v>146</v>
      </c>
      <c r="F6" s="58"/>
      <c r="G6" s="83"/>
      <c r="H6" s="49" t="s">
        <v>2138</v>
      </c>
      <c r="I6" s="49" t="s">
        <v>2138</v>
      </c>
      <c r="J6" s="49" t="s">
        <v>25</v>
      </c>
      <c r="K6" s="58" t="s">
        <v>1294</v>
      </c>
      <c r="L6" s="39" t="s">
        <v>1148</v>
      </c>
      <c r="M6" s="64" t="str">
        <f>IF(VLOOKUP($A6,MDI,20,0)=0,"",VLOOKUP($A6,MDI,20,0))</f>
        <v>CYP61202 - Record rejected - Care Activity Identifier is blank.
CYP61203 - Record rejected - Care Activity Identifier has incorrect data format. Care Activity Identifier=&lt;C612904&gt;</v>
      </c>
      <c r="N6" s="78"/>
      <c r="O6" s="39" t="s">
        <v>2140</v>
      </c>
      <c r="P6" s="108" t="s">
        <v>2140</v>
      </c>
      <c r="Q6" s="108" t="s">
        <v>2140</v>
      </c>
      <c r="R6" s="108" t="s">
        <v>3713</v>
      </c>
    </row>
    <row r="7" spans="1:18" customFormat="1" ht="104.85" customHeight="1">
      <c r="A7" s="205" t="s">
        <v>4910</v>
      </c>
      <c r="B7" s="91" t="s">
        <v>4783</v>
      </c>
      <c r="C7" s="321" t="s">
        <v>3028</v>
      </c>
      <c r="D7" s="58" t="s">
        <v>4911</v>
      </c>
      <c r="E7" s="49" t="s">
        <v>1337</v>
      </c>
      <c r="F7" s="84"/>
      <c r="G7" s="64"/>
      <c r="H7" s="49" t="s">
        <v>2138</v>
      </c>
      <c r="I7" s="49" t="s">
        <v>2138</v>
      </c>
      <c r="J7" s="49" t="s">
        <v>25</v>
      </c>
      <c r="K7" s="58" t="s">
        <v>4785</v>
      </c>
      <c r="L7" s="39" t="s">
        <v>1148</v>
      </c>
      <c r="M7" s="64" t="str">
        <f>IF(VLOOKUP($A7,MDI,20,0)=0,"",VLOOKUP($A7,MDI,20,0))</f>
        <v>CYP61204 - Record rejected - Coded Assessment Tool Type (SNOMED CT) is blank. Care Activity Identifier=&lt;C612904&gt; Care Contact Identifier=&lt;C202903&gt; Service Request Identifier=&lt;C201902&gt; Local Patient Identifier (Extended)=&lt;C101901&gt;
CYP61205 - Record rejected - Coded Assessment Tool Type (SNOMED CT) has incorrect data format. Care Activity Identifier=&lt;C612904&gt; Care Contact Identifier=&lt;C202903&gt; Service Request Identifier=&lt;C201902&gt; Local Patient Identifier (Extended)=&lt;C101901&gt;
CYP61213 - Record rejected - Coded Assessment Tool Type (SNOMED CT) not in reference table. Care Activity Identifier=&lt;C612904&gt; Care Contact Identifier=&lt;C202903&gt; Service Request Identifier=&lt;C201902&gt; Local Patient Identifier (Extended)=&lt;C101901&gt; Coded Assessment Tool Type (SNOMED CT)=&lt;C612910&gt;</v>
      </c>
      <c r="N7" s="78"/>
      <c r="O7" s="108" t="s">
        <v>2140</v>
      </c>
      <c r="P7" s="108" t="s">
        <v>2140</v>
      </c>
      <c r="Q7" s="108" t="s">
        <v>2140</v>
      </c>
      <c r="R7" s="108" t="s">
        <v>32</v>
      </c>
    </row>
    <row r="8" spans="1:18" ht="93" customHeight="1">
      <c r="A8" s="206" t="s">
        <v>537</v>
      </c>
      <c r="B8" s="91" t="s">
        <v>539</v>
      </c>
      <c r="C8" s="321" t="s">
        <v>4786</v>
      </c>
      <c r="D8" s="58" t="s">
        <v>4787</v>
      </c>
      <c r="E8" s="49" t="s">
        <v>4788</v>
      </c>
      <c r="F8" s="88"/>
      <c r="G8" s="89"/>
      <c r="H8" s="49" t="s">
        <v>2138</v>
      </c>
      <c r="I8" s="49" t="s">
        <v>2138</v>
      </c>
      <c r="J8" s="49" t="s">
        <v>2148</v>
      </c>
      <c r="K8" s="58" t="s">
        <v>4789</v>
      </c>
      <c r="L8" s="39" t="s">
        <v>1148</v>
      </c>
      <c r="M8" s="64" t="str">
        <f>IF(VLOOKUP($A8,MDI,20,0)=0,"",VLOOKUP($A8,MDI,20,0))</f>
        <v>CYP61206 - Record rejected - Person Score is blank. Care Activity Identifier=&lt;C612904&gt; Care Contact Identifier=&lt;C202903&gt; Service Request Identifier=&lt;C201902&gt; Local Patient Identifier (Extended)=&lt;C101901&gt;
CYP61207 - Record rejected - Person Score has incorrect data format. Care Activity Identifier=&lt;C612904&gt; Care Contact Identifier=&lt;C202903&gt; Service Request Identifier=&lt;C201902&gt; Local Patient Identifier (Extended)=&lt;C101901&gt;
CYP61211 - Warning - Person Score contains an unexpected value based on the submitted Coded Assessment Tool Type (SNOMED CT). Care Activity Identifier=&lt;C612904&gt; Care Contact Identifier=&lt;C202903&gt; Service Request Identifier=&lt;C201902&gt; Local Patient Identifier (Extended)=&lt;C101901&gt; Coded Assessment Tool Type=&lt;C612910&gt; Person Score=&lt;C612911&gt;</v>
      </c>
      <c r="N8" s="78"/>
      <c r="O8" s="108" t="s">
        <v>2140</v>
      </c>
      <c r="P8" s="108" t="s">
        <v>2140</v>
      </c>
      <c r="Q8" s="108" t="s">
        <v>2140</v>
      </c>
      <c r="R8" s="108" t="s">
        <v>39</v>
      </c>
    </row>
    <row r="9" spans="1:18" s="8" customFormat="1" ht="30.6">
      <c r="A9" s="191" t="s">
        <v>4912</v>
      </c>
      <c r="B9" s="191" t="s">
        <v>2174</v>
      </c>
      <c r="C9" s="318" t="s">
        <v>2175</v>
      </c>
      <c r="D9" s="124" t="s">
        <v>2176</v>
      </c>
      <c r="E9" s="125" t="s">
        <v>2177</v>
      </c>
      <c r="F9" s="33"/>
      <c r="G9" s="34"/>
      <c r="H9" s="34"/>
      <c r="I9" s="34"/>
      <c r="J9" s="34"/>
      <c r="K9" s="34"/>
      <c r="L9" s="130" t="s">
        <v>1027</v>
      </c>
      <c r="M9" s="135"/>
      <c r="N9" s="124" t="s">
        <v>2178</v>
      </c>
      <c r="O9" s="126" t="s">
        <v>2179</v>
      </c>
      <c r="P9" s="126" t="s">
        <v>2179</v>
      </c>
      <c r="Q9" s="126" t="s">
        <v>2140</v>
      </c>
      <c r="R9" s="123" t="s">
        <v>2180</v>
      </c>
    </row>
    <row r="10" spans="1:18" s="8" customFormat="1" ht="69" customHeight="1">
      <c r="A10" s="192" t="s">
        <v>959</v>
      </c>
      <c r="B10" s="194" t="s">
        <v>822</v>
      </c>
      <c r="C10" s="194" t="s">
        <v>2580</v>
      </c>
      <c r="D10" s="174" t="s">
        <v>2581</v>
      </c>
      <c r="E10" s="252" t="s">
        <v>824</v>
      </c>
      <c r="F10" s="33"/>
      <c r="G10" s="34"/>
      <c r="H10" s="34"/>
      <c r="I10" s="34"/>
      <c r="J10" s="34"/>
      <c r="K10" s="34"/>
      <c r="L10" s="32" t="s">
        <v>1027</v>
      </c>
      <c r="M10" s="34"/>
      <c r="N10" s="174" t="s">
        <v>2582</v>
      </c>
      <c r="O10" s="136" t="s">
        <v>2179</v>
      </c>
      <c r="P10" s="136" t="s">
        <v>2140</v>
      </c>
      <c r="Q10" s="137" t="s">
        <v>2140</v>
      </c>
      <c r="R10" s="252" t="s">
        <v>42</v>
      </c>
    </row>
    <row r="11" spans="1:18" s="8" customFormat="1" ht="48" customHeight="1">
      <c r="A11" s="192" t="s">
        <v>960</v>
      </c>
      <c r="B11" s="194" t="s">
        <v>961</v>
      </c>
      <c r="C11" s="194" t="s">
        <v>4913</v>
      </c>
      <c r="D11" s="124" t="s">
        <v>2183</v>
      </c>
      <c r="E11" s="125" t="s">
        <v>829</v>
      </c>
      <c r="F11" s="33"/>
      <c r="G11" s="34"/>
      <c r="H11" s="34"/>
      <c r="I11" s="34"/>
      <c r="J11" s="34"/>
      <c r="K11" s="34"/>
      <c r="L11" s="130" t="s">
        <v>1027</v>
      </c>
      <c r="M11" s="135"/>
      <c r="N11" s="124" t="s">
        <v>2184</v>
      </c>
      <c r="O11" s="126" t="s">
        <v>2179</v>
      </c>
      <c r="P11" s="126" t="s">
        <v>2140</v>
      </c>
      <c r="Q11" s="126" t="s">
        <v>2140</v>
      </c>
      <c r="R11" s="123" t="s">
        <v>42</v>
      </c>
    </row>
    <row r="12" spans="1:18" s="8" customFormat="1" ht="45" customHeight="1">
      <c r="A12" s="192" t="s">
        <v>4914</v>
      </c>
      <c r="B12" s="194" t="s">
        <v>2143</v>
      </c>
      <c r="C12" s="194" t="s">
        <v>2144</v>
      </c>
      <c r="D12" s="128" t="s">
        <v>2585</v>
      </c>
      <c r="E12" s="32" t="s">
        <v>2586</v>
      </c>
      <c r="F12" s="131"/>
      <c r="G12" s="34"/>
      <c r="H12" s="34"/>
      <c r="I12" s="34"/>
      <c r="J12" s="34"/>
      <c r="K12" s="34"/>
      <c r="L12" s="32" t="s">
        <v>1027</v>
      </c>
      <c r="M12" s="34"/>
      <c r="N12" s="128" t="s">
        <v>2587</v>
      </c>
      <c r="O12" s="136" t="s">
        <v>2179</v>
      </c>
      <c r="P12" s="136" t="s">
        <v>2140</v>
      </c>
      <c r="Q12" s="136" t="s">
        <v>2140</v>
      </c>
      <c r="R12" s="123" t="s">
        <v>2192</v>
      </c>
    </row>
    <row r="13" spans="1:18" s="8" customFormat="1" ht="45" customHeight="1">
      <c r="A13" s="192" t="s">
        <v>4915</v>
      </c>
      <c r="B13" s="194" t="s">
        <v>2589</v>
      </c>
      <c r="C13" s="194" t="s">
        <v>2590</v>
      </c>
      <c r="D13" s="128" t="s">
        <v>2591</v>
      </c>
      <c r="E13" s="32" t="s">
        <v>2592</v>
      </c>
      <c r="F13" s="33"/>
      <c r="G13" s="34"/>
      <c r="H13" s="34"/>
      <c r="I13" s="34"/>
      <c r="J13" s="34"/>
      <c r="K13" s="34"/>
      <c r="L13" s="32" t="s">
        <v>1027</v>
      </c>
      <c r="M13" s="32"/>
      <c r="N13" s="128" t="s">
        <v>2593</v>
      </c>
      <c r="O13" s="136" t="s">
        <v>2179</v>
      </c>
      <c r="P13" s="136" t="s">
        <v>2179</v>
      </c>
      <c r="Q13" s="136" t="s">
        <v>2140</v>
      </c>
      <c r="R13" s="136" t="s">
        <v>2180</v>
      </c>
    </row>
    <row r="14" spans="1:18" s="8" customFormat="1" ht="49.5" customHeight="1">
      <c r="A14" s="192" t="s">
        <v>958</v>
      </c>
      <c r="B14" s="194" t="s">
        <v>816</v>
      </c>
      <c r="C14" s="194" t="s">
        <v>2185</v>
      </c>
      <c r="D14" s="128" t="s">
        <v>2186</v>
      </c>
      <c r="E14" s="32" t="s">
        <v>818</v>
      </c>
      <c r="F14" s="33"/>
      <c r="G14" s="34"/>
      <c r="H14" s="34"/>
      <c r="I14" s="34"/>
      <c r="J14" s="34"/>
      <c r="K14" s="34"/>
      <c r="L14" s="32" t="s">
        <v>1027</v>
      </c>
      <c r="M14" s="34"/>
      <c r="N14" s="128" t="s">
        <v>2187</v>
      </c>
      <c r="O14" s="136" t="s">
        <v>2179</v>
      </c>
      <c r="P14" s="136" t="s">
        <v>2140</v>
      </c>
      <c r="Q14" s="136" t="s">
        <v>2140</v>
      </c>
      <c r="R14" s="123" t="s">
        <v>42</v>
      </c>
    </row>
    <row r="15" spans="1:18" s="8" customFormat="1" ht="51" customHeight="1">
      <c r="A15" s="194" t="s">
        <v>4916</v>
      </c>
      <c r="B15" s="194" t="s">
        <v>4170</v>
      </c>
      <c r="C15" s="194" t="s">
        <v>4171</v>
      </c>
      <c r="D15" s="128" t="s">
        <v>4172</v>
      </c>
      <c r="E15" s="32" t="s">
        <v>2995</v>
      </c>
      <c r="F15" s="33"/>
      <c r="G15" s="34"/>
      <c r="H15" s="34"/>
      <c r="I15" s="34"/>
      <c r="J15" s="34"/>
      <c r="K15" s="34"/>
      <c r="L15" s="32" t="s">
        <v>1027</v>
      </c>
      <c r="M15" s="34"/>
      <c r="N15" s="128" t="s">
        <v>4173</v>
      </c>
      <c r="O15" s="136" t="s">
        <v>2179</v>
      </c>
      <c r="P15" s="136" t="s">
        <v>2140</v>
      </c>
      <c r="Q15" s="137" t="s">
        <v>2140</v>
      </c>
      <c r="R15" s="123" t="s">
        <v>2192</v>
      </c>
    </row>
    <row r="16" spans="1:18" s="8" customFormat="1" ht="105.75" customHeight="1">
      <c r="A16" s="194" t="s">
        <v>4917</v>
      </c>
      <c r="B16" s="194" t="s">
        <v>4918</v>
      </c>
      <c r="C16" s="194" t="s">
        <v>4919</v>
      </c>
      <c r="D16" s="128" t="s">
        <v>4920</v>
      </c>
      <c r="E16" s="32" t="s">
        <v>2649</v>
      </c>
      <c r="F16" s="33"/>
      <c r="G16" s="34"/>
      <c r="H16" s="34"/>
      <c r="I16" s="34"/>
      <c r="J16" s="34"/>
      <c r="K16" s="34"/>
      <c r="L16" s="32" t="s">
        <v>1027</v>
      </c>
      <c r="M16" s="32"/>
      <c r="N16" s="128" t="s">
        <v>4921</v>
      </c>
      <c r="O16" s="32" t="s">
        <v>2179</v>
      </c>
      <c r="P16" s="136" t="s">
        <v>2140</v>
      </c>
      <c r="Q16" s="136" t="s">
        <v>2179</v>
      </c>
      <c r="R16" s="123" t="s">
        <v>2612</v>
      </c>
    </row>
    <row r="17" spans="1:18" ht="76.349999999999994" customHeight="1">
      <c r="A17" s="192" t="s">
        <v>4922</v>
      </c>
      <c r="B17" s="312" t="s">
        <v>804</v>
      </c>
      <c r="C17" s="317" t="s">
        <v>2201</v>
      </c>
      <c r="D17" s="305" t="s">
        <v>2202</v>
      </c>
      <c r="E17" s="304" t="s">
        <v>806</v>
      </c>
      <c r="F17" s="304"/>
      <c r="G17" s="304"/>
      <c r="H17" s="304"/>
      <c r="I17" s="304"/>
      <c r="J17" s="304"/>
      <c r="K17" s="304"/>
      <c r="L17" s="304" t="s">
        <v>1027</v>
      </c>
      <c r="M17" s="304"/>
      <c r="N17" s="305" t="s">
        <v>4252</v>
      </c>
      <c r="O17" s="136" t="s">
        <v>2179</v>
      </c>
      <c r="P17" s="136" t="s">
        <v>2179</v>
      </c>
      <c r="Q17" s="136" t="s">
        <v>2140</v>
      </c>
      <c r="R17" s="123" t="s">
        <v>2141</v>
      </c>
    </row>
    <row r="18" spans="1:18" ht="12.75" customHeight="1">
      <c r="A18" s="1007" t="s">
        <v>1025</v>
      </c>
      <c r="B18" s="1007" t="s">
        <v>1026</v>
      </c>
      <c r="C18" s="1007" t="s">
        <v>4923</v>
      </c>
      <c r="D18" s="955" t="s">
        <v>4924</v>
      </c>
      <c r="E18" s="949" t="s">
        <v>1218</v>
      </c>
      <c r="F18" s="360" t="s">
        <v>4925</v>
      </c>
      <c r="G18" s="360" t="s">
        <v>4926</v>
      </c>
      <c r="H18" s="949"/>
      <c r="I18" s="949"/>
      <c r="J18" s="949"/>
      <c r="K18" s="949"/>
      <c r="L18" s="949" t="s">
        <v>1027</v>
      </c>
      <c r="M18" s="949"/>
      <c r="N18" s="955" t="s">
        <v>1029</v>
      </c>
      <c r="O18" s="949" t="s">
        <v>2179</v>
      </c>
      <c r="P18" s="949" t="s">
        <v>2140</v>
      </c>
      <c r="Q18" s="949" t="s">
        <v>2140</v>
      </c>
      <c r="R18" s="949" t="s">
        <v>6740</v>
      </c>
    </row>
    <row r="19" spans="1:18" ht="12.75" customHeight="1">
      <c r="A19" s="1008"/>
      <c r="B19" s="1008"/>
      <c r="C19" s="1008"/>
      <c r="D19" s="956"/>
      <c r="E19" s="950"/>
      <c r="F19" s="360" t="s">
        <v>4927</v>
      </c>
      <c r="G19" s="360" t="s">
        <v>4928</v>
      </c>
      <c r="H19" s="950"/>
      <c r="I19" s="950"/>
      <c r="J19" s="950"/>
      <c r="K19" s="950"/>
      <c r="L19" s="950"/>
      <c r="M19" s="950"/>
      <c r="N19" s="956"/>
      <c r="O19" s="950"/>
      <c r="P19" s="950"/>
      <c r="Q19" s="950"/>
      <c r="R19" s="950"/>
    </row>
    <row r="20" spans="1:18" ht="12.75" customHeight="1">
      <c r="A20" s="1008"/>
      <c r="B20" s="1008"/>
      <c r="C20" s="1008"/>
      <c r="D20" s="956"/>
      <c r="E20" s="950"/>
      <c r="F20" s="360" t="s">
        <v>4929</v>
      </c>
      <c r="G20" s="360" t="s">
        <v>4930</v>
      </c>
      <c r="H20" s="950"/>
      <c r="I20" s="950"/>
      <c r="J20" s="950"/>
      <c r="K20" s="950"/>
      <c r="L20" s="950"/>
      <c r="M20" s="950"/>
      <c r="N20" s="956"/>
      <c r="O20" s="950"/>
      <c r="P20" s="950"/>
      <c r="Q20" s="950"/>
      <c r="R20" s="950"/>
    </row>
    <row r="21" spans="1:18" ht="12.75" customHeight="1">
      <c r="A21" s="1008"/>
      <c r="B21" s="1008"/>
      <c r="C21" s="1008"/>
      <c r="D21" s="956"/>
      <c r="E21" s="950"/>
      <c r="F21" s="360" t="s">
        <v>4931</v>
      </c>
      <c r="G21" s="360" t="s">
        <v>4932</v>
      </c>
      <c r="H21" s="950"/>
      <c r="I21" s="950"/>
      <c r="J21" s="950"/>
      <c r="K21" s="950"/>
      <c r="L21" s="950"/>
      <c r="M21" s="950"/>
      <c r="N21" s="956"/>
      <c r="O21" s="950"/>
      <c r="P21" s="950"/>
      <c r="Q21" s="950"/>
      <c r="R21" s="950"/>
    </row>
    <row r="22" spans="1:18" ht="12.75" customHeight="1">
      <c r="A22" s="1008"/>
      <c r="B22" s="1008"/>
      <c r="C22" s="1008"/>
      <c r="D22" s="956"/>
      <c r="E22" s="950"/>
      <c r="F22" s="360" t="s">
        <v>4933</v>
      </c>
      <c r="G22" s="360" t="s">
        <v>4934</v>
      </c>
      <c r="H22" s="950"/>
      <c r="I22" s="950"/>
      <c r="J22" s="950"/>
      <c r="K22" s="950"/>
      <c r="L22" s="950"/>
      <c r="M22" s="950"/>
      <c r="N22" s="956"/>
      <c r="O22" s="950"/>
      <c r="P22" s="950"/>
      <c r="Q22" s="950"/>
      <c r="R22" s="950"/>
    </row>
    <row r="23" spans="1:18" ht="12.75" customHeight="1">
      <c r="A23" s="1008"/>
      <c r="B23" s="1008"/>
      <c r="C23" s="1008"/>
      <c r="D23" s="956"/>
      <c r="E23" s="950"/>
      <c r="F23" s="360" t="s">
        <v>4935</v>
      </c>
      <c r="G23" s="360" t="s">
        <v>4936</v>
      </c>
      <c r="H23" s="950"/>
      <c r="I23" s="950"/>
      <c r="J23" s="950"/>
      <c r="K23" s="950"/>
      <c r="L23" s="950"/>
      <c r="M23" s="950"/>
      <c r="N23" s="956"/>
      <c r="O23" s="950"/>
      <c r="P23" s="950"/>
      <c r="Q23" s="950"/>
      <c r="R23" s="950"/>
    </row>
    <row r="24" spans="1:18" ht="12.75" customHeight="1">
      <c r="A24" s="1008"/>
      <c r="B24" s="1008"/>
      <c r="C24" s="1008"/>
      <c r="D24" s="956"/>
      <c r="E24" s="950"/>
      <c r="F24" s="360" t="s">
        <v>4937</v>
      </c>
      <c r="G24" s="360" t="s">
        <v>4938</v>
      </c>
      <c r="H24" s="950"/>
      <c r="I24" s="950"/>
      <c r="J24" s="950"/>
      <c r="K24" s="950"/>
      <c r="L24" s="950"/>
      <c r="M24" s="950"/>
      <c r="N24" s="956"/>
      <c r="O24" s="950"/>
      <c r="P24" s="950"/>
      <c r="Q24" s="950"/>
      <c r="R24" s="950"/>
    </row>
    <row r="25" spans="1:18" ht="12.75" customHeight="1">
      <c r="A25" s="1008"/>
      <c r="B25" s="1008"/>
      <c r="C25" s="1008"/>
      <c r="D25" s="956"/>
      <c r="E25" s="950"/>
      <c r="F25" s="360" t="s">
        <v>4939</v>
      </c>
      <c r="G25" s="360" t="s">
        <v>4940</v>
      </c>
      <c r="H25" s="950"/>
      <c r="I25" s="950"/>
      <c r="J25" s="950"/>
      <c r="K25" s="950"/>
      <c r="L25" s="950"/>
      <c r="M25" s="950"/>
      <c r="N25" s="956"/>
      <c r="O25" s="950"/>
      <c r="P25" s="950"/>
      <c r="Q25" s="950"/>
      <c r="R25" s="950"/>
    </row>
    <row r="26" spans="1:18" ht="12.75" customHeight="1">
      <c r="A26" s="1008"/>
      <c r="B26" s="1008"/>
      <c r="C26" s="1008"/>
      <c r="D26" s="956"/>
      <c r="E26" s="950"/>
      <c r="F26" s="360" t="s">
        <v>4941</v>
      </c>
      <c r="G26" s="360" t="s">
        <v>4942</v>
      </c>
      <c r="H26" s="950"/>
      <c r="I26" s="950"/>
      <c r="J26" s="950"/>
      <c r="K26" s="950"/>
      <c r="L26" s="950"/>
      <c r="M26" s="950"/>
      <c r="N26" s="956"/>
      <c r="O26" s="950"/>
      <c r="P26" s="950"/>
      <c r="Q26" s="950"/>
      <c r="R26" s="950"/>
    </row>
    <row r="27" spans="1:18" ht="12.75" customHeight="1">
      <c r="A27" s="1008"/>
      <c r="B27" s="1008"/>
      <c r="C27" s="1008"/>
      <c r="D27" s="956"/>
      <c r="E27" s="950"/>
      <c r="F27" s="360" t="s">
        <v>4943</v>
      </c>
      <c r="G27" s="360" t="s">
        <v>4944</v>
      </c>
      <c r="H27" s="950"/>
      <c r="I27" s="950"/>
      <c r="J27" s="950"/>
      <c r="K27" s="950"/>
      <c r="L27" s="950"/>
      <c r="M27" s="950"/>
      <c r="N27" s="956"/>
      <c r="O27" s="950"/>
      <c r="P27" s="950"/>
      <c r="Q27" s="950"/>
      <c r="R27" s="950"/>
    </row>
    <row r="28" spans="1:18" ht="12.75" customHeight="1">
      <c r="A28" s="1008"/>
      <c r="B28" s="1008"/>
      <c r="C28" s="1008"/>
      <c r="D28" s="956"/>
      <c r="E28" s="950"/>
      <c r="F28" s="360" t="s">
        <v>4945</v>
      </c>
      <c r="G28" s="360" t="s">
        <v>4946</v>
      </c>
      <c r="H28" s="950"/>
      <c r="I28" s="950"/>
      <c r="J28" s="950"/>
      <c r="K28" s="950"/>
      <c r="L28" s="950"/>
      <c r="M28" s="950"/>
      <c r="N28" s="956"/>
      <c r="O28" s="950"/>
      <c r="P28" s="950"/>
      <c r="Q28" s="950"/>
      <c r="R28" s="950"/>
    </row>
    <row r="29" spans="1:18" ht="12.75" customHeight="1">
      <c r="A29" s="1008"/>
      <c r="B29" s="1008"/>
      <c r="C29" s="1008"/>
      <c r="D29" s="956"/>
      <c r="E29" s="950"/>
      <c r="F29" s="360" t="s">
        <v>4947</v>
      </c>
      <c r="G29" s="360" t="s">
        <v>4948</v>
      </c>
      <c r="H29" s="950"/>
      <c r="I29" s="950"/>
      <c r="J29" s="950"/>
      <c r="K29" s="950"/>
      <c r="L29" s="950"/>
      <c r="M29" s="950"/>
      <c r="N29" s="956"/>
      <c r="O29" s="950"/>
      <c r="P29" s="950"/>
      <c r="Q29" s="950"/>
      <c r="R29" s="950"/>
    </row>
    <row r="30" spans="1:18" ht="12.75" customHeight="1">
      <c r="A30" s="1008"/>
      <c r="B30" s="1008"/>
      <c r="C30" s="1008"/>
      <c r="D30" s="956"/>
      <c r="E30" s="950"/>
      <c r="F30" s="360" t="s">
        <v>4949</v>
      </c>
      <c r="G30" s="360" t="s">
        <v>4950</v>
      </c>
      <c r="H30" s="950"/>
      <c r="I30" s="950"/>
      <c r="J30" s="950"/>
      <c r="K30" s="950"/>
      <c r="L30" s="950"/>
      <c r="M30" s="950"/>
      <c r="N30" s="956"/>
      <c r="O30" s="950"/>
      <c r="P30" s="950"/>
      <c r="Q30" s="950"/>
      <c r="R30" s="950"/>
    </row>
    <row r="31" spans="1:18" ht="12.75" customHeight="1">
      <c r="A31" s="1008"/>
      <c r="B31" s="1008"/>
      <c r="C31" s="1008"/>
      <c r="D31" s="956"/>
      <c r="E31" s="950"/>
      <c r="F31" s="360" t="s">
        <v>4951</v>
      </c>
      <c r="G31" s="360" t="s">
        <v>4952</v>
      </c>
      <c r="H31" s="950"/>
      <c r="I31" s="950"/>
      <c r="J31" s="950"/>
      <c r="K31" s="950"/>
      <c r="L31" s="950"/>
      <c r="M31" s="950"/>
      <c r="N31" s="956"/>
      <c r="O31" s="950"/>
      <c r="P31" s="950"/>
      <c r="Q31" s="950"/>
      <c r="R31" s="950"/>
    </row>
    <row r="32" spans="1:18" ht="12.75" customHeight="1">
      <c r="A32" s="1009"/>
      <c r="B32" s="1009"/>
      <c r="C32" s="1009"/>
      <c r="D32" s="957"/>
      <c r="E32" s="951"/>
      <c r="F32" s="360" t="s">
        <v>4953</v>
      </c>
      <c r="G32" s="360" t="s">
        <v>4954</v>
      </c>
      <c r="H32" s="951"/>
      <c r="I32" s="951"/>
      <c r="J32" s="951"/>
      <c r="K32" s="951"/>
      <c r="L32" s="951"/>
      <c r="M32" s="951"/>
      <c r="N32" s="957"/>
      <c r="O32" s="951"/>
      <c r="P32" s="951"/>
      <c r="Q32" s="951"/>
      <c r="R32" s="951"/>
    </row>
    <row r="33" spans="1:18" ht="78.599999999999994" customHeight="1">
      <c r="A33" s="192" t="s">
        <v>4955</v>
      </c>
      <c r="B33" s="192" t="s">
        <v>4956</v>
      </c>
      <c r="C33" s="192" t="s">
        <v>4957</v>
      </c>
      <c r="D33" s="145" t="s">
        <v>4958</v>
      </c>
      <c r="E33" s="32" t="s">
        <v>4959</v>
      </c>
      <c r="F33" s="32"/>
      <c r="G33" s="32"/>
      <c r="H33" s="32"/>
      <c r="I33" s="32"/>
      <c r="J33" s="32"/>
      <c r="K33" s="32"/>
      <c r="L33" s="32" t="s">
        <v>1027</v>
      </c>
      <c r="M33" s="32"/>
      <c r="N33" s="128" t="s">
        <v>4960</v>
      </c>
      <c r="O33" s="32" t="s">
        <v>2179</v>
      </c>
      <c r="P33" s="32" t="s">
        <v>2140</v>
      </c>
      <c r="Q33" s="32" t="s">
        <v>2140</v>
      </c>
      <c r="R33" s="32" t="s">
        <v>2141</v>
      </c>
    </row>
    <row r="34" spans="1:18">
      <c r="A34" s="247" t="s">
        <v>4961</v>
      </c>
      <c r="B34" s="246"/>
      <c r="C34" s="246"/>
      <c r="D34" s="245"/>
      <c r="E34" s="436"/>
      <c r="F34" s="245"/>
      <c r="G34" s="245"/>
      <c r="H34" s="245"/>
      <c r="I34" s="245"/>
      <c r="J34" s="245"/>
      <c r="K34" s="245"/>
      <c r="L34" s="245"/>
      <c r="M34" s="245"/>
      <c r="N34" s="245"/>
      <c r="O34" s="245"/>
      <c r="P34" s="245"/>
      <c r="Q34" s="245"/>
      <c r="R34" s="354"/>
    </row>
  </sheetData>
  <mergeCells count="20">
    <mergeCell ref="A18:A32"/>
    <mergeCell ref="B18:B32"/>
    <mergeCell ref="C18:C32"/>
    <mergeCell ref="D18:D32"/>
    <mergeCell ref="E18:E32"/>
    <mergeCell ref="O18:O32"/>
    <mergeCell ref="P18:P32"/>
    <mergeCell ref="Q18:Q32"/>
    <mergeCell ref="R18:R32"/>
    <mergeCell ref="F3:G3"/>
    <mergeCell ref="O4:Q4"/>
    <mergeCell ref="H3:K3"/>
    <mergeCell ref="H4:K4"/>
    <mergeCell ref="H18:H32"/>
    <mergeCell ref="I18:I32"/>
    <mergeCell ref="J18:J32"/>
    <mergeCell ref="K18:K32"/>
    <mergeCell ref="L18:L32"/>
    <mergeCell ref="M18:M32"/>
    <mergeCell ref="N18:N32"/>
  </mergeCells>
  <pageMargins left="0.25" right="0.25" top="0.75" bottom="0.75" header="0.3" footer="0.3"/>
  <pageSetup paperSize="8" scale="46"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1" stopIfTrue="1" id="{74914005-CDB9-48D2-9144-A72144FD2942}">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09737DC9-4D58-4C0D-8FA3-885993A2A71E}">
            <xm:f>'C:\Windows\system32\IC.Green.Net\IC_User_DFS\Users\deel1\Desktop\[Maternity Services Data Set Technical Output Specification.xlsm]MAT101Booking'!#REF!=yes</xm:f>
            <x14:dxf>
              <fill>
                <patternFill>
                  <bgColor indexed="43"/>
                </patternFill>
              </fill>
            </x14:dxf>
          </x14:cfRule>
          <xm:sqref>N9</xm:sqref>
        </x14:conditionalFormatting>
        <x14:conditionalFormatting xmlns:xm="http://schemas.microsoft.com/office/excel/2006/main">
          <x14:cfRule type="expression" priority="5" stopIfTrue="1" id="{4D53D018-C236-4F09-8FBB-09BB7BF2B06D}">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B702BEF0-A362-486F-9DDC-42306DCBAAD0}">
            <xm:f>'C:\Windows\system32\IC.Green.Net\IC_User_DFS\Users\deel1\Desktop\[Maternity Services Data Set Technical Output Specification.xlsm]MAT101Booking'!#REF!=yes</xm:f>
            <x14:dxf>
              <fill>
                <patternFill>
                  <bgColor indexed="43"/>
                </patternFill>
              </fill>
            </x14:dxf>
          </x14:cfRule>
          <xm:sqref>N10</xm:sqref>
        </x14:conditionalFormatting>
        <x14:conditionalFormatting xmlns:xm="http://schemas.microsoft.com/office/excel/2006/main">
          <x14:cfRule type="expression" priority="3" stopIfTrue="1" id="{499E389C-395A-4838-BAC9-18C16D547BBE}">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20111EEC-32E2-4079-A7F6-E53287DA22F7}">
            <xm:f>'C:\Windows\system32\IC.Green.Net\IC_User_DFS\Users\deel1\Desktop\[Maternity Services Data Set Technical Output Specification.xlsm]MAT101Booking'!#REF!=yes</xm:f>
            <x14:dxf>
              <fill>
                <patternFill>
                  <bgColor indexed="43"/>
                </patternFill>
              </fill>
            </x14:dxf>
          </x14:cfRule>
          <xm:sqref>N11</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8">
    <tabColor theme="6" tint="0.39997558519241921"/>
    <pageSetUpPr fitToPage="1"/>
  </sheetPr>
  <dimension ref="A1:R61"/>
  <sheetViews>
    <sheetView zoomScaleNormal="100" workbookViewId="0"/>
  </sheetViews>
  <sheetFormatPr defaultColWidth="13.21875" defaultRowHeight="13.2"/>
  <cols>
    <col min="1" max="1" width="9.5546875" style="36" customWidth="1"/>
    <col min="2" max="3" width="17.77734375" style="36" customWidth="1"/>
    <col min="4" max="4" width="30.77734375" style="36" customWidth="1"/>
    <col min="5" max="5" width="14" style="437" customWidth="1"/>
    <col min="6" max="6" width="10.77734375" style="36" customWidth="1"/>
    <col min="7" max="7" width="30.77734375" style="36" customWidth="1"/>
    <col min="8" max="8" width="13" style="36" customWidth="1"/>
    <col min="9" max="9" width="10.21875" style="36" customWidth="1"/>
    <col min="10" max="10" width="9" style="36" customWidth="1"/>
    <col min="11" max="11" width="32.77734375" style="36" customWidth="1"/>
    <col min="12" max="12" width="14.21875" style="37" customWidth="1"/>
    <col min="13" max="13" width="74.5546875" style="36" customWidth="1"/>
    <col min="14" max="14" width="43.77734375" customWidth="1"/>
    <col min="15" max="15" width="13.77734375" customWidth="1"/>
    <col min="16" max="16" width="12.5546875" customWidth="1"/>
    <col min="17" max="17" width="13.77734375" customWidth="1"/>
    <col min="18" max="18" width="13.21875" customWidth="1"/>
    <col min="19" max="16384" width="13.21875" style="36"/>
  </cols>
  <sheetData>
    <row r="1" spans="1:18" s="490" customFormat="1">
      <c r="A1" s="490" t="s">
        <v>2075</v>
      </c>
      <c r="B1" s="490" t="s">
        <v>2075</v>
      </c>
      <c r="C1" s="490" t="s">
        <v>2075</v>
      </c>
      <c r="D1" s="490" t="s">
        <v>2075</v>
      </c>
      <c r="E1" s="490" t="s">
        <v>2075</v>
      </c>
      <c r="F1" s="490" t="s">
        <v>2075</v>
      </c>
      <c r="G1" s="490" t="s">
        <v>2075</v>
      </c>
      <c r="H1" s="490" t="s">
        <v>2078</v>
      </c>
      <c r="I1" s="490" t="s">
        <v>2078</v>
      </c>
      <c r="J1" s="490" t="s">
        <v>2078</v>
      </c>
      <c r="K1" s="490" t="s">
        <v>2078</v>
      </c>
      <c r="L1" s="490" t="s">
        <v>2075</v>
      </c>
      <c r="M1" s="490" t="s">
        <v>2078</v>
      </c>
      <c r="N1" s="490" t="s">
        <v>2078</v>
      </c>
      <c r="O1" s="490" t="s">
        <v>2078</v>
      </c>
      <c r="P1" s="490" t="s">
        <v>2078</v>
      </c>
      <c r="Q1" s="490" t="s">
        <v>2078</v>
      </c>
      <c r="R1" s="490" t="s">
        <v>2075</v>
      </c>
    </row>
    <row r="2" spans="1:18" s="38" customFormat="1" ht="10.199999999999999">
      <c r="A2" s="237" t="s">
        <v>4962</v>
      </c>
      <c r="B2" s="231"/>
      <c r="C2" s="231"/>
      <c r="D2" s="232"/>
      <c r="E2" s="435"/>
      <c r="F2" s="232"/>
      <c r="G2" s="232"/>
      <c r="H2" s="232"/>
      <c r="I2" s="232"/>
      <c r="J2" s="232"/>
      <c r="K2" s="232"/>
      <c r="L2" s="232"/>
      <c r="M2" s="233"/>
      <c r="N2" s="227"/>
      <c r="O2" s="227"/>
      <c r="P2" s="227"/>
      <c r="Q2" s="227"/>
      <c r="R2" s="229"/>
    </row>
    <row r="3" spans="1:18" ht="143.25" customHeight="1">
      <c r="A3" s="635" t="s">
        <v>215</v>
      </c>
      <c r="B3" s="635"/>
      <c r="C3" s="635"/>
      <c r="D3" s="635"/>
      <c r="E3" s="636"/>
      <c r="F3" s="1166" t="s">
        <v>4963</v>
      </c>
      <c r="G3" s="1167"/>
      <c r="H3" s="1163" t="s">
        <v>4964</v>
      </c>
      <c r="I3" s="1164"/>
      <c r="J3" s="1164"/>
      <c r="K3" s="1165"/>
      <c r="L3" s="627" t="s">
        <v>2952</v>
      </c>
      <c r="M3" s="637" t="str">
        <f>"Group-level error/warning messages:"&amp;"
"&amp;IF(VLOOKUP(LEFT($A3,6),MDI,20,0)=0,"",VLOOKUP(LEFT($A3,6),MDI,20,0))</f>
        <v>Group-level error/warning messages:
CYP61315 - Group rejected - No assessment tools currently in scope for CYP613.</v>
      </c>
      <c r="N3" s="629"/>
      <c r="O3" s="629"/>
      <c r="P3" s="629"/>
      <c r="Q3" s="629"/>
      <c r="R3" s="630"/>
    </row>
    <row r="4" spans="1:18" ht="83.85" customHeight="1">
      <c r="A4" s="221" t="s">
        <v>2084</v>
      </c>
      <c r="B4" s="211" t="s">
        <v>2122</v>
      </c>
      <c r="C4" s="211" t="s">
        <v>162</v>
      </c>
      <c r="D4" s="221" t="s">
        <v>87</v>
      </c>
      <c r="E4" s="222" t="s">
        <v>116</v>
      </c>
      <c r="F4" s="222" t="s">
        <v>2092</v>
      </c>
      <c r="G4" s="221" t="s">
        <v>76</v>
      </c>
      <c r="H4" s="1160" t="s">
        <v>2324</v>
      </c>
      <c r="I4" s="1161"/>
      <c r="J4" s="1161"/>
      <c r="K4" s="1162"/>
      <c r="L4" s="223" t="s">
        <v>2124</v>
      </c>
      <c r="M4" s="221" t="s">
        <v>771</v>
      </c>
      <c r="N4" s="221" t="s">
        <v>2125</v>
      </c>
      <c r="O4" s="1160" t="s">
        <v>2126</v>
      </c>
      <c r="P4" s="1161"/>
      <c r="Q4" s="1162"/>
      <c r="R4" s="221" t="s">
        <v>2115</v>
      </c>
    </row>
    <row r="5" spans="1:18" ht="41.25" customHeight="1">
      <c r="A5" s="221"/>
      <c r="B5" s="221"/>
      <c r="C5" s="221"/>
      <c r="D5" s="221"/>
      <c r="E5" s="222"/>
      <c r="F5" s="221"/>
      <c r="G5" s="221"/>
      <c r="H5" s="222" t="s">
        <v>2127</v>
      </c>
      <c r="I5" s="222" t="s">
        <v>2128</v>
      </c>
      <c r="J5" s="222" t="s">
        <v>2129</v>
      </c>
      <c r="K5" s="222" t="s">
        <v>767</v>
      </c>
      <c r="L5" s="223"/>
      <c r="M5" s="224"/>
      <c r="N5" s="221" t="s">
        <v>2130</v>
      </c>
      <c r="O5" s="221" t="s">
        <v>2131</v>
      </c>
      <c r="P5" s="221" t="s">
        <v>2132</v>
      </c>
      <c r="Q5" s="221" t="s">
        <v>2133</v>
      </c>
      <c r="R5" s="221"/>
    </row>
    <row r="6" spans="1:18" s="8" customFormat="1" ht="111" customHeight="1">
      <c r="A6" s="196" t="s">
        <v>4965</v>
      </c>
      <c r="B6" s="65" t="s">
        <v>4791</v>
      </c>
      <c r="C6" s="208" t="s">
        <v>4792</v>
      </c>
      <c r="D6" s="58" t="s">
        <v>4793</v>
      </c>
      <c r="E6" s="87" t="s">
        <v>2154</v>
      </c>
      <c r="F6" s="58"/>
      <c r="G6" s="83"/>
      <c r="H6" s="49" t="s">
        <v>2138</v>
      </c>
      <c r="I6" s="49" t="s">
        <v>2138</v>
      </c>
      <c r="J6" s="49" t="s">
        <v>25</v>
      </c>
      <c r="K6" s="58" t="s">
        <v>4966</v>
      </c>
      <c r="L6" s="39" t="s">
        <v>1148</v>
      </c>
      <c r="M6" s="64" t="str">
        <f t="shared" ref="M6:M30" si="0">IF(VLOOKUP($A6,MDI,20,0)=0,"",VLOOKUP($A6,MDI,20,0))</f>
        <v>CYP61301 - Record rejected - Assessment Tool Completion Date is blank.
CYP61302 - Record rejected - Assessment Tool Completion Date has incorrect data format.
CYP61317 - Record rejected - Assessment Tool Completion Date is before the Reporting Period Start Date. Assessment Tool Completion Date=&lt;C613010&gt;
CYP61318 - Record rejected - Assessment Tool Completion Date is after the Reporting Period End Date. Assessment Tool Completion Date=&lt;C613010&gt;</v>
      </c>
      <c r="N6" s="78"/>
      <c r="O6" s="39" t="s">
        <v>2140</v>
      </c>
      <c r="P6" s="108" t="s">
        <v>2140</v>
      </c>
      <c r="Q6" s="108" t="s">
        <v>2140</v>
      </c>
      <c r="R6" s="108" t="s">
        <v>32</v>
      </c>
    </row>
    <row r="7" spans="1:18" customFormat="1" ht="92.25" customHeight="1">
      <c r="A7" s="205" t="s">
        <v>4967</v>
      </c>
      <c r="B7" s="204" t="s">
        <v>4783</v>
      </c>
      <c r="C7" s="204" t="s">
        <v>3028</v>
      </c>
      <c r="D7" s="58" t="s">
        <v>4911</v>
      </c>
      <c r="E7" s="49" t="s">
        <v>1337</v>
      </c>
      <c r="F7" s="84"/>
      <c r="G7" s="64"/>
      <c r="H7" s="73" t="s">
        <v>2138</v>
      </c>
      <c r="I7" s="73" t="s">
        <v>2138</v>
      </c>
      <c r="J7" s="73" t="s">
        <v>25</v>
      </c>
      <c r="K7" s="176" t="s">
        <v>4785</v>
      </c>
      <c r="L7" s="39" t="s">
        <v>1148</v>
      </c>
      <c r="M7" s="64" t="str">
        <f t="shared" si="0"/>
        <v>CYP61303 - Record rejected - Coded Assessment Tool Type (SNOMED CT) is blank.
CYP61304 - Record rejected - Coded Assessment Tool Type (SNOMED CT) has incorrect data format.
CYP61313 - Record rejected - Coded Assessment Tool Type (SNOMED CT) not in reference table. Coded Assessment Tool Type (SNOMED CT)=&lt;C613910&gt;</v>
      </c>
      <c r="N7" s="78"/>
      <c r="O7" s="108" t="s">
        <v>2140</v>
      </c>
      <c r="P7" s="108" t="s">
        <v>2140</v>
      </c>
      <c r="Q7" s="108" t="s">
        <v>2140</v>
      </c>
      <c r="R7" s="108" t="s">
        <v>32</v>
      </c>
    </row>
    <row r="8" spans="1:18" ht="83.25" customHeight="1">
      <c r="A8" s="206" t="s">
        <v>4968</v>
      </c>
      <c r="B8" s="207" t="s">
        <v>539</v>
      </c>
      <c r="C8" s="207" t="s">
        <v>4786</v>
      </c>
      <c r="D8" s="86" t="s">
        <v>4787</v>
      </c>
      <c r="E8" s="87" t="s">
        <v>4788</v>
      </c>
      <c r="F8" s="88"/>
      <c r="G8" s="89"/>
      <c r="H8" s="73" t="s">
        <v>2138</v>
      </c>
      <c r="I8" s="73" t="s">
        <v>2138</v>
      </c>
      <c r="J8" s="73" t="s">
        <v>2148</v>
      </c>
      <c r="K8" s="90" t="s">
        <v>1294</v>
      </c>
      <c r="L8" s="39" t="s">
        <v>1148</v>
      </c>
      <c r="M8" s="64" t="str">
        <f t="shared" si="0"/>
        <v>CYP61305 - Record rejected - Person Score is blank.
CYP61306 - Record rejected - Person Score has incorrect data format.
CYP61314 - Warning - Person Score contains an invalid Person Score. Person Score=&lt;C613911&gt;</v>
      </c>
      <c r="N8" s="78"/>
      <c r="O8" s="108" t="s">
        <v>2140</v>
      </c>
      <c r="P8" s="108" t="s">
        <v>2140</v>
      </c>
      <c r="Q8" s="108" t="s">
        <v>2140</v>
      </c>
      <c r="R8" s="108" t="s">
        <v>32</v>
      </c>
    </row>
    <row r="9" spans="1:18" customFormat="1" ht="12" customHeight="1">
      <c r="A9" s="1141" t="s">
        <v>214</v>
      </c>
      <c r="B9" s="1144" t="s">
        <v>210</v>
      </c>
      <c r="C9" s="1144" t="s">
        <v>3939</v>
      </c>
      <c r="D9" s="939" t="s">
        <v>3940</v>
      </c>
      <c r="E9" s="927" t="s">
        <v>2429</v>
      </c>
      <c r="F9" s="49" t="s">
        <v>3179</v>
      </c>
      <c r="G9" s="58" t="s">
        <v>4213</v>
      </c>
      <c r="H9" s="996" t="s">
        <v>25</v>
      </c>
      <c r="I9" s="996" t="s">
        <v>2138</v>
      </c>
      <c r="J9" s="996" t="s">
        <v>2148</v>
      </c>
      <c r="K9" s="1170" t="s">
        <v>1294</v>
      </c>
      <c r="L9" s="927" t="s">
        <v>195</v>
      </c>
      <c r="M9" s="921" t="str">
        <f t="shared" si="0"/>
        <v>CYP61308 - Record rejected - Activity Location Type Code has incorrect data format.
CYP61309 - Warning - Activity Location Type Code contains an invalid national code. Activity Location Type Code=&lt;C613909&gt;</v>
      </c>
      <c r="N9" s="945"/>
      <c r="O9" s="942" t="s">
        <v>2140</v>
      </c>
      <c r="P9" s="942" t="s">
        <v>2140</v>
      </c>
      <c r="Q9" s="942" t="s">
        <v>2140</v>
      </c>
      <c r="R9" s="942" t="s">
        <v>32</v>
      </c>
    </row>
    <row r="10" spans="1:18" s="8" customFormat="1" ht="11.1" customHeight="1">
      <c r="A10" s="1142"/>
      <c r="B10" s="1145" t="e">
        <v>#N/A</v>
      </c>
      <c r="C10" s="1145" t="e">
        <v>#N/A</v>
      </c>
      <c r="D10" s="940" t="e">
        <v>#N/A</v>
      </c>
      <c r="E10" s="928" t="e">
        <v>#N/A</v>
      </c>
      <c r="F10" s="49" t="s">
        <v>3181</v>
      </c>
      <c r="G10" s="58" t="s">
        <v>4214</v>
      </c>
      <c r="H10" s="997" t="e">
        <v>#N/A</v>
      </c>
      <c r="I10" s="997" t="e">
        <v>#N/A</v>
      </c>
      <c r="J10" s="997" t="e">
        <v>#N/A</v>
      </c>
      <c r="K10" s="1171" t="e">
        <v>#N/A</v>
      </c>
      <c r="L10" s="928" t="e">
        <v>#N/A</v>
      </c>
      <c r="M10" s="922" t="e">
        <f t="shared" si="0"/>
        <v>#N/A</v>
      </c>
      <c r="N10" s="946"/>
      <c r="O10" s="944"/>
      <c r="P10" s="944"/>
      <c r="Q10" s="944"/>
      <c r="R10" s="944"/>
    </row>
    <row r="11" spans="1:18" s="8" customFormat="1" ht="11.1" customHeight="1">
      <c r="A11" s="1142"/>
      <c r="B11" s="1145" t="e">
        <v>#N/A</v>
      </c>
      <c r="C11" s="1145" t="e">
        <v>#N/A</v>
      </c>
      <c r="D11" s="940" t="e">
        <v>#N/A</v>
      </c>
      <c r="E11" s="928" t="e">
        <v>#N/A</v>
      </c>
      <c r="F11" s="49" t="s">
        <v>3183</v>
      </c>
      <c r="G11" s="58" t="s">
        <v>4215</v>
      </c>
      <c r="H11" s="997" t="e">
        <v>#N/A</v>
      </c>
      <c r="I11" s="997" t="e">
        <v>#N/A</v>
      </c>
      <c r="J11" s="997" t="e">
        <v>#N/A</v>
      </c>
      <c r="K11" s="1171" t="e">
        <v>#N/A</v>
      </c>
      <c r="L11" s="928" t="e">
        <v>#N/A</v>
      </c>
      <c r="M11" s="922" t="e">
        <f t="shared" si="0"/>
        <v>#N/A</v>
      </c>
      <c r="N11" s="946"/>
      <c r="O11" s="944"/>
      <c r="P11" s="944"/>
      <c r="Q11" s="944"/>
      <c r="R11" s="944"/>
    </row>
    <row r="12" spans="1:18" s="8" customFormat="1" ht="11.1" customHeight="1">
      <c r="A12" s="1142"/>
      <c r="B12" s="1145" t="e">
        <v>#N/A</v>
      </c>
      <c r="C12" s="1145" t="e">
        <v>#N/A</v>
      </c>
      <c r="D12" s="940" t="e">
        <v>#N/A</v>
      </c>
      <c r="E12" s="928" t="e">
        <v>#N/A</v>
      </c>
      <c r="F12" s="49" t="s">
        <v>3185</v>
      </c>
      <c r="G12" s="58" t="s">
        <v>4216</v>
      </c>
      <c r="H12" s="997" t="e">
        <v>#N/A</v>
      </c>
      <c r="I12" s="997" t="e">
        <v>#N/A</v>
      </c>
      <c r="J12" s="997" t="e">
        <v>#N/A</v>
      </c>
      <c r="K12" s="1171" t="e">
        <v>#N/A</v>
      </c>
      <c r="L12" s="928" t="e">
        <v>#N/A</v>
      </c>
      <c r="M12" s="922" t="e">
        <f t="shared" si="0"/>
        <v>#N/A</v>
      </c>
      <c r="N12" s="946"/>
      <c r="O12" s="944"/>
      <c r="P12" s="944"/>
      <c r="Q12" s="944"/>
      <c r="R12" s="944"/>
    </row>
    <row r="13" spans="1:18" s="8" customFormat="1" ht="11.1" customHeight="1">
      <c r="A13" s="1142"/>
      <c r="B13" s="1145" t="e">
        <v>#N/A</v>
      </c>
      <c r="C13" s="1145" t="e">
        <v>#N/A</v>
      </c>
      <c r="D13" s="940" t="e">
        <v>#N/A</v>
      </c>
      <c r="E13" s="928" t="e">
        <v>#N/A</v>
      </c>
      <c r="F13" s="49" t="s">
        <v>3945</v>
      </c>
      <c r="G13" s="58" t="s">
        <v>3946</v>
      </c>
      <c r="H13" s="997" t="e">
        <v>#N/A</v>
      </c>
      <c r="I13" s="997" t="e">
        <v>#N/A</v>
      </c>
      <c r="J13" s="997" t="e">
        <v>#N/A</v>
      </c>
      <c r="K13" s="1171" t="e">
        <v>#N/A</v>
      </c>
      <c r="L13" s="928" t="e">
        <v>#N/A</v>
      </c>
      <c r="M13" s="922" t="e">
        <f t="shared" si="0"/>
        <v>#N/A</v>
      </c>
      <c r="N13" s="946"/>
      <c r="O13" s="944"/>
      <c r="P13" s="944"/>
      <c r="Q13" s="944"/>
      <c r="R13" s="944"/>
    </row>
    <row r="14" spans="1:18" s="8" customFormat="1" ht="11.1" customHeight="1">
      <c r="A14" s="1142"/>
      <c r="B14" s="1145" t="e">
        <v>#N/A</v>
      </c>
      <c r="C14" s="1145" t="e">
        <v>#N/A</v>
      </c>
      <c r="D14" s="940" t="e">
        <v>#N/A</v>
      </c>
      <c r="E14" s="928" t="e">
        <v>#N/A</v>
      </c>
      <c r="F14" s="49" t="s">
        <v>3947</v>
      </c>
      <c r="G14" s="58" t="s">
        <v>3948</v>
      </c>
      <c r="H14" s="997" t="e">
        <v>#N/A</v>
      </c>
      <c r="I14" s="997" t="e">
        <v>#N/A</v>
      </c>
      <c r="J14" s="997" t="e">
        <v>#N/A</v>
      </c>
      <c r="K14" s="1171" t="e">
        <v>#N/A</v>
      </c>
      <c r="L14" s="928" t="e">
        <v>#N/A</v>
      </c>
      <c r="M14" s="922" t="e">
        <f t="shared" si="0"/>
        <v>#N/A</v>
      </c>
      <c r="N14" s="946"/>
      <c r="O14" s="944"/>
      <c r="P14" s="944"/>
      <c r="Q14" s="944"/>
      <c r="R14" s="944"/>
    </row>
    <row r="15" spans="1:18" s="8" customFormat="1" ht="11.1" customHeight="1">
      <c r="A15" s="1142"/>
      <c r="B15" s="1145" t="e">
        <v>#N/A</v>
      </c>
      <c r="C15" s="1145" t="e">
        <v>#N/A</v>
      </c>
      <c r="D15" s="940" t="e">
        <v>#N/A</v>
      </c>
      <c r="E15" s="928" t="e">
        <v>#N/A</v>
      </c>
      <c r="F15" s="49" t="s">
        <v>3281</v>
      </c>
      <c r="G15" s="58" t="s">
        <v>3136</v>
      </c>
      <c r="H15" s="997" t="e">
        <v>#N/A</v>
      </c>
      <c r="I15" s="997" t="e">
        <v>#N/A</v>
      </c>
      <c r="J15" s="997" t="e">
        <v>#N/A</v>
      </c>
      <c r="K15" s="1171" t="e">
        <v>#N/A</v>
      </c>
      <c r="L15" s="928" t="e">
        <v>#N/A</v>
      </c>
      <c r="M15" s="922" t="e">
        <f t="shared" si="0"/>
        <v>#N/A</v>
      </c>
      <c r="N15" s="946"/>
      <c r="O15" s="944"/>
      <c r="P15" s="944"/>
      <c r="Q15" s="944"/>
      <c r="R15" s="944"/>
    </row>
    <row r="16" spans="1:18" s="8" customFormat="1" ht="11.1" customHeight="1">
      <c r="A16" s="1142"/>
      <c r="B16" s="1145" t="e">
        <v>#N/A</v>
      </c>
      <c r="C16" s="1145" t="e">
        <v>#N/A</v>
      </c>
      <c r="D16" s="940" t="e">
        <v>#N/A</v>
      </c>
      <c r="E16" s="928" t="e">
        <v>#N/A</v>
      </c>
      <c r="F16" s="49" t="s">
        <v>3283</v>
      </c>
      <c r="G16" s="58" t="s">
        <v>3143</v>
      </c>
      <c r="H16" s="997" t="e">
        <v>#N/A</v>
      </c>
      <c r="I16" s="997" t="e">
        <v>#N/A</v>
      </c>
      <c r="J16" s="997" t="e">
        <v>#N/A</v>
      </c>
      <c r="K16" s="1171" t="e">
        <v>#N/A</v>
      </c>
      <c r="L16" s="928" t="e">
        <v>#N/A</v>
      </c>
      <c r="M16" s="922" t="e">
        <f t="shared" si="0"/>
        <v>#N/A</v>
      </c>
      <c r="N16" s="946"/>
      <c r="O16" s="944"/>
      <c r="P16" s="944"/>
      <c r="Q16" s="944"/>
      <c r="R16" s="944"/>
    </row>
    <row r="17" spans="1:18" s="8" customFormat="1" ht="11.1" customHeight="1">
      <c r="A17" s="1142"/>
      <c r="B17" s="1145" t="e">
        <v>#N/A</v>
      </c>
      <c r="C17" s="1145" t="e">
        <v>#N/A</v>
      </c>
      <c r="D17" s="940" t="e">
        <v>#N/A</v>
      </c>
      <c r="E17" s="928" t="e">
        <v>#N/A</v>
      </c>
      <c r="F17" s="49" t="s">
        <v>3285</v>
      </c>
      <c r="G17" s="58" t="s">
        <v>3949</v>
      </c>
      <c r="H17" s="997" t="e">
        <v>#N/A</v>
      </c>
      <c r="I17" s="997" t="e">
        <v>#N/A</v>
      </c>
      <c r="J17" s="997" t="e">
        <v>#N/A</v>
      </c>
      <c r="K17" s="1171" t="e">
        <v>#N/A</v>
      </c>
      <c r="L17" s="928" t="e">
        <v>#N/A</v>
      </c>
      <c r="M17" s="922" t="e">
        <f t="shared" si="0"/>
        <v>#N/A</v>
      </c>
      <c r="N17" s="946"/>
      <c r="O17" s="944"/>
      <c r="P17" s="944"/>
      <c r="Q17" s="944"/>
      <c r="R17" s="944"/>
    </row>
    <row r="18" spans="1:18" s="8" customFormat="1" ht="10.5" customHeight="1">
      <c r="A18" s="1142"/>
      <c r="B18" s="1145" t="e">
        <v>#N/A</v>
      </c>
      <c r="C18" s="1145" t="e">
        <v>#N/A</v>
      </c>
      <c r="D18" s="940" t="e">
        <v>#N/A</v>
      </c>
      <c r="E18" s="928" t="e">
        <v>#N/A</v>
      </c>
      <c r="F18" s="49" t="s">
        <v>3950</v>
      </c>
      <c r="G18" s="58" t="s">
        <v>3951</v>
      </c>
      <c r="H18" s="997" t="e">
        <v>#N/A</v>
      </c>
      <c r="I18" s="997" t="e">
        <v>#N/A</v>
      </c>
      <c r="J18" s="997" t="e">
        <v>#N/A</v>
      </c>
      <c r="K18" s="1171" t="e">
        <v>#N/A</v>
      </c>
      <c r="L18" s="928" t="e">
        <v>#N/A</v>
      </c>
      <c r="M18" s="922" t="e">
        <f t="shared" si="0"/>
        <v>#N/A</v>
      </c>
      <c r="N18" s="946"/>
      <c r="O18" s="944"/>
      <c r="P18" s="944"/>
      <c r="Q18" s="944"/>
      <c r="R18" s="944"/>
    </row>
    <row r="19" spans="1:18" s="8" customFormat="1" ht="11.1" customHeight="1">
      <c r="A19" s="1142"/>
      <c r="B19" s="1145" t="e">
        <v>#N/A</v>
      </c>
      <c r="C19" s="1145" t="e">
        <v>#N/A</v>
      </c>
      <c r="D19" s="940" t="e">
        <v>#N/A</v>
      </c>
      <c r="E19" s="928" t="e">
        <v>#N/A</v>
      </c>
      <c r="F19" s="49" t="s">
        <v>3952</v>
      </c>
      <c r="G19" s="58" t="s">
        <v>3953</v>
      </c>
      <c r="H19" s="997" t="e">
        <v>#N/A</v>
      </c>
      <c r="I19" s="997" t="e">
        <v>#N/A</v>
      </c>
      <c r="J19" s="997" t="e">
        <v>#N/A</v>
      </c>
      <c r="K19" s="1171" t="e">
        <v>#N/A</v>
      </c>
      <c r="L19" s="928" t="e">
        <v>#N/A</v>
      </c>
      <c r="M19" s="922" t="e">
        <f t="shared" si="0"/>
        <v>#N/A</v>
      </c>
      <c r="N19" s="946"/>
      <c r="O19" s="944"/>
      <c r="P19" s="944"/>
      <c r="Q19" s="944"/>
      <c r="R19" s="944"/>
    </row>
    <row r="20" spans="1:18" s="8" customFormat="1" ht="11.1" customHeight="1">
      <c r="A20" s="1142"/>
      <c r="B20" s="1145" t="e">
        <v>#N/A</v>
      </c>
      <c r="C20" s="1145" t="e">
        <v>#N/A</v>
      </c>
      <c r="D20" s="940" t="e">
        <v>#N/A</v>
      </c>
      <c r="E20" s="928" t="e">
        <v>#N/A</v>
      </c>
      <c r="F20" s="49" t="s">
        <v>3954</v>
      </c>
      <c r="G20" s="58" t="s">
        <v>3955</v>
      </c>
      <c r="H20" s="997" t="e">
        <v>#N/A</v>
      </c>
      <c r="I20" s="997" t="e">
        <v>#N/A</v>
      </c>
      <c r="J20" s="997" t="e">
        <v>#N/A</v>
      </c>
      <c r="K20" s="1171" t="e">
        <v>#N/A</v>
      </c>
      <c r="L20" s="928" t="e">
        <v>#N/A</v>
      </c>
      <c r="M20" s="922" t="e">
        <f t="shared" si="0"/>
        <v>#N/A</v>
      </c>
      <c r="N20" s="946"/>
      <c r="O20" s="944"/>
      <c r="P20" s="944"/>
      <c r="Q20" s="944"/>
      <c r="R20" s="944"/>
    </row>
    <row r="21" spans="1:18" s="8" customFormat="1" ht="13.35" customHeight="1">
      <c r="A21" s="1142"/>
      <c r="B21" s="1145" t="e">
        <v>#N/A</v>
      </c>
      <c r="C21" s="1145" t="e">
        <v>#N/A</v>
      </c>
      <c r="D21" s="940" t="e">
        <v>#N/A</v>
      </c>
      <c r="E21" s="928" t="e">
        <v>#N/A</v>
      </c>
      <c r="F21" s="49" t="s">
        <v>3956</v>
      </c>
      <c r="G21" s="58" t="s">
        <v>3957</v>
      </c>
      <c r="H21" s="997" t="e">
        <v>#N/A</v>
      </c>
      <c r="I21" s="997" t="e">
        <v>#N/A</v>
      </c>
      <c r="J21" s="997" t="e">
        <v>#N/A</v>
      </c>
      <c r="K21" s="1171" t="e">
        <v>#N/A</v>
      </c>
      <c r="L21" s="928" t="e">
        <v>#N/A</v>
      </c>
      <c r="M21" s="922" t="e">
        <f t="shared" si="0"/>
        <v>#N/A</v>
      </c>
      <c r="N21" s="946"/>
      <c r="O21" s="944"/>
      <c r="P21" s="944"/>
      <c r="Q21" s="944"/>
      <c r="R21" s="944"/>
    </row>
    <row r="22" spans="1:18" s="8" customFormat="1" ht="11.1" customHeight="1">
      <c r="A22" s="1142"/>
      <c r="B22" s="1145" t="e">
        <v>#N/A</v>
      </c>
      <c r="C22" s="1145" t="e">
        <v>#N/A</v>
      </c>
      <c r="D22" s="940" t="e">
        <v>#N/A</v>
      </c>
      <c r="E22" s="928" t="e">
        <v>#N/A</v>
      </c>
      <c r="F22" s="49" t="s">
        <v>3958</v>
      </c>
      <c r="G22" s="58" t="s">
        <v>3959</v>
      </c>
      <c r="H22" s="997" t="e">
        <v>#N/A</v>
      </c>
      <c r="I22" s="997" t="e">
        <v>#N/A</v>
      </c>
      <c r="J22" s="997" t="e">
        <v>#N/A</v>
      </c>
      <c r="K22" s="1171" t="e">
        <v>#N/A</v>
      </c>
      <c r="L22" s="928" t="e">
        <v>#N/A</v>
      </c>
      <c r="M22" s="922" t="e">
        <f t="shared" si="0"/>
        <v>#N/A</v>
      </c>
      <c r="N22" s="946"/>
      <c r="O22" s="944"/>
      <c r="P22" s="944"/>
      <c r="Q22" s="944"/>
      <c r="R22" s="944"/>
    </row>
    <row r="23" spans="1:18" s="8" customFormat="1" ht="11.1" customHeight="1">
      <c r="A23" s="1142"/>
      <c r="B23" s="1145" t="e">
        <v>#N/A</v>
      </c>
      <c r="C23" s="1145" t="e">
        <v>#N/A</v>
      </c>
      <c r="D23" s="940" t="e">
        <v>#N/A</v>
      </c>
      <c r="E23" s="928" t="e">
        <v>#N/A</v>
      </c>
      <c r="F23" s="49" t="s">
        <v>3960</v>
      </c>
      <c r="G23" s="58" t="s">
        <v>3961</v>
      </c>
      <c r="H23" s="997" t="e">
        <v>#N/A</v>
      </c>
      <c r="I23" s="997" t="e">
        <v>#N/A</v>
      </c>
      <c r="J23" s="997" t="e">
        <v>#N/A</v>
      </c>
      <c r="K23" s="1171" t="e">
        <v>#N/A</v>
      </c>
      <c r="L23" s="928" t="e">
        <v>#N/A</v>
      </c>
      <c r="M23" s="922" t="e">
        <f t="shared" si="0"/>
        <v>#N/A</v>
      </c>
      <c r="N23" s="946"/>
      <c r="O23" s="944"/>
      <c r="P23" s="944"/>
      <c r="Q23" s="944"/>
      <c r="R23" s="944"/>
    </row>
    <row r="24" spans="1:18" s="8" customFormat="1" ht="11.1" customHeight="1">
      <c r="A24" s="1142"/>
      <c r="B24" s="1145" t="e">
        <v>#N/A</v>
      </c>
      <c r="C24" s="1145" t="e">
        <v>#N/A</v>
      </c>
      <c r="D24" s="940" t="e">
        <v>#N/A</v>
      </c>
      <c r="E24" s="928" t="e">
        <v>#N/A</v>
      </c>
      <c r="F24" s="49" t="s">
        <v>3962</v>
      </c>
      <c r="G24" s="58" t="s">
        <v>3963</v>
      </c>
      <c r="H24" s="997" t="e">
        <v>#N/A</v>
      </c>
      <c r="I24" s="997" t="e">
        <v>#N/A</v>
      </c>
      <c r="J24" s="997" t="e">
        <v>#N/A</v>
      </c>
      <c r="K24" s="1171" t="e">
        <v>#N/A</v>
      </c>
      <c r="L24" s="928" t="e">
        <v>#N/A</v>
      </c>
      <c r="M24" s="922" t="e">
        <f t="shared" si="0"/>
        <v>#N/A</v>
      </c>
      <c r="N24" s="946"/>
      <c r="O24" s="944"/>
      <c r="P24" s="944"/>
      <c r="Q24" s="944"/>
      <c r="R24" s="944"/>
    </row>
    <row r="25" spans="1:18" s="8" customFormat="1" ht="12.75" customHeight="1">
      <c r="A25" s="1142"/>
      <c r="B25" s="1145" t="e">
        <v>#N/A</v>
      </c>
      <c r="C25" s="1145" t="e">
        <v>#N/A</v>
      </c>
      <c r="D25" s="940" t="e">
        <v>#N/A</v>
      </c>
      <c r="E25" s="928" t="e">
        <v>#N/A</v>
      </c>
      <c r="F25" s="49" t="s">
        <v>3964</v>
      </c>
      <c r="G25" s="58" t="s">
        <v>3965</v>
      </c>
      <c r="H25" s="997" t="e">
        <v>#N/A</v>
      </c>
      <c r="I25" s="997" t="e">
        <v>#N/A</v>
      </c>
      <c r="J25" s="997" t="e">
        <v>#N/A</v>
      </c>
      <c r="K25" s="1171" t="e">
        <v>#N/A</v>
      </c>
      <c r="L25" s="928" t="e">
        <v>#N/A</v>
      </c>
      <c r="M25" s="922" t="e">
        <f t="shared" si="0"/>
        <v>#N/A</v>
      </c>
      <c r="N25" s="946"/>
      <c r="O25" s="944"/>
      <c r="P25" s="944"/>
      <c r="Q25" s="944"/>
      <c r="R25" s="944"/>
    </row>
    <row r="26" spans="1:18" s="8" customFormat="1" ht="11.1" customHeight="1">
      <c r="A26" s="1142"/>
      <c r="B26" s="1145" t="e">
        <v>#N/A</v>
      </c>
      <c r="C26" s="1145" t="e">
        <v>#N/A</v>
      </c>
      <c r="D26" s="940" t="e">
        <v>#N/A</v>
      </c>
      <c r="E26" s="928" t="e">
        <v>#N/A</v>
      </c>
      <c r="F26" s="49" t="s">
        <v>3966</v>
      </c>
      <c r="G26" s="58" t="s">
        <v>2546</v>
      </c>
      <c r="H26" s="997" t="e">
        <v>#N/A</v>
      </c>
      <c r="I26" s="997" t="e">
        <v>#N/A</v>
      </c>
      <c r="J26" s="997" t="e">
        <v>#N/A</v>
      </c>
      <c r="K26" s="1171" t="e">
        <v>#N/A</v>
      </c>
      <c r="L26" s="928" t="e">
        <v>#N/A</v>
      </c>
      <c r="M26" s="922" t="e">
        <f t="shared" si="0"/>
        <v>#N/A</v>
      </c>
      <c r="N26" s="946"/>
      <c r="O26" s="944"/>
      <c r="P26" s="944"/>
      <c r="Q26" s="944"/>
      <c r="R26" s="944"/>
    </row>
    <row r="27" spans="1:18" s="8" customFormat="1" ht="11.1" customHeight="1">
      <c r="A27" s="1142"/>
      <c r="B27" s="1145" t="e">
        <v>#N/A</v>
      </c>
      <c r="C27" s="1145" t="e">
        <v>#N/A</v>
      </c>
      <c r="D27" s="940" t="e">
        <v>#N/A</v>
      </c>
      <c r="E27" s="928" t="e">
        <v>#N/A</v>
      </c>
      <c r="F27" s="49" t="s">
        <v>3967</v>
      </c>
      <c r="G27" s="58" t="s">
        <v>3968</v>
      </c>
      <c r="H27" s="997" t="e">
        <v>#N/A</v>
      </c>
      <c r="I27" s="997" t="e">
        <v>#N/A</v>
      </c>
      <c r="J27" s="997" t="e">
        <v>#N/A</v>
      </c>
      <c r="K27" s="1171" t="e">
        <v>#N/A</v>
      </c>
      <c r="L27" s="928" t="e">
        <v>#N/A</v>
      </c>
      <c r="M27" s="922" t="e">
        <f t="shared" si="0"/>
        <v>#N/A</v>
      </c>
      <c r="N27" s="946"/>
      <c r="O27" s="944"/>
      <c r="P27" s="944"/>
      <c r="Q27" s="944"/>
      <c r="R27" s="944"/>
    </row>
    <row r="28" spans="1:18" s="8" customFormat="1" ht="11.1" customHeight="1">
      <c r="A28" s="1142"/>
      <c r="B28" s="1145" t="e">
        <v>#N/A</v>
      </c>
      <c r="C28" s="1145" t="e">
        <v>#N/A</v>
      </c>
      <c r="D28" s="940" t="e">
        <v>#N/A</v>
      </c>
      <c r="E28" s="928" t="e">
        <v>#N/A</v>
      </c>
      <c r="F28" s="49" t="s">
        <v>3969</v>
      </c>
      <c r="G28" s="58" t="s">
        <v>3970</v>
      </c>
      <c r="H28" s="997" t="e">
        <v>#N/A</v>
      </c>
      <c r="I28" s="997" t="e">
        <v>#N/A</v>
      </c>
      <c r="J28" s="997" t="e">
        <v>#N/A</v>
      </c>
      <c r="K28" s="1171" t="e">
        <v>#N/A</v>
      </c>
      <c r="L28" s="928" t="e">
        <v>#N/A</v>
      </c>
      <c r="M28" s="922" t="e">
        <f t="shared" si="0"/>
        <v>#N/A</v>
      </c>
      <c r="N28" s="946"/>
      <c r="O28" s="944"/>
      <c r="P28" s="944"/>
      <c r="Q28" s="944"/>
      <c r="R28" s="944"/>
    </row>
    <row r="29" spans="1:18" s="8" customFormat="1" ht="11.1" customHeight="1">
      <c r="A29" s="1142"/>
      <c r="B29" s="1145" t="e">
        <v>#N/A</v>
      </c>
      <c r="C29" s="1145" t="e">
        <v>#N/A</v>
      </c>
      <c r="D29" s="940" t="e">
        <v>#N/A</v>
      </c>
      <c r="E29" s="928" t="e">
        <v>#N/A</v>
      </c>
      <c r="F29" s="49" t="s">
        <v>3971</v>
      </c>
      <c r="G29" s="58" t="s">
        <v>3972</v>
      </c>
      <c r="H29" s="997" t="e">
        <v>#N/A</v>
      </c>
      <c r="I29" s="997" t="e">
        <v>#N/A</v>
      </c>
      <c r="J29" s="997" t="e">
        <v>#N/A</v>
      </c>
      <c r="K29" s="1171" t="e">
        <v>#N/A</v>
      </c>
      <c r="L29" s="928" t="e">
        <v>#N/A</v>
      </c>
      <c r="M29" s="922" t="e">
        <f t="shared" si="0"/>
        <v>#N/A</v>
      </c>
      <c r="N29" s="946"/>
      <c r="O29" s="944"/>
      <c r="P29" s="944"/>
      <c r="Q29" s="944"/>
      <c r="R29" s="944"/>
    </row>
    <row r="30" spans="1:18" s="8" customFormat="1" ht="11.1" customHeight="1">
      <c r="A30" s="1142"/>
      <c r="B30" s="1145" t="e">
        <v>#N/A</v>
      </c>
      <c r="C30" s="1145" t="e">
        <v>#N/A</v>
      </c>
      <c r="D30" s="940" t="e">
        <v>#N/A</v>
      </c>
      <c r="E30" s="928" t="e">
        <v>#N/A</v>
      </c>
      <c r="F30" s="49" t="s">
        <v>3973</v>
      </c>
      <c r="G30" s="58" t="s">
        <v>3974</v>
      </c>
      <c r="H30" s="997" t="e">
        <v>#N/A</v>
      </c>
      <c r="I30" s="997" t="e">
        <v>#N/A</v>
      </c>
      <c r="J30" s="997" t="e">
        <v>#N/A</v>
      </c>
      <c r="K30" s="1171" t="e">
        <v>#N/A</v>
      </c>
      <c r="L30" s="928" t="e">
        <v>#N/A</v>
      </c>
      <c r="M30" s="922" t="e">
        <f t="shared" si="0"/>
        <v>#N/A</v>
      </c>
      <c r="N30" s="946"/>
      <c r="O30" s="944"/>
      <c r="P30" s="944"/>
      <c r="Q30" s="944"/>
      <c r="R30" s="944"/>
    </row>
    <row r="31" spans="1:18" s="8" customFormat="1" ht="11.1" customHeight="1">
      <c r="A31" s="1142"/>
      <c r="B31" s="1145" t="e">
        <v>#N/A</v>
      </c>
      <c r="C31" s="1145" t="e">
        <v>#N/A</v>
      </c>
      <c r="D31" s="940" t="e">
        <v>#N/A</v>
      </c>
      <c r="E31" s="928" t="e">
        <v>#N/A</v>
      </c>
      <c r="F31" s="49" t="s">
        <v>3975</v>
      </c>
      <c r="G31" s="58" t="s">
        <v>3976</v>
      </c>
      <c r="H31" s="997" t="e">
        <v>#N/A</v>
      </c>
      <c r="I31" s="997" t="e">
        <v>#N/A</v>
      </c>
      <c r="J31" s="997" t="e">
        <v>#N/A</v>
      </c>
      <c r="K31" s="1171" t="e">
        <v>#N/A</v>
      </c>
      <c r="L31" s="928" t="e">
        <v>#N/A</v>
      </c>
      <c r="M31" s="922" t="e">
        <f t="shared" ref="M31:M55" si="1">IF(VLOOKUP($A31,MDI,20,0)=0,"",VLOOKUP($A31,MDI,20,0))</f>
        <v>#N/A</v>
      </c>
      <c r="N31" s="946"/>
      <c r="O31" s="944"/>
      <c r="P31" s="944"/>
      <c r="Q31" s="944"/>
      <c r="R31" s="944"/>
    </row>
    <row r="32" spans="1:18" s="8" customFormat="1" ht="11.1" customHeight="1">
      <c r="A32" s="1142"/>
      <c r="B32" s="1145" t="e">
        <v>#N/A</v>
      </c>
      <c r="C32" s="1145" t="e">
        <v>#N/A</v>
      </c>
      <c r="D32" s="940" t="e">
        <v>#N/A</v>
      </c>
      <c r="E32" s="928" t="e">
        <v>#N/A</v>
      </c>
      <c r="F32" s="49" t="s">
        <v>3977</v>
      </c>
      <c r="G32" s="58" t="s">
        <v>3978</v>
      </c>
      <c r="H32" s="997" t="e">
        <v>#N/A</v>
      </c>
      <c r="I32" s="997" t="e">
        <v>#N/A</v>
      </c>
      <c r="J32" s="997" t="e">
        <v>#N/A</v>
      </c>
      <c r="K32" s="1171" t="e">
        <v>#N/A</v>
      </c>
      <c r="L32" s="928" t="e">
        <v>#N/A</v>
      </c>
      <c r="M32" s="922" t="e">
        <f t="shared" si="1"/>
        <v>#N/A</v>
      </c>
      <c r="N32" s="946"/>
      <c r="O32" s="944"/>
      <c r="P32" s="944"/>
      <c r="Q32" s="944"/>
      <c r="R32" s="944"/>
    </row>
    <row r="33" spans="1:18" s="8" customFormat="1" ht="12.75" customHeight="1">
      <c r="A33" s="1142"/>
      <c r="B33" s="1145" t="e">
        <v>#N/A</v>
      </c>
      <c r="C33" s="1145" t="e">
        <v>#N/A</v>
      </c>
      <c r="D33" s="940" t="e">
        <v>#N/A</v>
      </c>
      <c r="E33" s="928" t="e">
        <v>#N/A</v>
      </c>
      <c r="F33" s="49" t="s">
        <v>3979</v>
      </c>
      <c r="G33" s="58" t="s">
        <v>3980</v>
      </c>
      <c r="H33" s="997" t="e">
        <v>#N/A</v>
      </c>
      <c r="I33" s="997" t="e">
        <v>#N/A</v>
      </c>
      <c r="J33" s="997" t="e">
        <v>#N/A</v>
      </c>
      <c r="K33" s="1171" t="e">
        <v>#N/A</v>
      </c>
      <c r="L33" s="928" t="e">
        <v>#N/A</v>
      </c>
      <c r="M33" s="922" t="e">
        <f t="shared" si="1"/>
        <v>#N/A</v>
      </c>
      <c r="N33" s="946"/>
      <c r="O33" s="944"/>
      <c r="P33" s="944"/>
      <c r="Q33" s="944"/>
      <c r="R33" s="944"/>
    </row>
    <row r="34" spans="1:18" s="8" customFormat="1" ht="11.1" customHeight="1">
      <c r="A34" s="1142"/>
      <c r="B34" s="1145" t="e">
        <v>#N/A</v>
      </c>
      <c r="C34" s="1145" t="e">
        <v>#N/A</v>
      </c>
      <c r="D34" s="940" t="e">
        <v>#N/A</v>
      </c>
      <c r="E34" s="928" t="e">
        <v>#N/A</v>
      </c>
      <c r="F34" s="49" t="s">
        <v>3981</v>
      </c>
      <c r="G34" s="58" t="s">
        <v>3982</v>
      </c>
      <c r="H34" s="997" t="e">
        <v>#N/A</v>
      </c>
      <c r="I34" s="997" t="e">
        <v>#N/A</v>
      </c>
      <c r="J34" s="997" t="e">
        <v>#N/A</v>
      </c>
      <c r="K34" s="1171" t="e">
        <v>#N/A</v>
      </c>
      <c r="L34" s="928" t="e">
        <v>#N/A</v>
      </c>
      <c r="M34" s="922" t="e">
        <f t="shared" si="1"/>
        <v>#N/A</v>
      </c>
      <c r="N34" s="946"/>
      <c r="O34" s="944"/>
      <c r="P34" s="944"/>
      <c r="Q34" s="944"/>
      <c r="R34" s="944"/>
    </row>
    <row r="35" spans="1:18" s="8" customFormat="1" ht="11.1" customHeight="1">
      <c r="A35" s="1142"/>
      <c r="B35" s="1145" t="e">
        <v>#N/A</v>
      </c>
      <c r="C35" s="1145" t="e">
        <v>#N/A</v>
      </c>
      <c r="D35" s="940" t="e">
        <v>#N/A</v>
      </c>
      <c r="E35" s="928" t="e">
        <v>#N/A</v>
      </c>
      <c r="F35" s="49" t="s">
        <v>3983</v>
      </c>
      <c r="G35" s="58" t="s">
        <v>3984</v>
      </c>
      <c r="H35" s="997" t="e">
        <v>#N/A</v>
      </c>
      <c r="I35" s="997" t="e">
        <v>#N/A</v>
      </c>
      <c r="J35" s="997" t="e">
        <v>#N/A</v>
      </c>
      <c r="K35" s="1171" t="e">
        <v>#N/A</v>
      </c>
      <c r="L35" s="928" t="e">
        <v>#N/A</v>
      </c>
      <c r="M35" s="922" t="e">
        <f t="shared" si="1"/>
        <v>#N/A</v>
      </c>
      <c r="N35" s="946"/>
      <c r="O35" s="944"/>
      <c r="P35" s="944"/>
      <c r="Q35" s="944"/>
      <c r="R35" s="944"/>
    </row>
    <row r="36" spans="1:18" s="8" customFormat="1" ht="11.1" customHeight="1">
      <c r="A36" s="1142"/>
      <c r="B36" s="1145" t="e">
        <v>#N/A</v>
      </c>
      <c r="C36" s="1145" t="e">
        <v>#N/A</v>
      </c>
      <c r="D36" s="940" t="e">
        <v>#N/A</v>
      </c>
      <c r="E36" s="928" t="e">
        <v>#N/A</v>
      </c>
      <c r="F36" s="49" t="s">
        <v>3985</v>
      </c>
      <c r="G36" s="58" t="s">
        <v>3986</v>
      </c>
      <c r="H36" s="997" t="e">
        <v>#N/A</v>
      </c>
      <c r="I36" s="997" t="e">
        <v>#N/A</v>
      </c>
      <c r="J36" s="997" t="e">
        <v>#N/A</v>
      </c>
      <c r="K36" s="1171" t="e">
        <v>#N/A</v>
      </c>
      <c r="L36" s="928" t="e">
        <v>#N/A</v>
      </c>
      <c r="M36" s="922" t="e">
        <f t="shared" si="1"/>
        <v>#N/A</v>
      </c>
      <c r="N36" s="946"/>
      <c r="O36" s="944"/>
      <c r="P36" s="944"/>
      <c r="Q36" s="944"/>
      <c r="R36" s="944"/>
    </row>
    <row r="37" spans="1:18" s="8" customFormat="1" ht="11.1" customHeight="1">
      <c r="A37" s="1142"/>
      <c r="B37" s="1145" t="e">
        <v>#N/A</v>
      </c>
      <c r="C37" s="1145" t="e">
        <v>#N/A</v>
      </c>
      <c r="D37" s="940" t="e">
        <v>#N/A</v>
      </c>
      <c r="E37" s="928" t="e">
        <v>#N/A</v>
      </c>
      <c r="F37" s="49" t="s">
        <v>3987</v>
      </c>
      <c r="G37" s="58" t="s">
        <v>3988</v>
      </c>
      <c r="H37" s="997" t="e">
        <v>#N/A</v>
      </c>
      <c r="I37" s="997" t="e">
        <v>#N/A</v>
      </c>
      <c r="J37" s="997" t="e">
        <v>#N/A</v>
      </c>
      <c r="K37" s="1171" t="e">
        <v>#N/A</v>
      </c>
      <c r="L37" s="928" t="e">
        <v>#N/A</v>
      </c>
      <c r="M37" s="922" t="e">
        <f t="shared" si="1"/>
        <v>#N/A</v>
      </c>
      <c r="N37" s="946"/>
      <c r="O37" s="944"/>
      <c r="P37" s="944"/>
      <c r="Q37" s="944"/>
      <c r="R37" s="944"/>
    </row>
    <row r="38" spans="1:18" s="8" customFormat="1" ht="11.1" customHeight="1">
      <c r="A38" s="1142"/>
      <c r="B38" s="1145" t="e">
        <v>#N/A</v>
      </c>
      <c r="C38" s="1145" t="e">
        <v>#N/A</v>
      </c>
      <c r="D38" s="940" t="e">
        <v>#N/A</v>
      </c>
      <c r="E38" s="928" t="e">
        <v>#N/A</v>
      </c>
      <c r="F38" s="49" t="s">
        <v>3989</v>
      </c>
      <c r="G38" s="58" t="s">
        <v>3990</v>
      </c>
      <c r="H38" s="997" t="e">
        <v>#N/A</v>
      </c>
      <c r="I38" s="997" t="e">
        <v>#N/A</v>
      </c>
      <c r="J38" s="997" t="e">
        <v>#N/A</v>
      </c>
      <c r="K38" s="1171" t="e">
        <v>#N/A</v>
      </c>
      <c r="L38" s="928" t="e">
        <v>#N/A</v>
      </c>
      <c r="M38" s="922" t="e">
        <f t="shared" si="1"/>
        <v>#N/A</v>
      </c>
      <c r="N38" s="946"/>
      <c r="O38" s="944"/>
      <c r="P38" s="944"/>
      <c r="Q38" s="944"/>
      <c r="R38" s="944"/>
    </row>
    <row r="39" spans="1:18" s="8" customFormat="1" ht="11.1" customHeight="1">
      <c r="A39" s="1142"/>
      <c r="B39" s="1145" t="e">
        <v>#N/A</v>
      </c>
      <c r="C39" s="1145" t="e">
        <v>#N/A</v>
      </c>
      <c r="D39" s="940" t="e">
        <v>#N/A</v>
      </c>
      <c r="E39" s="928" t="e">
        <v>#N/A</v>
      </c>
      <c r="F39" s="49" t="s">
        <v>3991</v>
      </c>
      <c r="G39" s="58" t="s">
        <v>3992</v>
      </c>
      <c r="H39" s="997" t="e">
        <v>#N/A</v>
      </c>
      <c r="I39" s="997" t="e">
        <v>#N/A</v>
      </c>
      <c r="J39" s="997" t="e">
        <v>#N/A</v>
      </c>
      <c r="K39" s="1171" t="e">
        <v>#N/A</v>
      </c>
      <c r="L39" s="928" t="e">
        <v>#N/A</v>
      </c>
      <c r="M39" s="922" t="e">
        <f t="shared" si="1"/>
        <v>#N/A</v>
      </c>
      <c r="N39" s="946"/>
      <c r="O39" s="944"/>
      <c r="P39" s="944"/>
      <c r="Q39" s="944"/>
      <c r="R39" s="944"/>
    </row>
    <row r="40" spans="1:18" s="8" customFormat="1" ht="11.1" customHeight="1">
      <c r="A40" s="1142"/>
      <c r="B40" s="1145" t="e">
        <v>#N/A</v>
      </c>
      <c r="C40" s="1145" t="e">
        <v>#N/A</v>
      </c>
      <c r="D40" s="940" t="e">
        <v>#N/A</v>
      </c>
      <c r="E40" s="928" t="e">
        <v>#N/A</v>
      </c>
      <c r="F40" s="49" t="s">
        <v>3993</v>
      </c>
      <c r="G40" s="58" t="s">
        <v>3994</v>
      </c>
      <c r="H40" s="997" t="e">
        <v>#N/A</v>
      </c>
      <c r="I40" s="997" t="e">
        <v>#N/A</v>
      </c>
      <c r="J40" s="997" t="e">
        <v>#N/A</v>
      </c>
      <c r="K40" s="1171" t="e">
        <v>#N/A</v>
      </c>
      <c r="L40" s="928" t="e">
        <v>#N/A</v>
      </c>
      <c r="M40" s="922" t="e">
        <f t="shared" si="1"/>
        <v>#N/A</v>
      </c>
      <c r="N40" s="946"/>
      <c r="O40" s="944"/>
      <c r="P40" s="944"/>
      <c r="Q40" s="944"/>
      <c r="R40" s="944"/>
    </row>
    <row r="41" spans="1:18" s="8" customFormat="1" ht="11.1" customHeight="1">
      <c r="A41" s="1142"/>
      <c r="B41" s="1145" t="e">
        <v>#N/A</v>
      </c>
      <c r="C41" s="1145" t="e">
        <v>#N/A</v>
      </c>
      <c r="D41" s="940" t="e">
        <v>#N/A</v>
      </c>
      <c r="E41" s="928" t="e">
        <v>#N/A</v>
      </c>
      <c r="F41" s="49" t="s">
        <v>3995</v>
      </c>
      <c r="G41" s="58" t="s">
        <v>3996</v>
      </c>
      <c r="H41" s="997" t="e">
        <v>#N/A</v>
      </c>
      <c r="I41" s="997" t="e">
        <v>#N/A</v>
      </c>
      <c r="J41" s="997" t="e">
        <v>#N/A</v>
      </c>
      <c r="K41" s="1171" t="e">
        <v>#N/A</v>
      </c>
      <c r="L41" s="928" t="e">
        <v>#N/A</v>
      </c>
      <c r="M41" s="922" t="e">
        <f t="shared" si="1"/>
        <v>#N/A</v>
      </c>
      <c r="N41" s="946"/>
      <c r="O41" s="944"/>
      <c r="P41" s="944"/>
      <c r="Q41" s="944"/>
      <c r="R41" s="944"/>
    </row>
    <row r="42" spans="1:18" s="8" customFormat="1" ht="12" customHeight="1">
      <c r="A42" s="1142"/>
      <c r="B42" s="1145" t="e">
        <v>#N/A</v>
      </c>
      <c r="C42" s="1145" t="e">
        <v>#N/A</v>
      </c>
      <c r="D42" s="940" t="e">
        <v>#N/A</v>
      </c>
      <c r="E42" s="928" t="e">
        <v>#N/A</v>
      </c>
      <c r="F42" s="49" t="s">
        <v>3207</v>
      </c>
      <c r="G42" s="58" t="s">
        <v>2890</v>
      </c>
      <c r="H42" s="997" t="e">
        <v>#N/A</v>
      </c>
      <c r="I42" s="997" t="e">
        <v>#N/A</v>
      </c>
      <c r="J42" s="997" t="e">
        <v>#N/A</v>
      </c>
      <c r="K42" s="1171" t="e">
        <v>#N/A</v>
      </c>
      <c r="L42" s="928" t="e">
        <v>#N/A</v>
      </c>
      <c r="M42" s="922" t="e">
        <f t="shared" si="1"/>
        <v>#N/A</v>
      </c>
      <c r="N42" s="946"/>
      <c r="O42" s="944"/>
      <c r="P42" s="944"/>
      <c r="Q42" s="944"/>
      <c r="R42" s="944"/>
    </row>
    <row r="43" spans="1:18" s="8" customFormat="1" ht="11.1" customHeight="1">
      <c r="A43" s="1142"/>
      <c r="B43" s="1145" t="e">
        <v>#N/A</v>
      </c>
      <c r="C43" s="1145" t="e">
        <v>#N/A</v>
      </c>
      <c r="D43" s="940" t="e">
        <v>#N/A</v>
      </c>
      <c r="E43" s="928" t="e">
        <v>#N/A</v>
      </c>
      <c r="F43" s="49" t="s">
        <v>3209</v>
      </c>
      <c r="G43" s="58" t="s">
        <v>4217</v>
      </c>
      <c r="H43" s="997" t="e">
        <v>#N/A</v>
      </c>
      <c r="I43" s="997" t="e">
        <v>#N/A</v>
      </c>
      <c r="J43" s="997" t="e">
        <v>#N/A</v>
      </c>
      <c r="K43" s="1171" t="e">
        <v>#N/A</v>
      </c>
      <c r="L43" s="928" t="e">
        <v>#N/A</v>
      </c>
      <c r="M43" s="922" t="e">
        <f t="shared" si="1"/>
        <v>#N/A</v>
      </c>
      <c r="N43" s="946"/>
      <c r="O43" s="944"/>
      <c r="P43" s="944"/>
      <c r="Q43" s="944"/>
      <c r="R43" s="944"/>
    </row>
    <row r="44" spans="1:18" s="8" customFormat="1" ht="11.1" customHeight="1">
      <c r="A44" s="1142"/>
      <c r="B44" s="1145" t="e">
        <v>#N/A</v>
      </c>
      <c r="C44" s="1145" t="e">
        <v>#N/A</v>
      </c>
      <c r="D44" s="940" t="e">
        <v>#N/A</v>
      </c>
      <c r="E44" s="928" t="e">
        <v>#N/A</v>
      </c>
      <c r="F44" s="49" t="s">
        <v>3211</v>
      </c>
      <c r="G44" s="58" t="s">
        <v>3998</v>
      </c>
      <c r="H44" s="997" t="e">
        <v>#N/A</v>
      </c>
      <c r="I44" s="997" t="e">
        <v>#N/A</v>
      </c>
      <c r="J44" s="997" t="e">
        <v>#N/A</v>
      </c>
      <c r="K44" s="1171" t="e">
        <v>#N/A</v>
      </c>
      <c r="L44" s="928" t="e">
        <v>#N/A</v>
      </c>
      <c r="M44" s="922" t="e">
        <f t="shared" si="1"/>
        <v>#N/A</v>
      </c>
      <c r="N44" s="946"/>
      <c r="O44" s="944"/>
      <c r="P44" s="944"/>
      <c r="Q44" s="944"/>
      <c r="R44" s="944"/>
    </row>
    <row r="45" spans="1:18" s="8" customFormat="1" ht="11.1" customHeight="1">
      <c r="A45" s="1142"/>
      <c r="B45" s="1145" t="e">
        <v>#N/A</v>
      </c>
      <c r="C45" s="1145" t="e">
        <v>#N/A</v>
      </c>
      <c r="D45" s="940" t="e">
        <v>#N/A</v>
      </c>
      <c r="E45" s="928" t="e">
        <v>#N/A</v>
      </c>
      <c r="F45" s="49" t="s">
        <v>3213</v>
      </c>
      <c r="G45" s="58" t="s">
        <v>2892</v>
      </c>
      <c r="H45" s="997" t="e">
        <v>#N/A</v>
      </c>
      <c r="I45" s="997" t="e">
        <v>#N/A</v>
      </c>
      <c r="J45" s="997" t="e">
        <v>#N/A</v>
      </c>
      <c r="K45" s="1171" t="e">
        <v>#N/A</v>
      </c>
      <c r="L45" s="928" t="e">
        <v>#N/A</v>
      </c>
      <c r="M45" s="922" t="e">
        <f t="shared" si="1"/>
        <v>#N/A</v>
      </c>
      <c r="N45" s="946"/>
      <c r="O45" s="944"/>
      <c r="P45" s="944"/>
      <c r="Q45" s="944"/>
      <c r="R45" s="944"/>
    </row>
    <row r="46" spans="1:18" s="8" customFormat="1" ht="11.1" customHeight="1">
      <c r="A46" s="1142"/>
      <c r="B46" s="1145" t="e">
        <v>#N/A</v>
      </c>
      <c r="C46" s="1145" t="e">
        <v>#N/A</v>
      </c>
      <c r="D46" s="940" t="e">
        <v>#N/A</v>
      </c>
      <c r="E46" s="928" t="e">
        <v>#N/A</v>
      </c>
      <c r="F46" s="49" t="s">
        <v>3999</v>
      </c>
      <c r="G46" s="58" t="s">
        <v>4000</v>
      </c>
      <c r="H46" s="997" t="e">
        <v>#N/A</v>
      </c>
      <c r="I46" s="997" t="e">
        <v>#N/A</v>
      </c>
      <c r="J46" s="997" t="e">
        <v>#N/A</v>
      </c>
      <c r="K46" s="1171" t="e">
        <v>#N/A</v>
      </c>
      <c r="L46" s="928" t="e">
        <v>#N/A</v>
      </c>
      <c r="M46" s="922" t="e">
        <f t="shared" si="1"/>
        <v>#N/A</v>
      </c>
      <c r="N46" s="946"/>
      <c r="O46" s="944"/>
      <c r="P46" s="944"/>
      <c r="Q46" s="944"/>
      <c r="R46" s="944"/>
    </row>
    <row r="47" spans="1:18" s="8" customFormat="1" ht="11.1" customHeight="1">
      <c r="A47" s="1142"/>
      <c r="B47" s="1145"/>
      <c r="C47" s="1145"/>
      <c r="D47" s="940"/>
      <c r="E47" s="928"/>
      <c r="F47" s="49" t="s">
        <v>4001</v>
      </c>
      <c r="G47" s="58" t="s">
        <v>2896</v>
      </c>
      <c r="H47" s="997"/>
      <c r="I47" s="997"/>
      <c r="J47" s="997"/>
      <c r="K47" s="1171"/>
      <c r="L47" s="928"/>
      <c r="M47" s="922"/>
      <c r="N47" s="946"/>
      <c r="O47" s="944"/>
      <c r="P47" s="944"/>
      <c r="Q47" s="944"/>
      <c r="R47" s="944"/>
    </row>
    <row r="48" spans="1:18" s="8" customFormat="1" ht="11.1" customHeight="1">
      <c r="A48" s="1142"/>
      <c r="B48" s="1145"/>
      <c r="C48" s="1145"/>
      <c r="D48" s="940"/>
      <c r="E48" s="928"/>
      <c r="F48" s="49" t="s">
        <v>4002</v>
      </c>
      <c r="G48" s="58" t="s">
        <v>2898</v>
      </c>
      <c r="H48" s="997"/>
      <c r="I48" s="997"/>
      <c r="J48" s="997"/>
      <c r="K48" s="1171"/>
      <c r="L48" s="928"/>
      <c r="M48" s="922"/>
      <c r="N48" s="946"/>
      <c r="O48" s="944"/>
      <c r="P48" s="944"/>
      <c r="Q48" s="944"/>
      <c r="R48" s="944"/>
    </row>
    <row r="49" spans="1:18" s="8" customFormat="1" ht="11.1" customHeight="1">
      <c r="A49" s="1142"/>
      <c r="B49" s="1145" t="e">
        <v>#N/A</v>
      </c>
      <c r="C49" s="1145" t="e">
        <v>#N/A</v>
      </c>
      <c r="D49" s="940" t="e">
        <v>#N/A</v>
      </c>
      <c r="E49" s="928" t="e">
        <v>#N/A</v>
      </c>
      <c r="F49" s="49" t="s">
        <v>3215</v>
      </c>
      <c r="G49" s="58" t="s">
        <v>4003</v>
      </c>
      <c r="H49" s="997" t="e">
        <v>#N/A</v>
      </c>
      <c r="I49" s="997" t="e">
        <v>#N/A</v>
      </c>
      <c r="J49" s="997" t="e">
        <v>#N/A</v>
      </c>
      <c r="K49" s="1171" t="e">
        <v>#N/A</v>
      </c>
      <c r="L49" s="928" t="e">
        <v>#N/A</v>
      </c>
      <c r="M49" s="922" t="e">
        <f t="shared" si="1"/>
        <v>#N/A</v>
      </c>
      <c r="N49" s="946"/>
      <c r="O49" s="944"/>
      <c r="P49" s="944"/>
      <c r="Q49" s="944"/>
      <c r="R49" s="944"/>
    </row>
    <row r="50" spans="1:18" s="8" customFormat="1" ht="11.1" customHeight="1">
      <c r="A50" s="1142"/>
      <c r="B50" s="1145" t="e">
        <v>#N/A</v>
      </c>
      <c r="C50" s="1145" t="e">
        <v>#N/A</v>
      </c>
      <c r="D50" s="940" t="e">
        <v>#N/A</v>
      </c>
      <c r="E50" s="928" t="e">
        <v>#N/A</v>
      </c>
      <c r="F50" s="49" t="s">
        <v>3217</v>
      </c>
      <c r="G50" s="58" t="s">
        <v>4004</v>
      </c>
      <c r="H50" s="997" t="e">
        <v>#N/A</v>
      </c>
      <c r="I50" s="997" t="e">
        <v>#N/A</v>
      </c>
      <c r="J50" s="997" t="e">
        <v>#N/A</v>
      </c>
      <c r="K50" s="1171" t="e">
        <v>#N/A</v>
      </c>
      <c r="L50" s="928" t="e">
        <v>#N/A</v>
      </c>
      <c r="M50" s="922" t="e">
        <f t="shared" si="1"/>
        <v>#N/A</v>
      </c>
      <c r="N50" s="946"/>
      <c r="O50" s="944"/>
      <c r="P50" s="944"/>
      <c r="Q50" s="944"/>
      <c r="R50" s="944"/>
    </row>
    <row r="51" spans="1:18" s="8" customFormat="1" ht="11.1" customHeight="1">
      <c r="A51" s="1142"/>
      <c r="B51" s="1145" t="e">
        <v>#N/A</v>
      </c>
      <c r="C51" s="1145" t="e">
        <v>#N/A</v>
      </c>
      <c r="D51" s="940" t="e">
        <v>#N/A</v>
      </c>
      <c r="E51" s="928" t="e">
        <v>#N/A</v>
      </c>
      <c r="F51" s="49" t="s">
        <v>3219</v>
      </c>
      <c r="G51" s="58" t="s">
        <v>4005</v>
      </c>
      <c r="H51" s="997" t="e">
        <v>#N/A</v>
      </c>
      <c r="I51" s="997" t="e">
        <v>#N/A</v>
      </c>
      <c r="J51" s="997" t="e">
        <v>#N/A</v>
      </c>
      <c r="K51" s="1171" t="e">
        <v>#N/A</v>
      </c>
      <c r="L51" s="928" t="e">
        <v>#N/A</v>
      </c>
      <c r="M51" s="922" t="e">
        <f t="shared" si="1"/>
        <v>#N/A</v>
      </c>
      <c r="N51" s="946"/>
      <c r="O51" s="944"/>
      <c r="P51" s="944"/>
      <c r="Q51" s="944"/>
      <c r="R51" s="944"/>
    </row>
    <row r="52" spans="1:18" s="8" customFormat="1" ht="11.1" customHeight="1">
      <c r="A52" s="1142"/>
      <c r="B52" s="1145" t="e">
        <v>#N/A</v>
      </c>
      <c r="C52" s="1145" t="e">
        <v>#N/A</v>
      </c>
      <c r="D52" s="940" t="e">
        <v>#N/A</v>
      </c>
      <c r="E52" s="928" t="e">
        <v>#N/A</v>
      </c>
      <c r="F52" s="49" t="s">
        <v>3221</v>
      </c>
      <c r="G52" s="58" t="s">
        <v>4006</v>
      </c>
      <c r="H52" s="997" t="e">
        <v>#N/A</v>
      </c>
      <c r="I52" s="997" t="e">
        <v>#N/A</v>
      </c>
      <c r="J52" s="997" t="e">
        <v>#N/A</v>
      </c>
      <c r="K52" s="1171" t="e">
        <v>#N/A</v>
      </c>
      <c r="L52" s="928" t="e">
        <v>#N/A</v>
      </c>
      <c r="M52" s="922" t="e">
        <f t="shared" si="1"/>
        <v>#N/A</v>
      </c>
      <c r="N52" s="946"/>
      <c r="O52" s="944"/>
      <c r="P52" s="944"/>
      <c r="Q52" s="944"/>
      <c r="R52" s="944"/>
    </row>
    <row r="53" spans="1:18" s="8" customFormat="1" ht="11.1" customHeight="1">
      <c r="A53" s="1142"/>
      <c r="B53" s="1145" t="e">
        <v>#N/A</v>
      </c>
      <c r="C53" s="1145" t="e">
        <v>#N/A</v>
      </c>
      <c r="D53" s="940" t="e">
        <v>#N/A</v>
      </c>
      <c r="E53" s="928" t="e">
        <v>#N/A</v>
      </c>
      <c r="F53" s="49" t="s">
        <v>3223</v>
      </c>
      <c r="G53" s="58" t="s">
        <v>4007</v>
      </c>
      <c r="H53" s="997" t="e">
        <v>#N/A</v>
      </c>
      <c r="I53" s="997" t="e">
        <v>#N/A</v>
      </c>
      <c r="J53" s="997" t="e">
        <v>#N/A</v>
      </c>
      <c r="K53" s="1171" t="e">
        <v>#N/A</v>
      </c>
      <c r="L53" s="928" t="e">
        <v>#N/A</v>
      </c>
      <c r="M53" s="922" t="e">
        <f t="shared" si="1"/>
        <v>#N/A</v>
      </c>
      <c r="N53" s="946"/>
      <c r="O53" s="944"/>
      <c r="P53" s="944"/>
      <c r="Q53" s="944"/>
      <c r="R53" s="944"/>
    </row>
    <row r="54" spans="1:18" s="8" customFormat="1" ht="11.1" customHeight="1">
      <c r="A54" s="1142"/>
      <c r="B54" s="1145" t="e">
        <v>#N/A</v>
      </c>
      <c r="C54" s="1145" t="e">
        <v>#N/A</v>
      </c>
      <c r="D54" s="940" t="e">
        <v>#N/A</v>
      </c>
      <c r="E54" s="928" t="e">
        <v>#N/A</v>
      </c>
      <c r="F54" s="49" t="s">
        <v>4008</v>
      </c>
      <c r="G54" s="58" t="s">
        <v>4009</v>
      </c>
      <c r="H54" s="997" t="e">
        <v>#N/A</v>
      </c>
      <c r="I54" s="997" t="e">
        <v>#N/A</v>
      </c>
      <c r="J54" s="997" t="e">
        <v>#N/A</v>
      </c>
      <c r="K54" s="1171" t="e">
        <v>#N/A</v>
      </c>
      <c r="L54" s="928" t="e">
        <v>#N/A</v>
      </c>
      <c r="M54" s="922" t="e">
        <f t="shared" si="1"/>
        <v>#N/A</v>
      </c>
      <c r="N54" s="946"/>
      <c r="O54" s="944"/>
      <c r="P54" s="944"/>
      <c r="Q54" s="944"/>
      <c r="R54" s="944"/>
    </row>
    <row r="55" spans="1:18" customFormat="1" ht="324" customHeight="1">
      <c r="A55" s="205" t="s">
        <v>4969</v>
      </c>
      <c r="B55" s="204" t="s">
        <v>3118</v>
      </c>
      <c r="C55" s="204" t="s">
        <v>3119</v>
      </c>
      <c r="D55" s="105" t="s">
        <v>3120</v>
      </c>
      <c r="E55" s="277" t="s">
        <v>158</v>
      </c>
      <c r="F55" s="277"/>
      <c r="G55" s="277"/>
      <c r="H55" s="49" t="s">
        <v>2148</v>
      </c>
      <c r="I55" s="49" t="s">
        <v>2138</v>
      </c>
      <c r="J55" s="49" t="s">
        <v>2148</v>
      </c>
      <c r="K55" s="58" t="s">
        <v>3121</v>
      </c>
      <c r="L55" s="49" t="s">
        <v>195</v>
      </c>
      <c r="M55" s="105" t="str">
        <f t="shared" si="1"/>
        <v>CYP61310 - Warning - Organisation Identifier (Code of Commissioner) is blank.
CYP61311 - Record rejected - Organisation Identifier (Code of Commissioner) has incorrect data format.
CYP61312 - Warning - Organisation Identifier (Code of Commissioner) is not in national organisation tables as a "live" organisation at any point during the reporting period. Organisation Identifier (Code of Commissioner)=&lt;C613912&gt;</v>
      </c>
      <c r="N55" s="78"/>
      <c r="O55" s="108" t="s">
        <v>2140</v>
      </c>
      <c r="P55" s="108" t="s">
        <v>2140</v>
      </c>
      <c r="Q55" s="108" t="s">
        <v>2140</v>
      </c>
      <c r="R55" s="108" t="s">
        <v>2210</v>
      </c>
    </row>
    <row r="56" spans="1:18" s="8" customFormat="1" ht="30.6">
      <c r="A56" s="191" t="s">
        <v>4970</v>
      </c>
      <c r="B56" s="191" t="s">
        <v>2174</v>
      </c>
      <c r="C56" s="318" t="s">
        <v>2175</v>
      </c>
      <c r="D56" s="124" t="s">
        <v>2176</v>
      </c>
      <c r="E56" s="125" t="s">
        <v>2177</v>
      </c>
      <c r="F56" s="33"/>
      <c r="G56" s="34"/>
      <c r="H56" s="34"/>
      <c r="I56" s="34"/>
      <c r="J56" s="34"/>
      <c r="K56" s="34"/>
      <c r="L56" s="130" t="s">
        <v>1027</v>
      </c>
      <c r="M56" s="135"/>
      <c r="N56" s="124" t="s">
        <v>2178</v>
      </c>
      <c r="O56" s="126" t="s">
        <v>2179</v>
      </c>
      <c r="P56" s="126" t="s">
        <v>2179</v>
      </c>
      <c r="Q56" s="126" t="s">
        <v>2140</v>
      </c>
      <c r="R56" s="123" t="s">
        <v>2180</v>
      </c>
    </row>
    <row r="57" spans="1:18" s="8" customFormat="1" ht="48.75" customHeight="1">
      <c r="A57" s="192" t="s">
        <v>963</v>
      </c>
      <c r="B57" s="194" t="s">
        <v>964</v>
      </c>
      <c r="C57" s="194" t="s">
        <v>4971</v>
      </c>
      <c r="D57" s="124" t="s">
        <v>2183</v>
      </c>
      <c r="E57" s="125" t="s">
        <v>829</v>
      </c>
      <c r="F57" s="131"/>
      <c r="G57" s="34"/>
      <c r="H57" s="34"/>
      <c r="I57" s="34"/>
      <c r="J57" s="34"/>
      <c r="K57" s="34"/>
      <c r="L57" s="130" t="s">
        <v>1027</v>
      </c>
      <c r="M57" s="135"/>
      <c r="N57" s="124" t="s">
        <v>2184</v>
      </c>
      <c r="O57" s="126" t="s">
        <v>2179</v>
      </c>
      <c r="P57" s="126" t="s">
        <v>2140</v>
      </c>
      <c r="Q57" s="126" t="s">
        <v>2140</v>
      </c>
      <c r="R57" s="123" t="s">
        <v>42</v>
      </c>
    </row>
    <row r="58" spans="1:18" s="8" customFormat="1" ht="45" customHeight="1">
      <c r="A58" s="192" t="s">
        <v>4972</v>
      </c>
      <c r="B58" s="194" t="s">
        <v>2143</v>
      </c>
      <c r="C58" s="194" t="s">
        <v>2144</v>
      </c>
      <c r="D58" s="128" t="s">
        <v>2585</v>
      </c>
      <c r="E58" s="32" t="s">
        <v>2586</v>
      </c>
      <c r="F58" s="33"/>
      <c r="G58" s="34"/>
      <c r="H58" s="34"/>
      <c r="I58" s="34"/>
      <c r="J58" s="34"/>
      <c r="K58" s="34"/>
      <c r="L58" s="32" t="s">
        <v>1027</v>
      </c>
      <c r="M58" s="34"/>
      <c r="N58" s="128" t="s">
        <v>2587</v>
      </c>
      <c r="O58" s="136" t="s">
        <v>2179</v>
      </c>
      <c r="P58" s="136" t="s">
        <v>2140</v>
      </c>
      <c r="Q58" s="136" t="s">
        <v>2140</v>
      </c>
      <c r="R58" s="123" t="s">
        <v>2192</v>
      </c>
    </row>
    <row r="59" spans="1:18" s="8" customFormat="1" ht="20.399999999999999">
      <c r="A59" s="192" t="s">
        <v>962</v>
      </c>
      <c r="B59" s="194" t="s">
        <v>816</v>
      </c>
      <c r="C59" s="194" t="s">
        <v>2185</v>
      </c>
      <c r="D59" s="128" t="s">
        <v>2186</v>
      </c>
      <c r="E59" s="32" t="s">
        <v>818</v>
      </c>
      <c r="F59" s="304"/>
      <c r="G59" s="304"/>
      <c r="H59" s="34"/>
      <c r="I59" s="34"/>
      <c r="J59" s="34"/>
      <c r="K59" s="34"/>
      <c r="L59" s="32" t="s">
        <v>1027</v>
      </c>
      <c r="M59" s="34"/>
      <c r="N59" s="128" t="s">
        <v>2187</v>
      </c>
      <c r="O59" s="136" t="s">
        <v>2179</v>
      </c>
      <c r="P59" s="136" t="s">
        <v>2140</v>
      </c>
      <c r="Q59" s="137" t="s">
        <v>2140</v>
      </c>
      <c r="R59" s="123" t="s">
        <v>42</v>
      </c>
    </row>
    <row r="60" spans="1:18" ht="71.400000000000006">
      <c r="A60" s="192" t="s">
        <v>4973</v>
      </c>
      <c r="B60" s="312" t="s">
        <v>804</v>
      </c>
      <c r="C60" s="317" t="s">
        <v>2201</v>
      </c>
      <c r="D60" s="305" t="s">
        <v>2202</v>
      </c>
      <c r="E60" s="304" t="s">
        <v>806</v>
      </c>
      <c r="F60" s="304"/>
      <c r="G60" s="304"/>
      <c r="H60" s="304"/>
      <c r="I60" s="304"/>
      <c r="J60" s="304"/>
      <c r="K60" s="304"/>
      <c r="L60" s="304" t="s">
        <v>1027</v>
      </c>
      <c r="M60" s="304"/>
      <c r="N60" s="305" t="s">
        <v>4252</v>
      </c>
      <c r="O60" s="136" t="s">
        <v>2179</v>
      </c>
      <c r="P60" s="136" t="s">
        <v>2179</v>
      </c>
      <c r="Q60" s="136" t="s">
        <v>2140</v>
      </c>
      <c r="R60" s="136" t="s">
        <v>2141</v>
      </c>
    </row>
    <row r="61" spans="1:18">
      <c r="A61" s="247" t="s">
        <v>4974</v>
      </c>
      <c r="B61" s="246"/>
      <c r="C61" s="246"/>
      <c r="D61" s="245"/>
      <c r="E61" s="436"/>
      <c r="F61" s="245"/>
      <c r="G61" s="245"/>
      <c r="H61" s="245"/>
      <c r="I61" s="245"/>
      <c r="J61" s="245"/>
      <c r="K61" s="245"/>
      <c r="L61" s="245"/>
      <c r="M61" s="245"/>
      <c r="N61" s="245"/>
      <c r="O61" s="245"/>
      <c r="P61" s="245"/>
      <c r="Q61" s="245"/>
      <c r="R61" s="244"/>
    </row>
  </sheetData>
  <mergeCells count="20">
    <mergeCell ref="O4:Q4"/>
    <mergeCell ref="C9:C54"/>
    <mergeCell ref="R9:R54"/>
    <mergeCell ref="Q9:Q54"/>
    <mergeCell ref="P9:P54"/>
    <mergeCell ref="O9:O54"/>
    <mergeCell ref="A9:A54"/>
    <mergeCell ref="H3:K3"/>
    <mergeCell ref="H4:K4"/>
    <mergeCell ref="N9:N54"/>
    <mergeCell ref="D9:D54"/>
    <mergeCell ref="B9:B54"/>
    <mergeCell ref="M9:M54"/>
    <mergeCell ref="L9:L54"/>
    <mergeCell ref="K9:K54"/>
    <mergeCell ref="J9:J54"/>
    <mergeCell ref="I9:I54"/>
    <mergeCell ref="H9:H54"/>
    <mergeCell ref="E9:E54"/>
    <mergeCell ref="F3:G3"/>
  </mergeCells>
  <pageMargins left="0.25" right="0.25" top="0.75" bottom="0.75" header="0.3" footer="0.3"/>
  <pageSetup paperSize="8" scale="45"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1" stopIfTrue="1" id="{FD91737C-6A69-4444-816E-80813878A6FD}">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C48D7B47-184F-456A-89EE-FAF8593672D5}">
            <xm:f>'C:\Windows\system32\IC.Green.Net\IC_User_DFS\Users\deel1\Desktop\[Maternity Services Data Set Technical Output Specification.xlsm]MAT101Booking'!#REF!=yes</xm:f>
            <x14:dxf>
              <fill>
                <patternFill>
                  <bgColor indexed="43"/>
                </patternFill>
              </fill>
            </x14:dxf>
          </x14:cfRule>
          <xm:sqref>N56</xm:sqref>
        </x14:conditionalFormatting>
        <x14:conditionalFormatting xmlns:xm="http://schemas.microsoft.com/office/excel/2006/main">
          <x14:cfRule type="expression" priority="3" stopIfTrue="1" id="{F13E5702-9C35-4E81-A1CF-EA2CFA13F9BF}">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1712B698-7251-4854-8809-EF4EB0F406ED}">
            <xm:f>'C:\Windows\system32\IC.Green.Net\IC_User_DFS\Users\deel1\Desktop\[Maternity Services Data Set Technical Output Specification.xlsm]MAT101Booking'!#REF!=yes</xm:f>
            <x14:dxf>
              <fill>
                <patternFill>
                  <bgColor indexed="43"/>
                </patternFill>
              </fill>
            </x14:dxf>
          </x14:cfRule>
          <xm:sqref>N57</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9">
    <pageSetUpPr fitToPage="1"/>
  </sheetPr>
  <dimension ref="A1:R94"/>
  <sheetViews>
    <sheetView zoomScaleNormal="100" workbookViewId="0"/>
  </sheetViews>
  <sheetFormatPr defaultColWidth="13.21875" defaultRowHeight="13.2"/>
  <cols>
    <col min="1" max="1" width="9.44140625" customWidth="1"/>
    <col min="2" max="3" width="16.5546875" customWidth="1"/>
    <col min="4" max="4" width="30.77734375" customWidth="1"/>
    <col min="5" max="5" width="14" style="12" customWidth="1"/>
    <col min="6" max="6" width="10.77734375" customWidth="1"/>
    <col min="7" max="7" width="47.21875" customWidth="1"/>
    <col min="8" max="9" width="11.5546875" customWidth="1"/>
    <col min="10" max="10" width="10.21875" customWidth="1"/>
    <col min="11" max="11" width="32.77734375" customWidth="1"/>
    <col min="12" max="12" width="14.21875" style="7" customWidth="1"/>
    <col min="13" max="13" width="102" customWidth="1"/>
    <col min="14" max="14" width="43.77734375" customWidth="1"/>
    <col min="15" max="15" width="13.77734375" customWidth="1"/>
    <col min="16" max="16" width="12.5546875" customWidth="1"/>
    <col min="17" max="17" width="13.77734375" customWidth="1"/>
    <col min="18" max="18" width="13.21875" customWidth="1"/>
  </cols>
  <sheetData>
    <row r="1" spans="1:18" s="12" customFormat="1">
      <c r="A1" s="490" t="s">
        <v>2075</v>
      </c>
      <c r="B1" s="490" t="s">
        <v>2075</v>
      </c>
      <c r="C1" s="490" t="s">
        <v>2075</v>
      </c>
      <c r="D1" s="490" t="s">
        <v>2075</v>
      </c>
      <c r="E1" s="490" t="s">
        <v>2075</v>
      </c>
      <c r="F1" s="490" t="s">
        <v>2075</v>
      </c>
      <c r="G1" s="490" t="s">
        <v>2075</v>
      </c>
      <c r="H1" s="490" t="s">
        <v>2078</v>
      </c>
      <c r="I1" s="490" t="s">
        <v>2078</v>
      </c>
      <c r="J1" s="490" t="s">
        <v>2078</v>
      </c>
      <c r="K1" s="490" t="s">
        <v>2078</v>
      </c>
      <c r="L1" s="490" t="s">
        <v>2075</v>
      </c>
      <c r="M1" s="490" t="s">
        <v>2078</v>
      </c>
      <c r="N1" s="490" t="s">
        <v>2078</v>
      </c>
      <c r="O1" s="490" t="s">
        <v>2078</v>
      </c>
      <c r="P1" s="490" t="s">
        <v>2078</v>
      </c>
      <c r="Q1" s="490" t="s">
        <v>2078</v>
      </c>
      <c r="R1" s="492" t="s">
        <v>2075</v>
      </c>
    </row>
    <row r="2" spans="1:18" s="8" customFormat="1" ht="10.35" customHeight="1">
      <c r="A2" s="236" t="s">
        <v>4975</v>
      </c>
      <c r="B2" s="230"/>
      <c r="C2" s="230"/>
      <c r="D2" s="227"/>
      <c r="E2" s="434"/>
      <c r="F2" s="227"/>
      <c r="G2" s="227"/>
      <c r="H2" s="227"/>
      <c r="I2" s="227"/>
      <c r="J2" s="227"/>
      <c r="K2" s="227"/>
      <c r="L2" s="227"/>
      <c r="M2" s="228"/>
      <c r="N2" s="227"/>
      <c r="O2" s="227"/>
      <c r="P2" s="227"/>
      <c r="Q2" s="227"/>
      <c r="R2" s="229"/>
    </row>
    <row r="3" spans="1:18" ht="82.5" customHeight="1">
      <c r="A3" s="638" t="s">
        <v>166</v>
      </c>
      <c r="B3" s="638"/>
      <c r="C3" s="638"/>
      <c r="D3" s="638"/>
      <c r="E3" s="639"/>
      <c r="F3" s="1172" t="s">
        <v>4976</v>
      </c>
      <c r="G3" s="1173"/>
      <c r="H3" s="1174" t="s">
        <v>4977</v>
      </c>
      <c r="I3" s="1175"/>
      <c r="J3" s="1175"/>
      <c r="K3" s="1176"/>
      <c r="L3" s="19" t="s">
        <v>2952</v>
      </c>
      <c r="M3" s="18" t="str">
        <f>"Group-level error/warning messages:"&amp;"
"&amp;IF(VLOOKUP(LEFT($A3,6),MDI,20,0)=0,"",VLOOKUP(LEFT($A3,6),MDI,20,0))</f>
        <v>Group-level error/warning messages:
CYP90112 - Group rejected - More than one CYP901 provided for this Care Professional Local Identifier. Care Professional Local Identifier=&lt;C901010&gt;</v>
      </c>
      <c r="N3" s="639"/>
      <c r="O3" s="639"/>
      <c r="P3" s="639"/>
      <c r="Q3" s="639"/>
      <c r="R3" s="640"/>
    </row>
    <row r="4" spans="1:18" ht="83.85" customHeight="1">
      <c r="A4" s="211" t="s">
        <v>2084</v>
      </c>
      <c r="B4" s="211" t="s">
        <v>2122</v>
      </c>
      <c r="C4" s="211" t="s">
        <v>162</v>
      </c>
      <c r="D4" s="211" t="s">
        <v>87</v>
      </c>
      <c r="E4" s="216" t="s">
        <v>116</v>
      </c>
      <c r="F4" s="216" t="s">
        <v>2092</v>
      </c>
      <c r="G4" s="211" t="s">
        <v>76</v>
      </c>
      <c r="H4" s="910" t="s">
        <v>2324</v>
      </c>
      <c r="I4" s="911"/>
      <c r="J4" s="911"/>
      <c r="K4" s="912"/>
      <c r="L4" s="213" t="s">
        <v>2124</v>
      </c>
      <c r="M4" s="211" t="s">
        <v>771</v>
      </c>
      <c r="N4" s="211" t="s">
        <v>2125</v>
      </c>
      <c r="O4" s="910" t="s">
        <v>2126</v>
      </c>
      <c r="P4" s="911"/>
      <c r="Q4" s="912"/>
      <c r="R4" s="211" t="s">
        <v>2115</v>
      </c>
    </row>
    <row r="5" spans="1:18" ht="41.25" customHeight="1">
      <c r="A5" s="211"/>
      <c r="B5" s="211"/>
      <c r="C5" s="211"/>
      <c r="D5" s="211"/>
      <c r="E5" s="216"/>
      <c r="F5" s="211"/>
      <c r="G5" s="211"/>
      <c r="H5" s="216" t="s">
        <v>2127</v>
      </c>
      <c r="I5" s="216" t="s">
        <v>2128</v>
      </c>
      <c r="J5" s="216" t="s">
        <v>2129</v>
      </c>
      <c r="K5" s="216" t="s">
        <v>767</v>
      </c>
      <c r="L5" s="213"/>
      <c r="M5" s="211"/>
      <c r="N5" s="211" t="s">
        <v>2130</v>
      </c>
      <c r="O5" s="211" t="s">
        <v>2131</v>
      </c>
      <c r="P5" s="211" t="s">
        <v>2132</v>
      </c>
      <c r="Q5" s="211" t="s">
        <v>2133</v>
      </c>
      <c r="R5" s="211"/>
    </row>
    <row r="6" spans="1:18" s="8" customFormat="1" ht="55.35" customHeight="1">
      <c r="A6" s="209" t="s">
        <v>995</v>
      </c>
      <c r="B6" s="188" t="s">
        <v>996</v>
      </c>
      <c r="C6" s="188" t="s">
        <v>4126</v>
      </c>
      <c r="D6" s="64" t="s">
        <v>4127</v>
      </c>
      <c r="E6" s="39" t="s">
        <v>146</v>
      </c>
      <c r="F6" s="39"/>
      <c r="G6" s="9"/>
      <c r="H6" s="39" t="s">
        <v>2138</v>
      </c>
      <c r="I6" s="39" t="s">
        <v>2138</v>
      </c>
      <c r="J6" s="39" t="s">
        <v>25</v>
      </c>
      <c r="K6" s="64" t="s">
        <v>1294</v>
      </c>
      <c r="L6" s="39" t="s">
        <v>1148</v>
      </c>
      <c r="M6" s="25" t="str">
        <f t="shared" ref="M6:M41" si="0">IF(VLOOKUP($A6,MDI,20,0)=0,"",VLOOKUP($A6,MDI,20,0))</f>
        <v>CYP90101 - Record rejected - Care Professional Local Identifier is blank.  Professional Registration Entry Identifier=&lt;C901030&gt;
CYP90102 - Record rejected - Care Professional Local Identifier has incorrect data format. Care Professional Local Identifier=&lt;C901010&gt;</v>
      </c>
      <c r="N6" s="78"/>
      <c r="O6" s="39" t="s">
        <v>2140</v>
      </c>
      <c r="P6" s="108" t="s">
        <v>2140</v>
      </c>
      <c r="Q6" s="108" t="s">
        <v>2140</v>
      </c>
      <c r="R6" s="108" t="s">
        <v>42</v>
      </c>
    </row>
    <row r="7" spans="1:18" s="8" customFormat="1" ht="10.199999999999999">
      <c r="A7" s="999" t="s">
        <v>165</v>
      </c>
      <c r="B7" s="1002" t="s">
        <v>167</v>
      </c>
      <c r="C7" s="1002" t="s">
        <v>4978</v>
      </c>
      <c r="D7" s="939" t="s">
        <v>4979</v>
      </c>
      <c r="E7" s="927" t="s">
        <v>1213</v>
      </c>
      <c r="F7" s="46" t="s">
        <v>2339</v>
      </c>
      <c r="G7" s="9" t="s">
        <v>4980</v>
      </c>
      <c r="H7" s="927" t="s">
        <v>25</v>
      </c>
      <c r="I7" s="927" t="s">
        <v>2138</v>
      </c>
      <c r="J7" s="927" t="s">
        <v>2148</v>
      </c>
      <c r="K7" s="939" t="s">
        <v>1294</v>
      </c>
      <c r="L7" s="927" t="s">
        <v>195</v>
      </c>
      <c r="M7" s="1177" t="str">
        <f t="shared" si="0"/>
        <v>CYP90104 - Record rejected - Professional Registration Body Code has incorrect data format. Care Professional Local Identifier=&lt;C901010&gt;
CYP90105 - Warning - Professional Registration Body Code contains an invalid national code. Care Professional Local Identifier=&lt;C901010&gt; Professional Registration Body Code=&lt;C901020&gt;</v>
      </c>
      <c r="N7" s="945"/>
      <c r="O7" s="942" t="s">
        <v>2140</v>
      </c>
      <c r="P7" s="942" t="s">
        <v>2140</v>
      </c>
      <c r="Q7" s="942" t="s">
        <v>2140</v>
      </c>
      <c r="R7" s="942" t="s">
        <v>32</v>
      </c>
    </row>
    <row r="8" spans="1:18" s="8" customFormat="1" ht="10.199999999999999">
      <c r="A8" s="1000" t="e">
        <v>#N/A</v>
      </c>
      <c r="B8" s="1003" t="e">
        <v>#N/A</v>
      </c>
      <c r="C8" s="1003" t="e">
        <v>#N/A</v>
      </c>
      <c r="D8" s="940" t="e">
        <v>#N/A</v>
      </c>
      <c r="E8" s="928" t="e">
        <v>#N/A</v>
      </c>
      <c r="F8" s="46" t="s">
        <v>2342</v>
      </c>
      <c r="G8" s="9" t="s">
        <v>4981</v>
      </c>
      <c r="H8" s="928" t="e">
        <v>#N/A</v>
      </c>
      <c r="I8" s="928" t="e">
        <v>#N/A</v>
      </c>
      <c r="J8" s="928" t="e">
        <v>#N/A</v>
      </c>
      <c r="K8" s="940" t="e">
        <v>#N/A</v>
      </c>
      <c r="L8" s="928" t="e">
        <v>#N/A</v>
      </c>
      <c r="M8" s="1178" t="e">
        <f t="shared" si="0"/>
        <v>#N/A</v>
      </c>
      <c r="N8" s="946"/>
      <c r="O8" s="944"/>
      <c r="P8" s="944"/>
      <c r="Q8" s="944"/>
      <c r="R8" s="944"/>
    </row>
    <row r="9" spans="1:18" s="8" customFormat="1" ht="10.199999999999999">
      <c r="A9" s="1000" t="e">
        <v>#N/A</v>
      </c>
      <c r="B9" s="1003" t="e">
        <v>#N/A</v>
      </c>
      <c r="C9" s="1003" t="e">
        <v>#N/A</v>
      </c>
      <c r="D9" s="940" t="e">
        <v>#N/A</v>
      </c>
      <c r="E9" s="928" t="e">
        <v>#N/A</v>
      </c>
      <c r="F9" s="46" t="s">
        <v>2344</v>
      </c>
      <c r="G9" s="9" t="s">
        <v>4982</v>
      </c>
      <c r="H9" s="928" t="e">
        <v>#N/A</v>
      </c>
      <c r="I9" s="928" t="e">
        <v>#N/A</v>
      </c>
      <c r="J9" s="928" t="e">
        <v>#N/A</v>
      </c>
      <c r="K9" s="940" t="e">
        <v>#N/A</v>
      </c>
      <c r="L9" s="928" t="e">
        <v>#N/A</v>
      </c>
      <c r="M9" s="1178" t="e">
        <f t="shared" si="0"/>
        <v>#N/A</v>
      </c>
      <c r="N9" s="946"/>
      <c r="O9" s="944"/>
      <c r="P9" s="944"/>
      <c r="Q9" s="944"/>
      <c r="R9" s="944"/>
    </row>
    <row r="10" spans="1:18" s="8" customFormat="1" ht="10.199999999999999">
      <c r="A10" s="1000" t="e">
        <v>#N/A</v>
      </c>
      <c r="B10" s="1003" t="e">
        <v>#N/A</v>
      </c>
      <c r="C10" s="1003" t="e">
        <v>#N/A</v>
      </c>
      <c r="D10" s="940" t="e">
        <v>#N/A</v>
      </c>
      <c r="E10" s="928" t="e">
        <v>#N/A</v>
      </c>
      <c r="F10" s="46" t="s">
        <v>2346</v>
      </c>
      <c r="G10" s="9" t="s">
        <v>4983</v>
      </c>
      <c r="H10" s="928" t="e">
        <v>#N/A</v>
      </c>
      <c r="I10" s="928" t="e">
        <v>#N/A</v>
      </c>
      <c r="J10" s="928" t="e">
        <v>#N/A</v>
      </c>
      <c r="K10" s="940" t="e">
        <v>#N/A</v>
      </c>
      <c r="L10" s="928" t="e">
        <v>#N/A</v>
      </c>
      <c r="M10" s="1178" t="e">
        <f t="shared" si="0"/>
        <v>#N/A</v>
      </c>
      <c r="N10" s="946"/>
      <c r="O10" s="944"/>
      <c r="P10" s="944"/>
      <c r="Q10" s="944"/>
      <c r="R10" s="944"/>
    </row>
    <row r="11" spans="1:18" s="8" customFormat="1" ht="10.199999999999999">
      <c r="A11" s="1000" t="e">
        <v>#N/A</v>
      </c>
      <c r="B11" s="1003" t="e">
        <v>#N/A</v>
      </c>
      <c r="C11" s="1003" t="e">
        <v>#N/A</v>
      </c>
      <c r="D11" s="940" t="e">
        <v>#N/A</v>
      </c>
      <c r="E11" s="928" t="e">
        <v>#N/A</v>
      </c>
      <c r="F11" s="46" t="s">
        <v>2348</v>
      </c>
      <c r="G11" s="9" t="s">
        <v>4984</v>
      </c>
      <c r="H11" s="928" t="e">
        <v>#N/A</v>
      </c>
      <c r="I11" s="928" t="e">
        <v>#N/A</v>
      </c>
      <c r="J11" s="928" t="e">
        <v>#N/A</v>
      </c>
      <c r="K11" s="940" t="e">
        <v>#N/A</v>
      </c>
      <c r="L11" s="928" t="e">
        <v>#N/A</v>
      </c>
      <c r="M11" s="1178" t="e">
        <f t="shared" si="0"/>
        <v>#N/A</v>
      </c>
      <c r="N11" s="946"/>
      <c r="O11" s="944"/>
      <c r="P11" s="944"/>
      <c r="Q11" s="944"/>
      <c r="R11" s="944"/>
    </row>
    <row r="12" spans="1:18" s="8" customFormat="1" ht="10.199999999999999">
      <c r="A12" s="1000" t="e">
        <v>#N/A</v>
      </c>
      <c r="B12" s="1003" t="e">
        <v>#N/A</v>
      </c>
      <c r="C12" s="1003" t="e">
        <v>#N/A</v>
      </c>
      <c r="D12" s="940" t="e">
        <v>#N/A</v>
      </c>
      <c r="E12" s="928" t="e">
        <v>#N/A</v>
      </c>
      <c r="F12" s="46" t="s">
        <v>2354</v>
      </c>
      <c r="G12" s="9" t="s">
        <v>4985</v>
      </c>
      <c r="H12" s="928" t="e">
        <v>#N/A</v>
      </c>
      <c r="I12" s="928" t="e">
        <v>#N/A</v>
      </c>
      <c r="J12" s="928" t="e">
        <v>#N/A</v>
      </c>
      <c r="K12" s="940" t="e">
        <v>#N/A</v>
      </c>
      <c r="L12" s="928" t="e">
        <v>#N/A</v>
      </c>
      <c r="M12" s="1178" t="e">
        <f t="shared" si="0"/>
        <v>#N/A</v>
      </c>
      <c r="N12" s="946"/>
      <c r="O12" s="944"/>
      <c r="P12" s="944"/>
      <c r="Q12" s="944"/>
      <c r="R12" s="944"/>
    </row>
    <row r="13" spans="1:18" s="8" customFormat="1" ht="12.75" customHeight="1">
      <c r="A13" s="1000" t="e">
        <v>#N/A</v>
      </c>
      <c r="B13" s="1003" t="e">
        <v>#N/A</v>
      </c>
      <c r="C13" s="1003" t="e">
        <v>#N/A</v>
      </c>
      <c r="D13" s="940" t="e">
        <v>#N/A</v>
      </c>
      <c r="E13" s="928" t="e">
        <v>#N/A</v>
      </c>
      <c r="F13" s="46" t="s">
        <v>3144</v>
      </c>
      <c r="G13" s="9" t="s">
        <v>4986</v>
      </c>
      <c r="H13" s="928" t="e">
        <v>#N/A</v>
      </c>
      <c r="I13" s="928" t="e">
        <v>#N/A</v>
      </c>
      <c r="J13" s="928" t="e">
        <v>#N/A</v>
      </c>
      <c r="K13" s="940" t="e">
        <v>#N/A</v>
      </c>
      <c r="L13" s="928" t="e">
        <v>#N/A</v>
      </c>
      <c r="M13" s="1178" t="e">
        <f t="shared" si="0"/>
        <v>#N/A</v>
      </c>
      <c r="N13" s="946"/>
      <c r="O13" s="944"/>
      <c r="P13" s="944"/>
      <c r="Q13" s="944"/>
      <c r="R13" s="944"/>
    </row>
    <row r="14" spans="1:18" s="8" customFormat="1" ht="12.75" customHeight="1">
      <c r="A14" s="1000"/>
      <c r="B14" s="1003" t="e">
        <v>#N/A</v>
      </c>
      <c r="C14" s="1003" t="e">
        <v>#N/A</v>
      </c>
      <c r="D14" s="940" t="e">
        <v>#N/A</v>
      </c>
      <c r="E14" s="928" t="e">
        <v>#N/A</v>
      </c>
      <c r="F14" s="46" t="s">
        <v>3156</v>
      </c>
      <c r="G14" s="9" t="s">
        <v>4987</v>
      </c>
      <c r="H14" s="928" t="e">
        <v>#N/A</v>
      </c>
      <c r="I14" s="928" t="e">
        <v>#N/A</v>
      </c>
      <c r="J14" s="928" t="e">
        <v>#N/A</v>
      </c>
      <c r="K14" s="940" t="e">
        <v>#N/A</v>
      </c>
      <c r="L14" s="928" t="e">
        <v>#N/A</v>
      </c>
      <c r="M14" s="1178" t="e">
        <f t="shared" si="0"/>
        <v>#N/A</v>
      </c>
      <c r="N14" s="946"/>
      <c r="O14" s="944"/>
      <c r="P14" s="944"/>
      <c r="Q14" s="944"/>
      <c r="R14" s="944"/>
    </row>
    <row r="15" spans="1:18" s="8" customFormat="1" ht="12.75" customHeight="1">
      <c r="A15" s="1000"/>
      <c r="B15" s="1003"/>
      <c r="C15" s="1003"/>
      <c r="D15" s="940"/>
      <c r="E15" s="928"/>
      <c r="F15" s="46" t="s">
        <v>3158</v>
      </c>
      <c r="G15" s="9" t="s">
        <v>4988</v>
      </c>
      <c r="H15" s="928"/>
      <c r="I15" s="928"/>
      <c r="J15" s="928"/>
      <c r="K15" s="940"/>
      <c r="L15" s="928"/>
      <c r="M15" s="1178"/>
      <c r="N15" s="946"/>
      <c r="O15" s="944"/>
      <c r="P15" s="944"/>
      <c r="Q15" s="944"/>
      <c r="R15" s="944"/>
    </row>
    <row r="16" spans="1:18" s="8" customFormat="1" ht="12.75" customHeight="1">
      <c r="A16" s="1001" t="e">
        <v>#N/A</v>
      </c>
      <c r="B16" s="828" t="e">
        <v>#N/A</v>
      </c>
      <c r="C16" s="828" t="e">
        <v>#N/A</v>
      </c>
      <c r="D16" s="941" t="e">
        <v>#N/A</v>
      </c>
      <c r="E16" s="929" t="e">
        <v>#N/A</v>
      </c>
      <c r="F16" s="46">
        <v>18</v>
      </c>
      <c r="G16" s="9" t="s">
        <v>4989</v>
      </c>
      <c r="H16" s="929" t="e">
        <v>#N/A</v>
      </c>
      <c r="I16" s="929" t="e">
        <v>#N/A</v>
      </c>
      <c r="J16" s="929" t="e">
        <v>#N/A</v>
      </c>
      <c r="K16" s="941" t="e">
        <v>#N/A</v>
      </c>
      <c r="L16" s="929" t="e">
        <v>#N/A</v>
      </c>
      <c r="M16" s="1179" t="e">
        <f t="shared" si="0"/>
        <v>#N/A</v>
      </c>
      <c r="N16" s="947"/>
      <c r="O16" s="943"/>
      <c r="P16" s="943"/>
      <c r="Q16" s="943"/>
      <c r="R16" s="943"/>
    </row>
    <row r="17" spans="1:18" s="8" customFormat="1" ht="67.349999999999994" customHeight="1">
      <c r="A17" s="197" t="s">
        <v>4990</v>
      </c>
      <c r="B17" s="91" t="s">
        <v>4991</v>
      </c>
      <c r="C17" s="91" t="s">
        <v>4992</v>
      </c>
      <c r="D17" s="9" t="s">
        <v>4993</v>
      </c>
      <c r="E17" s="39" t="s">
        <v>4994</v>
      </c>
      <c r="F17" s="39"/>
      <c r="G17" s="9"/>
      <c r="H17" s="39" t="s">
        <v>25</v>
      </c>
      <c r="I17" s="39" t="s">
        <v>2138</v>
      </c>
      <c r="J17" s="39" t="s">
        <v>25</v>
      </c>
      <c r="K17" s="9" t="s">
        <v>1294</v>
      </c>
      <c r="L17" s="39" t="s">
        <v>195</v>
      </c>
      <c r="M17" s="25" t="str">
        <f t="shared" si="0"/>
        <v>CYP90107 - Record rejected - Professional Registration Entry Identifier has incorrect data format. Care Professional Local Identifier=&lt;C901010&gt;</v>
      </c>
      <c r="N17" s="64"/>
      <c r="O17" s="108" t="s">
        <v>2140</v>
      </c>
      <c r="P17" s="108" t="s">
        <v>2140</v>
      </c>
      <c r="Q17" s="108" t="s">
        <v>2140</v>
      </c>
      <c r="R17" s="108" t="s">
        <v>13</v>
      </c>
    </row>
    <row r="18" spans="1:18" s="8" customFormat="1" ht="10.199999999999999">
      <c r="A18" s="999" t="s">
        <v>204</v>
      </c>
      <c r="B18" s="1002" t="s">
        <v>205</v>
      </c>
      <c r="C18" s="1002" t="s">
        <v>4995</v>
      </c>
      <c r="D18" s="921" t="s">
        <v>4996</v>
      </c>
      <c r="E18" s="927" t="s">
        <v>2429</v>
      </c>
      <c r="G18" s="16" t="s">
        <v>4997</v>
      </c>
      <c r="H18" s="927" t="s">
        <v>25</v>
      </c>
      <c r="I18" s="927" t="s">
        <v>2138</v>
      </c>
      <c r="J18" s="927" t="s">
        <v>2148</v>
      </c>
      <c r="K18" s="921" t="s">
        <v>1294</v>
      </c>
      <c r="L18" s="927" t="s">
        <v>195</v>
      </c>
      <c r="M18" s="1177" t="str">
        <f t="shared" si="0"/>
        <v>CYP90108 - Record rejected - Care Professional Staff Group (Community Care) has incorrect data format. Care Professional Local Identifier=&lt;C901010&gt;
CYP90109 - Warning - Care Professional Staff Group (Community Care) contains an invalid national code. Care Professional Local Identifier=&lt;C901010&gt; Care Professional Staff Group (Community Care)=&lt;C901040&gt;</v>
      </c>
      <c r="N18" s="942"/>
      <c r="O18" s="942" t="s">
        <v>2140</v>
      </c>
      <c r="P18" s="942" t="s">
        <v>2140</v>
      </c>
      <c r="Q18" s="942" t="s">
        <v>2140</v>
      </c>
      <c r="R18" s="942" t="s">
        <v>32</v>
      </c>
    </row>
    <row r="19" spans="1:18" s="8" customFormat="1" ht="10.199999999999999">
      <c r="A19" s="1000"/>
      <c r="B19" s="1003"/>
      <c r="C19" s="1003"/>
      <c r="D19" s="922"/>
      <c r="E19" s="928"/>
      <c r="F19" s="49" t="s">
        <v>3179</v>
      </c>
      <c r="G19" s="58" t="s">
        <v>3180</v>
      </c>
      <c r="H19" s="928"/>
      <c r="I19" s="928"/>
      <c r="J19" s="928"/>
      <c r="K19" s="922"/>
      <c r="L19" s="928"/>
      <c r="M19" s="1178"/>
      <c r="N19" s="944"/>
      <c r="O19" s="944"/>
      <c r="P19" s="944"/>
      <c r="Q19" s="944"/>
      <c r="R19" s="944"/>
    </row>
    <row r="20" spans="1:18" s="8" customFormat="1" ht="10.199999999999999">
      <c r="A20" s="1000" t="e">
        <v>#N/A</v>
      </c>
      <c r="B20" s="1003" t="e">
        <v>#N/A</v>
      </c>
      <c r="C20" s="1003" t="e">
        <v>#N/A</v>
      </c>
      <c r="D20" s="922" t="e">
        <v>#N/A</v>
      </c>
      <c r="E20" s="928" t="e">
        <v>#N/A</v>
      </c>
      <c r="F20" s="49" t="s">
        <v>3181</v>
      </c>
      <c r="G20" s="58" t="s">
        <v>3182</v>
      </c>
      <c r="H20" s="928" t="e">
        <v>#N/A</v>
      </c>
      <c r="I20" s="928" t="e">
        <v>#N/A</v>
      </c>
      <c r="J20" s="928" t="e">
        <v>#N/A</v>
      </c>
      <c r="K20" s="922" t="e">
        <v>#N/A</v>
      </c>
      <c r="L20" s="928" t="e">
        <v>#N/A</v>
      </c>
      <c r="M20" s="1178" t="e">
        <f t="shared" si="0"/>
        <v>#N/A</v>
      </c>
      <c r="N20" s="944"/>
      <c r="O20" s="944"/>
      <c r="P20" s="944"/>
      <c r="Q20" s="944"/>
      <c r="R20" s="944"/>
    </row>
    <row r="21" spans="1:18" s="8" customFormat="1" ht="12.75" customHeight="1">
      <c r="A21" s="1000" t="e">
        <v>#N/A</v>
      </c>
      <c r="B21" s="1003" t="e">
        <v>#N/A</v>
      </c>
      <c r="C21" s="1003" t="e">
        <v>#N/A</v>
      </c>
      <c r="D21" s="922" t="e">
        <v>#N/A</v>
      </c>
      <c r="E21" s="928" t="e">
        <v>#N/A</v>
      </c>
      <c r="F21" s="49" t="s">
        <v>3183</v>
      </c>
      <c r="G21" s="58" t="s">
        <v>3184</v>
      </c>
      <c r="H21" s="928" t="e">
        <v>#N/A</v>
      </c>
      <c r="I21" s="928" t="e">
        <v>#N/A</v>
      </c>
      <c r="J21" s="928" t="e">
        <v>#N/A</v>
      </c>
      <c r="K21" s="922" t="e">
        <v>#N/A</v>
      </c>
      <c r="L21" s="928" t="e">
        <v>#N/A</v>
      </c>
      <c r="M21" s="1178" t="e">
        <f t="shared" si="0"/>
        <v>#N/A</v>
      </c>
      <c r="N21" s="944"/>
      <c r="O21" s="944"/>
      <c r="P21" s="944"/>
      <c r="Q21" s="944"/>
      <c r="R21" s="944"/>
    </row>
    <row r="22" spans="1:18" s="8" customFormat="1" ht="12.75" customHeight="1">
      <c r="A22" s="1000" t="e">
        <v>#N/A</v>
      </c>
      <c r="B22" s="1003" t="e">
        <v>#N/A</v>
      </c>
      <c r="C22" s="1003" t="e">
        <v>#N/A</v>
      </c>
      <c r="D22" s="922" t="e">
        <v>#N/A</v>
      </c>
      <c r="E22" s="928" t="e">
        <v>#N/A</v>
      </c>
      <c r="F22" s="49" t="s">
        <v>3185</v>
      </c>
      <c r="G22" s="58" t="s">
        <v>3186</v>
      </c>
      <c r="H22" s="928" t="e">
        <v>#N/A</v>
      </c>
      <c r="I22" s="928" t="e">
        <v>#N/A</v>
      </c>
      <c r="J22" s="928" t="e">
        <v>#N/A</v>
      </c>
      <c r="K22" s="922" t="e">
        <v>#N/A</v>
      </c>
      <c r="L22" s="928" t="e">
        <v>#N/A</v>
      </c>
      <c r="M22" s="1178" t="e">
        <f t="shared" si="0"/>
        <v>#N/A</v>
      </c>
      <c r="N22" s="944"/>
      <c r="O22" s="944"/>
      <c r="P22" s="944"/>
      <c r="Q22" s="944"/>
      <c r="R22" s="944"/>
    </row>
    <row r="23" spans="1:18" s="8" customFormat="1" ht="12.75" customHeight="1">
      <c r="A23" s="1000" t="e">
        <v>#N/A</v>
      </c>
      <c r="B23" s="1003" t="e">
        <v>#N/A</v>
      </c>
      <c r="C23" s="1003" t="e">
        <v>#N/A</v>
      </c>
      <c r="D23" s="922" t="e">
        <v>#N/A</v>
      </c>
      <c r="E23" s="928" t="e">
        <v>#N/A</v>
      </c>
      <c r="F23" s="49" t="s">
        <v>3187</v>
      </c>
      <c r="G23" s="58" t="s">
        <v>3188</v>
      </c>
      <c r="H23" s="928" t="e">
        <v>#N/A</v>
      </c>
      <c r="I23" s="928" t="e">
        <v>#N/A</v>
      </c>
      <c r="J23" s="928" t="e">
        <v>#N/A</v>
      </c>
      <c r="K23" s="922" t="e">
        <v>#N/A</v>
      </c>
      <c r="L23" s="928" t="e">
        <v>#N/A</v>
      </c>
      <c r="M23" s="1178" t="e">
        <f t="shared" si="0"/>
        <v>#N/A</v>
      </c>
      <c r="N23" s="944"/>
      <c r="O23" s="944"/>
      <c r="P23" s="944"/>
      <c r="Q23" s="944"/>
      <c r="R23" s="944"/>
    </row>
    <row r="24" spans="1:18" s="8" customFormat="1" ht="12.75" customHeight="1">
      <c r="A24" s="1000" t="e">
        <v>#N/A</v>
      </c>
      <c r="B24" s="1003" t="e">
        <v>#N/A</v>
      </c>
      <c r="C24" s="1003" t="e">
        <v>#N/A</v>
      </c>
      <c r="D24" s="922" t="e">
        <v>#N/A</v>
      </c>
      <c r="E24" s="928" t="e">
        <v>#N/A</v>
      </c>
      <c r="F24" s="49" t="s">
        <v>3189</v>
      </c>
      <c r="G24" s="58" t="s">
        <v>3190</v>
      </c>
      <c r="H24" s="928" t="e">
        <v>#N/A</v>
      </c>
      <c r="I24" s="928" t="e">
        <v>#N/A</v>
      </c>
      <c r="J24" s="928" t="e">
        <v>#N/A</v>
      </c>
      <c r="K24" s="922" t="e">
        <v>#N/A</v>
      </c>
      <c r="L24" s="928" t="e">
        <v>#N/A</v>
      </c>
      <c r="M24" s="1178" t="e">
        <f t="shared" si="0"/>
        <v>#N/A</v>
      </c>
      <c r="N24" s="944"/>
      <c r="O24" s="944"/>
      <c r="P24" s="944"/>
      <c r="Q24" s="944"/>
      <c r="R24" s="944"/>
    </row>
    <row r="25" spans="1:18" s="8" customFormat="1" ht="12.75" customHeight="1">
      <c r="A25" s="1000" t="e">
        <v>#N/A</v>
      </c>
      <c r="B25" s="1003" t="e">
        <v>#N/A</v>
      </c>
      <c r="C25" s="1003" t="e">
        <v>#N/A</v>
      </c>
      <c r="D25" s="922" t="e">
        <v>#N/A</v>
      </c>
      <c r="E25" s="928" t="e">
        <v>#N/A</v>
      </c>
      <c r="F25" s="49" t="s">
        <v>3191</v>
      </c>
      <c r="G25" s="58" t="s">
        <v>3192</v>
      </c>
      <c r="H25" s="928" t="e">
        <v>#N/A</v>
      </c>
      <c r="I25" s="928" t="e">
        <v>#N/A</v>
      </c>
      <c r="J25" s="928" t="e">
        <v>#N/A</v>
      </c>
      <c r="K25" s="922" t="e">
        <v>#N/A</v>
      </c>
      <c r="L25" s="928" t="e">
        <v>#N/A</v>
      </c>
      <c r="M25" s="1178" t="e">
        <f t="shared" si="0"/>
        <v>#N/A</v>
      </c>
      <c r="N25" s="944"/>
      <c r="O25" s="944"/>
      <c r="P25" s="944"/>
      <c r="Q25" s="944"/>
      <c r="R25" s="944"/>
    </row>
    <row r="26" spans="1:18" s="8" customFormat="1" ht="12.75" customHeight="1">
      <c r="A26" s="1000" t="e">
        <v>#N/A</v>
      </c>
      <c r="B26" s="1003" t="e">
        <v>#N/A</v>
      </c>
      <c r="C26" s="1003" t="e">
        <v>#N/A</v>
      </c>
      <c r="D26" s="922" t="e">
        <v>#N/A</v>
      </c>
      <c r="E26" s="928" t="e">
        <v>#N/A</v>
      </c>
      <c r="F26" s="49" t="s">
        <v>3193</v>
      </c>
      <c r="G26" s="58" t="s">
        <v>3194</v>
      </c>
      <c r="H26" s="928" t="e">
        <v>#N/A</v>
      </c>
      <c r="I26" s="928" t="e">
        <v>#N/A</v>
      </c>
      <c r="J26" s="928" t="e">
        <v>#N/A</v>
      </c>
      <c r="K26" s="922" t="e">
        <v>#N/A</v>
      </c>
      <c r="L26" s="928" t="e">
        <v>#N/A</v>
      </c>
      <c r="M26" s="1178" t="e">
        <f t="shared" si="0"/>
        <v>#N/A</v>
      </c>
      <c r="N26" s="944"/>
      <c r="O26" s="944"/>
      <c r="P26" s="944"/>
      <c r="Q26" s="944"/>
      <c r="R26" s="944"/>
    </row>
    <row r="27" spans="1:18" s="8" customFormat="1" ht="12.75" customHeight="1">
      <c r="A27" s="1000" t="e">
        <v>#N/A</v>
      </c>
      <c r="B27" s="1003" t="e">
        <v>#N/A</v>
      </c>
      <c r="C27" s="1003" t="e">
        <v>#N/A</v>
      </c>
      <c r="D27" s="922" t="e">
        <v>#N/A</v>
      </c>
      <c r="E27" s="928" t="e">
        <v>#N/A</v>
      </c>
      <c r="F27" s="49" t="s">
        <v>3195</v>
      </c>
      <c r="G27" s="58" t="s">
        <v>3196</v>
      </c>
      <c r="H27" s="928" t="e">
        <v>#N/A</v>
      </c>
      <c r="I27" s="928" t="e">
        <v>#N/A</v>
      </c>
      <c r="J27" s="928" t="e">
        <v>#N/A</v>
      </c>
      <c r="K27" s="922" t="e">
        <v>#N/A</v>
      </c>
      <c r="L27" s="928" t="e">
        <v>#N/A</v>
      </c>
      <c r="M27" s="1178" t="e">
        <f t="shared" si="0"/>
        <v>#N/A</v>
      </c>
      <c r="N27" s="944"/>
      <c r="O27" s="944"/>
      <c r="P27" s="944"/>
      <c r="Q27" s="944"/>
      <c r="R27" s="944"/>
    </row>
    <row r="28" spans="1:18" s="8" customFormat="1" ht="12.75" customHeight="1">
      <c r="A28" s="1000" t="e">
        <v>#N/A</v>
      </c>
      <c r="B28" s="1003" t="e">
        <v>#N/A</v>
      </c>
      <c r="C28" s="1003" t="e">
        <v>#N/A</v>
      </c>
      <c r="D28" s="922" t="e">
        <v>#N/A</v>
      </c>
      <c r="E28" s="928" t="e">
        <v>#N/A</v>
      </c>
      <c r="F28" s="49" t="s">
        <v>3197</v>
      </c>
      <c r="G28" s="58" t="s">
        <v>3198</v>
      </c>
      <c r="H28" s="928" t="e">
        <v>#N/A</v>
      </c>
      <c r="I28" s="928" t="e">
        <v>#N/A</v>
      </c>
      <c r="J28" s="928" t="e">
        <v>#N/A</v>
      </c>
      <c r="K28" s="922" t="e">
        <v>#N/A</v>
      </c>
      <c r="L28" s="928" t="e">
        <v>#N/A</v>
      </c>
      <c r="M28" s="1178" t="e">
        <f t="shared" si="0"/>
        <v>#N/A</v>
      </c>
      <c r="N28" s="944"/>
      <c r="O28" s="944"/>
      <c r="P28" s="944"/>
      <c r="Q28" s="944"/>
      <c r="R28" s="944"/>
    </row>
    <row r="29" spans="1:18" s="8" customFormat="1" ht="12.75" customHeight="1">
      <c r="A29" s="1000" t="e">
        <v>#N/A</v>
      </c>
      <c r="B29" s="1003" t="e">
        <v>#N/A</v>
      </c>
      <c r="C29" s="1003" t="e">
        <v>#N/A</v>
      </c>
      <c r="D29" s="922" t="e">
        <v>#N/A</v>
      </c>
      <c r="E29" s="928" t="e">
        <v>#N/A</v>
      </c>
      <c r="F29" s="49" t="s">
        <v>3199</v>
      </c>
      <c r="G29" s="58" t="s">
        <v>3200</v>
      </c>
      <c r="H29" s="928" t="e">
        <v>#N/A</v>
      </c>
      <c r="I29" s="928" t="e">
        <v>#N/A</v>
      </c>
      <c r="J29" s="928" t="e">
        <v>#N/A</v>
      </c>
      <c r="K29" s="922" t="e">
        <v>#N/A</v>
      </c>
      <c r="L29" s="928" t="e">
        <v>#N/A</v>
      </c>
      <c r="M29" s="1178" t="e">
        <f t="shared" si="0"/>
        <v>#N/A</v>
      </c>
      <c r="N29" s="944"/>
      <c r="O29" s="944"/>
      <c r="P29" s="944"/>
      <c r="Q29" s="944"/>
      <c r="R29" s="944"/>
    </row>
    <row r="30" spans="1:18" s="8" customFormat="1" ht="12.75" customHeight="1">
      <c r="A30" s="1000" t="e">
        <v>#N/A</v>
      </c>
      <c r="B30" s="1003" t="e">
        <v>#N/A</v>
      </c>
      <c r="C30" s="1003" t="e">
        <v>#N/A</v>
      </c>
      <c r="D30" s="922" t="e">
        <v>#N/A</v>
      </c>
      <c r="E30" s="928" t="e">
        <v>#N/A</v>
      </c>
      <c r="F30" s="49" t="s">
        <v>3201</v>
      </c>
      <c r="G30" s="58" t="s">
        <v>3202</v>
      </c>
      <c r="H30" s="928" t="e">
        <v>#N/A</v>
      </c>
      <c r="I30" s="928" t="e">
        <v>#N/A</v>
      </c>
      <c r="J30" s="928" t="e">
        <v>#N/A</v>
      </c>
      <c r="K30" s="922" t="e">
        <v>#N/A</v>
      </c>
      <c r="L30" s="928" t="e">
        <v>#N/A</v>
      </c>
      <c r="M30" s="1178" t="e">
        <f t="shared" si="0"/>
        <v>#N/A</v>
      </c>
      <c r="N30" s="944"/>
      <c r="O30" s="944"/>
      <c r="P30" s="944"/>
      <c r="Q30" s="944"/>
      <c r="R30" s="944"/>
    </row>
    <row r="31" spans="1:18" s="8" customFormat="1" ht="12.75" customHeight="1">
      <c r="A31" s="1000" t="e">
        <v>#N/A</v>
      </c>
      <c r="B31" s="1003" t="e">
        <v>#N/A</v>
      </c>
      <c r="C31" s="1003" t="e">
        <v>#N/A</v>
      </c>
      <c r="D31" s="922" t="e">
        <v>#N/A</v>
      </c>
      <c r="E31" s="928" t="e">
        <v>#N/A</v>
      </c>
      <c r="F31" s="49" t="s">
        <v>3203</v>
      </c>
      <c r="G31" s="58" t="s">
        <v>3204</v>
      </c>
      <c r="H31" s="928" t="e">
        <v>#N/A</v>
      </c>
      <c r="I31" s="928" t="e">
        <v>#N/A</v>
      </c>
      <c r="J31" s="928" t="e">
        <v>#N/A</v>
      </c>
      <c r="K31" s="922" t="e">
        <v>#N/A</v>
      </c>
      <c r="L31" s="928" t="e">
        <v>#N/A</v>
      </c>
      <c r="M31" s="1178" t="e">
        <f t="shared" si="0"/>
        <v>#N/A</v>
      </c>
      <c r="N31" s="944"/>
      <c r="O31" s="944"/>
      <c r="P31" s="944"/>
      <c r="Q31" s="944"/>
      <c r="R31" s="944"/>
    </row>
    <row r="32" spans="1:18" s="8" customFormat="1" ht="12.75" customHeight="1">
      <c r="A32" s="1000" t="e">
        <v>#N/A</v>
      </c>
      <c r="B32" s="1003" t="e">
        <v>#N/A</v>
      </c>
      <c r="C32" s="1003" t="e">
        <v>#N/A</v>
      </c>
      <c r="D32" s="922" t="e">
        <v>#N/A</v>
      </c>
      <c r="E32" s="928" t="e">
        <v>#N/A</v>
      </c>
      <c r="F32" s="49" t="s">
        <v>3205</v>
      </c>
      <c r="G32" s="58" t="s">
        <v>3206</v>
      </c>
      <c r="H32" s="928" t="e">
        <v>#N/A</v>
      </c>
      <c r="I32" s="928" t="e">
        <v>#N/A</v>
      </c>
      <c r="J32" s="928" t="e">
        <v>#N/A</v>
      </c>
      <c r="K32" s="922" t="e">
        <v>#N/A</v>
      </c>
      <c r="L32" s="928" t="e">
        <v>#N/A</v>
      </c>
      <c r="M32" s="1178" t="e">
        <f t="shared" si="0"/>
        <v>#N/A</v>
      </c>
      <c r="N32" s="944"/>
      <c r="O32" s="944"/>
      <c r="P32" s="944"/>
      <c r="Q32" s="944"/>
      <c r="R32" s="944"/>
    </row>
    <row r="33" spans="1:18" s="8" customFormat="1" ht="12.75" customHeight="1">
      <c r="A33" s="1000"/>
      <c r="B33" s="1003"/>
      <c r="C33" s="1003"/>
      <c r="D33" s="922"/>
      <c r="E33" s="928"/>
      <c r="F33" s="49"/>
      <c r="G33" s="16" t="s">
        <v>4998</v>
      </c>
      <c r="H33" s="928"/>
      <c r="I33" s="928"/>
      <c r="J33" s="928"/>
      <c r="K33" s="922"/>
      <c r="L33" s="928"/>
      <c r="M33" s="1178"/>
      <c r="N33" s="944"/>
      <c r="O33" s="944"/>
      <c r="P33" s="944"/>
      <c r="Q33" s="944"/>
      <c r="R33" s="944"/>
    </row>
    <row r="34" spans="1:18" s="8" customFormat="1" ht="12.75" customHeight="1">
      <c r="A34" s="1000" t="e">
        <v>#N/A</v>
      </c>
      <c r="B34" s="1003" t="e">
        <v>#N/A</v>
      </c>
      <c r="C34" s="1003" t="e">
        <v>#N/A</v>
      </c>
      <c r="D34" s="922" t="e">
        <v>#N/A</v>
      </c>
      <c r="E34" s="928" t="e">
        <v>#N/A</v>
      </c>
      <c r="F34" s="49" t="s">
        <v>3207</v>
      </c>
      <c r="G34" s="58" t="s">
        <v>3208</v>
      </c>
      <c r="H34" s="928" t="e">
        <v>#N/A</v>
      </c>
      <c r="I34" s="928" t="e">
        <v>#N/A</v>
      </c>
      <c r="J34" s="928" t="e">
        <v>#N/A</v>
      </c>
      <c r="K34" s="922" t="e">
        <v>#N/A</v>
      </c>
      <c r="L34" s="928" t="e">
        <v>#N/A</v>
      </c>
      <c r="M34" s="1178" t="e">
        <f t="shared" si="0"/>
        <v>#N/A</v>
      </c>
      <c r="N34" s="944"/>
      <c r="O34" s="944"/>
      <c r="P34" s="944"/>
      <c r="Q34" s="944"/>
      <c r="R34" s="944"/>
    </row>
    <row r="35" spans="1:18" s="8" customFormat="1" ht="12.75" customHeight="1">
      <c r="A35" s="1000" t="e">
        <v>#N/A</v>
      </c>
      <c r="B35" s="1003" t="e">
        <v>#N/A</v>
      </c>
      <c r="C35" s="1003" t="e">
        <v>#N/A</v>
      </c>
      <c r="D35" s="922" t="e">
        <v>#N/A</v>
      </c>
      <c r="E35" s="928" t="e">
        <v>#N/A</v>
      </c>
      <c r="F35" s="49" t="s">
        <v>3209</v>
      </c>
      <c r="G35" s="58" t="s">
        <v>4999</v>
      </c>
      <c r="H35" s="928" t="e">
        <v>#N/A</v>
      </c>
      <c r="I35" s="928" t="e">
        <v>#N/A</v>
      </c>
      <c r="J35" s="928" t="e">
        <v>#N/A</v>
      </c>
      <c r="K35" s="922" t="e">
        <v>#N/A</v>
      </c>
      <c r="L35" s="928" t="e">
        <v>#N/A</v>
      </c>
      <c r="M35" s="1178" t="e">
        <f t="shared" si="0"/>
        <v>#N/A</v>
      </c>
      <c r="N35" s="944"/>
      <c r="O35" s="944"/>
      <c r="P35" s="944"/>
      <c r="Q35" s="944"/>
      <c r="R35" s="944"/>
    </row>
    <row r="36" spans="1:18" s="8" customFormat="1" ht="12.75" customHeight="1">
      <c r="A36" s="1000" t="e">
        <v>#N/A</v>
      </c>
      <c r="B36" s="1003" t="e">
        <v>#N/A</v>
      </c>
      <c r="C36" s="1003" t="e">
        <v>#N/A</v>
      </c>
      <c r="D36" s="922" t="e">
        <v>#N/A</v>
      </c>
      <c r="E36" s="928" t="e">
        <v>#N/A</v>
      </c>
      <c r="F36" s="49" t="s">
        <v>3211</v>
      </c>
      <c r="G36" s="58" t="s">
        <v>5000</v>
      </c>
      <c r="H36" s="928" t="e">
        <v>#N/A</v>
      </c>
      <c r="I36" s="928" t="e">
        <v>#N/A</v>
      </c>
      <c r="J36" s="928" t="e">
        <v>#N/A</v>
      </c>
      <c r="K36" s="922" t="e">
        <v>#N/A</v>
      </c>
      <c r="L36" s="928" t="e">
        <v>#N/A</v>
      </c>
      <c r="M36" s="1178" t="e">
        <f t="shared" si="0"/>
        <v>#N/A</v>
      </c>
      <c r="N36" s="944"/>
      <c r="O36" s="944"/>
      <c r="P36" s="944"/>
      <c r="Q36" s="944"/>
      <c r="R36" s="944"/>
    </row>
    <row r="37" spans="1:18" s="8" customFormat="1" ht="12.75" customHeight="1">
      <c r="A37" s="1000" t="e">
        <v>#N/A</v>
      </c>
      <c r="B37" s="1003" t="e">
        <v>#N/A</v>
      </c>
      <c r="C37" s="1003" t="e">
        <v>#N/A</v>
      </c>
      <c r="D37" s="922" t="e">
        <v>#N/A</v>
      </c>
      <c r="E37" s="928" t="e">
        <v>#N/A</v>
      </c>
      <c r="F37" s="49" t="s">
        <v>3213</v>
      </c>
      <c r="G37" s="58" t="s">
        <v>5001</v>
      </c>
      <c r="H37" s="928" t="e">
        <v>#N/A</v>
      </c>
      <c r="I37" s="928" t="e">
        <v>#N/A</v>
      </c>
      <c r="J37" s="928" t="e">
        <v>#N/A</v>
      </c>
      <c r="K37" s="922" t="e">
        <v>#N/A</v>
      </c>
      <c r="L37" s="928" t="e">
        <v>#N/A</v>
      </c>
      <c r="M37" s="1178" t="e">
        <f t="shared" si="0"/>
        <v>#N/A</v>
      </c>
      <c r="N37" s="944"/>
      <c r="O37" s="944"/>
      <c r="P37" s="944"/>
      <c r="Q37" s="944"/>
      <c r="R37" s="944"/>
    </row>
    <row r="38" spans="1:18" s="8" customFormat="1" ht="12.75" customHeight="1">
      <c r="A38" s="1000"/>
      <c r="B38" s="1003"/>
      <c r="C38" s="1003"/>
      <c r="D38" s="922"/>
      <c r="E38" s="928"/>
      <c r="F38" s="49"/>
      <c r="G38" s="16" t="s">
        <v>5002</v>
      </c>
      <c r="H38" s="928"/>
      <c r="I38" s="928"/>
      <c r="J38" s="928"/>
      <c r="K38" s="922"/>
      <c r="L38" s="928"/>
      <c r="M38" s="1178"/>
      <c r="N38" s="944"/>
      <c r="O38" s="944"/>
      <c r="P38" s="944"/>
      <c r="Q38" s="944"/>
      <c r="R38" s="944"/>
    </row>
    <row r="39" spans="1:18" s="8" customFormat="1" ht="12.75" customHeight="1">
      <c r="A39" s="1000" t="e">
        <v>#N/A</v>
      </c>
      <c r="B39" s="1003" t="e">
        <v>#N/A</v>
      </c>
      <c r="C39" s="1003" t="e">
        <v>#N/A</v>
      </c>
      <c r="D39" s="922" t="e">
        <v>#N/A</v>
      </c>
      <c r="E39" s="928" t="e">
        <v>#N/A</v>
      </c>
      <c r="F39" s="49" t="s">
        <v>3215</v>
      </c>
      <c r="G39" s="58" t="s">
        <v>5003</v>
      </c>
      <c r="H39" s="928" t="e">
        <v>#N/A</v>
      </c>
      <c r="I39" s="928" t="e">
        <v>#N/A</v>
      </c>
      <c r="J39" s="928" t="e">
        <v>#N/A</v>
      </c>
      <c r="K39" s="922" t="e">
        <v>#N/A</v>
      </c>
      <c r="L39" s="928" t="e">
        <v>#N/A</v>
      </c>
      <c r="M39" s="1178" t="e">
        <f t="shared" si="0"/>
        <v>#N/A</v>
      </c>
      <c r="N39" s="944"/>
      <c r="O39" s="944"/>
      <c r="P39" s="944"/>
      <c r="Q39" s="944"/>
      <c r="R39" s="944"/>
    </row>
    <row r="40" spans="1:18" s="8" customFormat="1" ht="10.199999999999999">
      <c r="A40" s="1000" t="e">
        <v>#N/A</v>
      </c>
      <c r="B40" s="1003" t="e">
        <v>#N/A</v>
      </c>
      <c r="C40" s="1003" t="e">
        <v>#N/A</v>
      </c>
      <c r="D40" s="922" t="e">
        <v>#N/A</v>
      </c>
      <c r="E40" s="928" t="e">
        <v>#N/A</v>
      </c>
      <c r="F40" s="49" t="s">
        <v>3217</v>
      </c>
      <c r="G40" s="58" t="s">
        <v>5004</v>
      </c>
      <c r="H40" s="928" t="e">
        <v>#N/A</v>
      </c>
      <c r="I40" s="928" t="e">
        <v>#N/A</v>
      </c>
      <c r="J40" s="928" t="e">
        <v>#N/A</v>
      </c>
      <c r="K40" s="922" t="e">
        <v>#N/A</v>
      </c>
      <c r="L40" s="928" t="e">
        <v>#N/A</v>
      </c>
      <c r="M40" s="1178" t="e">
        <f t="shared" si="0"/>
        <v>#N/A</v>
      </c>
      <c r="N40" s="944"/>
      <c r="O40" s="944"/>
      <c r="P40" s="944"/>
      <c r="Q40" s="944"/>
      <c r="R40" s="944"/>
    </row>
    <row r="41" spans="1:18" s="8" customFormat="1" ht="10.199999999999999">
      <c r="A41" s="1000" t="e">
        <v>#N/A</v>
      </c>
      <c r="B41" s="1003" t="e">
        <v>#N/A</v>
      </c>
      <c r="C41" s="1003" t="e">
        <v>#N/A</v>
      </c>
      <c r="D41" s="922" t="e">
        <v>#N/A</v>
      </c>
      <c r="E41" s="928" t="e">
        <v>#N/A</v>
      </c>
      <c r="F41" s="49" t="s">
        <v>3219</v>
      </c>
      <c r="G41" s="58" t="s">
        <v>3220</v>
      </c>
      <c r="H41" s="928" t="e">
        <v>#N/A</v>
      </c>
      <c r="I41" s="928" t="e">
        <v>#N/A</v>
      </c>
      <c r="J41" s="928" t="e">
        <v>#N/A</v>
      </c>
      <c r="K41" s="922" t="e">
        <v>#N/A</v>
      </c>
      <c r="L41" s="928" t="e">
        <v>#N/A</v>
      </c>
      <c r="M41" s="1178" t="e">
        <f t="shared" si="0"/>
        <v>#N/A</v>
      </c>
      <c r="N41" s="944"/>
      <c r="O41" s="944"/>
      <c r="P41" s="944"/>
      <c r="Q41" s="944"/>
      <c r="R41" s="944"/>
    </row>
    <row r="42" spans="1:18" s="8" customFormat="1" ht="12.75" customHeight="1">
      <c r="A42" s="1000" t="e">
        <v>#N/A</v>
      </c>
      <c r="B42" s="1003" t="e">
        <v>#N/A</v>
      </c>
      <c r="C42" s="1003" t="e">
        <v>#N/A</v>
      </c>
      <c r="D42" s="922" t="e">
        <v>#N/A</v>
      </c>
      <c r="E42" s="928" t="e">
        <v>#N/A</v>
      </c>
      <c r="F42" s="49" t="s">
        <v>3221</v>
      </c>
      <c r="G42" s="58" t="s">
        <v>5005</v>
      </c>
      <c r="H42" s="928" t="e">
        <v>#N/A</v>
      </c>
      <c r="I42" s="928" t="e">
        <v>#N/A</v>
      </c>
      <c r="J42" s="928" t="e">
        <v>#N/A</v>
      </c>
      <c r="K42" s="922" t="e">
        <v>#N/A</v>
      </c>
      <c r="L42" s="928" t="e">
        <v>#N/A</v>
      </c>
      <c r="M42" s="1178" t="e">
        <f t="shared" ref="M42:M73" si="1">IF(VLOOKUP($A42,MDI,20,0)=0,"",VLOOKUP($A42,MDI,20,0))</f>
        <v>#N/A</v>
      </c>
      <c r="N42" s="944"/>
      <c r="O42" s="944"/>
      <c r="P42" s="944"/>
      <c r="Q42" s="944"/>
      <c r="R42" s="944"/>
    </row>
    <row r="43" spans="1:18" s="8" customFormat="1" ht="12.75" customHeight="1">
      <c r="A43" s="1000" t="e">
        <v>#N/A</v>
      </c>
      <c r="B43" s="1003" t="e">
        <v>#N/A</v>
      </c>
      <c r="C43" s="1003" t="e">
        <v>#N/A</v>
      </c>
      <c r="D43" s="922" t="e">
        <v>#N/A</v>
      </c>
      <c r="E43" s="928" t="e">
        <v>#N/A</v>
      </c>
      <c r="F43" s="49" t="s">
        <v>3223</v>
      </c>
      <c r="G43" s="58" t="s">
        <v>3224</v>
      </c>
      <c r="H43" s="928" t="e">
        <v>#N/A</v>
      </c>
      <c r="I43" s="928" t="e">
        <v>#N/A</v>
      </c>
      <c r="J43" s="928" t="e">
        <v>#N/A</v>
      </c>
      <c r="K43" s="922" t="e">
        <v>#N/A</v>
      </c>
      <c r="L43" s="928" t="e">
        <v>#N/A</v>
      </c>
      <c r="M43" s="1178" t="e">
        <f t="shared" si="1"/>
        <v>#N/A</v>
      </c>
      <c r="N43" s="944"/>
      <c r="O43" s="944"/>
      <c r="P43" s="944"/>
      <c r="Q43" s="944"/>
      <c r="R43" s="944"/>
    </row>
    <row r="44" spans="1:18" s="8" customFormat="1" ht="12.75" customHeight="1">
      <c r="A44" s="1000" t="e">
        <v>#N/A</v>
      </c>
      <c r="B44" s="1003" t="e">
        <v>#N/A</v>
      </c>
      <c r="C44" s="1003" t="e">
        <v>#N/A</v>
      </c>
      <c r="D44" s="922" t="e">
        <v>#N/A</v>
      </c>
      <c r="E44" s="928" t="e">
        <v>#N/A</v>
      </c>
      <c r="F44" s="49" t="s">
        <v>3225</v>
      </c>
      <c r="G44" s="58" t="s">
        <v>3226</v>
      </c>
      <c r="H44" s="928" t="e">
        <v>#N/A</v>
      </c>
      <c r="I44" s="928" t="e">
        <v>#N/A</v>
      </c>
      <c r="J44" s="928" t="e">
        <v>#N/A</v>
      </c>
      <c r="K44" s="922" t="e">
        <v>#N/A</v>
      </c>
      <c r="L44" s="928" t="e">
        <v>#N/A</v>
      </c>
      <c r="M44" s="1178" t="e">
        <f t="shared" si="1"/>
        <v>#N/A</v>
      </c>
      <c r="N44" s="944"/>
      <c r="O44" s="944"/>
      <c r="P44" s="944"/>
      <c r="Q44" s="944"/>
      <c r="R44" s="944"/>
    </row>
    <row r="45" spans="1:18" s="8" customFormat="1" ht="12.75" customHeight="1">
      <c r="A45" s="1000" t="e">
        <v>#N/A</v>
      </c>
      <c r="B45" s="1003" t="e">
        <v>#N/A</v>
      </c>
      <c r="C45" s="1003" t="e">
        <v>#N/A</v>
      </c>
      <c r="D45" s="922" t="e">
        <v>#N/A</v>
      </c>
      <c r="E45" s="928" t="e">
        <v>#N/A</v>
      </c>
      <c r="F45" s="49" t="s">
        <v>3227</v>
      </c>
      <c r="G45" s="58" t="s">
        <v>5006</v>
      </c>
      <c r="H45" s="928" t="e">
        <v>#N/A</v>
      </c>
      <c r="I45" s="928" t="e">
        <v>#N/A</v>
      </c>
      <c r="J45" s="928" t="e">
        <v>#N/A</v>
      </c>
      <c r="K45" s="922" t="e">
        <v>#N/A</v>
      </c>
      <c r="L45" s="928" t="e">
        <v>#N/A</v>
      </c>
      <c r="M45" s="1178" t="e">
        <f t="shared" si="1"/>
        <v>#N/A</v>
      </c>
      <c r="N45" s="944"/>
      <c r="O45" s="944"/>
      <c r="P45" s="944"/>
      <c r="Q45" s="944"/>
      <c r="R45" s="944"/>
    </row>
    <row r="46" spans="1:18" s="8" customFormat="1" ht="12.75" customHeight="1">
      <c r="A46" s="1000" t="e">
        <v>#N/A</v>
      </c>
      <c r="B46" s="1003" t="e">
        <v>#N/A</v>
      </c>
      <c r="C46" s="1003" t="e">
        <v>#N/A</v>
      </c>
      <c r="D46" s="922" t="e">
        <v>#N/A</v>
      </c>
      <c r="E46" s="928" t="e">
        <v>#N/A</v>
      </c>
      <c r="F46" s="49" t="s">
        <v>3229</v>
      </c>
      <c r="G46" s="58" t="s">
        <v>5007</v>
      </c>
      <c r="H46" s="928" t="e">
        <v>#N/A</v>
      </c>
      <c r="I46" s="928" t="e">
        <v>#N/A</v>
      </c>
      <c r="J46" s="928" t="e">
        <v>#N/A</v>
      </c>
      <c r="K46" s="922" t="e">
        <v>#N/A</v>
      </c>
      <c r="L46" s="928" t="e">
        <v>#N/A</v>
      </c>
      <c r="M46" s="1178" t="e">
        <f t="shared" si="1"/>
        <v>#N/A</v>
      </c>
      <c r="N46" s="944"/>
      <c r="O46" s="944"/>
      <c r="P46" s="944"/>
      <c r="Q46" s="944"/>
      <c r="R46" s="944"/>
    </row>
    <row r="47" spans="1:18" s="8" customFormat="1" ht="10.199999999999999">
      <c r="A47" s="1000" t="e">
        <v>#N/A</v>
      </c>
      <c r="B47" s="1003" t="e">
        <v>#N/A</v>
      </c>
      <c r="C47" s="1003" t="e">
        <v>#N/A</v>
      </c>
      <c r="D47" s="922" t="e">
        <v>#N/A</v>
      </c>
      <c r="E47" s="928" t="e">
        <v>#N/A</v>
      </c>
      <c r="F47" s="49" t="s">
        <v>3231</v>
      </c>
      <c r="G47" s="58" t="s">
        <v>5008</v>
      </c>
      <c r="H47" s="928" t="e">
        <v>#N/A</v>
      </c>
      <c r="I47" s="928" t="e">
        <v>#N/A</v>
      </c>
      <c r="J47" s="928" t="e">
        <v>#N/A</v>
      </c>
      <c r="K47" s="922" t="e">
        <v>#N/A</v>
      </c>
      <c r="L47" s="928" t="e">
        <v>#N/A</v>
      </c>
      <c r="M47" s="1178" t="e">
        <f t="shared" si="1"/>
        <v>#N/A</v>
      </c>
      <c r="N47" s="944"/>
      <c r="O47" s="944"/>
      <c r="P47" s="944"/>
      <c r="Q47" s="944"/>
      <c r="R47" s="944"/>
    </row>
    <row r="48" spans="1:18" s="8" customFormat="1" ht="10.199999999999999">
      <c r="A48" s="1000" t="e">
        <v>#N/A</v>
      </c>
      <c r="B48" s="1003" t="e">
        <v>#N/A</v>
      </c>
      <c r="C48" s="1003" t="e">
        <v>#N/A</v>
      </c>
      <c r="D48" s="922" t="e">
        <v>#N/A</v>
      </c>
      <c r="E48" s="928" t="e">
        <v>#N/A</v>
      </c>
      <c r="F48" s="49" t="s">
        <v>3233</v>
      </c>
      <c r="G48" s="58" t="s">
        <v>3234</v>
      </c>
      <c r="H48" s="928" t="e">
        <v>#N/A</v>
      </c>
      <c r="I48" s="928" t="e">
        <v>#N/A</v>
      </c>
      <c r="J48" s="928" t="e">
        <v>#N/A</v>
      </c>
      <c r="K48" s="922" t="e">
        <v>#N/A</v>
      </c>
      <c r="L48" s="928" t="e">
        <v>#N/A</v>
      </c>
      <c r="M48" s="1178" t="e">
        <f t="shared" si="1"/>
        <v>#N/A</v>
      </c>
      <c r="N48" s="944"/>
      <c r="O48" s="944"/>
      <c r="P48" s="944"/>
      <c r="Q48" s="944"/>
      <c r="R48" s="944"/>
    </row>
    <row r="49" spans="1:18" s="8" customFormat="1" ht="10.199999999999999">
      <c r="A49" s="1000" t="e">
        <v>#N/A</v>
      </c>
      <c r="B49" s="1003" t="e">
        <v>#N/A</v>
      </c>
      <c r="C49" s="1003" t="e">
        <v>#N/A</v>
      </c>
      <c r="D49" s="922" t="e">
        <v>#N/A</v>
      </c>
      <c r="E49" s="928" t="e">
        <v>#N/A</v>
      </c>
      <c r="F49" s="49" t="s">
        <v>3235</v>
      </c>
      <c r="G49" s="58" t="s">
        <v>5009</v>
      </c>
      <c r="H49" s="928" t="e">
        <v>#N/A</v>
      </c>
      <c r="I49" s="928" t="e">
        <v>#N/A</v>
      </c>
      <c r="J49" s="928" t="e">
        <v>#N/A</v>
      </c>
      <c r="K49" s="922" t="e">
        <v>#N/A</v>
      </c>
      <c r="L49" s="928" t="e">
        <v>#N/A</v>
      </c>
      <c r="M49" s="1178" t="e">
        <f t="shared" si="1"/>
        <v>#N/A</v>
      </c>
      <c r="N49" s="944"/>
      <c r="O49" s="944"/>
      <c r="P49" s="944"/>
      <c r="Q49" s="944"/>
      <c r="R49" s="944"/>
    </row>
    <row r="50" spans="1:18" s="8" customFormat="1" ht="10.199999999999999">
      <c r="A50" s="1000" t="e">
        <v>#N/A</v>
      </c>
      <c r="B50" s="1003" t="e">
        <v>#N/A</v>
      </c>
      <c r="C50" s="1003" t="e">
        <v>#N/A</v>
      </c>
      <c r="D50" s="922" t="e">
        <v>#N/A</v>
      </c>
      <c r="E50" s="928" t="e">
        <v>#N/A</v>
      </c>
      <c r="F50" s="49" t="s">
        <v>3237</v>
      </c>
      <c r="G50" s="58" t="s">
        <v>3238</v>
      </c>
      <c r="H50" s="928" t="e">
        <v>#N/A</v>
      </c>
      <c r="I50" s="928" t="e">
        <v>#N/A</v>
      </c>
      <c r="J50" s="928" t="e">
        <v>#N/A</v>
      </c>
      <c r="K50" s="922" t="e">
        <v>#N/A</v>
      </c>
      <c r="L50" s="928" t="e">
        <v>#N/A</v>
      </c>
      <c r="M50" s="1178" t="e">
        <f t="shared" si="1"/>
        <v>#N/A</v>
      </c>
      <c r="N50" s="944"/>
      <c r="O50" s="944"/>
      <c r="P50" s="944"/>
      <c r="Q50" s="944"/>
      <c r="R50" s="944"/>
    </row>
    <row r="51" spans="1:18" s="8" customFormat="1" ht="12.75" customHeight="1">
      <c r="A51" s="1000" t="e">
        <v>#N/A</v>
      </c>
      <c r="B51" s="1003" t="e">
        <v>#N/A</v>
      </c>
      <c r="C51" s="1003" t="e">
        <v>#N/A</v>
      </c>
      <c r="D51" s="922" t="e">
        <v>#N/A</v>
      </c>
      <c r="E51" s="928" t="e">
        <v>#N/A</v>
      </c>
      <c r="F51" s="49" t="s">
        <v>3239</v>
      </c>
      <c r="G51" s="58" t="s">
        <v>3240</v>
      </c>
      <c r="H51" s="928" t="e">
        <v>#N/A</v>
      </c>
      <c r="I51" s="928" t="e">
        <v>#N/A</v>
      </c>
      <c r="J51" s="928" t="e">
        <v>#N/A</v>
      </c>
      <c r="K51" s="922" t="e">
        <v>#N/A</v>
      </c>
      <c r="L51" s="928" t="e">
        <v>#N/A</v>
      </c>
      <c r="M51" s="1178" t="e">
        <f t="shared" si="1"/>
        <v>#N/A</v>
      </c>
      <c r="N51" s="944"/>
      <c r="O51" s="944"/>
      <c r="P51" s="944"/>
      <c r="Q51" s="944"/>
      <c r="R51" s="944"/>
    </row>
    <row r="52" spans="1:18" s="8" customFormat="1" ht="10.199999999999999">
      <c r="A52" s="1000" t="e">
        <v>#N/A</v>
      </c>
      <c r="B52" s="1003" t="e">
        <v>#N/A</v>
      </c>
      <c r="C52" s="1003" t="e">
        <v>#N/A</v>
      </c>
      <c r="D52" s="922" t="e">
        <v>#N/A</v>
      </c>
      <c r="E52" s="928" t="e">
        <v>#N/A</v>
      </c>
      <c r="F52" s="49" t="s">
        <v>3241</v>
      </c>
      <c r="G52" s="58" t="s">
        <v>3242</v>
      </c>
      <c r="H52" s="928" t="e">
        <v>#N/A</v>
      </c>
      <c r="I52" s="928" t="e">
        <v>#N/A</v>
      </c>
      <c r="J52" s="928" t="e">
        <v>#N/A</v>
      </c>
      <c r="K52" s="922" t="e">
        <v>#N/A</v>
      </c>
      <c r="L52" s="928" t="e">
        <v>#N/A</v>
      </c>
      <c r="M52" s="1178" t="e">
        <f t="shared" si="1"/>
        <v>#N/A</v>
      </c>
      <c r="N52" s="944"/>
      <c r="O52" s="944"/>
      <c r="P52" s="944"/>
      <c r="Q52" s="944"/>
      <c r="R52" s="944"/>
    </row>
    <row r="53" spans="1:18" s="8" customFormat="1" ht="12.75" customHeight="1">
      <c r="A53" s="1000" t="e">
        <v>#N/A</v>
      </c>
      <c r="B53" s="1003" t="e">
        <v>#N/A</v>
      </c>
      <c r="C53" s="1003" t="e">
        <v>#N/A</v>
      </c>
      <c r="D53" s="922" t="e">
        <v>#N/A</v>
      </c>
      <c r="E53" s="928" t="e">
        <v>#N/A</v>
      </c>
      <c r="F53" s="49" t="s">
        <v>3243</v>
      </c>
      <c r="G53" s="58" t="s">
        <v>5010</v>
      </c>
      <c r="H53" s="928" t="e">
        <v>#N/A</v>
      </c>
      <c r="I53" s="928" t="e">
        <v>#N/A</v>
      </c>
      <c r="J53" s="928" t="e">
        <v>#N/A</v>
      </c>
      <c r="K53" s="922" t="e">
        <v>#N/A</v>
      </c>
      <c r="L53" s="928" t="e">
        <v>#N/A</v>
      </c>
      <c r="M53" s="1178" t="e">
        <f t="shared" si="1"/>
        <v>#N/A</v>
      </c>
      <c r="N53" s="944"/>
      <c r="O53" s="944"/>
      <c r="P53" s="944"/>
      <c r="Q53" s="944"/>
      <c r="R53" s="944"/>
    </row>
    <row r="54" spans="1:18" s="8" customFormat="1" ht="10.199999999999999">
      <c r="A54" s="1000" t="e">
        <v>#N/A</v>
      </c>
      <c r="B54" s="1003" t="e">
        <v>#N/A</v>
      </c>
      <c r="C54" s="1003" t="e">
        <v>#N/A</v>
      </c>
      <c r="D54" s="922" t="e">
        <v>#N/A</v>
      </c>
      <c r="E54" s="928" t="e">
        <v>#N/A</v>
      </c>
      <c r="F54" s="49" t="s">
        <v>3245</v>
      </c>
      <c r="G54" s="58" t="s">
        <v>3246</v>
      </c>
      <c r="H54" s="928" t="e">
        <v>#N/A</v>
      </c>
      <c r="I54" s="928" t="e">
        <v>#N/A</v>
      </c>
      <c r="J54" s="928" t="e">
        <v>#N/A</v>
      </c>
      <c r="K54" s="922" t="e">
        <v>#N/A</v>
      </c>
      <c r="L54" s="928" t="e">
        <v>#N/A</v>
      </c>
      <c r="M54" s="1178" t="e">
        <f t="shared" si="1"/>
        <v>#N/A</v>
      </c>
      <c r="N54" s="944"/>
      <c r="O54" s="944"/>
      <c r="P54" s="944"/>
      <c r="Q54" s="944"/>
      <c r="R54" s="944"/>
    </row>
    <row r="55" spans="1:18" s="8" customFormat="1" ht="12.75" customHeight="1">
      <c r="A55" s="1000" t="e">
        <v>#N/A</v>
      </c>
      <c r="B55" s="1003" t="e">
        <v>#N/A</v>
      </c>
      <c r="C55" s="1003" t="e">
        <v>#N/A</v>
      </c>
      <c r="D55" s="922" t="e">
        <v>#N/A</v>
      </c>
      <c r="E55" s="928" t="e">
        <v>#N/A</v>
      </c>
      <c r="F55" s="49" t="s">
        <v>3247</v>
      </c>
      <c r="G55" s="58" t="s">
        <v>3248</v>
      </c>
      <c r="H55" s="928" t="e">
        <v>#N/A</v>
      </c>
      <c r="I55" s="928" t="e">
        <v>#N/A</v>
      </c>
      <c r="J55" s="928" t="e">
        <v>#N/A</v>
      </c>
      <c r="K55" s="922" t="e">
        <v>#N/A</v>
      </c>
      <c r="L55" s="928" t="e">
        <v>#N/A</v>
      </c>
      <c r="M55" s="1178" t="e">
        <f t="shared" si="1"/>
        <v>#N/A</v>
      </c>
      <c r="N55" s="944"/>
      <c r="O55" s="944"/>
      <c r="P55" s="944"/>
      <c r="Q55" s="944"/>
      <c r="R55" s="944"/>
    </row>
    <row r="56" spans="1:18" s="8" customFormat="1" ht="10.199999999999999">
      <c r="A56" s="1000" t="e">
        <v>#N/A</v>
      </c>
      <c r="B56" s="1003" t="e">
        <v>#N/A</v>
      </c>
      <c r="C56" s="1003" t="e">
        <v>#N/A</v>
      </c>
      <c r="D56" s="922" t="e">
        <v>#N/A</v>
      </c>
      <c r="E56" s="928" t="e">
        <v>#N/A</v>
      </c>
      <c r="F56" s="49" t="s">
        <v>3249</v>
      </c>
      <c r="G56" s="58" t="s">
        <v>3250</v>
      </c>
      <c r="H56" s="928" t="e">
        <v>#N/A</v>
      </c>
      <c r="I56" s="928" t="e">
        <v>#N/A</v>
      </c>
      <c r="J56" s="928" t="e">
        <v>#N/A</v>
      </c>
      <c r="K56" s="922" t="e">
        <v>#N/A</v>
      </c>
      <c r="L56" s="928" t="e">
        <v>#N/A</v>
      </c>
      <c r="M56" s="1178" t="e">
        <f t="shared" si="1"/>
        <v>#N/A</v>
      </c>
      <c r="N56" s="944"/>
      <c r="O56" s="944"/>
      <c r="P56" s="944"/>
      <c r="Q56" s="944"/>
      <c r="R56" s="944"/>
    </row>
    <row r="57" spans="1:18" s="8" customFormat="1" ht="10.199999999999999">
      <c r="A57" s="1000" t="e">
        <v>#N/A</v>
      </c>
      <c r="B57" s="1003" t="e">
        <v>#N/A</v>
      </c>
      <c r="C57" s="1003" t="e">
        <v>#N/A</v>
      </c>
      <c r="D57" s="922" t="e">
        <v>#N/A</v>
      </c>
      <c r="E57" s="928" t="e">
        <v>#N/A</v>
      </c>
      <c r="F57" s="49" t="s">
        <v>3251</v>
      </c>
      <c r="G57" s="58" t="s">
        <v>3252</v>
      </c>
      <c r="H57" s="928" t="e">
        <v>#N/A</v>
      </c>
      <c r="I57" s="928" t="e">
        <v>#N/A</v>
      </c>
      <c r="J57" s="928" t="e">
        <v>#N/A</v>
      </c>
      <c r="K57" s="922" t="e">
        <v>#N/A</v>
      </c>
      <c r="L57" s="928" t="e">
        <v>#N/A</v>
      </c>
      <c r="M57" s="1178" t="e">
        <f t="shared" si="1"/>
        <v>#N/A</v>
      </c>
      <c r="N57" s="944"/>
      <c r="O57" s="944"/>
      <c r="P57" s="944"/>
      <c r="Q57" s="944"/>
      <c r="R57" s="944"/>
    </row>
    <row r="58" spans="1:18" s="8" customFormat="1" ht="10.199999999999999">
      <c r="A58" s="1000" t="e">
        <v>#N/A</v>
      </c>
      <c r="B58" s="1003" t="e">
        <v>#N/A</v>
      </c>
      <c r="C58" s="1003" t="e">
        <v>#N/A</v>
      </c>
      <c r="D58" s="922" t="e">
        <v>#N/A</v>
      </c>
      <c r="E58" s="928" t="e">
        <v>#N/A</v>
      </c>
      <c r="F58" s="49" t="s">
        <v>3253</v>
      </c>
      <c r="G58" s="58" t="s">
        <v>5011</v>
      </c>
      <c r="H58" s="928" t="e">
        <v>#N/A</v>
      </c>
      <c r="I58" s="928" t="e">
        <v>#N/A</v>
      </c>
      <c r="J58" s="928" t="e">
        <v>#N/A</v>
      </c>
      <c r="K58" s="922" t="e">
        <v>#N/A</v>
      </c>
      <c r="L58" s="928" t="e">
        <v>#N/A</v>
      </c>
      <c r="M58" s="1178" t="e">
        <f t="shared" si="1"/>
        <v>#N/A</v>
      </c>
      <c r="N58" s="944"/>
      <c r="O58" s="944"/>
      <c r="P58" s="944"/>
      <c r="Q58" s="944"/>
      <c r="R58" s="944"/>
    </row>
    <row r="59" spans="1:18" s="8" customFormat="1" ht="12.75" customHeight="1">
      <c r="A59" s="1000" t="e">
        <v>#N/A</v>
      </c>
      <c r="B59" s="1003" t="e">
        <v>#N/A</v>
      </c>
      <c r="C59" s="1003" t="e">
        <v>#N/A</v>
      </c>
      <c r="D59" s="922" t="e">
        <v>#N/A</v>
      </c>
      <c r="E59" s="928" t="e">
        <v>#N/A</v>
      </c>
      <c r="F59" s="49" t="s">
        <v>3255</v>
      </c>
      <c r="G59" s="58" t="s">
        <v>3256</v>
      </c>
      <c r="H59" s="928" t="e">
        <v>#N/A</v>
      </c>
      <c r="I59" s="928" t="e">
        <v>#N/A</v>
      </c>
      <c r="J59" s="928" t="e">
        <v>#N/A</v>
      </c>
      <c r="K59" s="922" t="e">
        <v>#N/A</v>
      </c>
      <c r="L59" s="928" t="e">
        <v>#N/A</v>
      </c>
      <c r="M59" s="1178" t="e">
        <f t="shared" si="1"/>
        <v>#N/A</v>
      </c>
      <c r="N59" s="944"/>
      <c r="O59" s="944"/>
      <c r="P59" s="944"/>
      <c r="Q59" s="944"/>
      <c r="R59" s="944"/>
    </row>
    <row r="60" spans="1:18" s="8" customFormat="1" ht="10.199999999999999">
      <c r="A60" s="1000" t="e">
        <v>#N/A</v>
      </c>
      <c r="B60" s="1003" t="e">
        <v>#N/A</v>
      </c>
      <c r="C60" s="1003" t="e">
        <v>#N/A</v>
      </c>
      <c r="D60" s="922" t="e">
        <v>#N/A</v>
      </c>
      <c r="E60" s="928" t="e">
        <v>#N/A</v>
      </c>
      <c r="F60" s="49" t="s">
        <v>3257</v>
      </c>
      <c r="G60" s="58" t="s">
        <v>3258</v>
      </c>
      <c r="H60" s="928" t="e">
        <v>#N/A</v>
      </c>
      <c r="I60" s="928" t="e">
        <v>#N/A</v>
      </c>
      <c r="J60" s="928" t="e">
        <v>#N/A</v>
      </c>
      <c r="K60" s="922" t="e">
        <v>#N/A</v>
      </c>
      <c r="L60" s="928" t="e">
        <v>#N/A</v>
      </c>
      <c r="M60" s="1178" t="e">
        <f t="shared" si="1"/>
        <v>#N/A</v>
      </c>
      <c r="N60" s="944"/>
      <c r="O60" s="944"/>
      <c r="P60" s="944"/>
      <c r="Q60" s="944"/>
      <c r="R60" s="944"/>
    </row>
    <row r="61" spans="1:18" s="8" customFormat="1" ht="10.199999999999999">
      <c r="A61" s="1000" t="e">
        <v>#N/A</v>
      </c>
      <c r="B61" s="1003" t="e">
        <v>#N/A</v>
      </c>
      <c r="C61" s="1003" t="e">
        <v>#N/A</v>
      </c>
      <c r="D61" s="922" t="e">
        <v>#N/A</v>
      </c>
      <c r="E61" s="928" t="e">
        <v>#N/A</v>
      </c>
      <c r="F61" s="49" t="s">
        <v>3259</v>
      </c>
      <c r="G61" s="58" t="s">
        <v>3260</v>
      </c>
      <c r="H61" s="928" t="e">
        <v>#N/A</v>
      </c>
      <c r="I61" s="928" t="e">
        <v>#N/A</v>
      </c>
      <c r="J61" s="928" t="e">
        <v>#N/A</v>
      </c>
      <c r="K61" s="922" t="e">
        <v>#N/A</v>
      </c>
      <c r="L61" s="928" t="e">
        <v>#N/A</v>
      </c>
      <c r="M61" s="1178" t="e">
        <f t="shared" si="1"/>
        <v>#N/A</v>
      </c>
      <c r="N61" s="944"/>
      <c r="O61" s="944"/>
      <c r="P61" s="944"/>
      <c r="Q61" s="944"/>
      <c r="R61" s="944"/>
    </row>
    <row r="62" spans="1:18" s="8" customFormat="1" ht="10.199999999999999">
      <c r="A62" s="1000" t="e">
        <v>#N/A</v>
      </c>
      <c r="B62" s="1003" t="e">
        <v>#N/A</v>
      </c>
      <c r="C62" s="1003" t="e">
        <v>#N/A</v>
      </c>
      <c r="D62" s="922" t="e">
        <v>#N/A</v>
      </c>
      <c r="E62" s="928" t="e">
        <v>#N/A</v>
      </c>
      <c r="F62" s="49" t="s">
        <v>3261</v>
      </c>
      <c r="G62" s="58" t="s">
        <v>5012</v>
      </c>
      <c r="H62" s="928" t="e">
        <v>#N/A</v>
      </c>
      <c r="I62" s="928" t="e">
        <v>#N/A</v>
      </c>
      <c r="J62" s="928" t="e">
        <v>#N/A</v>
      </c>
      <c r="K62" s="922" t="e">
        <v>#N/A</v>
      </c>
      <c r="L62" s="928" t="e">
        <v>#N/A</v>
      </c>
      <c r="M62" s="1178" t="e">
        <f t="shared" si="1"/>
        <v>#N/A</v>
      </c>
      <c r="N62" s="944"/>
      <c r="O62" s="944"/>
      <c r="P62" s="944"/>
      <c r="Q62" s="944"/>
      <c r="R62" s="944"/>
    </row>
    <row r="63" spans="1:18" s="8" customFormat="1" ht="12.75" customHeight="1">
      <c r="A63" s="1000" t="e">
        <v>#N/A</v>
      </c>
      <c r="B63" s="1003" t="e">
        <v>#N/A</v>
      </c>
      <c r="C63" s="1003" t="e">
        <v>#N/A</v>
      </c>
      <c r="D63" s="922" t="e">
        <v>#N/A</v>
      </c>
      <c r="E63" s="928" t="e">
        <v>#N/A</v>
      </c>
      <c r="F63" s="49" t="s">
        <v>3263</v>
      </c>
      <c r="G63" s="58" t="s">
        <v>3264</v>
      </c>
      <c r="H63" s="928" t="e">
        <v>#N/A</v>
      </c>
      <c r="I63" s="928" t="e">
        <v>#N/A</v>
      </c>
      <c r="J63" s="928" t="e">
        <v>#N/A</v>
      </c>
      <c r="K63" s="922" t="e">
        <v>#N/A</v>
      </c>
      <c r="L63" s="928" t="e">
        <v>#N/A</v>
      </c>
      <c r="M63" s="1178" t="e">
        <f t="shared" si="1"/>
        <v>#N/A</v>
      </c>
      <c r="N63" s="944"/>
      <c r="O63" s="944"/>
      <c r="P63" s="944"/>
      <c r="Q63" s="944"/>
      <c r="R63" s="944"/>
    </row>
    <row r="64" spans="1:18" s="8" customFormat="1" ht="12.75" customHeight="1">
      <c r="A64" s="1000" t="e">
        <v>#N/A</v>
      </c>
      <c r="B64" s="1003" t="e">
        <v>#N/A</v>
      </c>
      <c r="C64" s="1003" t="e">
        <v>#N/A</v>
      </c>
      <c r="D64" s="922" t="e">
        <v>#N/A</v>
      </c>
      <c r="E64" s="928" t="e">
        <v>#N/A</v>
      </c>
      <c r="F64" s="49" t="s">
        <v>3265</v>
      </c>
      <c r="G64" s="58" t="s">
        <v>3266</v>
      </c>
      <c r="H64" s="928" t="e">
        <v>#N/A</v>
      </c>
      <c r="I64" s="928" t="e">
        <v>#N/A</v>
      </c>
      <c r="J64" s="928" t="e">
        <v>#N/A</v>
      </c>
      <c r="K64" s="922" t="e">
        <v>#N/A</v>
      </c>
      <c r="L64" s="928" t="e">
        <v>#N/A</v>
      </c>
      <c r="M64" s="1178" t="e">
        <f t="shared" si="1"/>
        <v>#N/A</v>
      </c>
      <c r="N64" s="944"/>
      <c r="O64" s="944"/>
      <c r="P64" s="944"/>
      <c r="Q64" s="944"/>
      <c r="R64" s="944"/>
    </row>
    <row r="65" spans="1:18" s="8" customFormat="1" ht="10.199999999999999">
      <c r="A65" s="1000" t="e">
        <v>#N/A</v>
      </c>
      <c r="B65" s="1003" t="e">
        <v>#N/A</v>
      </c>
      <c r="C65" s="1003" t="e">
        <v>#N/A</v>
      </c>
      <c r="D65" s="922" t="e">
        <v>#N/A</v>
      </c>
      <c r="E65" s="928" t="e">
        <v>#N/A</v>
      </c>
      <c r="F65" s="49" t="s">
        <v>3267</v>
      </c>
      <c r="G65" s="58" t="s">
        <v>3268</v>
      </c>
      <c r="H65" s="928" t="e">
        <v>#N/A</v>
      </c>
      <c r="I65" s="928" t="e">
        <v>#N/A</v>
      </c>
      <c r="J65" s="928" t="e">
        <v>#N/A</v>
      </c>
      <c r="K65" s="922" t="e">
        <v>#N/A</v>
      </c>
      <c r="L65" s="928" t="e">
        <v>#N/A</v>
      </c>
      <c r="M65" s="1178" t="e">
        <f t="shared" si="1"/>
        <v>#N/A</v>
      </c>
      <c r="N65" s="944"/>
      <c r="O65" s="944"/>
      <c r="P65" s="944"/>
      <c r="Q65" s="944"/>
      <c r="R65" s="944"/>
    </row>
    <row r="66" spans="1:18" s="8" customFormat="1" ht="10.199999999999999">
      <c r="A66" s="1000" t="e">
        <v>#N/A</v>
      </c>
      <c r="B66" s="1003" t="e">
        <v>#N/A</v>
      </c>
      <c r="C66" s="1003" t="e">
        <v>#N/A</v>
      </c>
      <c r="D66" s="922" t="e">
        <v>#N/A</v>
      </c>
      <c r="E66" s="928" t="e">
        <v>#N/A</v>
      </c>
      <c r="F66" s="49" t="s">
        <v>3269</v>
      </c>
      <c r="G66" s="58" t="s">
        <v>3270</v>
      </c>
      <c r="H66" s="928" t="e">
        <v>#N/A</v>
      </c>
      <c r="I66" s="928" t="e">
        <v>#N/A</v>
      </c>
      <c r="J66" s="928" t="e">
        <v>#N/A</v>
      </c>
      <c r="K66" s="922" t="e">
        <v>#N/A</v>
      </c>
      <c r="L66" s="928" t="e">
        <v>#N/A</v>
      </c>
      <c r="M66" s="1178" t="e">
        <f t="shared" si="1"/>
        <v>#N/A</v>
      </c>
      <c r="N66" s="944"/>
      <c r="O66" s="944"/>
      <c r="P66" s="944"/>
      <c r="Q66" s="944"/>
      <c r="R66" s="944"/>
    </row>
    <row r="67" spans="1:18" s="8" customFormat="1" ht="10.199999999999999">
      <c r="A67" s="1000" t="e">
        <v>#N/A</v>
      </c>
      <c r="B67" s="1003" t="e">
        <v>#N/A</v>
      </c>
      <c r="C67" s="1003" t="e">
        <v>#N/A</v>
      </c>
      <c r="D67" s="922" t="e">
        <v>#N/A</v>
      </c>
      <c r="E67" s="928" t="e">
        <v>#N/A</v>
      </c>
      <c r="F67" s="49" t="s">
        <v>3271</v>
      </c>
      <c r="G67" s="58" t="s">
        <v>3272</v>
      </c>
      <c r="H67" s="928" t="e">
        <v>#N/A</v>
      </c>
      <c r="I67" s="928" t="e">
        <v>#N/A</v>
      </c>
      <c r="J67" s="928" t="e">
        <v>#N/A</v>
      </c>
      <c r="K67" s="922" t="e">
        <v>#N/A</v>
      </c>
      <c r="L67" s="928" t="e">
        <v>#N/A</v>
      </c>
      <c r="M67" s="1178" t="e">
        <f t="shared" si="1"/>
        <v>#N/A</v>
      </c>
      <c r="N67" s="944"/>
      <c r="O67" s="944"/>
      <c r="P67" s="944"/>
      <c r="Q67" s="944"/>
      <c r="R67" s="944"/>
    </row>
    <row r="68" spans="1:18" s="8" customFormat="1" ht="10.199999999999999">
      <c r="A68" s="1000" t="e">
        <v>#N/A</v>
      </c>
      <c r="B68" s="1003" t="e">
        <v>#N/A</v>
      </c>
      <c r="C68" s="1003" t="e">
        <v>#N/A</v>
      </c>
      <c r="D68" s="922" t="e">
        <v>#N/A</v>
      </c>
      <c r="E68" s="928" t="e">
        <v>#N/A</v>
      </c>
      <c r="F68" s="49" t="s">
        <v>3275</v>
      </c>
      <c r="G68" s="58" t="s">
        <v>5013</v>
      </c>
      <c r="H68" s="928" t="e">
        <v>#N/A</v>
      </c>
      <c r="I68" s="928" t="e">
        <v>#N/A</v>
      </c>
      <c r="J68" s="928" t="e">
        <v>#N/A</v>
      </c>
      <c r="K68" s="922" t="e">
        <v>#N/A</v>
      </c>
      <c r="L68" s="928" t="e">
        <v>#N/A</v>
      </c>
      <c r="M68" s="1178" t="e">
        <f t="shared" si="1"/>
        <v>#N/A</v>
      </c>
      <c r="N68" s="944"/>
      <c r="O68" s="944"/>
      <c r="P68" s="944"/>
      <c r="Q68" s="944"/>
      <c r="R68" s="944"/>
    </row>
    <row r="69" spans="1:18" s="8" customFormat="1" ht="10.199999999999999">
      <c r="A69" s="1000" t="e">
        <v>#N/A</v>
      </c>
      <c r="B69" s="1003" t="e">
        <v>#N/A</v>
      </c>
      <c r="C69" s="1003" t="e">
        <v>#N/A</v>
      </c>
      <c r="D69" s="922" t="e">
        <v>#N/A</v>
      </c>
      <c r="E69" s="928" t="e">
        <v>#N/A</v>
      </c>
      <c r="F69" s="49" t="s">
        <v>3277</v>
      </c>
      <c r="G69" s="58" t="s">
        <v>5014</v>
      </c>
      <c r="H69" s="928" t="e">
        <v>#N/A</v>
      </c>
      <c r="I69" s="928" t="e">
        <v>#N/A</v>
      </c>
      <c r="J69" s="928" t="e">
        <v>#N/A</v>
      </c>
      <c r="K69" s="922" t="e">
        <v>#N/A</v>
      </c>
      <c r="L69" s="928" t="e">
        <v>#N/A</v>
      </c>
      <c r="M69" s="1178" t="e">
        <f t="shared" si="1"/>
        <v>#N/A</v>
      </c>
      <c r="N69" s="944"/>
      <c r="O69" s="944"/>
      <c r="P69" s="944"/>
      <c r="Q69" s="944"/>
      <c r="R69" s="944"/>
    </row>
    <row r="70" spans="1:18" s="8" customFormat="1" ht="12.75" customHeight="1">
      <c r="A70" s="1000" t="e">
        <v>#N/A</v>
      </c>
      <c r="B70" s="1003" t="e">
        <v>#N/A</v>
      </c>
      <c r="C70" s="1003" t="e">
        <v>#N/A</v>
      </c>
      <c r="D70" s="922" t="e">
        <v>#N/A</v>
      </c>
      <c r="E70" s="928" t="e">
        <v>#N/A</v>
      </c>
      <c r="F70" s="49" t="s">
        <v>3279</v>
      </c>
      <c r="G70" s="58" t="s">
        <v>5015</v>
      </c>
      <c r="H70" s="928" t="e">
        <v>#N/A</v>
      </c>
      <c r="I70" s="928" t="e">
        <v>#N/A</v>
      </c>
      <c r="J70" s="928" t="e">
        <v>#N/A</v>
      </c>
      <c r="K70" s="922" t="e">
        <v>#N/A</v>
      </c>
      <c r="L70" s="928" t="e">
        <v>#N/A</v>
      </c>
      <c r="M70" s="1178" t="e">
        <f t="shared" si="1"/>
        <v>#N/A</v>
      </c>
      <c r="N70" s="944"/>
      <c r="O70" s="944"/>
      <c r="P70" s="944"/>
      <c r="Q70" s="944"/>
      <c r="R70" s="944"/>
    </row>
    <row r="71" spans="1:18" s="8" customFormat="1" ht="12.75" customHeight="1">
      <c r="A71" s="1000"/>
      <c r="B71" s="1003"/>
      <c r="C71" s="1003"/>
      <c r="D71" s="922"/>
      <c r="E71" s="928"/>
      <c r="F71" s="49"/>
      <c r="G71" s="16" t="s">
        <v>5016</v>
      </c>
      <c r="H71" s="928"/>
      <c r="I71" s="928"/>
      <c r="J71" s="928"/>
      <c r="K71" s="922"/>
      <c r="L71" s="928"/>
      <c r="M71" s="1178"/>
      <c r="N71" s="944"/>
      <c r="O71" s="944"/>
      <c r="P71" s="944"/>
      <c r="Q71" s="944"/>
      <c r="R71" s="944"/>
    </row>
    <row r="72" spans="1:18" s="8" customFormat="1" ht="12.75" customHeight="1">
      <c r="A72" s="1000" t="e">
        <v>#N/A</v>
      </c>
      <c r="B72" s="1003" t="e">
        <v>#N/A</v>
      </c>
      <c r="C72" s="1003" t="e">
        <v>#N/A</v>
      </c>
      <c r="D72" s="922" t="e">
        <v>#N/A</v>
      </c>
      <c r="E72" s="928" t="e">
        <v>#N/A</v>
      </c>
      <c r="F72" s="49" t="s">
        <v>3281</v>
      </c>
      <c r="G72" s="58" t="s">
        <v>3282</v>
      </c>
      <c r="H72" s="928" t="e">
        <v>#N/A</v>
      </c>
      <c r="I72" s="928" t="e">
        <v>#N/A</v>
      </c>
      <c r="J72" s="928" t="e">
        <v>#N/A</v>
      </c>
      <c r="K72" s="922" t="e">
        <v>#N/A</v>
      </c>
      <c r="L72" s="928" t="e">
        <v>#N/A</v>
      </c>
      <c r="M72" s="1178" t="e">
        <f t="shared" si="1"/>
        <v>#N/A</v>
      </c>
      <c r="N72" s="944"/>
      <c r="O72" s="944"/>
      <c r="P72" s="944"/>
      <c r="Q72" s="944"/>
      <c r="R72" s="944"/>
    </row>
    <row r="73" spans="1:18" s="8" customFormat="1" ht="12.75" customHeight="1">
      <c r="A73" s="1000" t="e">
        <v>#N/A</v>
      </c>
      <c r="B73" s="1003" t="e">
        <v>#N/A</v>
      </c>
      <c r="C73" s="1003" t="e">
        <v>#N/A</v>
      </c>
      <c r="D73" s="922" t="e">
        <v>#N/A</v>
      </c>
      <c r="E73" s="928" t="e">
        <v>#N/A</v>
      </c>
      <c r="F73" s="49" t="s">
        <v>3283</v>
      </c>
      <c r="G73" s="58" t="s">
        <v>3284</v>
      </c>
      <c r="H73" s="928" t="e">
        <v>#N/A</v>
      </c>
      <c r="I73" s="928" t="e">
        <v>#N/A</v>
      </c>
      <c r="J73" s="928" t="e">
        <v>#N/A</v>
      </c>
      <c r="K73" s="922" t="e">
        <v>#N/A</v>
      </c>
      <c r="L73" s="928" t="e">
        <v>#N/A</v>
      </c>
      <c r="M73" s="1178" t="e">
        <f t="shared" si="1"/>
        <v>#N/A</v>
      </c>
      <c r="N73" s="944"/>
      <c r="O73" s="944"/>
      <c r="P73" s="944"/>
      <c r="Q73" s="944"/>
      <c r="R73" s="944"/>
    </row>
    <row r="74" spans="1:18" s="8" customFormat="1" ht="12.75" customHeight="1">
      <c r="A74" s="1000" t="e">
        <v>#N/A</v>
      </c>
      <c r="B74" s="1003" t="e">
        <v>#N/A</v>
      </c>
      <c r="C74" s="1003" t="e">
        <v>#N/A</v>
      </c>
      <c r="D74" s="922" t="e">
        <v>#N/A</v>
      </c>
      <c r="E74" s="928" t="e">
        <v>#N/A</v>
      </c>
      <c r="F74" s="49" t="s">
        <v>3285</v>
      </c>
      <c r="G74" s="58" t="s">
        <v>3286</v>
      </c>
      <c r="H74" s="928" t="e">
        <v>#N/A</v>
      </c>
      <c r="I74" s="928" t="e">
        <v>#N/A</v>
      </c>
      <c r="J74" s="928" t="e">
        <v>#N/A</v>
      </c>
      <c r="K74" s="922" t="e">
        <v>#N/A</v>
      </c>
      <c r="L74" s="928" t="e">
        <v>#N/A</v>
      </c>
      <c r="M74" s="1178" t="e">
        <f t="shared" ref="M74:M86" si="2">IF(VLOOKUP($A74,MDI,20,0)=0,"",VLOOKUP($A74,MDI,20,0))</f>
        <v>#N/A</v>
      </c>
      <c r="N74" s="944"/>
      <c r="O74" s="944"/>
      <c r="P74" s="944"/>
      <c r="Q74" s="944"/>
      <c r="R74" s="944"/>
    </row>
    <row r="75" spans="1:18" s="8" customFormat="1" ht="12.75" customHeight="1">
      <c r="A75" s="1000" t="e">
        <v>#N/A</v>
      </c>
      <c r="B75" s="1003" t="e">
        <v>#N/A</v>
      </c>
      <c r="C75" s="1003" t="e">
        <v>#N/A</v>
      </c>
      <c r="D75" s="922" t="e">
        <v>#N/A</v>
      </c>
      <c r="E75" s="928" t="e">
        <v>#N/A</v>
      </c>
      <c r="F75" s="49" t="s">
        <v>3287</v>
      </c>
      <c r="G75" s="58" t="s">
        <v>3288</v>
      </c>
      <c r="H75" s="928" t="e">
        <v>#N/A</v>
      </c>
      <c r="I75" s="928" t="e">
        <v>#N/A</v>
      </c>
      <c r="J75" s="928" t="e">
        <v>#N/A</v>
      </c>
      <c r="K75" s="922" t="e">
        <v>#N/A</v>
      </c>
      <c r="L75" s="928" t="e">
        <v>#N/A</v>
      </c>
      <c r="M75" s="1178" t="e">
        <f t="shared" si="2"/>
        <v>#N/A</v>
      </c>
      <c r="N75" s="944"/>
      <c r="O75" s="944"/>
      <c r="P75" s="944"/>
      <c r="Q75" s="944"/>
      <c r="R75" s="944"/>
    </row>
    <row r="76" spans="1:18" s="8" customFormat="1" ht="12.75" customHeight="1">
      <c r="A76" s="1000" t="e">
        <v>#N/A</v>
      </c>
      <c r="B76" s="1003" t="e">
        <v>#N/A</v>
      </c>
      <c r="C76" s="1003" t="e">
        <v>#N/A</v>
      </c>
      <c r="D76" s="922" t="e">
        <v>#N/A</v>
      </c>
      <c r="E76" s="928" t="e">
        <v>#N/A</v>
      </c>
      <c r="F76" s="49" t="s">
        <v>3289</v>
      </c>
      <c r="G76" s="58" t="s">
        <v>3290</v>
      </c>
      <c r="H76" s="928" t="e">
        <v>#N/A</v>
      </c>
      <c r="I76" s="928" t="e">
        <v>#N/A</v>
      </c>
      <c r="J76" s="928" t="e">
        <v>#N/A</v>
      </c>
      <c r="K76" s="922" t="e">
        <v>#N/A</v>
      </c>
      <c r="L76" s="928" t="e">
        <v>#N/A</v>
      </c>
      <c r="M76" s="1178" t="e">
        <f t="shared" si="2"/>
        <v>#N/A</v>
      </c>
      <c r="N76" s="944"/>
      <c r="O76" s="944"/>
      <c r="P76" s="944"/>
      <c r="Q76" s="944"/>
      <c r="R76" s="944"/>
    </row>
    <row r="77" spans="1:18" s="8" customFormat="1" ht="12.75" customHeight="1">
      <c r="A77" s="1000" t="e">
        <v>#N/A</v>
      </c>
      <c r="B77" s="1003" t="e">
        <v>#N/A</v>
      </c>
      <c r="C77" s="1003" t="e">
        <v>#N/A</v>
      </c>
      <c r="D77" s="922" t="e">
        <v>#N/A</v>
      </c>
      <c r="E77" s="928" t="e">
        <v>#N/A</v>
      </c>
      <c r="F77" s="49" t="s">
        <v>3291</v>
      </c>
      <c r="G77" s="58" t="s">
        <v>3292</v>
      </c>
      <c r="H77" s="928" t="e">
        <v>#N/A</v>
      </c>
      <c r="I77" s="928" t="e">
        <v>#N/A</v>
      </c>
      <c r="J77" s="928" t="e">
        <v>#N/A</v>
      </c>
      <c r="K77" s="922" t="e">
        <v>#N/A</v>
      </c>
      <c r="L77" s="928" t="e">
        <v>#N/A</v>
      </c>
      <c r="M77" s="1178" t="e">
        <f t="shared" si="2"/>
        <v>#N/A</v>
      </c>
      <c r="N77" s="944"/>
      <c r="O77" s="944"/>
      <c r="P77" s="944"/>
      <c r="Q77" s="944"/>
      <c r="R77" s="944"/>
    </row>
    <row r="78" spans="1:18" s="8" customFormat="1" ht="12.75" customHeight="1">
      <c r="A78" s="1000" t="e">
        <v>#N/A</v>
      </c>
      <c r="B78" s="1003" t="e">
        <v>#N/A</v>
      </c>
      <c r="C78" s="1003" t="e">
        <v>#N/A</v>
      </c>
      <c r="D78" s="922" t="e">
        <v>#N/A</v>
      </c>
      <c r="E78" s="928" t="e">
        <v>#N/A</v>
      </c>
      <c r="F78" s="49" t="s">
        <v>3293</v>
      </c>
      <c r="G78" s="58" t="s">
        <v>3294</v>
      </c>
      <c r="H78" s="928" t="e">
        <v>#N/A</v>
      </c>
      <c r="I78" s="928" t="e">
        <v>#N/A</v>
      </c>
      <c r="J78" s="928" t="e">
        <v>#N/A</v>
      </c>
      <c r="K78" s="922" t="e">
        <v>#N/A</v>
      </c>
      <c r="L78" s="928" t="e">
        <v>#N/A</v>
      </c>
      <c r="M78" s="1178" t="e">
        <f t="shared" si="2"/>
        <v>#N/A</v>
      </c>
      <c r="N78" s="944"/>
      <c r="O78" s="944"/>
      <c r="P78" s="944"/>
      <c r="Q78" s="944"/>
      <c r="R78" s="944"/>
    </row>
    <row r="79" spans="1:18" s="8" customFormat="1" ht="12.75" customHeight="1">
      <c r="A79" s="1000" t="e">
        <v>#N/A</v>
      </c>
      <c r="B79" s="1003" t="e">
        <v>#N/A</v>
      </c>
      <c r="C79" s="1003" t="e">
        <v>#N/A</v>
      </c>
      <c r="D79" s="922" t="e">
        <v>#N/A</v>
      </c>
      <c r="E79" s="928" t="e">
        <v>#N/A</v>
      </c>
      <c r="F79" s="49" t="s">
        <v>3295</v>
      </c>
      <c r="G79" s="58" t="s">
        <v>3296</v>
      </c>
      <c r="H79" s="928" t="e">
        <v>#N/A</v>
      </c>
      <c r="I79" s="928" t="e">
        <v>#N/A</v>
      </c>
      <c r="J79" s="928" t="e">
        <v>#N/A</v>
      </c>
      <c r="K79" s="922" t="e">
        <v>#N/A</v>
      </c>
      <c r="L79" s="928" t="e">
        <v>#N/A</v>
      </c>
      <c r="M79" s="1178" t="e">
        <f t="shared" si="2"/>
        <v>#N/A</v>
      </c>
      <c r="N79" s="944"/>
      <c r="O79" s="944"/>
      <c r="P79" s="944"/>
      <c r="Q79" s="944"/>
      <c r="R79" s="944"/>
    </row>
    <row r="80" spans="1:18" s="8" customFormat="1" ht="12.75" customHeight="1">
      <c r="A80" s="1000" t="e">
        <v>#N/A</v>
      </c>
      <c r="B80" s="1003" t="e">
        <v>#N/A</v>
      </c>
      <c r="C80" s="1003" t="e">
        <v>#N/A</v>
      </c>
      <c r="D80" s="922" t="e">
        <v>#N/A</v>
      </c>
      <c r="E80" s="928" t="e">
        <v>#N/A</v>
      </c>
      <c r="F80" s="49" t="s">
        <v>3297</v>
      </c>
      <c r="G80" s="58" t="s">
        <v>3298</v>
      </c>
      <c r="H80" s="928" t="e">
        <v>#N/A</v>
      </c>
      <c r="I80" s="928" t="e">
        <v>#N/A</v>
      </c>
      <c r="J80" s="928" t="e">
        <v>#N/A</v>
      </c>
      <c r="K80" s="922" t="e">
        <v>#N/A</v>
      </c>
      <c r="L80" s="928" t="e">
        <v>#N/A</v>
      </c>
      <c r="M80" s="1178" t="e">
        <f t="shared" si="2"/>
        <v>#N/A</v>
      </c>
      <c r="N80" s="944"/>
      <c r="O80" s="944"/>
      <c r="P80" s="944"/>
      <c r="Q80" s="944"/>
      <c r="R80" s="944"/>
    </row>
    <row r="81" spans="1:18" s="8" customFormat="1" ht="12.75" customHeight="1">
      <c r="A81" s="1000" t="e">
        <v>#N/A</v>
      </c>
      <c r="B81" s="1003" t="e">
        <v>#N/A</v>
      </c>
      <c r="C81" s="1003" t="e">
        <v>#N/A</v>
      </c>
      <c r="D81" s="922" t="e">
        <v>#N/A</v>
      </c>
      <c r="E81" s="928" t="e">
        <v>#N/A</v>
      </c>
      <c r="F81" s="49" t="s">
        <v>3299</v>
      </c>
      <c r="G81" s="58" t="s">
        <v>3300</v>
      </c>
      <c r="H81" s="928" t="e">
        <v>#N/A</v>
      </c>
      <c r="I81" s="928" t="e">
        <v>#N/A</v>
      </c>
      <c r="J81" s="928" t="e">
        <v>#N/A</v>
      </c>
      <c r="K81" s="922" t="e">
        <v>#N/A</v>
      </c>
      <c r="L81" s="928" t="e">
        <v>#N/A</v>
      </c>
      <c r="M81" s="1178" t="e">
        <f t="shared" si="2"/>
        <v>#N/A</v>
      </c>
      <c r="N81" s="944"/>
      <c r="O81" s="944"/>
      <c r="P81" s="944"/>
      <c r="Q81" s="944"/>
      <c r="R81" s="944"/>
    </row>
    <row r="82" spans="1:18" s="8" customFormat="1" ht="10.199999999999999">
      <c r="A82" s="1000" t="e">
        <v>#N/A</v>
      </c>
      <c r="B82" s="1003" t="e">
        <v>#N/A</v>
      </c>
      <c r="C82" s="1003" t="e">
        <v>#N/A</v>
      </c>
      <c r="D82" s="922" t="e">
        <v>#N/A</v>
      </c>
      <c r="E82" s="928" t="e">
        <v>#N/A</v>
      </c>
      <c r="F82" s="49" t="s">
        <v>3301</v>
      </c>
      <c r="G82" s="58" t="s">
        <v>3302</v>
      </c>
      <c r="H82" s="928" t="e">
        <v>#N/A</v>
      </c>
      <c r="I82" s="928" t="e">
        <v>#N/A</v>
      </c>
      <c r="J82" s="928" t="e">
        <v>#N/A</v>
      </c>
      <c r="K82" s="922" t="e">
        <v>#N/A</v>
      </c>
      <c r="L82" s="928" t="e">
        <v>#N/A</v>
      </c>
      <c r="M82" s="1178" t="e">
        <f t="shared" si="2"/>
        <v>#N/A</v>
      </c>
      <c r="N82" s="944"/>
      <c r="O82" s="944"/>
      <c r="P82" s="944"/>
      <c r="Q82" s="944"/>
      <c r="R82" s="944"/>
    </row>
    <row r="83" spans="1:18" s="8" customFormat="1" ht="12.75" customHeight="1">
      <c r="A83" s="1000" t="e">
        <v>#N/A</v>
      </c>
      <c r="B83" s="1003" t="e">
        <v>#N/A</v>
      </c>
      <c r="C83" s="1003" t="e">
        <v>#N/A</v>
      </c>
      <c r="D83" s="922" t="e">
        <v>#N/A</v>
      </c>
      <c r="E83" s="928" t="e">
        <v>#N/A</v>
      </c>
      <c r="F83" s="49" t="s">
        <v>3303</v>
      </c>
      <c r="G83" s="58" t="s">
        <v>3304</v>
      </c>
      <c r="H83" s="928" t="e">
        <v>#N/A</v>
      </c>
      <c r="I83" s="928" t="e">
        <v>#N/A</v>
      </c>
      <c r="J83" s="928" t="e">
        <v>#N/A</v>
      </c>
      <c r="K83" s="922" t="e">
        <v>#N/A</v>
      </c>
      <c r="L83" s="928" t="e">
        <v>#N/A</v>
      </c>
      <c r="M83" s="1178" t="e">
        <f t="shared" si="2"/>
        <v>#N/A</v>
      </c>
      <c r="N83" s="944"/>
      <c r="O83" s="944"/>
      <c r="P83" s="944"/>
      <c r="Q83" s="944"/>
      <c r="R83" s="944"/>
    </row>
    <row r="84" spans="1:18" s="8" customFormat="1" ht="12.75" customHeight="1">
      <c r="A84" s="1000" t="e">
        <v>#N/A</v>
      </c>
      <c r="B84" s="1003" t="e">
        <v>#N/A</v>
      </c>
      <c r="C84" s="1003" t="e">
        <v>#N/A</v>
      </c>
      <c r="D84" s="922" t="e">
        <v>#N/A</v>
      </c>
      <c r="E84" s="928" t="e">
        <v>#N/A</v>
      </c>
      <c r="F84" s="49" t="s">
        <v>3305</v>
      </c>
      <c r="G84" s="58" t="s">
        <v>5017</v>
      </c>
      <c r="H84" s="928" t="e">
        <v>#N/A</v>
      </c>
      <c r="I84" s="928" t="e">
        <v>#N/A</v>
      </c>
      <c r="J84" s="928" t="e">
        <v>#N/A</v>
      </c>
      <c r="K84" s="922" t="e">
        <v>#N/A</v>
      </c>
      <c r="L84" s="928" t="e">
        <v>#N/A</v>
      </c>
      <c r="M84" s="1178" t="e">
        <f t="shared" si="2"/>
        <v>#N/A</v>
      </c>
      <c r="N84" s="944"/>
      <c r="O84" s="944"/>
      <c r="P84" s="944"/>
      <c r="Q84" s="944"/>
      <c r="R84" s="944"/>
    </row>
    <row r="85" spans="1:18" s="8" customFormat="1" ht="93.75" customHeight="1">
      <c r="A85" s="197" t="s">
        <v>5018</v>
      </c>
      <c r="B85" s="91" t="s">
        <v>5019</v>
      </c>
      <c r="C85" s="91" t="s">
        <v>5020</v>
      </c>
      <c r="D85" s="9" t="s">
        <v>5021</v>
      </c>
      <c r="E85" s="39" t="s">
        <v>2429</v>
      </c>
      <c r="F85" s="39"/>
      <c r="G85" s="39"/>
      <c r="H85" s="39" t="s">
        <v>25</v>
      </c>
      <c r="I85" s="39" t="s">
        <v>2138</v>
      </c>
      <c r="J85" s="39" t="s">
        <v>25</v>
      </c>
      <c r="K85" s="9" t="s">
        <v>1294</v>
      </c>
      <c r="L85" s="39" t="s">
        <v>195</v>
      </c>
      <c r="M85" s="25" t="str">
        <f t="shared" si="2"/>
        <v>CYP90110 - Record rejected - Occupation Code has incorrect data format. Care Professional Local Identifier=&lt;C901010&gt;</v>
      </c>
      <c r="N85" s="64"/>
      <c r="O85" s="108" t="s">
        <v>2140</v>
      </c>
      <c r="P85" s="108" t="s">
        <v>2140</v>
      </c>
      <c r="Q85" s="108" t="s">
        <v>2140</v>
      </c>
      <c r="R85" s="108" t="s">
        <v>13</v>
      </c>
    </row>
    <row r="86" spans="1:18" s="8" customFormat="1" ht="94.5" customHeight="1">
      <c r="A86" s="197" t="s">
        <v>5022</v>
      </c>
      <c r="B86" s="91" t="s">
        <v>5023</v>
      </c>
      <c r="C86" s="91" t="s">
        <v>5024</v>
      </c>
      <c r="D86" s="9" t="s">
        <v>5025</v>
      </c>
      <c r="E86" s="39" t="s">
        <v>5026</v>
      </c>
      <c r="F86" s="39"/>
      <c r="G86" s="39"/>
      <c r="H86" s="39" t="s">
        <v>25</v>
      </c>
      <c r="I86" s="39" t="s">
        <v>2138</v>
      </c>
      <c r="J86" s="39" t="s">
        <v>25</v>
      </c>
      <c r="K86" s="9" t="s">
        <v>1294</v>
      </c>
      <c r="L86" s="39" t="s">
        <v>195</v>
      </c>
      <c r="M86" s="25" t="str">
        <f t="shared" si="2"/>
        <v>CYP90111 - Record rejected - Care Professional (Job Role Code) has incorrect data format. Care Professional Local Identifier=&lt;C901010&gt;</v>
      </c>
      <c r="N86" s="64"/>
      <c r="O86" s="108" t="s">
        <v>2140</v>
      </c>
      <c r="P86" s="108" t="s">
        <v>2140</v>
      </c>
      <c r="Q86" s="108" t="s">
        <v>2140</v>
      </c>
      <c r="R86" s="108" t="s">
        <v>13</v>
      </c>
    </row>
    <row r="87" spans="1:18" s="8" customFormat="1" ht="30.6">
      <c r="A87" s="191" t="s">
        <v>5027</v>
      </c>
      <c r="B87" s="191" t="s">
        <v>2174</v>
      </c>
      <c r="C87" s="318" t="s">
        <v>2175</v>
      </c>
      <c r="D87" s="124" t="s">
        <v>2176</v>
      </c>
      <c r="E87" s="125" t="s">
        <v>2177</v>
      </c>
      <c r="F87" s="33"/>
      <c r="G87" s="34"/>
      <c r="H87" s="34"/>
      <c r="I87" s="34"/>
      <c r="J87" s="34"/>
      <c r="K87" s="34"/>
      <c r="L87" s="130" t="s">
        <v>1027</v>
      </c>
      <c r="M87" s="135"/>
      <c r="N87" s="124" t="s">
        <v>2178</v>
      </c>
      <c r="O87" s="126" t="s">
        <v>2179</v>
      </c>
      <c r="P87" s="126" t="s">
        <v>2179</v>
      </c>
      <c r="Q87" s="126" t="s">
        <v>2140</v>
      </c>
      <c r="R87" s="123" t="s">
        <v>2180</v>
      </c>
    </row>
    <row r="88" spans="1:18" s="8" customFormat="1" ht="48.75" customHeight="1">
      <c r="A88" s="192" t="s">
        <v>966</v>
      </c>
      <c r="B88" s="194" t="s">
        <v>967</v>
      </c>
      <c r="C88" s="194" t="s">
        <v>5028</v>
      </c>
      <c r="D88" s="124" t="s">
        <v>2183</v>
      </c>
      <c r="E88" s="125" t="s">
        <v>829</v>
      </c>
      <c r="F88" s="307"/>
      <c r="G88" s="307"/>
      <c r="H88" s="34"/>
      <c r="I88" s="34"/>
      <c r="J88" s="34"/>
      <c r="K88" s="34"/>
      <c r="L88" s="130" t="s">
        <v>1027</v>
      </c>
      <c r="M88" s="135"/>
      <c r="N88" s="124" t="s">
        <v>2184</v>
      </c>
      <c r="O88" s="126" t="s">
        <v>2179</v>
      </c>
      <c r="P88" s="126" t="s">
        <v>2140</v>
      </c>
      <c r="Q88" s="126" t="s">
        <v>2140</v>
      </c>
      <c r="R88" s="123" t="s">
        <v>42</v>
      </c>
    </row>
    <row r="89" spans="1:18" s="8" customFormat="1" ht="45" customHeight="1">
      <c r="A89" s="192" t="s">
        <v>5029</v>
      </c>
      <c r="B89" s="194" t="s">
        <v>2143</v>
      </c>
      <c r="C89" s="194" t="s">
        <v>2144</v>
      </c>
      <c r="D89" s="128" t="s">
        <v>2585</v>
      </c>
      <c r="E89" s="32" t="s">
        <v>2586</v>
      </c>
      <c r="F89" s="307"/>
      <c r="G89" s="307"/>
      <c r="H89" s="34"/>
      <c r="I89" s="34"/>
      <c r="J89" s="34"/>
      <c r="K89" s="34"/>
      <c r="L89" s="32" t="s">
        <v>1027</v>
      </c>
      <c r="M89" s="34"/>
      <c r="N89" s="128" t="s">
        <v>2587</v>
      </c>
      <c r="O89" s="136" t="s">
        <v>2179</v>
      </c>
      <c r="P89" s="136" t="s">
        <v>2140</v>
      </c>
      <c r="Q89" s="136" t="s">
        <v>2140</v>
      </c>
      <c r="R89" s="123" t="s">
        <v>2192</v>
      </c>
    </row>
    <row r="90" spans="1:18" s="8" customFormat="1" ht="20.399999999999999">
      <c r="A90" s="192" t="s">
        <v>965</v>
      </c>
      <c r="B90" s="194" t="s">
        <v>816</v>
      </c>
      <c r="C90" s="194" t="s">
        <v>2185</v>
      </c>
      <c r="D90" s="128" t="s">
        <v>2186</v>
      </c>
      <c r="E90" s="32" t="s">
        <v>818</v>
      </c>
      <c r="F90" s="304"/>
      <c r="G90" s="304"/>
      <c r="H90" s="34"/>
      <c r="I90" s="34"/>
      <c r="J90" s="34"/>
      <c r="K90" s="34"/>
      <c r="L90" s="32" t="s">
        <v>1027</v>
      </c>
      <c r="M90" s="34"/>
      <c r="N90" s="128" t="s">
        <v>2187</v>
      </c>
      <c r="O90" s="136" t="s">
        <v>2179</v>
      </c>
      <c r="P90" s="136" t="s">
        <v>2140</v>
      </c>
      <c r="Q90" s="137" t="s">
        <v>2140</v>
      </c>
      <c r="R90" s="123" t="s">
        <v>42</v>
      </c>
    </row>
    <row r="91" spans="1:18" ht="76.5" customHeight="1">
      <c r="A91" s="192" t="s">
        <v>5030</v>
      </c>
      <c r="B91" s="192" t="s">
        <v>1013</v>
      </c>
      <c r="C91" s="192" t="s">
        <v>2678</v>
      </c>
      <c r="D91" s="128" t="s">
        <v>2679</v>
      </c>
      <c r="E91" s="32" t="s">
        <v>2154</v>
      </c>
      <c r="F91" s="304"/>
      <c r="G91" s="304"/>
      <c r="H91" s="307"/>
      <c r="I91" s="307"/>
      <c r="J91" s="307"/>
      <c r="K91" s="307"/>
      <c r="L91" s="136" t="s">
        <v>1027</v>
      </c>
      <c r="M91" s="307"/>
      <c r="N91" s="128" t="s">
        <v>2680</v>
      </c>
      <c r="O91" s="136" t="s">
        <v>2179</v>
      </c>
      <c r="P91" s="136" t="s">
        <v>2179</v>
      </c>
      <c r="Q91" s="314" t="s">
        <v>2179</v>
      </c>
      <c r="R91" s="136" t="s">
        <v>2180</v>
      </c>
    </row>
    <row r="92" spans="1:18" ht="164.25" customHeight="1">
      <c r="A92" s="192" t="s">
        <v>5031</v>
      </c>
      <c r="B92" s="192" t="s">
        <v>1017</v>
      </c>
      <c r="C92" s="192" t="s">
        <v>2682</v>
      </c>
      <c r="D92" s="128" t="s">
        <v>5032</v>
      </c>
      <c r="E92" s="32" t="s">
        <v>2154</v>
      </c>
      <c r="F92" s="304"/>
      <c r="G92" s="304"/>
      <c r="H92" s="307"/>
      <c r="I92" s="307"/>
      <c r="J92" s="307"/>
      <c r="K92" s="307"/>
      <c r="L92" s="136" t="s">
        <v>1027</v>
      </c>
      <c r="M92" s="307"/>
      <c r="N92" s="306" t="s">
        <v>5033</v>
      </c>
      <c r="O92" s="136" t="s">
        <v>2179</v>
      </c>
      <c r="P92" s="136" t="s">
        <v>2179</v>
      </c>
      <c r="Q92" s="314" t="s">
        <v>2179</v>
      </c>
      <c r="R92" s="136" t="s">
        <v>2180</v>
      </c>
    </row>
    <row r="93" spans="1:18" ht="76.5" customHeight="1">
      <c r="A93" s="192" t="s">
        <v>5034</v>
      </c>
      <c r="B93" s="312" t="s">
        <v>804</v>
      </c>
      <c r="C93" s="317" t="s">
        <v>2201</v>
      </c>
      <c r="D93" s="305" t="s">
        <v>2202</v>
      </c>
      <c r="E93" s="304" t="s">
        <v>806</v>
      </c>
      <c r="F93" s="304"/>
      <c r="G93" s="304"/>
      <c r="H93" s="304"/>
      <c r="I93" s="304"/>
      <c r="J93" s="304"/>
      <c r="K93" s="304"/>
      <c r="L93" s="304" t="s">
        <v>1027</v>
      </c>
      <c r="M93" s="304"/>
      <c r="N93" s="305" t="s">
        <v>4252</v>
      </c>
      <c r="O93" s="136" t="s">
        <v>2179</v>
      </c>
      <c r="P93" s="136" t="s">
        <v>2179</v>
      </c>
      <c r="Q93" s="136" t="s">
        <v>2140</v>
      </c>
      <c r="R93" s="136" t="s">
        <v>2141</v>
      </c>
    </row>
    <row r="94" spans="1:18">
      <c r="A94" s="236" t="s">
        <v>5035</v>
      </c>
      <c r="B94" s="230"/>
      <c r="C94" s="230"/>
      <c r="D94" s="227"/>
      <c r="E94" s="434"/>
      <c r="F94" s="434"/>
      <c r="G94" s="434"/>
      <c r="H94" s="227"/>
      <c r="I94" s="227"/>
      <c r="J94" s="227"/>
      <c r="K94" s="227"/>
      <c r="L94" s="227"/>
      <c r="M94" s="227"/>
      <c r="N94" s="227"/>
      <c r="O94" s="227"/>
      <c r="P94" s="227"/>
      <c r="Q94" s="227"/>
      <c r="R94" s="229"/>
    </row>
  </sheetData>
  <mergeCells count="36">
    <mergeCell ref="L7:L16"/>
    <mergeCell ref="O4:Q4"/>
    <mergeCell ref="R7:R16"/>
    <mergeCell ref="N7:N16"/>
    <mergeCell ref="R18:R84"/>
    <mergeCell ref="Q18:Q84"/>
    <mergeCell ref="N18:N84"/>
    <mergeCell ref="P18:P84"/>
    <mergeCell ref="O7:O16"/>
    <mergeCell ref="P7:P16"/>
    <mergeCell ref="Q7:Q16"/>
    <mergeCell ref="O18:O84"/>
    <mergeCell ref="M7:M16"/>
    <mergeCell ref="L18:L84"/>
    <mergeCell ref="M18:M84"/>
    <mergeCell ref="K7:K16"/>
    <mergeCell ref="F3:G3"/>
    <mergeCell ref="H3:K3"/>
    <mergeCell ref="H4:K4"/>
    <mergeCell ref="C7:C16"/>
    <mergeCell ref="C18:C84"/>
    <mergeCell ref="D18:D84"/>
    <mergeCell ref="H7:H16"/>
    <mergeCell ref="K18:K84"/>
    <mergeCell ref="A7:A16"/>
    <mergeCell ref="A18:A84"/>
    <mergeCell ref="E18:E84"/>
    <mergeCell ref="D7:D16"/>
    <mergeCell ref="E7:E16"/>
    <mergeCell ref="B7:B16"/>
    <mergeCell ref="I7:I16"/>
    <mergeCell ref="H18:H84"/>
    <mergeCell ref="I18:I84"/>
    <mergeCell ref="J18:J84"/>
    <mergeCell ref="J7:J16"/>
    <mergeCell ref="B18:B84"/>
  </mergeCells>
  <pageMargins left="0.25" right="0.25" top="0.75" bottom="0.75" header="0.3" footer="0.3"/>
  <pageSetup paperSize="8" scale="45"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1" stopIfTrue="1" id="{5137DE39-1290-4E52-A288-91227645BCB5}">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13F6FFBB-0D47-4BC1-BB15-9C7E55A68E0F}">
            <xm:f>'C:\Windows\system32\IC.Green.Net\IC_User_DFS\Users\deel1\Desktop\[Maternity Services Data Set Technical Output Specification.xlsm]MAT101Booking'!#REF!=yes</xm:f>
            <x14:dxf>
              <fill>
                <patternFill>
                  <bgColor indexed="43"/>
                </patternFill>
              </fill>
            </x14:dxf>
          </x14:cfRule>
          <xm:sqref>N87</xm:sqref>
        </x14:conditionalFormatting>
        <x14:conditionalFormatting xmlns:xm="http://schemas.microsoft.com/office/excel/2006/main">
          <x14:cfRule type="expression" priority="3" stopIfTrue="1" id="{04EA012E-1C6E-4322-A700-A9E8F85DF1D6}">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07095DC4-C5B6-474E-A7F4-1C555490E9CB}">
            <xm:f>'C:\Windows\system32\IC.Green.Net\IC_User_DFS\Users\deel1\Desktop\[Maternity Services Data Set Technical Output Specification.xlsm]MAT101Booking'!#REF!=yes</xm:f>
            <x14:dxf>
              <fill>
                <patternFill>
                  <bgColor indexed="43"/>
                </patternFill>
              </fill>
            </x14:dxf>
          </x14:cfRule>
          <xm:sqref>N88</xm:sqref>
        </x14:conditionalFormatting>
      </x14:conditionalFormatting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2">
    <tabColor rgb="FFFFB81C"/>
  </sheetPr>
  <dimension ref="A1:M727"/>
  <sheetViews>
    <sheetView workbookViewId="0">
      <pane ySplit="1" topLeftCell="A2" activePane="bottomLeft" state="frozen"/>
      <selection sqref="A1:XFD1"/>
      <selection pane="bottomLeft" activeCell="A2" sqref="A2"/>
    </sheetView>
  </sheetViews>
  <sheetFormatPr defaultRowHeight="13.2"/>
  <cols>
    <col min="1" max="1" width="15.44140625" customWidth="1"/>
    <col min="2" max="2" width="13.21875" customWidth="1"/>
    <col min="3" max="3" width="11.44140625" customWidth="1"/>
    <col min="4" max="4" width="11" customWidth="1"/>
    <col min="5" max="5" width="119" style="54" bestFit="1" customWidth="1"/>
    <col min="6" max="6" width="14.21875" bestFit="1" customWidth="1"/>
    <col min="7" max="7" width="13.21875" bestFit="1" customWidth="1"/>
    <col min="8" max="8" width="10.77734375" customWidth="1"/>
    <col min="9" max="9" width="12.5546875" customWidth="1"/>
    <col min="16" max="16" width="100.77734375" customWidth="1"/>
  </cols>
  <sheetData>
    <row r="1" spans="1:10" s="94" customFormat="1" ht="26.4">
      <c r="A1" s="94" t="s">
        <v>5036</v>
      </c>
      <c r="B1" s="94" t="s">
        <v>5037</v>
      </c>
      <c r="C1" s="96" t="s">
        <v>5038</v>
      </c>
      <c r="D1" s="98" t="s">
        <v>5039</v>
      </c>
      <c r="E1" s="56" t="s">
        <v>5040</v>
      </c>
      <c r="F1" s="98" t="s">
        <v>5041</v>
      </c>
      <c r="G1" s="98" t="s">
        <v>5042</v>
      </c>
      <c r="H1" s="98" t="s">
        <v>5043</v>
      </c>
      <c r="I1" s="94" t="s">
        <v>5044</v>
      </c>
    </row>
    <row r="2" spans="1:10">
      <c r="A2" t="s">
        <v>2134</v>
      </c>
      <c r="B2" s="15" t="s">
        <v>5045</v>
      </c>
      <c r="C2" s="97" t="str">
        <f t="shared" ref="C2:C30" si="0">LEFT(E2,8)</f>
        <v>CYP00001</v>
      </c>
      <c r="D2" s="97" t="str">
        <f t="shared" ref="D2:D17" si="1">IF(F2=1,"Rejection",IF(G2=1,"Warning","?"))</f>
        <v>Rejection</v>
      </c>
      <c r="E2" s="57" t="s">
        <v>5046</v>
      </c>
      <c r="F2" s="97">
        <f t="shared" ref="F2:F21" si="2">(LEN(E2)-LEN(SUBSTITUTE(E2,"rejected","")))/8</f>
        <v>1</v>
      </c>
      <c r="G2" s="97">
        <f t="shared" ref="G2:G21" si="3">(LEN(E2)-LEN(SUBSTITUTE(E2,"Warning","")))/7</f>
        <v>0</v>
      </c>
      <c r="H2" s="97">
        <f t="shared" ref="H2:H17" si="4">COUNTIF($A$2:$A$726,A2)</f>
        <v>3</v>
      </c>
      <c r="I2">
        <f t="shared" ref="I2:I65" si="5">COUNTIF($C$2:$C$732,C2)</f>
        <v>1</v>
      </c>
      <c r="J2" t="str">
        <f t="shared" ref="J2:J23" si="6">RIGHT(E2,1)</f>
        <v>.</v>
      </c>
    </row>
    <row r="3" spans="1:10">
      <c r="A3" t="s">
        <v>2134</v>
      </c>
      <c r="B3" s="15" t="s">
        <v>5045</v>
      </c>
      <c r="C3" s="97" t="str">
        <f t="shared" si="0"/>
        <v>CYP00002</v>
      </c>
      <c r="D3" s="97" t="str">
        <f t="shared" si="1"/>
        <v>Rejection</v>
      </c>
      <c r="E3" s="54" t="s">
        <v>5047</v>
      </c>
      <c r="F3" s="97">
        <f t="shared" si="2"/>
        <v>1</v>
      </c>
      <c r="G3" s="97">
        <f t="shared" si="3"/>
        <v>0</v>
      </c>
      <c r="H3" s="97">
        <f t="shared" si="4"/>
        <v>3</v>
      </c>
      <c r="I3">
        <f t="shared" si="5"/>
        <v>1</v>
      </c>
      <c r="J3" t="str">
        <f t="shared" si="6"/>
        <v>.</v>
      </c>
    </row>
    <row r="4" spans="1:10">
      <c r="A4" t="s">
        <v>2134</v>
      </c>
      <c r="B4" s="15" t="s">
        <v>5045</v>
      </c>
      <c r="C4" s="97" t="str">
        <f t="shared" si="0"/>
        <v>CYP00003</v>
      </c>
      <c r="D4" s="97" t="str">
        <f t="shared" si="1"/>
        <v>Rejection</v>
      </c>
      <c r="E4" s="54" t="s">
        <v>5048</v>
      </c>
      <c r="F4" s="97">
        <f t="shared" si="2"/>
        <v>1</v>
      </c>
      <c r="G4" s="97">
        <f t="shared" si="3"/>
        <v>0</v>
      </c>
      <c r="H4" s="97">
        <f t="shared" si="4"/>
        <v>3</v>
      </c>
      <c r="I4">
        <f t="shared" si="5"/>
        <v>1</v>
      </c>
      <c r="J4" t="str">
        <f t="shared" si="6"/>
        <v>&gt;</v>
      </c>
    </row>
    <row r="5" spans="1:10">
      <c r="A5" t="s">
        <v>2142</v>
      </c>
      <c r="B5" s="15" t="s">
        <v>5045</v>
      </c>
      <c r="C5" s="97" t="str">
        <f t="shared" si="0"/>
        <v>CYP00004</v>
      </c>
      <c r="D5" s="97" t="str">
        <f t="shared" si="1"/>
        <v>Rejection</v>
      </c>
      <c r="E5" s="57" t="s">
        <v>5049</v>
      </c>
      <c r="F5" s="97">
        <f t="shared" si="2"/>
        <v>1</v>
      </c>
      <c r="G5" s="97">
        <f t="shared" si="3"/>
        <v>0</v>
      </c>
      <c r="H5" s="97">
        <f t="shared" si="4"/>
        <v>2</v>
      </c>
      <c r="I5">
        <f t="shared" si="5"/>
        <v>1</v>
      </c>
      <c r="J5" t="str">
        <f t="shared" si="6"/>
        <v>.</v>
      </c>
    </row>
    <row r="6" spans="1:10" ht="13.5" customHeight="1">
      <c r="A6" t="s">
        <v>2142</v>
      </c>
      <c r="B6" s="15" t="s">
        <v>5045</v>
      </c>
      <c r="C6" s="97" t="str">
        <f t="shared" si="0"/>
        <v>CYP00005</v>
      </c>
      <c r="D6" s="97" t="str">
        <f t="shared" si="1"/>
        <v>Rejection</v>
      </c>
      <c r="E6" s="57" t="s">
        <v>5050</v>
      </c>
      <c r="F6" s="97">
        <f t="shared" si="2"/>
        <v>1</v>
      </c>
      <c r="G6" s="97">
        <f t="shared" si="3"/>
        <v>0</v>
      </c>
      <c r="H6" s="97">
        <f t="shared" si="4"/>
        <v>2</v>
      </c>
      <c r="I6">
        <f t="shared" si="5"/>
        <v>1</v>
      </c>
      <c r="J6" t="str">
        <f t="shared" si="6"/>
        <v>&gt;</v>
      </c>
    </row>
    <row r="7" spans="1:10">
      <c r="A7" t="s">
        <v>348</v>
      </c>
      <c r="B7" s="15" t="s">
        <v>5045</v>
      </c>
      <c r="C7" s="97" t="str">
        <f t="shared" si="0"/>
        <v>CYP00007</v>
      </c>
      <c r="D7" s="97" t="str">
        <f t="shared" si="1"/>
        <v>Rejection</v>
      </c>
      <c r="E7" s="57" t="s">
        <v>5051</v>
      </c>
      <c r="F7" s="97">
        <f t="shared" si="2"/>
        <v>1</v>
      </c>
      <c r="G7" s="97">
        <f t="shared" si="3"/>
        <v>0</v>
      </c>
      <c r="H7" s="97">
        <f t="shared" si="4"/>
        <v>4</v>
      </c>
      <c r="I7">
        <f t="shared" si="5"/>
        <v>1</v>
      </c>
      <c r="J7" t="str">
        <f t="shared" si="6"/>
        <v>.</v>
      </c>
    </row>
    <row r="8" spans="1:10" ht="26.4">
      <c r="A8" t="s">
        <v>348</v>
      </c>
      <c r="B8" s="15" t="s">
        <v>5045</v>
      </c>
      <c r="C8" s="97" t="str">
        <f t="shared" si="0"/>
        <v>CYP00008</v>
      </c>
      <c r="D8" s="97" t="str">
        <f t="shared" si="1"/>
        <v>Rejection</v>
      </c>
      <c r="E8" s="54" t="s">
        <v>5052</v>
      </c>
      <c r="F8" s="97">
        <f t="shared" si="2"/>
        <v>1</v>
      </c>
      <c r="G8" s="97">
        <f t="shared" si="3"/>
        <v>0</v>
      </c>
      <c r="H8" s="97">
        <f t="shared" si="4"/>
        <v>4</v>
      </c>
      <c r="I8">
        <f t="shared" si="5"/>
        <v>1</v>
      </c>
      <c r="J8" t="str">
        <f t="shared" si="6"/>
        <v>&gt;</v>
      </c>
    </row>
    <row r="9" spans="1:10" ht="26.4">
      <c r="A9" t="s">
        <v>348</v>
      </c>
      <c r="B9" s="15" t="s">
        <v>5045</v>
      </c>
      <c r="C9" s="97" t="str">
        <f t="shared" si="0"/>
        <v>CYP00009</v>
      </c>
      <c r="D9" s="97" t="str">
        <f t="shared" si="1"/>
        <v>Warning</v>
      </c>
      <c r="E9" s="54" t="s">
        <v>5053</v>
      </c>
      <c r="F9" s="97">
        <f t="shared" si="2"/>
        <v>0</v>
      </c>
      <c r="G9" s="97">
        <f t="shared" si="3"/>
        <v>1</v>
      </c>
      <c r="H9" s="97">
        <f t="shared" si="4"/>
        <v>4</v>
      </c>
      <c r="I9">
        <f t="shared" si="5"/>
        <v>1</v>
      </c>
      <c r="J9" t="str">
        <f t="shared" si="6"/>
        <v>&gt;</v>
      </c>
    </row>
    <row r="10" spans="1:10">
      <c r="A10" t="s">
        <v>2150</v>
      </c>
      <c r="B10" s="15" t="s">
        <v>5045</v>
      </c>
      <c r="C10" s="97" t="str">
        <f t="shared" si="0"/>
        <v>CYP00010</v>
      </c>
      <c r="D10" s="97" t="str">
        <f t="shared" si="1"/>
        <v>Rejection</v>
      </c>
      <c r="E10" s="57" t="s">
        <v>5054</v>
      </c>
      <c r="F10" s="97">
        <f t="shared" si="2"/>
        <v>1</v>
      </c>
      <c r="G10" s="97">
        <f t="shared" si="3"/>
        <v>0</v>
      </c>
      <c r="H10" s="97">
        <f t="shared" si="4"/>
        <v>3</v>
      </c>
      <c r="I10">
        <f t="shared" si="5"/>
        <v>1</v>
      </c>
      <c r="J10" t="str">
        <f t="shared" si="6"/>
        <v>.</v>
      </c>
    </row>
    <row r="11" spans="1:10">
      <c r="A11" t="s">
        <v>2150</v>
      </c>
      <c r="B11" s="15" t="s">
        <v>5045</v>
      </c>
      <c r="C11" s="97" t="str">
        <f t="shared" si="0"/>
        <v>CYP00011</v>
      </c>
      <c r="D11" s="97" t="str">
        <f t="shared" si="1"/>
        <v>Rejection</v>
      </c>
      <c r="E11" s="57" t="s">
        <v>5055</v>
      </c>
      <c r="F11" s="97">
        <f t="shared" si="2"/>
        <v>1</v>
      </c>
      <c r="G11" s="97">
        <f t="shared" si="3"/>
        <v>0</v>
      </c>
      <c r="H11" s="97">
        <f t="shared" si="4"/>
        <v>3</v>
      </c>
      <c r="I11">
        <f t="shared" si="5"/>
        <v>1</v>
      </c>
      <c r="J11" t="str">
        <f t="shared" si="6"/>
        <v>.</v>
      </c>
    </row>
    <row r="12" spans="1:10" ht="26.4">
      <c r="A12" t="s">
        <v>2150</v>
      </c>
      <c r="B12" s="15" t="s">
        <v>5045</v>
      </c>
      <c r="C12" s="97" t="str">
        <f t="shared" si="0"/>
        <v>CYP00012</v>
      </c>
      <c r="D12" s="97" t="str">
        <f t="shared" si="1"/>
        <v>Rejection</v>
      </c>
      <c r="E12" s="57" t="s">
        <v>5056</v>
      </c>
      <c r="F12" s="97">
        <f t="shared" si="2"/>
        <v>1</v>
      </c>
      <c r="G12" s="97">
        <f t="shared" si="3"/>
        <v>0</v>
      </c>
      <c r="H12" s="97">
        <f t="shared" si="4"/>
        <v>3</v>
      </c>
      <c r="I12">
        <f t="shared" si="5"/>
        <v>1</v>
      </c>
      <c r="J12" t="str">
        <f t="shared" si="6"/>
        <v>&gt;</v>
      </c>
    </row>
    <row r="13" spans="1:10">
      <c r="A13" s="15" t="s">
        <v>2156</v>
      </c>
      <c r="B13" s="15" t="s">
        <v>5045</v>
      </c>
      <c r="C13" s="97" t="str">
        <f t="shared" si="0"/>
        <v>CYP00013</v>
      </c>
      <c r="D13" s="97" t="str">
        <f t="shared" si="1"/>
        <v>Rejection</v>
      </c>
      <c r="E13" s="57" t="s">
        <v>5057</v>
      </c>
      <c r="F13" s="97">
        <f t="shared" si="2"/>
        <v>1</v>
      </c>
      <c r="G13" s="97">
        <f t="shared" si="3"/>
        <v>0</v>
      </c>
      <c r="H13" s="97">
        <f t="shared" si="4"/>
        <v>3</v>
      </c>
      <c r="I13">
        <f t="shared" si="5"/>
        <v>1</v>
      </c>
      <c r="J13" t="str">
        <f t="shared" si="6"/>
        <v>.</v>
      </c>
    </row>
    <row r="14" spans="1:10">
      <c r="A14" s="15" t="s">
        <v>2156</v>
      </c>
      <c r="B14" s="15" t="s">
        <v>5045</v>
      </c>
      <c r="C14" s="97" t="str">
        <f t="shared" si="0"/>
        <v>CYP00014</v>
      </c>
      <c r="D14" s="97" t="str">
        <f t="shared" si="1"/>
        <v>Rejection</v>
      </c>
      <c r="E14" s="57" t="s">
        <v>5058</v>
      </c>
      <c r="F14" s="97">
        <f t="shared" si="2"/>
        <v>1</v>
      </c>
      <c r="G14" s="97">
        <f t="shared" si="3"/>
        <v>0</v>
      </c>
      <c r="H14" s="97">
        <f t="shared" si="4"/>
        <v>3</v>
      </c>
      <c r="I14">
        <f t="shared" si="5"/>
        <v>1</v>
      </c>
      <c r="J14" t="str">
        <f t="shared" si="6"/>
        <v>.</v>
      </c>
    </row>
    <row r="15" spans="1:10" ht="26.4">
      <c r="A15" s="15" t="s">
        <v>2156</v>
      </c>
      <c r="B15" s="15" t="s">
        <v>5045</v>
      </c>
      <c r="C15" s="97" t="str">
        <f t="shared" si="0"/>
        <v>CYP00015</v>
      </c>
      <c r="D15" s="97" t="str">
        <f t="shared" si="1"/>
        <v>Rejection</v>
      </c>
      <c r="E15" s="57" t="s">
        <v>5059</v>
      </c>
      <c r="F15" s="97">
        <f t="shared" si="2"/>
        <v>1</v>
      </c>
      <c r="G15" s="97">
        <f t="shared" si="3"/>
        <v>0</v>
      </c>
      <c r="H15" s="97">
        <f t="shared" si="4"/>
        <v>3</v>
      </c>
      <c r="I15">
        <f t="shared" si="5"/>
        <v>1</v>
      </c>
      <c r="J15" t="str">
        <f t="shared" si="6"/>
        <v>&gt;</v>
      </c>
    </row>
    <row r="16" spans="1:10">
      <c r="A16" s="15" t="s">
        <v>2161</v>
      </c>
      <c r="B16" s="15" t="s">
        <v>5045</v>
      </c>
      <c r="C16" s="97" t="str">
        <f t="shared" si="0"/>
        <v>CYP00016</v>
      </c>
      <c r="D16" s="97" t="str">
        <f t="shared" si="1"/>
        <v>Rejection</v>
      </c>
      <c r="E16" s="54" t="s">
        <v>5060</v>
      </c>
      <c r="F16" s="97">
        <f t="shared" si="2"/>
        <v>1</v>
      </c>
      <c r="G16" s="97">
        <f t="shared" si="3"/>
        <v>0</v>
      </c>
      <c r="H16" s="97">
        <f t="shared" si="4"/>
        <v>5</v>
      </c>
      <c r="I16">
        <f t="shared" si="5"/>
        <v>1</v>
      </c>
      <c r="J16" t="str">
        <f t="shared" si="6"/>
        <v>.</v>
      </c>
    </row>
    <row r="17" spans="1:11">
      <c r="A17" s="15" t="s">
        <v>2161</v>
      </c>
      <c r="B17" s="15" t="s">
        <v>5045</v>
      </c>
      <c r="C17" s="97" t="str">
        <f t="shared" si="0"/>
        <v>CYP00017</v>
      </c>
      <c r="D17" s="97" t="str">
        <f t="shared" si="1"/>
        <v>Rejection</v>
      </c>
      <c r="E17" s="54" t="s">
        <v>5061</v>
      </c>
      <c r="F17" s="97">
        <f t="shared" si="2"/>
        <v>1</v>
      </c>
      <c r="G17" s="97">
        <f t="shared" si="3"/>
        <v>0</v>
      </c>
      <c r="H17" s="97">
        <f t="shared" si="4"/>
        <v>5</v>
      </c>
      <c r="I17">
        <f t="shared" si="5"/>
        <v>1</v>
      </c>
      <c r="J17" t="str">
        <f t="shared" si="6"/>
        <v>.</v>
      </c>
    </row>
    <row r="18" spans="1:11" ht="26.4">
      <c r="A18" t="s">
        <v>348</v>
      </c>
      <c r="B18" s="15" t="s">
        <v>5045</v>
      </c>
      <c r="C18" s="97" t="str">
        <f t="shared" si="0"/>
        <v>CYP00025</v>
      </c>
      <c r="D18" s="97" t="s">
        <v>2148</v>
      </c>
      <c r="E18" s="54" t="s">
        <v>5062</v>
      </c>
      <c r="F18" s="97">
        <f t="shared" si="2"/>
        <v>0</v>
      </c>
      <c r="G18" s="97">
        <f t="shared" si="3"/>
        <v>1</v>
      </c>
      <c r="H18" s="97"/>
      <c r="I18">
        <f t="shared" si="5"/>
        <v>1</v>
      </c>
      <c r="J18" t="str">
        <f t="shared" si="6"/>
        <v>&gt;</v>
      </c>
    </row>
    <row r="19" spans="1:11" ht="26.4">
      <c r="A19" s="15" t="s">
        <v>2161</v>
      </c>
      <c r="B19" s="15" t="s">
        <v>5045</v>
      </c>
      <c r="C19" s="97" t="str">
        <f t="shared" si="0"/>
        <v>CYP00026</v>
      </c>
      <c r="D19" s="97" t="str">
        <f t="shared" ref="D19:D50" si="7">IF(F19=1,"Rejection",IF(G19=1,"Warning","?"))</f>
        <v>Rejection</v>
      </c>
      <c r="E19" s="54" t="s">
        <v>5063</v>
      </c>
      <c r="F19" s="97">
        <f t="shared" si="2"/>
        <v>1</v>
      </c>
      <c r="G19" s="97">
        <f t="shared" si="3"/>
        <v>0</v>
      </c>
      <c r="H19" s="97">
        <f t="shared" ref="H19:H50" si="8">COUNTIF($A$2:$A$726,A19)</f>
        <v>5</v>
      </c>
      <c r="I19">
        <f t="shared" si="5"/>
        <v>1</v>
      </c>
      <c r="J19" t="str">
        <f t="shared" si="6"/>
        <v>&gt;</v>
      </c>
    </row>
    <row r="20" spans="1:11" ht="26.4">
      <c r="A20" s="15" t="s">
        <v>2161</v>
      </c>
      <c r="B20" s="15" t="s">
        <v>5045</v>
      </c>
      <c r="C20" s="97" t="str">
        <f t="shared" si="0"/>
        <v>CYP00027</v>
      </c>
      <c r="D20" s="97" t="str">
        <f t="shared" si="7"/>
        <v>Warning</v>
      </c>
      <c r="E20" s="54" t="s">
        <v>5064</v>
      </c>
      <c r="F20" s="97">
        <f t="shared" si="2"/>
        <v>0</v>
      </c>
      <c r="G20" s="97">
        <f t="shared" si="3"/>
        <v>1</v>
      </c>
      <c r="H20" s="97">
        <f t="shared" si="8"/>
        <v>5</v>
      </c>
      <c r="I20">
        <f t="shared" si="5"/>
        <v>1</v>
      </c>
      <c r="J20" t="str">
        <f t="shared" si="6"/>
        <v>&gt;</v>
      </c>
    </row>
    <row r="21" spans="1:11">
      <c r="A21" s="15" t="s">
        <v>2161</v>
      </c>
      <c r="B21" s="15" t="s">
        <v>5045</v>
      </c>
      <c r="C21" s="97" t="str">
        <f t="shared" si="0"/>
        <v>CYP00028</v>
      </c>
      <c r="D21" s="97" t="str">
        <f t="shared" si="7"/>
        <v>Rejection</v>
      </c>
      <c r="E21" s="54" t="s">
        <v>5065</v>
      </c>
      <c r="F21" s="97">
        <f t="shared" si="2"/>
        <v>1</v>
      </c>
      <c r="G21" s="97">
        <f t="shared" si="3"/>
        <v>0</v>
      </c>
      <c r="H21" s="97">
        <f t="shared" si="8"/>
        <v>5</v>
      </c>
      <c r="I21">
        <f t="shared" si="5"/>
        <v>1</v>
      </c>
      <c r="J21" t="str">
        <f t="shared" si="6"/>
        <v>&gt;</v>
      </c>
    </row>
    <row r="22" spans="1:11">
      <c r="A22" t="s">
        <v>2168</v>
      </c>
      <c r="B22" s="15" t="s">
        <v>5045</v>
      </c>
      <c r="C22" s="97" t="str">
        <f t="shared" si="0"/>
        <v>CYP00029</v>
      </c>
      <c r="D22" s="97" t="str">
        <f t="shared" si="7"/>
        <v>Rejection</v>
      </c>
      <c r="E22" s="54" t="s">
        <v>5066</v>
      </c>
      <c r="F22" s="97">
        <f>(LEN(E23)-LEN(SUBSTITUTE(E23,"rejected","")))/8</f>
        <v>1</v>
      </c>
      <c r="G22" s="97">
        <f>(LEN(E23)-LEN(SUBSTITUTE(E23,"Warning","")))/7</f>
        <v>0</v>
      </c>
      <c r="H22" s="97">
        <f t="shared" si="8"/>
        <v>2</v>
      </c>
      <c r="I22">
        <f t="shared" si="5"/>
        <v>1</v>
      </c>
      <c r="J22" t="str">
        <f t="shared" si="6"/>
        <v>.</v>
      </c>
    </row>
    <row r="23" spans="1:11">
      <c r="A23" t="s">
        <v>2168</v>
      </c>
      <c r="B23" s="15" t="s">
        <v>5045</v>
      </c>
      <c r="C23" s="97" t="str">
        <f t="shared" si="0"/>
        <v>CYP00030</v>
      </c>
      <c r="D23" s="97" t="str">
        <f t="shared" si="7"/>
        <v>Rejection</v>
      </c>
      <c r="E23" s="54" t="s">
        <v>5067</v>
      </c>
      <c r="F23" s="97">
        <f>(LEN(E24)-LEN(SUBSTITUTE(E24,"rejected","")))/8</f>
        <v>1</v>
      </c>
      <c r="G23" s="97">
        <f>(LEN(E24)-LEN(SUBSTITUTE(E24,"Warning","")))/7</f>
        <v>0</v>
      </c>
      <c r="H23" s="97">
        <f t="shared" si="8"/>
        <v>2</v>
      </c>
      <c r="I23">
        <f t="shared" si="5"/>
        <v>1</v>
      </c>
      <c r="J23" t="str">
        <f t="shared" si="6"/>
        <v>.</v>
      </c>
      <c r="K23" s="42"/>
    </row>
    <row r="24" spans="1:11">
      <c r="A24" t="s">
        <v>986</v>
      </c>
      <c r="B24" s="15" t="s">
        <v>5045</v>
      </c>
      <c r="C24" s="97" t="str">
        <f t="shared" si="0"/>
        <v>CYP00104</v>
      </c>
      <c r="D24" s="97" t="str">
        <f t="shared" si="7"/>
        <v>Rejection</v>
      </c>
      <c r="E24" s="54" t="s">
        <v>988</v>
      </c>
      <c r="F24" s="97">
        <f t="shared" ref="F24:F55" si="9">(LEN(E24)-LEN(SUBSTITUTE(E24,"rejected","")))/8</f>
        <v>1</v>
      </c>
      <c r="G24" s="97">
        <f t="shared" ref="G24:G88" si="10">(LEN(E24)-LEN(SUBSTITUTE(E24,"Warning","")))/7</f>
        <v>0</v>
      </c>
      <c r="H24" s="97">
        <f t="shared" si="8"/>
        <v>2</v>
      </c>
      <c r="I24">
        <f t="shared" si="5"/>
        <v>1</v>
      </c>
      <c r="J24" t="str">
        <f t="shared" ref="J24:J30" si="11">RIGHT(E24,1)</f>
        <v>&gt;</v>
      </c>
      <c r="K24" s="95"/>
    </row>
    <row r="25" spans="1:11">
      <c r="A25" t="s">
        <v>986</v>
      </c>
      <c r="B25" s="15" t="s">
        <v>5045</v>
      </c>
      <c r="C25" s="97" t="str">
        <f t="shared" si="0"/>
        <v>CYP00105</v>
      </c>
      <c r="D25" s="97" t="str">
        <f t="shared" si="7"/>
        <v>Rejection</v>
      </c>
      <c r="E25" s="54" t="s">
        <v>5068</v>
      </c>
      <c r="F25" s="97">
        <f t="shared" si="9"/>
        <v>1</v>
      </c>
      <c r="G25" s="97">
        <f t="shared" si="10"/>
        <v>0</v>
      </c>
      <c r="H25" s="97">
        <f t="shared" si="8"/>
        <v>2</v>
      </c>
      <c r="I25">
        <f t="shared" si="5"/>
        <v>1</v>
      </c>
      <c r="J25" t="str">
        <f t="shared" si="11"/>
        <v>&gt;</v>
      </c>
      <c r="K25" s="95"/>
    </row>
    <row r="26" spans="1:11">
      <c r="A26" t="s">
        <v>547</v>
      </c>
      <c r="B26" s="15" t="s">
        <v>5045</v>
      </c>
      <c r="C26" s="97" t="str">
        <f t="shared" si="0"/>
        <v>CYP00106</v>
      </c>
      <c r="D26" s="97" t="str">
        <f t="shared" si="7"/>
        <v>Rejection</v>
      </c>
      <c r="E26" s="54" t="s">
        <v>5069</v>
      </c>
      <c r="F26" s="97">
        <f t="shared" si="9"/>
        <v>1</v>
      </c>
      <c r="G26" s="97">
        <f t="shared" si="10"/>
        <v>0</v>
      </c>
      <c r="H26" s="97">
        <f t="shared" si="8"/>
        <v>4</v>
      </c>
      <c r="I26">
        <f t="shared" si="5"/>
        <v>1</v>
      </c>
      <c r="J26" t="str">
        <f t="shared" si="11"/>
        <v>&gt;</v>
      </c>
      <c r="K26" s="95"/>
    </row>
    <row r="27" spans="1:11" ht="14.25" customHeight="1">
      <c r="A27" t="s">
        <v>547</v>
      </c>
      <c r="B27" s="15" t="s">
        <v>5045</v>
      </c>
      <c r="C27" s="97" t="str">
        <f t="shared" si="0"/>
        <v>CYP00107</v>
      </c>
      <c r="D27" s="97" t="str">
        <f t="shared" si="7"/>
        <v>Rejection</v>
      </c>
      <c r="E27" s="54" t="s">
        <v>5070</v>
      </c>
      <c r="F27" s="97">
        <f t="shared" si="9"/>
        <v>1</v>
      </c>
      <c r="G27" s="97">
        <f t="shared" si="10"/>
        <v>0</v>
      </c>
      <c r="H27" s="97">
        <f t="shared" si="8"/>
        <v>4</v>
      </c>
      <c r="I27">
        <f t="shared" si="5"/>
        <v>1</v>
      </c>
      <c r="J27" t="str">
        <f t="shared" si="11"/>
        <v>&gt;</v>
      </c>
      <c r="K27" s="95"/>
    </row>
    <row r="28" spans="1:11" ht="26.4">
      <c r="A28" t="s">
        <v>547</v>
      </c>
      <c r="B28" s="15" t="s">
        <v>5045</v>
      </c>
      <c r="C28" s="97" t="str">
        <f t="shared" si="0"/>
        <v>CYP00108</v>
      </c>
      <c r="D28" s="97" t="str">
        <f t="shared" si="7"/>
        <v>Warning</v>
      </c>
      <c r="E28" s="147" t="s">
        <v>5071</v>
      </c>
      <c r="F28" s="97">
        <f t="shared" si="9"/>
        <v>0</v>
      </c>
      <c r="G28" s="97">
        <f t="shared" si="10"/>
        <v>1</v>
      </c>
      <c r="H28" s="97">
        <f t="shared" si="8"/>
        <v>4</v>
      </c>
      <c r="I28">
        <f t="shared" si="5"/>
        <v>1</v>
      </c>
      <c r="J28" t="str">
        <f t="shared" si="11"/>
        <v>&gt;</v>
      </c>
      <c r="K28" s="95"/>
    </row>
    <row r="29" spans="1:11" ht="28.5" customHeight="1">
      <c r="A29" t="s">
        <v>107</v>
      </c>
      <c r="B29" s="15" t="s">
        <v>5045</v>
      </c>
      <c r="C29" s="97" t="str">
        <f t="shared" si="0"/>
        <v>CYP00109</v>
      </c>
      <c r="D29" s="97" t="str">
        <f t="shared" si="7"/>
        <v>Rejection</v>
      </c>
      <c r="E29" s="54" t="s">
        <v>5072</v>
      </c>
      <c r="F29" s="97">
        <f t="shared" si="9"/>
        <v>1</v>
      </c>
      <c r="G29" s="97">
        <f t="shared" si="10"/>
        <v>0</v>
      </c>
      <c r="H29" s="97">
        <f t="shared" si="8"/>
        <v>2</v>
      </c>
      <c r="I29">
        <f t="shared" si="5"/>
        <v>1</v>
      </c>
      <c r="J29" t="str">
        <f t="shared" si="11"/>
        <v>&gt;</v>
      </c>
      <c r="K29" s="95"/>
    </row>
    <row r="30" spans="1:11" ht="39.6">
      <c r="A30" t="s">
        <v>107</v>
      </c>
      <c r="B30" s="15" t="s">
        <v>5045</v>
      </c>
      <c r="C30" s="97" t="str">
        <f t="shared" si="0"/>
        <v>CYP00110</v>
      </c>
      <c r="D30" s="97" t="str">
        <f t="shared" si="7"/>
        <v>Warning</v>
      </c>
      <c r="E30" s="54" t="s">
        <v>5073</v>
      </c>
      <c r="F30" s="97">
        <f t="shared" si="9"/>
        <v>0</v>
      </c>
      <c r="G30" s="97">
        <f t="shared" si="10"/>
        <v>1</v>
      </c>
      <c r="H30" s="97">
        <f t="shared" si="8"/>
        <v>2</v>
      </c>
      <c r="I30">
        <f t="shared" si="5"/>
        <v>1</v>
      </c>
      <c r="J30" t="str">
        <f t="shared" si="11"/>
        <v>&gt;</v>
      </c>
      <c r="K30" s="95"/>
    </row>
    <row r="31" spans="1:11">
      <c r="A31" s="15" t="s">
        <v>5074</v>
      </c>
      <c r="B31" t="s">
        <v>65</v>
      </c>
      <c r="C31" s="97" t="str">
        <f>LEFT(E31,9)</f>
        <v>CYP001100</v>
      </c>
      <c r="D31" s="97" t="str">
        <f t="shared" si="7"/>
        <v>Rejection</v>
      </c>
      <c r="E31" s="57" t="s">
        <v>5075</v>
      </c>
      <c r="F31" s="97">
        <f t="shared" si="9"/>
        <v>1</v>
      </c>
      <c r="G31" s="97">
        <f t="shared" si="10"/>
        <v>0</v>
      </c>
      <c r="H31" s="97">
        <f t="shared" si="8"/>
        <v>3</v>
      </c>
      <c r="I31">
        <f t="shared" si="5"/>
        <v>1</v>
      </c>
    </row>
    <row r="32" spans="1:11" ht="39.6">
      <c r="A32" t="s">
        <v>297</v>
      </c>
      <c r="B32" s="15" t="s">
        <v>5045</v>
      </c>
      <c r="C32" s="97" t="str">
        <f>LEFT(E32,9)</f>
        <v>CYP001101</v>
      </c>
      <c r="D32" s="97" t="str">
        <f t="shared" si="7"/>
        <v>Warning</v>
      </c>
      <c r="E32" s="54" t="s">
        <v>5076</v>
      </c>
      <c r="F32" s="97">
        <f t="shared" si="9"/>
        <v>0</v>
      </c>
      <c r="G32" s="97">
        <f t="shared" si="10"/>
        <v>1</v>
      </c>
      <c r="H32" s="97">
        <f t="shared" si="8"/>
        <v>4</v>
      </c>
      <c r="I32">
        <f t="shared" si="5"/>
        <v>1</v>
      </c>
      <c r="J32" t="str">
        <f t="shared" ref="J32:J65" si="12">RIGHT(E32,1)</f>
        <v>&gt;</v>
      </c>
      <c r="K32" s="95"/>
    </row>
    <row r="33" spans="1:13" ht="28.5" customHeight="1">
      <c r="A33" t="s">
        <v>2361</v>
      </c>
      <c r="B33" s="15" t="s">
        <v>5045</v>
      </c>
      <c r="C33" s="97" t="str">
        <f>LEFT(E33,9)</f>
        <v>CYP001103</v>
      </c>
      <c r="D33" s="97" t="str">
        <f t="shared" si="7"/>
        <v>Warning</v>
      </c>
      <c r="E33" s="54" t="s">
        <v>5077</v>
      </c>
      <c r="F33" s="97">
        <f t="shared" si="9"/>
        <v>0</v>
      </c>
      <c r="G33" s="97">
        <f t="shared" si="10"/>
        <v>1</v>
      </c>
      <c r="H33" s="97">
        <f t="shared" si="8"/>
        <v>2</v>
      </c>
      <c r="I33">
        <f t="shared" si="5"/>
        <v>1</v>
      </c>
      <c r="J33" t="str">
        <f t="shared" si="12"/>
        <v>&gt;</v>
      </c>
      <c r="K33" s="95"/>
    </row>
    <row r="34" spans="1:13" ht="26.4">
      <c r="A34" t="s">
        <v>272</v>
      </c>
      <c r="B34" s="15" t="s">
        <v>5045</v>
      </c>
      <c r="C34" s="97" t="str">
        <f>LEFT(E34,9)</f>
        <v>CYP001104</v>
      </c>
      <c r="D34" s="97" t="str">
        <f t="shared" si="7"/>
        <v>Warning</v>
      </c>
      <c r="E34" s="57" t="s">
        <v>5078</v>
      </c>
      <c r="F34" s="97">
        <f t="shared" si="9"/>
        <v>0</v>
      </c>
      <c r="G34" s="97">
        <f t="shared" si="10"/>
        <v>1</v>
      </c>
      <c r="H34" s="97">
        <f t="shared" si="8"/>
        <v>2</v>
      </c>
      <c r="I34">
        <f t="shared" si="5"/>
        <v>1</v>
      </c>
      <c r="J34" t="str">
        <f t="shared" si="12"/>
        <v>&gt;</v>
      </c>
      <c r="K34" s="95"/>
    </row>
    <row r="35" spans="1:13">
      <c r="A35" t="s">
        <v>2332</v>
      </c>
      <c r="B35" s="15" t="s">
        <v>5045</v>
      </c>
      <c r="C35" s="97" t="str">
        <f t="shared" ref="C35:C82" si="13">LEFT(E35,8)</f>
        <v>CYP00111</v>
      </c>
      <c r="D35" s="97" t="str">
        <f t="shared" si="7"/>
        <v>Warning</v>
      </c>
      <c r="E35" s="54" t="s">
        <v>5079</v>
      </c>
      <c r="F35" s="97">
        <f t="shared" si="9"/>
        <v>0</v>
      </c>
      <c r="G35" s="97">
        <f t="shared" si="10"/>
        <v>1</v>
      </c>
      <c r="H35" s="97">
        <f t="shared" si="8"/>
        <v>1</v>
      </c>
      <c r="I35">
        <f t="shared" si="5"/>
        <v>1</v>
      </c>
      <c r="J35" t="str">
        <f t="shared" si="12"/>
        <v>&gt;</v>
      </c>
      <c r="K35" s="95"/>
    </row>
    <row r="36" spans="1:13" ht="26.4">
      <c r="A36" t="s">
        <v>712</v>
      </c>
      <c r="B36" s="15" t="s">
        <v>5045</v>
      </c>
      <c r="C36" s="97" t="str">
        <f t="shared" si="13"/>
        <v>CYP00115</v>
      </c>
      <c r="D36" s="97" t="str">
        <f t="shared" si="7"/>
        <v>Rejection</v>
      </c>
      <c r="E36" s="57" t="s">
        <v>5080</v>
      </c>
      <c r="F36" s="97">
        <f t="shared" si="9"/>
        <v>1</v>
      </c>
      <c r="G36" s="97">
        <f t="shared" si="10"/>
        <v>0</v>
      </c>
      <c r="H36" s="97">
        <f t="shared" si="8"/>
        <v>5</v>
      </c>
      <c r="I36">
        <f t="shared" si="5"/>
        <v>1</v>
      </c>
      <c r="J36" t="str">
        <f t="shared" si="12"/>
        <v>&gt;</v>
      </c>
      <c r="K36" s="95"/>
    </row>
    <row r="37" spans="1:13" ht="26.4">
      <c r="A37" t="s">
        <v>712</v>
      </c>
      <c r="B37" s="15" t="s">
        <v>5045</v>
      </c>
      <c r="C37" s="97" t="str">
        <f t="shared" si="13"/>
        <v>CYP00116</v>
      </c>
      <c r="D37" s="97" t="str">
        <f t="shared" si="7"/>
        <v>Warning</v>
      </c>
      <c r="E37" s="57" t="s">
        <v>5081</v>
      </c>
      <c r="F37" s="97">
        <f t="shared" si="9"/>
        <v>0</v>
      </c>
      <c r="G37" s="97">
        <f t="shared" si="10"/>
        <v>1</v>
      </c>
      <c r="H37" s="97">
        <f t="shared" si="8"/>
        <v>5</v>
      </c>
      <c r="I37">
        <f t="shared" si="5"/>
        <v>1</v>
      </c>
      <c r="J37" t="str">
        <f t="shared" si="12"/>
        <v>&gt;</v>
      </c>
      <c r="K37" s="95"/>
    </row>
    <row r="38" spans="1:13" ht="26.4">
      <c r="A38" t="s">
        <v>712</v>
      </c>
      <c r="B38" s="15" t="s">
        <v>5045</v>
      </c>
      <c r="C38" s="97" t="str">
        <f t="shared" si="13"/>
        <v>CYP00117</v>
      </c>
      <c r="D38" s="97" t="str">
        <f t="shared" si="7"/>
        <v>Warning</v>
      </c>
      <c r="E38" s="57" t="s">
        <v>715</v>
      </c>
      <c r="F38" s="97">
        <f t="shared" si="9"/>
        <v>0</v>
      </c>
      <c r="G38" s="97">
        <f t="shared" si="10"/>
        <v>1</v>
      </c>
      <c r="H38" s="97">
        <f t="shared" si="8"/>
        <v>5</v>
      </c>
      <c r="I38">
        <f t="shared" si="5"/>
        <v>1</v>
      </c>
      <c r="J38" t="str">
        <f t="shared" si="12"/>
        <v>&gt;</v>
      </c>
      <c r="K38" s="95"/>
    </row>
    <row r="39" spans="1:13" ht="26.4">
      <c r="A39" t="s">
        <v>712</v>
      </c>
      <c r="B39" s="15" t="s">
        <v>5045</v>
      </c>
      <c r="C39" s="97" t="str">
        <f t="shared" si="13"/>
        <v>CYP00118</v>
      </c>
      <c r="D39" s="97" t="str">
        <f t="shared" si="7"/>
        <v>Warning</v>
      </c>
      <c r="E39" s="1" t="s">
        <v>717</v>
      </c>
      <c r="F39" s="97">
        <f t="shared" si="9"/>
        <v>0</v>
      </c>
      <c r="G39" s="97">
        <f t="shared" si="10"/>
        <v>1</v>
      </c>
      <c r="H39" s="97">
        <f t="shared" si="8"/>
        <v>5</v>
      </c>
      <c r="I39">
        <f t="shared" si="5"/>
        <v>1</v>
      </c>
      <c r="J39" t="str">
        <f t="shared" si="12"/>
        <v>&gt;</v>
      </c>
      <c r="K39" s="95">
        <f>LEN(E39)</f>
        <v>138</v>
      </c>
      <c r="L39">
        <f>LEN(J39)</f>
        <v>1</v>
      </c>
      <c r="M39">
        <f>L39-K39</f>
        <v>-137</v>
      </c>
    </row>
    <row r="40" spans="1:13" ht="26.4">
      <c r="A40" t="s">
        <v>712</v>
      </c>
      <c r="B40" s="15" t="s">
        <v>5045</v>
      </c>
      <c r="C40" s="97" t="str">
        <f t="shared" si="13"/>
        <v>CYP00119</v>
      </c>
      <c r="D40" s="97" t="str">
        <f t="shared" si="7"/>
        <v>Warning</v>
      </c>
      <c r="E40" s="1" t="s">
        <v>719</v>
      </c>
      <c r="F40" s="97">
        <f t="shared" si="9"/>
        <v>0</v>
      </c>
      <c r="G40" s="97">
        <f t="shared" si="10"/>
        <v>1</v>
      </c>
      <c r="H40" s="97">
        <f t="shared" si="8"/>
        <v>5</v>
      </c>
      <c r="I40">
        <f t="shared" si="5"/>
        <v>1</v>
      </c>
      <c r="J40" t="str">
        <f t="shared" si="12"/>
        <v>&gt;</v>
      </c>
      <c r="K40" s="95"/>
    </row>
    <row r="41" spans="1:13" ht="32.85" customHeight="1">
      <c r="A41" t="s">
        <v>276</v>
      </c>
      <c r="B41" s="15" t="s">
        <v>5045</v>
      </c>
      <c r="C41" s="97" t="str">
        <f t="shared" si="13"/>
        <v>CYP00125</v>
      </c>
      <c r="D41" s="97" t="str">
        <f t="shared" si="7"/>
        <v>Rejection</v>
      </c>
      <c r="E41" s="57" t="s">
        <v>5082</v>
      </c>
      <c r="F41" s="97">
        <f t="shared" si="9"/>
        <v>1</v>
      </c>
      <c r="G41" s="97">
        <f t="shared" si="10"/>
        <v>0</v>
      </c>
      <c r="H41" s="97">
        <f t="shared" si="8"/>
        <v>3</v>
      </c>
      <c r="I41">
        <f t="shared" si="5"/>
        <v>1</v>
      </c>
      <c r="J41" t="str">
        <f t="shared" si="12"/>
        <v>&gt;</v>
      </c>
      <c r="K41" s="99"/>
    </row>
    <row r="42" spans="1:13" ht="28.5" customHeight="1">
      <c r="A42" t="s">
        <v>276</v>
      </c>
      <c r="B42" s="15" t="s">
        <v>5045</v>
      </c>
      <c r="C42" s="97" t="str">
        <f t="shared" si="13"/>
        <v>CYP00126</v>
      </c>
      <c r="D42" s="97" t="str">
        <f t="shared" si="7"/>
        <v>Warning</v>
      </c>
      <c r="E42" s="57" t="s">
        <v>5083</v>
      </c>
      <c r="F42" s="97">
        <f t="shared" si="9"/>
        <v>0</v>
      </c>
      <c r="G42" s="97">
        <f t="shared" si="10"/>
        <v>1</v>
      </c>
      <c r="H42" s="97">
        <f t="shared" si="8"/>
        <v>3</v>
      </c>
      <c r="I42">
        <f t="shared" si="5"/>
        <v>1</v>
      </c>
      <c r="J42" t="str">
        <f t="shared" si="12"/>
        <v>&gt;</v>
      </c>
      <c r="K42" s="95"/>
    </row>
    <row r="43" spans="1:13">
      <c r="A43" t="s">
        <v>101</v>
      </c>
      <c r="B43" s="15" t="s">
        <v>5045</v>
      </c>
      <c r="C43" s="97" t="str">
        <f t="shared" si="13"/>
        <v>CYP00127</v>
      </c>
      <c r="D43" s="97" t="str">
        <f t="shared" si="7"/>
        <v>Rejection</v>
      </c>
      <c r="E43" s="54" t="s">
        <v>5084</v>
      </c>
      <c r="F43" s="97">
        <f t="shared" si="9"/>
        <v>1</v>
      </c>
      <c r="G43" s="97">
        <f t="shared" si="10"/>
        <v>0</v>
      </c>
      <c r="H43" s="97">
        <f t="shared" si="8"/>
        <v>2</v>
      </c>
      <c r="I43">
        <f t="shared" si="5"/>
        <v>1</v>
      </c>
      <c r="J43" t="str">
        <f t="shared" si="12"/>
        <v>&gt;</v>
      </c>
      <c r="K43" s="95"/>
    </row>
    <row r="44" spans="1:13" ht="16.350000000000001" customHeight="1">
      <c r="A44" t="s">
        <v>101</v>
      </c>
      <c r="B44" s="15" t="s">
        <v>5045</v>
      </c>
      <c r="C44" s="97" t="str">
        <f t="shared" si="13"/>
        <v>CYP00128</v>
      </c>
      <c r="D44" s="97" t="str">
        <f t="shared" si="7"/>
        <v>Warning</v>
      </c>
      <c r="E44" s="57" t="s">
        <v>5085</v>
      </c>
      <c r="F44" s="97">
        <f t="shared" si="9"/>
        <v>0</v>
      </c>
      <c r="G44" s="97">
        <f t="shared" si="10"/>
        <v>1</v>
      </c>
      <c r="H44" s="97">
        <f t="shared" si="8"/>
        <v>2</v>
      </c>
      <c r="I44">
        <f t="shared" si="5"/>
        <v>1</v>
      </c>
      <c r="J44" t="str">
        <f t="shared" si="12"/>
        <v>&gt;</v>
      </c>
      <c r="K44" s="42"/>
    </row>
    <row r="45" spans="1:13" ht="16.350000000000001" customHeight="1">
      <c r="A45" t="s">
        <v>96</v>
      </c>
      <c r="B45" s="15" t="s">
        <v>5045</v>
      </c>
      <c r="C45" s="97" t="str">
        <f>LEFT(E45,9)</f>
        <v>CYP001106</v>
      </c>
      <c r="D45" s="97" t="str">
        <f t="shared" si="7"/>
        <v>Rejection</v>
      </c>
      <c r="E45" s="57" t="s">
        <v>5086</v>
      </c>
      <c r="F45" s="97">
        <f t="shared" si="9"/>
        <v>1</v>
      </c>
      <c r="G45" s="97">
        <f t="shared" si="10"/>
        <v>0</v>
      </c>
      <c r="H45" s="97">
        <f t="shared" si="8"/>
        <v>2</v>
      </c>
      <c r="I45">
        <f t="shared" si="5"/>
        <v>1</v>
      </c>
      <c r="J45" t="str">
        <f t="shared" si="12"/>
        <v>&gt;</v>
      </c>
      <c r="K45" s="42"/>
    </row>
    <row r="46" spans="1:13" ht="28.35" customHeight="1">
      <c r="A46" t="s">
        <v>96</v>
      </c>
      <c r="B46" s="15" t="s">
        <v>5045</v>
      </c>
      <c r="C46" s="97" t="str">
        <f>LEFT(E46,9)</f>
        <v>CYP001107</v>
      </c>
      <c r="D46" s="97" t="str">
        <f t="shared" ref="D46" si="14">IF(F46=1,"Rejection",IF(G46=1,"Warning","?"))</f>
        <v>Warning</v>
      </c>
      <c r="E46" s="57" t="s">
        <v>5087</v>
      </c>
      <c r="F46" s="97">
        <f t="shared" ref="F46" si="15">(LEN(E46)-LEN(SUBSTITUTE(E46,"rejected","")))/8</f>
        <v>0</v>
      </c>
      <c r="G46" s="97">
        <f t="shared" ref="G46" si="16">(LEN(E46)-LEN(SUBSTITUTE(E46,"Warning","")))/7</f>
        <v>1</v>
      </c>
      <c r="H46" s="97">
        <f t="shared" si="8"/>
        <v>2</v>
      </c>
      <c r="I46">
        <f t="shared" si="5"/>
        <v>1</v>
      </c>
      <c r="K46" s="42"/>
    </row>
    <row r="47" spans="1:13">
      <c r="A47" t="s">
        <v>280</v>
      </c>
      <c r="B47" s="15" t="s">
        <v>5045</v>
      </c>
      <c r="C47" s="97" t="str">
        <f t="shared" si="13"/>
        <v>CYP00129</v>
      </c>
      <c r="D47" s="97" t="str">
        <f t="shared" si="7"/>
        <v>Rejection</v>
      </c>
      <c r="E47" s="54" t="s">
        <v>5088</v>
      </c>
      <c r="F47" s="97">
        <f t="shared" si="9"/>
        <v>1</v>
      </c>
      <c r="G47" s="97">
        <f t="shared" si="10"/>
        <v>0</v>
      </c>
      <c r="H47" s="97">
        <f t="shared" si="8"/>
        <v>2</v>
      </c>
      <c r="I47">
        <f t="shared" si="5"/>
        <v>1</v>
      </c>
      <c r="J47" t="str">
        <f t="shared" si="12"/>
        <v>&gt;</v>
      </c>
      <c r="K47" s="95"/>
    </row>
    <row r="48" spans="1:13" ht="26.4">
      <c r="A48" t="s">
        <v>280</v>
      </c>
      <c r="B48" s="15" t="s">
        <v>5045</v>
      </c>
      <c r="C48" s="97" t="str">
        <f t="shared" si="13"/>
        <v>CYP00130</v>
      </c>
      <c r="D48" s="97" t="str">
        <f t="shared" si="7"/>
        <v>Warning</v>
      </c>
      <c r="E48" s="54" t="s">
        <v>5089</v>
      </c>
      <c r="F48" s="97">
        <f t="shared" si="9"/>
        <v>0</v>
      </c>
      <c r="G48" s="97">
        <f t="shared" si="10"/>
        <v>1</v>
      </c>
      <c r="H48" s="97">
        <f t="shared" si="8"/>
        <v>2</v>
      </c>
      <c r="I48">
        <f t="shared" si="5"/>
        <v>1</v>
      </c>
      <c r="J48" t="str">
        <f t="shared" si="12"/>
        <v>&gt;</v>
      </c>
      <c r="K48" s="42"/>
    </row>
    <row r="49" spans="1:13">
      <c r="A49" t="s">
        <v>284</v>
      </c>
      <c r="B49" s="15" t="s">
        <v>5045</v>
      </c>
      <c r="C49" s="97" t="str">
        <f t="shared" si="13"/>
        <v>CYP00131</v>
      </c>
      <c r="D49" s="97" t="str">
        <f t="shared" si="7"/>
        <v>Rejection</v>
      </c>
      <c r="E49" s="54" t="s">
        <v>5090</v>
      </c>
      <c r="F49" s="97">
        <f t="shared" si="9"/>
        <v>1</v>
      </c>
      <c r="G49" s="97">
        <f t="shared" si="10"/>
        <v>0</v>
      </c>
      <c r="H49" s="97">
        <f t="shared" si="8"/>
        <v>4</v>
      </c>
      <c r="I49">
        <f t="shared" si="5"/>
        <v>1</v>
      </c>
      <c r="J49" t="str">
        <f t="shared" si="12"/>
        <v>&gt;</v>
      </c>
      <c r="K49" s="95"/>
    </row>
    <row r="50" spans="1:13" ht="26.4">
      <c r="A50" t="s">
        <v>284</v>
      </c>
      <c r="B50" s="15" t="s">
        <v>5045</v>
      </c>
      <c r="C50" s="97" t="str">
        <f t="shared" si="13"/>
        <v>CYP00132</v>
      </c>
      <c r="D50" s="97" t="str">
        <f t="shared" si="7"/>
        <v>Warning</v>
      </c>
      <c r="E50" s="57" t="s">
        <v>5091</v>
      </c>
      <c r="F50" s="97">
        <f t="shared" si="9"/>
        <v>0</v>
      </c>
      <c r="G50" s="97">
        <f t="shared" si="10"/>
        <v>1</v>
      </c>
      <c r="H50" s="97">
        <f t="shared" si="8"/>
        <v>4</v>
      </c>
      <c r="I50">
        <f t="shared" si="5"/>
        <v>1</v>
      </c>
      <c r="J50" t="str">
        <f t="shared" si="12"/>
        <v>&gt;</v>
      </c>
      <c r="K50" s="42"/>
    </row>
    <row r="51" spans="1:13" ht="13.5" customHeight="1">
      <c r="A51" t="s">
        <v>289</v>
      </c>
      <c r="B51" s="15" t="s">
        <v>5045</v>
      </c>
      <c r="C51" s="97" t="str">
        <f t="shared" si="13"/>
        <v>CYP00133</v>
      </c>
      <c r="D51" s="97" t="str">
        <f t="shared" ref="D51:D82" si="17">IF(F51=1,"Rejection",IF(G51=1,"Warning","?"))</f>
        <v>Rejection</v>
      </c>
      <c r="E51" s="1" t="s">
        <v>5092</v>
      </c>
      <c r="F51" s="97">
        <f t="shared" si="9"/>
        <v>1</v>
      </c>
      <c r="G51" s="97">
        <f t="shared" si="10"/>
        <v>0</v>
      </c>
      <c r="H51" s="97">
        <f t="shared" ref="H51:H82" si="18">COUNTIF($A$2:$A$726,A51)</f>
        <v>4</v>
      </c>
      <c r="I51">
        <f t="shared" si="5"/>
        <v>1</v>
      </c>
      <c r="J51" t="str">
        <f t="shared" si="12"/>
        <v>&gt;</v>
      </c>
      <c r="K51" s="95">
        <f>LEN(E51)</f>
        <v>146</v>
      </c>
      <c r="L51">
        <f>LEN(J51)</f>
        <v>1</v>
      </c>
      <c r="M51">
        <f>L51-K51</f>
        <v>-145</v>
      </c>
    </row>
    <row r="52" spans="1:13" ht="26.4">
      <c r="A52" t="s">
        <v>289</v>
      </c>
      <c r="B52" s="15" t="s">
        <v>5045</v>
      </c>
      <c r="C52" s="97" t="str">
        <f t="shared" si="13"/>
        <v>CYP00134</v>
      </c>
      <c r="D52" s="97" t="str">
        <f t="shared" si="17"/>
        <v>Warning</v>
      </c>
      <c r="E52" s="57" t="s">
        <v>721</v>
      </c>
      <c r="F52" s="97">
        <f t="shared" si="9"/>
        <v>0</v>
      </c>
      <c r="G52" s="97">
        <f t="shared" si="10"/>
        <v>1</v>
      </c>
      <c r="H52" s="97">
        <f t="shared" si="18"/>
        <v>4</v>
      </c>
      <c r="I52">
        <f t="shared" si="5"/>
        <v>1</v>
      </c>
      <c r="J52" t="str">
        <f t="shared" si="12"/>
        <v>&gt;</v>
      </c>
      <c r="K52" s="42"/>
    </row>
    <row r="53" spans="1:13">
      <c r="A53" t="s">
        <v>2522</v>
      </c>
      <c r="B53" s="15" t="s">
        <v>5045</v>
      </c>
      <c r="C53" s="97" t="str">
        <f t="shared" si="13"/>
        <v>CYP00135</v>
      </c>
      <c r="D53" s="97" t="str">
        <f t="shared" si="17"/>
        <v>Rejection</v>
      </c>
      <c r="E53" s="57" t="s">
        <v>5093</v>
      </c>
      <c r="F53" s="97">
        <f t="shared" si="9"/>
        <v>1</v>
      </c>
      <c r="G53" s="97">
        <f t="shared" si="10"/>
        <v>0</v>
      </c>
      <c r="H53" s="97">
        <f t="shared" si="18"/>
        <v>2</v>
      </c>
      <c r="I53">
        <f t="shared" si="5"/>
        <v>1</v>
      </c>
      <c r="J53" t="str">
        <f t="shared" si="12"/>
        <v>&gt;</v>
      </c>
      <c r="K53" s="42"/>
    </row>
    <row r="54" spans="1:13" ht="26.4">
      <c r="A54" t="s">
        <v>2522</v>
      </c>
      <c r="B54" s="15" t="s">
        <v>5045</v>
      </c>
      <c r="C54" s="97" t="str">
        <f t="shared" si="13"/>
        <v>CYP00136</v>
      </c>
      <c r="D54" s="97" t="str">
        <f t="shared" si="17"/>
        <v>Warning</v>
      </c>
      <c r="E54" s="57" t="s">
        <v>5094</v>
      </c>
      <c r="F54" s="97">
        <f t="shared" si="9"/>
        <v>0</v>
      </c>
      <c r="G54" s="97">
        <f t="shared" si="10"/>
        <v>1</v>
      </c>
      <c r="H54" s="97">
        <f t="shared" si="18"/>
        <v>2</v>
      </c>
      <c r="I54">
        <f t="shared" si="5"/>
        <v>1</v>
      </c>
      <c r="J54" t="str">
        <f t="shared" si="12"/>
        <v>&gt;</v>
      </c>
      <c r="K54" s="95"/>
    </row>
    <row r="55" spans="1:13">
      <c r="A55" t="s">
        <v>2551</v>
      </c>
      <c r="B55" s="15" t="s">
        <v>5045</v>
      </c>
      <c r="C55" s="97" t="str">
        <f t="shared" si="13"/>
        <v>CYP00137</v>
      </c>
      <c r="D55" s="97" t="str">
        <f t="shared" si="17"/>
        <v>Rejection</v>
      </c>
      <c r="E55" s="54" t="s">
        <v>5095</v>
      </c>
      <c r="F55" s="97">
        <f t="shared" si="9"/>
        <v>1</v>
      </c>
      <c r="G55" s="97">
        <f t="shared" si="10"/>
        <v>0</v>
      </c>
      <c r="H55" s="97">
        <f t="shared" si="18"/>
        <v>5</v>
      </c>
      <c r="I55">
        <f t="shared" si="5"/>
        <v>1</v>
      </c>
      <c r="J55" t="str">
        <f t="shared" si="12"/>
        <v>&gt;</v>
      </c>
      <c r="K55" s="42"/>
    </row>
    <row r="56" spans="1:13" ht="26.4">
      <c r="A56" t="s">
        <v>2551</v>
      </c>
      <c r="B56" s="15" t="s">
        <v>5045</v>
      </c>
      <c r="C56" s="97" t="str">
        <f t="shared" si="13"/>
        <v>CYP00138</v>
      </c>
      <c r="D56" s="97" t="str">
        <f t="shared" si="17"/>
        <v>Rejection</v>
      </c>
      <c r="E56" s="54" t="s">
        <v>5096</v>
      </c>
      <c r="F56" s="97">
        <f t="shared" ref="F56:F88" si="19">(LEN(E56)-LEN(SUBSTITUTE(E56,"rejected","")))/8</f>
        <v>1</v>
      </c>
      <c r="G56" s="97">
        <f t="shared" si="10"/>
        <v>0</v>
      </c>
      <c r="H56" s="97">
        <f t="shared" si="18"/>
        <v>5</v>
      </c>
      <c r="I56">
        <f t="shared" si="5"/>
        <v>1</v>
      </c>
      <c r="J56" t="str">
        <f t="shared" si="12"/>
        <v>&gt;</v>
      </c>
      <c r="K56" s="95"/>
    </row>
    <row r="57" spans="1:13" ht="26.4">
      <c r="A57" t="s">
        <v>2551</v>
      </c>
      <c r="B57" s="15" t="s">
        <v>5045</v>
      </c>
      <c r="C57" s="97" t="str">
        <f t="shared" si="13"/>
        <v>CYP00139</v>
      </c>
      <c r="D57" s="97" t="str">
        <f t="shared" si="17"/>
        <v>Warning</v>
      </c>
      <c r="E57" s="54" t="s">
        <v>5097</v>
      </c>
      <c r="F57" s="97">
        <f t="shared" si="19"/>
        <v>0</v>
      </c>
      <c r="G57" s="97">
        <f t="shared" si="10"/>
        <v>1</v>
      </c>
      <c r="H57" s="97">
        <f t="shared" si="18"/>
        <v>5</v>
      </c>
      <c r="I57">
        <f t="shared" si="5"/>
        <v>1</v>
      </c>
      <c r="J57" t="str">
        <f t="shared" si="12"/>
        <v>&gt;</v>
      </c>
      <c r="K57" s="95"/>
    </row>
    <row r="58" spans="1:13" ht="26.4">
      <c r="A58" t="s">
        <v>293</v>
      </c>
      <c r="B58" s="15" t="s">
        <v>5045</v>
      </c>
      <c r="C58" s="97" t="str">
        <f t="shared" si="13"/>
        <v>CYP00140</v>
      </c>
      <c r="D58" s="97" t="str">
        <f t="shared" si="17"/>
        <v>Rejection</v>
      </c>
      <c r="E58" s="54" t="s">
        <v>5098</v>
      </c>
      <c r="F58" s="97">
        <f t="shared" si="19"/>
        <v>1</v>
      </c>
      <c r="G58" s="97">
        <f t="shared" si="10"/>
        <v>0</v>
      </c>
      <c r="H58" s="97">
        <f t="shared" si="18"/>
        <v>2</v>
      </c>
      <c r="I58">
        <f t="shared" si="5"/>
        <v>1</v>
      </c>
      <c r="J58" t="str">
        <f t="shared" si="12"/>
        <v>&gt;</v>
      </c>
      <c r="K58" s="95"/>
    </row>
    <row r="59" spans="1:13" ht="26.4">
      <c r="A59" t="s">
        <v>293</v>
      </c>
      <c r="B59" s="15" t="s">
        <v>5045</v>
      </c>
      <c r="C59" s="97" t="str">
        <f t="shared" si="13"/>
        <v>CYP00141</v>
      </c>
      <c r="D59" s="97" t="str">
        <f t="shared" si="17"/>
        <v>Warning</v>
      </c>
      <c r="E59" s="54" t="s">
        <v>5099</v>
      </c>
      <c r="F59" s="97">
        <f t="shared" si="19"/>
        <v>0</v>
      </c>
      <c r="G59" s="97">
        <f t="shared" si="10"/>
        <v>1</v>
      </c>
      <c r="H59" s="97">
        <f t="shared" si="18"/>
        <v>2</v>
      </c>
      <c r="I59">
        <f t="shared" si="5"/>
        <v>1</v>
      </c>
      <c r="J59" t="str">
        <f t="shared" si="12"/>
        <v>&gt;</v>
      </c>
      <c r="K59" s="95"/>
    </row>
    <row r="60" spans="1:13">
      <c r="A60" t="s">
        <v>2557</v>
      </c>
      <c r="B60" s="15" t="s">
        <v>5045</v>
      </c>
      <c r="C60" s="97" t="str">
        <f t="shared" si="13"/>
        <v>CYP00142</v>
      </c>
      <c r="D60" s="97" t="str">
        <f t="shared" si="17"/>
        <v>Rejection</v>
      </c>
      <c r="E60" s="54" t="s">
        <v>5100</v>
      </c>
      <c r="F60" s="97">
        <f t="shared" si="19"/>
        <v>1</v>
      </c>
      <c r="G60" s="97">
        <f t="shared" si="10"/>
        <v>0</v>
      </c>
      <c r="H60" s="97">
        <f t="shared" si="18"/>
        <v>4</v>
      </c>
      <c r="I60">
        <f t="shared" si="5"/>
        <v>1</v>
      </c>
      <c r="J60" t="str">
        <f t="shared" si="12"/>
        <v>&gt;</v>
      </c>
      <c r="K60" s="95"/>
    </row>
    <row r="61" spans="1:13" ht="26.4">
      <c r="A61" t="s">
        <v>2557</v>
      </c>
      <c r="B61" s="15" t="s">
        <v>5045</v>
      </c>
      <c r="C61" s="97" t="str">
        <f t="shared" si="13"/>
        <v>CYP00143</v>
      </c>
      <c r="D61" s="97" t="str">
        <f t="shared" si="17"/>
        <v>Warning</v>
      </c>
      <c r="E61" s="54" t="s">
        <v>5101</v>
      </c>
      <c r="F61" s="97">
        <f t="shared" si="19"/>
        <v>0</v>
      </c>
      <c r="G61" s="97">
        <f t="shared" si="10"/>
        <v>1</v>
      </c>
      <c r="H61" s="97">
        <f t="shared" si="18"/>
        <v>4</v>
      </c>
      <c r="I61">
        <f t="shared" si="5"/>
        <v>1</v>
      </c>
      <c r="J61" t="str">
        <f t="shared" si="12"/>
        <v>&gt;</v>
      </c>
      <c r="K61" s="95"/>
    </row>
    <row r="62" spans="1:13" ht="26.4">
      <c r="A62" t="s">
        <v>2557</v>
      </c>
      <c r="B62" s="15" t="s">
        <v>5045</v>
      </c>
      <c r="C62" s="97" t="str">
        <f t="shared" si="13"/>
        <v>CYP00144</v>
      </c>
      <c r="D62" s="97" t="str">
        <f t="shared" si="17"/>
        <v>Warning</v>
      </c>
      <c r="E62" s="1" t="s">
        <v>5102</v>
      </c>
      <c r="F62" s="97">
        <f t="shared" si="19"/>
        <v>0</v>
      </c>
      <c r="G62" s="97">
        <f t="shared" si="10"/>
        <v>1</v>
      </c>
      <c r="H62" s="97">
        <f t="shared" si="18"/>
        <v>4</v>
      </c>
      <c r="I62">
        <f t="shared" si="5"/>
        <v>1</v>
      </c>
      <c r="J62" t="str">
        <f t="shared" si="12"/>
        <v>&gt;</v>
      </c>
      <c r="K62" s="95">
        <f>LEN(E62)</f>
        <v>149</v>
      </c>
      <c r="L62">
        <f>LEN(J62)</f>
        <v>1</v>
      </c>
      <c r="M62">
        <f>L62-K62</f>
        <v>-148</v>
      </c>
    </row>
    <row r="63" spans="1:13" ht="26.4">
      <c r="A63" t="s">
        <v>272</v>
      </c>
      <c r="B63" s="15" t="s">
        <v>5045</v>
      </c>
      <c r="C63" s="97" t="str">
        <f t="shared" si="13"/>
        <v>CYP00145</v>
      </c>
      <c r="D63" s="97" t="str">
        <f t="shared" si="17"/>
        <v>Rejection</v>
      </c>
      <c r="E63" s="57" t="s">
        <v>709</v>
      </c>
      <c r="F63" s="97">
        <f t="shared" si="19"/>
        <v>1</v>
      </c>
      <c r="G63" s="97">
        <f t="shared" si="10"/>
        <v>0</v>
      </c>
      <c r="H63" s="97">
        <f t="shared" si="18"/>
        <v>2</v>
      </c>
      <c r="I63">
        <f t="shared" si="5"/>
        <v>1</v>
      </c>
      <c r="J63" t="str">
        <f t="shared" si="12"/>
        <v>&gt;</v>
      </c>
      <c r="K63" s="95"/>
    </row>
    <row r="64" spans="1:13" ht="26.4">
      <c r="A64" t="s">
        <v>547</v>
      </c>
      <c r="B64" s="15" t="s">
        <v>5045</v>
      </c>
      <c r="C64" s="97" t="str">
        <f t="shared" si="13"/>
        <v>CYP00147</v>
      </c>
      <c r="D64" s="97" t="str">
        <f t="shared" si="17"/>
        <v>Warning</v>
      </c>
      <c r="E64" s="57" t="s">
        <v>5103</v>
      </c>
      <c r="F64" s="97">
        <f t="shared" si="19"/>
        <v>0</v>
      </c>
      <c r="G64" s="97">
        <f t="shared" si="10"/>
        <v>1</v>
      </c>
      <c r="H64" s="97">
        <f t="shared" si="18"/>
        <v>4</v>
      </c>
      <c r="I64">
        <f t="shared" si="5"/>
        <v>1</v>
      </c>
      <c r="J64" t="str">
        <f t="shared" si="12"/>
        <v>&gt;</v>
      </c>
      <c r="K64" s="95"/>
    </row>
    <row r="65" spans="1:13" ht="26.4">
      <c r="A65" t="s">
        <v>301</v>
      </c>
      <c r="B65" s="15" t="s">
        <v>5045</v>
      </c>
      <c r="C65" s="97" t="str">
        <f t="shared" si="13"/>
        <v>CYP00148</v>
      </c>
      <c r="D65" s="97" t="str">
        <f t="shared" si="17"/>
        <v>Rejection</v>
      </c>
      <c r="E65" s="54" t="s">
        <v>5104</v>
      </c>
      <c r="F65" s="97">
        <f t="shared" si="19"/>
        <v>1</v>
      </c>
      <c r="G65" s="97">
        <f t="shared" si="10"/>
        <v>0</v>
      </c>
      <c r="H65" s="97">
        <f t="shared" si="18"/>
        <v>5</v>
      </c>
      <c r="I65">
        <f t="shared" si="5"/>
        <v>1</v>
      </c>
      <c r="J65" t="str">
        <f t="shared" si="12"/>
        <v>&gt;</v>
      </c>
      <c r="K65" s="95"/>
    </row>
    <row r="66" spans="1:13" ht="26.4">
      <c r="A66" t="s">
        <v>301</v>
      </c>
      <c r="B66" s="15" t="s">
        <v>5045</v>
      </c>
      <c r="C66" s="97" t="str">
        <f t="shared" si="13"/>
        <v>CYP00149</v>
      </c>
      <c r="D66" s="97" t="str">
        <f t="shared" si="17"/>
        <v>Warning</v>
      </c>
      <c r="E66" s="54" t="s">
        <v>5105</v>
      </c>
      <c r="F66" s="97">
        <f t="shared" si="19"/>
        <v>0</v>
      </c>
      <c r="G66" s="97">
        <f t="shared" si="10"/>
        <v>1</v>
      </c>
      <c r="H66" s="97">
        <f t="shared" si="18"/>
        <v>5</v>
      </c>
      <c r="I66">
        <f t="shared" ref="I66:I129" si="20">COUNTIF($C$2:$C$732,C66)</f>
        <v>1</v>
      </c>
      <c r="J66" t="str">
        <f t="shared" ref="J66:J100" si="21">RIGHT(E66,1)</f>
        <v>&gt;</v>
      </c>
      <c r="K66" s="95"/>
    </row>
    <row r="67" spans="1:13">
      <c r="A67" t="s">
        <v>2356</v>
      </c>
      <c r="B67" s="15" t="s">
        <v>5045</v>
      </c>
      <c r="C67" s="97" t="str">
        <f t="shared" si="13"/>
        <v>CYP00150</v>
      </c>
      <c r="D67" s="97" t="str">
        <f t="shared" si="17"/>
        <v>Warning</v>
      </c>
      <c r="E67" s="54" t="s">
        <v>5106</v>
      </c>
      <c r="F67" s="97">
        <f t="shared" si="19"/>
        <v>0</v>
      </c>
      <c r="G67" s="97">
        <f t="shared" si="10"/>
        <v>1</v>
      </c>
      <c r="H67" s="97">
        <f t="shared" si="18"/>
        <v>1</v>
      </c>
      <c r="I67">
        <f t="shared" si="20"/>
        <v>1</v>
      </c>
      <c r="J67" t="str">
        <f t="shared" si="21"/>
        <v>&gt;</v>
      </c>
      <c r="K67" s="95"/>
    </row>
    <row r="68" spans="1:13">
      <c r="A68" t="s">
        <v>2361</v>
      </c>
      <c r="B68" s="15" t="s">
        <v>5045</v>
      </c>
      <c r="C68" s="97" t="str">
        <f t="shared" si="13"/>
        <v>CYP00151</v>
      </c>
      <c r="D68" s="97" t="str">
        <f t="shared" si="17"/>
        <v>Warning</v>
      </c>
      <c r="E68" s="54" t="s">
        <v>5107</v>
      </c>
      <c r="F68" s="97">
        <f t="shared" si="19"/>
        <v>0</v>
      </c>
      <c r="G68" s="97">
        <f t="shared" si="10"/>
        <v>1</v>
      </c>
      <c r="H68" s="97">
        <f t="shared" si="18"/>
        <v>2</v>
      </c>
      <c r="I68">
        <f t="shared" si="20"/>
        <v>1</v>
      </c>
      <c r="J68" t="str">
        <f t="shared" si="21"/>
        <v>&gt;</v>
      </c>
      <c r="K68" s="95"/>
    </row>
    <row r="69" spans="1:13">
      <c r="A69" t="s">
        <v>276</v>
      </c>
      <c r="B69" s="15" t="s">
        <v>5045</v>
      </c>
      <c r="C69" s="97" t="str">
        <f t="shared" si="13"/>
        <v>CYP00152</v>
      </c>
      <c r="D69" s="97" t="str">
        <f t="shared" si="17"/>
        <v>Warning</v>
      </c>
      <c r="E69" s="57" t="s">
        <v>5108</v>
      </c>
      <c r="F69" s="97">
        <f t="shared" si="19"/>
        <v>0</v>
      </c>
      <c r="G69" s="97">
        <f t="shared" si="10"/>
        <v>1</v>
      </c>
      <c r="H69" s="97">
        <f t="shared" si="18"/>
        <v>3</v>
      </c>
      <c r="I69">
        <f t="shared" si="20"/>
        <v>1</v>
      </c>
      <c r="J69" t="str">
        <f t="shared" si="21"/>
        <v>&gt;</v>
      </c>
      <c r="K69" s="95"/>
    </row>
    <row r="70" spans="1:13" ht="26.4">
      <c r="A70" t="s">
        <v>2516</v>
      </c>
      <c r="B70" s="15" t="s">
        <v>5045</v>
      </c>
      <c r="C70" s="97" t="str">
        <f t="shared" si="13"/>
        <v>CYP00153</v>
      </c>
      <c r="D70" s="97" t="str">
        <f t="shared" si="17"/>
        <v>Rejection</v>
      </c>
      <c r="E70" s="54" t="s">
        <v>5109</v>
      </c>
      <c r="F70" s="97">
        <f t="shared" si="19"/>
        <v>1</v>
      </c>
      <c r="G70" s="97">
        <f t="shared" si="10"/>
        <v>0</v>
      </c>
      <c r="H70" s="97">
        <f t="shared" si="18"/>
        <v>2</v>
      </c>
      <c r="I70">
        <f t="shared" si="20"/>
        <v>1</v>
      </c>
      <c r="J70" t="str">
        <f t="shared" si="21"/>
        <v>&gt;</v>
      </c>
      <c r="K70" s="95"/>
    </row>
    <row r="71" spans="1:13" ht="26.4">
      <c r="A71" t="s">
        <v>2516</v>
      </c>
      <c r="B71" s="15" t="s">
        <v>5045</v>
      </c>
      <c r="C71" s="97" t="str">
        <f t="shared" si="13"/>
        <v>CYP00154</v>
      </c>
      <c r="D71" s="97" t="str">
        <f t="shared" si="17"/>
        <v>Warning</v>
      </c>
      <c r="E71" s="147" t="s">
        <v>5110</v>
      </c>
      <c r="F71" s="97">
        <f t="shared" si="19"/>
        <v>0</v>
      </c>
      <c r="G71" s="97">
        <f t="shared" si="10"/>
        <v>1</v>
      </c>
      <c r="H71" s="97">
        <f t="shared" si="18"/>
        <v>2</v>
      </c>
      <c r="I71">
        <f t="shared" si="20"/>
        <v>1</v>
      </c>
      <c r="J71" t="str">
        <f t="shared" si="21"/>
        <v>&gt;</v>
      </c>
      <c r="K71" s="95"/>
    </row>
    <row r="72" spans="1:13" ht="26.4">
      <c r="A72" t="s">
        <v>2534</v>
      </c>
      <c r="B72" s="15" t="s">
        <v>5045</v>
      </c>
      <c r="C72" s="97" t="str">
        <f t="shared" si="13"/>
        <v>CYP00155</v>
      </c>
      <c r="D72" s="97" t="str">
        <f t="shared" si="17"/>
        <v>Rejection</v>
      </c>
      <c r="E72" s="1" t="s">
        <v>5111</v>
      </c>
      <c r="F72" s="97">
        <f t="shared" si="19"/>
        <v>1</v>
      </c>
      <c r="G72" s="97">
        <f t="shared" si="10"/>
        <v>0</v>
      </c>
      <c r="H72" s="97">
        <f t="shared" si="18"/>
        <v>2</v>
      </c>
      <c r="I72">
        <f t="shared" si="20"/>
        <v>1</v>
      </c>
      <c r="J72" t="str">
        <f t="shared" si="21"/>
        <v>&gt;</v>
      </c>
      <c r="K72" s="95">
        <f>LEN(E72)</f>
        <v>146</v>
      </c>
      <c r="L72">
        <f>LEN(J72)</f>
        <v>1</v>
      </c>
      <c r="M72">
        <f>L72-K72</f>
        <v>-145</v>
      </c>
    </row>
    <row r="73" spans="1:13" ht="26.4">
      <c r="A73" t="s">
        <v>2534</v>
      </c>
      <c r="B73" s="15" t="s">
        <v>5045</v>
      </c>
      <c r="C73" s="97" t="str">
        <f t="shared" si="13"/>
        <v>CYP00156</v>
      </c>
      <c r="D73" s="97" t="str">
        <f t="shared" si="17"/>
        <v>Warning</v>
      </c>
      <c r="E73" s="54" t="s">
        <v>5112</v>
      </c>
      <c r="F73" s="97">
        <f t="shared" si="19"/>
        <v>0</v>
      </c>
      <c r="G73" s="97">
        <f t="shared" si="10"/>
        <v>1</v>
      </c>
      <c r="H73" s="97">
        <f t="shared" si="18"/>
        <v>2</v>
      </c>
      <c r="I73">
        <f t="shared" si="20"/>
        <v>1</v>
      </c>
      <c r="J73" t="str">
        <f t="shared" si="21"/>
        <v>&gt;</v>
      </c>
      <c r="K73" s="95"/>
    </row>
    <row r="74" spans="1:13" ht="26.4">
      <c r="A74" t="s">
        <v>2528</v>
      </c>
      <c r="B74" s="15" t="s">
        <v>5045</v>
      </c>
      <c r="C74" s="97" t="str">
        <f t="shared" si="13"/>
        <v>CYP00157</v>
      </c>
      <c r="D74" s="97" t="str">
        <f t="shared" si="17"/>
        <v>Rejection</v>
      </c>
      <c r="E74" s="54" t="s">
        <v>5113</v>
      </c>
      <c r="F74" s="97">
        <f t="shared" si="19"/>
        <v>1</v>
      </c>
      <c r="G74" s="97">
        <f t="shared" si="10"/>
        <v>0</v>
      </c>
      <c r="H74" s="97">
        <f t="shared" si="18"/>
        <v>2</v>
      </c>
      <c r="I74">
        <f t="shared" si="20"/>
        <v>1</v>
      </c>
      <c r="J74" t="str">
        <f t="shared" si="21"/>
        <v>&gt;</v>
      </c>
      <c r="K74" s="95"/>
    </row>
    <row r="75" spans="1:13" ht="26.4">
      <c r="A75" t="s">
        <v>2528</v>
      </c>
      <c r="B75" s="15" t="s">
        <v>5045</v>
      </c>
      <c r="C75" s="97" t="str">
        <f t="shared" si="13"/>
        <v>CYP00158</v>
      </c>
      <c r="D75" s="97" t="str">
        <f t="shared" si="17"/>
        <v>Warning</v>
      </c>
      <c r="E75" s="54" t="s">
        <v>5114</v>
      </c>
      <c r="F75" s="97">
        <f t="shared" si="19"/>
        <v>0</v>
      </c>
      <c r="G75" s="97">
        <f t="shared" si="10"/>
        <v>1</v>
      </c>
      <c r="H75" s="97">
        <f t="shared" si="18"/>
        <v>2</v>
      </c>
      <c r="I75">
        <f t="shared" si="20"/>
        <v>1</v>
      </c>
      <c r="J75" t="str">
        <f t="shared" si="21"/>
        <v>&gt;</v>
      </c>
      <c r="K75" s="95"/>
    </row>
    <row r="76" spans="1:13" ht="26.4">
      <c r="A76" t="s">
        <v>297</v>
      </c>
      <c r="B76" s="15" t="s">
        <v>5045</v>
      </c>
      <c r="C76" s="97" t="str">
        <f t="shared" si="13"/>
        <v>CYP00159</v>
      </c>
      <c r="D76" s="97" t="str">
        <f t="shared" si="17"/>
        <v>Rejection</v>
      </c>
      <c r="E76" s="54" t="s">
        <v>5115</v>
      </c>
      <c r="F76" s="97">
        <f t="shared" si="19"/>
        <v>1</v>
      </c>
      <c r="G76" s="97">
        <f t="shared" si="10"/>
        <v>0</v>
      </c>
      <c r="H76" s="97">
        <f t="shared" si="18"/>
        <v>4</v>
      </c>
      <c r="I76">
        <f t="shared" si="20"/>
        <v>1</v>
      </c>
      <c r="J76" t="str">
        <f t="shared" si="21"/>
        <v>&gt;</v>
      </c>
      <c r="K76" s="42"/>
    </row>
    <row r="77" spans="1:13" ht="26.4">
      <c r="A77" t="s">
        <v>297</v>
      </c>
      <c r="B77" s="15" t="s">
        <v>5045</v>
      </c>
      <c r="C77" s="97" t="str">
        <f t="shared" si="13"/>
        <v>CYP00160</v>
      </c>
      <c r="D77" s="97" t="str">
        <f t="shared" si="17"/>
        <v>Warning</v>
      </c>
      <c r="E77" s="54" t="s">
        <v>5116</v>
      </c>
      <c r="F77" s="97">
        <f t="shared" si="19"/>
        <v>0</v>
      </c>
      <c r="G77" s="97">
        <f t="shared" si="10"/>
        <v>1</v>
      </c>
      <c r="H77" s="97">
        <f t="shared" si="18"/>
        <v>4</v>
      </c>
      <c r="I77">
        <f t="shared" si="20"/>
        <v>1</v>
      </c>
      <c r="J77" t="str">
        <f t="shared" si="21"/>
        <v>&gt;</v>
      </c>
      <c r="K77" s="95"/>
    </row>
    <row r="78" spans="1:13">
      <c r="A78" t="s">
        <v>2425</v>
      </c>
      <c r="B78" s="15" t="s">
        <v>5045</v>
      </c>
      <c r="C78" s="97" t="str">
        <f t="shared" si="13"/>
        <v>CYP00162</v>
      </c>
      <c r="D78" s="97" t="str">
        <f t="shared" si="17"/>
        <v>Rejection</v>
      </c>
      <c r="E78" s="57" t="s">
        <v>5117</v>
      </c>
      <c r="F78" s="97">
        <f t="shared" si="19"/>
        <v>1</v>
      </c>
      <c r="G78" s="97">
        <f t="shared" si="10"/>
        <v>0</v>
      </c>
      <c r="H78" s="97">
        <f t="shared" si="18"/>
        <v>2</v>
      </c>
      <c r="I78">
        <f t="shared" si="20"/>
        <v>1</v>
      </c>
      <c r="J78" t="str">
        <f t="shared" si="21"/>
        <v>&gt;</v>
      </c>
      <c r="K78" s="95"/>
    </row>
    <row r="79" spans="1:13" ht="26.4">
      <c r="A79" t="s">
        <v>2425</v>
      </c>
      <c r="B79" s="15" t="s">
        <v>5045</v>
      </c>
      <c r="C79" s="97" t="str">
        <f t="shared" si="13"/>
        <v>CYP00163</v>
      </c>
      <c r="D79" s="97" t="str">
        <f t="shared" si="17"/>
        <v>Warning</v>
      </c>
      <c r="E79" s="54" t="s">
        <v>5118</v>
      </c>
      <c r="F79" s="97">
        <f t="shared" si="19"/>
        <v>0</v>
      </c>
      <c r="G79" s="97">
        <f t="shared" si="10"/>
        <v>1</v>
      </c>
      <c r="H79" s="97">
        <f t="shared" si="18"/>
        <v>2</v>
      </c>
      <c r="I79">
        <f t="shared" si="20"/>
        <v>1</v>
      </c>
      <c r="J79" t="str">
        <f t="shared" si="21"/>
        <v>&gt;</v>
      </c>
      <c r="K79" s="95"/>
    </row>
    <row r="80" spans="1:13" ht="26.4">
      <c r="A80" t="s">
        <v>343</v>
      </c>
      <c r="B80" s="15" t="s">
        <v>5045</v>
      </c>
      <c r="C80" s="97" t="str">
        <f t="shared" si="13"/>
        <v>CYP00164</v>
      </c>
      <c r="D80" s="97" t="str">
        <f t="shared" si="17"/>
        <v>Rejection</v>
      </c>
      <c r="E80" s="54" t="s">
        <v>5119</v>
      </c>
      <c r="F80" s="97">
        <f t="shared" si="19"/>
        <v>1</v>
      </c>
      <c r="G80" s="97">
        <f t="shared" si="10"/>
        <v>0</v>
      </c>
      <c r="H80" s="97">
        <f t="shared" si="18"/>
        <v>6</v>
      </c>
      <c r="I80">
        <f t="shared" si="20"/>
        <v>1</v>
      </c>
      <c r="J80" t="str">
        <f t="shared" si="21"/>
        <v>&gt;</v>
      </c>
      <c r="K80" s="95"/>
    </row>
    <row r="81" spans="1:13" ht="26.4">
      <c r="A81" t="s">
        <v>2557</v>
      </c>
      <c r="B81" s="15" t="s">
        <v>5045</v>
      </c>
      <c r="C81" s="97" t="str">
        <f t="shared" si="13"/>
        <v>CYP00166</v>
      </c>
      <c r="D81" s="97" t="str">
        <f t="shared" si="17"/>
        <v>Warning</v>
      </c>
      <c r="E81" s="54" t="s">
        <v>5120</v>
      </c>
      <c r="F81" s="97">
        <f t="shared" si="19"/>
        <v>0</v>
      </c>
      <c r="G81" s="97">
        <f t="shared" si="10"/>
        <v>1</v>
      </c>
      <c r="H81" s="97">
        <f t="shared" si="18"/>
        <v>4</v>
      </c>
      <c r="I81">
        <f t="shared" si="20"/>
        <v>1</v>
      </c>
      <c r="J81" t="str">
        <f t="shared" si="21"/>
        <v>&gt;</v>
      </c>
      <c r="K81" s="95"/>
    </row>
    <row r="82" spans="1:13" ht="26.4">
      <c r="A82" t="s">
        <v>297</v>
      </c>
      <c r="B82" s="15" t="s">
        <v>5045</v>
      </c>
      <c r="C82" s="97" t="str">
        <f t="shared" si="13"/>
        <v>CYP00167</v>
      </c>
      <c r="D82" s="97" t="str">
        <f t="shared" si="17"/>
        <v>Warning</v>
      </c>
      <c r="E82" s="54" t="s">
        <v>5121</v>
      </c>
      <c r="F82" s="97">
        <f t="shared" si="19"/>
        <v>0</v>
      </c>
      <c r="G82" s="97">
        <f t="shared" si="10"/>
        <v>1</v>
      </c>
      <c r="H82" s="97">
        <f t="shared" si="18"/>
        <v>4</v>
      </c>
      <c r="I82">
        <f t="shared" si="20"/>
        <v>1</v>
      </c>
      <c r="J82" t="str">
        <f t="shared" si="21"/>
        <v>&gt;</v>
      </c>
      <c r="K82" s="95"/>
    </row>
    <row r="83" spans="1:13" ht="26.4">
      <c r="A83" s="15" t="s">
        <v>5074</v>
      </c>
      <c r="B83" s="15" t="s">
        <v>65</v>
      </c>
      <c r="C83" s="97" t="s">
        <v>5122</v>
      </c>
      <c r="D83" s="97" t="s">
        <v>5123</v>
      </c>
      <c r="E83" s="54" t="s">
        <v>5124</v>
      </c>
      <c r="F83" s="97">
        <f t="shared" si="19"/>
        <v>1</v>
      </c>
      <c r="G83" s="97">
        <f t="shared" si="10"/>
        <v>0</v>
      </c>
      <c r="H83" s="97">
        <f t="shared" ref="H83:H114" si="22">COUNTIF($A$2:$A$726,A83)</f>
        <v>3</v>
      </c>
      <c r="I83">
        <f t="shared" si="20"/>
        <v>1</v>
      </c>
      <c r="J83" t="str">
        <f t="shared" si="21"/>
        <v>&gt;</v>
      </c>
      <c r="K83" s="95"/>
    </row>
    <row r="84" spans="1:13" ht="39.6">
      <c r="A84" t="s">
        <v>301</v>
      </c>
      <c r="B84" s="15" t="s">
        <v>5045</v>
      </c>
      <c r="C84" s="97" t="str">
        <f t="shared" ref="C84:C131" si="23">LEFT(E84,8)</f>
        <v>CYP00173</v>
      </c>
      <c r="D84" s="97" t="str">
        <f t="shared" ref="D84:D97" si="24">IF(F84=1,"Rejection",IF(G84=1,"Warning","?"))</f>
        <v>Warning</v>
      </c>
      <c r="E84" s="57" t="s">
        <v>5125</v>
      </c>
      <c r="F84" s="97">
        <f t="shared" si="19"/>
        <v>0</v>
      </c>
      <c r="G84" s="97">
        <f t="shared" si="10"/>
        <v>1</v>
      </c>
      <c r="H84" s="97">
        <f t="shared" si="22"/>
        <v>5</v>
      </c>
      <c r="I84">
        <f t="shared" si="20"/>
        <v>1</v>
      </c>
      <c r="J84" t="str">
        <f t="shared" si="21"/>
        <v>&gt;</v>
      </c>
      <c r="K84" s="95"/>
    </row>
    <row r="85" spans="1:13" ht="26.4">
      <c r="A85" t="s">
        <v>301</v>
      </c>
      <c r="B85" s="15" t="s">
        <v>5045</v>
      </c>
      <c r="C85" s="97" t="str">
        <f t="shared" si="23"/>
        <v>CYP00175</v>
      </c>
      <c r="D85" s="97" t="str">
        <f t="shared" si="24"/>
        <v>Warning</v>
      </c>
      <c r="E85" s="57" t="s">
        <v>723</v>
      </c>
      <c r="F85" s="97">
        <f t="shared" si="19"/>
        <v>0</v>
      </c>
      <c r="G85" s="97">
        <f t="shared" si="10"/>
        <v>1</v>
      </c>
      <c r="H85" s="97">
        <f t="shared" si="22"/>
        <v>5</v>
      </c>
      <c r="I85">
        <f t="shared" si="20"/>
        <v>1</v>
      </c>
      <c r="J85" t="str">
        <f t="shared" si="21"/>
        <v>&gt;</v>
      </c>
      <c r="K85" s="95"/>
    </row>
    <row r="86" spans="1:13" ht="26.4">
      <c r="A86" t="s">
        <v>1008</v>
      </c>
      <c r="B86" s="15" t="s">
        <v>5045</v>
      </c>
      <c r="C86" s="97" t="str">
        <f>LEFT(E86,9)</f>
        <v>CYP001105</v>
      </c>
      <c r="D86" s="97" t="str">
        <f t="shared" si="24"/>
        <v>Rejection</v>
      </c>
      <c r="E86" s="54" t="s">
        <v>5126</v>
      </c>
      <c r="F86" s="97">
        <f t="shared" si="19"/>
        <v>1</v>
      </c>
      <c r="G86" s="97">
        <f t="shared" si="10"/>
        <v>0</v>
      </c>
      <c r="H86" s="97">
        <f t="shared" si="22"/>
        <v>3</v>
      </c>
      <c r="I86">
        <f t="shared" si="20"/>
        <v>1</v>
      </c>
      <c r="K86" s="95"/>
    </row>
    <row r="87" spans="1:13" ht="26.4">
      <c r="A87" t="s">
        <v>343</v>
      </c>
      <c r="B87" s="15" t="s">
        <v>5045</v>
      </c>
      <c r="C87" s="97" t="str">
        <f t="shared" si="23"/>
        <v>CYP00176</v>
      </c>
      <c r="D87" s="97" t="str">
        <f t="shared" si="24"/>
        <v>Rejection</v>
      </c>
      <c r="E87" s="1" t="s">
        <v>5127</v>
      </c>
      <c r="F87" s="97">
        <f t="shared" si="19"/>
        <v>1</v>
      </c>
      <c r="G87" s="97">
        <f t="shared" si="10"/>
        <v>0</v>
      </c>
      <c r="H87" s="97">
        <f t="shared" si="22"/>
        <v>6</v>
      </c>
      <c r="I87">
        <f t="shared" si="20"/>
        <v>1</v>
      </c>
      <c r="J87" t="str">
        <f t="shared" si="21"/>
        <v>&gt;</v>
      </c>
      <c r="K87" s="95">
        <f>LEN(E87)</f>
        <v>246</v>
      </c>
      <c r="L87">
        <f>LEN(J87)</f>
        <v>1</v>
      </c>
      <c r="M87">
        <f>L87-K87</f>
        <v>-245</v>
      </c>
    </row>
    <row r="88" spans="1:13" ht="26.4">
      <c r="A88" t="s">
        <v>343</v>
      </c>
      <c r="B88" s="15" t="s">
        <v>5045</v>
      </c>
      <c r="C88" s="97" t="str">
        <f t="shared" si="23"/>
        <v>CYP00178</v>
      </c>
      <c r="D88" s="97" t="str">
        <f t="shared" si="24"/>
        <v>Rejection</v>
      </c>
      <c r="E88" s="54" t="s">
        <v>5128</v>
      </c>
      <c r="F88" s="97">
        <f t="shared" si="19"/>
        <v>1</v>
      </c>
      <c r="G88" s="97">
        <f t="shared" si="10"/>
        <v>0</v>
      </c>
      <c r="H88" s="97">
        <f t="shared" si="22"/>
        <v>6</v>
      </c>
      <c r="I88">
        <f t="shared" si="20"/>
        <v>1</v>
      </c>
      <c r="J88" t="str">
        <f t="shared" si="21"/>
        <v>&gt;</v>
      </c>
      <c r="K88" s="95"/>
    </row>
    <row r="89" spans="1:13" ht="26.4">
      <c r="A89" t="s">
        <v>343</v>
      </c>
      <c r="B89" s="15" t="s">
        <v>5045</v>
      </c>
      <c r="C89" s="97" t="str">
        <f t="shared" si="23"/>
        <v>CYP00179</v>
      </c>
      <c r="D89" s="97" t="str">
        <f t="shared" si="24"/>
        <v>Warning</v>
      </c>
      <c r="E89" s="54" t="s">
        <v>5129</v>
      </c>
      <c r="F89" s="97">
        <f t="shared" ref="F89:F120" si="25">(LEN(E89)-LEN(SUBSTITUTE(E89,"rejected","")))/8</f>
        <v>0</v>
      </c>
      <c r="G89" s="97">
        <f t="shared" ref="G89:G152" si="26">(LEN(E89)-LEN(SUBSTITUTE(E89,"Warning","")))/7</f>
        <v>1</v>
      </c>
      <c r="H89" s="97">
        <f t="shared" si="22"/>
        <v>6</v>
      </c>
      <c r="I89">
        <f t="shared" si="20"/>
        <v>1</v>
      </c>
      <c r="J89" t="str">
        <f t="shared" si="21"/>
        <v>&gt;</v>
      </c>
      <c r="K89" s="95"/>
    </row>
    <row r="90" spans="1:13" ht="26.4">
      <c r="A90" t="s">
        <v>2551</v>
      </c>
      <c r="B90" s="15" t="s">
        <v>5045</v>
      </c>
      <c r="C90" s="97" t="str">
        <f t="shared" si="23"/>
        <v>CYP00180</v>
      </c>
      <c r="D90" s="97" t="str">
        <f t="shared" si="24"/>
        <v>Rejection</v>
      </c>
      <c r="E90" s="54" t="s">
        <v>5130</v>
      </c>
      <c r="F90" s="97">
        <f t="shared" si="25"/>
        <v>1</v>
      </c>
      <c r="G90" s="97">
        <f t="shared" si="26"/>
        <v>0</v>
      </c>
      <c r="H90" s="97">
        <f t="shared" si="22"/>
        <v>5</v>
      </c>
      <c r="I90">
        <f t="shared" si="20"/>
        <v>1</v>
      </c>
      <c r="J90" t="str">
        <f t="shared" si="21"/>
        <v>&gt;</v>
      </c>
      <c r="K90" s="42"/>
    </row>
    <row r="91" spans="1:13" ht="26.4">
      <c r="A91" t="s">
        <v>2551</v>
      </c>
      <c r="B91" s="15" t="s">
        <v>5045</v>
      </c>
      <c r="C91" s="97" t="str">
        <f t="shared" si="23"/>
        <v>CYP00181</v>
      </c>
      <c r="D91" s="97" t="str">
        <f t="shared" si="24"/>
        <v>Rejection</v>
      </c>
      <c r="E91" s="54" t="s">
        <v>5131</v>
      </c>
      <c r="F91" s="97">
        <f t="shared" si="25"/>
        <v>1</v>
      </c>
      <c r="G91" s="97">
        <f t="shared" si="26"/>
        <v>0</v>
      </c>
      <c r="H91" s="97">
        <f t="shared" si="22"/>
        <v>5</v>
      </c>
      <c r="I91">
        <f t="shared" si="20"/>
        <v>1</v>
      </c>
      <c r="J91" t="str">
        <f t="shared" si="21"/>
        <v>&gt;</v>
      </c>
      <c r="K91" s="100"/>
    </row>
    <row r="92" spans="1:13" ht="26.4">
      <c r="A92" t="s">
        <v>343</v>
      </c>
      <c r="B92" s="15" t="s">
        <v>5045</v>
      </c>
      <c r="C92" s="97" t="str">
        <f t="shared" si="23"/>
        <v>CYP00184</v>
      </c>
      <c r="D92" s="97" t="str">
        <f t="shared" si="24"/>
        <v>Rejection</v>
      </c>
      <c r="E92" s="1" t="s">
        <v>5132</v>
      </c>
      <c r="F92" s="97">
        <f t="shared" si="25"/>
        <v>1</v>
      </c>
      <c r="G92" s="97">
        <f t="shared" si="26"/>
        <v>0</v>
      </c>
      <c r="H92" s="97">
        <f t="shared" si="22"/>
        <v>6</v>
      </c>
      <c r="I92">
        <f t="shared" si="20"/>
        <v>1</v>
      </c>
      <c r="J92" t="str">
        <f t="shared" si="21"/>
        <v>&gt;</v>
      </c>
      <c r="K92" s="95">
        <f>LEN(E92)</f>
        <v>228</v>
      </c>
      <c r="L92">
        <f>LEN(J92)</f>
        <v>1</v>
      </c>
      <c r="M92">
        <f>L92-K92</f>
        <v>-227</v>
      </c>
    </row>
    <row r="93" spans="1:13" ht="26.4">
      <c r="A93" t="s">
        <v>343</v>
      </c>
      <c r="B93" s="15" t="s">
        <v>5045</v>
      </c>
      <c r="C93" s="97" t="str">
        <f t="shared" si="23"/>
        <v>CYP00185</v>
      </c>
      <c r="D93" s="97" t="str">
        <f t="shared" si="24"/>
        <v>Rejection</v>
      </c>
      <c r="E93" s="1" t="s">
        <v>5133</v>
      </c>
      <c r="F93" s="97">
        <f t="shared" si="25"/>
        <v>1</v>
      </c>
      <c r="G93" s="97">
        <f t="shared" si="26"/>
        <v>0</v>
      </c>
      <c r="H93" s="97">
        <f t="shared" si="22"/>
        <v>6</v>
      </c>
      <c r="I93">
        <f t="shared" si="20"/>
        <v>1</v>
      </c>
      <c r="J93" t="str">
        <f t="shared" si="21"/>
        <v>&gt;</v>
      </c>
      <c r="K93" s="95">
        <f>LEN(E93)</f>
        <v>213</v>
      </c>
      <c r="L93">
        <f>LEN(J93)</f>
        <v>1</v>
      </c>
      <c r="M93">
        <f>L93-K93</f>
        <v>-212</v>
      </c>
    </row>
    <row r="94" spans="1:13" ht="39.6">
      <c r="A94" t="s">
        <v>284</v>
      </c>
      <c r="B94" s="15" t="s">
        <v>5045</v>
      </c>
      <c r="C94" s="97" t="str">
        <f t="shared" si="23"/>
        <v>CYP00186</v>
      </c>
      <c r="D94" s="97" t="str">
        <f t="shared" si="24"/>
        <v>Rejection</v>
      </c>
      <c r="E94" s="57" t="s">
        <v>5134</v>
      </c>
      <c r="F94" s="97">
        <f t="shared" si="25"/>
        <v>1</v>
      </c>
      <c r="G94" s="97">
        <f t="shared" si="26"/>
        <v>0</v>
      </c>
      <c r="H94" s="97">
        <f t="shared" si="22"/>
        <v>4</v>
      </c>
      <c r="I94">
        <f t="shared" si="20"/>
        <v>1</v>
      </c>
      <c r="J94" t="str">
        <f t="shared" si="21"/>
        <v>&gt;</v>
      </c>
      <c r="K94" s="100"/>
    </row>
    <row r="95" spans="1:13" ht="26.4">
      <c r="A95" t="s">
        <v>284</v>
      </c>
      <c r="B95" s="15" t="s">
        <v>5045</v>
      </c>
      <c r="C95" s="97" t="str">
        <f t="shared" si="23"/>
        <v>CYP00187</v>
      </c>
      <c r="D95" s="97" t="str">
        <f t="shared" si="24"/>
        <v>Rejection</v>
      </c>
      <c r="E95" s="57" t="s">
        <v>5135</v>
      </c>
      <c r="F95" s="97">
        <f t="shared" si="25"/>
        <v>1</v>
      </c>
      <c r="G95" s="97">
        <f t="shared" si="26"/>
        <v>0</v>
      </c>
      <c r="H95" s="97">
        <f t="shared" si="22"/>
        <v>4</v>
      </c>
      <c r="I95">
        <f t="shared" si="20"/>
        <v>1</v>
      </c>
      <c r="J95" t="str">
        <f t="shared" si="21"/>
        <v>&gt;</v>
      </c>
      <c r="K95" s="100"/>
    </row>
    <row r="96" spans="1:13" ht="39.6">
      <c r="A96" t="s">
        <v>289</v>
      </c>
      <c r="B96" s="15" t="s">
        <v>5045</v>
      </c>
      <c r="C96" s="97" t="str">
        <f t="shared" si="23"/>
        <v>CYP00188</v>
      </c>
      <c r="D96" s="97" t="str">
        <f t="shared" si="24"/>
        <v>Rejection</v>
      </c>
      <c r="E96" s="57" t="s">
        <v>5136</v>
      </c>
      <c r="F96" s="97">
        <f t="shared" si="25"/>
        <v>1</v>
      </c>
      <c r="G96" s="97">
        <f t="shared" si="26"/>
        <v>0</v>
      </c>
      <c r="H96" s="97">
        <f t="shared" si="22"/>
        <v>4</v>
      </c>
      <c r="I96">
        <f t="shared" si="20"/>
        <v>1</v>
      </c>
      <c r="J96" t="str">
        <f t="shared" si="21"/>
        <v>&gt;</v>
      </c>
      <c r="K96" s="100"/>
    </row>
    <row r="97" spans="1:13" ht="26.4">
      <c r="A97" t="s">
        <v>289</v>
      </c>
      <c r="B97" s="15" t="s">
        <v>5045</v>
      </c>
      <c r="C97" s="97" t="str">
        <f t="shared" si="23"/>
        <v>CYP00189</v>
      </c>
      <c r="D97" s="97" t="str">
        <f t="shared" si="24"/>
        <v>Rejection</v>
      </c>
      <c r="E97" s="57" t="s">
        <v>5137</v>
      </c>
      <c r="F97" s="97">
        <f t="shared" si="25"/>
        <v>1</v>
      </c>
      <c r="G97" s="97">
        <f t="shared" si="26"/>
        <v>0</v>
      </c>
      <c r="H97" s="97">
        <f t="shared" si="22"/>
        <v>4</v>
      </c>
      <c r="I97">
        <f t="shared" si="20"/>
        <v>1</v>
      </c>
      <c r="J97" t="str">
        <f t="shared" si="21"/>
        <v>&gt;</v>
      </c>
      <c r="K97" s="100"/>
    </row>
    <row r="98" spans="1:13" ht="39.6">
      <c r="A98" t="s">
        <v>1008</v>
      </c>
      <c r="B98" s="15" t="s">
        <v>5045</v>
      </c>
      <c r="C98" s="97" t="str">
        <f t="shared" si="23"/>
        <v>CYP00196</v>
      </c>
      <c r="D98" s="179" t="s">
        <v>5123</v>
      </c>
      <c r="E98" s="57" t="s">
        <v>5138</v>
      </c>
      <c r="F98" s="97">
        <f t="shared" si="25"/>
        <v>1</v>
      </c>
      <c r="G98" s="97">
        <f t="shared" si="26"/>
        <v>0</v>
      </c>
      <c r="H98" s="97">
        <f t="shared" si="22"/>
        <v>3</v>
      </c>
      <c r="I98">
        <f t="shared" si="20"/>
        <v>1</v>
      </c>
      <c r="J98" t="str">
        <f t="shared" si="21"/>
        <v>&gt;</v>
      </c>
      <c r="K98" s="100"/>
    </row>
    <row r="99" spans="1:13" ht="26.4">
      <c r="A99" t="s">
        <v>1008</v>
      </c>
      <c r="B99" s="15" t="s">
        <v>5045</v>
      </c>
      <c r="C99" s="97" t="str">
        <f t="shared" si="23"/>
        <v>CYP00197</v>
      </c>
      <c r="D99" s="179" t="s">
        <v>5123</v>
      </c>
      <c r="E99" s="57" t="s">
        <v>5139</v>
      </c>
      <c r="F99" s="97">
        <f t="shared" si="25"/>
        <v>1</v>
      </c>
      <c r="G99" s="97">
        <f t="shared" si="26"/>
        <v>0</v>
      </c>
      <c r="H99" s="97">
        <f t="shared" si="22"/>
        <v>3</v>
      </c>
      <c r="I99">
        <f t="shared" si="20"/>
        <v>1</v>
      </c>
      <c r="J99" t="str">
        <f t="shared" si="21"/>
        <v>&gt;</v>
      </c>
      <c r="K99" s="42"/>
    </row>
    <row r="100" spans="1:13" ht="39.6">
      <c r="A100" t="s">
        <v>301</v>
      </c>
      <c r="B100" s="15" t="s">
        <v>5045</v>
      </c>
      <c r="C100" s="97" t="str">
        <f t="shared" si="23"/>
        <v>CYP00198</v>
      </c>
      <c r="D100" s="97" t="str">
        <f t="shared" ref="D100:D163" si="27">IF(F100=1,"Rejection",IF(G100=1,"Warning","?"))</f>
        <v>Warning</v>
      </c>
      <c r="E100" s="57" t="s">
        <v>725</v>
      </c>
      <c r="F100" s="97">
        <f t="shared" si="25"/>
        <v>0</v>
      </c>
      <c r="G100" s="97">
        <f t="shared" si="26"/>
        <v>1</v>
      </c>
      <c r="H100" s="97">
        <f t="shared" si="22"/>
        <v>5</v>
      </c>
      <c r="I100">
        <f t="shared" si="20"/>
        <v>1</v>
      </c>
      <c r="J100" t="str">
        <f t="shared" si="21"/>
        <v>&gt;</v>
      </c>
      <c r="K100" s="42"/>
    </row>
    <row r="101" spans="1:13" ht="26.4">
      <c r="A101" s="15" t="s">
        <v>5074</v>
      </c>
      <c r="B101" t="s">
        <v>65</v>
      </c>
      <c r="C101" s="97" t="str">
        <f t="shared" si="23"/>
        <v>CYP00199</v>
      </c>
      <c r="D101" s="97" t="str">
        <f t="shared" si="27"/>
        <v>Rejection</v>
      </c>
      <c r="E101" s="57" t="s">
        <v>5140</v>
      </c>
      <c r="F101" s="97">
        <f t="shared" si="25"/>
        <v>1</v>
      </c>
      <c r="G101" s="97">
        <f t="shared" si="26"/>
        <v>0</v>
      </c>
      <c r="H101" s="97">
        <f t="shared" si="22"/>
        <v>3</v>
      </c>
      <c r="I101">
        <f t="shared" si="20"/>
        <v>1</v>
      </c>
    </row>
    <row r="102" spans="1:13" ht="26.4">
      <c r="A102" t="s">
        <v>5141</v>
      </c>
      <c r="B102" s="15" t="s">
        <v>65</v>
      </c>
      <c r="C102" s="97" t="str">
        <f t="shared" si="23"/>
        <v>CYP00201</v>
      </c>
      <c r="D102" s="97" t="str">
        <f t="shared" si="27"/>
        <v>Rejection</v>
      </c>
      <c r="E102" s="54" t="s">
        <v>5142</v>
      </c>
      <c r="F102" s="97">
        <f t="shared" si="25"/>
        <v>1</v>
      </c>
      <c r="G102" s="97">
        <f t="shared" si="26"/>
        <v>0</v>
      </c>
      <c r="H102" s="97">
        <f t="shared" si="22"/>
        <v>4</v>
      </c>
      <c r="I102">
        <f t="shared" si="20"/>
        <v>1</v>
      </c>
      <c r="J102" t="str">
        <f t="shared" ref="J102:J165" si="28">RIGHT(E102,1)</f>
        <v>&gt;</v>
      </c>
      <c r="K102" s="42"/>
    </row>
    <row r="103" spans="1:13" ht="39.6">
      <c r="A103" t="s">
        <v>5141</v>
      </c>
      <c r="B103" s="15" t="s">
        <v>65</v>
      </c>
      <c r="C103" s="97" t="str">
        <f t="shared" si="23"/>
        <v>CYP00202</v>
      </c>
      <c r="D103" s="97" t="str">
        <f t="shared" si="27"/>
        <v>Rejection</v>
      </c>
      <c r="E103" s="1" t="s">
        <v>365</v>
      </c>
      <c r="F103" s="97">
        <f t="shared" si="25"/>
        <v>1</v>
      </c>
      <c r="G103" s="97">
        <f t="shared" si="26"/>
        <v>0</v>
      </c>
      <c r="H103" s="97">
        <f t="shared" si="22"/>
        <v>4</v>
      </c>
      <c r="I103">
        <f t="shared" si="20"/>
        <v>1</v>
      </c>
      <c r="J103" t="str">
        <f t="shared" si="28"/>
        <v>&gt;</v>
      </c>
      <c r="K103" s="95">
        <f>LEN(E103)</f>
        <v>357</v>
      </c>
      <c r="L103">
        <f>LEN(J103)</f>
        <v>1</v>
      </c>
      <c r="M103">
        <f>L103-K103</f>
        <v>-356</v>
      </c>
    </row>
    <row r="104" spans="1:13">
      <c r="A104" t="s">
        <v>2779</v>
      </c>
      <c r="B104" s="15" t="s">
        <v>5045</v>
      </c>
      <c r="C104" s="97" t="str">
        <f t="shared" si="23"/>
        <v>CYP00203</v>
      </c>
      <c r="D104" s="97" t="str">
        <f t="shared" si="27"/>
        <v>Rejection</v>
      </c>
      <c r="E104" s="1" t="s">
        <v>5143</v>
      </c>
      <c r="F104" s="97">
        <f t="shared" si="25"/>
        <v>1</v>
      </c>
      <c r="G104" s="97">
        <f t="shared" si="26"/>
        <v>0</v>
      </c>
      <c r="H104" s="97">
        <f t="shared" si="22"/>
        <v>2</v>
      </c>
      <c r="I104">
        <f t="shared" si="20"/>
        <v>1</v>
      </c>
      <c r="J104" t="str">
        <f t="shared" si="28"/>
        <v>.</v>
      </c>
      <c r="K104" s="95">
        <f>LEN(E104)</f>
        <v>74</v>
      </c>
      <c r="L104">
        <f>LEN(J104)</f>
        <v>1</v>
      </c>
      <c r="M104">
        <f>L104-K104</f>
        <v>-73</v>
      </c>
    </row>
    <row r="105" spans="1:13">
      <c r="A105" t="s">
        <v>2779</v>
      </c>
      <c r="B105" s="15" t="s">
        <v>5045</v>
      </c>
      <c r="C105" s="97" t="str">
        <f t="shared" si="23"/>
        <v>CYP00204</v>
      </c>
      <c r="D105" s="97" t="str">
        <f t="shared" si="27"/>
        <v>Rejection</v>
      </c>
      <c r="E105" s="54" t="s">
        <v>5144</v>
      </c>
      <c r="F105" s="97">
        <f t="shared" si="25"/>
        <v>1</v>
      </c>
      <c r="G105" s="97">
        <f t="shared" si="26"/>
        <v>0</v>
      </c>
      <c r="H105" s="97">
        <f t="shared" si="22"/>
        <v>2</v>
      </c>
      <c r="I105">
        <f t="shared" si="20"/>
        <v>1</v>
      </c>
      <c r="J105" t="str">
        <f t="shared" si="28"/>
        <v>&gt;</v>
      </c>
      <c r="K105" s="95"/>
    </row>
    <row r="106" spans="1:13">
      <c r="A106" t="s">
        <v>111</v>
      </c>
      <c r="B106" s="15" t="s">
        <v>5045</v>
      </c>
      <c r="C106" s="97" t="str">
        <f t="shared" si="23"/>
        <v>CYP00205</v>
      </c>
      <c r="D106" s="97" t="str">
        <f t="shared" si="27"/>
        <v>Rejection</v>
      </c>
      <c r="E106" s="54" t="s">
        <v>368</v>
      </c>
      <c r="F106" s="97">
        <f t="shared" si="25"/>
        <v>1</v>
      </c>
      <c r="G106" s="97">
        <f t="shared" si="26"/>
        <v>0</v>
      </c>
      <c r="H106" s="97">
        <f t="shared" si="22"/>
        <v>3</v>
      </c>
      <c r="I106">
        <f t="shared" si="20"/>
        <v>1</v>
      </c>
      <c r="J106" t="str">
        <f t="shared" si="28"/>
        <v>&gt;</v>
      </c>
      <c r="K106" s="95"/>
    </row>
    <row r="107" spans="1:13" ht="26.4">
      <c r="A107" t="s">
        <v>111</v>
      </c>
      <c r="B107" s="15" t="s">
        <v>5045</v>
      </c>
      <c r="C107" s="97" t="str">
        <f t="shared" si="23"/>
        <v>CYP00206</v>
      </c>
      <c r="D107" s="97" t="str">
        <f t="shared" si="27"/>
        <v>Rejection</v>
      </c>
      <c r="E107" s="54" t="s">
        <v>371</v>
      </c>
      <c r="F107" s="97">
        <f t="shared" si="25"/>
        <v>1</v>
      </c>
      <c r="G107" s="97">
        <f t="shared" si="26"/>
        <v>0</v>
      </c>
      <c r="H107" s="97">
        <f t="shared" si="22"/>
        <v>3</v>
      </c>
      <c r="I107">
        <f t="shared" si="20"/>
        <v>1</v>
      </c>
      <c r="J107" t="str">
        <f t="shared" si="28"/>
        <v>&gt;</v>
      </c>
      <c r="K107" s="95"/>
    </row>
    <row r="108" spans="1:13" ht="26.4">
      <c r="A108" t="s">
        <v>2782</v>
      </c>
      <c r="B108" s="15" t="s">
        <v>5045</v>
      </c>
      <c r="C108" s="97" t="str">
        <f t="shared" si="23"/>
        <v>CYP00212</v>
      </c>
      <c r="D108" s="97" t="str">
        <f t="shared" si="27"/>
        <v>Rejection</v>
      </c>
      <c r="E108" s="54" t="s">
        <v>5145</v>
      </c>
      <c r="F108" s="97">
        <f t="shared" si="25"/>
        <v>1</v>
      </c>
      <c r="G108" s="97">
        <f t="shared" si="26"/>
        <v>0</v>
      </c>
      <c r="H108" s="97">
        <f t="shared" si="22"/>
        <v>3</v>
      </c>
      <c r="I108">
        <f t="shared" si="20"/>
        <v>1</v>
      </c>
      <c r="J108" t="str">
        <f t="shared" si="28"/>
        <v>&gt;</v>
      </c>
      <c r="K108" s="95"/>
    </row>
    <row r="109" spans="1:13" ht="26.4">
      <c r="A109" t="s">
        <v>2782</v>
      </c>
      <c r="B109" s="15" t="s">
        <v>5045</v>
      </c>
      <c r="C109" s="97" t="str">
        <f t="shared" si="23"/>
        <v>CYP00213</v>
      </c>
      <c r="D109" s="97" t="str">
        <f t="shared" si="27"/>
        <v>Rejection</v>
      </c>
      <c r="E109" s="57" t="s">
        <v>5146</v>
      </c>
      <c r="F109" s="97">
        <f t="shared" si="25"/>
        <v>1</v>
      </c>
      <c r="G109" s="97">
        <f t="shared" si="26"/>
        <v>0</v>
      </c>
      <c r="H109" s="97">
        <f t="shared" si="22"/>
        <v>3</v>
      </c>
      <c r="I109">
        <f t="shared" si="20"/>
        <v>1</v>
      </c>
      <c r="J109" t="str">
        <f t="shared" si="28"/>
        <v>&gt;</v>
      </c>
      <c r="K109" s="95"/>
    </row>
    <row r="110" spans="1:13" ht="26.4">
      <c r="A110" t="s">
        <v>2782</v>
      </c>
      <c r="B110" s="15" t="s">
        <v>5045</v>
      </c>
      <c r="C110" s="97" t="str">
        <f t="shared" si="23"/>
        <v>CYP00214</v>
      </c>
      <c r="D110" s="97" t="str">
        <f t="shared" si="27"/>
        <v>Rejection</v>
      </c>
      <c r="E110" s="54" t="s">
        <v>5147</v>
      </c>
      <c r="F110" s="97">
        <f t="shared" si="25"/>
        <v>1</v>
      </c>
      <c r="G110" s="97">
        <f t="shared" si="26"/>
        <v>0</v>
      </c>
      <c r="H110" s="97">
        <f t="shared" si="22"/>
        <v>3</v>
      </c>
      <c r="I110">
        <f t="shared" si="20"/>
        <v>1</v>
      </c>
      <c r="J110" t="str">
        <f t="shared" si="28"/>
        <v>&gt;</v>
      </c>
      <c r="K110" s="95"/>
    </row>
    <row r="111" spans="1:13">
      <c r="A111" t="s">
        <v>305</v>
      </c>
      <c r="B111" s="15" t="s">
        <v>5045</v>
      </c>
      <c r="C111" s="97" t="str">
        <f t="shared" si="23"/>
        <v>CYP00215</v>
      </c>
      <c r="D111" s="97" t="str">
        <f t="shared" si="27"/>
        <v>Rejection</v>
      </c>
      <c r="E111" s="54" t="s">
        <v>5148</v>
      </c>
      <c r="F111" s="97">
        <f t="shared" si="25"/>
        <v>1</v>
      </c>
      <c r="G111" s="97">
        <f t="shared" si="26"/>
        <v>0</v>
      </c>
      <c r="H111" s="97">
        <f t="shared" si="22"/>
        <v>4</v>
      </c>
      <c r="I111">
        <f t="shared" si="20"/>
        <v>1</v>
      </c>
      <c r="J111" t="str">
        <f t="shared" si="28"/>
        <v>&gt;</v>
      </c>
      <c r="K111" s="95"/>
    </row>
    <row r="112" spans="1:13" ht="26.4">
      <c r="A112" t="s">
        <v>305</v>
      </c>
      <c r="B112" s="15" t="s">
        <v>5045</v>
      </c>
      <c r="C112" s="97" t="str">
        <f t="shared" si="23"/>
        <v>CYP00216</v>
      </c>
      <c r="D112" s="97" t="str">
        <f t="shared" si="27"/>
        <v>Rejection</v>
      </c>
      <c r="E112" s="54" t="s">
        <v>5149</v>
      </c>
      <c r="F112" s="97">
        <f t="shared" si="25"/>
        <v>1</v>
      </c>
      <c r="G112" s="97">
        <f t="shared" si="26"/>
        <v>0</v>
      </c>
      <c r="H112" s="97">
        <f t="shared" si="22"/>
        <v>4</v>
      </c>
      <c r="I112">
        <f t="shared" si="20"/>
        <v>1</v>
      </c>
      <c r="J112" t="str">
        <f t="shared" si="28"/>
        <v>&gt;</v>
      </c>
      <c r="K112" s="95"/>
    </row>
    <row r="113" spans="1:13" ht="26.4">
      <c r="A113" t="s">
        <v>305</v>
      </c>
      <c r="B113" s="15" t="s">
        <v>5045</v>
      </c>
      <c r="C113" s="97" t="str">
        <f t="shared" si="23"/>
        <v>CYP00217</v>
      </c>
      <c r="D113" s="97" t="str">
        <f t="shared" si="27"/>
        <v>Rejection</v>
      </c>
      <c r="E113" s="54" t="s">
        <v>5150</v>
      </c>
      <c r="F113" s="97">
        <f t="shared" si="25"/>
        <v>1</v>
      </c>
      <c r="G113" s="97">
        <f t="shared" si="26"/>
        <v>0</v>
      </c>
      <c r="H113" s="97">
        <f t="shared" si="22"/>
        <v>4</v>
      </c>
      <c r="I113">
        <f t="shared" si="20"/>
        <v>1</v>
      </c>
      <c r="J113" t="str">
        <f t="shared" si="28"/>
        <v>&gt;</v>
      </c>
    </row>
    <row r="114" spans="1:13" ht="26.4">
      <c r="A114" t="s">
        <v>305</v>
      </c>
      <c r="B114" s="15" t="s">
        <v>5045</v>
      </c>
      <c r="C114" s="97" t="str">
        <f t="shared" si="23"/>
        <v>CYP00218</v>
      </c>
      <c r="D114" s="97" t="str">
        <f t="shared" si="27"/>
        <v>Rejection</v>
      </c>
      <c r="E114" s="54" t="s">
        <v>5151</v>
      </c>
      <c r="F114" s="97">
        <f t="shared" si="25"/>
        <v>1</v>
      </c>
      <c r="G114" s="97">
        <f t="shared" si="26"/>
        <v>0</v>
      </c>
      <c r="H114" s="97">
        <f t="shared" si="22"/>
        <v>4</v>
      </c>
      <c r="I114">
        <f t="shared" si="20"/>
        <v>1</v>
      </c>
      <c r="J114" t="str">
        <f t="shared" si="28"/>
        <v>&gt;</v>
      </c>
    </row>
    <row r="115" spans="1:13" ht="26.4">
      <c r="A115" t="s">
        <v>121</v>
      </c>
      <c r="B115" s="15" t="s">
        <v>5045</v>
      </c>
      <c r="C115" s="97" t="str">
        <f t="shared" si="23"/>
        <v>CYP00219</v>
      </c>
      <c r="D115" s="97" t="str">
        <f t="shared" si="27"/>
        <v>Rejection</v>
      </c>
      <c r="E115" s="54" t="s">
        <v>5152</v>
      </c>
      <c r="F115" s="97">
        <f t="shared" si="25"/>
        <v>1</v>
      </c>
      <c r="G115" s="97">
        <f t="shared" si="26"/>
        <v>0</v>
      </c>
      <c r="H115" s="97">
        <f t="shared" ref="H115:H146" si="29">COUNTIF($A$2:$A$726,A115)</f>
        <v>3</v>
      </c>
      <c r="I115">
        <f t="shared" si="20"/>
        <v>1</v>
      </c>
      <c r="J115" t="str">
        <f t="shared" si="28"/>
        <v>&gt;</v>
      </c>
    </row>
    <row r="116" spans="1:13" ht="39.6">
      <c r="A116" t="s">
        <v>121</v>
      </c>
      <c r="B116" s="15" t="s">
        <v>5045</v>
      </c>
      <c r="C116" s="97" t="str">
        <f t="shared" si="23"/>
        <v>CYP00220</v>
      </c>
      <c r="D116" s="97" t="str">
        <f t="shared" si="27"/>
        <v>Warning</v>
      </c>
      <c r="E116" s="54" t="s">
        <v>5153</v>
      </c>
      <c r="F116" s="97">
        <f t="shared" si="25"/>
        <v>0</v>
      </c>
      <c r="G116" s="97">
        <f t="shared" si="26"/>
        <v>1</v>
      </c>
      <c r="H116" s="97">
        <f t="shared" si="29"/>
        <v>3</v>
      </c>
      <c r="I116">
        <f t="shared" si="20"/>
        <v>1</v>
      </c>
      <c r="J116" t="str">
        <f t="shared" si="28"/>
        <v>&gt;</v>
      </c>
    </row>
    <row r="117" spans="1:13" ht="26.4">
      <c r="A117" t="s">
        <v>5141</v>
      </c>
      <c r="B117" s="15" t="s">
        <v>65</v>
      </c>
      <c r="C117" s="97" t="str">
        <f t="shared" si="23"/>
        <v>CYP00221</v>
      </c>
      <c r="D117" s="97" t="str">
        <f t="shared" si="27"/>
        <v>Rejection</v>
      </c>
      <c r="E117" s="57" t="s">
        <v>5154</v>
      </c>
      <c r="F117" s="97">
        <f t="shared" si="25"/>
        <v>1</v>
      </c>
      <c r="G117" s="97">
        <f t="shared" si="26"/>
        <v>0</v>
      </c>
      <c r="H117" s="97">
        <f t="shared" si="29"/>
        <v>4</v>
      </c>
      <c r="I117">
        <f t="shared" si="20"/>
        <v>1</v>
      </c>
      <c r="J117" t="str">
        <f t="shared" si="28"/>
        <v>&gt;</v>
      </c>
    </row>
    <row r="118" spans="1:13" ht="52.8">
      <c r="A118" s="15" t="s">
        <v>5141</v>
      </c>
      <c r="B118" s="15" t="s">
        <v>65</v>
      </c>
      <c r="C118" s="97" t="str">
        <f t="shared" si="23"/>
        <v>CYP00222</v>
      </c>
      <c r="D118" s="97" t="str">
        <f t="shared" si="27"/>
        <v>Warning</v>
      </c>
      <c r="E118" s="111" t="s">
        <v>374</v>
      </c>
      <c r="F118" s="97">
        <f t="shared" si="25"/>
        <v>0</v>
      </c>
      <c r="G118" s="97">
        <f t="shared" si="26"/>
        <v>1</v>
      </c>
      <c r="H118" s="97">
        <f t="shared" si="29"/>
        <v>4</v>
      </c>
      <c r="I118">
        <f t="shared" si="20"/>
        <v>1</v>
      </c>
      <c r="J118" t="str">
        <f t="shared" si="28"/>
        <v>&gt;</v>
      </c>
    </row>
    <row r="119" spans="1:13">
      <c r="A119" t="s">
        <v>121</v>
      </c>
      <c r="B119" s="15" t="s">
        <v>5045</v>
      </c>
      <c r="C119" s="97" t="str">
        <f t="shared" si="23"/>
        <v>CYP00223</v>
      </c>
      <c r="D119" s="97" t="str">
        <f t="shared" si="27"/>
        <v>Warning</v>
      </c>
      <c r="E119" s="1" t="s">
        <v>5155</v>
      </c>
      <c r="F119" s="97">
        <f t="shared" si="25"/>
        <v>0</v>
      </c>
      <c r="G119" s="97">
        <f t="shared" si="26"/>
        <v>1</v>
      </c>
      <c r="H119" s="97">
        <f t="shared" si="29"/>
        <v>3</v>
      </c>
      <c r="I119">
        <f t="shared" si="20"/>
        <v>1</v>
      </c>
      <c r="J119" t="str">
        <f t="shared" si="28"/>
        <v>&gt;</v>
      </c>
      <c r="K119" s="95">
        <f>LEN(E119)</f>
        <v>129</v>
      </c>
      <c r="L119">
        <f>LEN(J119)</f>
        <v>1</v>
      </c>
      <c r="M119">
        <f>L119-K119</f>
        <v>-128</v>
      </c>
    </row>
    <row r="120" spans="1:13" ht="26.4">
      <c r="A120" t="s">
        <v>111</v>
      </c>
      <c r="B120" s="15" t="s">
        <v>5045</v>
      </c>
      <c r="C120" s="97" t="str">
        <f t="shared" si="23"/>
        <v>CYP00225</v>
      </c>
      <c r="D120" s="97" t="str">
        <f t="shared" si="27"/>
        <v>Warning</v>
      </c>
      <c r="E120" s="54" t="s">
        <v>376</v>
      </c>
      <c r="F120" s="97">
        <f t="shared" si="25"/>
        <v>0</v>
      </c>
      <c r="G120" s="97">
        <f t="shared" si="26"/>
        <v>1</v>
      </c>
      <c r="H120" s="97">
        <f t="shared" si="29"/>
        <v>3</v>
      </c>
      <c r="I120">
        <f t="shared" si="20"/>
        <v>1</v>
      </c>
      <c r="J120" t="str">
        <f t="shared" si="28"/>
        <v>&gt;</v>
      </c>
    </row>
    <row r="121" spans="1:13" ht="26.4">
      <c r="A121" t="s">
        <v>726</v>
      </c>
      <c r="B121" s="15" t="s">
        <v>65</v>
      </c>
      <c r="C121" s="97" t="str">
        <f t="shared" si="23"/>
        <v>CYP00301</v>
      </c>
      <c r="D121" s="97" t="str">
        <f t="shared" si="27"/>
        <v>Rejection</v>
      </c>
      <c r="E121" s="93" t="s">
        <v>5156</v>
      </c>
      <c r="F121" s="97">
        <f t="shared" ref="F121:F152" si="30">(LEN(E121)-LEN(SUBSTITUTE(E121,"rejected","")))/8</f>
        <v>1</v>
      </c>
      <c r="G121" s="97">
        <f t="shared" si="26"/>
        <v>0</v>
      </c>
      <c r="H121" s="97">
        <f t="shared" si="29"/>
        <v>3</v>
      </c>
      <c r="I121">
        <f t="shared" si="20"/>
        <v>1</v>
      </c>
      <c r="J121" t="str">
        <f t="shared" si="28"/>
        <v>&gt;</v>
      </c>
    </row>
    <row r="122" spans="1:13">
      <c r="A122" t="s">
        <v>2811</v>
      </c>
      <c r="B122" s="15" t="s">
        <v>5045</v>
      </c>
      <c r="C122" s="97" t="str">
        <f t="shared" si="23"/>
        <v>CYP00302</v>
      </c>
      <c r="D122" s="97" t="str">
        <f t="shared" si="27"/>
        <v>Rejection</v>
      </c>
      <c r="E122" s="54" t="s">
        <v>5157</v>
      </c>
      <c r="F122" s="97">
        <f t="shared" si="30"/>
        <v>1</v>
      </c>
      <c r="G122" s="97">
        <f t="shared" si="26"/>
        <v>0</v>
      </c>
      <c r="H122" s="97">
        <f t="shared" si="29"/>
        <v>2</v>
      </c>
      <c r="I122">
        <f t="shared" si="20"/>
        <v>1</v>
      </c>
      <c r="J122" t="str">
        <f t="shared" si="28"/>
        <v>.</v>
      </c>
    </row>
    <row r="123" spans="1:13" ht="19.5" customHeight="1">
      <c r="A123" t="s">
        <v>2811</v>
      </c>
      <c r="B123" s="15" t="s">
        <v>5045</v>
      </c>
      <c r="C123" s="97" t="str">
        <f t="shared" si="23"/>
        <v>CYP00303</v>
      </c>
      <c r="D123" s="97" t="str">
        <f t="shared" si="27"/>
        <v>Rejection</v>
      </c>
      <c r="E123" s="54" t="s">
        <v>5158</v>
      </c>
      <c r="F123" s="97">
        <f t="shared" si="30"/>
        <v>1</v>
      </c>
      <c r="G123" s="97">
        <f t="shared" si="26"/>
        <v>0</v>
      </c>
      <c r="H123" s="97">
        <f t="shared" si="29"/>
        <v>2</v>
      </c>
      <c r="I123">
        <f t="shared" si="20"/>
        <v>1</v>
      </c>
      <c r="J123" t="str">
        <f t="shared" si="28"/>
        <v>&gt;</v>
      </c>
    </row>
    <row r="124" spans="1:13" ht="21" customHeight="1">
      <c r="A124" t="s">
        <v>2812</v>
      </c>
      <c r="B124" s="15" t="s">
        <v>5045</v>
      </c>
      <c r="C124" s="97" t="str">
        <f t="shared" si="23"/>
        <v>CYP00304</v>
      </c>
      <c r="D124" s="97" t="str">
        <f t="shared" si="27"/>
        <v>Rejection</v>
      </c>
      <c r="E124" s="54" t="s">
        <v>5159</v>
      </c>
      <c r="F124" s="97">
        <f t="shared" si="30"/>
        <v>1</v>
      </c>
      <c r="G124" s="97">
        <f t="shared" si="26"/>
        <v>0</v>
      </c>
      <c r="H124" s="97">
        <f t="shared" si="29"/>
        <v>3</v>
      </c>
      <c r="I124">
        <f t="shared" si="20"/>
        <v>1</v>
      </c>
      <c r="J124" t="str">
        <f t="shared" si="28"/>
        <v>&gt;</v>
      </c>
    </row>
    <row r="125" spans="1:13">
      <c r="A125" t="s">
        <v>2812</v>
      </c>
      <c r="B125" s="15" t="s">
        <v>5045</v>
      </c>
      <c r="C125" s="97" t="str">
        <f t="shared" si="23"/>
        <v>CYP00305</v>
      </c>
      <c r="D125" s="97" t="str">
        <f t="shared" si="27"/>
        <v>Rejection</v>
      </c>
      <c r="E125" s="54" t="s">
        <v>5160</v>
      </c>
      <c r="F125" s="97">
        <f t="shared" si="30"/>
        <v>1</v>
      </c>
      <c r="G125" s="97">
        <f t="shared" si="26"/>
        <v>0</v>
      </c>
      <c r="H125" s="97">
        <f t="shared" si="29"/>
        <v>3</v>
      </c>
      <c r="I125">
        <f t="shared" si="20"/>
        <v>1</v>
      </c>
      <c r="J125" t="str">
        <f t="shared" si="28"/>
        <v>&gt;</v>
      </c>
    </row>
    <row r="126" spans="1:13" ht="26.4">
      <c r="A126" t="s">
        <v>2812</v>
      </c>
      <c r="B126" s="15" t="s">
        <v>5045</v>
      </c>
      <c r="C126" s="97" t="str">
        <f t="shared" si="23"/>
        <v>CYP00306</v>
      </c>
      <c r="D126" s="97" t="str">
        <f t="shared" si="27"/>
        <v>Warning</v>
      </c>
      <c r="E126" s="54" t="s">
        <v>5161</v>
      </c>
      <c r="F126" s="97">
        <f t="shared" si="30"/>
        <v>0</v>
      </c>
      <c r="G126" s="97">
        <f t="shared" si="26"/>
        <v>1</v>
      </c>
      <c r="H126" s="97">
        <f t="shared" si="29"/>
        <v>3</v>
      </c>
      <c r="I126">
        <f t="shared" si="20"/>
        <v>1</v>
      </c>
      <c r="J126" t="str">
        <f t="shared" si="28"/>
        <v>&gt;</v>
      </c>
    </row>
    <row r="127" spans="1:13" ht="26.4">
      <c r="A127" t="s">
        <v>309</v>
      </c>
      <c r="B127" s="15" t="s">
        <v>5045</v>
      </c>
      <c r="C127" s="97" t="str">
        <f t="shared" si="23"/>
        <v>CYP00307</v>
      </c>
      <c r="D127" s="97" t="str">
        <f t="shared" si="27"/>
        <v>Rejection</v>
      </c>
      <c r="E127" s="57" t="s">
        <v>5162</v>
      </c>
      <c r="F127" s="97">
        <f t="shared" si="30"/>
        <v>1</v>
      </c>
      <c r="G127" s="97">
        <f t="shared" si="26"/>
        <v>0</v>
      </c>
      <c r="H127" s="97">
        <f t="shared" si="29"/>
        <v>4</v>
      </c>
      <c r="I127">
        <f t="shared" si="20"/>
        <v>1</v>
      </c>
      <c r="J127" t="str">
        <f t="shared" si="28"/>
        <v>&gt;</v>
      </c>
    </row>
    <row r="128" spans="1:13" ht="26.4">
      <c r="A128" t="s">
        <v>309</v>
      </c>
      <c r="B128" s="15" t="s">
        <v>5045</v>
      </c>
      <c r="C128" s="97" t="str">
        <f t="shared" si="23"/>
        <v>CYP00308</v>
      </c>
      <c r="D128" s="97" t="str">
        <f t="shared" si="27"/>
        <v>Rejection</v>
      </c>
      <c r="E128" s="57" t="s">
        <v>5163</v>
      </c>
      <c r="F128" s="97">
        <f t="shared" si="30"/>
        <v>1</v>
      </c>
      <c r="G128" s="97">
        <f t="shared" si="26"/>
        <v>0</v>
      </c>
      <c r="H128" s="97">
        <f t="shared" si="29"/>
        <v>4</v>
      </c>
      <c r="I128">
        <f t="shared" si="20"/>
        <v>1</v>
      </c>
      <c r="J128" t="str">
        <f t="shared" si="28"/>
        <v>&gt;</v>
      </c>
    </row>
    <row r="129" spans="1:13" ht="39.6">
      <c r="A129" t="s">
        <v>726</v>
      </c>
      <c r="B129" s="15" t="s">
        <v>65</v>
      </c>
      <c r="C129" s="97" t="str">
        <f t="shared" si="23"/>
        <v>CYP00309</v>
      </c>
      <c r="D129" s="97" t="str">
        <f t="shared" si="27"/>
        <v>Rejection</v>
      </c>
      <c r="E129" s="1" t="s">
        <v>5164</v>
      </c>
      <c r="F129" s="97">
        <f t="shared" si="30"/>
        <v>1</v>
      </c>
      <c r="G129" s="97">
        <f t="shared" si="26"/>
        <v>0</v>
      </c>
      <c r="H129" s="97">
        <f t="shared" si="29"/>
        <v>3</v>
      </c>
      <c r="I129">
        <f t="shared" si="20"/>
        <v>1</v>
      </c>
      <c r="J129" t="str">
        <f t="shared" si="28"/>
        <v>&gt;</v>
      </c>
      <c r="K129" s="95">
        <f>LEN(E129)</f>
        <v>307</v>
      </c>
      <c r="L129">
        <f>LEN(J129)</f>
        <v>1</v>
      </c>
      <c r="M129">
        <f>L129-K129</f>
        <v>-306</v>
      </c>
    </row>
    <row r="130" spans="1:13" ht="26.4">
      <c r="A130" t="s">
        <v>309</v>
      </c>
      <c r="B130" s="15" t="s">
        <v>5045</v>
      </c>
      <c r="C130" s="97" t="str">
        <f t="shared" si="23"/>
        <v>CYP00310</v>
      </c>
      <c r="D130" s="97" t="str">
        <f t="shared" si="27"/>
        <v>Rejection</v>
      </c>
      <c r="E130" s="57" t="s">
        <v>5165</v>
      </c>
      <c r="F130" s="97">
        <f t="shared" si="30"/>
        <v>1</v>
      </c>
      <c r="G130" s="97">
        <f t="shared" si="26"/>
        <v>0</v>
      </c>
      <c r="H130" s="97">
        <f t="shared" si="29"/>
        <v>4</v>
      </c>
      <c r="I130">
        <f t="shared" ref="I130:I193" si="31">COUNTIF($C$2:$C$732,C130)</f>
        <v>1</v>
      </c>
      <c r="J130" t="str">
        <f t="shared" si="28"/>
        <v>&gt;</v>
      </c>
    </row>
    <row r="131" spans="1:13" ht="26.4">
      <c r="A131" t="s">
        <v>309</v>
      </c>
      <c r="B131" s="15" t="s">
        <v>5045</v>
      </c>
      <c r="C131" s="97" t="str">
        <f t="shared" si="23"/>
        <v>CYP00311</v>
      </c>
      <c r="D131" s="97" t="str">
        <f t="shared" si="27"/>
        <v>Rejection</v>
      </c>
      <c r="E131" s="57" t="s">
        <v>5166</v>
      </c>
      <c r="F131" s="97">
        <f t="shared" si="30"/>
        <v>1</v>
      </c>
      <c r="G131" s="97">
        <f t="shared" si="26"/>
        <v>0</v>
      </c>
      <c r="H131" s="97">
        <f t="shared" si="29"/>
        <v>4</v>
      </c>
      <c r="I131">
        <f t="shared" si="31"/>
        <v>1</v>
      </c>
      <c r="J131" t="str">
        <f t="shared" si="28"/>
        <v>&gt;</v>
      </c>
    </row>
    <row r="132" spans="1:13" ht="26.4">
      <c r="A132" s="15" t="s">
        <v>726</v>
      </c>
      <c r="B132" s="15" t="s">
        <v>65</v>
      </c>
      <c r="C132" s="97" t="s">
        <v>5167</v>
      </c>
      <c r="D132" s="97" t="str">
        <f t="shared" si="27"/>
        <v>Rejection</v>
      </c>
      <c r="E132" s="57" t="s">
        <v>728</v>
      </c>
      <c r="F132" s="97">
        <f t="shared" si="30"/>
        <v>1</v>
      </c>
      <c r="G132" s="97">
        <f t="shared" si="26"/>
        <v>0</v>
      </c>
      <c r="H132" s="97">
        <f t="shared" si="29"/>
        <v>3</v>
      </c>
      <c r="I132">
        <f t="shared" si="31"/>
        <v>1</v>
      </c>
      <c r="J132" t="str">
        <f t="shared" si="28"/>
        <v>&gt;</v>
      </c>
    </row>
    <row r="133" spans="1:13" ht="26.4">
      <c r="A133" s="15" t="s">
        <v>5168</v>
      </c>
      <c r="B133" s="15" t="s">
        <v>65</v>
      </c>
      <c r="C133" s="97" t="str">
        <f t="shared" ref="C133:C213" si="32">LEFT(E133,8)</f>
        <v>CYP00401</v>
      </c>
      <c r="D133" s="97" t="str">
        <f t="shared" si="27"/>
        <v>Rejection</v>
      </c>
      <c r="E133" s="57" t="s">
        <v>5169</v>
      </c>
      <c r="F133" s="97">
        <f t="shared" si="30"/>
        <v>1</v>
      </c>
      <c r="G133" s="97">
        <f t="shared" si="26"/>
        <v>0</v>
      </c>
      <c r="H133" s="97">
        <f t="shared" si="29"/>
        <v>2</v>
      </c>
      <c r="I133">
        <f t="shared" si="31"/>
        <v>1</v>
      </c>
      <c r="J133" t="str">
        <f t="shared" si="28"/>
        <v>&gt;</v>
      </c>
    </row>
    <row r="134" spans="1:13" ht="26.4">
      <c r="A134" s="15" t="s">
        <v>5168</v>
      </c>
      <c r="B134" s="15" t="s">
        <v>65</v>
      </c>
      <c r="C134" s="97" t="str">
        <f t="shared" si="32"/>
        <v>CYP00402</v>
      </c>
      <c r="D134" s="97" t="str">
        <f t="shared" si="27"/>
        <v>Rejection</v>
      </c>
      <c r="E134" s="57" t="s">
        <v>5170</v>
      </c>
      <c r="F134" s="97">
        <f t="shared" si="30"/>
        <v>1</v>
      </c>
      <c r="G134" s="97">
        <f t="shared" si="26"/>
        <v>0</v>
      </c>
      <c r="H134" s="97">
        <f t="shared" si="29"/>
        <v>2</v>
      </c>
      <c r="I134">
        <f t="shared" si="31"/>
        <v>1</v>
      </c>
      <c r="J134" t="str">
        <f t="shared" si="28"/>
        <v>&gt;</v>
      </c>
    </row>
    <row r="135" spans="1:13">
      <c r="A135" s="15" t="s">
        <v>2954</v>
      </c>
      <c r="B135" s="15" t="s">
        <v>5045</v>
      </c>
      <c r="C135" s="97" t="str">
        <f t="shared" si="32"/>
        <v>CYP00403</v>
      </c>
      <c r="D135" s="97" t="str">
        <f t="shared" si="27"/>
        <v>Rejection</v>
      </c>
      <c r="E135" s="57" t="s">
        <v>5171</v>
      </c>
      <c r="F135" s="97">
        <f t="shared" si="30"/>
        <v>1</v>
      </c>
      <c r="G135" s="97">
        <f t="shared" si="26"/>
        <v>0</v>
      </c>
      <c r="H135" s="97">
        <f t="shared" si="29"/>
        <v>2</v>
      </c>
      <c r="I135">
        <f t="shared" si="31"/>
        <v>1</v>
      </c>
      <c r="J135" t="str">
        <f t="shared" si="28"/>
        <v>&gt;</v>
      </c>
    </row>
    <row r="136" spans="1:13">
      <c r="A136" s="15" t="s">
        <v>2954</v>
      </c>
      <c r="B136" s="15" t="s">
        <v>5045</v>
      </c>
      <c r="C136" s="97" t="str">
        <f t="shared" si="32"/>
        <v>CYP00404</v>
      </c>
      <c r="D136" s="97" t="str">
        <f t="shared" si="27"/>
        <v>Rejection</v>
      </c>
      <c r="E136" s="57" t="s">
        <v>5172</v>
      </c>
      <c r="F136" s="97">
        <f t="shared" si="30"/>
        <v>1</v>
      </c>
      <c r="G136" s="97">
        <f t="shared" si="26"/>
        <v>0</v>
      </c>
      <c r="H136" s="97">
        <f t="shared" si="29"/>
        <v>2</v>
      </c>
      <c r="I136">
        <f t="shared" si="31"/>
        <v>1</v>
      </c>
      <c r="J136" t="str">
        <f t="shared" si="28"/>
        <v>&gt;</v>
      </c>
    </row>
    <row r="137" spans="1:13">
      <c r="A137" s="15" t="s">
        <v>2956</v>
      </c>
      <c r="B137" s="15" t="s">
        <v>5045</v>
      </c>
      <c r="C137" s="97" t="str">
        <f t="shared" si="32"/>
        <v>CYP00405</v>
      </c>
      <c r="D137" s="97" t="str">
        <f t="shared" si="27"/>
        <v>Rejection</v>
      </c>
      <c r="E137" s="57" t="s">
        <v>5173</v>
      </c>
      <c r="F137" s="97">
        <f t="shared" si="30"/>
        <v>1</v>
      </c>
      <c r="G137" s="97">
        <f t="shared" si="26"/>
        <v>0</v>
      </c>
      <c r="H137" s="97">
        <f t="shared" si="29"/>
        <v>2</v>
      </c>
      <c r="I137">
        <f t="shared" si="31"/>
        <v>1</v>
      </c>
      <c r="J137" t="str">
        <f t="shared" si="28"/>
        <v>&gt;</v>
      </c>
    </row>
    <row r="138" spans="1:13">
      <c r="A138" s="15" t="s">
        <v>2956</v>
      </c>
      <c r="B138" s="15" t="s">
        <v>5045</v>
      </c>
      <c r="C138" s="97" t="str">
        <f t="shared" si="32"/>
        <v>CYP00406</v>
      </c>
      <c r="D138" s="97" t="str">
        <f t="shared" si="27"/>
        <v>Rejection</v>
      </c>
      <c r="E138" s="57" t="s">
        <v>5174</v>
      </c>
      <c r="F138" s="97">
        <f t="shared" si="30"/>
        <v>1</v>
      </c>
      <c r="G138" s="97">
        <f t="shared" si="26"/>
        <v>0</v>
      </c>
      <c r="H138" s="97">
        <f t="shared" si="29"/>
        <v>2</v>
      </c>
      <c r="I138">
        <f t="shared" si="31"/>
        <v>1</v>
      </c>
      <c r="J138" t="str">
        <f t="shared" si="28"/>
        <v>&gt;</v>
      </c>
    </row>
    <row r="139" spans="1:13" ht="26.4">
      <c r="A139" t="s">
        <v>2958</v>
      </c>
      <c r="B139" s="15" t="s">
        <v>5045</v>
      </c>
      <c r="C139" s="97" t="str">
        <f t="shared" si="32"/>
        <v>CYP00407</v>
      </c>
      <c r="D139" s="97" t="str">
        <f t="shared" si="27"/>
        <v>Rejection</v>
      </c>
      <c r="E139" s="57" t="s">
        <v>5175</v>
      </c>
      <c r="F139" s="97">
        <f t="shared" si="30"/>
        <v>1</v>
      </c>
      <c r="G139" s="97">
        <f t="shared" si="26"/>
        <v>0</v>
      </c>
      <c r="H139" s="97">
        <f t="shared" si="29"/>
        <v>3</v>
      </c>
      <c r="I139">
        <f t="shared" si="31"/>
        <v>1</v>
      </c>
      <c r="J139" t="str">
        <f t="shared" si="28"/>
        <v>&gt;</v>
      </c>
    </row>
    <row r="140" spans="1:13" ht="26.4">
      <c r="A140" s="15" t="s">
        <v>2958</v>
      </c>
      <c r="B140" s="15" t="s">
        <v>5045</v>
      </c>
      <c r="C140" s="97" t="str">
        <f t="shared" si="32"/>
        <v>CYP00408</v>
      </c>
      <c r="D140" s="97" t="str">
        <f t="shared" si="27"/>
        <v>Rejection</v>
      </c>
      <c r="E140" s="57" t="s">
        <v>5176</v>
      </c>
      <c r="F140" s="97">
        <f t="shared" si="30"/>
        <v>1</v>
      </c>
      <c r="G140" s="97">
        <f t="shared" si="26"/>
        <v>0</v>
      </c>
      <c r="H140" s="97">
        <f t="shared" si="29"/>
        <v>3</v>
      </c>
      <c r="I140">
        <f t="shared" si="31"/>
        <v>1</v>
      </c>
      <c r="J140" t="str">
        <f t="shared" si="28"/>
        <v>&gt;</v>
      </c>
    </row>
    <row r="141" spans="1:13" ht="26.4">
      <c r="A141" s="15" t="s">
        <v>2958</v>
      </c>
      <c r="B141" s="15" t="s">
        <v>5045</v>
      </c>
      <c r="C141" s="97" t="str">
        <f t="shared" si="32"/>
        <v>CYP00409</v>
      </c>
      <c r="D141" s="97" t="str">
        <f t="shared" si="27"/>
        <v>Rejection</v>
      </c>
      <c r="E141" s="57" t="s">
        <v>5177</v>
      </c>
      <c r="F141" s="97">
        <f t="shared" si="30"/>
        <v>1</v>
      </c>
      <c r="G141" s="97">
        <f t="shared" si="26"/>
        <v>0</v>
      </c>
      <c r="H141" s="97">
        <f t="shared" si="29"/>
        <v>3</v>
      </c>
      <c r="I141">
        <f t="shared" si="31"/>
        <v>1</v>
      </c>
      <c r="J141" t="str">
        <f t="shared" si="28"/>
        <v>&gt;</v>
      </c>
    </row>
    <row r="142" spans="1:13" ht="26.4">
      <c r="A142" t="s">
        <v>2965</v>
      </c>
      <c r="B142" s="15" t="s">
        <v>5045</v>
      </c>
      <c r="C142" s="97" t="str">
        <f t="shared" si="32"/>
        <v>CYP00410</v>
      </c>
      <c r="D142" s="97" t="str">
        <f t="shared" si="27"/>
        <v>Rejection</v>
      </c>
      <c r="E142" s="57" t="s">
        <v>5178</v>
      </c>
      <c r="F142" s="97">
        <f t="shared" si="30"/>
        <v>1</v>
      </c>
      <c r="G142" s="97">
        <f t="shared" si="26"/>
        <v>0</v>
      </c>
      <c r="H142" s="97">
        <f t="shared" si="29"/>
        <v>4</v>
      </c>
      <c r="I142">
        <f t="shared" si="31"/>
        <v>1</v>
      </c>
      <c r="J142" t="str">
        <f t="shared" si="28"/>
        <v>&gt;</v>
      </c>
    </row>
    <row r="143" spans="1:13" ht="26.4">
      <c r="A143" t="s">
        <v>2965</v>
      </c>
      <c r="B143" s="15" t="s">
        <v>5045</v>
      </c>
      <c r="C143" s="97" t="str">
        <f t="shared" si="32"/>
        <v>CYP00411</v>
      </c>
      <c r="D143" s="97" t="str">
        <f t="shared" si="27"/>
        <v>Rejection</v>
      </c>
      <c r="E143" s="57" t="s">
        <v>5179</v>
      </c>
      <c r="F143" s="97">
        <f t="shared" si="30"/>
        <v>1</v>
      </c>
      <c r="G143" s="97">
        <f t="shared" si="26"/>
        <v>0</v>
      </c>
      <c r="H143" s="97">
        <f t="shared" si="29"/>
        <v>4</v>
      </c>
      <c r="I143">
        <f t="shared" si="31"/>
        <v>1</v>
      </c>
      <c r="J143" t="str">
        <f t="shared" si="28"/>
        <v>&gt;</v>
      </c>
    </row>
    <row r="144" spans="1:13" ht="26.4">
      <c r="A144" t="s">
        <v>2965</v>
      </c>
      <c r="B144" s="15" t="s">
        <v>5045</v>
      </c>
      <c r="C144" s="97" t="str">
        <f t="shared" si="32"/>
        <v>CYP00412</v>
      </c>
      <c r="D144" s="97" t="str">
        <f t="shared" si="27"/>
        <v>Rejection</v>
      </c>
      <c r="E144" s="57" t="s">
        <v>5180</v>
      </c>
      <c r="F144" s="97">
        <f t="shared" si="30"/>
        <v>1</v>
      </c>
      <c r="G144" s="97">
        <f t="shared" si="26"/>
        <v>0</v>
      </c>
      <c r="H144" s="97">
        <f t="shared" si="29"/>
        <v>4</v>
      </c>
      <c r="I144">
        <f t="shared" si="31"/>
        <v>1</v>
      </c>
      <c r="J144" t="str">
        <f t="shared" si="28"/>
        <v>&gt;</v>
      </c>
    </row>
    <row r="145" spans="1:10" ht="26.4">
      <c r="A145" t="s">
        <v>2965</v>
      </c>
      <c r="B145" s="15" t="s">
        <v>5045</v>
      </c>
      <c r="C145" s="97" t="str">
        <f t="shared" si="32"/>
        <v>CYP00413</v>
      </c>
      <c r="D145" s="97" t="str">
        <f t="shared" si="27"/>
        <v>Rejection</v>
      </c>
      <c r="E145" s="57" t="s">
        <v>5181</v>
      </c>
      <c r="F145" s="97">
        <f t="shared" si="30"/>
        <v>1</v>
      </c>
      <c r="G145" s="97">
        <f t="shared" si="26"/>
        <v>0</v>
      </c>
      <c r="H145" s="97">
        <f t="shared" si="29"/>
        <v>4</v>
      </c>
      <c r="I145">
        <f t="shared" si="31"/>
        <v>1</v>
      </c>
      <c r="J145" t="str">
        <f t="shared" si="28"/>
        <v>&gt;</v>
      </c>
    </row>
    <row r="146" spans="1:10" ht="26.4">
      <c r="A146" t="s">
        <v>2970</v>
      </c>
      <c r="B146" s="15" t="s">
        <v>5045</v>
      </c>
      <c r="C146" s="97" t="str">
        <f t="shared" si="32"/>
        <v>CYP00414</v>
      </c>
      <c r="D146" s="97" t="str">
        <f t="shared" si="27"/>
        <v>Rejection</v>
      </c>
      <c r="E146" s="57" t="s">
        <v>5182</v>
      </c>
      <c r="F146" s="97">
        <f t="shared" si="30"/>
        <v>1</v>
      </c>
      <c r="G146" s="97">
        <f t="shared" si="26"/>
        <v>0</v>
      </c>
      <c r="H146" s="97">
        <f t="shared" si="29"/>
        <v>1</v>
      </c>
      <c r="I146">
        <f t="shared" si="31"/>
        <v>1</v>
      </c>
      <c r="J146" t="str">
        <f t="shared" si="28"/>
        <v>&gt;</v>
      </c>
    </row>
    <row r="147" spans="1:10" ht="26.4">
      <c r="A147" t="s">
        <v>2975</v>
      </c>
      <c r="B147" s="15" t="s">
        <v>5045</v>
      </c>
      <c r="C147" s="97" t="str">
        <f t="shared" si="32"/>
        <v>CYP00415</v>
      </c>
      <c r="D147" s="97" t="str">
        <f t="shared" si="27"/>
        <v>Rejection</v>
      </c>
      <c r="E147" s="57" t="s">
        <v>5183</v>
      </c>
      <c r="F147" s="97">
        <f t="shared" si="30"/>
        <v>1</v>
      </c>
      <c r="G147" s="97">
        <f t="shared" si="26"/>
        <v>0</v>
      </c>
      <c r="H147" s="97">
        <f t="shared" ref="H147:H175" si="33">COUNTIF($A$2:$A$726,A147)</f>
        <v>3</v>
      </c>
      <c r="I147">
        <f t="shared" si="31"/>
        <v>1</v>
      </c>
      <c r="J147" t="str">
        <f t="shared" si="28"/>
        <v>&gt;</v>
      </c>
    </row>
    <row r="148" spans="1:10" ht="26.4">
      <c r="A148" t="s">
        <v>2975</v>
      </c>
      <c r="B148" s="15" t="s">
        <v>5045</v>
      </c>
      <c r="C148" s="97" t="str">
        <f t="shared" si="32"/>
        <v>CYP00416</v>
      </c>
      <c r="D148" s="97" t="str">
        <f t="shared" si="27"/>
        <v>Rejection</v>
      </c>
      <c r="E148" s="57" t="s">
        <v>5184</v>
      </c>
      <c r="F148" s="97">
        <f t="shared" si="30"/>
        <v>1</v>
      </c>
      <c r="G148" s="97">
        <f t="shared" si="26"/>
        <v>0</v>
      </c>
      <c r="H148" s="97">
        <f t="shared" si="33"/>
        <v>3</v>
      </c>
      <c r="I148">
        <f t="shared" si="31"/>
        <v>1</v>
      </c>
      <c r="J148" t="str">
        <f t="shared" si="28"/>
        <v>&gt;</v>
      </c>
    </row>
    <row r="149" spans="1:10" ht="26.4">
      <c r="A149" t="s">
        <v>2975</v>
      </c>
      <c r="B149" s="15" t="s">
        <v>5045</v>
      </c>
      <c r="C149" s="97" t="str">
        <f t="shared" si="32"/>
        <v>CYP00417</v>
      </c>
      <c r="D149" s="97" t="str">
        <f t="shared" si="27"/>
        <v>Rejection</v>
      </c>
      <c r="E149" s="57" t="s">
        <v>5185</v>
      </c>
      <c r="F149" s="97">
        <f t="shared" si="30"/>
        <v>1</v>
      </c>
      <c r="G149" s="97">
        <f t="shared" si="26"/>
        <v>0</v>
      </c>
      <c r="H149" s="97">
        <f t="shared" si="33"/>
        <v>3</v>
      </c>
      <c r="I149">
        <f t="shared" si="31"/>
        <v>1</v>
      </c>
      <c r="J149" t="str">
        <f t="shared" si="28"/>
        <v>&gt;</v>
      </c>
    </row>
    <row r="150" spans="1:10" ht="26.4">
      <c r="A150" t="s">
        <v>2980</v>
      </c>
      <c r="B150" s="15" t="s">
        <v>5045</v>
      </c>
      <c r="C150" s="97" t="str">
        <f t="shared" si="32"/>
        <v>CYP00418</v>
      </c>
      <c r="D150" s="97" t="str">
        <f t="shared" si="27"/>
        <v>Rejection</v>
      </c>
      <c r="E150" s="57" t="s">
        <v>5186</v>
      </c>
      <c r="F150" s="97">
        <f t="shared" si="30"/>
        <v>1</v>
      </c>
      <c r="G150" s="97">
        <f t="shared" si="26"/>
        <v>0</v>
      </c>
      <c r="H150" s="97">
        <f t="shared" si="33"/>
        <v>1</v>
      </c>
      <c r="I150">
        <f t="shared" si="31"/>
        <v>1</v>
      </c>
      <c r="J150" t="str">
        <f t="shared" si="28"/>
        <v>&gt;</v>
      </c>
    </row>
    <row r="151" spans="1:10" ht="26.4">
      <c r="A151" t="s">
        <v>229</v>
      </c>
      <c r="B151" s="15" t="s">
        <v>5045</v>
      </c>
      <c r="C151" s="97" t="str">
        <f t="shared" si="32"/>
        <v>CYP00419</v>
      </c>
      <c r="D151" s="97" t="str">
        <f t="shared" si="27"/>
        <v>Rejection</v>
      </c>
      <c r="E151" s="57" t="s">
        <v>5187</v>
      </c>
      <c r="F151" s="97">
        <f t="shared" si="30"/>
        <v>1</v>
      </c>
      <c r="G151" s="97">
        <f t="shared" si="26"/>
        <v>0</v>
      </c>
      <c r="H151" s="97">
        <f t="shared" si="33"/>
        <v>3</v>
      </c>
      <c r="I151">
        <f t="shared" si="31"/>
        <v>1</v>
      </c>
      <c r="J151" t="str">
        <f t="shared" si="28"/>
        <v>&gt;</v>
      </c>
    </row>
    <row r="152" spans="1:10" ht="26.4">
      <c r="A152" t="s">
        <v>229</v>
      </c>
      <c r="B152" s="15" t="s">
        <v>5045</v>
      </c>
      <c r="C152" s="97" t="str">
        <f t="shared" si="32"/>
        <v>CYP00420</v>
      </c>
      <c r="D152" s="97" t="str">
        <f t="shared" si="27"/>
        <v>Rejection</v>
      </c>
      <c r="E152" s="57" t="s">
        <v>5188</v>
      </c>
      <c r="F152" s="97">
        <f t="shared" si="30"/>
        <v>1</v>
      </c>
      <c r="G152" s="97">
        <f t="shared" si="26"/>
        <v>0</v>
      </c>
      <c r="H152" s="97">
        <f t="shared" si="33"/>
        <v>3</v>
      </c>
      <c r="I152">
        <f t="shared" si="31"/>
        <v>1</v>
      </c>
      <c r="J152" t="str">
        <f t="shared" si="28"/>
        <v>&gt;</v>
      </c>
    </row>
    <row r="153" spans="1:10" ht="26.4">
      <c r="A153" t="s">
        <v>229</v>
      </c>
      <c r="B153" s="15" t="s">
        <v>5045</v>
      </c>
      <c r="C153" s="97" t="str">
        <f t="shared" si="32"/>
        <v>CYP00421</v>
      </c>
      <c r="D153" s="97" t="str">
        <f t="shared" si="27"/>
        <v>Rejection</v>
      </c>
      <c r="E153" s="57" t="s">
        <v>5189</v>
      </c>
      <c r="F153" s="97">
        <f t="shared" ref="F153:F185" si="34">(LEN(E153)-LEN(SUBSTITUTE(E153,"rejected","")))/8</f>
        <v>1</v>
      </c>
      <c r="G153" s="97">
        <f t="shared" ref="G153:G233" si="35">(LEN(E153)-LEN(SUBSTITUTE(E153,"Warning","")))/7</f>
        <v>0</v>
      </c>
      <c r="H153" s="97">
        <f t="shared" si="33"/>
        <v>3</v>
      </c>
      <c r="I153">
        <f t="shared" si="31"/>
        <v>1</v>
      </c>
      <c r="J153" t="str">
        <f t="shared" si="28"/>
        <v>&gt;</v>
      </c>
    </row>
    <row r="154" spans="1:10">
      <c r="A154" s="15" t="s">
        <v>5190</v>
      </c>
      <c r="B154" s="15" t="s">
        <v>65</v>
      </c>
      <c r="C154" s="97" t="str">
        <f t="shared" si="32"/>
        <v>CYP00501</v>
      </c>
      <c r="D154" s="97" t="str">
        <f t="shared" si="27"/>
        <v>Rejection</v>
      </c>
      <c r="E154" s="57" t="s">
        <v>5191</v>
      </c>
      <c r="F154" s="97">
        <f t="shared" si="34"/>
        <v>1</v>
      </c>
      <c r="G154" s="97">
        <f t="shared" si="35"/>
        <v>0</v>
      </c>
      <c r="H154" s="97">
        <f t="shared" si="33"/>
        <v>2</v>
      </c>
      <c r="I154">
        <f t="shared" si="31"/>
        <v>1</v>
      </c>
      <c r="J154" t="str">
        <f t="shared" si="28"/>
        <v>&gt;</v>
      </c>
    </row>
    <row r="155" spans="1:10" ht="39.6">
      <c r="A155" s="15" t="s">
        <v>5190</v>
      </c>
      <c r="B155" s="15" t="s">
        <v>65</v>
      </c>
      <c r="C155" s="97" t="str">
        <f t="shared" si="32"/>
        <v>CYP00502</v>
      </c>
      <c r="D155" s="97" t="str">
        <f t="shared" si="27"/>
        <v>Rejection</v>
      </c>
      <c r="E155" s="57" t="s">
        <v>5192</v>
      </c>
      <c r="F155" s="97">
        <f t="shared" si="34"/>
        <v>1</v>
      </c>
      <c r="G155" s="97">
        <f t="shared" si="35"/>
        <v>0</v>
      </c>
      <c r="H155" s="97">
        <f t="shared" si="33"/>
        <v>2</v>
      </c>
      <c r="I155">
        <f t="shared" si="31"/>
        <v>1</v>
      </c>
      <c r="J155" t="str">
        <f t="shared" si="28"/>
        <v>&gt;</v>
      </c>
    </row>
    <row r="156" spans="1:10">
      <c r="A156" t="s">
        <v>739</v>
      </c>
      <c r="B156" s="15" t="s">
        <v>5045</v>
      </c>
      <c r="C156" s="97" t="str">
        <f t="shared" si="32"/>
        <v>CYP00503</v>
      </c>
      <c r="D156" s="97" t="str">
        <f t="shared" si="27"/>
        <v>Rejection</v>
      </c>
      <c r="E156" s="57" t="s">
        <v>5193</v>
      </c>
      <c r="F156" s="97">
        <f t="shared" si="34"/>
        <v>1</v>
      </c>
      <c r="G156" s="97">
        <f t="shared" si="35"/>
        <v>0</v>
      </c>
      <c r="H156" s="97">
        <f t="shared" si="33"/>
        <v>2</v>
      </c>
      <c r="I156">
        <f t="shared" si="31"/>
        <v>1</v>
      </c>
      <c r="J156" t="str">
        <f t="shared" si="28"/>
        <v>.</v>
      </c>
    </row>
    <row r="157" spans="1:10">
      <c r="A157" t="s">
        <v>739</v>
      </c>
      <c r="B157" s="15" t="s">
        <v>5045</v>
      </c>
      <c r="C157" s="97" t="str">
        <f t="shared" si="32"/>
        <v>CYP00504</v>
      </c>
      <c r="D157" s="97" t="str">
        <f t="shared" si="27"/>
        <v>Rejection</v>
      </c>
      <c r="E157" s="57" t="s">
        <v>742</v>
      </c>
      <c r="F157" s="97">
        <f t="shared" si="34"/>
        <v>1</v>
      </c>
      <c r="G157" s="97">
        <f t="shared" si="35"/>
        <v>0</v>
      </c>
      <c r="H157" s="97">
        <f t="shared" si="33"/>
        <v>2</v>
      </c>
      <c r="I157">
        <f t="shared" si="31"/>
        <v>1</v>
      </c>
      <c r="J157" t="str">
        <f t="shared" si="28"/>
        <v>&gt;</v>
      </c>
    </row>
    <row r="158" spans="1:10" ht="26.4">
      <c r="A158" t="s">
        <v>124</v>
      </c>
      <c r="B158" s="15" t="s">
        <v>5045</v>
      </c>
      <c r="C158" s="97" t="str">
        <f t="shared" si="32"/>
        <v>CYP00505</v>
      </c>
      <c r="D158" s="97" t="str">
        <f t="shared" si="27"/>
        <v>Rejection</v>
      </c>
      <c r="E158" s="57" t="s">
        <v>5194</v>
      </c>
      <c r="F158" s="97">
        <f t="shared" si="34"/>
        <v>1</v>
      </c>
      <c r="G158" s="97">
        <f t="shared" si="35"/>
        <v>0</v>
      </c>
      <c r="H158" s="97">
        <f t="shared" si="33"/>
        <v>3</v>
      </c>
      <c r="I158">
        <f t="shared" si="31"/>
        <v>1</v>
      </c>
      <c r="J158" t="str">
        <f t="shared" si="28"/>
        <v>&gt;</v>
      </c>
    </row>
    <row r="159" spans="1:10" ht="26.4">
      <c r="A159" t="s">
        <v>124</v>
      </c>
      <c r="B159" s="15" t="s">
        <v>5045</v>
      </c>
      <c r="C159" s="97" t="str">
        <f t="shared" si="32"/>
        <v>CYP00506</v>
      </c>
      <c r="D159" s="97" t="str">
        <f t="shared" si="27"/>
        <v>Rejection</v>
      </c>
      <c r="E159" s="57" t="s">
        <v>5195</v>
      </c>
      <c r="F159" s="97">
        <f t="shared" si="34"/>
        <v>1</v>
      </c>
      <c r="G159" s="97">
        <f t="shared" si="35"/>
        <v>0</v>
      </c>
      <c r="H159" s="97">
        <f t="shared" si="33"/>
        <v>3</v>
      </c>
      <c r="I159">
        <f t="shared" si="31"/>
        <v>1</v>
      </c>
      <c r="J159" t="str">
        <f t="shared" si="28"/>
        <v>&gt;</v>
      </c>
    </row>
    <row r="160" spans="1:10" ht="26.4">
      <c r="A160" t="s">
        <v>124</v>
      </c>
      <c r="B160" s="15" t="s">
        <v>5045</v>
      </c>
      <c r="C160" s="97" t="str">
        <f t="shared" si="32"/>
        <v>CYP00507</v>
      </c>
      <c r="D160" s="97" t="str">
        <f t="shared" si="27"/>
        <v>Warning</v>
      </c>
      <c r="E160" s="57" t="s">
        <v>5196</v>
      </c>
      <c r="F160" s="97">
        <f t="shared" si="34"/>
        <v>0</v>
      </c>
      <c r="G160" s="97">
        <f t="shared" si="35"/>
        <v>1</v>
      </c>
      <c r="H160" s="97">
        <f t="shared" si="33"/>
        <v>3</v>
      </c>
      <c r="I160">
        <f t="shared" si="31"/>
        <v>1</v>
      </c>
      <c r="J160" t="str">
        <f t="shared" si="28"/>
        <v>&gt;</v>
      </c>
    </row>
    <row r="161" spans="1:13" ht="26.4">
      <c r="A161" t="s">
        <v>234</v>
      </c>
      <c r="B161" s="15" t="s">
        <v>5045</v>
      </c>
      <c r="C161" s="97" t="str">
        <f t="shared" si="32"/>
        <v>CYP00508</v>
      </c>
      <c r="D161" s="97" t="str">
        <f t="shared" si="27"/>
        <v>Rejection</v>
      </c>
      <c r="E161" s="57" t="s">
        <v>503</v>
      </c>
      <c r="F161" s="97">
        <f t="shared" si="34"/>
        <v>1</v>
      </c>
      <c r="G161" s="97">
        <f t="shared" si="35"/>
        <v>0</v>
      </c>
      <c r="H161" s="97">
        <f t="shared" si="33"/>
        <v>4</v>
      </c>
      <c r="I161">
        <f t="shared" si="31"/>
        <v>1</v>
      </c>
      <c r="J161" t="str">
        <f t="shared" si="28"/>
        <v>&gt;</v>
      </c>
    </row>
    <row r="162" spans="1:13" ht="26.4">
      <c r="A162" t="s">
        <v>234</v>
      </c>
      <c r="B162" s="15" t="s">
        <v>5045</v>
      </c>
      <c r="C162" s="97" t="str">
        <f t="shared" si="32"/>
        <v>CYP00509</v>
      </c>
      <c r="D162" s="97" t="str">
        <f t="shared" si="27"/>
        <v>Rejection</v>
      </c>
      <c r="E162" s="57" t="s">
        <v>505</v>
      </c>
      <c r="F162" s="97">
        <f t="shared" si="34"/>
        <v>1</v>
      </c>
      <c r="G162" s="97">
        <f t="shared" si="35"/>
        <v>0</v>
      </c>
      <c r="H162" s="97">
        <f t="shared" si="33"/>
        <v>4</v>
      </c>
      <c r="I162">
        <f t="shared" si="31"/>
        <v>1</v>
      </c>
      <c r="J162" t="str">
        <f t="shared" si="28"/>
        <v>&gt;</v>
      </c>
    </row>
    <row r="163" spans="1:13" ht="26.4">
      <c r="A163" s="15" t="s">
        <v>234</v>
      </c>
      <c r="B163" s="15" t="s">
        <v>5045</v>
      </c>
      <c r="C163" s="97" t="str">
        <f t="shared" si="32"/>
        <v>CYP00510</v>
      </c>
      <c r="D163" s="97" t="str">
        <f t="shared" si="27"/>
        <v>Rejection</v>
      </c>
      <c r="E163" s="57" t="s">
        <v>507</v>
      </c>
      <c r="F163" s="97">
        <f t="shared" si="34"/>
        <v>1</v>
      </c>
      <c r="G163" s="97">
        <f t="shared" si="35"/>
        <v>0</v>
      </c>
      <c r="H163" s="97">
        <f t="shared" si="33"/>
        <v>4</v>
      </c>
      <c r="I163">
        <f t="shared" si="31"/>
        <v>1</v>
      </c>
      <c r="J163" t="str">
        <f t="shared" si="28"/>
        <v>&gt;</v>
      </c>
    </row>
    <row r="164" spans="1:13" ht="26.4">
      <c r="A164" t="s">
        <v>234</v>
      </c>
      <c r="B164" s="15" t="s">
        <v>5045</v>
      </c>
      <c r="C164" s="97" t="str">
        <f t="shared" si="32"/>
        <v>CYP00511</v>
      </c>
      <c r="D164" s="97" t="str">
        <f t="shared" ref="D164:D244" si="36">IF(F164=1,"Rejection",IF(G164=1,"Warning","?"))</f>
        <v>Rejection</v>
      </c>
      <c r="E164" s="57" t="s">
        <v>509</v>
      </c>
      <c r="F164" s="97">
        <f t="shared" si="34"/>
        <v>1</v>
      </c>
      <c r="G164" s="97">
        <f t="shared" si="35"/>
        <v>0</v>
      </c>
      <c r="H164" s="97">
        <f t="shared" si="33"/>
        <v>4</v>
      </c>
      <c r="I164">
        <f t="shared" si="31"/>
        <v>1</v>
      </c>
      <c r="J164" t="str">
        <f t="shared" si="28"/>
        <v>&gt;</v>
      </c>
    </row>
    <row r="165" spans="1:13" ht="26.4">
      <c r="A165" t="s">
        <v>239</v>
      </c>
      <c r="B165" s="15" t="s">
        <v>5045</v>
      </c>
      <c r="C165" s="97" t="str">
        <f t="shared" si="32"/>
        <v>CYP00512</v>
      </c>
      <c r="D165" s="97" t="str">
        <f t="shared" si="36"/>
        <v>Rejection</v>
      </c>
      <c r="E165" s="57" t="s">
        <v>513</v>
      </c>
      <c r="F165" s="97">
        <f t="shared" si="34"/>
        <v>1</v>
      </c>
      <c r="G165" s="97">
        <f t="shared" si="35"/>
        <v>0</v>
      </c>
      <c r="H165" s="97">
        <f t="shared" si="33"/>
        <v>1</v>
      </c>
      <c r="I165">
        <f t="shared" si="31"/>
        <v>1</v>
      </c>
      <c r="J165" t="str">
        <f t="shared" si="28"/>
        <v>&gt;</v>
      </c>
    </row>
    <row r="166" spans="1:13" ht="26.4">
      <c r="A166" s="15" t="s">
        <v>744</v>
      </c>
      <c r="B166" s="15" t="s">
        <v>65</v>
      </c>
      <c r="C166" s="97" t="str">
        <f t="shared" si="32"/>
        <v>CYP00601</v>
      </c>
      <c r="D166" s="97" t="str">
        <f t="shared" si="36"/>
        <v>Rejection</v>
      </c>
      <c r="E166" s="1" t="s">
        <v>5197</v>
      </c>
      <c r="F166" s="97">
        <f t="shared" si="34"/>
        <v>1</v>
      </c>
      <c r="G166" s="97">
        <f t="shared" si="35"/>
        <v>0</v>
      </c>
      <c r="H166" s="97">
        <f t="shared" si="33"/>
        <v>2</v>
      </c>
      <c r="I166">
        <f t="shared" si="31"/>
        <v>1</v>
      </c>
      <c r="J166" t="str">
        <f t="shared" ref="J166:J246" si="37">RIGHT(E166,1)</f>
        <v>&gt;</v>
      </c>
      <c r="K166" s="95">
        <f>LEN(E166)</f>
        <v>153</v>
      </c>
      <c r="L166">
        <f>LEN(J166)</f>
        <v>1</v>
      </c>
      <c r="M166">
        <f>L166-K166</f>
        <v>-152</v>
      </c>
    </row>
    <row r="167" spans="1:13" ht="39.6">
      <c r="A167" s="15" t="s">
        <v>744</v>
      </c>
      <c r="B167" s="15" t="s">
        <v>65</v>
      </c>
      <c r="C167" s="97" t="str">
        <f t="shared" si="32"/>
        <v>CYP00602</v>
      </c>
      <c r="D167" s="97" t="str">
        <f t="shared" si="36"/>
        <v>Rejection</v>
      </c>
      <c r="E167" s="57" t="s">
        <v>747</v>
      </c>
      <c r="F167" s="97">
        <f t="shared" si="34"/>
        <v>1</v>
      </c>
      <c r="G167" s="97">
        <f t="shared" si="35"/>
        <v>0</v>
      </c>
      <c r="H167" s="97">
        <f t="shared" si="33"/>
        <v>2</v>
      </c>
      <c r="I167">
        <f t="shared" si="31"/>
        <v>1</v>
      </c>
      <c r="J167" t="str">
        <f t="shared" si="37"/>
        <v>&gt;</v>
      </c>
    </row>
    <row r="168" spans="1:13">
      <c r="A168" t="s">
        <v>3025</v>
      </c>
      <c r="B168" s="15" t="s">
        <v>5045</v>
      </c>
      <c r="C168" s="97" t="str">
        <f t="shared" si="32"/>
        <v>CYP00603</v>
      </c>
      <c r="D168" s="97" t="str">
        <f t="shared" si="36"/>
        <v>Rejection</v>
      </c>
      <c r="E168" s="57" t="s">
        <v>5198</v>
      </c>
      <c r="F168" s="97">
        <f t="shared" si="34"/>
        <v>1</v>
      </c>
      <c r="G168" s="97">
        <f t="shared" si="35"/>
        <v>0</v>
      </c>
      <c r="H168" s="97">
        <f t="shared" si="33"/>
        <v>2</v>
      </c>
      <c r="I168">
        <f t="shared" si="31"/>
        <v>1</v>
      </c>
      <c r="J168" t="str">
        <f t="shared" si="37"/>
        <v>.</v>
      </c>
    </row>
    <row r="169" spans="1:13">
      <c r="A169" t="s">
        <v>3025</v>
      </c>
      <c r="B169" s="15" t="s">
        <v>5045</v>
      </c>
      <c r="C169" s="97" t="str">
        <f t="shared" si="32"/>
        <v>CYP00604</v>
      </c>
      <c r="D169" s="97" t="str">
        <f t="shared" si="36"/>
        <v>Rejection</v>
      </c>
      <c r="E169" s="57" t="s">
        <v>5199</v>
      </c>
      <c r="F169" s="97">
        <f t="shared" si="34"/>
        <v>1</v>
      </c>
      <c r="G169" s="97">
        <f t="shared" si="35"/>
        <v>0</v>
      </c>
      <c r="H169" s="97">
        <f t="shared" si="33"/>
        <v>2</v>
      </c>
      <c r="I169">
        <f t="shared" si="31"/>
        <v>1</v>
      </c>
      <c r="J169" t="str">
        <f t="shared" si="37"/>
        <v>&gt;</v>
      </c>
    </row>
    <row r="170" spans="1:13">
      <c r="A170" t="s">
        <v>3026</v>
      </c>
      <c r="B170" s="15" t="s">
        <v>5045</v>
      </c>
      <c r="C170" s="97" t="str">
        <f t="shared" si="32"/>
        <v>CYP00605</v>
      </c>
      <c r="D170" s="97" t="str">
        <f t="shared" si="36"/>
        <v>Rejection</v>
      </c>
      <c r="E170" s="57" t="s">
        <v>5200</v>
      </c>
      <c r="F170" s="97">
        <f t="shared" si="34"/>
        <v>1</v>
      </c>
      <c r="G170" s="97">
        <f t="shared" si="35"/>
        <v>0</v>
      </c>
      <c r="H170" s="97">
        <f t="shared" si="33"/>
        <v>3</v>
      </c>
      <c r="I170">
        <f t="shared" si="31"/>
        <v>1</v>
      </c>
      <c r="J170" t="str">
        <f t="shared" si="37"/>
        <v>&gt;</v>
      </c>
    </row>
    <row r="171" spans="1:13" ht="26.4">
      <c r="A171" t="s">
        <v>3026</v>
      </c>
      <c r="B171" s="15" t="s">
        <v>5045</v>
      </c>
      <c r="C171" s="97" t="str">
        <f t="shared" si="32"/>
        <v>CYP00606</v>
      </c>
      <c r="D171" s="97" t="str">
        <f t="shared" si="36"/>
        <v>Rejection</v>
      </c>
      <c r="E171" s="57" t="s">
        <v>5201</v>
      </c>
      <c r="F171" s="97">
        <f t="shared" si="34"/>
        <v>1</v>
      </c>
      <c r="G171" s="97">
        <f t="shared" si="35"/>
        <v>0</v>
      </c>
      <c r="H171" s="97">
        <f t="shared" si="33"/>
        <v>3</v>
      </c>
      <c r="I171">
        <f t="shared" si="31"/>
        <v>1</v>
      </c>
      <c r="J171" t="str">
        <f t="shared" si="37"/>
        <v>&gt;</v>
      </c>
    </row>
    <row r="172" spans="1:13">
      <c r="A172" t="s">
        <v>3032</v>
      </c>
      <c r="B172" s="15" t="s">
        <v>5045</v>
      </c>
      <c r="C172" s="97" t="str">
        <f t="shared" si="32"/>
        <v>CYP00607</v>
      </c>
      <c r="D172" s="97" t="str">
        <f t="shared" si="36"/>
        <v>Rejection</v>
      </c>
      <c r="E172" s="57" t="s">
        <v>5202</v>
      </c>
      <c r="F172" s="97">
        <f t="shared" si="34"/>
        <v>1</v>
      </c>
      <c r="G172" s="97">
        <f t="shared" si="35"/>
        <v>0</v>
      </c>
      <c r="H172" s="97">
        <f t="shared" si="33"/>
        <v>4</v>
      </c>
      <c r="I172">
        <f t="shared" si="31"/>
        <v>1</v>
      </c>
      <c r="J172" t="str">
        <f t="shared" si="37"/>
        <v>&gt;</v>
      </c>
    </row>
    <row r="173" spans="1:13" ht="26.4">
      <c r="A173" t="s">
        <v>3032</v>
      </c>
      <c r="B173" s="15" t="s">
        <v>5045</v>
      </c>
      <c r="C173" s="97" t="str">
        <f t="shared" si="32"/>
        <v>CYP00608</v>
      </c>
      <c r="D173" s="97" t="str">
        <f t="shared" si="36"/>
        <v>Rejection</v>
      </c>
      <c r="E173" s="57" t="s">
        <v>5203</v>
      </c>
      <c r="F173" s="97">
        <f t="shared" si="34"/>
        <v>1</v>
      </c>
      <c r="G173" s="97">
        <f t="shared" si="35"/>
        <v>0</v>
      </c>
      <c r="H173" s="97">
        <f t="shared" si="33"/>
        <v>4</v>
      </c>
      <c r="I173">
        <f t="shared" si="31"/>
        <v>1</v>
      </c>
      <c r="J173" t="str">
        <f t="shared" si="37"/>
        <v>&gt;</v>
      </c>
    </row>
    <row r="174" spans="1:13" ht="26.4">
      <c r="A174" t="s">
        <v>3032</v>
      </c>
      <c r="B174" s="15" t="s">
        <v>5045</v>
      </c>
      <c r="C174" s="97" t="str">
        <f t="shared" si="32"/>
        <v>CYP00609</v>
      </c>
      <c r="D174" s="97" t="str">
        <f t="shared" si="36"/>
        <v>Rejection</v>
      </c>
      <c r="E174" s="57" t="s">
        <v>5204</v>
      </c>
      <c r="F174" s="97">
        <f t="shared" si="34"/>
        <v>1</v>
      </c>
      <c r="G174" s="97">
        <f t="shared" si="35"/>
        <v>0</v>
      </c>
      <c r="H174" s="97">
        <f t="shared" si="33"/>
        <v>4</v>
      </c>
      <c r="I174">
        <f t="shared" si="31"/>
        <v>1</v>
      </c>
      <c r="J174" t="str">
        <f t="shared" si="37"/>
        <v>&gt;</v>
      </c>
    </row>
    <row r="175" spans="1:13" ht="26.4">
      <c r="A175" t="s">
        <v>3032</v>
      </c>
      <c r="B175" s="15" t="s">
        <v>5045</v>
      </c>
      <c r="C175" s="97" t="str">
        <f t="shared" si="32"/>
        <v>CYP00610</v>
      </c>
      <c r="D175" s="97" t="str">
        <f t="shared" si="36"/>
        <v>Rejection</v>
      </c>
      <c r="E175" s="57" t="s">
        <v>5205</v>
      </c>
      <c r="F175" s="97">
        <f t="shared" si="34"/>
        <v>1</v>
      </c>
      <c r="G175" s="97">
        <f t="shared" si="35"/>
        <v>0</v>
      </c>
      <c r="H175" s="97">
        <f t="shared" si="33"/>
        <v>4</v>
      </c>
      <c r="I175">
        <f t="shared" si="31"/>
        <v>1</v>
      </c>
      <c r="J175" t="str">
        <f t="shared" si="37"/>
        <v>&gt;</v>
      </c>
    </row>
    <row r="176" spans="1:13" ht="26.4">
      <c r="A176" t="s">
        <v>3026</v>
      </c>
      <c r="B176" s="15" t="s">
        <v>5045</v>
      </c>
      <c r="C176" s="97" t="str">
        <f t="shared" si="32"/>
        <v>CYP00611</v>
      </c>
      <c r="D176" s="97" t="str">
        <f t="shared" si="36"/>
        <v>Rejection</v>
      </c>
      <c r="E176" s="1" t="s">
        <v>5206</v>
      </c>
      <c r="F176" s="97">
        <f t="shared" si="34"/>
        <v>1</v>
      </c>
      <c r="G176" s="97">
        <f t="shared" si="35"/>
        <v>0</v>
      </c>
      <c r="H176" s="97"/>
      <c r="I176">
        <f t="shared" si="31"/>
        <v>1</v>
      </c>
      <c r="J176" t="str">
        <f t="shared" si="37"/>
        <v>&gt;</v>
      </c>
      <c r="K176" s="95">
        <f>LEN(E176)</f>
        <v>201</v>
      </c>
      <c r="L176">
        <f>LEN(J176)</f>
        <v>1</v>
      </c>
      <c r="M176">
        <f>L176-K176</f>
        <v>-200</v>
      </c>
    </row>
    <row r="177" spans="1:10" ht="26.4">
      <c r="A177" s="15" t="s">
        <v>5207</v>
      </c>
      <c r="B177" s="15" t="s">
        <v>65</v>
      </c>
      <c r="C177" s="97" t="str">
        <f t="shared" si="32"/>
        <v>CYP00701</v>
      </c>
      <c r="D177" s="97" t="str">
        <f t="shared" si="36"/>
        <v>Rejection</v>
      </c>
      <c r="E177" s="57" t="s">
        <v>5208</v>
      </c>
      <c r="F177" s="97">
        <f t="shared" si="34"/>
        <v>1</v>
      </c>
      <c r="G177" s="97">
        <f t="shared" si="35"/>
        <v>0</v>
      </c>
      <c r="H177" s="97">
        <f t="shared" ref="H177:H240" si="38">COUNTIF($A$2:$A$726,A177)</f>
        <v>3</v>
      </c>
      <c r="I177">
        <f t="shared" si="31"/>
        <v>1</v>
      </c>
      <c r="J177" t="str">
        <f t="shared" si="37"/>
        <v>&gt;</v>
      </c>
    </row>
    <row r="178" spans="1:10" ht="39.6">
      <c r="A178" s="15" t="s">
        <v>5207</v>
      </c>
      <c r="B178" s="15" t="s">
        <v>65</v>
      </c>
      <c r="C178" s="97" t="str">
        <f t="shared" si="32"/>
        <v>CYP00702</v>
      </c>
      <c r="D178" s="97" t="str">
        <f t="shared" si="36"/>
        <v>Rejection</v>
      </c>
      <c r="E178" s="57" t="s">
        <v>5209</v>
      </c>
      <c r="F178" s="97">
        <f t="shared" si="34"/>
        <v>1</v>
      </c>
      <c r="G178" s="97">
        <f t="shared" si="35"/>
        <v>0</v>
      </c>
      <c r="H178" s="97">
        <f t="shared" si="38"/>
        <v>3</v>
      </c>
      <c r="I178">
        <f t="shared" si="31"/>
        <v>1</v>
      </c>
      <c r="J178" t="str">
        <f t="shared" si="37"/>
        <v>&gt;</v>
      </c>
    </row>
    <row r="179" spans="1:10" ht="26.4">
      <c r="A179" s="15" t="s">
        <v>5207</v>
      </c>
      <c r="B179" s="15" t="s">
        <v>65</v>
      </c>
      <c r="C179" s="97" t="str">
        <f t="shared" si="32"/>
        <v>CYP00714</v>
      </c>
      <c r="D179" s="97" t="str">
        <f t="shared" si="36"/>
        <v>Rejection</v>
      </c>
      <c r="E179" s="57" t="s">
        <v>5210</v>
      </c>
      <c r="F179" s="97">
        <f t="shared" si="34"/>
        <v>1</v>
      </c>
      <c r="G179" s="97">
        <f t="shared" si="35"/>
        <v>0</v>
      </c>
      <c r="H179" s="97">
        <f t="shared" si="38"/>
        <v>3</v>
      </c>
      <c r="I179">
        <f t="shared" si="31"/>
        <v>1</v>
      </c>
      <c r="J179" t="str">
        <f t="shared" si="37"/>
        <v>&gt;</v>
      </c>
    </row>
    <row r="180" spans="1:10">
      <c r="A180" t="s">
        <v>3046</v>
      </c>
      <c r="B180" s="15" t="s">
        <v>5045</v>
      </c>
      <c r="C180" s="97" t="str">
        <f t="shared" si="32"/>
        <v>CYP00703</v>
      </c>
      <c r="D180" s="97" t="str">
        <f t="shared" si="36"/>
        <v>Rejection</v>
      </c>
      <c r="E180" s="57" t="s">
        <v>5211</v>
      </c>
      <c r="F180" s="97">
        <f t="shared" si="34"/>
        <v>1</v>
      </c>
      <c r="G180" s="97">
        <f t="shared" si="35"/>
        <v>0</v>
      </c>
      <c r="H180" s="97">
        <f t="shared" si="38"/>
        <v>2</v>
      </c>
      <c r="I180">
        <f t="shared" si="31"/>
        <v>1</v>
      </c>
      <c r="J180" t="str">
        <f t="shared" si="37"/>
        <v>.</v>
      </c>
    </row>
    <row r="181" spans="1:10">
      <c r="A181" t="s">
        <v>3046</v>
      </c>
      <c r="B181" s="15" t="s">
        <v>5045</v>
      </c>
      <c r="C181" s="97" t="str">
        <f t="shared" si="32"/>
        <v>CYP00704</v>
      </c>
      <c r="D181" s="97" t="str">
        <f t="shared" si="36"/>
        <v>Rejection</v>
      </c>
      <c r="E181" s="57" t="s">
        <v>5212</v>
      </c>
      <c r="F181" s="97">
        <f t="shared" si="34"/>
        <v>1</v>
      </c>
      <c r="G181" s="97">
        <f t="shared" si="35"/>
        <v>0</v>
      </c>
      <c r="H181" s="97">
        <f t="shared" si="38"/>
        <v>2</v>
      </c>
      <c r="I181">
        <f t="shared" si="31"/>
        <v>1</v>
      </c>
      <c r="J181" t="str">
        <f t="shared" si="37"/>
        <v>&gt;</v>
      </c>
    </row>
    <row r="182" spans="1:10">
      <c r="A182" t="s">
        <v>3047</v>
      </c>
      <c r="B182" s="15" t="s">
        <v>5045</v>
      </c>
      <c r="C182" s="97" t="str">
        <f t="shared" si="32"/>
        <v>CYP00705</v>
      </c>
      <c r="D182" s="97" t="str">
        <f t="shared" si="36"/>
        <v>Rejection</v>
      </c>
      <c r="E182" s="57" t="s">
        <v>5213</v>
      </c>
      <c r="F182" s="97">
        <f t="shared" si="34"/>
        <v>1</v>
      </c>
      <c r="G182" s="97">
        <f t="shared" si="35"/>
        <v>0</v>
      </c>
      <c r="H182" s="97">
        <f t="shared" si="38"/>
        <v>3</v>
      </c>
      <c r="I182">
        <f t="shared" si="31"/>
        <v>1</v>
      </c>
      <c r="J182" t="str">
        <f t="shared" si="37"/>
        <v>&gt;</v>
      </c>
    </row>
    <row r="183" spans="1:10">
      <c r="A183" t="s">
        <v>3047</v>
      </c>
      <c r="B183" s="15" t="s">
        <v>5045</v>
      </c>
      <c r="C183" s="97" t="str">
        <f t="shared" si="32"/>
        <v>CYP00706</v>
      </c>
      <c r="D183" s="97" t="str">
        <f t="shared" si="36"/>
        <v>Rejection</v>
      </c>
      <c r="E183" s="57" t="s">
        <v>5214</v>
      </c>
      <c r="F183" s="97">
        <f t="shared" si="34"/>
        <v>1</v>
      </c>
      <c r="G183" s="97">
        <f t="shared" si="35"/>
        <v>0</v>
      </c>
      <c r="H183" s="97">
        <f t="shared" si="38"/>
        <v>3</v>
      </c>
      <c r="I183">
        <f t="shared" si="31"/>
        <v>1</v>
      </c>
      <c r="J183" t="str">
        <f t="shared" si="37"/>
        <v>&gt;</v>
      </c>
    </row>
    <row r="184" spans="1:10" ht="26.4">
      <c r="A184" t="s">
        <v>3047</v>
      </c>
      <c r="B184" s="15" t="s">
        <v>5045</v>
      </c>
      <c r="C184" s="97" t="str">
        <f t="shared" si="32"/>
        <v>CYP00707</v>
      </c>
      <c r="D184" s="97" t="str">
        <f t="shared" si="36"/>
        <v>Warning</v>
      </c>
      <c r="E184" s="57" t="s">
        <v>5215</v>
      </c>
      <c r="F184" s="97">
        <f t="shared" si="34"/>
        <v>0</v>
      </c>
      <c r="G184" s="97">
        <f t="shared" si="35"/>
        <v>1</v>
      </c>
      <c r="H184" s="97">
        <f t="shared" si="38"/>
        <v>3</v>
      </c>
      <c r="I184">
        <f t="shared" si="31"/>
        <v>1</v>
      </c>
      <c r="J184" t="str">
        <f t="shared" si="37"/>
        <v>&gt;</v>
      </c>
    </row>
    <row r="185" spans="1:10">
      <c r="A185" t="s">
        <v>3061</v>
      </c>
      <c r="B185" s="15" t="s">
        <v>5045</v>
      </c>
      <c r="C185" s="97" t="str">
        <f t="shared" si="32"/>
        <v>CYP00708</v>
      </c>
      <c r="D185" s="97" t="str">
        <f t="shared" si="36"/>
        <v>Rejection</v>
      </c>
      <c r="E185" s="57" t="s">
        <v>5216</v>
      </c>
      <c r="F185" s="97">
        <f t="shared" si="34"/>
        <v>1</v>
      </c>
      <c r="G185" s="97">
        <f t="shared" si="35"/>
        <v>0</v>
      </c>
      <c r="H185" s="97">
        <f t="shared" si="38"/>
        <v>4</v>
      </c>
      <c r="I185">
        <f t="shared" si="31"/>
        <v>1</v>
      </c>
      <c r="J185" t="str">
        <f t="shared" si="37"/>
        <v>&gt;</v>
      </c>
    </row>
    <row r="186" spans="1:10" ht="26.4">
      <c r="A186" t="s">
        <v>3061</v>
      </c>
      <c r="B186" s="15" t="s">
        <v>5045</v>
      </c>
      <c r="C186" s="97" t="str">
        <f t="shared" si="32"/>
        <v>CYP00709</v>
      </c>
      <c r="D186" s="97" t="str">
        <f t="shared" si="36"/>
        <v>Rejection</v>
      </c>
      <c r="E186" s="57" t="s">
        <v>5217</v>
      </c>
      <c r="F186" s="97">
        <f t="shared" ref="F186:F233" si="39">(LEN(E186)-LEN(SUBSTITUTE(E186,"rejected","")))/8</f>
        <v>1</v>
      </c>
      <c r="G186" s="97">
        <f t="shared" si="35"/>
        <v>0</v>
      </c>
      <c r="H186" s="97">
        <f t="shared" si="38"/>
        <v>4</v>
      </c>
      <c r="I186">
        <f t="shared" si="31"/>
        <v>1</v>
      </c>
      <c r="J186" t="str">
        <f t="shared" si="37"/>
        <v>&gt;</v>
      </c>
    </row>
    <row r="187" spans="1:10">
      <c r="A187" t="s">
        <v>3061</v>
      </c>
      <c r="B187" s="15" t="s">
        <v>5045</v>
      </c>
      <c r="C187" s="97" t="str">
        <f t="shared" si="32"/>
        <v>CYP00710</v>
      </c>
      <c r="D187" s="97" t="str">
        <f t="shared" si="36"/>
        <v>Warning</v>
      </c>
      <c r="E187" s="57" t="s">
        <v>5218</v>
      </c>
      <c r="F187" s="97">
        <f t="shared" si="39"/>
        <v>0</v>
      </c>
      <c r="G187" s="97">
        <f t="shared" si="35"/>
        <v>1</v>
      </c>
      <c r="H187" s="97">
        <f t="shared" si="38"/>
        <v>4</v>
      </c>
      <c r="I187">
        <f t="shared" si="31"/>
        <v>1</v>
      </c>
      <c r="J187" t="str">
        <f t="shared" si="37"/>
        <v>&gt;</v>
      </c>
    </row>
    <row r="188" spans="1:10" ht="26.4">
      <c r="A188" t="s">
        <v>3061</v>
      </c>
      <c r="B188" s="15" t="s">
        <v>5045</v>
      </c>
      <c r="C188" s="97" t="str">
        <f t="shared" si="32"/>
        <v>CYP00711</v>
      </c>
      <c r="D188" s="97" t="str">
        <f t="shared" si="36"/>
        <v>Rejection</v>
      </c>
      <c r="E188" s="57" t="s">
        <v>5219</v>
      </c>
      <c r="F188" s="97">
        <f t="shared" si="39"/>
        <v>1</v>
      </c>
      <c r="G188" s="97">
        <f t="shared" si="35"/>
        <v>0</v>
      </c>
      <c r="H188" s="97">
        <f t="shared" si="38"/>
        <v>4</v>
      </c>
      <c r="I188">
        <f t="shared" si="31"/>
        <v>1</v>
      </c>
      <c r="J188" t="str">
        <f t="shared" si="37"/>
        <v>&gt;</v>
      </c>
    </row>
    <row r="189" spans="1:10">
      <c r="A189" t="s">
        <v>3066</v>
      </c>
      <c r="B189" s="15" t="s">
        <v>5045</v>
      </c>
      <c r="C189" s="97" t="str">
        <f t="shared" si="32"/>
        <v>CYP00712</v>
      </c>
      <c r="D189" s="97" t="str">
        <f t="shared" si="36"/>
        <v>Rejection</v>
      </c>
      <c r="E189" s="57" t="s">
        <v>5220</v>
      </c>
      <c r="F189" s="97">
        <f t="shared" si="39"/>
        <v>1</v>
      </c>
      <c r="G189" s="97">
        <f t="shared" si="35"/>
        <v>0</v>
      </c>
      <c r="H189" s="97">
        <f t="shared" si="38"/>
        <v>2</v>
      </c>
      <c r="I189">
        <f t="shared" si="31"/>
        <v>1</v>
      </c>
      <c r="J189" t="str">
        <f t="shared" si="37"/>
        <v>&gt;</v>
      </c>
    </row>
    <row r="190" spans="1:10" ht="26.4">
      <c r="A190" t="s">
        <v>3066</v>
      </c>
      <c r="B190" s="15" t="s">
        <v>5045</v>
      </c>
      <c r="C190" s="97" t="str">
        <f t="shared" si="32"/>
        <v>CYP00713</v>
      </c>
      <c r="D190" s="97" t="str">
        <f t="shared" si="36"/>
        <v>Warning</v>
      </c>
      <c r="E190" s="57" t="s">
        <v>5221</v>
      </c>
      <c r="F190" s="97">
        <f t="shared" si="39"/>
        <v>0</v>
      </c>
      <c r="G190" s="97">
        <f t="shared" si="35"/>
        <v>1</v>
      </c>
      <c r="H190" s="97">
        <f t="shared" si="38"/>
        <v>2</v>
      </c>
      <c r="I190">
        <f t="shared" si="31"/>
        <v>1</v>
      </c>
      <c r="J190" t="str">
        <f t="shared" si="37"/>
        <v>&gt;</v>
      </c>
    </row>
    <row r="191" spans="1:10" ht="26.4">
      <c r="A191" t="s">
        <v>5222</v>
      </c>
      <c r="B191" s="15" t="s">
        <v>65</v>
      </c>
      <c r="C191" s="97" t="str">
        <f t="shared" si="32"/>
        <v>CYP00801</v>
      </c>
      <c r="D191" s="97" t="str">
        <f t="shared" si="36"/>
        <v>Rejection</v>
      </c>
      <c r="E191" s="57" t="s">
        <v>1053</v>
      </c>
      <c r="F191" s="97">
        <f t="shared" ref="F191" si="40">(LEN(E191)-LEN(SUBSTITUTE(E191,"rejected","")))/8</f>
        <v>1</v>
      </c>
      <c r="G191" s="97">
        <f t="shared" ref="G191" si="41">(LEN(E191)-LEN(SUBSTITUTE(E191,"Warning","")))/7</f>
        <v>0</v>
      </c>
      <c r="H191" s="97">
        <f t="shared" ref="H191" si="42">COUNTIF($A$2:$A$726,A191)</f>
        <v>2</v>
      </c>
      <c r="I191">
        <f t="shared" ref="I191" si="43">COUNTIF($C$2:$C$732,C191)</f>
        <v>1</v>
      </c>
    </row>
    <row r="192" spans="1:10" ht="39.6">
      <c r="A192" t="s">
        <v>5222</v>
      </c>
      <c r="B192" s="15" t="s">
        <v>65</v>
      </c>
      <c r="C192" s="97" t="str">
        <f t="shared" si="32"/>
        <v>CYP00802</v>
      </c>
      <c r="D192" s="97" t="str">
        <f t="shared" si="36"/>
        <v>Rejection</v>
      </c>
      <c r="E192" s="57" t="s">
        <v>5223</v>
      </c>
      <c r="F192" s="97">
        <f t="shared" ref="F192:F205" si="44">(LEN(E192)-LEN(SUBSTITUTE(E192,"rejected","")))/8</f>
        <v>1</v>
      </c>
      <c r="G192" s="97">
        <f t="shared" ref="G192:G205" si="45">(LEN(E192)-LEN(SUBSTITUTE(E192,"Warning","")))/7</f>
        <v>0</v>
      </c>
      <c r="H192" s="97">
        <f t="shared" si="38"/>
        <v>2</v>
      </c>
      <c r="I192">
        <f t="shared" si="31"/>
        <v>1</v>
      </c>
    </row>
    <row r="193" spans="1:10">
      <c r="A193" t="s">
        <v>1122</v>
      </c>
      <c r="B193" s="15" t="s">
        <v>5045</v>
      </c>
      <c r="C193" s="97" t="str">
        <f t="shared" si="32"/>
        <v>CYP00803</v>
      </c>
      <c r="D193" s="97" t="str">
        <f t="shared" si="36"/>
        <v>Rejection</v>
      </c>
      <c r="E193" s="57" t="s">
        <v>5224</v>
      </c>
      <c r="F193" s="97">
        <f t="shared" si="44"/>
        <v>1</v>
      </c>
      <c r="G193" s="97">
        <f t="shared" si="45"/>
        <v>0</v>
      </c>
      <c r="H193" s="97">
        <f t="shared" si="38"/>
        <v>2</v>
      </c>
      <c r="I193">
        <f t="shared" si="31"/>
        <v>1</v>
      </c>
    </row>
    <row r="194" spans="1:10">
      <c r="A194" t="s">
        <v>1122</v>
      </c>
      <c r="B194" s="15" t="s">
        <v>5045</v>
      </c>
      <c r="C194" s="97" t="str">
        <f t="shared" si="32"/>
        <v>CYP00804</v>
      </c>
      <c r="D194" s="97" t="str">
        <f t="shared" si="36"/>
        <v>Rejection</v>
      </c>
      <c r="E194" s="57" t="s">
        <v>5225</v>
      </c>
      <c r="F194" s="97">
        <f t="shared" si="44"/>
        <v>1</v>
      </c>
      <c r="G194" s="97">
        <f t="shared" si="45"/>
        <v>0</v>
      </c>
      <c r="H194" s="97">
        <f t="shared" si="38"/>
        <v>2</v>
      </c>
      <c r="I194">
        <f t="shared" ref="I194:I257" si="46">COUNTIF($C$2:$C$732,C194)</f>
        <v>1</v>
      </c>
    </row>
    <row r="195" spans="1:10">
      <c r="A195" t="s">
        <v>785</v>
      </c>
      <c r="B195" s="15" t="s">
        <v>5045</v>
      </c>
      <c r="C195" s="97" t="str">
        <f t="shared" si="32"/>
        <v>CYP00805</v>
      </c>
      <c r="D195" s="97" t="str">
        <f t="shared" si="36"/>
        <v>Rejection</v>
      </c>
      <c r="E195" s="57" t="s">
        <v>5226</v>
      </c>
      <c r="F195" s="97">
        <f t="shared" si="44"/>
        <v>1</v>
      </c>
      <c r="G195" s="97">
        <f t="shared" si="45"/>
        <v>0</v>
      </c>
      <c r="H195" s="97">
        <f t="shared" si="38"/>
        <v>3</v>
      </c>
      <c r="I195">
        <f t="shared" si="46"/>
        <v>1</v>
      </c>
    </row>
    <row r="196" spans="1:10">
      <c r="A196" t="s">
        <v>785</v>
      </c>
      <c r="B196" s="15" t="s">
        <v>5045</v>
      </c>
      <c r="C196" s="97" t="str">
        <f t="shared" si="32"/>
        <v>CYP00806</v>
      </c>
      <c r="D196" s="97" t="str">
        <f t="shared" si="36"/>
        <v>Rejection</v>
      </c>
      <c r="E196" s="57" t="s">
        <v>5227</v>
      </c>
      <c r="F196" s="97">
        <f t="shared" si="44"/>
        <v>1</v>
      </c>
      <c r="G196" s="97">
        <f t="shared" si="45"/>
        <v>0</v>
      </c>
      <c r="H196" s="97">
        <f t="shared" si="38"/>
        <v>3</v>
      </c>
      <c r="I196">
        <f t="shared" si="46"/>
        <v>1</v>
      </c>
    </row>
    <row r="197" spans="1:10" ht="26.4">
      <c r="A197" t="s">
        <v>785</v>
      </c>
      <c r="B197" s="15" t="s">
        <v>5045</v>
      </c>
      <c r="C197" s="97" t="str">
        <f t="shared" si="32"/>
        <v>CYP00807</v>
      </c>
      <c r="D197" s="97" t="str">
        <f t="shared" si="36"/>
        <v>Warning</v>
      </c>
      <c r="E197" s="111" t="s">
        <v>5228</v>
      </c>
      <c r="F197" s="97">
        <f t="shared" si="44"/>
        <v>0</v>
      </c>
      <c r="G197" s="97">
        <f t="shared" si="45"/>
        <v>1</v>
      </c>
      <c r="H197" s="97">
        <f t="shared" si="38"/>
        <v>3</v>
      </c>
      <c r="I197">
        <f t="shared" si="46"/>
        <v>1</v>
      </c>
    </row>
    <row r="198" spans="1:10" ht="26.4">
      <c r="A198" t="s">
        <v>765</v>
      </c>
      <c r="B198" s="15" t="s">
        <v>5045</v>
      </c>
      <c r="C198" s="97" t="str">
        <f t="shared" si="32"/>
        <v>CYP00808</v>
      </c>
      <c r="D198" s="97" t="str">
        <f t="shared" si="36"/>
        <v>Rejection</v>
      </c>
      <c r="E198" s="57" t="s">
        <v>5229</v>
      </c>
      <c r="F198" s="97">
        <f t="shared" si="44"/>
        <v>1</v>
      </c>
      <c r="G198" s="97">
        <f t="shared" si="45"/>
        <v>0</v>
      </c>
      <c r="H198" s="97">
        <f t="shared" si="38"/>
        <v>4</v>
      </c>
      <c r="I198">
        <f t="shared" si="46"/>
        <v>1</v>
      </c>
    </row>
    <row r="199" spans="1:10" ht="26.4">
      <c r="A199" t="s">
        <v>765</v>
      </c>
      <c r="B199" s="15" t="s">
        <v>5045</v>
      </c>
      <c r="C199" s="97" t="s">
        <v>5230</v>
      </c>
      <c r="D199" s="97" t="s">
        <v>5123</v>
      </c>
      <c r="E199" s="57" t="s">
        <v>5231</v>
      </c>
      <c r="F199" s="97">
        <f t="shared" ref="F199" si="47">(LEN(E199)-LEN(SUBSTITUTE(E199,"rejected","")))/8</f>
        <v>1</v>
      </c>
      <c r="G199" s="97">
        <f t="shared" ref="G199" si="48">(LEN(E199)-LEN(SUBSTITUTE(E199,"Warning","")))/7</f>
        <v>0</v>
      </c>
      <c r="H199" s="97">
        <f t="shared" si="38"/>
        <v>4</v>
      </c>
      <c r="I199">
        <f t="shared" si="46"/>
        <v>1</v>
      </c>
    </row>
    <row r="200" spans="1:10" ht="39.6">
      <c r="A200" t="s">
        <v>765</v>
      </c>
      <c r="B200" s="15" t="s">
        <v>5045</v>
      </c>
      <c r="C200" s="97" t="str">
        <f t="shared" si="32"/>
        <v>CYP00809</v>
      </c>
      <c r="D200" s="97" t="str">
        <f t="shared" si="36"/>
        <v>Rejection</v>
      </c>
      <c r="E200" s="57" t="s">
        <v>5232</v>
      </c>
      <c r="F200" s="97">
        <f t="shared" si="44"/>
        <v>1</v>
      </c>
      <c r="G200" s="97">
        <f t="shared" si="45"/>
        <v>0</v>
      </c>
      <c r="H200" s="97">
        <f t="shared" si="38"/>
        <v>4</v>
      </c>
      <c r="I200">
        <f t="shared" si="46"/>
        <v>1</v>
      </c>
    </row>
    <row r="201" spans="1:10">
      <c r="A201" t="s">
        <v>765</v>
      </c>
      <c r="B201" s="15" t="s">
        <v>5045</v>
      </c>
      <c r="C201" s="97" t="str">
        <f t="shared" si="32"/>
        <v>CYP00810</v>
      </c>
      <c r="D201" s="97" t="str">
        <f t="shared" si="36"/>
        <v>Warning</v>
      </c>
      <c r="E201" s="57" t="s">
        <v>5233</v>
      </c>
      <c r="F201" s="97">
        <f t="shared" si="44"/>
        <v>0</v>
      </c>
      <c r="G201" s="97">
        <f t="shared" si="45"/>
        <v>1</v>
      </c>
      <c r="H201" s="97">
        <f t="shared" si="38"/>
        <v>4</v>
      </c>
      <c r="I201">
        <f t="shared" si="46"/>
        <v>1</v>
      </c>
    </row>
    <row r="202" spans="1:10" ht="26.4">
      <c r="A202" t="s">
        <v>791</v>
      </c>
      <c r="B202" s="15" t="s">
        <v>5045</v>
      </c>
      <c r="C202" s="97" t="str">
        <f t="shared" si="32"/>
        <v>CYP00811</v>
      </c>
      <c r="D202" s="97" t="str">
        <f t="shared" si="36"/>
        <v>Rejection</v>
      </c>
      <c r="E202" s="57" t="s">
        <v>5234</v>
      </c>
      <c r="F202" s="97">
        <f t="shared" si="44"/>
        <v>1</v>
      </c>
      <c r="G202" s="97">
        <f t="shared" si="45"/>
        <v>0</v>
      </c>
      <c r="H202" s="97">
        <f t="shared" si="38"/>
        <v>4</v>
      </c>
      <c r="I202">
        <f t="shared" si="46"/>
        <v>1</v>
      </c>
    </row>
    <row r="203" spans="1:10" ht="39.6">
      <c r="A203" t="s">
        <v>791</v>
      </c>
      <c r="B203" s="15" t="s">
        <v>5045</v>
      </c>
      <c r="C203" s="97" t="str">
        <f t="shared" si="32"/>
        <v>CYP00812</v>
      </c>
      <c r="D203" s="97" t="str">
        <f t="shared" si="36"/>
        <v>Rejection</v>
      </c>
      <c r="E203" s="57" t="s">
        <v>5235</v>
      </c>
      <c r="F203" s="97">
        <f t="shared" si="44"/>
        <v>1</v>
      </c>
      <c r="G203" s="97">
        <f t="shared" si="45"/>
        <v>0</v>
      </c>
      <c r="H203" s="97">
        <f t="shared" si="38"/>
        <v>4</v>
      </c>
      <c r="I203">
        <f t="shared" si="46"/>
        <v>1</v>
      </c>
    </row>
    <row r="204" spans="1:10" ht="39.6">
      <c r="A204" t="s">
        <v>791</v>
      </c>
      <c r="B204" s="15" t="s">
        <v>5045</v>
      </c>
      <c r="C204" s="97" t="str">
        <f t="shared" si="32"/>
        <v>CYP00813</v>
      </c>
      <c r="D204" s="97" t="str">
        <f t="shared" si="36"/>
        <v>Rejection</v>
      </c>
      <c r="E204" s="57" t="s">
        <v>5236</v>
      </c>
      <c r="F204" s="97">
        <f t="shared" si="44"/>
        <v>1</v>
      </c>
      <c r="G204" s="97">
        <f t="shared" si="45"/>
        <v>0</v>
      </c>
      <c r="H204" s="97">
        <f t="shared" si="38"/>
        <v>4</v>
      </c>
      <c r="I204">
        <f t="shared" si="46"/>
        <v>1</v>
      </c>
    </row>
    <row r="205" spans="1:10" ht="39.6">
      <c r="A205" t="s">
        <v>791</v>
      </c>
      <c r="B205" s="15" t="s">
        <v>5045</v>
      </c>
      <c r="C205" s="97" t="str">
        <f t="shared" si="32"/>
        <v>CYP00814</v>
      </c>
      <c r="D205" s="97" t="str">
        <f t="shared" si="36"/>
        <v>Rejection</v>
      </c>
      <c r="E205" s="57" t="s">
        <v>5237</v>
      </c>
      <c r="F205" s="97">
        <f t="shared" si="44"/>
        <v>1</v>
      </c>
      <c r="G205" s="97">
        <f t="shared" si="45"/>
        <v>0</v>
      </c>
      <c r="H205" s="97">
        <f t="shared" si="38"/>
        <v>4</v>
      </c>
      <c r="I205">
        <f t="shared" si="46"/>
        <v>1</v>
      </c>
    </row>
    <row r="206" spans="1:10" ht="26.4">
      <c r="A206" t="s">
        <v>5238</v>
      </c>
      <c r="B206" s="15" t="s">
        <v>65</v>
      </c>
      <c r="C206" s="97" t="str">
        <f t="shared" si="32"/>
        <v>CYP10101</v>
      </c>
      <c r="D206" s="97" t="str">
        <f t="shared" si="36"/>
        <v>Rejection</v>
      </c>
      <c r="E206" s="147" t="s">
        <v>5239</v>
      </c>
      <c r="F206" s="97">
        <f t="shared" si="39"/>
        <v>1</v>
      </c>
      <c r="G206" s="97">
        <f t="shared" si="35"/>
        <v>0</v>
      </c>
      <c r="H206" s="97">
        <f t="shared" si="38"/>
        <v>3</v>
      </c>
      <c r="I206">
        <f t="shared" si="46"/>
        <v>1</v>
      </c>
      <c r="J206" t="str">
        <f t="shared" si="37"/>
        <v>&gt;</v>
      </c>
    </row>
    <row r="207" spans="1:10" ht="26.4">
      <c r="A207" t="s">
        <v>5238</v>
      </c>
      <c r="B207" s="15" t="s">
        <v>65</v>
      </c>
      <c r="C207" s="97" t="str">
        <f t="shared" si="32"/>
        <v>CYP10102</v>
      </c>
      <c r="D207" s="97" t="str">
        <f t="shared" si="36"/>
        <v>Rejection</v>
      </c>
      <c r="E207" s="54" t="s">
        <v>5240</v>
      </c>
      <c r="F207" s="97">
        <f t="shared" si="39"/>
        <v>1</v>
      </c>
      <c r="G207" s="97">
        <f t="shared" si="35"/>
        <v>0</v>
      </c>
      <c r="H207" s="97">
        <f t="shared" si="38"/>
        <v>3</v>
      </c>
      <c r="I207">
        <f t="shared" si="46"/>
        <v>1</v>
      </c>
      <c r="J207" t="str">
        <f t="shared" si="37"/>
        <v>&gt;</v>
      </c>
    </row>
    <row r="208" spans="1:10">
      <c r="A208" t="s">
        <v>5238</v>
      </c>
      <c r="B208" t="s">
        <v>65</v>
      </c>
      <c r="C208" s="97" t="str">
        <f>LEFT(E208,8)</f>
        <v>CYP10147</v>
      </c>
      <c r="D208" s="97" t="str">
        <f>IF(F208=1,"Rejection",IF(G208=1,"Warning","?"))</f>
        <v>Warning</v>
      </c>
      <c r="E208" s="54" t="s">
        <v>795</v>
      </c>
      <c r="F208" s="97">
        <f>(LEN(E208)-LEN(SUBSTITUTE(E208,"rejected","")))/8</f>
        <v>0</v>
      </c>
      <c r="G208" s="97">
        <f>(LEN(E208)-LEN(SUBSTITUTE(E208,"Warning","")))/7</f>
        <v>1</v>
      </c>
      <c r="H208" s="97">
        <f t="shared" si="38"/>
        <v>3</v>
      </c>
      <c r="I208">
        <f t="shared" si="46"/>
        <v>1</v>
      </c>
    </row>
    <row r="209" spans="1:13">
      <c r="A209" t="s">
        <v>3115</v>
      </c>
      <c r="B209" s="15" t="s">
        <v>5045</v>
      </c>
      <c r="C209" s="97" t="str">
        <f t="shared" si="32"/>
        <v>CYP10103</v>
      </c>
      <c r="D209" s="97" t="str">
        <f t="shared" si="36"/>
        <v>Rejection</v>
      </c>
      <c r="E209" s="54" t="s">
        <v>5241</v>
      </c>
      <c r="F209" s="97">
        <f t="shared" si="39"/>
        <v>1</v>
      </c>
      <c r="G209" s="97">
        <f t="shared" si="35"/>
        <v>0</v>
      </c>
      <c r="H209" s="97">
        <f t="shared" si="38"/>
        <v>2</v>
      </c>
      <c r="I209">
        <f t="shared" si="46"/>
        <v>1</v>
      </c>
      <c r="J209" t="str">
        <f t="shared" si="37"/>
        <v>&gt;</v>
      </c>
    </row>
    <row r="210" spans="1:13">
      <c r="A210" t="s">
        <v>3115</v>
      </c>
      <c r="B210" s="15" t="s">
        <v>5045</v>
      </c>
      <c r="C210" s="97" t="str">
        <f t="shared" si="32"/>
        <v>CYP10104</v>
      </c>
      <c r="D210" s="97" t="str">
        <f t="shared" si="36"/>
        <v>Rejection</v>
      </c>
      <c r="E210" s="54" t="s">
        <v>5242</v>
      </c>
      <c r="F210" s="97">
        <f t="shared" si="39"/>
        <v>1</v>
      </c>
      <c r="G210" s="97">
        <f t="shared" si="35"/>
        <v>0</v>
      </c>
      <c r="H210" s="97">
        <f t="shared" si="38"/>
        <v>2</v>
      </c>
      <c r="I210">
        <f t="shared" si="46"/>
        <v>1</v>
      </c>
      <c r="J210" t="str">
        <f t="shared" si="37"/>
        <v>&gt;</v>
      </c>
    </row>
    <row r="211" spans="1:13" ht="14.25" customHeight="1">
      <c r="A211" t="s">
        <v>968</v>
      </c>
      <c r="B211" s="15" t="s">
        <v>5045</v>
      </c>
      <c r="C211" s="97" t="str">
        <f t="shared" si="32"/>
        <v>CYP10105</v>
      </c>
      <c r="D211" s="97" t="str">
        <f t="shared" si="36"/>
        <v>Rejection</v>
      </c>
      <c r="E211" s="1" t="s">
        <v>5243</v>
      </c>
      <c r="F211" s="97">
        <f t="shared" si="39"/>
        <v>1</v>
      </c>
      <c r="G211" s="97">
        <f t="shared" si="35"/>
        <v>0</v>
      </c>
      <c r="H211" s="97">
        <f t="shared" si="38"/>
        <v>2</v>
      </c>
      <c r="I211">
        <f t="shared" si="46"/>
        <v>1</v>
      </c>
      <c r="J211" t="str">
        <f t="shared" si="37"/>
        <v>&gt;</v>
      </c>
      <c r="K211" s="95">
        <f>LEN(E211)</f>
        <v>122</v>
      </c>
      <c r="L211">
        <f>LEN(J211)</f>
        <v>1</v>
      </c>
      <c r="M211">
        <f>L211-K211</f>
        <v>-121</v>
      </c>
    </row>
    <row r="212" spans="1:13">
      <c r="A212" t="s">
        <v>968</v>
      </c>
      <c r="B212" s="15" t="s">
        <v>5045</v>
      </c>
      <c r="C212" s="97" t="str">
        <f t="shared" si="32"/>
        <v>CYP10106</v>
      </c>
      <c r="D212" s="97" t="str">
        <f t="shared" si="36"/>
        <v>Rejection</v>
      </c>
      <c r="E212" s="54" t="s">
        <v>5244</v>
      </c>
      <c r="F212" s="97">
        <f t="shared" si="39"/>
        <v>1</v>
      </c>
      <c r="G212" s="97">
        <f t="shared" si="35"/>
        <v>0</v>
      </c>
      <c r="H212" s="97">
        <f t="shared" si="38"/>
        <v>2</v>
      </c>
      <c r="I212">
        <f t="shared" si="46"/>
        <v>1</v>
      </c>
      <c r="J212" t="str">
        <f t="shared" si="37"/>
        <v>&gt;</v>
      </c>
    </row>
    <row r="213" spans="1:13" ht="26.4">
      <c r="A213" t="s">
        <v>3122</v>
      </c>
      <c r="B213" s="15" t="s">
        <v>5045</v>
      </c>
      <c r="C213" s="97" t="str">
        <f t="shared" si="32"/>
        <v>CYP10107</v>
      </c>
      <c r="D213" s="97" t="str">
        <f t="shared" si="36"/>
        <v>Rejection</v>
      </c>
      <c r="E213" s="57" t="s">
        <v>5245</v>
      </c>
      <c r="F213" s="97">
        <f t="shared" si="39"/>
        <v>1</v>
      </c>
      <c r="G213" s="97">
        <f t="shared" si="35"/>
        <v>0</v>
      </c>
      <c r="H213" s="97">
        <f t="shared" si="38"/>
        <v>5</v>
      </c>
      <c r="I213">
        <f t="shared" si="46"/>
        <v>1</v>
      </c>
      <c r="J213" t="str">
        <f t="shared" si="37"/>
        <v>&gt;</v>
      </c>
    </row>
    <row r="214" spans="1:13" ht="26.4">
      <c r="A214" t="s">
        <v>3122</v>
      </c>
      <c r="B214" s="15" t="s">
        <v>5045</v>
      </c>
      <c r="C214" s="97" t="str">
        <f t="shared" ref="C214:C277" si="49">LEFT(E214,8)</f>
        <v>CYP10108</v>
      </c>
      <c r="D214" s="97" t="str">
        <f t="shared" si="36"/>
        <v>Rejection</v>
      </c>
      <c r="E214" s="57" t="s">
        <v>5246</v>
      </c>
      <c r="F214" s="97">
        <f t="shared" si="39"/>
        <v>1</v>
      </c>
      <c r="G214" s="97">
        <f t="shared" si="35"/>
        <v>0</v>
      </c>
      <c r="H214" s="97">
        <f t="shared" si="38"/>
        <v>5</v>
      </c>
      <c r="I214">
        <f t="shared" si="46"/>
        <v>1</v>
      </c>
      <c r="J214" t="str">
        <f t="shared" si="37"/>
        <v>&gt;</v>
      </c>
    </row>
    <row r="215" spans="1:13" ht="26.4">
      <c r="A215" t="s">
        <v>3128</v>
      </c>
      <c r="B215" s="15" t="s">
        <v>5045</v>
      </c>
      <c r="C215" s="97" t="str">
        <f t="shared" si="49"/>
        <v>CYP10109</v>
      </c>
      <c r="D215" s="97" t="str">
        <f t="shared" si="36"/>
        <v>Rejection</v>
      </c>
      <c r="E215" s="57" t="s">
        <v>5247</v>
      </c>
      <c r="F215" s="97">
        <f t="shared" si="39"/>
        <v>1</v>
      </c>
      <c r="G215" s="97">
        <f t="shared" si="35"/>
        <v>0</v>
      </c>
      <c r="H215" s="97">
        <f t="shared" si="38"/>
        <v>1</v>
      </c>
      <c r="I215">
        <f t="shared" si="46"/>
        <v>1</v>
      </c>
      <c r="J215" t="str">
        <f t="shared" si="37"/>
        <v>&gt;</v>
      </c>
    </row>
    <row r="216" spans="1:13" ht="26.4">
      <c r="A216" t="s">
        <v>141</v>
      </c>
      <c r="B216" s="15" t="s">
        <v>5045</v>
      </c>
      <c r="C216" s="97" t="str">
        <f t="shared" si="49"/>
        <v>CYP10110</v>
      </c>
      <c r="D216" s="97" t="str">
        <f t="shared" si="36"/>
        <v>Rejection</v>
      </c>
      <c r="E216" s="1" t="s">
        <v>382</v>
      </c>
      <c r="F216" s="97">
        <f t="shared" si="39"/>
        <v>1</v>
      </c>
      <c r="G216" s="97">
        <f t="shared" si="35"/>
        <v>0</v>
      </c>
      <c r="H216" s="97">
        <f t="shared" si="38"/>
        <v>1</v>
      </c>
      <c r="I216">
        <f t="shared" si="46"/>
        <v>1</v>
      </c>
      <c r="J216" t="str">
        <f t="shared" si="37"/>
        <v>&gt;</v>
      </c>
    </row>
    <row r="217" spans="1:13" ht="26.4">
      <c r="A217" t="s">
        <v>3117</v>
      </c>
      <c r="B217" s="15" t="s">
        <v>5045</v>
      </c>
      <c r="C217" s="97" t="str">
        <f t="shared" si="49"/>
        <v>CYP10111</v>
      </c>
      <c r="D217" s="97" t="str">
        <f t="shared" si="36"/>
        <v>Rejection</v>
      </c>
      <c r="E217" s="57" t="s">
        <v>5248</v>
      </c>
      <c r="F217" s="97">
        <f t="shared" si="39"/>
        <v>1</v>
      </c>
      <c r="G217" s="97">
        <f t="shared" si="35"/>
        <v>0</v>
      </c>
      <c r="H217" s="97">
        <f t="shared" si="38"/>
        <v>3</v>
      </c>
      <c r="I217">
        <f t="shared" si="46"/>
        <v>1</v>
      </c>
      <c r="J217" t="str">
        <f t="shared" si="37"/>
        <v>&gt;</v>
      </c>
    </row>
    <row r="218" spans="1:13" ht="39.6">
      <c r="A218" t="s">
        <v>3117</v>
      </c>
      <c r="B218" s="15" t="s">
        <v>5045</v>
      </c>
      <c r="C218" s="97" t="str">
        <f t="shared" si="49"/>
        <v>CYP10112</v>
      </c>
      <c r="D218" s="97" t="str">
        <f t="shared" si="36"/>
        <v>Warning</v>
      </c>
      <c r="E218" s="57" t="s">
        <v>5249</v>
      </c>
      <c r="F218" s="97">
        <f t="shared" si="39"/>
        <v>0</v>
      </c>
      <c r="G218" s="97">
        <f t="shared" si="35"/>
        <v>1</v>
      </c>
      <c r="H218" s="97">
        <f t="shared" si="38"/>
        <v>3</v>
      </c>
      <c r="I218">
        <f t="shared" si="46"/>
        <v>1</v>
      </c>
      <c r="J218" t="str">
        <f t="shared" si="37"/>
        <v>&gt;</v>
      </c>
    </row>
    <row r="219" spans="1:13" ht="26.4">
      <c r="A219" t="s">
        <v>244</v>
      </c>
      <c r="B219" s="15" t="s">
        <v>5045</v>
      </c>
      <c r="C219" s="97" t="str">
        <f t="shared" si="49"/>
        <v>CYP10115</v>
      </c>
      <c r="D219" s="97" t="str">
        <f t="shared" si="36"/>
        <v>Rejection</v>
      </c>
      <c r="E219" s="1" t="s">
        <v>5250</v>
      </c>
      <c r="F219" s="97">
        <f t="shared" si="39"/>
        <v>1</v>
      </c>
      <c r="G219" s="97">
        <f t="shared" si="35"/>
        <v>0</v>
      </c>
      <c r="H219" s="97">
        <f t="shared" si="38"/>
        <v>2</v>
      </c>
      <c r="I219">
        <f t="shared" si="46"/>
        <v>1</v>
      </c>
      <c r="J219" t="str">
        <f t="shared" si="37"/>
        <v>&gt;</v>
      </c>
      <c r="K219" s="95">
        <f>LEN(E219)</f>
        <v>171</v>
      </c>
      <c r="L219">
        <f>LEN(J219)</f>
        <v>1</v>
      </c>
      <c r="M219">
        <f>L219-K219</f>
        <v>-170</v>
      </c>
    </row>
    <row r="220" spans="1:13" ht="26.4">
      <c r="A220" t="s">
        <v>244</v>
      </c>
      <c r="B220" s="15" t="s">
        <v>5045</v>
      </c>
      <c r="C220" s="97" t="str">
        <f t="shared" si="49"/>
        <v>CYP10116</v>
      </c>
      <c r="D220" s="97" t="str">
        <f t="shared" si="36"/>
        <v>Warning</v>
      </c>
      <c r="E220" s="54" t="s">
        <v>5251</v>
      </c>
      <c r="F220" s="97">
        <f t="shared" si="39"/>
        <v>0</v>
      </c>
      <c r="G220" s="97">
        <f t="shared" si="35"/>
        <v>1</v>
      </c>
      <c r="H220" s="97">
        <f t="shared" si="38"/>
        <v>2</v>
      </c>
      <c r="I220">
        <f t="shared" si="46"/>
        <v>1</v>
      </c>
      <c r="J220" t="str">
        <f t="shared" si="37"/>
        <v>&gt;</v>
      </c>
    </row>
    <row r="221" spans="1:13" ht="33.75" customHeight="1">
      <c r="A221" t="s">
        <v>132</v>
      </c>
      <c r="B221" s="15" t="s">
        <v>5045</v>
      </c>
      <c r="C221" s="97" t="str">
        <f t="shared" si="49"/>
        <v>CYP10117</v>
      </c>
      <c r="D221" s="97" t="str">
        <f t="shared" si="36"/>
        <v>Rejection</v>
      </c>
      <c r="E221" s="147" t="s">
        <v>378</v>
      </c>
      <c r="F221" s="97">
        <f t="shared" si="39"/>
        <v>1</v>
      </c>
      <c r="G221" s="97">
        <f t="shared" si="35"/>
        <v>0</v>
      </c>
      <c r="H221" s="97">
        <f t="shared" si="38"/>
        <v>2</v>
      </c>
      <c r="I221">
        <f t="shared" si="46"/>
        <v>1</v>
      </c>
      <c r="J221" t="str">
        <f t="shared" si="37"/>
        <v>&gt;</v>
      </c>
    </row>
    <row r="222" spans="1:13" ht="39.6">
      <c r="A222" t="s">
        <v>132</v>
      </c>
      <c r="B222" s="15" t="s">
        <v>5045</v>
      </c>
      <c r="C222" s="97" t="str">
        <f t="shared" si="49"/>
        <v>CYP10118</v>
      </c>
      <c r="D222" s="97" t="str">
        <f t="shared" si="36"/>
        <v>Warning</v>
      </c>
      <c r="E222" s="54" t="s">
        <v>380</v>
      </c>
      <c r="F222" s="97">
        <f t="shared" si="39"/>
        <v>0</v>
      </c>
      <c r="G222" s="97">
        <f t="shared" si="35"/>
        <v>1</v>
      </c>
      <c r="H222" s="97">
        <f t="shared" si="38"/>
        <v>2</v>
      </c>
      <c r="I222">
        <f t="shared" si="46"/>
        <v>1</v>
      </c>
      <c r="J222" t="str">
        <f t="shared" si="37"/>
        <v>&gt;</v>
      </c>
    </row>
    <row r="223" spans="1:13" ht="26.4">
      <c r="A223" t="s">
        <v>222</v>
      </c>
      <c r="B223" s="15" t="s">
        <v>5045</v>
      </c>
      <c r="C223" s="97" t="str">
        <f t="shared" si="49"/>
        <v>CYP10119</v>
      </c>
      <c r="D223" s="97" t="str">
        <f t="shared" si="36"/>
        <v>Rejection</v>
      </c>
      <c r="E223" s="57" t="s">
        <v>499</v>
      </c>
      <c r="F223" s="97">
        <f t="shared" si="39"/>
        <v>1</v>
      </c>
      <c r="G223" s="97">
        <f t="shared" si="35"/>
        <v>0</v>
      </c>
      <c r="H223" s="97">
        <f t="shared" si="38"/>
        <v>2</v>
      </c>
      <c r="I223">
        <f t="shared" si="46"/>
        <v>1</v>
      </c>
      <c r="J223" t="str">
        <f t="shared" si="37"/>
        <v>&gt;</v>
      </c>
    </row>
    <row r="224" spans="1:13" ht="39.6">
      <c r="A224" t="s">
        <v>222</v>
      </c>
      <c r="B224" s="15" t="s">
        <v>5045</v>
      </c>
      <c r="C224" s="97" t="str">
        <f t="shared" si="49"/>
        <v>CYP10120</v>
      </c>
      <c r="D224" s="97" t="str">
        <f t="shared" si="36"/>
        <v>Warning</v>
      </c>
      <c r="E224" s="57" t="s">
        <v>501</v>
      </c>
      <c r="F224" s="97">
        <f t="shared" si="39"/>
        <v>0</v>
      </c>
      <c r="G224" s="97">
        <f t="shared" si="35"/>
        <v>1</v>
      </c>
      <c r="H224" s="97">
        <f t="shared" si="38"/>
        <v>2</v>
      </c>
      <c r="I224">
        <f t="shared" si="46"/>
        <v>1</v>
      </c>
      <c r="J224" t="str">
        <f t="shared" si="37"/>
        <v>&gt;</v>
      </c>
    </row>
    <row r="225" spans="1:13" ht="26.4">
      <c r="A225" t="s">
        <v>3307</v>
      </c>
      <c r="B225" s="15" t="s">
        <v>5045</v>
      </c>
      <c r="C225" s="97" t="str">
        <f t="shared" si="49"/>
        <v>CYP10121</v>
      </c>
      <c r="D225" s="97" t="str">
        <f t="shared" si="36"/>
        <v>Rejection</v>
      </c>
      <c r="E225" s="54" t="s">
        <v>5252</v>
      </c>
      <c r="F225" s="97">
        <f t="shared" si="39"/>
        <v>1</v>
      </c>
      <c r="G225" s="97">
        <f t="shared" si="35"/>
        <v>0</v>
      </c>
      <c r="H225" s="97">
        <f t="shared" si="38"/>
        <v>2</v>
      </c>
      <c r="I225">
        <f t="shared" si="46"/>
        <v>1</v>
      </c>
      <c r="J225" t="str">
        <f t="shared" si="37"/>
        <v>&gt;</v>
      </c>
    </row>
    <row r="226" spans="1:13" ht="26.4">
      <c r="A226" t="s">
        <v>3307</v>
      </c>
      <c r="B226" s="15" t="s">
        <v>5045</v>
      </c>
      <c r="C226" s="97" t="str">
        <f t="shared" si="49"/>
        <v>CYP10122</v>
      </c>
      <c r="D226" s="97" t="str">
        <f t="shared" si="36"/>
        <v>Warning</v>
      </c>
      <c r="E226" s="54" t="s">
        <v>5253</v>
      </c>
      <c r="F226" s="97">
        <f t="shared" si="39"/>
        <v>0</v>
      </c>
      <c r="G226" s="97">
        <f t="shared" si="35"/>
        <v>1</v>
      </c>
      <c r="H226" s="97">
        <f t="shared" si="38"/>
        <v>2</v>
      </c>
      <c r="I226">
        <f t="shared" si="46"/>
        <v>1</v>
      </c>
      <c r="J226" t="str">
        <f t="shared" si="37"/>
        <v>&gt;</v>
      </c>
    </row>
    <row r="227" spans="1:13" ht="26.4">
      <c r="A227" t="s">
        <v>3314</v>
      </c>
      <c r="B227" s="15" t="s">
        <v>5045</v>
      </c>
      <c r="C227" s="97" t="str">
        <f t="shared" si="49"/>
        <v>CYP10123</v>
      </c>
      <c r="D227" s="97" t="str">
        <f t="shared" si="36"/>
        <v>Rejection</v>
      </c>
      <c r="E227" s="54" t="s">
        <v>5254</v>
      </c>
      <c r="F227" s="97">
        <f t="shared" si="39"/>
        <v>1</v>
      </c>
      <c r="G227" s="97">
        <f t="shared" si="35"/>
        <v>0</v>
      </c>
      <c r="H227" s="97">
        <f t="shared" si="38"/>
        <v>2</v>
      </c>
      <c r="I227">
        <f t="shared" si="46"/>
        <v>1</v>
      </c>
      <c r="J227" t="str">
        <f t="shared" si="37"/>
        <v>&gt;</v>
      </c>
    </row>
    <row r="228" spans="1:13" ht="26.4">
      <c r="A228" t="s">
        <v>3314</v>
      </c>
      <c r="B228" s="15" t="s">
        <v>5045</v>
      </c>
      <c r="C228" s="97" t="str">
        <f t="shared" si="49"/>
        <v>CYP10124</v>
      </c>
      <c r="D228" s="97" t="str">
        <f t="shared" si="36"/>
        <v>Warning</v>
      </c>
      <c r="E228" s="54" t="s">
        <v>5255</v>
      </c>
      <c r="F228" s="97">
        <f t="shared" si="39"/>
        <v>0</v>
      </c>
      <c r="G228" s="97">
        <f t="shared" si="35"/>
        <v>1</v>
      </c>
      <c r="H228" s="97">
        <f t="shared" si="38"/>
        <v>2</v>
      </c>
      <c r="I228">
        <f t="shared" si="46"/>
        <v>1</v>
      </c>
      <c r="J228" t="str">
        <f t="shared" si="37"/>
        <v>&gt;</v>
      </c>
    </row>
    <row r="229" spans="1:13" ht="26.4">
      <c r="A229" t="s">
        <v>3117</v>
      </c>
      <c r="B229" s="15" t="s">
        <v>5045</v>
      </c>
      <c r="C229" s="97" t="str">
        <f t="shared" si="49"/>
        <v>CYP10125</v>
      </c>
      <c r="D229" s="97" t="str">
        <f t="shared" si="36"/>
        <v>Rejection</v>
      </c>
      <c r="E229" s="57" t="s">
        <v>5256</v>
      </c>
      <c r="F229" s="97">
        <f t="shared" si="39"/>
        <v>1</v>
      </c>
      <c r="G229" s="97">
        <f t="shared" si="35"/>
        <v>0</v>
      </c>
      <c r="H229" s="97">
        <f t="shared" si="38"/>
        <v>3</v>
      </c>
      <c r="I229">
        <f t="shared" si="46"/>
        <v>1</v>
      </c>
      <c r="J229" t="str">
        <f t="shared" si="37"/>
        <v>&gt;</v>
      </c>
    </row>
    <row r="230" spans="1:13" ht="26.4">
      <c r="A230" t="s">
        <v>3495</v>
      </c>
      <c r="B230" s="15" t="s">
        <v>5045</v>
      </c>
      <c r="C230" s="97" t="str">
        <f t="shared" si="49"/>
        <v>CYP10131</v>
      </c>
      <c r="D230" s="97" t="str">
        <f t="shared" si="36"/>
        <v>Rejection</v>
      </c>
      <c r="E230" s="54" t="s">
        <v>5257</v>
      </c>
      <c r="F230" s="97">
        <f t="shared" si="39"/>
        <v>1</v>
      </c>
      <c r="G230" s="97">
        <f t="shared" si="35"/>
        <v>0</v>
      </c>
      <c r="H230" s="97">
        <f t="shared" si="38"/>
        <v>5</v>
      </c>
      <c r="I230">
        <f t="shared" si="46"/>
        <v>1</v>
      </c>
      <c r="J230" t="str">
        <f t="shared" si="37"/>
        <v>&gt;</v>
      </c>
    </row>
    <row r="231" spans="1:13" ht="26.4">
      <c r="A231" t="s">
        <v>3495</v>
      </c>
      <c r="B231" s="15" t="s">
        <v>5045</v>
      </c>
      <c r="C231" s="97" t="str">
        <f t="shared" si="49"/>
        <v>CYP10132</v>
      </c>
      <c r="D231" s="97" t="str">
        <f t="shared" si="36"/>
        <v>Rejection</v>
      </c>
      <c r="E231" s="54" t="s">
        <v>5258</v>
      </c>
      <c r="F231" s="97">
        <f t="shared" si="39"/>
        <v>1</v>
      </c>
      <c r="G231" s="97">
        <f t="shared" si="35"/>
        <v>0</v>
      </c>
      <c r="H231" s="97">
        <f t="shared" si="38"/>
        <v>5</v>
      </c>
      <c r="I231">
        <f t="shared" si="46"/>
        <v>1</v>
      </c>
      <c r="J231" t="str">
        <f t="shared" si="37"/>
        <v>&gt;</v>
      </c>
    </row>
    <row r="232" spans="1:13" ht="26.4">
      <c r="A232" t="s">
        <v>3495</v>
      </c>
      <c r="B232" s="15" t="s">
        <v>5045</v>
      </c>
      <c r="C232" s="97" t="str">
        <f t="shared" si="49"/>
        <v>CYP10133</v>
      </c>
      <c r="D232" s="97" t="str">
        <f t="shared" si="36"/>
        <v>Rejection</v>
      </c>
      <c r="E232" s="54" t="s">
        <v>5259</v>
      </c>
      <c r="F232" s="97">
        <f t="shared" si="39"/>
        <v>1</v>
      </c>
      <c r="G232" s="97">
        <f t="shared" si="35"/>
        <v>0</v>
      </c>
      <c r="H232" s="97">
        <f t="shared" si="38"/>
        <v>5</v>
      </c>
      <c r="I232">
        <f t="shared" si="46"/>
        <v>1</v>
      </c>
      <c r="J232" t="str">
        <f t="shared" si="37"/>
        <v>&gt;</v>
      </c>
    </row>
    <row r="233" spans="1:13" ht="26.4">
      <c r="A233" t="s">
        <v>249</v>
      </c>
      <c r="B233" s="15" t="s">
        <v>5045</v>
      </c>
      <c r="C233" s="97" t="str">
        <f t="shared" si="49"/>
        <v>CYP10134</v>
      </c>
      <c r="D233" s="97" t="str">
        <f t="shared" si="36"/>
        <v>Rejection</v>
      </c>
      <c r="E233" s="54" t="s">
        <v>515</v>
      </c>
      <c r="F233" s="97">
        <f t="shared" si="39"/>
        <v>1</v>
      </c>
      <c r="G233" s="97">
        <f t="shared" si="35"/>
        <v>0</v>
      </c>
      <c r="H233" s="97">
        <f t="shared" si="38"/>
        <v>5</v>
      </c>
      <c r="I233">
        <f t="shared" si="46"/>
        <v>1</v>
      </c>
      <c r="J233" t="str">
        <f t="shared" si="37"/>
        <v>&gt;</v>
      </c>
    </row>
    <row r="234" spans="1:13" ht="26.4">
      <c r="A234" t="s">
        <v>3495</v>
      </c>
      <c r="B234" s="15" t="s">
        <v>5045</v>
      </c>
      <c r="C234" s="97" t="str">
        <f t="shared" si="49"/>
        <v>CYP10137</v>
      </c>
      <c r="D234" s="97" t="str">
        <f t="shared" si="36"/>
        <v>Warning</v>
      </c>
      <c r="E234" s="54" t="s">
        <v>5260</v>
      </c>
      <c r="F234" s="97">
        <f t="shared" ref="F234:F237" si="50">(LEN(E234)-LEN(SUBSTITUTE(E234,"rejected","")))/8</f>
        <v>0</v>
      </c>
      <c r="G234" s="97">
        <f t="shared" ref="G234:G296" si="51">(LEN(E234)-LEN(SUBSTITUTE(E234,"Warning","")))/7</f>
        <v>1</v>
      </c>
      <c r="H234" s="97">
        <f t="shared" si="38"/>
        <v>5</v>
      </c>
      <c r="I234">
        <f t="shared" si="46"/>
        <v>1</v>
      </c>
      <c r="J234" t="str">
        <f t="shared" si="37"/>
        <v>&gt;</v>
      </c>
    </row>
    <row r="235" spans="1:13" ht="26.4">
      <c r="A235" t="s">
        <v>3122</v>
      </c>
      <c r="B235" s="15" t="s">
        <v>5045</v>
      </c>
      <c r="C235" s="97" t="str">
        <f t="shared" si="49"/>
        <v>CYP10138</v>
      </c>
      <c r="D235" s="97" t="str">
        <f t="shared" si="36"/>
        <v>Rejection</v>
      </c>
      <c r="E235" s="57" t="s">
        <v>5261</v>
      </c>
      <c r="F235" s="97">
        <f t="shared" si="50"/>
        <v>1</v>
      </c>
      <c r="G235" s="97">
        <f t="shared" si="51"/>
        <v>0</v>
      </c>
      <c r="H235" s="97">
        <f t="shared" si="38"/>
        <v>5</v>
      </c>
      <c r="I235">
        <f t="shared" si="46"/>
        <v>1</v>
      </c>
      <c r="J235" t="str">
        <f t="shared" si="37"/>
        <v>&gt;</v>
      </c>
    </row>
    <row r="236" spans="1:13" ht="26.4">
      <c r="A236" t="s">
        <v>3495</v>
      </c>
      <c r="B236" s="15" t="s">
        <v>5045</v>
      </c>
      <c r="C236" s="97" t="str">
        <f t="shared" si="49"/>
        <v>CYP10139</v>
      </c>
      <c r="D236" s="97" t="str">
        <f t="shared" si="36"/>
        <v>Rejection</v>
      </c>
      <c r="E236" s="54" t="s">
        <v>5262</v>
      </c>
      <c r="F236" s="97">
        <f t="shared" si="50"/>
        <v>1</v>
      </c>
      <c r="G236" s="97">
        <f t="shared" si="51"/>
        <v>0</v>
      </c>
      <c r="H236" s="97">
        <f t="shared" si="38"/>
        <v>5</v>
      </c>
      <c r="I236">
        <f t="shared" si="46"/>
        <v>1</v>
      </c>
      <c r="J236" t="str">
        <f t="shared" si="37"/>
        <v>&gt;</v>
      </c>
    </row>
    <row r="237" spans="1:13" ht="26.4">
      <c r="A237" t="s">
        <v>3122</v>
      </c>
      <c r="B237" s="15" t="s">
        <v>5045</v>
      </c>
      <c r="C237" s="97" t="str">
        <f t="shared" si="49"/>
        <v>CYP10141</v>
      </c>
      <c r="D237" s="97" t="str">
        <f t="shared" si="36"/>
        <v>Rejection</v>
      </c>
      <c r="E237" s="57" t="s">
        <v>5263</v>
      </c>
      <c r="F237" s="97">
        <f t="shared" si="50"/>
        <v>1</v>
      </c>
      <c r="G237" s="97">
        <f t="shared" si="51"/>
        <v>0</v>
      </c>
      <c r="H237" s="97">
        <f t="shared" si="38"/>
        <v>5</v>
      </c>
      <c r="I237">
        <f t="shared" si="46"/>
        <v>1</v>
      </c>
      <c r="J237" t="str">
        <f t="shared" si="37"/>
        <v>&gt;</v>
      </c>
    </row>
    <row r="238" spans="1:13" ht="26.4">
      <c r="A238" t="s">
        <v>3122</v>
      </c>
      <c r="B238" s="15" t="s">
        <v>5045</v>
      </c>
      <c r="C238" s="97" t="str">
        <f t="shared" si="49"/>
        <v>CYP10142</v>
      </c>
      <c r="D238" s="97" t="str">
        <f t="shared" si="36"/>
        <v>Rejection</v>
      </c>
      <c r="E238" s="1" t="s">
        <v>5264</v>
      </c>
      <c r="F238" s="97">
        <v>1</v>
      </c>
      <c r="G238" s="97">
        <f t="shared" si="51"/>
        <v>0</v>
      </c>
      <c r="H238" s="97">
        <f t="shared" si="38"/>
        <v>5</v>
      </c>
      <c r="I238">
        <f t="shared" si="46"/>
        <v>1</v>
      </c>
      <c r="J238" t="str">
        <f t="shared" si="37"/>
        <v>&gt;</v>
      </c>
      <c r="K238" s="95">
        <f>LEN(E238)</f>
        <v>240</v>
      </c>
      <c r="L238">
        <f>LEN(J238)</f>
        <v>1</v>
      </c>
      <c r="M238">
        <f>L238-K238</f>
        <v>-239</v>
      </c>
    </row>
    <row r="239" spans="1:13" ht="39.6">
      <c r="A239" t="s">
        <v>249</v>
      </c>
      <c r="B239" s="15" t="s">
        <v>5045</v>
      </c>
      <c r="C239" s="97" t="str">
        <f t="shared" si="49"/>
        <v>CYP10143</v>
      </c>
      <c r="D239" s="97" t="str">
        <f t="shared" si="36"/>
        <v>Rejection</v>
      </c>
      <c r="E239" s="54" t="s">
        <v>517</v>
      </c>
      <c r="F239" s="97">
        <f t="shared" ref="F239:F270" si="52">(LEN(E239)-LEN(SUBSTITUTE(E239,"rejected","")))/8</f>
        <v>1</v>
      </c>
      <c r="G239" s="97">
        <f t="shared" si="51"/>
        <v>0</v>
      </c>
      <c r="H239" s="97">
        <f t="shared" si="38"/>
        <v>5</v>
      </c>
      <c r="I239">
        <f t="shared" si="46"/>
        <v>1</v>
      </c>
      <c r="J239" t="str">
        <f t="shared" si="37"/>
        <v>&gt;</v>
      </c>
    </row>
    <row r="240" spans="1:13" ht="39.6">
      <c r="A240" t="s">
        <v>249</v>
      </c>
      <c r="B240" s="15" t="s">
        <v>5045</v>
      </c>
      <c r="C240" s="97" t="str">
        <f t="shared" si="49"/>
        <v>CYP10144</v>
      </c>
      <c r="D240" s="97" t="str">
        <f t="shared" si="36"/>
        <v>Warning</v>
      </c>
      <c r="E240" s="54" t="s">
        <v>519</v>
      </c>
      <c r="F240" s="97">
        <f t="shared" si="52"/>
        <v>0</v>
      </c>
      <c r="G240" s="97">
        <f t="shared" si="51"/>
        <v>1</v>
      </c>
      <c r="H240" s="97">
        <f t="shared" si="38"/>
        <v>5</v>
      </c>
      <c r="I240">
        <f t="shared" si="46"/>
        <v>1</v>
      </c>
      <c r="J240" t="str">
        <f t="shared" si="37"/>
        <v>&gt;</v>
      </c>
    </row>
    <row r="241" spans="1:13" ht="39.6">
      <c r="A241" t="s">
        <v>249</v>
      </c>
      <c r="B241" s="15" t="s">
        <v>5045</v>
      </c>
      <c r="C241" s="97" t="str">
        <f t="shared" si="49"/>
        <v>CYP10145</v>
      </c>
      <c r="D241" s="97" t="str">
        <f t="shared" si="36"/>
        <v>Warning</v>
      </c>
      <c r="E241" s="54" t="s">
        <v>521</v>
      </c>
      <c r="F241" s="97">
        <f t="shared" si="52"/>
        <v>0</v>
      </c>
      <c r="G241" s="97">
        <f t="shared" si="51"/>
        <v>1</v>
      </c>
      <c r="H241" s="97">
        <f t="shared" ref="H241:H304" si="53">COUNTIF($A$2:$A$726,A241)</f>
        <v>5</v>
      </c>
      <c r="I241">
        <f t="shared" si="46"/>
        <v>1</v>
      </c>
      <c r="J241" t="str">
        <f t="shared" si="37"/>
        <v>&gt;</v>
      </c>
    </row>
    <row r="242" spans="1:13" ht="39.6">
      <c r="A242" t="s">
        <v>249</v>
      </c>
      <c r="B242" s="15" t="s">
        <v>5045</v>
      </c>
      <c r="C242" s="97" t="str">
        <f t="shared" si="49"/>
        <v>CYP10146</v>
      </c>
      <c r="D242" s="97" t="str">
        <f t="shared" si="36"/>
        <v>Rejection</v>
      </c>
      <c r="E242" s="1" t="s">
        <v>523</v>
      </c>
      <c r="F242" s="97">
        <f t="shared" si="52"/>
        <v>1</v>
      </c>
      <c r="G242" s="97">
        <f t="shared" si="51"/>
        <v>0</v>
      </c>
      <c r="H242" s="97">
        <f t="shared" si="53"/>
        <v>5</v>
      </c>
      <c r="I242">
        <f t="shared" si="46"/>
        <v>1</v>
      </c>
      <c r="J242" t="str">
        <f t="shared" si="37"/>
        <v>&gt;</v>
      </c>
      <c r="K242" s="95">
        <f>LEN(E242)</f>
        <v>299</v>
      </c>
      <c r="L242">
        <f>LEN(J242)</f>
        <v>1</v>
      </c>
      <c r="M242">
        <f>L242-K242</f>
        <v>-298</v>
      </c>
    </row>
    <row r="243" spans="1:13" ht="21.75" customHeight="1">
      <c r="A243" t="s">
        <v>5265</v>
      </c>
      <c r="B243" s="15" t="s">
        <v>65</v>
      </c>
      <c r="C243" s="97" t="str">
        <f t="shared" si="49"/>
        <v>CYP10201</v>
      </c>
      <c r="D243" s="97" t="str">
        <f t="shared" si="36"/>
        <v>Rejection</v>
      </c>
      <c r="E243" s="147" t="s">
        <v>5266</v>
      </c>
      <c r="F243" s="97">
        <f t="shared" si="52"/>
        <v>1</v>
      </c>
      <c r="G243" s="97">
        <f t="shared" si="51"/>
        <v>0</v>
      </c>
      <c r="H243" s="97">
        <f t="shared" si="53"/>
        <v>2</v>
      </c>
      <c r="I243">
        <f t="shared" si="46"/>
        <v>1</v>
      </c>
      <c r="J243" t="str">
        <f t="shared" si="37"/>
        <v>&gt;</v>
      </c>
    </row>
    <row r="244" spans="1:13">
      <c r="A244" t="s">
        <v>3555</v>
      </c>
      <c r="B244" s="15" t="s">
        <v>5045</v>
      </c>
      <c r="C244" s="97" t="str">
        <f t="shared" si="49"/>
        <v>CYP10203</v>
      </c>
      <c r="D244" s="97" t="str">
        <f t="shared" si="36"/>
        <v>Rejection</v>
      </c>
      <c r="E244" s="1" t="s">
        <v>5267</v>
      </c>
      <c r="F244" s="97">
        <f t="shared" si="52"/>
        <v>1</v>
      </c>
      <c r="G244" s="97">
        <f t="shared" si="51"/>
        <v>0</v>
      </c>
      <c r="H244" s="97">
        <f t="shared" si="53"/>
        <v>2</v>
      </c>
      <c r="I244">
        <f t="shared" si="46"/>
        <v>1</v>
      </c>
      <c r="J244" t="str">
        <f t="shared" si="37"/>
        <v>.</v>
      </c>
      <c r="K244" s="95">
        <f>LEN(E244)</f>
        <v>65</v>
      </c>
      <c r="L244">
        <f>LEN(J244)</f>
        <v>1</v>
      </c>
      <c r="M244">
        <f>L244-K244</f>
        <v>-64</v>
      </c>
    </row>
    <row r="245" spans="1:13">
      <c r="A245" t="s">
        <v>3555</v>
      </c>
      <c r="B245" s="15" t="s">
        <v>5045</v>
      </c>
      <c r="C245" s="97" t="str">
        <f t="shared" si="49"/>
        <v>CYP10204</v>
      </c>
      <c r="D245" s="97" t="str">
        <f t="shared" ref="D245:D308" si="54">IF(F245=1,"Rejection",IF(G245=1,"Warning","?"))</f>
        <v>Rejection</v>
      </c>
      <c r="E245" s="54" t="s">
        <v>5268</v>
      </c>
      <c r="F245" s="97">
        <f t="shared" si="52"/>
        <v>1</v>
      </c>
      <c r="G245" s="97">
        <f t="shared" si="51"/>
        <v>0</v>
      </c>
      <c r="H245" s="97">
        <f t="shared" si="53"/>
        <v>2</v>
      </c>
      <c r="I245">
        <f t="shared" si="46"/>
        <v>1</v>
      </c>
      <c r="J245" t="str">
        <f t="shared" si="37"/>
        <v>&gt;</v>
      </c>
    </row>
    <row r="246" spans="1:13" ht="26.4">
      <c r="A246" t="s">
        <v>73</v>
      </c>
      <c r="B246" s="15" t="s">
        <v>5045</v>
      </c>
      <c r="C246" s="97" t="str">
        <f t="shared" si="49"/>
        <v>CYP10205</v>
      </c>
      <c r="D246" s="97" t="str">
        <f t="shared" si="54"/>
        <v>Rejection</v>
      </c>
      <c r="E246" s="57" t="s">
        <v>5269</v>
      </c>
      <c r="F246" s="97">
        <f t="shared" si="52"/>
        <v>1</v>
      </c>
      <c r="G246" s="97">
        <f t="shared" si="51"/>
        <v>0</v>
      </c>
      <c r="H246" s="97">
        <f t="shared" si="53"/>
        <v>3</v>
      </c>
      <c r="I246">
        <f t="shared" si="46"/>
        <v>1</v>
      </c>
      <c r="J246" t="str">
        <f t="shared" si="37"/>
        <v>&gt;</v>
      </c>
    </row>
    <row r="247" spans="1:13" ht="26.4">
      <c r="A247" t="s">
        <v>73</v>
      </c>
      <c r="B247" s="15" t="s">
        <v>5045</v>
      </c>
      <c r="C247" s="97" t="str">
        <f t="shared" si="49"/>
        <v>CYP10206</v>
      </c>
      <c r="D247" s="97" t="str">
        <f t="shared" si="54"/>
        <v>Warning</v>
      </c>
      <c r="E247" s="57" t="s">
        <v>5270</v>
      </c>
      <c r="F247" s="97">
        <f t="shared" si="52"/>
        <v>0</v>
      </c>
      <c r="G247" s="97">
        <f t="shared" si="51"/>
        <v>1</v>
      </c>
      <c r="H247" s="97">
        <f t="shared" si="53"/>
        <v>3</v>
      </c>
      <c r="I247">
        <f t="shared" si="46"/>
        <v>1</v>
      </c>
      <c r="J247" t="str">
        <f t="shared" ref="J247:J310" si="55">RIGHT(E247,1)</f>
        <v>&gt;</v>
      </c>
    </row>
    <row r="248" spans="1:13" ht="26.4">
      <c r="A248" t="s">
        <v>73</v>
      </c>
      <c r="B248" s="15" t="s">
        <v>5045</v>
      </c>
      <c r="C248" s="97" t="str">
        <f t="shared" si="49"/>
        <v>CYP10207</v>
      </c>
      <c r="D248" s="97" t="str">
        <f t="shared" si="54"/>
        <v>Rejection</v>
      </c>
      <c r="E248" s="57" t="s">
        <v>5271</v>
      </c>
      <c r="F248" s="97">
        <f t="shared" si="52"/>
        <v>1</v>
      </c>
      <c r="G248" s="97">
        <f t="shared" si="51"/>
        <v>0</v>
      </c>
      <c r="H248" s="97">
        <f t="shared" si="53"/>
        <v>3</v>
      </c>
      <c r="I248">
        <f t="shared" si="46"/>
        <v>1</v>
      </c>
      <c r="J248" t="str">
        <f t="shared" si="55"/>
        <v>&gt;</v>
      </c>
    </row>
    <row r="249" spans="1:13" ht="26.4">
      <c r="A249" t="s">
        <v>3626</v>
      </c>
      <c r="B249" s="15" t="s">
        <v>5045</v>
      </c>
      <c r="C249" s="97" t="str">
        <f t="shared" si="49"/>
        <v>CYP10208</v>
      </c>
      <c r="D249" s="97" t="str">
        <f t="shared" si="54"/>
        <v>Rejection</v>
      </c>
      <c r="E249" s="57" t="s">
        <v>5272</v>
      </c>
      <c r="F249" s="97">
        <f t="shared" si="52"/>
        <v>1</v>
      </c>
      <c r="G249" s="97">
        <f t="shared" si="51"/>
        <v>0</v>
      </c>
      <c r="H249" s="97">
        <f t="shared" si="53"/>
        <v>6</v>
      </c>
      <c r="I249">
        <f t="shared" si="46"/>
        <v>1</v>
      </c>
      <c r="J249" t="str">
        <f t="shared" si="55"/>
        <v>&gt;</v>
      </c>
    </row>
    <row r="250" spans="1:13" ht="26.4">
      <c r="A250" t="s">
        <v>3626</v>
      </c>
      <c r="B250" s="15" t="s">
        <v>5045</v>
      </c>
      <c r="C250" s="97" t="str">
        <f t="shared" si="49"/>
        <v>CYP10209</v>
      </c>
      <c r="D250" s="97" t="str">
        <f t="shared" si="54"/>
        <v>Rejection</v>
      </c>
      <c r="E250" s="57" t="s">
        <v>5273</v>
      </c>
      <c r="F250" s="97">
        <f t="shared" si="52"/>
        <v>1</v>
      </c>
      <c r="G250" s="97">
        <f t="shared" si="51"/>
        <v>0</v>
      </c>
      <c r="H250" s="97">
        <f t="shared" si="53"/>
        <v>6</v>
      </c>
      <c r="I250">
        <f t="shared" si="46"/>
        <v>1</v>
      </c>
      <c r="J250" t="str">
        <f t="shared" si="55"/>
        <v>&gt;</v>
      </c>
    </row>
    <row r="251" spans="1:13" ht="26.4">
      <c r="A251" t="s">
        <v>3626</v>
      </c>
      <c r="B251" s="15" t="s">
        <v>5045</v>
      </c>
      <c r="C251" s="97" t="str">
        <f t="shared" si="49"/>
        <v>CYP10210</v>
      </c>
      <c r="D251" s="97" t="str">
        <f t="shared" si="54"/>
        <v>Warning</v>
      </c>
      <c r="E251" s="57" t="s">
        <v>5274</v>
      </c>
      <c r="F251" s="97">
        <f t="shared" si="52"/>
        <v>0</v>
      </c>
      <c r="G251" s="97">
        <f t="shared" si="51"/>
        <v>1</v>
      </c>
      <c r="H251" s="97">
        <f t="shared" si="53"/>
        <v>6</v>
      </c>
      <c r="I251">
        <f t="shared" si="46"/>
        <v>1</v>
      </c>
      <c r="J251" t="str">
        <f t="shared" si="55"/>
        <v>&gt;</v>
      </c>
    </row>
    <row r="252" spans="1:13" ht="26.4">
      <c r="A252" t="s">
        <v>3636</v>
      </c>
      <c r="B252" s="15" t="s">
        <v>5045</v>
      </c>
      <c r="C252" s="97" t="str">
        <f t="shared" si="49"/>
        <v>CYP10211</v>
      </c>
      <c r="D252" s="97" t="str">
        <f t="shared" si="54"/>
        <v>Rejection</v>
      </c>
      <c r="E252" s="57" t="s">
        <v>5275</v>
      </c>
      <c r="F252" s="97">
        <f t="shared" si="52"/>
        <v>1</v>
      </c>
      <c r="G252" s="97">
        <f t="shared" si="51"/>
        <v>0</v>
      </c>
      <c r="H252" s="97">
        <f t="shared" si="53"/>
        <v>3</v>
      </c>
      <c r="I252">
        <f t="shared" si="46"/>
        <v>1</v>
      </c>
      <c r="J252" t="str">
        <f t="shared" si="55"/>
        <v>&gt;</v>
      </c>
    </row>
    <row r="253" spans="1:13" ht="26.4">
      <c r="A253" t="s">
        <v>3636</v>
      </c>
      <c r="B253" s="15" t="s">
        <v>5045</v>
      </c>
      <c r="C253" s="97" t="str">
        <f t="shared" si="49"/>
        <v>CYP10212</v>
      </c>
      <c r="D253" s="97" t="str">
        <f t="shared" si="54"/>
        <v>Warning</v>
      </c>
      <c r="E253" s="57" t="s">
        <v>5276</v>
      </c>
      <c r="F253" s="97">
        <f t="shared" si="52"/>
        <v>0</v>
      </c>
      <c r="G253" s="97">
        <f t="shared" si="51"/>
        <v>1</v>
      </c>
      <c r="H253" s="97">
        <f t="shared" si="53"/>
        <v>3</v>
      </c>
      <c r="I253">
        <f t="shared" si="46"/>
        <v>1</v>
      </c>
      <c r="J253" t="str">
        <f t="shared" si="55"/>
        <v>&gt;</v>
      </c>
    </row>
    <row r="254" spans="1:13" ht="26.4">
      <c r="A254" t="s">
        <v>3626</v>
      </c>
      <c r="B254" s="15" t="s">
        <v>5045</v>
      </c>
      <c r="C254" s="97" t="str">
        <f t="shared" si="49"/>
        <v>CYP10213</v>
      </c>
      <c r="D254" s="97" t="str">
        <f t="shared" si="54"/>
        <v>Rejection</v>
      </c>
      <c r="E254" s="57" t="s">
        <v>5277</v>
      </c>
      <c r="F254" s="97">
        <f t="shared" si="52"/>
        <v>1</v>
      </c>
      <c r="G254" s="97">
        <f t="shared" si="51"/>
        <v>0</v>
      </c>
      <c r="H254" s="97">
        <f t="shared" si="53"/>
        <v>6</v>
      </c>
      <c r="I254">
        <f t="shared" si="46"/>
        <v>1</v>
      </c>
      <c r="J254" t="str">
        <f t="shared" si="55"/>
        <v>&gt;</v>
      </c>
    </row>
    <row r="255" spans="1:13" ht="26.4">
      <c r="A255" t="s">
        <v>5265</v>
      </c>
      <c r="B255" s="15" t="s">
        <v>65</v>
      </c>
      <c r="C255" s="97" t="str">
        <f t="shared" si="49"/>
        <v>CYP10214</v>
      </c>
      <c r="D255" s="97" t="str">
        <f t="shared" si="54"/>
        <v>Rejection</v>
      </c>
      <c r="E255" s="57" t="s">
        <v>5278</v>
      </c>
      <c r="F255" s="97">
        <f t="shared" si="52"/>
        <v>1</v>
      </c>
      <c r="G255" s="97">
        <f t="shared" si="51"/>
        <v>0</v>
      </c>
      <c r="H255" s="97">
        <f t="shared" si="53"/>
        <v>2</v>
      </c>
      <c r="I255">
        <f t="shared" si="46"/>
        <v>1</v>
      </c>
      <c r="J255" t="str">
        <f t="shared" si="55"/>
        <v>&gt;</v>
      </c>
    </row>
    <row r="256" spans="1:13" ht="26.4">
      <c r="A256" t="s">
        <v>3650</v>
      </c>
      <c r="B256" s="15" t="s">
        <v>5045</v>
      </c>
      <c r="C256" s="97" t="str">
        <f t="shared" si="49"/>
        <v>CYP10215</v>
      </c>
      <c r="D256" s="97" t="str">
        <f t="shared" si="54"/>
        <v>Rejection</v>
      </c>
      <c r="E256" s="57" t="s">
        <v>5279</v>
      </c>
      <c r="F256" s="97">
        <f t="shared" si="52"/>
        <v>1</v>
      </c>
      <c r="G256" s="97">
        <f t="shared" si="51"/>
        <v>0</v>
      </c>
      <c r="H256" s="97">
        <f t="shared" si="53"/>
        <v>3</v>
      </c>
      <c r="I256">
        <f t="shared" si="46"/>
        <v>1</v>
      </c>
      <c r="J256" t="str">
        <f t="shared" si="55"/>
        <v>&gt;</v>
      </c>
    </row>
    <row r="257" spans="1:10" ht="26.4">
      <c r="A257" t="s">
        <v>3650</v>
      </c>
      <c r="B257" s="15" t="s">
        <v>5045</v>
      </c>
      <c r="C257" s="97" t="str">
        <f t="shared" si="49"/>
        <v>CYP10216</v>
      </c>
      <c r="D257" s="97" t="str">
        <f t="shared" si="54"/>
        <v>Warning</v>
      </c>
      <c r="E257" s="57" t="s">
        <v>5280</v>
      </c>
      <c r="F257" s="97">
        <f t="shared" si="52"/>
        <v>0</v>
      </c>
      <c r="G257" s="97">
        <f t="shared" si="51"/>
        <v>1</v>
      </c>
      <c r="H257" s="97">
        <f t="shared" si="53"/>
        <v>3</v>
      </c>
      <c r="I257">
        <f t="shared" si="46"/>
        <v>1</v>
      </c>
      <c r="J257" t="str">
        <f t="shared" si="55"/>
        <v>&gt;</v>
      </c>
    </row>
    <row r="258" spans="1:10" ht="26.4">
      <c r="A258" t="s">
        <v>3631</v>
      </c>
      <c r="B258" s="15" t="s">
        <v>5045</v>
      </c>
      <c r="C258" s="97" t="str">
        <f t="shared" si="49"/>
        <v>CYP10217</v>
      </c>
      <c r="D258" s="97" t="str">
        <f t="shared" si="54"/>
        <v>Rejection</v>
      </c>
      <c r="E258" s="57" t="s">
        <v>5281</v>
      </c>
      <c r="F258" s="97">
        <f t="shared" si="52"/>
        <v>1</v>
      </c>
      <c r="G258" s="97">
        <f t="shared" si="51"/>
        <v>0</v>
      </c>
      <c r="H258" s="97">
        <f t="shared" si="53"/>
        <v>6</v>
      </c>
      <c r="I258">
        <f t="shared" ref="I258:I321" si="56">COUNTIF($C$2:$C$732,C258)</f>
        <v>1</v>
      </c>
      <c r="J258" t="str">
        <f t="shared" si="55"/>
        <v>&gt;</v>
      </c>
    </row>
    <row r="259" spans="1:10" ht="26.4">
      <c r="A259" t="s">
        <v>3631</v>
      </c>
      <c r="B259" s="15" t="s">
        <v>5045</v>
      </c>
      <c r="C259" s="97" t="str">
        <f t="shared" si="49"/>
        <v>CYP10218</v>
      </c>
      <c r="D259" s="97" t="str">
        <f t="shared" si="54"/>
        <v>Rejection</v>
      </c>
      <c r="E259" s="57" t="s">
        <v>5282</v>
      </c>
      <c r="F259" s="97">
        <f t="shared" si="52"/>
        <v>1</v>
      </c>
      <c r="G259" s="97">
        <f t="shared" si="51"/>
        <v>0</v>
      </c>
      <c r="H259" s="97">
        <f t="shared" si="53"/>
        <v>6</v>
      </c>
      <c r="I259">
        <f t="shared" si="56"/>
        <v>1</v>
      </c>
      <c r="J259" t="str">
        <f t="shared" si="55"/>
        <v>&gt;</v>
      </c>
    </row>
    <row r="260" spans="1:10" ht="26.4">
      <c r="A260" t="s">
        <v>3631</v>
      </c>
      <c r="B260" s="15" t="s">
        <v>5045</v>
      </c>
      <c r="C260" s="97" t="str">
        <f t="shared" si="49"/>
        <v>CYP10219</v>
      </c>
      <c r="D260" s="97" t="str">
        <f t="shared" si="54"/>
        <v>Rejection</v>
      </c>
      <c r="E260" s="57" t="s">
        <v>5283</v>
      </c>
      <c r="F260" s="97">
        <f t="shared" si="52"/>
        <v>1</v>
      </c>
      <c r="G260" s="97">
        <f t="shared" si="51"/>
        <v>0</v>
      </c>
      <c r="H260" s="97">
        <f t="shared" si="53"/>
        <v>6</v>
      </c>
      <c r="I260">
        <f t="shared" si="56"/>
        <v>1</v>
      </c>
      <c r="J260" t="str">
        <f t="shared" si="55"/>
        <v>&gt;</v>
      </c>
    </row>
    <row r="261" spans="1:10" ht="26.4">
      <c r="A261" t="s">
        <v>3631</v>
      </c>
      <c r="B261" s="15" t="s">
        <v>5045</v>
      </c>
      <c r="C261" s="97" t="str">
        <f t="shared" si="49"/>
        <v>CYP10220</v>
      </c>
      <c r="D261" s="97" t="str">
        <f t="shared" si="54"/>
        <v>Warning</v>
      </c>
      <c r="E261" s="57" t="s">
        <v>5284</v>
      </c>
      <c r="F261" s="97">
        <f t="shared" si="52"/>
        <v>0</v>
      </c>
      <c r="G261" s="97">
        <f t="shared" si="51"/>
        <v>1</v>
      </c>
      <c r="H261" s="97">
        <f t="shared" si="53"/>
        <v>6</v>
      </c>
      <c r="I261">
        <f t="shared" si="56"/>
        <v>1</v>
      </c>
      <c r="J261" t="str">
        <f t="shared" si="55"/>
        <v>&gt;</v>
      </c>
    </row>
    <row r="262" spans="1:10" ht="26.4">
      <c r="A262" t="s">
        <v>3631</v>
      </c>
      <c r="B262" s="15" t="s">
        <v>5045</v>
      </c>
      <c r="C262" s="97" t="str">
        <f t="shared" si="49"/>
        <v>CYP10221</v>
      </c>
      <c r="D262" s="97" t="str">
        <f t="shared" si="54"/>
        <v>Rejection</v>
      </c>
      <c r="E262" s="57" t="s">
        <v>5285</v>
      </c>
      <c r="F262" s="97">
        <f t="shared" si="52"/>
        <v>1</v>
      </c>
      <c r="G262" s="97">
        <f t="shared" si="51"/>
        <v>0</v>
      </c>
      <c r="H262" s="97">
        <f t="shared" si="53"/>
        <v>6</v>
      </c>
      <c r="I262">
        <f t="shared" si="56"/>
        <v>1</v>
      </c>
      <c r="J262" t="str">
        <f t="shared" si="55"/>
        <v>&gt;</v>
      </c>
    </row>
    <row r="263" spans="1:10" ht="26.4">
      <c r="A263" t="s">
        <v>3636</v>
      </c>
      <c r="B263" s="15" t="s">
        <v>5045</v>
      </c>
      <c r="C263" s="97" t="str">
        <f t="shared" si="49"/>
        <v>CYP10222</v>
      </c>
      <c r="D263" s="97" t="str">
        <f t="shared" si="54"/>
        <v>Warning</v>
      </c>
      <c r="E263" s="57" t="s">
        <v>5286</v>
      </c>
      <c r="F263" s="97">
        <f t="shared" si="52"/>
        <v>0</v>
      </c>
      <c r="G263" s="97">
        <f t="shared" si="51"/>
        <v>1</v>
      </c>
      <c r="H263" s="97">
        <f t="shared" si="53"/>
        <v>3</v>
      </c>
      <c r="I263">
        <f t="shared" si="56"/>
        <v>1</v>
      </c>
      <c r="J263" t="str">
        <f t="shared" si="55"/>
        <v>&gt;</v>
      </c>
    </row>
    <row r="264" spans="1:10" ht="26.4">
      <c r="A264" t="s">
        <v>3650</v>
      </c>
      <c r="B264" s="15" t="s">
        <v>5045</v>
      </c>
      <c r="C264" s="97" t="str">
        <f t="shared" si="49"/>
        <v>CYP10223</v>
      </c>
      <c r="D264" s="97" t="str">
        <f t="shared" si="54"/>
        <v>Warning</v>
      </c>
      <c r="E264" s="57" t="s">
        <v>5287</v>
      </c>
      <c r="F264" s="97">
        <f t="shared" si="52"/>
        <v>0</v>
      </c>
      <c r="G264" s="97">
        <f t="shared" si="51"/>
        <v>1</v>
      </c>
      <c r="H264" s="97">
        <f t="shared" si="53"/>
        <v>3</v>
      </c>
      <c r="I264">
        <f t="shared" si="56"/>
        <v>1</v>
      </c>
      <c r="J264" t="str">
        <f t="shared" si="55"/>
        <v>&gt;</v>
      </c>
    </row>
    <row r="265" spans="1:10">
      <c r="A265" t="s">
        <v>3556</v>
      </c>
      <c r="B265" s="15" t="s">
        <v>5045</v>
      </c>
      <c r="C265" s="97" t="str">
        <f t="shared" si="49"/>
        <v>CYP10224</v>
      </c>
      <c r="D265" s="97" t="str">
        <f t="shared" si="54"/>
        <v>Rejection</v>
      </c>
      <c r="E265" s="93" t="s">
        <v>5288</v>
      </c>
      <c r="F265" s="97">
        <f t="shared" si="52"/>
        <v>1</v>
      </c>
      <c r="G265" s="97">
        <f t="shared" si="51"/>
        <v>0</v>
      </c>
      <c r="H265" s="97">
        <f t="shared" si="53"/>
        <v>1</v>
      </c>
      <c r="I265">
        <f t="shared" si="56"/>
        <v>1</v>
      </c>
      <c r="J265" t="str">
        <f t="shared" si="55"/>
        <v>&gt;</v>
      </c>
    </row>
    <row r="266" spans="1:10" ht="26.4">
      <c r="A266" t="s">
        <v>3626</v>
      </c>
      <c r="B266" s="15" t="s">
        <v>5045</v>
      </c>
      <c r="C266" s="97" t="str">
        <f t="shared" si="49"/>
        <v>CYP10225</v>
      </c>
      <c r="D266" s="97" t="str">
        <f t="shared" si="54"/>
        <v>Rejection</v>
      </c>
      <c r="E266" s="57" t="s">
        <v>5289</v>
      </c>
      <c r="F266" s="97">
        <f t="shared" si="52"/>
        <v>1</v>
      </c>
      <c r="G266" s="97">
        <f t="shared" si="51"/>
        <v>0</v>
      </c>
      <c r="H266" s="97">
        <f t="shared" si="53"/>
        <v>6</v>
      </c>
      <c r="I266">
        <f t="shared" si="56"/>
        <v>1</v>
      </c>
      <c r="J266" t="str">
        <f t="shared" si="55"/>
        <v>&gt;</v>
      </c>
    </row>
    <row r="267" spans="1:10" ht="26.4">
      <c r="A267" t="s">
        <v>3626</v>
      </c>
      <c r="B267" s="15" t="s">
        <v>5045</v>
      </c>
      <c r="C267" s="97" t="str">
        <f t="shared" si="49"/>
        <v>CYP10226</v>
      </c>
      <c r="D267" s="97" t="str">
        <f t="shared" si="54"/>
        <v>Rejection</v>
      </c>
      <c r="E267" s="57" t="s">
        <v>5290</v>
      </c>
      <c r="F267" s="97">
        <f t="shared" si="52"/>
        <v>1</v>
      </c>
      <c r="G267" s="97">
        <f t="shared" si="51"/>
        <v>0</v>
      </c>
      <c r="H267" s="97">
        <f t="shared" si="53"/>
        <v>6</v>
      </c>
      <c r="I267">
        <f t="shared" si="56"/>
        <v>1</v>
      </c>
      <c r="J267" t="str">
        <f t="shared" si="55"/>
        <v>&gt;</v>
      </c>
    </row>
    <row r="268" spans="1:10" ht="26.4">
      <c r="A268" t="s">
        <v>3631</v>
      </c>
      <c r="B268" s="15" t="s">
        <v>5045</v>
      </c>
      <c r="C268" s="97" t="str">
        <f t="shared" si="49"/>
        <v>CYP10227</v>
      </c>
      <c r="D268" s="97" t="str">
        <f t="shared" si="54"/>
        <v>Rejection</v>
      </c>
      <c r="E268" s="57" t="s">
        <v>5291</v>
      </c>
      <c r="F268" s="97">
        <f t="shared" si="52"/>
        <v>1</v>
      </c>
      <c r="G268" s="97">
        <f t="shared" si="51"/>
        <v>0</v>
      </c>
      <c r="H268" s="97">
        <f t="shared" si="53"/>
        <v>6</v>
      </c>
      <c r="I268">
        <f t="shared" si="56"/>
        <v>1</v>
      </c>
      <c r="J268" t="str">
        <f t="shared" si="55"/>
        <v>&gt;</v>
      </c>
    </row>
    <row r="269" spans="1:10" ht="26.4">
      <c r="A269" t="s">
        <v>5292</v>
      </c>
      <c r="B269" s="15" t="s">
        <v>65</v>
      </c>
      <c r="C269" s="97" t="str">
        <f t="shared" si="49"/>
        <v>CYP10301</v>
      </c>
      <c r="D269" s="97" t="str">
        <f t="shared" si="54"/>
        <v>Rejection</v>
      </c>
      <c r="E269" s="1" t="s">
        <v>5293</v>
      </c>
      <c r="F269" s="97">
        <f t="shared" si="52"/>
        <v>1</v>
      </c>
      <c r="G269" s="97">
        <f t="shared" si="51"/>
        <v>0</v>
      </c>
      <c r="H269" s="97">
        <f t="shared" si="53"/>
        <v>2</v>
      </c>
      <c r="I269">
        <f t="shared" si="56"/>
        <v>1</v>
      </c>
      <c r="J269" t="str">
        <f t="shared" si="55"/>
        <v>&gt;</v>
      </c>
    </row>
    <row r="270" spans="1:10">
      <c r="A270" t="s">
        <v>5292</v>
      </c>
      <c r="B270" s="15" t="s">
        <v>65</v>
      </c>
      <c r="C270" s="97" t="str">
        <f t="shared" si="49"/>
        <v>CYP10302</v>
      </c>
      <c r="D270" s="97" t="str">
        <f t="shared" si="54"/>
        <v>Rejection</v>
      </c>
      <c r="E270" s="57" t="s">
        <v>5294</v>
      </c>
      <c r="F270" s="97">
        <f t="shared" si="52"/>
        <v>1</v>
      </c>
      <c r="G270" s="97">
        <f t="shared" si="51"/>
        <v>0</v>
      </c>
      <c r="H270" s="97">
        <f t="shared" si="53"/>
        <v>2</v>
      </c>
      <c r="I270">
        <f t="shared" si="56"/>
        <v>1</v>
      </c>
      <c r="J270" t="str">
        <f t="shared" si="55"/>
        <v>&gt;</v>
      </c>
    </row>
    <row r="271" spans="1:10">
      <c r="A271" t="s">
        <v>3711</v>
      </c>
      <c r="B271" s="15" t="s">
        <v>5045</v>
      </c>
      <c r="C271" s="97" t="str">
        <f t="shared" si="49"/>
        <v>CYP10303</v>
      </c>
      <c r="D271" s="97" t="str">
        <f t="shared" si="54"/>
        <v>Rejection</v>
      </c>
      <c r="E271" s="57" t="s">
        <v>5295</v>
      </c>
      <c r="F271" s="97">
        <f t="shared" ref="F271:F296" si="57">(LEN(E271)-LEN(SUBSTITUTE(E271,"rejected","")))/8</f>
        <v>1</v>
      </c>
      <c r="G271" s="97">
        <f t="shared" si="51"/>
        <v>0</v>
      </c>
      <c r="H271" s="97">
        <f t="shared" si="53"/>
        <v>2</v>
      </c>
      <c r="I271">
        <f t="shared" si="56"/>
        <v>1</v>
      </c>
      <c r="J271" t="str">
        <f t="shared" si="55"/>
        <v>.</v>
      </c>
    </row>
    <row r="272" spans="1:10">
      <c r="A272" t="s">
        <v>3711</v>
      </c>
      <c r="B272" s="15" t="s">
        <v>5045</v>
      </c>
      <c r="C272" s="97" t="str">
        <f t="shared" si="49"/>
        <v>CYP10304</v>
      </c>
      <c r="D272" s="97" t="str">
        <f t="shared" si="54"/>
        <v>Rejection</v>
      </c>
      <c r="E272" s="1" t="s">
        <v>5296</v>
      </c>
      <c r="F272" s="97">
        <f t="shared" si="57"/>
        <v>1</v>
      </c>
      <c r="G272" s="97">
        <f t="shared" si="51"/>
        <v>0</v>
      </c>
      <c r="H272" s="97">
        <f t="shared" si="53"/>
        <v>2</v>
      </c>
      <c r="I272">
        <f t="shared" si="56"/>
        <v>1</v>
      </c>
      <c r="J272" t="str">
        <f t="shared" si="55"/>
        <v>&gt;</v>
      </c>
    </row>
    <row r="273" spans="1:13" ht="26.4">
      <c r="A273" t="s">
        <v>314</v>
      </c>
      <c r="B273" s="15" t="s">
        <v>5045</v>
      </c>
      <c r="C273" s="97" t="str">
        <f t="shared" si="49"/>
        <v>CYP10305</v>
      </c>
      <c r="D273" s="97" t="str">
        <f t="shared" si="54"/>
        <v>Rejection</v>
      </c>
      <c r="E273" s="54" t="s">
        <v>5297</v>
      </c>
      <c r="F273" s="97">
        <f t="shared" si="57"/>
        <v>1</v>
      </c>
      <c r="G273" s="97">
        <f t="shared" si="51"/>
        <v>0</v>
      </c>
      <c r="H273" s="97">
        <f t="shared" si="53"/>
        <v>3</v>
      </c>
      <c r="I273">
        <f t="shared" si="56"/>
        <v>1</v>
      </c>
      <c r="J273" t="str">
        <f t="shared" si="55"/>
        <v>&gt;</v>
      </c>
    </row>
    <row r="274" spans="1:13" ht="26.4">
      <c r="A274" t="s">
        <v>314</v>
      </c>
      <c r="B274" s="15" t="s">
        <v>5045</v>
      </c>
      <c r="C274" s="97" t="str">
        <f t="shared" si="49"/>
        <v>CYP10306</v>
      </c>
      <c r="D274" s="97" t="str">
        <f t="shared" si="54"/>
        <v>Rejection</v>
      </c>
      <c r="E274" s="54" t="s">
        <v>5298</v>
      </c>
      <c r="F274" s="97">
        <f t="shared" si="57"/>
        <v>1</v>
      </c>
      <c r="G274" s="97">
        <f t="shared" si="51"/>
        <v>0</v>
      </c>
      <c r="H274" s="97">
        <f t="shared" si="53"/>
        <v>3</v>
      </c>
      <c r="I274">
        <f t="shared" si="56"/>
        <v>1</v>
      </c>
      <c r="J274" t="str">
        <f t="shared" si="55"/>
        <v>&gt;</v>
      </c>
    </row>
    <row r="275" spans="1:13" ht="26.4">
      <c r="A275" t="s">
        <v>314</v>
      </c>
      <c r="B275" s="15" t="s">
        <v>5045</v>
      </c>
      <c r="C275" s="97" t="str">
        <f t="shared" si="49"/>
        <v>CYP10307</v>
      </c>
      <c r="D275" s="97" t="str">
        <f t="shared" si="54"/>
        <v>Warning</v>
      </c>
      <c r="E275" s="57" t="s">
        <v>776</v>
      </c>
      <c r="F275" s="97">
        <f t="shared" si="57"/>
        <v>0</v>
      </c>
      <c r="G275" s="97">
        <f t="shared" si="51"/>
        <v>1</v>
      </c>
      <c r="H275" s="97">
        <f t="shared" si="53"/>
        <v>3</v>
      </c>
      <c r="I275">
        <f t="shared" si="56"/>
        <v>1</v>
      </c>
      <c r="J275" t="str">
        <f t="shared" si="55"/>
        <v>&gt;</v>
      </c>
    </row>
    <row r="276" spans="1:13">
      <c r="A276" t="s">
        <v>5299</v>
      </c>
      <c r="B276" s="15" t="s">
        <v>65</v>
      </c>
      <c r="C276" s="97" t="str">
        <f t="shared" si="49"/>
        <v>CYP10401</v>
      </c>
      <c r="D276" s="97" t="str">
        <f t="shared" si="54"/>
        <v>Rejection</v>
      </c>
      <c r="E276" s="57" t="s">
        <v>5300</v>
      </c>
      <c r="F276" s="97">
        <f t="shared" si="57"/>
        <v>1</v>
      </c>
      <c r="G276" s="97">
        <f t="shared" si="51"/>
        <v>0</v>
      </c>
      <c r="H276" s="97">
        <f t="shared" si="53"/>
        <v>4</v>
      </c>
      <c r="I276">
        <f t="shared" si="56"/>
        <v>1</v>
      </c>
      <c r="J276" t="str">
        <f t="shared" si="55"/>
        <v>&gt;</v>
      </c>
    </row>
    <row r="277" spans="1:13" ht="39.6">
      <c r="A277" t="s">
        <v>5299</v>
      </c>
      <c r="B277" s="15" t="s">
        <v>65</v>
      </c>
      <c r="C277" s="97" t="str">
        <f t="shared" si="49"/>
        <v>CYP10402</v>
      </c>
      <c r="D277" s="97" t="str">
        <f t="shared" si="54"/>
        <v>Rejection</v>
      </c>
      <c r="E277" s="147" t="s">
        <v>5301</v>
      </c>
      <c r="F277" s="97">
        <f t="shared" si="57"/>
        <v>1</v>
      </c>
      <c r="G277" s="97">
        <f t="shared" si="51"/>
        <v>0</v>
      </c>
      <c r="H277" s="97">
        <f t="shared" si="53"/>
        <v>4</v>
      </c>
      <c r="I277">
        <f t="shared" si="56"/>
        <v>1</v>
      </c>
      <c r="J277" t="str">
        <f t="shared" si="55"/>
        <v>&gt;</v>
      </c>
    </row>
    <row r="278" spans="1:13">
      <c r="A278" t="s">
        <v>990</v>
      </c>
      <c r="B278" s="15" t="s">
        <v>5045</v>
      </c>
      <c r="C278" s="97" t="str">
        <f t="shared" ref="C278:C341" si="58">LEFT(E278,8)</f>
        <v>CYP10403</v>
      </c>
      <c r="D278" s="97" t="str">
        <f t="shared" si="54"/>
        <v>Rejection</v>
      </c>
      <c r="E278" s="1" t="s">
        <v>993</v>
      </c>
      <c r="F278" s="97">
        <f t="shared" si="57"/>
        <v>1</v>
      </c>
      <c r="G278" s="97">
        <f t="shared" si="51"/>
        <v>0</v>
      </c>
      <c r="H278" s="97">
        <f t="shared" si="53"/>
        <v>2</v>
      </c>
      <c r="I278">
        <f t="shared" si="56"/>
        <v>1</v>
      </c>
      <c r="J278" t="str">
        <f t="shared" si="55"/>
        <v>&gt;</v>
      </c>
      <c r="K278" s="95">
        <f>LEN(E278)</f>
        <v>102</v>
      </c>
      <c r="L278">
        <f>LEN(J278)</f>
        <v>1</v>
      </c>
      <c r="M278">
        <f>L278-K278</f>
        <v>-101</v>
      </c>
    </row>
    <row r="279" spans="1:13">
      <c r="A279" t="s">
        <v>990</v>
      </c>
      <c r="B279" s="15" t="s">
        <v>5045</v>
      </c>
      <c r="C279" s="97" t="str">
        <f t="shared" si="58"/>
        <v>CYP10404</v>
      </c>
      <c r="D279" s="97" t="str">
        <f t="shared" si="54"/>
        <v>Rejection</v>
      </c>
      <c r="E279" s="1" t="s">
        <v>5302</v>
      </c>
      <c r="F279" s="97">
        <f t="shared" si="57"/>
        <v>1</v>
      </c>
      <c r="G279" s="97">
        <f t="shared" si="51"/>
        <v>0</v>
      </c>
      <c r="H279" s="97">
        <f t="shared" si="53"/>
        <v>2</v>
      </c>
      <c r="I279">
        <f t="shared" si="56"/>
        <v>1</v>
      </c>
      <c r="J279" t="str">
        <f t="shared" si="55"/>
        <v>&gt;</v>
      </c>
      <c r="K279" s="95">
        <f>LEN(E279)</f>
        <v>119</v>
      </c>
      <c r="L279">
        <f>LEN(J279)</f>
        <v>1</v>
      </c>
      <c r="M279">
        <f>L279-K279</f>
        <v>-118</v>
      </c>
    </row>
    <row r="280" spans="1:13" ht="26.4">
      <c r="A280" s="15" t="s">
        <v>3764</v>
      </c>
      <c r="B280" s="15" t="s">
        <v>5045</v>
      </c>
      <c r="C280" s="97" t="str">
        <f t="shared" si="58"/>
        <v>CYP10405</v>
      </c>
      <c r="D280" s="97" t="str">
        <f t="shared" si="54"/>
        <v>Rejection</v>
      </c>
      <c r="E280" s="57" t="s">
        <v>5303</v>
      </c>
      <c r="F280" s="97">
        <f t="shared" si="57"/>
        <v>1</v>
      </c>
      <c r="G280" s="97">
        <f t="shared" si="51"/>
        <v>0</v>
      </c>
      <c r="H280" s="97">
        <f t="shared" si="53"/>
        <v>4</v>
      </c>
      <c r="I280">
        <f t="shared" si="56"/>
        <v>1</v>
      </c>
      <c r="J280" t="str">
        <f t="shared" si="55"/>
        <v>&gt;</v>
      </c>
    </row>
    <row r="281" spans="1:13" ht="15" customHeight="1">
      <c r="A281" t="s">
        <v>3731</v>
      </c>
      <c r="B281" s="15" t="s">
        <v>5045</v>
      </c>
      <c r="C281" s="97" t="str">
        <f t="shared" si="58"/>
        <v>CYP10406</v>
      </c>
      <c r="D281" s="97" t="str">
        <f t="shared" si="54"/>
        <v>Rejection</v>
      </c>
      <c r="E281" s="54" t="s">
        <v>5304</v>
      </c>
      <c r="F281" s="97">
        <f t="shared" si="57"/>
        <v>1</v>
      </c>
      <c r="G281" s="97">
        <f t="shared" si="51"/>
        <v>0</v>
      </c>
      <c r="H281" s="97">
        <f t="shared" si="53"/>
        <v>1</v>
      </c>
      <c r="I281">
        <f t="shared" si="56"/>
        <v>1</v>
      </c>
      <c r="J281" t="str">
        <f t="shared" si="55"/>
        <v>&gt;</v>
      </c>
    </row>
    <row r="282" spans="1:13" ht="26.4">
      <c r="A282" t="s">
        <v>3736</v>
      </c>
      <c r="B282" s="15" t="s">
        <v>5045</v>
      </c>
      <c r="C282" s="97" t="str">
        <f t="shared" si="58"/>
        <v>CYP10407</v>
      </c>
      <c r="D282" s="97" t="str">
        <f t="shared" si="54"/>
        <v>Rejection</v>
      </c>
      <c r="E282" s="54" t="s">
        <v>5305</v>
      </c>
      <c r="F282" s="97">
        <f t="shared" si="57"/>
        <v>1</v>
      </c>
      <c r="G282" s="97">
        <f t="shared" si="51"/>
        <v>0</v>
      </c>
      <c r="H282" s="97">
        <f t="shared" si="53"/>
        <v>1</v>
      </c>
      <c r="I282">
        <f t="shared" si="56"/>
        <v>1</v>
      </c>
      <c r="J282" t="str">
        <f t="shared" si="55"/>
        <v>&gt;</v>
      </c>
    </row>
    <row r="283" spans="1:13" ht="26.4">
      <c r="A283" t="s">
        <v>3742</v>
      </c>
      <c r="B283" s="15" t="s">
        <v>5045</v>
      </c>
      <c r="C283" s="97" t="str">
        <f t="shared" si="58"/>
        <v>CYP10408</v>
      </c>
      <c r="D283" s="97" t="str">
        <f t="shared" si="54"/>
        <v>Rejection</v>
      </c>
      <c r="E283" s="54" t="s">
        <v>5306</v>
      </c>
      <c r="F283" s="97">
        <f t="shared" si="57"/>
        <v>1</v>
      </c>
      <c r="G283" s="97">
        <f t="shared" si="51"/>
        <v>0</v>
      </c>
      <c r="H283" s="97">
        <f t="shared" si="53"/>
        <v>2</v>
      </c>
      <c r="I283">
        <f t="shared" si="56"/>
        <v>1</v>
      </c>
      <c r="J283" t="str">
        <f t="shared" si="55"/>
        <v>&gt;</v>
      </c>
    </row>
    <row r="284" spans="1:13" ht="39.6">
      <c r="A284" t="s">
        <v>3742</v>
      </c>
      <c r="B284" s="15" t="s">
        <v>5045</v>
      </c>
      <c r="C284" s="97" t="str">
        <f t="shared" si="58"/>
        <v>CYP10409</v>
      </c>
      <c r="D284" s="97" t="str">
        <f t="shared" si="54"/>
        <v>Warning</v>
      </c>
      <c r="E284" s="54" t="s">
        <v>5307</v>
      </c>
      <c r="F284" s="97">
        <f t="shared" si="57"/>
        <v>0</v>
      </c>
      <c r="G284" s="97">
        <f t="shared" si="51"/>
        <v>1</v>
      </c>
      <c r="H284" s="97">
        <f t="shared" si="53"/>
        <v>2</v>
      </c>
      <c r="I284">
        <f t="shared" si="56"/>
        <v>1</v>
      </c>
      <c r="J284" t="str">
        <f t="shared" si="55"/>
        <v>&gt;</v>
      </c>
    </row>
    <row r="285" spans="1:13" ht="26.4">
      <c r="A285" t="s">
        <v>147</v>
      </c>
      <c r="B285" s="15" t="s">
        <v>5045</v>
      </c>
      <c r="C285" s="97" t="str">
        <f t="shared" si="58"/>
        <v>CYP10410</v>
      </c>
      <c r="D285" s="97" t="str">
        <f t="shared" si="54"/>
        <v>Rejection</v>
      </c>
      <c r="E285" s="54" t="s">
        <v>387</v>
      </c>
      <c r="F285" s="97">
        <f t="shared" si="57"/>
        <v>1</v>
      </c>
      <c r="G285" s="97">
        <f t="shared" si="51"/>
        <v>0</v>
      </c>
      <c r="H285" s="97">
        <f t="shared" si="53"/>
        <v>2</v>
      </c>
      <c r="I285">
        <f t="shared" si="56"/>
        <v>1</v>
      </c>
      <c r="J285" t="str">
        <f t="shared" si="55"/>
        <v>&gt;</v>
      </c>
    </row>
    <row r="286" spans="1:13" ht="26.4">
      <c r="A286" t="s">
        <v>147</v>
      </c>
      <c r="B286" s="15" t="s">
        <v>5045</v>
      </c>
      <c r="C286" s="97" t="str">
        <f t="shared" si="58"/>
        <v>CYP10411</v>
      </c>
      <c r="D286" s="97" t="str">
        <f t="shared" si="54"/>
        <v>Warning</v>
      </c>
      <c r="E286" s="54" t="s">
        <v>389</v>
      </c>
      <c r="F286" s="97">
        <f t="shared" si="57"/>
        <v>0</v>
      </c>
      <c r="G286" s="97">
        <f t="shared" si="51"/>
        <v>1</v>
      </c>
      <c r="H286" s="97">
        <f t="shared" si="53"/>
        <v>2</v>
      </c>
      <c r="I286">
        <f t="shared" si="56"/>
        <v>1</v>
      </c>
      <c r="J286" t="str">
        <f t="shared" si="55"/>
        <v>&gt;</v>
      </c>
    </row>
    <row r="287" spans="1:13" ht="26.4">
      <c r="A287" t="s">
        <v>3756</v>
      </c>
      <c r="B287" s="15" t="s">
        <v>5045</v>
      </c>
      <c r="C287" s="97" t="str">
        <f t="shared" si="58"/>
        <v>CYP10412</v>
      </c>
      <c r="D287" s="97" t="str">
        <f t="shared" si="54"/>
        <v>Rejection</v>
      </c>
      <c r="E287" s="54" t="s">
        <v>5308</v>
      </c>
      <c r="F287" s="97">
        <f t="shared" si="57"/>
        <v>1</v>
      </c>
      <c r="G287" s="97">
        <f t="shared" si="51"/>
        <v>0</v>
      </c>
      <c r="H287" s="97">
        <f t="shared" si="53"/>
        <v>3</v>
      </c>
      <c r="I287">
        <f t="shared" si="56"/>
        <v>1</v>
      </c>
      <c r="J287" t="str">
        <f t="shared" si="55"/>
        <v>&gt;</v>
      </c>
    </row>
    <row r="288" spans="1:13" ht="26.4">
      <c r="A288" s="15" t="s">
        <v>3764</v>
      </c>
      <c r="B288" s="15" t="s">
        <v>5045</v>
      </c>
      <c r="C288" s="97" t="str">
        <f t="shared" si="58"/>
        <v>CYP10413</v>
      </c>
      <c r="D288" s="97" t="str">
        <f t="shared" si="54"/>
        <v>Rejection</v>
      </c>
      <c r="E288" s="57" t="s">
        <v>5309</v>
      </c>
      <c r="F288" s="97">
        <f t="shared" si="57"/>
        <v>1</v>
      </c>
      <c r="G288" s="97">
        <f t="shared" si="51"/>
        <v>0</v>
      </c>
      <c r="H288" s="97">
        <f t="shared" si="53"/>
        <v>4</v>
      </c>
      <c r="I288">
        <f t="shared" si="56"/>
        <v>1</v>
      </c>
      <c r="J288" t="str">
        <f t="shared" si="55"/>
        <v>&gt;</v>
      </c>
    </row>
    <row r="289" spans="1:13" ht="26.4">
      <c r="A289" s="15" t="s">
        <v>3771</v>
      </c>
      <c r="B289" s="15" t="s">
        <v>5045</v>
      </c>
      <c r="C289" s="97" t="str">
        <f t="shared" si="58"/>
        <v>CYP10414</v>
      </c>
      <c r="D289" s="97" t="str">
        <f t="shared" si="54"/>
        <v>Rejection</v>
      </c>
      <c r="E289" s="54" t="s">
        <v>5310</v>
      </c>
      <c r="F289" s="97">
        <f t="shared" si="57"/>
        <v>1</v>
      </c>
      <c r="G289" s="97">
        <f t="shared" si="51"/>
        <v>0</v>
      </c>
      <c r="H289" s="97">
        <f t="shared" si="53"/>
        <v>2</v>
      </c>
      <c r="I289">
        <f t="shared" si="56"/>
        <v>1</v>
      </c>
      <c r="J289" t="str">
        <f t="shared" si="55"/>
        <v>&gt;</v>
      </c>
    </row>
    <row r="290" spans="1:13" ht="26.4">
      <c r="A290" s="15" t="s">
        <v>3771</v>
      </c>
      <c r="B290" s="15" t="s">
        <v>5045</v>
      </c>
      <c r="C290" s="97" t="str">
        <f t="shared" si="58"/>
        <v>CYP10415</v>
      </c>
      <c r="D290" s="97" t="str">
        <f t="shared" si="54"/>
        <v>Warning</v>
      </c>
      <c r="E290" s="54" t="s">
        <v>5311</v>
      </c>
      <c r="F290" s="97">
        <f t="shared" si="57"/>
        <v>0</v>
      </c>
      <c r="G290" s="97">
        <f t="shared" si="51"/>
        <v>1</v>
      </c>
      <c r="H290" s="97">
        <f t="shared" si="53"/>
        <v>2</v>
      </c>
      <c r="I290">
        <f t="shared" si="56"/>
        <v>1</v>
      </c>
      <c r="J290" t="str">
        <f t="shared" si="55"/>
        <v>&gt;</v>
      </c>
    </row>
    <row r="291" spans="1:13" ht="26.4">
      <c r="A291" s="15" t="s">
        <v>3764</v>
      </c>
      <c r="B291" s="15" t="s">
        <v>5045</v>
      </c>
      <c r="C291" s="97" t="str">
        <f t="shared" si="58"/>
        <v>CYP10416</v>
      </c>
      <c r="D291" s="97" t="str">
        <f t="shared" si="54"/>
        <v>Rejection</v>
      </c>
      <c r="E291" s="57" t="s">
        <v>5312</v>
      </c>
      <c r="F291" s="97">
        <f t="shared" si="57"/>
        <v>1</v>
      </c>
      <c r="G291" s="97">
        <f t="shared" si="51"/>
        <v>0</v>
      </c>
      <c r="H291" s="97">
        <f t="shared" si="53"/>
        <v>4</v>
      </c>
      <c r="I291">
        <f t="shared" si="56"/>
        <v>1</v>
      </c>
      <c r="J291" t="str">
        <f t="shared" si="55"/>
        <v>&gt;</v>
      </c>
    </row>
    <row r="292" spans="1:13" ht="26.4">
      <c r="A292" t="s">
        <v>3756</v>
      </c>
      <c r="B292" s="15" t="s">
        <v>5045</v>
      </c>
      <c r="C292" s="97" t="str">
        <f t="shared" si="58"/>
        <v>CYP10417</v>
      </c>
      <c r="D292" s="97" t="str">
        <f t="shared" si="54"/>
        <v>Rejection</v>
      </c>
      <c r="E292" s="57" t="s">
        <v>5313</v>
      </c>
      <c r="F292" s="97">
        <f t="shared" si="57"/>
        <v>1</v>
      </c>
      <c r="G292" s="97">
        <f t="shared" si="51"/>
        <v>0</v>
      </c>
      <c r="H292" s="97">
        <f t="shared" si="53"/>
        <v>3</v>
      </c>
      <c r="I292">
        <f t="shared" si="56"/>
        <v>1</v>
      </c>
      <c r="J292" t="str">
        <f t="shared" si="55"/>
        <v>&gt;</v>
      </c>
    </row>
    <row r="293" spans="1:13" ht="26.4">
      <c r="A293" t="s">
        <v>5299</v>
      </c>
      <c r="B293" s="15" t="s">
        <v>65</v>
      </c>
      <c r="C293" s="97" t="str">
        <f t="shared" si="58"/>
        <v>CYP10418</v>
      </c>
      <c r="D293" s="97" t="str">
        <f t="shared" si="54"/>
        <v>Rejection</v>
      </c>
      <c r="E293" s="1" t="s">
        <v>5314</v>
      </c>
      <c r="F293" s="97">
        <f t="shared" si="57"/>
        <v>1</v>
      </c>
      <c r="G293" s="97">
        <f t="shared" si="51"/>
        <v>0</v>
      </c>
      <c r="H293" s="97">
        <f t="shared" si="53"/>
        <v>4</v>
      </c>
      <c r="I293">
        <f t="shared" si="56"/>
        <v>1</v>
      </c>
      <c r="J293" t="str">
        <f t="shared" si="55"/>
        <v>&gt;</v>
      </c>
      <c r="K293" s="95">
        <f>LEN(E293)</f>
        <v>202</v>
      </c>
      <c r="L293">
        <f>LEN(J293)</f>
        <v>1</v>
      </c>
      <c r="M293">
        <f>L293-K293</f>
        <v>-201</v>
      </c>
    </row>
    <row r="294" spans="1:13" ht="26.4">
      <c r="A294" t="s">
        <v>5299</v>
      </c>
      <c r="B294" s="15" t="s">
        <v>65</v>
      </c>
      <c r="C294" s="97" t="str">
        <f t="shared" si="58"/>
        <v>CYP10419</v>
      </c>
      <c r="D294" s="97" t="str">
        <f t="shared" si="54"/>
        <v>Rejection</v>
      </c>
      <c r="E294" s="1" t="s">
        <v>5315</v>
      </c>
      <c r="F294" s="97">
        <f t="shared" si="57"/>
        <v>1</v>
      </c>
      <c r="G294" s="97">
        <f t="shared" si="51"/>
        <v>0</v>
      </c>
      <c r="H294" s="97">
        <f t="shared" si="53"/>
        <v>4</v>
      </c>
      <c r="I294">
        <f t="shared" si="56"/>
        <v>1</v>
      </c>
      <c r="J294" t="str">
        <f t="shared" si="55"/>
        <v>&gt;</v>
      </c>
      <c r="K294" s="95">
        <f>LEN(E294)</f>
        <v>168</v>
      </c>
      <c r="L294">
        <f>LEN(J294)</f>
        <v>1</v>
      </c>
      <c r="M294">
        <f>L294-K294</f>
        <v>-167</v>
      </c>
    </row>
    <row r="295" spans="1:13" ht="39.6">
      <c r="A295" s="15" t="s">
        <v>3764</v>
      </c>
      <c r="B295" s="15" t="s">
        <v>5045</v>
      </c>
      <c r="C295" s="97" t="str">
        <f t="shared" si="58"/>
        <v>CYP10422</v>
      </c>
      <c r="D295" s="97" t="str">
        <f t="shared" si="54"/>
        <v>Rejection</v>
      </c>
      <c r="E295" s="57" t="s">
        <v>5316</v>
      </c>
      <c r="F295" s="97">
        <f t="shared" si="57"/>
        <v>1</v>
      </c>
      <c r="G295" s="97">
        <f t="shared" si="51"/>
        <v>0</v>
      </c>
      <c r="H295" s="97">
        <f t="shared" si="53"/>
        <v>4</v>
      </c>
      <c r="I295">
        <f t="shared" si="56"/>
        <v>1</v>
      </c>
      <c r="J295" t="str">
        <f t="shared" si="55"/>
        <v>&gt;</v>
      </c>
    </row>
    <row r="296" spans="1:13" ht="26.4">
      <c r="A296" t="s">
        <v>3756</v>
      </c>
      <c r="B296" s="15" t="s">
        <v>5045</v>
      </c>
      <c r="C296" s="97" t="str">
        <f t="shared" si="58"/>
        <v>CYP10423</v>
      </c>
      <c r="D296" s="97" t="str">
        <f t="shared" si="54"/>
        <v>Rejection</v>
      </c>
      <c r="E296" s="57" t="s">
        <v>5317</v>
      </c>
      <c r="F296" s="97">
        <f t="shared" si="57"/>
        <v>1</v>
      </c>
      <c r="G296" s="97">
        <f t="shared" si="51"/>
        <v>0</v>
      </c>
      <c r="H296" s="97">
        <f t="shared" si="53"/>
        <v>3</v>
      </c>
      <c r="I296">
        <f t="shared" si="56"/>
        <v>1</v>
      </c>
      <c r="J296" t="str">
        <f t="shared" si="55"/>
        <v>&gt;</v>
      </c>
    </row>
    <row r="297" spans="1:13" ht="26.4">
      <c r="A297" s="15" t="s">
        <v>260</v>
      </c>
      <c r="B297" s="15" t="s">
        <v>5045</v>
      </c>
      <c r="C297" s="97" t="str">
        <f t="shared" si="58"/>
        <v>CYP10424</v>
      </c>
      <c r="D297" s="97" t="str">
        <f t="shared" si="54"/>
        <v>Rejection</v>
      </c>
      <c r="E297" s="57" t="s">
        <v>5318</v>
      </c>
      <c r="F297" s="97">
        <v>1</v>
      </c>
      <c r="G297" s="97">
        <v>0</v>
      </c>
      <c r="H297" s="97">
        <f t="shared" si="53"/>
        <v>1</v>
      </c>
      <c r="I297">
        <f t="shared" si="56"/>
        <v>1</v>
      </c>
      <c r="J297" t="str">
        <f t="shared" si="55"/>
        <v>&gt;</v>
      </c>
    </row>
    <row r="298" spans="1:13" ht="26.4">
      <c r="A298" s="15" t="s">
        <v>263</v>
      </c>
      <c r="B298" s="15" t="s">
        <v>5045</v>
      </c>
      <c r="C298" s="97" t="str">
        <f t="shared" si="58"/>
        <v>CYP10425</v>
      </c>
      <c r="D298" s="97" t="str">
        <f t="shared" si="54"/>
        <v>Rejection</v>
      </c>
      <c r="E298" s="57" t="s">
        <v>5319</v>
      </c>
      <c r="F298" s="97">
        <v>1</v>
      </c>
      <c r="G298" s="97">
        <v>0</v>
      </c>
      <c r="H298" s="97">
        <f t="shared" si="53"/>
        <v>1</v>
      </c>
      <c r="I298">
        <f t="shared" si="56"/>
        <v>1</v>
      </c>
      <c r="J298" t="str">
        <f t="shared" si="55"/>
        <v>&gt;</v>
      </c>
    </row>
    <row r="299" spans="1:13">
      <c r="A299" s="15" t="s">
        <v>494</v>
      </c>
      <c r="B299" s="15" t="s">
        <v>65</v>
      </c>
      <c r="C299" s="97" t="str">
        <f t="shared" si="58"/>
        <v>CYP10502</v>
      </c>
      <c r="D299" s="97" t="str">
        <f t="shared" si="54"/>
        <v>Rejection</v>
      </c>
      <c r="E299" s="54" t="s">
        <v>5320</v>
      </c>
      <c r="F299" s="97">
        <f t="shared" ref="F299:F362" si="59">(LEN(E299)-LEN(SUBSTITUTE(E299,"rejected","")))/8</f>
        <v>1</v>
      </c>
      <c r="G299" s="97">
        <f t="shared" ref="G299:G362" si="60">(LEN(E299)-LEN(SUBSTITUTE(E299,"Warning","")))/7</f>
        <v>0</v>
      </c>
      <c r="H299" s="97">
        <f t="shared" si="53"/>
        <v>2</v>
      </c>
      <c r="I299">
        <f t="shared" si="56"/>
        <v>1</v>
      </c>
      <c r="J299" t="str">
        <f t="shared" si="55"/>
        <v>&gt;</v>
      </c>
    </row>
    <row r="300" spans="1:13">
      <c r="A300" s="15" t="s">
        <v>3861</v>
      </c>
      <c r="B300" s="15" t="s">
        <v>5045</v>
      </c>
      <c r="C300" s="97" t="str">
        <f t="shared" si="58"/>
        <v>CYP10503</v>
      </c>
      <c r="D300" s="97" t="str">
        <f t="shared" si="54"/>
        <v>Rejection</v>
      </c>
      <c r="E300" s="1" t="s">
        <v>5321</v>
      </c>
      <c r="F300" s="97">
        <f t="shared" si="59"/>
        <v>1</v>
      </c>
      <c r="G300" s="97">
        <f t="shared" si="60"/>
        <v>0</v>
      </c>
      <c r="H300" s="97">
        <f t="shared" si="53"/>
        <v>2</v>
      </c>
      <c r="I300">
        <f t="shared" si="56"/>
        <v>1</v>
      </c>
      <c r="J300" t="str">
        <f t="shared" si="55"/>
        <v>.</v>
      </c>
      <c r="K300" s="95">
        <f>LEN(E300)</f>
        <v>65</v>
      </c>
      <c r="L300">
        <f>LEN(J300)</f>
        <v>1</v>
      </c>
      <c r="M300">
        <f>L300-K300</f>
        <v>-64</v>
      </c>
    </row>
    <row r="301" spans="1:13">
      <c r="A301" s="15" t="s">
        <v>3861</v>
      </c>
      <c r="B301" s="15" t="s">
        <v>5045</v>
      </c>
      <c r="C301" s="97" t="str">
        <f t="shared" si="58"/>
        <v>CYP10504</v>
      </c>
      <c r="D301" s="97" t="str">
        <f t="shared" si="54"/>
        <v>Rejection</v>
      </c>
      <c r="E301" s="1" t="s">
        <v>5322</v>
      </c>
      <c r="F301" s="97">
        <f t="shared" si="59"/>
        <v>1</v>
      </c>
      <c r="G301" s="97">
        <f t="shared" si="60"/>
        <v>0</v>
      </c>
      <c r="H301" s="97">
        <f t="shared" si="53"/>
        <v>2</v>
      </c>
      <c r="I301">
        <f t="shared" si="56"/>
        <v>1</v>
      </c>
      <c r="J301" t="str">
        <f t="shared" si="55"/>
        <v>&gt;</v>
      </c>
      <c r="K301" s="95">
        <f>LEN(E301)</f>
        <v>119</v>
      </c>
      <c r="L301">
        <f>LEN(J301)</f>
        <v>1</v>
      </c>
      <c r="M301">
        <f>L301-K301</f>
        <v>-118</v>
      </c>
    </row>
    <row r="302" spans="1:13" ht="26.4">
      <c r="A302" s="15" t="s">
        <v>3862</v>
      </c>
      <c r="B302" s="15" t="s">
        <v>5045</v>
      </c>
      <c r="C302" s="97" t="str">
        <f t="shared" si="58"/>
        <v>CYP10505</v>
      </c>
      <c r="D302" s="97" t="str">
        <f t="shared" si="54"/>
        <v>Rejection</v>
      </c>
      <c r="E302" s="54" t="s">
        <v>5323</v>
      </c>
      <c r="F302" s="97">
        <f t="shared" si="59"/>
        <v>1</v>
      </c>
      <c r="G302" s="97">
        <f t="shared" si="60"/>
        <v>0</v>
      </c>
      <c r="H302" s="97">
        <f t="shared" si="53"/>
        <v>4</v>
      </c>
      <c r="I302">
        <f t="shared" si="56"/>
        <v>1</v>
      </c>
      <c r="J302" t="str">
        <f t="shared" si="55"/>
        <v>&gt;</v>
      </c>
    </row>
    <row r="303" spans="1:13" ht="26.4">
      <c r="A303" s="15" t="s">
        <v>3862</v>
      </c>
      <c r="B303" s="15" t="s">
        <v>5045</v>
      </c>
      <c r="C303" s="97" t="str">
        <f t="shared" si="58"/>
        <v>CYP10506</v>
      </c>
      <c r="D303" s="97" t="str">
        <f t="shared" si="54"/>
        <v>Rejection</v>
      </c>
      <c r="E303" s="54" t="s">
        <v>5324</v>
      </c>
      <c r="F303" s="97">
        <f t="shared" si="59"/>
        <v>1</v>
      </c>
      <c r="G303" s="97">
        <f t="shared" si="60"/>
        <v>0</v>
      </c>
      <c r="H303" s="97">
        <f t="shared" si="53"/>
        <v>4</v>
      </c>
      <c r="I303">
        <f t="shared" si="56"/>
        <v>1</v>
      </c>
      <c r="J303" t="str">
        <f t="shared" si="55"/>
        <v>&gt;</v>
      </c>
    </row>
    <row r="304" spans="1:13" ht="26.4">
      <c r="A304" s="15" t="s">
        <v>218</v>
      </c>
      <c r="B304" s="15" t="s">
        <v>5045</v>
      </c>
      <c r="C304" s="97" t="str">
        <f t="shared" si="58"/>
        <v>CYP10507</v>
      </c>
      <c r="D304" s="97" t="str">
        <f t="shared" si="54"/>
        <v>Rejection</v>
      </c>
      <c r="E304" s="57" t="s">
        <v>491</v>
      </c>
      <c r="F304" s="97">
        <f t="shared" si="59"/>
        <v>1</v>
      </c>
      <c r="G304" s="97">
        <f t="shared" si="60"/>
        <v>0</v>
      </c>
      <c r="H304" s="97">
        <f t="shared" si="53"/>
        <v>2</v>
      </c>
      <c r="I304">
        <f t="shared" si="56"/>
        <v>1</v>
      </c>
      <c r="J304" t="str">
        <f t="shared" si="55"/>
        <v>&gt;</v>
      </c>
    </row>
    <row r="305" spans="1:13" ht="26.4">
      <c r="A305" s="15" t="s">
        <v>218</v>
      </c>
      <c r="B305" s="15" t="s">
        <v>5045</v>
      </c>
      <c r="C305" s="97" t="str">
        <f t="shared" si="58"/>
        <v>CYP10508</v>
      </c>
      <c r="D305" s="97" t="str">
        <f t="shared" si="54"/>
        <v>Warning</v>
      </c>
      <c r="E305" s="57" t="s">
        <v>493</v>
      </c>
      <c r="F305" s="97">
        <f t="shared" si="59"/>
        <v>0</v>
      </c>
      <c r="G305" s="97">
        <f t="shared" si="60"/>
        <v>1</v>
      </c>
      <c r="H305" s="97">
        <f t="shared" ref="H305:H368" si="61">COUNTIF($A$2:$A$726,A305)</f>
        <v>2</v>
      </c>
      <c r="I305">
        <f t="shared" si="56"/>
        <v>1</v>
      </c>
      <c r="J305" t="str">
        <f t="shared" si="55"/>
        <v>&gt;</v>
      </c>
    </row>
    <row r="306" spans="1:13" ht="26.4">
      <c r="A306" s="15" t="s">
        <v>152</v>
      </c>
      <c r="B306" s="15" t="s">
        <v>5045</v>
      </c>
      <c r="C306" s="97" t="str">
        <f t="shared" si="58"/>
        <v>CYP10509</v>
      </c>
      <c r="D306" s="97" t="str">
        <f t="shared" si="54"/>
        <v>Rejection</v>
      </c>
      <c r="E306" s="111" t="s">
        <v>391</v>
      </c>
      <c r="F306" s="97">
        <f t="shared" si="59"/>
        <v>1</v>
      </c>
      <c r="G306" s="97">
        <f t="shared" si="60"/>
        <v>0</v>
      </c>
      <c r="H306" s="97">
        <f t="shared" si="61"/>
        <v>2</v>
      </c>
      <c r="I306">
        <f t="shared" si="56"/>
        <v>1</v>
      </c>
      <c r="J306" t="str">
        <f t="shared" si="55"/>
        <v>&gt;</v>
      </c>
    </row>
    <row r="307" spans="1:13" ht="39.6">
      <c r="A307" s="15" t="s">
        <v>152</v>
      </c>
      <c r="B307" s="15" t="s">
        <v>5045</v>
      </c>
      <c r="C307" s="97" t="str">
        <f t="shared" si="58"/>
        <v>CYP10510</v>
      </c>
      <c r="D307" s="97" t="str">
        <f t="shared" si="54"/>
        <v>Warning</v>
      </c>
      <c r="E307" s="54" t="s">
        <v>393</v>
      </c>
      <c r="F307" s="97">
        <f t="shared" si="59"/>
        <v>0</v>
      </c>
      <c r="G307" s="97">
        <f t="shared" si="60"/>
        <v>1</v>
      </c>
      <c r="H307" s="97">
        <f t="shared" si="61"/>
        <v>2</v>
      </c>
      <c r="I307">
        <f t="shared" si="56"/>
        <v>1</v>
      </c>
      <c r="J307" t="str">
        <f t="shared" si="55"/>
        <v>&gt;</v>
      </c>
    </row>
    <row r="308" spans="1:13" ht="33" customHeight="1">
      <c r="A308" s="15" t="s">
        <v>494</v>
      </c>
      <c r="B308" s="15" t="s">
        <v>65</v>
      </c>
      <c r="C308" t="str">
        <f t="shared" si="58"/>
        <v>CYP10511</v>
      </c>
      <c r="D308" t="str">
        <f t="shared" si="54"/>
        <v>Rejection</v>
      </c>
      <c r="E308" s="1" t="s">
        <v>497</v>
      </c>
      <c r="F308" s="97">
        <f t="shared" si="59"/>
        <v>1</v>
      </c>
      <c r="G308" s="97">
        <f t="shared" si="60"/>
        <v>0</v>
      </c>
      <c r="H308" s="97">
        <f t="shared" si="61"/>
        <v>2</v>
      </c>
      <c r="I308">
        <f t="shared" si="56"/>
        <v>1</v>
      </c>
      <c r="J308" t="str">
        <f t="shared" si="55"/>
        <v>&gt;</v>
      </c>
      <c r="K308" s="95">
        <f>LEN(E308)</f>
        <v>277</v>
      </c>
      <c r="L308">
        <f>LEN(J308)</f>
        <v>1</v>
      </c>
      <c r="M308">
        <f>L308-K308</f>
        <v>-276</v>
      </c>
    </row>
    <row r="309" spans="1:13" ht="26.4">
      <c r="A309" s="15" t="s">
        <v>3862</v>
      </c>
      <c r="B309" s="15" t="s">
        <v>5045</v>
      </c>
      <c r="C309" s="97" t="str">
        <f t="shared" si="58"/>
        <v>CYP10512</v>
      </c>
      <c r="D309" s="97" t="str">
        <f t="shared" ref="D309:D372" si="62">IF(F309=1,"Rejection",IF(G309=1,"Warning","?"))</f>
        <v>Rejection</v>
      </c>
      <c r="E309" s="57" t="s">
        <v>5325</v>
      </c>
      <c r="F309" s="97">
        <f t="shared" si="59"/>
        <v>1</v>
      </c>
      <c r="G309" s="97">
        <f t="shared" si="60"/>
        <v>0</v>
      </c>
      <c r="H309" s="97">
        <f t="shared" si="61"/>
        <v>4</v>
      </c>
      <c r="I309">
        <f t="shared" si="56"/>
        <v>1</v>
      </c>
      <c r="J309" t="str">
        <f t="shared" si="55"/>
        <v>&gt;</v>
      </c>
    </row>
    <row r="310" spans="1:13" ht="26.4">
      <c r="A310" s="15" t="s">
        <v>3862</v>
      </c>
      <c r="B310" s="15" t="s">
        <v>5045</v>
      </c>
      <c r="C310" s="97" t="str">
        <f t="shared" si="58"/>
        <v>CYP10513</v>
      </c>
      <c r="D310" s="97" t="str">
        <f t="shared" si="62"/>
        <v>Rejection</v>
      </c>
      <c r="E310" s="57" t="s">
        <v>5326</v>
      </c>
      <c r="F310" s="97">
        <f t="shared" si="59"/>
        <v>1</v>
      </c>
      <c r="G310" s="97">
        <f t="shared" si="60"/>
        <v>0</v>
      </c>
      <c r="H310" s="97">
        <f t="shared" si="61"/>
        <v>4</v>
      </c>
      <c r="I310">
        <f t="shared" si="56"/>
        <v>1</v>
      </c>
      <c r="J310" t="str">
        <f t="shared" si="55"/>
        <v>&gt;</v>
      </c>
    </row>
    <row r="311" spans="1:13" ht="26.4">
      <c r="A311" s="15" t="s">
        <v>3896</v>
      </c>
      <c r="B311" s="15" t="s">
        <v>5045</v>
      </c>
      <c r="C311" s="97" t="str">
        <f t="shared" si="58"/>
        <v>CYP20101</v>
      </c>
      <c r="D311" s="97" t="str">
        <f t="shared" si="62"/>
        <v>Rejection</v>
      </c>
      <c r="E311" s="57" t="s">
        <v>5327</v>
      </c>
      <c r="F311" s="97">
        <f t="shared" si="59"/>
        <v>1</v>
      </c>
      <c r="G311" s="97">
        <f t="shared" si="60"/>
        <v>0</v>
      </c>
      <c r="H311" s="97">
        <f t="shared" si="61"/>
        <v>5</v>
      </c>
      <c r="I311">
        <f t="shared" si="56"/>
        <v>1</v>
      </c>
      <c r="J311" t="str">
        <f t="shared" ref="J311:J374" si="63">RIGHT(E311,1)</f>
        <v>&gt;</v>
      </c>
    </row>
    <row r="312" spans="1:13" ht="26.4">
      <c r="A312" s="15" t="s">
        <v>5328</v>
      </c>
      <c r="B312" s="15" t="s">
        <v>65</v>
      </c>
      <c r="C312" s="97" t="str">
        <f t="shared" si="58"/>
        <v>CYP20102</v>
      </c>
      <c r="D312" s="97" t="str">
        <f t="shared" si="62"/>
        <v>Rejection</v>
      </c>
      <c r="E312" s="1" t="s">
        <v>5329</v>
      </c>
      <c r="F312" s="97">
        <f t="shared" si="59"/>
        <v>1</v>
      </c>
      <c r="G312" s="97">
        <f t="shared" si="60"/>
        <v>0</v>
      </c>
      <c r="H312" s="97">
        <f t="shared" si="61"/>
        <v>3</v>
      </c>
      <c r="I312">
        <f t="shared" si="56"/>
        <v>1</v>
      </c>
      <c r="J312" t="str">
        <f t="shared" si="63"/>
        <v>&gt;</v>
      </c>
    </row>
    <row r="313" spans="1:13">
      <c r="A313" s="15" t="s">
        <v>973</v>
      </c>
      <c r="B313" s="15" t="s">
        <v>5045</v>
      </c>
      <c r="C313" s="97" t="str">
        <f t="shared" si="58"/>
        <v>CYP20103</v>
      </c>
      <c r="D313" s="97" t="str">
        <f t="shared" si="62"/>
        <v>Rejection</v>
      </c>
      <c r="E313" s="1" t="s">
        <v>976</v>
      </c>
      <c r="F313" s="97">
        <f t="shared" si="59"/>
        <v>1</v>
      </c>
      <c r="G313" s="97">
        <f t="shared" si="60"/>
        <v>0</v>
      </c>
      <c r="H313" s="97">
        <f t="shared" si="61"/>
        <v>2</v>
      </c>
      <c r="I313">
        <f t="shared" si="56"/>
        <v>1</v>
      </c>
      <c r="J313" t="str">
        <f t="shared" si="63"/>
        <v>&gt;</v>
      </c>
      <c r="K313" s="95">
        <f>LEN(E313)</f>
        <v>99</v>
      </c>
      <c r="L313">
        <f>LEN(J313)</f>
        <v>1</v>
      </c>
      <c r="M313">
        <f>L313-K313</f>
        <v>-98</v>
      </c>
    </row>
    <row r="314" spans="1:13" ht="26.4">
      <c r="A314" s="15" t="s">
        <v>973</v>
      </c>
      <c r="B314" s="15" t="s">
        <v>5045</v>
      </c>
      <c r="C314" s="97" t="str">
        <f t="shared" si="58"/>
        <v>CYP20104</v>
      </c>
      <c r="D314" s="97" t="str">
        <f t="shared" si="62"/>
        <v>Rejection</v>
      </c>
      <c r="E314" s="1" t="s">
        <v>5330</v>
      </c>
      <c r="F314" s="97">
        <f t="shared" si="59"/>
        <v>1</v>
      </c>
      <c r="G314" s="97">
        <f t="shared" si="60"/>
        <v>0</v>
      </c>
      <c r="H314" s="97">
        <f t="shared" si="61"/>
        <v>2</v>
      </c>
      <c r="I314">
        <f t="shared" si="56"/>
        <v>1</v>
      </c>
      <c r="J314" t="str">
        <f t="shared" si="63"/>
        <v>&gt;</v>
      </c>
      <c r="K314" s="95">
        <f>LEN(E314)</f>
        <v>150</v>
      </c>
      <c r="L314">
        <f>LEN(J314)</f>
        <v>1</v>
      </c>
      <c r="M314">
        <f>L314-K314</f>
        <v>-149</v>
      </c>
    </row>
    <row r="315" spans="1:13">
      <c r="A315" s="15" t="s">
        <v>3894</v>
      </c>
      <c r="B315" s="15" t="s">
        <v>5045</v>
      </c>
      <c r="C315" s="97" t="str">
        <f t="shared" si="58"/>
        <v>CYP20105</v>
      </c>
      <c r="D315" s="97" t="str">
        <f t="shared" si="62"/>
        <v>Rejection</v>
      </c>
      <c r="E315" s="1" t="s">
        <v>5331</v>
      </c>
      <c r="F315" s="97">
        <f t="shared" si="59"/>
        <v>1</v>
      </c>
      <c r="G315" s="97">
        <f t="shared" si="60"/>
        <v>0</v>
      </c>
      <c r="H315" s="97">
        <f t="shared" si="61"/>
        <v>2</v>
      </c>
      <c r="I315">
        <f t="shared" si="56"/>
        <v>1</v>
      </c>
      <c r="J315" t="str">
        <f t="shared" si="63"/>
        <v>&gt;</v>
      </c>
      <c r="K315" s="95">
        <f>LEN(E315)</f>
        <v>99</v>
      </c>
      <c r="L315">
        <f>LEN(J315)</f>
        <v>1</v>
      </c>
      <c r="M315">
        <f>L315-K315</f>
        <v>-98</v>
      </c>
    </row>
    <row r="316" spans="1:13" ht="26.4">
      <c r="A316" s="15" t="s">
        <v>3894</v>
      </c>
      <c r="B316" s="15" t="s">
        <v>5045</v>
      </c>
      <c r="C316" s="97" t="str">
        <f t="shared" si="58"/>
        <v>CYP20106</v>
      </c>
      <c r="D316" s="97" t="str">
        <f t="shared" si="62"/>
        <v>Rejection</v>
      </c>
      <c r="E316" s="1" t="s">
        <v>5332</v>
      </c>
      <c r="F316" s="97">
        <f t="shared" si="59"/>
        <v>1</v>
      </c>
      <c r="G316" s="97">
        <f t="shared" si="60"/>
        <v>0</v>
      </c>
      <c r="H316" s="97">
        <f t="shared" si="61"/>
        <v>2</v>
      </c>
      <c r="I316">
        <f t="shared" si="56"/>
        <v>1</v>
      </c>
      <c r="J316" t="str">
        <f t="shared" si="63"/>
        <v>&gt;</v>
      </c>
    </row>
    <row r="317" spans="1:13" ht="26.4">
      <c r="A317" s="15" t="s">
        <v>3896</v>
      </c>
      <c r="B317" s="15" t="s">
        <v>5045</v>
      </c>
      <c r="C317" s="97" t="str">
        <f t="shared" si="58"/>
        <v>CYP20107</v>
      </c>
      <c r="D317" s="97" t="str">
        <f t="shared" si="62"/>
        <v>Rejection</v>
      </c>
      <c r="E317" s="57" t="s">
        <v>5333</v>
      </c>
      <c r="F317" s="97">
        <f t="shared" si="59"/>
        <v>1</v>
      </c>
      <c r="G317" s="97">
        <f t="shared" si="60"/>
        <v>0</v>
      </c>
      <c r="H317" s="97">
        <f t="shared" si="61"/>
        <v>5</v>
      </c>
      <c r="I317">
        <f t="shared" si="56"/>
        <v>1</v>
      </c>
      <c r="J317" t="str">
        <f t="shared" si="63"/>
        <v>&gt;</v>
      </c>
    </row>
    <row r="318" spans="1:13" ht="26.4">
      <c r="A318" s="15" t="s">
        <v>3896</v>
      </c>
      <c r="B318" s="15" t="s">
        <v>5045</v>
      </c>
      <c r="C318" s="97" t="str">
        <f t="shared" si="58"/>
        <v>CYP20108</v>
      </c>
      <c r="D318" s="97" t="str">
        <f t="shared" si="62"/>
        <v>Rejection</v>
      </c>
      <c r="E318" s="57" t="s">
        <v>5334</v>
      </c>
      <c r="F318" s="97">
        <f t="shared" si="59"/>
        <v>1</v>
      </c>
      <c r="G318" s="97">
        <f t="shared" si="60"/>
        <v>0</v>
      </c>
      <c r="H318" s="97">
        <f t="shared" si="61"/>
        <v>5</v>
      </c>
      <c r="I318">
        <f t="shared" si="56"/>
        <v>1</v>
      </c>
      <c r="J318" t="str">
        <f t="shared" si="63"/>
        <v>&gt;</v>
      </c>
    </row>
    <row r="319" spans="1:13" ht="26.4">
      <c r="A319" s="15" t="s">
        <v>3901</v>
      </c>
      <c r="B319" s="15" t="s">
        <v>5045</v>
      </c>
      <c r="C319" s="97" t="str">
        <f t="shared" si="58"/>
        <v>CYP20109</v>
      </c>
      <c r="D319" s="97" t="str">
        <f t="shared" si="62"/>
        <v>Rejection</v>
      </c>
      <c r="E319" s="57" t="s">
        <v>5335</v>
      </c>
      <c r="F319" s="97">
        <f t="shared" si="59"/>
        <v>1</v>
      </c>
      <c r="G319" s="97">
        <f t="shared" si="60"/>
        <v>0</v>
      </c>
      <c r="H319" s="97">
        <f t="shared" si="61"/>
        <v>1</v>
      </c>
      <c r="I319">
        <f t="shared" si="56"/>
        <v>1</v>
      </c>
      <c r="J319" t="str">
        <f t="shared" si="63"/>
        <v>&gt;</v>
      </c>
    </row>
    <row r="320" spans="1:13" ht="26.4">
      <c r="A320" s="15" t="s">
        <v>320</v>
      </c>
      <c r="B320" s="15" t="s">
        <v>5045</v>
      </c>
      <c r="C320" s="97" t="str">
        <f t="shared" si="58"/>
        <v>CYP20110</v>
      </c>
      <c r="D320" s="97" t="str">
        <f t="shared" si="62"/>
        <v>Rejection</v>
      </c>
      <c r="E320" s="57" t="s">
        <v>5336</v>
      </c>
      <c r="F320" s="97">
        <f t="shared" si="59"/>
        <v>1</v>
      </c>
      <c r="G320" s="97">
        <f t="shared" si="60"/>
        <v>0</v>
      </c>
      <c r="H320" s="97">
        <f t="shared" si="61"/>
        <v>2</v>
      </c>
      <c r="I320">
        <f t="shared" si="56"/>
        <v>1</v>
      </c>
      <c r="J320" t="str">
        <f t="shared" si="63"/>
        <v>&gt;</v>
      </c>
    </row>
    <row r="321" spans="1:13" ht="39.6">
      <c r="A321" s="15" t="s">
        <v>320</v>
      </c>
      <c r="B321" s="15" t="s">
        <v>5045</v>
      </c>
      <c r="C321" s="97" t="str">
        <f t="shared" si="58"/>
        <v>CYP20111</v>
      </c>
      <c r="D321" s="97" t="str">
        <f t="shared" si="62"/>
        <v>Warning</v>
      </c>
      <c r="E321" s="57" t="s">
        <v>5337</v>
      </c>
      <c r="F321" s="97">
        <f t="shared" si="59"/>
        <v>0</v>
      </c>
      <c r="G321" s="97">
        <f t="shared" si="60"/>
        <v>1</v>
      </c>
      <c r="H321" s="97">
        <f t="shared" si="61"/>
        <v>2</v>
      </c>
      <c r="I321">
        <f t="shared" si="56"/>
        <v>1</v>
      </c>
      <c r="J321" t="str">
        <f t="shared" si="63"/>
        <v>&gt;</v>
      </c>
    </row>
    <row r="322" spans="1:13" ht="26.4">
      <c r="A322" s="15" t="s">
        <v>3905</v>
      </c>
      <c r="B322" s="15" t="s">
        <v>5045</v>
      </c>
      <c r="C322" s="97" t="str">
        <f t="shared" si="58"/>
        <v>CYP20112</v>
      </c>
      <c r="D322" s="97" t="str">
        <f t="shared" si="62"/>
        <v>Rejection</v>
      </c>
      <c r="E322" s="57" t="s">
        <v>5338</v>
      </c>
      <c r="F322" s="97">
        <f t="shared" si="59"/>
        <v>1</v>
      </c>
      <c r="G322" s="97">
        <f t="shared" si="60"/>
        <v>0</v>
      </c>
      <c r="H322" s="97">
        <f t="shared" si="61"/>
        <v>2</v>
      </c>
      <c r="I322">
        <f t="shared" ref="I322:I385" si="64">COUNTIF($C$2:$C$732,C322)</f>
        <v>1</v>
      </c>
      <c r="J322" t="str">
        <f t="shared" si="63"/>
        <v>&gt;</v>
      </c>
    </row>
    <row r="323" spans="1:13" ht="26.4">
      <c r="A323" s="15" t="s">
        <v>3905</v>
      </c>
      <c r="B323" s="15" t="s">
        <v>5045</v>
      </c>
      <c r="C323" s="97" t="str">
        <f t="shared" si="58"/>
        <v>CYP20113</v>
      </c>
      <c r="D323" s="97" t="str">
        <f t="shared" si="62"/>
        <v>Warning</v>
      </c>
      <c r="E323" s="1" t="s">
        <v>5339</v>
      </c>
      <c r="F323" s="97">
        <f t="shared" si="59"/>
        <v>0</v>
      </c>
      <c r="G323" s="97">
        <f t="shared" si="60"/>
        <v>1</v>
      </c>
      <c r="H323" s="97">
        <f t="shared" si="61"/>
        <v>2</v>
      </c>
      <c r="I323">
        <f t="shared" si="64"/>
        <v>1</v>
      </c>
      <c r="J323" t="str">
        <f t="shared" si="63"/>
        <v>&gt;</v>
      </c>
      <c r="K323" s="95">
        <f>LEN(E323)</f>
        <v>240</v>
      </c>
      <c r="L323">
        <f>LEN(J323)</f>
        <v>1</v>
      </c>
      <c r="M323">
        <f>L323-K323</f>
        <v>-239</v>
      </c>
    </row>
    <row r="324" spans="1:13" ht="26.4">
      <c r="A324" s="15" t="s">
        <v>3913</v>
      </c>
      <c r="B324" s="15" t="s">
        <v>5045</v>
      </c>
      <c r="C324" s="97" t="str">
        <f t="shared" si="58"/>
        <v>CYP20114</v>
      </c>
      <c r="D324" s="97" t="str">
        <f t="shared" si="62"/>
        <v>Rejection</v>
      </c>
      <c r="E324" s="57" t="s">
        <v>5340</v>
      </c>
      <c r="F324" s="97">
        <f t="shared" si="59"/>
        <v>1</v>
      </c>
      <c r="G324" s="97">
        <f t="shared" si="60"/>
        <v>0</v>
      </c>
      <c r="H324" s="97">
        <f t="shared" si="61"/>
        <v>1</v>
      </c>
      <c r="I324">
        <f t="shared" si="64"/>
        <v>1</v>
      </c>
      <c r="J324" t="str">
        <f t="shared" si="63"/>
        <v>&gt;</v>
      </c>
    </row>
    <row r="325" spans="1:13" ht="26.4">
      <c r="A325" s="15" t="s">
        <v>3917</v>
      </c>
      <c r="B325" s="15" t="s">
        <v>5045</v>
      </c>
      <c r="C325" s="97" t="str">
        <f t="shared" si="58"/>
        <v>CYP20115</v>
      </c>
      <c r="D325" s="97" t="str">
        <f t="shared" si="62"/>
        <v>Rejection</v>
      </c>
      <c r="E325" s="57" t="s">
        <v>5341</v>
      </c>
      <c r="F325" s="97">
        <f t="shared" si="59"/>
        <v>1</v>
      </c>
      <c r="G325" s="97">
        <f t="shared" si="60"/>
        <v>0</v>
      </c>
      <c r="H325" s="97">
        <f t="shared" si="61"/>
        <v>2</v>
      </c>
      <c r="I325">
        <f t="shared" si="64"/>
        <v>1</v>
      </c>
      <c r="J325" t="str">
        <f t="shared" si="63"/>
        <v>&gt;</v>
      </c>
    </row>
    <row r="326" spans="1:13" ht="26.4">
      <c r="A326" s="15" t="s">
        <v>3917</v>
      </c>
      <c r="B326" s="15" t="s">
        <v>5045</v>
      </c>
      <c r="C326" s="97" t="str">
        <f t="shared" si="58"/>
        <v>CYP20116</v>
      </c>
      <c r="D326" s="97" t="str">
        <f t="shared" si="62"/>
        <v>Warning</v>
      </c>
      <c r="E326" s="57" t="s">
        <v>5342</v>
      </c>
      <c r="F326" s="97">
        <f t="shared" si="59"/>
        <v>0</v>
      </c>
      <c r="G326" s="97">
        <f t="shared" si="60"/>
        <v>1</v>
      </c>
      <c r="H326" s="97">
        <f t="shared" si="61"/>
        <v>2</v>
      </c>
      <c r="I326">
        <f t="shared" si="64"/>
        <v>1</v>
      </c>
      <c r="J326" t="str">
        <f t="shared" si="63"/>
        <v>&gt;</v>
      </c>
    </row>
    <row r="327" spans="1:13" ht="26.4">
      <c r="A327" s="15" t="s">
        <v>3923</v>
      </c>
      <c r="B327" s="15" t="s">
        <v>5045</v>
      </c>
      <c r="C327" s="97" t="str">
        <f t="shared" si="58"/>
        <v>CYP20117</v>
      </c>
      <c r="D327" s="97" t="str">
        <f t="shared" si="62"/>
        <v>Rejection</v>
      </c>
      <c r="E327" s="57" t="s">
        <v>5343</v>
      </c>
      <c r="F327" s="97">
        <f t="shared" si="59"/>
        <v>1</v>
      </c>
      <c r="G327" s="97">
        <f t="shared" si="60"/>
        <v>0</v>
      </c>
      <c r="H327" s="97">
        <f t="shared" si="61"/>
        <v>2</v>
      </c>
      <c r="I327">
        <f t="shared" si="64"/>
        <v>1</v>
      </c>
      <c r="J327" t="str">
        <f t="shared" si="63"/>
        <v>&gt;</v>
      </c>
    </row>
    <row r="328" spans="1:13" ht="26.4">
      <c r="A328" s="15" t="s">
        <v>3923</v>
      </c>
      <c r="B328" s="15" t="s">
        <v>5045</v>
      </c>
      <c r="C328" s="97" t="str">
        <f t="shared" si="58"/>
        <v>CYP20118</v>
      </c>
      <c r="D328" s="97" t="str">
        <f t="shared" si="62"/>
        <v>Warning</v>
      </c>
      <c r="E328" s="57" t="s">
        <v>5344</v>
      </c>
      <c r="F328" s="97">
        <f t="shared" si="59"/>
        <v>0</v>
      </c>
      <c r="G328" s="97">
        <f t="shared" si="60"/>
        <v>1</v>
      </c>
      <c r="H328" s="97">
        <f t="shared" si="61"/>
        <v>2</v>
      </c>
      <c r="I328">
        <f t="shared" si="64"/>
        <v>1</v>
      </c>
      <c r="J328" t="str">
        <f t="shared" si="63"/>
        <v>&gt;</v>
      </c>
    </row>
    <row r="329" spans="1:13" ht="26.4">
      <c r="A329" s="15" t="s">
        <v>82</v>
      </c>
      <c r="B329" s="15" t="s">
        <v>5045</v>
      </c>
      <c r="C329" s="97" t="str">
        <f t="shared" si="58"/>
        <v>CYP20119</v>
      </c>
      <c r="D329" s="97" t="str">
        <f t="shared" si="62"/>
        <v>Rejection</v>
      </c>
      <c r="E329" s="57" t="s">
        <v>360</v>
      </c>
      <c r="F329" s="97">
        <f t="shared" si="59"/>
        <v>1</v>
      </c>
      <c r="G329" s="97">
        <f t="shared" si="60"/>
        <v>0</v>
      </c>
      <c r="H329" s="97">
        <f t="shared" si="61"/>
        <v>2</v>
      </c>
      <c r="I329">
        <f t="shared" si="64"/>
        <v>1</v>
      </c>
      <c r="J329" t="str">
        <f t="shared" si="63"/>
        <v>&gt;</v>
      </c>
    </row>
    <row r="330" spans="1:13" ht="39.6">
      <c r="A330" s="15" t="s">
        <v>82</v>
      </c>
      <c r="B330" s="15" t="s">
        <v>5045</v>
      </c>
      <c r="C330" s="97" t="str">
        <f t="shared" si="58"/>
        <v>CYP20120</v>
      </c>
      <c r="D330" s="97" t="str">
        <f t="shared" si="62"/>
        <v>Warning</v>
      </c>
      <c r="E330" s="57" t="s">
        <v>363</v>
      </c>
      <c r="F330" s="97">
        <f t="shared" si="59"/>
        <v>0</v>
      </c>
      <c r="G330" s="97">
        <f t="shared" si="60"/>
        <v>1</v>
      </c>
      <c r="H330" s="97">
        <f t="shared" si="61"/>
        <v>2</v>
      </c>
      <c r="I330">
        <f t="shared" si="64"/>
        <v>1</v>
      </c>
      <c r="J330" t="str">
        <f t="shared" si="63"/>
        <v>&gt;</v>
      </c>
    </row>
    <row r="331" spans="1:13" ht="26.4">
      <c r="A331" s="15" t="s">
        <v>209</v>
      </c>
      <c r="B331" s="15" t="s">
        <v>5045</v>
      </c>
      <c r="C331" s="97" t="str">
        <f t="shared" si="58"/>
        <v>CYP20121</v>
      </c>
      <c r="D331" s="97" t="str">
        <f t="shared" si="62"/>
        <v>Rejection</v>
      </c>
      <c r="E331" s="57" t="s">
        <v>5345</v>
      </c>
      <c r="F331" s="97">
        <f t="shared" si="59"/>
        <v>1</v>
      </c>
      <c r="G331" s="97">
        <f t="shared" si="60"/>
        <v>0</v>
      </c>
      <c r="H331" s="97">
        <f t="shared" si="61"/>
        <v>2</v>
      </c>
      <c r="I331">
        <f t="shared" si="64"/>
        <v>1</v>
      </c>
      <c r="J331" t="str">
        <f t="shared" si="63"/>
        <v>&gt;</v>
      </c>
    </row>
    <row r="332" spans="1:13" ht="26.4">
      <c r="A332" s="15" t="s">
        <v>209</v>
      </c>
      <c r="B332" s="15" t="s">
        <v>5045</v>
      </c>
      <c r="C332" s="97" t="str">
        <f t="shared" si="58"/>
        <v>CYP20122</v>
      </c>
      <c r="D332" s="97" t="str">
        <f t="shared" si="62"/>
        <v>Warning</v>
      </c>
      <c r="E332" s="57" t="s">
        <v>5346</v>
      </c>
      <c r="F332" s="97">
        <f t="shared" si="59"/>
        <v>0</v>
      </c>
      <c r="G332" s="97">
        <f t="shared" si="60"/>
        <v>1</v>
      </c>
      <c r="H332" s="97">
        <f t="shared" si="61"/>
        <v>2</v>
      </c>
      <c r="I332">
        <f t="shared" si="64"/>
        <v>1</v>
      </c>
      <c r="J332" t="str">
        <f t="shared" si="63"/>
        <v>&gt;</v>
      </c>
    </row>
    <row r="333" spans="1:13" ht="26.4">
      <c r="A333" s="15" t="s">
        <v>4010</v>
      </c>
      <c r="B333" s="15" t="s">
        <v>5045</v>
      </c>
      <c r="C333" s="97" t="str">
        <f t="shared" si="58"/>
        <v>CYP20123</v>
      </c>
      <c r="D333" s="97" t="str">
        <f t="shared" si="62"/>
        <v>Rejection</v>
      </c>
      <c r="E333" s="57" t="s">
        <v>5347</v>
      </c>
      <c r="F333" s="97">
        <f t="shared" si="59"/>
        <v>1</v>
      </c>
      <c r="G333" s="97">
        <f t="shared" si="60"/>
        <v>0</v>
      </c>
      <c r="H333" s="97">
        <f t="shared" si="61"/>
        <v>2</v>
      </c>
      <c r="I333">
        <f t="shared" si="64"/>
        <v>1</v>
      </c>
      <c r="J333" t="str">
        <f t="shared" si="63"/>
        <v>&gt;</v>
      </c>
    </row>
    <row r="334" spans="1:13" ht="39.6">
      <c r="A334" s="15" t="s">
        <v>4010</v>
      </c>
      <c r="B334" s="15" t="s">
        <v>5045</v>
      </c>
      <c r="C334" s="97" t="str">
        <f t="shared" si="58"/>
        <v>CYP20124</v>
      </c>
      <c r="D334" s="97" t="str">
        <f t="shared" si="62"/>
        <v>Warning</v>
      </c>
      <c r="E334" s="57" t="s">
        <v>5348</v>
      </c>
      <c r="F334" s="97">
        <f t="shared" si="59"/>
        <v>0</v>
      </c>
      <c r="G334" s="97">
        <f t="shared" si="60"/>
        <v>1</v>
      </c>
      <c r="H334" s="97">
        <f t="shared" si="61"/>
        <v>2</v>
      </c>
      <c r="I334">
        <f t="shared" si="64"/>
        <v>1</v>
      </c>
      <c r="J334" t="str">
        <f t="shared" si="63"/>
        <v>&gt;</v>
      </c>
    </row>
    <row r="335" spans="1:13" ht="26.4">
      <c r="A335" s="15" t="s">
        <v>159</v>
      </c>
      <c r="B335" s="15" t="s">
        <v>5045</v>
      </c>
      <c r="C335" s="97" t="str">
        <f t="shared" si="58"/>
        <v>CYP20125</v>
      </c>
      <c r="D335" s="97" t="str">
        <f t="shared" si="62"/>
        <v>Rejection</v>
      </c>
      <c r="E335" s="57" t="s">
        <v>395</v>
      </c>
      <c r="F335" s="97">
        <f t="shared" si="59"/>
        <v>1</v>
      </c>
      <c r="G335" s="97">
        <f t="shared" si="60"/>
        <v>0</v>
      </c>
      <c r="H335" s="97">
        <f t="shared" si="61"/>
        <v>2</v>
      </c>
      <c r="I335">
        <f t="shared" si="64"/>
        <v>1</v>
      </c>
      <c r="J335" t="str">
        <f t="shared" si="63"/>
        <v>&gt;</v>
      </c>
    </row>
    <row r="336" spans="1:13" ht="26.4">
      <c r="A336" s="15" t="s">
        <v>159</v>
      </c>
      <c r="B336" s="15" t="s">
        <v>5045</v>
      </c>
      <c r="C336" s="97" t="str">
        <f t="shared" si="58"/>
        <v>CYP20126</v>
      </c>
      <c r="D336" s="97" t="str">
        <f t="shared" si="62"/>
        <v>Warning</v>
      </c>
      <c r="E336" s="57" t="s">
        <v>397</v>
      </c>
      <c r="F336" s="97">
        <f t="shared" si="59"/>
        <v>0</v>
      </c>
      <c r="G336" s="97">
        <f t="shared" si="60"/>
        <v>1</v>
      </c>
      <c r="H336" s="97">
        <f t="shared" si="61"/>
        <v>2</v>
      </c>
      <c r="I336">
        <f t="shared" si="64"/>
        <v>1</v>
      </c>
      <c r="J336" t="str">
        <f t="shared" si="63"/>
        <v>&gt;</v>
      </c>
    </row>
    <row r="337" spans="1:10" ht="26.4">
      <c r="A337" s="15" t="s">
        <v>3896</v>
      </c>
      <c r="B337" s="15" t="s">
        <v>5045</v>
      </c>
      <c r="C337" s="97" t="str">
        <f t="shared" si="58"/>
        <v>CYP20127</v>
      </c>
      <c r="D337" s="97" t="str">
        <f t="shared" si="62"/>
        <v>Rejection</v>
      </c>
      <c r="E337" s="57" t="s">
        <v>5349</v>
      </c>
      <c r="F337" s="97">
        <f t="shared" si="59"/>
        <v>1</v>
      </c>
      <c r="G337" s="97">
        <f t="shared" si="60"/>
        <v>0</v>
      </c>
      <c r="H337" s="97">
        <f t="shared" si="61"/>
        <v>5</v>
      </c>
      <c r="I337">
        <f t="shared" si="64"/>
        <v>1</v>
      </c>
      <c r="J337" t="str">
        <f t="shared" si="63"/>
        <v>&gt;</v>
      </c>
    </row>
    <row r="338" spans="1:10" ht="26.4">
      <c r="A338" s="15" t="s">
        <v>4028</v>
      </c>
      <c r="B338" s="15" t="s">
        <v>5045</v>
      </c>
      <c r="C338" s="97" t="str">
        <f t="shared" si="58"/>
        <v>CYP20129</v>
      </c>
      <c r="D338" s="97" t="str">
        <f t="shared" si="62"/>
        <v>Rejection</v>
      </c>
      <c r="E338" s="57" t="s">
        <v>5350</v>
      </c>
      <c r="F338" s="97">
        <f t="shared" si="59"/>
        <v>1</v>
      </c>
      <c r="G338" s="97">
        <f t="shared" si="60"/>
        <v>0</v>
      </c>
      <c r="H338" s="97">
        <f t="shared" si="61"/>
        <v>4</v>
      </c>
      <c r="I338">
        <f t="shared" si="64"/>
        <v>1</v>
      </c>
      <c r="J338" t="str">
        <f t="shared" si="63"/>
        <v>&gt;</v>
      </c>
    </row>
    <row r="339" spans="1:10" ht="26.4">
      <c r="A339" s="15" t="s">
        <v>4033</v>
      </c>
      <c r="B339" s="15" t="s">
        <v>5045</v>
      </c>
      <c r="C339" s="97" t="str">
        <f t="shared" si="58"/>
        <v>CYP20130</v>
      </c>
      <c r="D339" s="97" t="str">
        <f t="shared" si="62"/>
        <v>Rejection</v>
      </c>
      <c r="E339" s="57" t="s">
        <v>5351</v>
      </c>
      <c r="F339" s="97">
        <f t="shared" si="59"/>
        <v>1</v>
      </c>
      <c r="G339" s="97">
        <f t="shared" si="60"/>
        <v>0</v>
      </c>
      <c r="H339" s="97">
        <f t="shared" si="61"/>
        <v>3</v>
      </c>
      <c r="I339">
        <f t="shared" si="64"/>
        <v>1</v>
      </c>
      <c r="J339" t="str">
        <f t="shared" si="63"/>
        <v>&gt;</v>
      </c>
    </row>
    <row r="340" spans="1:10" ht="26.4">
      <c r="A340" s="15" t="s">
        <v>4038</v>
      </c>
      <c r="B340" s="15" t="s">
        <v>5045</v>
      </c>
      <c r="C340" s="97" t="str">
        <f t="shared" si="58"/>
        <v>CYP20131</v>
      </c>
      <c r="D340" s="97" t="str">
        <f t="shared" si="62"/>
        <v>Rejection</v>
      </c>
      <c r="E340" s="57" t="s">
        <v>5352</v>
      </c>
      <c r="F340" s="97">
        <f t="shared" si="59"/>
        <v>1</v>
      </c>
      <c r="G340" s="97">
        <f t="shared" si="60"/>
        <v>0</v>
      </c>
      <c r="H340" s="97">
        <f t="shared" si="61"/>
        <v>5</v>
      </c>
      <c r="I340">
        <f t="shared" si="64"/>
        <v>1</v>
      </c>
      <c r="J340" t="str">
        <f t="shared" si="63"/>
        <v>&gt;</v>
      </c>
    </row>
    <row r="341" spans="1:10" ht="26.4">
      <c r="A341" s="15" t="s">
        <v>4043</v>
      </c>
      <c r="B341" s="15" t="s">
        <v>5045</v>
      </c>
      <c r="C341" s="97" t="str">
        <f t="shared" si="58"/>
        <v>CYP20132</v>
      </c>
      <c r="D341" s="97" t="str">
        <f t="shared" si="62"/>
        <v>Rejection</v>
      </c>
      <c r="E341" s="57" t="s">
        <v>5353</v>
      </c>
      <c r="F341" s="97">
        <f t="shared" si="59"/>
        <v>1</v>
      </c>
      <c r="G341" s="97">
        <f t="shared" si="60"/>
        <v>0</v>
      </c>
      <c r="H341" s="97">
        <f t="shared" si="61"/>
        <v>3</v>
      </c>
      <c r="I341">
        <f t="shared" si="64"/>
        <v>1</v>
      </c>
      <c r="J341" t="str">
        <f t="shared" si="63"/>
        <v>&gt;</v>
      </c>
    </row>
    <row r="342" spans="1:10" ht="26.4">
      <c r="A342" s="15" t="s">
        <v>4043</v>
      </c>
      <c r="B342" s="15" t="s">
        <v>5045</v>
      </c>
      <c r="C342" s="97" t="str">
        <f t="shared" ref="C342:C405" si="65">LEFT(E342,8)</f>
        <v>CYP20133</v>
      </c>
      <c r="D342" s="97" t="str">
        <f t="shared" si="62"/>
        <v>Warning</v>
      </c>
      <c r="E342" s="57" t="s">
        <v>5354</v>
      </c>
      <c r="F342" s="97">
        <f t="shared" si="59"/>
        <v>0</v>
      </c>
      <c r="G342" s="97">
        <f t="shared" si="60"/>
        <v>1</v>
      </c>
      <c r="H342" s="97">
        <f t="shared" si="61"/>
        <v>3</v>
      </c>
      <c r="I342">
        <f t="shared" si="64"/>
        <v>1</v>
      </c>
      <c r="J342" t="str">
        <f t="shared" si="63"/>
        <v>&gt;</v>
      </c>
    </row>
    <row r="343" spans="1:10" ht="26.4">
      <c r="A343" s="15" t="s">
        <v>4055</v>
      </c>
      <c r="B343" s="15" t="s">
        <v>5045</v>
      </c>
      <c r="C343" s="97" t="str">
        <f t="shared" si="65"/>
        <v>CYP20134</v>
      </c>
      <c r="D343" s="97" t="str">
        <f t="shared" si="62"/>
        <v>Rejection</v>
      </c>
      <c r="E343" s="57" t="s">
        <v>5355</v>
      </c>
      <c r="F343" s="97">
        <f t="shared" si="59"/>
        <v>1</v>
      </c>
      <c r="G343" s="97">
        <f t="shared" si="60"/>
        <v>0</v>
      </c>
      <c r="H343" s="97">
        <f t="shared" si="61"/>
        <v>4</v>
      </c>
      <c r="I343">
        <f t="shared" si="64"/>
        <v>1</v>
      </c>
      <c r="J343" t="str">
        <f t="shared" si="63"/>
        <v>&gt;</v>
      </c>
    </row>
    <row r="344" spans="1:10" ht="26.4">
      <c r="A344" s="15" t="s">
        <v>4050</v>
      </c>
      <c r="B344" s="15" t="s">
        <v>5045</v>
      </c>
      <c r="C344" s="97" t="str">
        <f t="shared" si="65"/>
        <v>CYP20135</v>
      </c>
      <c r="D344" s="97" t="str">
        <f t="shared" si="62"/>
        <v>Rejection</v>
      </c>
      <c r="E344" s="57" t="s">
        <v>5356</v>
      </c>
      <c r="F344" s="97">
        <f t="shared" si="59"/>
        <v>1</v>
      </c>
      <c r="G344" s="97">
        <f t="shared" si="60"/>
        <v>0</v>
      </c>
      <c r="H344" s="97">
        <f t="shared" si="61"/>
        <v>4</v>
      </c>
      <c r="I344">
        <f t="shared" si="64"/>
        <v>1</v>
      </c>
      <c r="J344" t="str">
        <f t="shared" si="63"/>
        <v>&gt;</v>
      </c>
    </row>
    <row r="345" spans="1:10" ht="26.4">
      <c r="A345" s="15" t="s">
        <v>324</v>
      </c>
      <c r="B345" s="15" t="s">
        <v>5045</v>
      </c>
      <c r="C345" s="97" t="str">
        <f t="shared" si="65"/>
        <v>CYP20140</v>
      </c>
      <c r="D345" s="97" t="str">
        <f t="shared" si="62"/>
        <v>Rejection</v>
      </c>
      <c r="E345" s="57" t="s">
        <v>5357</v>
      </c>
      <c r="F345" s="97">
        <f t="shared" si="59"/>
        <v>1</v>
      </c>
      <c r="G345" s="97">
        <f t="shared" si="60"/>
        <v>0</v>
      </c>
      <c r="H345" s="97">
        <f t="shared" si="61"/>
        <v>2</v>
      </c>
      <c r="I345">
        <f t="shared" si="64"/>
        <v>1</v>
      </c>
      <c r="J345" t="str">
        <f t="shared" si="63"/>
        <v>&gt;</v>
      </c>
    </row>
    <row r="346" spans="1:10" ht="26.4">
      <c r="A346" s="15" t="s">
        <v>324</v>
      </c>
      <c r="B346" s="15" t="s">
        <v>5045</v>
      </c>
      <c r="C346" s="97" t="str">
        <f t="shared" si="65"/>
        <v>CYP20141</v>
      </c>
      <c r="D346" s="97" t="str">
        <f t="shared" si="62"/>
        <v>Warning</v>
      </c>
      <c r="E346" s="57" t="s">
        <v>5358</v>
      </c>
      <c r="F346" s="97">
        <f t="shared" si="59"/>
        <v>0</v>
      </c>
      <c r="G346" s="97">
        <f t="shared" si="60"/>
        <v>1</v>
      </c>
      <c r="H346" s="97">
        <f t="shared" si="61"/>
        <v>2</v>
      </c>
      <c r="I346">
        <f t="shared" si="64"/>
        <v>1</v>
      </c>
      <c r="J346" t="str">
        <f t="shared" si="63"/>
        <v>&gt;</v>
      </c>
    </row>
    <row r="347" spans="1:10" ht="26.4">
      <c r="A347" s="15" t="s">
        <v>5328</v>
      </c>
      <c r="B347" s="15" t="s">
        <v>65</v>
      </c>
      <c r="C347" s="97" t="str">
        <f t="shared" si="65"/>
        <v>CYP20142</v>
      </c>
      <c r="D347" s="97" t="str">
        <f t="shared" si="62"/>
        <v>Rejection</v>
      </c>
      <c r="E347" s="147" t="s">
        <v>5359</v>
      </c>
      <c r="F347" s="97">
        <f t="shared" si="59"/>
        <v>1</v>
      </c>
      <c r="G347" s="97">
        <f t="shared" si="60"/>
        <v>0</v>
      </c>
      <c r="H347" s="97">
        <f t="shared" si="61"/>
        <v>3</v>
      </c>
      <c r="I347">
        <f t="shared" si="64"/>
        <v>1</v>
      </c>
      <c r="J347" t="str">
        <f t="shared" si="63"/>
        <v>&gt;</v>
      </c>
    </row>
    <row r="348" spans="1:10" ht="26.4">
      <c r="A348" s="15" t="s">
        <v>4043</v>
      </c>
      <c r="B348" s="15" t="s">
        <v>5045</v>
      </c>
      <c r="C348" s="97" t="str">
        <f t="shared" si="65"/>
        <v>CYP20143</v>
      </c>
      <c r="D348" s="97" t="str">
        <f t="shared" si="62"/>
        <v>Warning</v>
      </c>
      <c r="E348" s="57" t="s">
        <v>5360</v>
      </c>
      <c r="F348" s="97">
        <f t="shared" si="59"/>
        <v>0</v>
      </c>
      <c r="G348" s="97">
        <f t="shared" si="60"/>
        <v>1</v>
      </c>
      <c r="H348" s="97">
        <f t="shared" si="61"/>
        <v>3</v>
      </c>
      <c r="I348">
        <f t="shared" si="64"/>
        <v>1</v>
      </c>
      <c r="J348" t="str">
        <f t="shared" si="63"/>
        <v>&gt;</v>
      </c>
    </row>
    <row r="349" spans="1:10" ht="26.4">
      <c r="A349" s="15" t="s">
        <v>3895</v>
      </c>
      <c r="B349" s="15" t="s">
        <v>5045</v>
      </c>
      <c r="C349" s="97" t="str">
        <f t="shared" si="65"/>
        <v>CYP20144</v>
      </c>
      <c r="D349" s="97" t="str">
        <f t="shared" si="62"/>
        <v>Rejection</v>
      </c>
      <c r="E349" s="57" t="s">
        <v>5361</v>
      </c>
      <c r="F349" s="97">
        <f t="shared" si="59"/>
        <v>1</v>
      </c>
      <c r="G349" s="97">
        <f t="shared" si="60"/>
        <v>0</v>
      </c>
      <c r="H349" s="97">
        <f t="shared" si="61"/>
        <v>1</v>
      </c>
      <c r="I349">
        <f t="shared" si="64"/>
        <v>1</v>
      </c>
      <c r="J349" t="str">
        <f t="shared" si="63"/>
        <v>&gt;</v>
      </c>
    </row>
    <row r="350" spans="1:10" ht="39.6">
      <c r="A350" s="15" t="s">
        <v>5328</v>
      </c>
      <c r="B350" s="15" t="s">
        <v>65</v>
      </c>
      <c r="C350" s="97" t="str">
        <f t="shared" si="65"/>
        <v>CYP20145</v>
      </c>
      <c r="D350" s="97" t="str">
        <f t="shared" si="62"/>
        <v>Warning</v>
      </c>
      <c r="E350" s="147" t="s">
        <v>5362</v>
      </c>
      <c r="F350" s="97">
        <f t="shared" si="59"/>
        <v>0</v>
      </c>
      <c r="G350" s="97">
        <f t="shared" si="60"/>
        <v>1</v>
      </c>
      <c r="H350" s="97">
        <f t="shared" si="61"/>
        <v>3</v>
      </c>
      <c r="I350">
        <f t="shared" si="64"/>
        <v>1</v>
      </c>
      <c r="J350" t="str">
        <f t="shared" si="63"/>
        <v>&gt;</v>
      </c>
    </row>
    <row r="351" spans="1:10" ht="39.6">
      <c r="A351" s="15" t="s">
        <v>4028</v>
      </c>
      <c r="B351" s="15" t="s">
        <v>5045</v>
      </c>
      <c r="C351" s="97" t="str">
        <f t="shared" si="65"/>
        <v>CYP20146</v>
      </c>
      <c r="D351" s="97" t="str">
        <f t="shared" si="62"/>
        <v>Rejection</v>
      </c>
      <c r="E351" s="57" t="s">
        <v>5363</v>
      </c>
      <c r="F351" s="97">
        <f t="shared" si="59"/>
        <v>1</v>
      </c>
      <c r="G351" s="97">
        <f t="shared" si="60"/>
        <v>0</v>
      </c>
      <c r="H351" s="97">
        <f t="shared" si="61"/>
        <v>4</v>
      </c>
      <c r="I351">
        <f t="shared" si="64"/>
        <v>1</v>
      </c>
      <c r="J351" t="str">
        <f t="shared" si="63"/>
        <v>&gt;</v>
      </c>
    </row>
    <row r="352" spans="1:10" ht="39.6">
      <c r="A352" s="15" t="s">
        <v>4028</v>
      </c>
      <c r="B352" s="15" t="s">
        <v>5045</v>
      </c>
      <c r="C352" s="97" t="str">
        <f t="shared" si="65"/>
        <v>CYP20147</v>
      </c>
      <c r="D352" s="97" t="str">
        <f t="shared" si="62"/>
        <v>Warning</v>
      </c>
      <c r="E352" s="57" t="s">
        <v>5364</v>
      </c>
      <c r="F352" s="97">
        <f t="shared" si="59"/>
        <v>0</v>
      </c>
      <c r="G352" s="97">
        <f t="shared" si="60"/>
        <v>1</v>
      </c>
      <c r="H352" s="97">
        <f t="shared" si="61"/>
        <v>4</v>
      </c>
      <c r="I352">
        <f t="shared" si="64"/>
        <v>1</v>
      </c>
      <c r="J352" t="str">
        <f t="shared" si="63"/>
        <v>&gt;</v>
      </c>
    </row>
    <row r="353" spans="1:13" ht="39.6">
      <c r="A353" s="15" t="s">
        <v>4028</v>
      </c>
      <c r="B353" s="15" t="s">
        <v>5045</v>
      </c>
      <c r="C353" s="97" t="str">
        <f t="shared" si="65"/>
        <v>CYP20148</v>
      </c>
      <c r="D353" s="97" t="str">
        <f t="shared" si="62"/>
        <v>Rejection</v>
      </c>
      <c r="E353" s="1" t="s">
        <v>5365</v>
      </c>
      <c r="F353" s="97">
        <f t="shared" si="59"/>
        <v>1</v>
      </c>
      <c r="G353" s="97">
        <f t="shared" si="60"/>
        <v>0</v>
      </c>
      <c r="H353" s="97">
        <f t="shared" si="61"/>
        <v>4</v>
      </c>
      <c r="I353">
        <f t="shared" si="64"/>
        <v>1</v>
      </c>
      <c r="J353" t="str">
        <f t="shared" si="63"/>
        <v>&gt;</v>
      </c>
      <c r="K353" s="95">
        <f>LEN(E353)</f>
        <v>321</v>
      </c>
      <c r="L353">
        <f>LEN(J353)</f>
        <v>1</v>
      </c>
      <c r="M353">
        <f>L353-K353</f>
        <v>-320</v>
      </c>
    </row>
    <row r="354" spans="1:13" ht="39.6">
      <c r="A354" s="15" t="s">
        <v>4033</v>
      </c>
      <c r="B354" s="15" t="s">
        <v>5045</v>
      </c>
      <c r="C354" s="97" t="str">
        <f t="shared" si="65"/>
        <v>CYP20149</v>
      </c>
      <c r="D354" s="97" t="str">
        <f t="shared" si="62"/>
        <v>Rejection</v>
      </c>
      <c r="E354" s="57" t="s">
        <v>5366</v>
      </c>
      <c r="F354" s="97">
        <f t="shared" si="59"/>
        <v>1</v>
      </c>
      <c r="G354" s="97">
        <f t="shared" si="60"/>
        <v>0</v>
      </c>
      <c r="H354" s="97">
        <f t="shared" si="61"/>
        <v>3</v>
      </c>
      <c r="I354">
        <f t="shared" si="64"/>
        <v>1</v>
      </c>
      <c r="J354" t="str">
        <f t="shared" si="63"/>
        <v>&gt;</v>
      </c>
    </row>
    <row r="355" spans="1:13" ht="39.6">
      <c r="A355" s="15" t="s">
        <v>4033</v>
      </c>
      <c r="B355" s="15" t="s">
        <v>5045</v>
      </c>
      <c r="C355" s="97" t="str">
        <f t="shared" si="65"/>
        <v>CYP20150</v>
      </c>
      <c r="D355" s="97" t="str">
        <f t="shared" si="62"/>
        <v>Rejection</v>
      </c>
      <c r="E355" s="57" t="s">
        <v>5367</v>
      </c>
      <c r="F355" s="97">
        <f t="shared" si="59"/>
        <v>1</v>
      </c>
      <c r="G355" s="97">
        <f t="shared" si="60"/>
        <v>0</v>
      </c>
      <c r="H355" s="97">
        <f t="shared" si="61"/>
        <v>3</v>
      </c>
      <c r="I355">
        <f t="shared" si="64"/>
        <v>1</v>
      </c>
      <c r="J355" t="str">
        <f t="shared" si="63"/>
        <v>&gt;</v>
      </c>
    </row>
    <row r="356" spans="1:13" ht="39.6">
      <c r="A356" s="15" t="s">
        <v>4038</v>
      </c>
      <c r="B356" s="15" t="s">
        <v>5045</v>
      </c>
      <c r="C356" s="97" t="str">
        <f t="shared" si="65"/>
        <v>CYP20151</v>
      </c>
      <c r="D356" s="97" t="str">
        <f t="shared" si="62"/>
        <v>Rejection</v>
      </c>
      <c r="E356" s="57" t="s">
        <v>5368</v>
      </c>
      <c r="F356" s="97">
        <f t="shared" si="59"/>
        <v>1</v>
      </c>
      <c r="G356" s="97">
        <f t="shared" si="60"/>
        <v>0</v>
      </c>
      <c r="H356" s="97">
        <f t="shared" si="61"/>
        <v>5</v>
      </c>
      <c r="I356">
        <f t="shared" si="64"/>
        <v>1</v>
      </c>
      <c r="J356" t="str">
        <f t="shared" si="63"/>
        <v>&gt;</v>
      </c>
    </row>
    <row r="357" spans="1:13" ht="39.6">
      <c r="A357" s="15" t="s">
        <v>4038</v>
      </c>
      <c r="B357" s="15" t="s">
        <v>5045</v>
      </c>
      <c r="C357" s="97" t="str">
        <f t="shared" si="65"/>
        <v>CYP20152</v>
      </c>
      <c r="D357" s="97" t="str">
        <f t="shared" si="62"/>
        <v>Rejection</v>
      </c>
      <c r="E357" s="57" t="s">
        <v>5369</v>
      </c>
      <c r="F357" s="97">
        <f t="shared" si="59"/>
        <v>1</v>
      </c>
      <c r="G357" s="97">
        <f t="shared" si="60"/>
        <v>0</v>
      </c>
      <c r="H357" s="97">
        <f t="shared" si="61"/>
        <v>5</v>
      </c>
      <c r="I357">
        <f t="shared" si="64"/>
        <v>1</v>
      </c>
      <c r="J357" t="str">
        <f t="shared" si="63"/>
        <v>&gt;</v>
      </c>
    </row>
    <row r="358" spans="1:13" ht="39.6">
      <c r="A358" s="15" t="s">
        <v>4038</v>
      </c>
      <c r="B358" s="15" t="s">
        <v>5045</v>
      </c>
      <c r="C358" s="97" t="str">
        <f t="shared" si="65"/>
        <v>CYP20153</v>
      </c>
      <c r="D358" s="97" t="str">
        <f t="shared" si="62"/>
        <v>Rejection</v>
      </c>
      <c r="E358" s="1" t="s">
        <v>5370</v>
      </c>
      <c r="F358" s="97">
        <f t="shared" si="59"/>
        <v>1</v>
      </c>
      <c r="G358" s="97">
        <f t="shared" si="60"/>
        <v>0</v>
      </c>
      <c r="H358" s="97">
        <f t="shared" si="61"/>
        <v>5</v>
      </c>
      <c r="I358">
        <f t="shared" si="64"/>
        <v>1</v>
      </c>
      <c r="J358" t="str">
        <f t="shared" si="63"/>
        <v>&gt;</v>
      </c>
      <c r="K358" s="95">
        <f>LEN(E358)</f>
        <v>303</v>
      </c>
      <c r="L358">
        <f>LEN(J358)</f>
        <v>1</v>
      </c>
      <c r="M358">
        <f>L358-K358</f>
        <v>-302</v>
      </c>
    </row>
    <row r="359" spans="1:13" ht="39.6">
      <c r="A359" s="15" t="s">
        <v>4038</v>
      </c>
      <c r="B359" s="15" t="s">
        <v>5045</v>
      </c>
      <c r="C359" s="97" t="str">
        <f t="shared" si="65"/>
        <v>CYP20154</v>
      </c>
      <c r="D359" s="97" t="str">
        <f t="shared" si="62"/>
        <v>Warning</v>
      </c>
      <c r="E359" s="57" t="s">
        <v>5371</v>
      </c>
      <c r="F359" s="97">
        <f t="shared" si="59"/>
        <v>0</v>
      </c>
      <c r="G359" s="97">
        <f t="shared" si="60"/>
        <v>1</v>
      </c>
      <c r="H359" s="97">
        <f t="shared" si="61"/>
        <v>5</v>
      </c>
      <c r="I359">
        <f t="shared" si="64"/>
        <v>1</v>
      </c>
      <c r="J359" t="str">
        <f t="shared" si="63"/>
        <v>&gt;</v>
      </c>
    </row>
    <row r="360" spans="1:13" ht="39.6">
      <c r="A360" s="15" t="s">
        <v>4050</v>
      </c>
      <c r="B360" s="15" t="s">
        <v>5045</v>
      </c>
      <c r="C360" s="97" t="str">
        <f t="shared" si="65"/>
        <v>CYP20155</v>
      </c>
      <c r="D360" s="97" t="str">
        <f t="shared" si="62"/>
        <v>Rejection</v>
      </c>
      <c r="E360" s="57" t="s">
        <v>5372</v>
      </c>
      <c r="F360" s="97">
        <f t="shared" si="59"/>
        <v>1</v>
      </c>
      <c r="G360" s="97">
        <f t="shared" si="60"/>
        <v>0</v>
      </c>
      <c r="H360" s="97">
        <f t="shared" si="61"/>
        <v>4</v>
      </c>
      <c r="I360">
        <f t="shared" si="64"/>
        <v>1</v>
      </c>
      <c r="J360" t="str">
        <f t="shared" si="63"/>
        <v>&gt;</v>
      </c>
    </row>
    <row r="361" spans="1:13" ht="39.6">
      <c r="A361" s="15" t="s">
        <v>4050</v>
      </c>
      <c r="B361" s="15" t="s">
        <v>5045</v>
      </c>
      <c r="C361" s="97" t="str">
        <f t="shared" si="65"/>
        <v>CYP20156</v>
      </c>
      <c r="D361" s="97" t="str">
        <f t="shared" si="62"/>
        <v>Rejection</v>
      </c>
      <c r="E361" s="57" t="s">
        <v>5373</v>
      </c>
      <c r="F361" s="97">
        <f t="shared" si="59"/>
        <v>1</v>
      </c>
      <c r="G361" s="97">
        <f t="shared" si="60"/>
        <v>0</v>
      </c>
      <c r="H361" s="97">
        <f t="shared" si="61"/>
        <v>4</v>
      </c>
      <c r="I361">
        <f t="shared" si="64"/>
        <v>1</v>
      </c>
      <c r="J361" t="str">
        <f t="shared" si="63"/>
        <v>&gt;</v>
      </c>
    </row>
    <row r="362" spans="1:13" ht="39.6">
      <c r="A362" s="15" t="s">
        <v>4050</v>
      </c>
      <c r="B362" s="15" t="s">
        <v>5045</v>
      </c>
      <c r="C362" s="97" t="str">
        <f t="shared" si="65"/>
        <v>CYP20157</v>
      </c>
      <c r="D362" s="97" t="str">
        <f t="shared" si="62"/>
        <v>Rejection</v>
      </c>
      <c r="E362" s="57" t="s">
        <v>5374</v>
      </c>
      <c r="F362" s="97">
        <f t="shared" si="59"/>
        <v>1</v>
      </c>
      <c r="G362" s="97">
        <f t="shared" si="60"/>
        <v>0</v>
      </c>
      <c r="H362" s="97">
        <f t="shared" si="61"/>
        <v>4</v>
      </c>
      <c r="I362">
        <f t="shared" si="64"/>
        <v>1</v>
      </c>
      <c r="J362" t="str">
        <f t="shared" si="63"/>
        <v>&gt;</v>
      </c>
    </row>
    <row r="363" spans="1:13" ht="39.6">
      <c r="A363" s="15" t="s">
        <v>4055</v>
      </c>
      <c r="B363" s="15" t="s">
        <v>5045</v>
      </c>
      <c r="C363" s="97" t="str">
        <f t="shared" si="65"/>
        <v>CYP20158</v>
      </c>
      <c r="D363" s="97" t="str">
        <f t="shared" si="62"/>
        <v>Rejection</v>
      </c>
      <c r="E363" s="57" t="s">
        <v>5375</v>
      </c>
      <c r="F363" s="97">
        <f t="shared" ref="F363:F426" si="66">(LEN(E363)-LEN(SUBSTITUTE(E363,"rejected","")))/8</f>
        <v>1</v>
      </c>
      <c r="G363" s="97">
        <f t="shared" ref="G363:G426" si="67">(LEN(E363)-LEN(SUBSTITUTE(E363,"Warning","")))/7</f>
        <v>0</v>
      </c>
      <c r="H363" s="97">
        <f t="shared" si="61"/>
        <v>4</v>
      </c>
      <c r="I363">
        <f t="shared" si="64"/>
        <v>1</v>
      </c>
      <c r="J363" t="str">
        <f t="shared" si="63"/>
        <v>&gt;</v>
      </c>
    </row>
    <row r="364" spans="1:13" ht="39.6">
      <c r="A364" s="15" t="s">
        <v>4055</v>
      </c>
      <c r="B364" s="15" t="s">
        <v>5045</v>
      </c>
      <c r="C364" s="97" t="str">
        <f t="shared" si="65"/>
        <v>CYP20159</v>
      </c>
      <c r="D364" s="97" t="str">
        <f t="shared" si="62"/>
        <v>Warning</v>
      </c>
      <c r="E364" s="57" t="s">
        <v>5376</v>
      </c>
      <c r="F364" s="97">
        <f t="shared" si="66"/>
        <v>0</v>
      </c>
      <c r="G364" s="97">
        <f t="shared" si="67"/>
        <v>1</v>
      </c>
      <c r="H364" s="97">
        <f t="shared" si="61"/>
        <v>4</v>
      </c>
      <c r="I364">
        <f t="shared" si="64"/>
        <v>1</v>
      </c>
      <c r="J364" t="str">
        <f t="shared" si="63"/>
        <v>&gt;</v>
      </c>
    </row>
    <row r="365" spans="1:13" ht="39.6">
      <c r="A365" s="15" t="s">
        <v>4055</v>
      </c>
      <c r="B365" s="15" t="s">
        <v>5045</v>
      </c>
      <c r="C365" s="97" t="str">
        <f t="shared" si="65"/>
        <v>CYP20160</v>
      </c>
      <c r="D365" s="97" t="str">
        <f t="shared" si="62"/>
        <v>Rejection</v>
      </c>
      <c r="E365" s="57" t="s">
        <v>5377</v>
      </c>
      <c r="F365" s="97">
        <f t="shared" si="66"/>
        <v>1</v>
      </c>
      <c r="G365" s="97">
        <f t="shared" si="67"/>
        <v>0</v>
      </c>
      <c r="H365" s="97">
        <f t="shared" si="61"/>
        <v>4</v>
      </c>
      <c r="I365">
        <f t="shared" si="64"/>
        <v>1</v>
      </c>
      <c r="J365" t="str">
        <f t="shared" si="63"/>
        <v>&gt;</v>
      </c>
    </row>
    <row r="366" spans="1:13" ht="39.6">
      <c r="A366" s="15" t="s">
        <v>3896</v>
      </c>
      <c r="B366" s="15" t="s">
        <v>5045</v>
      </c>
      <c r="C366" s="97" t="str">
        <f t="shared" si="65"/>
        <v>CYP20161</v>
      </c>
      <c r="D366" s="97" t="str">
        <f t="shared" si="62"/>
        <v>Rejection</v>
      </c>
      <c r="E366" s="57" t="s">
        <v>5378</v>
      </c>
      <c r="F366" s="97">
        <f t="shared" si="66"/>
        <v>1</v>
      </c>
      <c r="G366" s="97">
        <f t="shared" si="67"/>
        <v>0</v>
      </c>
      <c r="H366" s="97">
        <f t="shared" si="61"/>
        <v>5</v>
      </c>
      <c r="I366">
        <f t="shared" si="64"/>
        <v>1</v>
      </c>
      <c r="J366" t="str">
        <f t="shared" si="63"/>
        <v>&gt;</v>
      </c>
    </row>
    <row r="367" spans="1:13" ht="26.4">
      <c r="A367" s="15" t="s">
        <v>5379</v>
      </c>
      <c r="B367" s="15" t="s">
        <v>65</v>
      </c>
      <c r="C367" s="97" t="str">
        <f t="shared" si="65"/>
        <v>CYP20201</v>
      </c>
      <c r="D367" s="97" t="str">
        <f t="shared" si="62"/>
        <v>Rejection</v>
      </c>
      <c r="E367" s="1" t="s">
        <v>5380</v>
      </c>
      <c r="F367" s="97">
        <f t="shared" si="66"/>
        <v>1</v>
      </c>
      <c r="G367" s="97">
        <f t="shared" si="67"/>
        <v>0</v>
      </c>
      <c r="H367" s="97">
        <f t="shared" si="61"/>
        <v>3</v>
      </c>
      <c r="I367">
        <f t="shared" si="64"/>
        <v>1</v>
      </c>
      <c r="J367" t="str">
        <f t="shared" si="63"/>
        <v>&gt;</v>
      </c>
    </row>
    <row r="368" spans="1:13" ht="26.4">
      <c r="A368" s="15" t="s">
        <v>5379</v>
      </c>
      <c r="B368" s="15" t="s">
        <v>65</v>
      </c>
      <c r="C368" s="97" t="str">
        <f t="shared" si="65"/>
        <v>CYP20203</v>
      </c>
      <c r="D368" s="97" t="str">
        <f t="shared" si="62"/>
        <v>Rejection</v>
      </c>
      <c r="E368" s="147" t="s">
        <v>5381</v>
      </c>
      <c r="F368" s="97">
        <f t="shared" si="66"/>
        <v>1</v>
      </c>
      <c r="G368" s="97">
        <f t="shared" si="67"/>
        <v>0</v>
      </c>
      <c r="H368" s="97">
        <f t="shared" si="61"/>
        <v>3</v>
      </c>
      <c r="I368">
        <f t="shared" si="64"/>
        <v>1</v>
      </c>
      <c r="J368" t="str">
        <f t="shared" si="63"/>
        <v>&gt;</v>
      </c>
    </row>
    <row r="369" spans="1:13">
      <c r="A369" s="15" t="s">
        <v>4107</v>
      </c>
      <c r="B369" s="15" t="s">
        <v>5045</v>
      </c>
      <c r="C369" s="97" t="str">
        <f t="shared" si="65"/>
        <v>CYP20204</v>
      </c>
      <c r="D369" s="97" t="str">
        <f t="shared" si="62"/>
        <v>Rejection</v>
      </c>
      <c r="E369" s="1" t="s">
        <v>5382</v>
      </c>
      <c r="F369" s="97">
        <f t="shared" si="66"/>
        <v>1</v>
      </c>
      <c r="G369" s="97">
        <f t="shared" si="67"/>
        <v>0</v>
      </c>
      <c r="H369" s="97">
        <f t="shared" ref="H369:H394" si="68">COUNTIF($A$2:$A$726,A369)</f>
        <v>2</v>
      </c>
      <c r="I369">
        <f t="shared" si="64"/>
        <v>1</v>
      </c>
      <c r="J369" t="str">
        <f t="shared" si="63"/>
        <v>&gt;</v>
      </c>
    </row>
    <row r="370" spans="1:13" ht="26.4">
      <c r="A370" s="15" t="s">
        <v>4107</v>
      </c>
      <c r="B370" s="15" t="s">
        <v>5045</v>
      </c>
      <c r="C370" s="97" t="str">
        <f t="shared" si="65"/>
        <v>CYP20205</v>
      </c>
      <c r="D370" s="97" t="str">
        <f t="shared" si="62"/>
        <v>Rejection</v>
      </c>
      <c r="E370" s="1" t="s">
        <v>5383</v>
      </c>
      <c r="F370" s="97">
        <f t="shared" si="66"/>
        <v>1</v>
      </c>
      <c r="G370" s="97">
        <f t="shared" si="67"/>
        <v>0</v>
      </c>
      <c r="H370" s="97">
        <f t="shared" si="68"/>
        <v>2</v>
      </c>
      <c r="I370">
        <f t="shared" si="64"/>
        <v>1</v>
      </c>
      <c r="J370" t="str">
        <f t="shared" si="63"/>
        <v>&gt;</v>
      </c>
    </row>
    <row r="371" spans="1:13" ht="26.4">
      <c r="A371" s="15" t="s">
        <v>4109</v>
      </c>
      <c r="B371" s="15" t="s">
        <v>5045</v>
      </c>
      <c r="C371" s="97" t="str">
        <f t="shared" si="65"/>
        <v>CYP20206</v>
      </c>
      <c r="D371" s="97" t="str">
        <f t="shared" si="62"/>
        <v>Rejection</v>
      </c>
      <c r="E371" s="1" t="s">
        <v>5384</v>
      </c>
      <c r="F371" s="97">
        <f t="shared" si="66"/>
        <v>1</v>
      </c>
      <c r="G371" s="97">
        <f t="shared" si="67"/>
        <v>0</v>
      </c>
      <c r="H371" s="97">
        <f t="shared" si="68"/>
        <v>3</v>
      </c>
      <c r="I371">
        <f t="shared" si="64"/>
        <v>1</v>
      </c>
      <c r="J371" t="str">
        <f t="shared" si="63"/>
        <v>&gt;</v>
      </c>
      <c r="K371" s="95">
        <f>LEN(E371)</f>
        <v>219</v>
      </c>
      <c r="L371">
        <f>LEN(J371)</f>
        <v>1</v>
      </c>
      <c r="M371">
        <f>L371-K371</f>
        <v>-218</v>
      </c>
    </row>
    <row r="372" spans="1:13" ht="26.4">
      <c r="A372" s="15" t="s">
        <v>4109</v>
      </c>
      <c r="B372" s="15" t="s">
        <v>5045</v>
      </c>
      <c r="C372" s="97" t="str">
        <f t="shared" si="65"/>
        <v>CYP20207</v>
      </c>
      <c r="D372" s="97" t="str">
        <f t="shared" si="62"/>
        <v>Rejection</v>
      </c>
      <c r="E372" s="1" t="s">
        <v>5385</v>
      </c>
      <c r="F372" s="97">
        <f t="shared" si="66"/>
        <v>1</v>
      </c>
      <c r="G372" s="97">
        <f t="shared" si="67"/>
        <v>0</v>
      </c>
      <c r="H372" s="97">
        <f t="shared" si="68"/>
        <v>3</v>
      </c>
      <c r="I372">
        <f t="shared" si="64"/>
        <v>1</v>
      </c>
      <c r="J372" t="str">
        <f t="shared" si="63"/>
        <v>&gt;</v>
      </c>
      <c r="K372" s="95">
        <f>LEN(E372)</f>
        <v>236</v>
      </c>
      <c r="L372">
        <f>LEN(J372)</f>
        <v>1</v>
      </c>
      <c r="M372">
        <f>L372-K372</f>
        <v>-235</v>
      </c>
    </row>
    <row r="373" spans="1:13" ht="39.6">
      <c r="A373" s="15" t="s">
        <v>4109</v>
      </c>
      <c r="B373" s="15" t="s">
        <v>5045</v>
      </c>
      <c r="C373" s="97" t="str">
        <f t="shared" si="65"/>
        <v>CYP20208</v>
      </c>
      <c r="D373" s="97" t="str">
        <f t="shared" ref="D373:D394" si="69">IF(F373=1,"Rejection",IF(G373=1,"Warning","?"))</f>
        <v>Warning</v>
      </c>
      <c r="E373" s="57" t="s">
        <v>5386</v>
      </c>
      <c r="F373" s="97">
        <f t="shared" si="66"/>
        <v>0</v>
      </c>
      <c r="G373" s="97">
        <f t="shared" si="67"/>
        <v>1</v>
      </c>
      <c r="H373" s="97">
        <f t="shared" si="68"/>
        <v>3</v>
      </c>
      <c r="I373">
        <f t="shared" si="64"/>
        <v>1</v>
      </c>
      <c r="J373" t="str">
        <f t="shared" si="63"/>
        <v>&gt;</v>
      </c>
    </row>
    <row r="374" spans="1:13" ht="26.4">
      <c r="A374" s="15" t="s">
        <v>4128</v>
      </c>
      <c r="B374" s="15" t="s">
        <v>5045</v>
      </c>
      <c r="C374" s="97" t="str">
        <f t="shared" si="65"/>
        <v>CYP20211</v>
      </c>
      <c r="D374" s="97" t="str">
        <f t="shared" si="69"/>
        <v>Rejection</v>
      </c>
      <c r="E374" s="57" t="s">
        <v>5387</v>
      </c>
      <c r="F374" s="97">
        <f t="shared" si="66"/>
        <v>1</v>
      </c>
      <c r="G374" s="97">
        <f t="shared" si="67"/>
        <v>0</v>
      </c>
      <c r="H374" s="97">
        <f t="shared" si="68"/>
        <v>1</v>
      </c>
      <c r="I374">
        <f t="shared" si="64"/>
        <v>1</v>
      </c>
      <c r="J374" t="str">
        <f t="shared" si="63"/>
        <v>&gt;</v>
      </c>
    </row>
    <row r="375" spans="1:13">
      <c r="A375" s="15" t="s">
        <v>977</v>
      </c>
      <c r="B375" s="15" t="s">
        <v>5045</v>
      </c>
      <c r="C375" s="97" t="str">
        <f t="shared" si="65"/>
        <v>CYP20212</v>
      </c>
      <c r="D375" s="97" t="str">
        <f t="shared" si="69"/>
        <v>Rejection</v>
      </c>
      <c r="E375" s="1" t="s">
        <v>980</v>
      </c>
      <c r="F375" s="97">
        <f t="shared" si="66"/>
        <v>1</v>
      </c>
      <c r="G375" s="97">
        <f t="shared" si="67"/>
        <v>0</v>
      </c>
      <c r="H375" s="97">
        <f t="shared" si="68"/>
        <v>2</v>
      </c>
      <c r="I375">
        <f t="shared" si="64"/>
        <v>1</v>
      </c>
      <c r="J375" t="str">
        <f t="shared" ref="J375:J438" si="70">RIGHT(E375,1)</f>
        <v>&gt;</v>
      </c>
      <c r="K375" s="95">
        <f>LEN(E375)</f>
        <v>97</v>
      </c>
      <c r="L375">
        <f>LEN(J375)</f>
        <v>1</v>
      </c>
      <c r="M375">
        <f>L375-K375</f>
        <v>-96</v>
      </c>
    </row>
    <row r="376" spans="1:13" ht="26.4">
      <c r="A376" s="15" t="s">
        <v>977</v>
      </c>
      <c r="B376" s="15" t="s">
        <v>5045</v>
      </c>
      <c r="C376" s="97" t="str">
        <f t="shared" si="65"/>
        <v>CYP20213</v>
      </c>
      <c r="D376" s="97" t="str">
        <f t="shared" si="69"/>
        <v>Rejection</v>
      </c>
      <c r="E376" s="1" t="s">
        <v>5388</v>
      </c>
      <c r="F376" s="97">
        <f t="shared" si="66"/>
        <v>1</v>
      </c>
      <c r="G376" s="97">
        <f t="shared" si="67"/>
        <v>0</v>
      </c>
      <c r="H376" s="97">
        <f t="shared" si="68"/>
        <v>2</v>
      </c>
      <c r="I376">
        <f t="shared" si="64"/>
        <v>1</v>
      </c>
      <c r="J376" t="str">
        <f t="shared" si="70"/>
        <v>&gt;</v>
      </c>
      <c r="K376" s="95">
        <f>LEN(E376)</f>
        <v>149</v>
      </c>
      <c r="L376">
        <f>LEN(J376)</f>
        <v>1</v>
      </c>
      <c r="M376">
        <f>L376-K376</f>
        <v>-148</v>
      </c>
    </row>
    <row r="377" spans="1:13" ht="26.4">
      <c r="A377" s="15" t="s">
        <v>4125</v>
      </c>
      <c r="B377" s="15" t="s">
        <v>5045</v>
      </c>
      <c r="C377" s="97" t="str">
        <f t="shared" si="65"/>
        <v>CYP20214</v>
      </c>
      <c r="D377" s="97" t="str">
        <f t="shared" si="69"/>
        <v>Rejection</v>
      </c>
      <c r="E377" s="57" t="s">
        <v>5389</v>
      </c>
      <c r="F377" s="97">
        <f t="shared" si="66"/>
        <v>1</v>
      </c>
      <c r="G377" s="97">
        <f t="shared" si="67"/>
        <v>0</v>
      </c>
      <c r="H377" s="97">
        <f t="shared" si="68"/>
        <v>1</v>
      </c>
      <c r="I377">
        <f t="shared" si="64"/>
        <v>1</v>
      </c>
      <c r="J377" t="str">
        <f t="shared" si="70"/>
        <v>&gt;</v>
      </c>
    </row>
    <row r="378" spans="1:13" ht="26.4">
      <c r="A378" s="15" t="s">
        <v>175</v>
      </c>
      <c r="B378" s="15" t="s">
        <v>5045</v>
      </c>
      <c r="C378" s="97" t="str">
        <f t="shared" si="65"/>
        <v>CYP20215</v>
      </c>
      <c r="D378" s="97" t="str">
        <f t="shared" si="69"/>
        <v>Rejection</v>
      </c>
      <c r="E378" s="57" t="s">
        <v>403</v>
      </c>
      <c r="F378" s="97">
        <f t="shared" si="66"/>
        <v>1</v>
      </c>
      <c r="G378" s="97">
        <f t="shared" si="67"/>
        <v>0</v>
      </c>
      <c r="H378" s="97">
        <f t="shared" si="68"/>
        <v>3</v>
      </c>
      <c r="I378">
        <f t="shared" si="64"/>
        <v>1</v>
      </c>
      <c r="J378" t="str">
        <f t="shared" si="70"/>
        <v>&gt;</v>
      </c>
    </row>
    <row r="379" spans="1:13" ht="39.6">
      <c r="A379" s="15" t="s">
        <v>175</v>
      </c>
      <c r="B379" s="15" t="s">
        <v>5045</v>
      </c>
      <c r="C379" s="97" t="str">
        <f t="shared" si="65"/>
        <v>CYP20216</v>
      </c>
      <c r="D379" s="97" t="str">
        <f t="shared" si="69"/>
        <v>Warning</v>
      </c>
      <c r="E379" s="57" t="s">
        <v>5390</v>
      </c>
      <c r="F379" s="97">
        <f t="shared" si="66"/>
        <v>0</v>
      </c>
      <c r="G379" s="97">
        <f t="shared" si="67"/>
        <v>1</v>
      </c>
      <c r="H379" s="97">
        <f t="shared" si="68"/>
        <v>3</v>
      </c>
      <c r="I379">
        <f t="shared" si="64"/>
        <v>1</v>
      </c>
      <c r="J379" t="str">
        <f t="shared" si="70"/>
        <v>&gt;</v>
      </c>
    </row>
    <row r="380" spans="1:13" ht="26.4">
      <c r="A380" s="15" t="s">
        <v>406</v>
      </c>
      <c r="B380" s="15" t="s">
        <v>5045</v>
      </c>
      <c r="C380" s="97" t="str">
        <f t="shared" si="65"/>
        <v>CYP20217</v>
      </c>
      <c r="D380" s="97" t="str">
        <f t="shared" si="69"/>
        <v>Rejection</v>
      </c>
      <c r="E380" s="57" t="s">
        <v>5391</v>
      </c>
      <c r="F380" s="97">
        <f t="shared" si="66"/>
        <v>1</v>
      </c>
      <c r="G380" s="97">
        <f t="shared" si="67"/>
        <v>0</v>
      </c>
      <c r="H380" s="97">
        <f t="shared" si="68"/>
        <v>4</v>
      </c>
      <c r="I380">
        <f t="shared" si="64"/>
        <v>1</v>
      </c>
      <c r="J380" t="str">
        <f t="shared" si="70"/>
        <v>&gt;</v>
      </c>
    </row>
    <row r="381" spans="1:13" ht="39.6">
      <c r="A381" s="15" t="s">
        <v>406</v>
      </c>
      <c r="B381" s="15" t="s">
        <v>5045</v>
      </c>
      <c r="C381" s="97" t="str">
        <f t="shared" si="65"/>
        <v>CYP20219</v>
      </c>
      <c r="D381" s="97" t="str">
        <f t="shared" si="69"/>
        <v>Warning</v>
      </c>
      <c r="E381" s="57" t="s">
        <v>409</v>
      </c>
      <c r="F381" s="97">
        <f t="shared" si="66"/>
        <v>0</v>
      </c>
      <c r="G381" s="97">
        <f t="shared" si="67"/>
        <v>1</v>
      </c>
      <c r="H381" s="97">
        <f t="shared" si="68"/>
        <v>4</v>
      </c>
      <c r="I381">
        <f t="shared" si="64"/>
        <v>1</v>
      </c>
      <c r="J381" t="str">
        <f t="shared" si="70"/>
        <v>&gt;</v>
      </c>
    </row>
    <row r="382" spans="1:13" ht="39.6">
      <c r="A382" s="15" t="s">
        <v>175</v>
      </c>
      <c r="B382" s="15" t="s">
        <v>5045</v>
      </c>
      <c r="C382" s="97" t="str">
        <f t="shared" si="65"/>
        <v>CYP20220</v>
      </c>
      <c r="D382" s="97" t="str">
        <f t="shared" si="69"/>
        <v>Rejection</v>
      </c>
      <c r="E382" s="57" t="s">
        <v>441</v>
      </c>
      <c r="F382" s="97">
        <f t="shared" si="66"/>
        <v>1</v>
      </c>
      <c r="G382" s="97">
        <f t="shared" si="67"/>
        <v>0</v>
      </c>
      <c r="H382" s="97">
        <f t="shared" si="68"/>
        <v>3</v>
      </c>
      <c r="I382">
        <f t="shared" si="64"/>
        <v>1</v>
      </c>
      <c r="J382" t="str">
        <f t="shared" si="70"/>
        <v>&gt;</v>
      </c>
    </row>
    <row r="383" spans="1:13" ht="26.4">
      <c r="A383" s="15" t="s">
        <v>4154</v>
      </c>
      <c r="B383" s="15" t="s">
        <v>5045</v>
      </c>
      <c r="C383" s="97" t="str">
        <f t="shared" si="65"/>
        <v>CYP20221</v>
      </c>
      <c r="D383" s="97" t="str">
        <f t="shared" si="69"/>
        <v>Rejection</v>
      </c>
      <c r="E383" s="1" t="s">
        <v>5392</v>
      </c>
      <c r="F383" s="97">
        <f t="shared" si="66"/>
        <v>1</v>
      </c>
      <c r="G383" s="97">
        <f t="shared" si="67"/>
        <v>0</v>
      </c>
      <c r="H383" s="97">
        <f t="shared" si="68"/>
        <v>1</v>
      </c>
      <c r="I383">
        <f t="shared" si="64"/>
        <v>1</v>
      </c>
      <c r="J383" t="str">
        <f t="shared" si="70"/>
        <v>&gt;</v>
      </c>
      <c r="K383" s="95">
        <f t="shared" ref="K383:K390" si="71">LEN(E383)</f>
        <v>225</v>
      </c>
      <c r="L383">
        <f t="shared" ref="L383:L390" si="72">LEN(J383)</f>
        <v>1</v>
      </c>
      <c r="M383">
        <f t="shared" ref="M383:M390" si="73">L383-K383</f>
        <v>-224</v>
      </c>
    </row>
    <row r="384" spans="1:13" ht="26.4">
      <c r="A384" s="15" t="s">
        <v>4158</v>
      </c>
      <c r="B384" s="15" t="s">
        <v>5045</v>
      </c>
      <c r="C384" s="97" t="str">
        <f t="shared" si="65"/>
        <v>CYP20222</v>
      </c>
      <c r="D384" s="97" t="str">
        <f t="shared" si="69"/>
        <v>Rejection</v>
      </c>
      <c r="E384" s="1" t="s">
        <v>5393</v>
      </c>
      <c r="F384" s="97">
        <f t="shared" si="66"/>
        <v>1</v>
      </c>
      <c r="G384" s="97">
        <f t="shared" si="67"/>
        <v>0</v>
      </c>
      <c r="H384" s="97">
        <f t="shared" si="68"/>
        <v>2</v>
      </c>
      <c r="I384">
        <f t="shared" si="64"/>
        <v>1</v>
      </c>
      <c r="J384" t="str">
        <f t="shared" si="70"/>
        <v>&gt;</v>
      </c>
      <c r="K384" s="95">
        <f t="shared" si="71"/>
        <v>232</v>
      </c>
      <c r="L384">
        <f t="shared" si="72"/>
        <v>1</v>
      </c>
      <c r="M384">
        <f t="shared" si="73"/>
        <v>-231</v>
      </c>
    </row>
    <row r="385" spans="1:13" ht="26.4">
      <c r="A385" s="15" t="s">
        <v>171</v>
      </c>
      <c r="B385" s="15" t="s">
        <v>5045</v>
      </c>
      <c r="C385" s="97" t="str">
        <f t="shared" si="65"/>
        <v>CYP20224</v>
      </c>
      <c r="D385" s="97" t="str">
        <f t="shared" si="69"/>
        <v>Rejection</v>
      </c>
      <c r="E385" s="1" t="s">
        <v>399</v>
      </c>
      <c r="F385" s="97">
        <f t="shared" si="66"/>
        <v>1</v>
      </c>
      <c r="G385" s="97">
        <f t="shared" si="67"/>
        <v>0</v>
      </c>
      <c r="H385" s="97">
        <f t="shared" si="68"/>
        <v>3</v>
      </c>
      <c r="I385">
        <f t="shared" si="64"/>
        <v>1</v>
      </c>
      <c r="J385" t="str">
        <f t="shared" si="70"/>
        <v>&gt;</v>
      </c>
      <c r="K385" s="95">
        <f t="shared" si="71"/>
        <v>246</v>
      </c>
      <c r="L385">
        <f t="shared" si="72"/>
        <v>1</v>
      </c>
      <c r="M385">
        <f t="shared" si="73"/>
        <v>-245</v>
      </c>
    </row>
    <row r="386" spans="1:13" ht="39.6">
      <c r="A386" s="15" t="s">
        <v>171</v>
      </c>
      <c r="B386" s="15" t="s">
        <v>5045</v>
      </c>
      <c r="C386" s="97" t="str">
        <f t="shared" si="65"/>
        <v>CYP20225</v>
      </c>
      <c r="D386" s="97" t="str">
        <f t="shared" si="69"/>
        <v>Warning</v>
      </c>
      <c r="E386" s="1" t="s">
        <v>401</v>
      </c>
      <c r="F386" s="97">
        <f t="shared" si="66"/>
        <v>0</v>
      </c>
      <c r="G386" s="97">
        <f t="shared" si="67"/>
        <v>1</v>
      </c>
      <c r="H386" s="97">
        <f t="shared" si="68"/>
        <v>3</v>
      </c>
      <c r="I386">
        <f t="shared" ref="I386:I449" si="74">COUNTIF($C$2:$C$732,C386)</f>
        <v>1</v>
      </c>
      <c r="J386" t="str">
        <f t="shared" si="70"/>
        <v>&gt;</v>
      </c>
      <c r="K386" s="95">
        <f t="shared" si="71"/>
        <v>295</v>
      </c>
      <c r="L386">
        <f t="shared" si="72"/>
        <v>1</v>
      </c>
      <c r="M386">
        <f t="shared" si="73"/>
        <v>-294</v>
      </c>
    </row>
    <row r="387" spans="1:13" ht="39.6">
      <c r="A387" s="15" t="s">
        <v>171</v>
      </c>
      <c r="B387" s="15" t="s">
        <v>5045</v>
      </c>
      <c r="C387" s="97" t="str">
        <f t="shared" si="65"/>
        <v>CYP20226</v>
      </c>
      <c r="D387" s="97" t="str">
        <f t="shared" si="69"/>
        <v>Rejection</v>
      </c>
      <c r="E387" s="1" t="s">
        <v>525</v>
      </c>
      <c r="F387" s="97">
        <f t="shared" si="66"/>
        <v>1</v>
      </c>
      <c r="G387" s="97">
        <f t="shared" si="67"/>
        <v>0</v>
      </c>
      <c r="H387" s="97">
        <f t="shared" si="68"/>
        <v>3</v>
      </c>
      <c r="I387">
        <f t="shared" si="74"/>
        <v>1</v>
      </c>
      <c r="J387" t="str">
        <f t="shared" si="70"/>
        <v>&gt;</v>
      </c>
      <c r="K387" s="95">
        <f t="shared" si="71"/>
        <v>302</v>
      </c>
      <c r="L387">
        <f t="shared" si="72"/>
        <v>1</v>
      </c>
      <c r="M387">
        <f t="shared" si="73"/>
        <v>-301</v>
      </c>
    </row>
    <row r="388" spans="1:13" ht="26.4">
      <c r="A388" s="15" t="s">
        <v>4142</v>
      </c>
      <c r="B388" s="15" t="s">
        <v>5045</v>
      </c>
      <c r="C388" s="97" t="str">
        <f t="shared" si="65"/>
        <v>CYP20227</v>
      </c>
      <c r="D388" s="97" t="str">
        <f t="shared" si="69"/>
        <v>Rejection</v>
      </c>
      <c r="E388" s="1" t="s">
        <v>5394</v>
      </c>
      <c r="F388" s="97">
        <f t="shared" si="66"/>
        <v>1</v>
      </c>
      <c r="G388" s="97">
        <f t="shared" si="67"/>
        <v>0</v>
      </c>
      <c r="H388" s="97">
        <f t="shared" si="68"/>
        <v>4</v>
      </c>
      <c r="I388">
        <f t="shared" si="74"/>
        <v>1</v>
      </c>
      <c r="J388" t="str">
        <f t="shared" si="70"/>
        <v>&gt;</v>
      </c>
      <c r="K388" s="95">
        <f t="shared" si="71"/>
        <v>244</v>
      </c>
      <c r="L388">
        <f t="shared" si="72"/>
        <v>1</v>
      </c>
      <c r="M388">
        <f t="shared" si="73"/>
        <v>-243</v>
      </c>
    </row>
    <row r="389" spans="1:13" ht="39.6">
      <c r="A389" s="15" t="s">
        <v>4142</v>
      </c>
      <c r="B389" s="15" t="s">
        <v>5045</v>
      </c>
      <c r="C389" s="97" t="str">
        <f t="shared" si="65"/>
        <v>CYP20228</v>
      </c>
      <c r="D389" s="97" t="str">
        <f t="shared" si="69"/>
        <v>Warning</v>
      </c>
      <c r="E389" s="1" t="s">
        <v>5395</v>
      </c>
      <c r="F389" s="97">
        <f t="shared" si="66"/>
        <v>0</v>
      </c>
      <c r="G389" s="97">
        <f t="shared" si="67"/>
        <v>1</v>
      </c>
      <c r="H389" s="97">
        <f t="shared" si="68"/>
        <v>4</v>
      </c>
      <c r="I389">
        <f t="shared" si="74"/>
        <v>1</v>
      </c>
      <c r="J389" t="str">
        <f t="shared" si="70"/>
        <v>&gt;</v>
      </c>
      <c r="K389" s="95">
        <f t="shared" si="71"/>
        <v>259</v>
      </c>
      <c r="L389">
        <f t="shared" si="72"/>
        <v>1</v>
      </c>
      <c r="M389">
        <f t="shared" si="73"/>
        <v>-258</v>
      </c>
    </row>
    <row r="390" spans="1:13" ht="26.4">
      <c r="A390" s="15" t="s">
        <v>178</v>
      </c>
      <c r="B390" s="15" t="s">
        <v>5045</v>
      </c>
      <c r="C390" s="97" t="str">
        <f t="shared" si="65"/>
        <v>CYP20229</v>
      </c>
      <c r="D390" s="97" t="str">
        <f t="shared" si="69"/>
        <v>Rejection</v>
      </c>
      <c r="E390" s="1" t="s">
        <v>411</v>
      </c>
      <c r="F390" s="97">
        <f t="shared" si="66"/>
        <v>1</v>
      </c>
      <c r="G390" s="97">
        <f t="shared" si="67"/>
        <v>0</v>
      </c>
      <c r="H390" s="97">
        <f t="shared" si="68"/>
        <v>3</v>
      </c>
      <c r="I390">
        <f t="shared" si="74"/>
        <v>1</v>
      </c>
      <c r="J390" t="str">
        <f t="shared" si="70"/>
        <v>&gt;</v>
      </c>
      <c r="K390" s="95">
        <f t="shared" si="71"/>
        <v>250</v>
      </c>
      <c r="L390">
        <f t="shared" si="72"/>
        <v>1</v>
      </c>
      <c r="M390">
        <f t="shared" si="73"/>
        <v>-249</v>
      </c>
    </row>
    <row r="391" spans="1:13" ht="39.6">
      <c r="A391" s="15" t="s">
        <v>178</v>
      </c>
      <c r="B391" s="15" t="s">
        <v>5045</v>
      </c>
      <c r="C391" s="97" t="str">
        <f t="shared" si="65"/>
        <v>CYP20230</v>
      </c>
      <c r="D391" s="97" t="str">
        <f t="shared" si="69"/>
        <v>Warning</v>
      </c>
      <c r="E391" s="1" t="s">
        <v>413</v>
      </c>
      <c r="F391" s="97">
        <f t="shared" si="66"/>
        <v>0</v>
      </c>
      <c r="G391" s="97">
        <f t="shared" si="67"/>
        <v>1</v>
      </c>
      <c r="H391" s="97">
        <f t="shared" si="68"/>
        <v>3</v>
      </c>
      <c r="I391">
        <f t="shared" si="74"/>
        <v>1</v>
      </c>
      <c r="J391" t="str">
        <f t="shared" si="70"/>
        <v>&gt;</v>
      </c>
    </row>
    <row r="392" spans="1:13" ht="39.6">
      <c r="A392" s="15" t="s">
        <v>178</v>
      </c>
      <c r="B392" s="15" t="s">
        <v>5045</v>
      </c>
      <c r="C392" s="97" t="str">
        <f t="shared" si="65"/>
        <v>CYP20231</v>
      </c>
      <c r="D392" s="97" t="str">
        <f t="shared" si="69"/>
        <v>Rejection</v>
      </c>
      <c r="E392" s="1" t="s">
        <v>415</v>
      </c>
      <c r="F392" s="97">
        <f t="shared" si="66"/>
        <v>1</v>
      </c>
      <c r="G392" s="97">
        <f t="shared" si="67"/>
        <v>0</v>
      </c>
      <c r="H392" s="97">
        <f t="shared" si="68"/>
        <v>3</v>
      </c>
      <c r="I392">
        <f t="shared" si="74"/>
        <v>1</v>
      </c>
      <c r="J392" t="str">
        <f t="shared" si="70"/>
        <v>&gt;</v>
      </c>
      <c r="K392" s="95">
        <f>LEN(E392)</f>
        <v>310</v>
      </c>
      <c r="L392">
        <f>LEN(J392)</f>
        <v>1</v>
      </c>
      <c r="M392">
        <f>L392-K392</f>
        <v>-309</v>
      </c>
    </row>
    <row r="393" spans="1:13" ht="26.4">
      <c r="A393" s="15" t="s">
        <v>416</v>
      </c>
      <c r="B393" s="15" t="s">
        <v>5045</v>
      </c>
      <c r="C393" s="97" t="str">
        <f t="shared" si="65"/>
        <v>CYP20232</v>
      </c>
      <c r="D393" s="97" t="str">
        <f t="shared" si="69"/>
        <v>Rejection</v>
      </c>
      <c r="E393" s="1" t="s">
        <v>5396</v>
      </c>
      <c r="F393" s="97">
        <f t="shared" si="66"/>
        <v>1</v>
      </c>
      <c r="G393" s="97">
        <f t="shared" si="67"/>
        <v>0</v>
      </c>
      <c r="H393" s="97">
        <f t="shared" si="68"/>
        <v>4</v>
      </c>
      <c r="I393">
        <f t="shared" si="74"/>
        <v>1</v>
      </c>
      <c r="J393" t="str">
        <f t="shared" si="70"/>
        <v>&gt;</v>
      </c>
      <c r="K393" s="95">
        <f>LEN(E393)</f>
        <v>248</v>
      </c>
      <c r="L393">
        <f>LEN(J393)</f>
        <v>1</v>
      </c>
      <c r="M393">
        <f>L393-K393</f>
        <v>-247</v>
      </c>
    </row>
    <row r="394" spans="1:13" ht="39.6">
      <c r="A394" s="15" t="s">
        <v>416</v>
      </c>
      <c r="B394" s="15" t="s">
        <v>5045</v>
      </c>
      <c r="C394" s="97" t="str">
        <f t="shared" si="65"/>
        <v>CYP20233</v>
      </c>
      <c r="D394" s="97" t="str">
        <f t="shared" si="69"/>
        <v>Warning</v>
      </c>
      <c r="E394" s="1" t="s">
        <v>419</v>
      </c>
      <c r="F394" s="97">
        <f t="shared" si="66"/>
        <v>0</v>
      </c>
      <c r="G394" s="97">
        <f t="shared" si="67"/>
        <v>1</v>
      </c>
      <c r="H394" s="97">
        <f t="shared" si="68"/>
        <v>4</v>
      </c>
      <c r="I394">
        <f t="shared" si="74"/>
        <v>1</v>
      </c>
      <c r="J394" t="str">
        <f t="shared" si="70"/>
        <v>&gt;</v>
      </c>
      <c r="K394" s="95">
        <f>LEN(E394)</f>
        <v>284</v>
      </c>
      <c r="L394">
        <f>LEN(J394)</f>
        <v>1</v>
      </c>
      <c r="M394">
        <f>L394-K394</f>
        <v>-283</v>
      </c>
    </row>
    <row r="395" spans="1:13" ht="52.8">
      <c r="A395" s="15" t="s">
        <v>406</v>
      </c>
      <c r="B395" s="15" t="s">
        <v>5045</v>
      </c>
      <c r="C395" s="97" t="str">
        <f t="shared" si="65"/>
        <v>CYP20234</v>
      </c>
      <c r="D395" s="97" t="s">
        <v>5123</v>
      </c>
      <c r="E395" s="57" t="s">
        <v>425</v>
      </c>
      <c r="F395" s="97">
        <f t="shared" si="66"/>
        <v>1</v>
      </c>
      <c r="G395" s="97">
        <f t="shared" si="67"/>
        <v>0</v>
      </c>
      <c r="H395" s="97"/>
      <c r="I395">
        <f t="shared" si="74"/>
        <v>1</v>
      </c>
      <c r="J395" t="str">
        <f t="shared" si="70"/>
        <v>&gt;</v>
      </c>
    </row>
    <row r="396" spans="1:13" ht="39.6">
      <c r="A396" s="15" t="s">
        <v>4142</v>
      </c>
      <c r="B396" s="15" t="s">
        <v>5045</v>
      </c>
      <c r="C396" s="97" t="str">
        <f t="shared" si="65"/>
        <v>CYP20235</v>
      </c>
      <c r="D396" s="97" t="s">
        <v>5123</v>
      </c>
      <c r="E396" s="1" t="s">
        <v>5397</v>
      </c>
      <c r="F396" s="97">
        <f t="shared" si="66"/>
        <v>1</v>
      </c>
      <c r="G396" s="97">
        <f t="shared" si="67"/>
        <v>0</v>
      </c>
      <c r="H396" s="97">
        <f>COUNTIF($A$2:$A$726,A396)</f>
        <v>4</v>
      </c>
      <c r="I396">
        <f t="shared" si="74"/>
        <v>1</v>
      </c>
      <c r="J396" t="str">
        <f t="shared" si="70"/>
        <v>&gt;</v>
      </c>
    </row>
    <row r="397" spans="1:13" ht="52.8">
      <c r="A397" s="15" t="s">
        <v>416</v>
      </c>
      <c r="B397" s="15" t="s">
        <v>5045</v>
      </c>
      <c r="C397" s="97" t="str">
        <f t="shared" si="65"/>
        <v>CYP20236</v>
      </c>
      <c r="D397" s="97" t="s">
        <v>5123</v>
      </c>
      <c r="E397" s="1" t="s">
        <v>421</v>
      </c>
      <c r="F397" s="97">
        <f t="shared" si="66"/>
        <v>1</v>
      </c>
      <c r="G397" s="97">
        <f t="shared" si="67"/>
        <v>0</v>
      </c>
      <c r="H397" s="97"/>
      <c r="I397">
        <f t="shared" si="74"/>
        <v>1</v>
      </c>
      <c r="J397" t="str">
        <f t="shared" si="70"/>
        <v>&gt;</v>
      </c>
    </row>
    <row r="398" spans="1:13" ht="39.6">
      <c r="A398" s="15" t="s">
        <v>5379</v>
      </c>
      <c r="B398" s="15" t="s">
        <v>65</v>
      </c>
      <c r="C398" s="97" t="str">
        <f t="shared" si="65"/>
        <v>CYP20237</v>
      </c>
      <c r="D398" s="97" t="str">
        <f t="shared" ref="D398:D429" si="75">IF(F398=1,"Rejection",IF(G398=1,"Warning","?"))</f>
        <v>Warning</v>
      </c>
      <c r="E398" s="1" t="s">
        <v>5398</v>
      </c>
      <c r="F398" s="97">
        <f t="shared" si="66"/>
        <v>0</v>
      </c>
      <c r="G398" s="97">
        <f t="shared" si="67"/>
        <v>1</v>
      </c>
      <c r="H398" s="97"/>
      <c r="I398">
        <f t="shared" si="74"/>
        <v>1</v>
      </c>
      <c r="J398" t="str">
        <f t="shared" si="70"/>
        <v>&gt;</v>
      </c>
    </row>
    <row r="399" spans="1:13" ht="26.4">
      <c r="A399" s="15" t="s">
        <v>4158</v>
      </c>
      <c r="B399" s="15" t="s">
        <v>5045</v>
      </c>
      <c r="C399" s="97" t="str">
        <f t="shared" si="65"/>
        <v>CYP20238</v>
      </c>
      <c r="D399" s="97" t="str">
        <f t="shared" si="75"/>
        <v>Warning</v>
      </c>
      <c r="E399" s="57" t="s">
        <v>5399</v>
      </c>
      <c r="F399" s="97">
        <f t="shared" si="66"/>
        <v>0</v>
      </c>
      <c r="G399" s="97">
        <f t="shared" si="67"/>
        <v>1</v>
      </c>
      <c r="H399" s="97">
        <f t="shared" ref="H399:H416" si="76">COUNTIF($A$2:$A$726,A399)</f>
        <v>2</v>
      </c>
      <c r="I399">
        <f t="shared" si="74"/>
        <v>1</v>
      </c>
      <c r="J399" t="str">
        <f t="shared" si="70"/>
        <v>&gt;</v>
      </c>
    </row>
    <row r="400" spans="1:13" ht="39.6">
      <c r="A400" s="15" t="s">
        <v>406</v>
      </c>
      <c r="B400" s="15" t="s">
        <v>5045</v>
      </c>
      <c r="C400" s="97" t="str">
        <f t="shared" si="65"/>
        <v>CYP20239</v>
      </c>
      <c r="D400" s="97" t="str">
        <f t="shared" si="75"/>
        <v>Rejection</v>
      </c>
      <c r="E400" s="54" t="s">
        <v>427</v>
      </c>
      <c r="F400" s="97">
        <f t="shared" si="66"/>
        <v>1</v>
      </c>
      <c r="G400" s="97">
        <f t="shared" si="67"/>
        <v>0</v>
      </c>
      <c r="H400" s="97">
        <f t="shared" si="76"/>
        <v>4</v>
      </c>
      <c r="I400">
        <f t="shared" si="74"/>
        <v>1</v>
      </c>
      <c r="J400" t="str">
        <f t="shared" si="70"/>
        <v>&gt;</v>
      </c>
    </row>
    <row r="401" spans="1:10" ht="39.6">
      <c r="A401" s="15" t="s">
        <v>4142</v>
      </c>
      <c r="B401" s="15" t="s">
        <v>5045</v>
      </c>
      <c r="C401" s="97" t="str">
        <f t="shared" si="65"/>
        <v>CYP20240</v>
      </c>
      <c r="D401" s="97" t="str">
        <f t="shared" si="75"/>
        <v>Rejection</v>
      </c>
      <c r="E401" s="54" t="s">
        <v>5400</v>
      </c>
      <c r="F401" s="97">
        <f t="shared" si="66"/>
        <v>1</v>
      </c>
      <c r="G401" s="97">
        <f t="shared" si="67"/>
        <v>0</v>
      </c>
      <c r="H401" s="97">
        <f t="shared" si="76"/>
        <v>4</v>
      </c>
      <c r="I401">
        <f t="shared" si="74"/>
        <v>1</v>
      </c>
      <c r="J401" t="str">
        <f t="shared" si="70"/>
        <v>&gt;</v>
      </c>
    </row>
    <row r="402" spans="1:10" ht="39.6">
      <c r="A402" s="15" t="s">
        <v>416</v>
      </c>
      <c r="B402" s="15" t="s">
        <v>5045</v>
      </c>
      <c r="C402" s="97" t="str">
        <f t="shared" si="65"/>
        <v>CYP20241</v>
      </c>
      <c r="D402" s="97" t="str">
        <f t="shared" si="75"/>
        <v>Rejection</v>
      </c>
      <c r="E402" s="54" t="s">
        <v>423</v>
      </c>
      <c r="F402" s="97">
        <f t="shared" si="66"/>
        <v>1</v>
      </c>
      <c r="G402" s="97">
        <f t="shared" si="67"/>
        <v>0</v>
      </c>
      <c r="H402" s="97">
        <f t="shared" si="76"/>
        <v>4</v>
      </c>
      <c r="I402">
        <f t="shared" si="74"/>
        <v>1</v>
      </c>
      <c r="J402" t="str">
        <f t="shared" si="70"/>
        <v>&gt;</v>
      </c>
    </row>
    <row r="403" spans="1:10">
      <c r="A403" s="15" t="s">
        <v>4184</v>
      </c>
      <c r="B403" s="15" t="s">
        <v>5045</v>
      </c>
      <c r="C403" s="97" t="str">
        <f t="shared" si="65"/>
        <v>CYP30101</v>
      </c>
      <c r="D403" s="97" t="str">
        <f t="shared" si="75"/>
        <v>Rejection</v>
      </c>
      <c r="E403" s="54" t="s">
        <v>5401</v>
      </c>
      <c r="F403" s="97">
        <f t="shared" si="66"/>
        <v>1</v>
      </c>
      <c r="G403" s="97">
        <f t="shared" si="67"/>
        <v>0</v>
      </c>
      <c r="H403" s="97">
        <f t="shared" si="76"/>
        <v>2</v>
      </c>
      <c r="I403">
        <f t="shared" si="74"/>
        <v>1</v>
      </c>
      <c r="J403" t="str">
        <f t="shared" si="70"/>
        <v>.</v>
      </c>
    </row>
    <row r="404" spans="1:10">
      <c r="A404" s="15" t="s">
        <v>4184</v>
      </c>
      <c r="B404" s="15" t="s">
        <v>5045</v>
      </c>
      <c r="C404" s="97" t="str">
        <f t="shared" si="65"/>
        <v>CYP30102</v>
      </c>
      <c r="D404" s="97" t="str">
        <f t="shared" si="75"/>
        <v>Rejection</v>
      </c>
      <c r="E404" s="57" t="s">
        <v>5402</v>
      </c>
      <c r="F404" s="97">
        <f t="shared" si="66"/>
        <v>1</v>
      </c>
      <c r="G404" s="97">
        <f t="shared" si="67"/>
        <v>0</v>
      </c>
      <c r="H404" s="97">
        <f t="shared" si="76"/>
        <v>2</v>
      </c>
      <c r="I404">
        <f t="shared" si="74"/>
        <v>1</v>
      </c>
      <c r="J404" t="str">
        <f t="shared" si="70"/>
        <v>&gt;</v>
      </c>
    </row>
    <row r="405" spans="1:10">
      <c r="A405" s="15" t="s">
        <v>4188</v>
      </c>
      <c r="B405" s="15" t="s">
        <v>5045</v>
      </c>
      <c r="C405" s="97" t="str">
        <f t="shared" si="65"/>
        <v>CYP30103</v>
      </c>
      <c r="D405" s="97" t="str">
        <f t="shared" si="75"/>
        <v>Rejection</v>
      </c>
      <c r="E405" s="54" t="s">
        <v>5403</v>
      </c>
      <c r="F405" s="97">
        <f t="shared" si="66"/>
        <v>1</v>
      </c>
      <c r="G405" s="97">
        <f t="shared" si="67"/>
        <v>0</v>
      </c>
      <c r="H405" s="97">
        <f t="shared" si="76"/>
        <v>4</v>
      </c>
      <c r="I405">
        <f t="shared" si="74"/>
        <v>1</v>
      </c>
      <c r="J405" t="str">
        <f t="shared" si="70"/>
        <v>&gt;</v>
      </c>
    </row>
    <row r="406" spans="1:10">
      <c r="A406" s="15" t="s">
        <v>4188</v>
      </c>
      <c r="B406" s="15" t="s">
        <v>5045</v>
      </c>
      <c r="C406" s="97" t="str">
        <f t="shared" ref="C406:C469" si="77">LEFT(E406,8)</f>
        <v>CYP30104</v>
      </c>
      <c r="D406" s="97" t="str">
        <f t="shared" si="75"/>
        <v>Rejection</v>
      </c>
      <c r="E406" s="54" t="s">
        <v>5404</v>
      </c>
      <c r="F406" s="97">
        <f t="shared" si="66"/>
        <v>1</v>
      </c>
      <c r="G406" s="97">
        <f t="shared" si="67"/>
        <v>0</v>
      </c>
      <c r="H406" s="97">
        <f t="shared" si="76"/>
        <v>4</v>
      </c>
      <c r="I406">
        <f t="shared" si="74"/>
        <v>1</v>
      </c>
      <c r="J406" t="str">
        <f t="shared" si="70"/>
        <v>&gt;</v>
      </c>
    </row>
    <row r="407" spans="1:10" ht="26.4">
      <c r="A407" s="15" t="s">
        <v>4193</v>
      </c>
      <c r="B407" s="15" t="s">
        <v>5045</v>
      </c>
      <c r="C407" s="97" t="str">
        <f t="shared" si="77"/>
        <v>CYP30105</v>
      </c>
      <c r="D407" s="97" t="str">
        <f t="shared" si="75"/>
        <v>Rejection</v>
      </c>
      <c r="E407" s="57" t="s">
        <v>5405</v>
      </c>
      <c r="F407" s="97">
        <f t="shared" si="66"/>
        <v>1</v>
      </c>
      <c r="G407" s="97">
        <f t="shared" si="67"/>
        <v>0</v>
      </c>
      <c r="H407" s="97">
        <f t="shared" si="76"/>
        <v>3</v>
      </c>
      <c r="I407">
        <f t="shared" si="74"/>
        <v>1</v>
      </c>
      <c r="J407" t="str">
        <f t="shared" si="70"/>
        <v>&gt;</v>
      </c>
    </row>
    <row r="408" spans="1:10" ht="26.4">
      <c r="A408" s="15" t="s">
        <v>4193</v>
      </c>
      <c r="B408" s="15" t="s">
        <v>5045</v>
      </c>
      <c r="C408" s="97" t="str">
        <f t="shared" si="77"/>
        <v>CYP30106</v>
      </c>
      <c r="D408" s="97" t="str">
        <f t="shared" si="75"/>
        <v>Warning</v>
      </c>
      <c r="E408" s="57" t="s">
        <v>5406</v>
      </c>
      <c r="F408" s="97">
        <f t="shared" si="66"/>
        <v>0</v>
      </c>
      <c r="G408" s="97">
        <f t="shared" si="67"/>
        <v>1</v>
      </c>
      <c r="H408" s="97">
        <f t="shared" si="76"/>
        <v>3</v>
      </c>
      <c r="I408">
        <f t="shared" si="74"/>
        <v>1</v>
      </c>
      <c r="J408" t="str">
        <f t="shared" si="70"/>
        <v>&gt;</v>
      </c>
    </row>
    <row r="409" spans="1:10">
      <c r="A409" s="15" t="s">
        <v>4194</v>
      </c>
      <c r="B409" s="15" t="s">
        <v>5045</v>
      </c>
      <c r="C409" s="97" t="str">
        <f t="shared" si="77"/>
        <v>CYP30107</v>
      </c>
      <c r="D409" s="97" t="str">
        <f t="shared" si="75"/>
        <v>Rejection</v>
      </c>
      <c r="E409" s="54" t="s">
        <v>5407</v>
      </c>
      <c r="F409" s="97">
        <f t="shared" si="66"/>
        <v>1</v>
      </c>
      <c r="G409" s="97">
        <f t="shared" si="67"/>
        <v>0</v>
      </c>
      <c r="H409" s="97">
        <f t="shared" si="76"/>
        <v>1</v>
      </c>
      <c r="I409">
        <f t="shared" si="74"/>
        <v>1</v>
      </c>
      <c r="J409" t="str">
        <f t="shared" si="70"/>
        <v>&gt;</v>
      </c>
    </row>
    <row r="410" spans="1:10">
      <c r="A410" s="15" t="s">
        <v>4198</v>
      </c>
      <c r="B410" s="15" t="s">
        <v>5045</v>
      </c>
      <c r="C410" s="97" t="str">
        <f t="shared" si="77"/>
        <v>CYP30108</v>
      </c>
      <c r="D410" s="97" t="str">
        <f t="shared" si="75"/>
        <v>Rejection</v>
      </c>
      <c r="E410" s="54" t="s">
        <v>5408</v>
      </c>
      <c r="F410" s="97">
        <f t="shared" si="66"/>
        <v>1</v>
      </c>
      <c r="G410" s="97">
        <f t="shared" si="67"/>
        <v>0</v>
      </c>
      <c r="H410" s="97">
        <f t="shared" si="76"/>
        <v>2</v>
      </c>
      <c r="I410">
        <f t="shared" si="74"/>
        <v>1</v>
      </c>
      <c r="J410" t="str">
        <f t="shared" si="70"/>
        <v>&gt;</v>
      </c>
    </row>
    <row r="411" spans="1:10" ht="26.4">
      <c r="A411" s="15" t="s">
        <v>4198</v>
      </c>
      <c r="B411" s="15" t="s">
        <v>5045</v>
      </c>
      <c r="C411" s="97" t="str">
        <f t="shared" si="77"/>
        <v>CYP30109</v>
      </c>
      <c r="D411" s="97" t="str">
        <f t="shared" si="75"/>
        <v>Warning</v>
      </c>
      <c r="E411" s="57" t="s">
        <v>5409</v>
      </c>
      <c r="F411" s="97">
        <f t="shared" si="66"/>
        <v>0</v>
      </c>
      <c r="G411" s="97">
        <f t="shared" si="67"/>
        <v>1</v>
      </c>
      <c r="H411" s="97">
        <f t="shared" si="76"/>
        <v>2</v>
      </c>
      <c r="I411">
        <f t="shared" si="74"/>
        <v>1</v>
      </c>
      <c r="J411" t="str">
        <f t="shared" si="70"/>
        <v>&gt;</v>
      </c>
    </row>
    <row r="412" spans="1:10">
      <c r="A412" s="15" t="s">
        <v>4209</v>
      </c>
      <c r="B412" s="15" t="s">
        <v>5045</v>
      </c>
      <c r="C412" s="97" t="str">
        <f t="shared" si="77"/>
        <v>CYP30110</v>
      </c>
      <c r="D412" s="97" t="str">
        <f t="shared" si="75"/>
        <v>Rejection</v>
      </c>
      <c r="E412" s="54" t="s">
        <v>5410</v>
      </c>
      <c r="F412" s="97">
        <f t="shared" si="66"/>
        <v>1</v>
      </c>
      <c r="G412" s="97">
        <f t="shared" si="67"/>
        <v>0</v>
      </c>
      <c r="H412" s="97">
        <f t="shared" si="76"/>
        <v>1</v>
      </c>
      <c r="I412">
        <f t="shared" si="74"/>
        <v>1</v>
      </c>
      <c r="J412" t="str">
        <f t="shared" si="70"/>
        <v>&gt;</v>
      </c>
    </row>
    <row r="413" spans="1:10">
      <c r="A413" s="15" t="s">
        <v>217</v>
      </c>
      <c r="B413" s="15" t="s">
        <v>5045</v>
      </c>
      <c r="C413" s="97" t="str">
        <f t="shared" si="77"/>
        <v>CYP30111</v>
      </c>
      <c r="D413" s="97" t="str">
        <f t="shared" si="75"/>
        <v>Rejection</v>
      </c>
      <c r="E413" s="54" t="s">
        <v>5411</v>
      </c>
      <c r="F413" s="97">
        <f t="shared" si="66"/>
        <v>1</v>
      </c>
      <c r="G413" s="97">
        <f t="shared" si="67"/>
        <v>0</v>
      </c>
      <c r="H413" s="97">
        <f t="shared" si="76"/>
        <v>2</v>
      </c>
      <c r="I413">
        <f t="shared" si="74"/>
        <v>1</v>
      </c>
      <c r="J413" t="str">
        <f t="shared" si="70"/>
        <v>&gt;</v>
      </c>
    </row>
    <row r="414" spans="1:10" ht="26.4">
      <c r="A414" s="15" t="s">
        <v>217</v>
      </c>
      <c r="B414" s="15" t="s">
        <v>5045</v>
      </c>
      <c r="C414" s="97" t="str">
        <f t="shared" si="77"/>
        <v>CYP30112</v>
      </c>
      <c r="D414" s="97" t="str">
        <f t="shared" si="75"/>
        <v>Warning</v>
      </c>
      <c r="E414" s="57" t="s">
        <v>5412</v>
      </c>
      <c r="F414" s="97">
        <f t="shared" si="66"/>
        <v>0</v>
      </c>
      <c r="G414" s="97">
        <f t="shared" si="67"/>
        <v>1</v>
      </c>
      <c r="H414" s="97">
        <f t="shared" si="76"/>
        <v>2</v>
      </c>
      <c r="I414">
        <f t="shared" si="74"/>
        <v>1</v>
      </c>
      <c r="J414" t="str">
        <f t="shared" si="70"/>
        <v>&gt;</v>
      </c>
    </row>
    <row r="415" spans="1:10">
      <c r="A415" s="15" t="s">
        <v>4218</v>
      </c>
      <c r="B415" s="15" t="s">
        <v>5045</v>
      </c>
      <c r="C415" s="97" t="str">
        <f t="shared" si="77"/>
        <v>CYP30113</v>
      </c>
      <c r="D415" s="97" t="str">
        <f t="shared" si="75"/>
        <v>Rejection</v>
      </c>
      <c r="E415" s="54" t="s">
        <v>5413</v>
      </c>
      <c r="F415" s="97">
        <f t="shared" si="66"/>
        <v>1</v>
      </c>
      <c r="G415" s="97">
        <f t="shared" si="67"/>
        <v>0</v>
      </c>
      <c r="H415" s="97">
        <f t="shared" si="76"/>
        <v>2</v>
      </c>
      <c r="I415">
        <f t="shared" si="74"/>
        <v>1</v>
      </c>
      <c r="J415" t="str">
        <f t="shared" si="70"/>
        <v>&gt;</v>
      </c>
    </row>
    <row r="416" spans="1:10" ht="26.4">
      <c r="A416" s="15" t="s">
        <v>4218</v>
      </c>
      <c r="B416" s="15" t="s">
        <v>5045</v>
      </c>
      <c r="C416" s="97" t="str">
        <f t="shared" si="77"/>
        <v>CYP30114</v>
      </c>
      <c r="D416" s="97" t="str">
        <f t="shared" si="75"/>
        <v>Warning</v>
      </c>
      <c r="E416" s="57" t="s">
        <v>5414</v>
      </c>
      <c r="F416" s="97">
        <f t="shared" si="66"/>
        <v>0</v>
      </c>
      <c r="G416" s="97">
        <f t="shared" si="67"/>
        <v>1</v>
      </c>
      <c r="H416" s="97">
        <f t="shared" si="76"/>
        <v>2</v>
      </c>
      <c r="I416">
        <f t="shared" si="74"/>
        <v>1</v>
      </c>
      <c r="J416" t="str">
        <f t="shared" si="70"/>
        <v>&gt;</v>
      </c>
    </row>
    <row r="417" spans="1:13">
      <c r="A417" t="s">
        <v>5415</v>
      </c>
      <c r="B417" s="15" t="s">
        <v>65</v>
      </c>
      <c r="C417" s="97" t="str">
        <f t="shared" si="77"/>
        <v>CYP30115</v>
      </c>
      <c r="D417" s="97" t="str">
        <f t="shared" si="75"/>
        <v>Rejection</v>
      </c>
      <c r="E417" s="57" t="s">
        <v>5416</v>
      </c>
      <c r="F417" s="97">
        <f t="shared" si="66"/>
        <v>1</v>
      </c>
      <c r="G417" s="97">
        <f t="shared" si="67"/>
        <v>0</v>
      </c>
      <c r="H417" s="97"/>
      <c r="I417">
        <f t="shared" si="74"/>
        <v>1</v>
      </c>
      <c r="J417" t="str">
        <f t="shared" si="70"/>
        <v>&gt;</v>
      </c>
    </row>
    <row r="418" spans="1:13">
      <c r="A418" s="15" t="s">
        <v>197</v>
      </c>
      <c r="B418" s="15" t="s">
        <v>5045</v>
      </c>
      <c r="C418" s="97" t="str">
        <f t="shared" si="77"/>
        <v>CYP30117</v>
      </c>
      <c r="D418" s="97" t="str">
        <f t="shared" si="75"/>
        <v>Rejection</v>
      </c>
      <c r="E418" s="57" t="s">
        <v>385</v>
      </c>
      <c r="F418" s="97">
        <f t="shared" si="66"/>
        <v>1</v>
      </c>
      <c r="G418" s="97">
        <f t="shared" si="67"/>
        <v>0</v>
      </c>
      <c r="H418" s="97">
        <f t="shared" ref="H418:H481" si="78">COUNTIF($A$2:$A$726,A418)</f>
        <v>1</v>
      </c>
      <c r="I418">
        <f t="shared" si="74"/>
        <v>1</v>
      </c>
      <c r="J418" t="str">
        <f t="shared" si="70"/>
        <v>&gt;</v>
      </c>
    </row>
    <row r="419" spans="1:13">
      <c r="A419" s="15" t="s">
        <v>4219</v>
      </c>
      <c r="B419" s="15" t="s">
        <v>5045</v>
      </c>
      <c r="C419" s="97" t="str">
        <f t="shared" si="77"/>
        <v>CYP30118</v>
      </c>
      <c r="D419" s="97" t="str">
        <f t="shared" si="75"/>
        <v>Rejection</v>
      </c>
      <c r="E419" s="57" t="s">
        <v>5417</v>
      </c>
      <c r="F419" s="97">
        <f t="shared" si="66"/>
        <v>1</v>
      </c>
      <c r="G419" s="97">
        <f t="shared" si="67"/>
        <v>0</v>
      </c>
      <c r="H419" s="97">
        <f t="shared" si="78"/>
        <v>1</v>
      </c>
      <c r="I419">
        <f t="shared" si="74"/>
        <v>1</v>
      </c>
      <c r="J419" t="str">
        <f t="shared" si="70"/>
        <v>&gt;</v>
      </c>
    </row>
    <row r="420" spans="1:13">
      <c r="A420" s="15" t="s">
        <v>4193</v>
      </c>
      <c r="B420" s="15" t="s">
        <v>5045</v>
      </c>
      <c r="C420" s="97" t="str">
        <f t="shared" si="77"/>
        <v>CYP30120</v>
      </c>
      <c r="D420" s="97" t="str">
        <f t="shared" si="75"/>
        <v>Rejection</v>
      </c>
      <c r="E420" s="54" t="s">
        <v>5418</v>
      </c>
      <c r="F420" s="97">
        <f t="shared" si="66"/>
        <v>1</v>
      </c>
      <c r="G420" s="97">
        <f t="shared" si="67"/>
        <v>0</v>
      </c>
      <c r="H420" s="97">
        <f t="shared" si="78"/>
        <v>3</v>
      </c>
      <c r="I420">
        <f t="shared" si="74"/>
        <v>1</v>
      </c>
      <c r="J420" t="str">
        <f t="shared" si="70"/>
        <v>&gt;</v>
      </c>
    </row>
    <row r="421" spans="1:13" ht="26.4">
      <c r="A421" t="s">
        <v>5415</v>
      </c>
      <c r="B421" s="15" t="s">
        <v>65</v>
      </c>
      <c r="C421" s="97" t="str">
        <f t="shared" si="77"/>
        <v>CYP30121</v>
      </c>
      <c r="D421" s="97" t="str">
        <f t="shared" si="75"/>
        <v>Warning</v>
      </c>
      <c r="E421" s="1" t="s">
        <v>5419</v>
      </c>
      <c r="F421" s="97">
        <f t="shared" si="66"/>
        <v>0</v>
      </c>
      <c r="G421" s="97">
        <f t="shared" si="67"/>
        <v>1</v>
      </c>
      <c r="H421" s="97">
        <f t="shared" si="78"/>
        <v>2</v>
      </c>
      <c r="I421">
        <f t="shared" si="74"/>
        <v>1</v>
      </c>
      <c r="J421" t="str">
        <f t="shared" si="70"/>
        <v>&gt;</v>
      </c>
      <c r="K421" s="95">
        <f>LEN(E421)</f>
        <v>179</v>
      </c>
      <c r="L421">
        <f>LEN(J421)</f>
        <v>1</v>
      </c>
      <c r="M421">
        <f>L421-K421</f>
        <v>-178</v>
      </c>
    </row>
    <row r="422" spans="1:13" ht="26.4">
      <c r="A422" s="15" t="s">
        <v>4188</v>
      </c>
      <c r="B422" s="15" t="s">
        <v>5045</v>
      </c>
      <c r="C422" s="97" t="str">
        <f t="shared" si="77"/>
        <v>CYP30122</v>
      </c>
      <c r="D422" s="97" t="str">
        <f t="shared" si="75"/>
        <v>Rejection</v>
      </c>
      <c r="E422" s="1" t="s">
        <v>5420</v>
      </c>
      <c r="F422" s="97">
        <f t="shared" si="66"/>
        <v>1</v>
      </c>
      <c r="G422" s="97">
        <f t="shared" si="67"/>
        <v>0</v>
      </c>
      <c r="H422" s="97">
        <f t="shared" si="78"/>
        <v>4</v>
      </c>
      <c r="I422">
        <f t="shared" si="74"/>
        <v>1</v>
      </c>
      <c r="J422" t="str">
        <f t="shared" si="70"/>
        <v>&gt;</v>
      </c>
      <c r="K422" s="95">
        <f>LEN(E422)</f>
        <v>151</v>
      </c>
      <c r="L422">
        <f>LEN(J422)</f>
        <v>1</v>
      </c>
      <c r="M422">
        <f>L422-K422</f>
        <v>-150</v>
      </c>
    </row>
    <row r="423" spans="1:13" ht="26.4">
      <c r="A423" s="15" t="s">
        <v>4188</v>
      </c>
      <c r="B423" s="15" t="s">
        <v>5045</v>
      </c>
      <c r="C423" s="97" t="str">
        <f t="shared" si="77"/>
        <v>CYP30123</v>
      </c>
      <c r="D423" s="97" t="str">
        <f t="shared" si="75"/>
        <v>Rejection</v>
      </c>
      <c r="E423" s="1" t="s">
        <v>5421</v>
      </c>
      <c r="F423" s="97">
        <f t="shared" si="66"/>
        <v>1</v>
      </c>
      <c r="G423" s="97">
        <f t="shared" si="67"/>
        <v>0</v>
      </c>
      <c r="H423" s="97">
        <f t="shared" si="78"/>
        <v>4</v>
      </c>
      <c r="I423">
        <f t="shared" si="74"/>
        <v>1</v>
      </c>
      <c r="J423" t="str">
        <f t="shared" si="70"/>
        <v>&gt;</v>
      </c>
      <c r="K423" s="95">
        <f>LEN(E423)</f>
        <v>154</v>
      </c>
      <c r="L423">
        <f>LEN(J423)</f>
        <v>1</v>
      </c>
      <c r="M423">
        <f>L423-K423</f>
        <v>-153</v>
      </c>
    </row>
    <row r="424" spans="1:13" ht="26.4">
      <c r="A424" s="15" t="s">
        <v>5422</v>
      </c>
      <c r="B424" s="15" t="s">
        <v>65</v>
      </c>
      <c r="C424" s="97" t="str">
        <f t="shared" si="77"/>
        <v>CYP40101</v>
      </c>
      <c r="D424" s="97" t="str">
        <f t="shared" si="75"/>
        <v>Rejection</v>
      </c>
      <c r="E424" s="57" t="s">
        <v>5423</v>
      </c>
      <c r="F424" s="97">
        <f t="shared" si="66"/>
        <v>1</v>
      </c>
      <c r="G424" s="97">
        <f t="shared" si="67"/>
        <v>0</v>
      </c>
      <c r="H424" s="97">
        <f t="shared" si="78"/>
        <v>4</v>
      </c>
      <c r="I424">
        <f t="shared" si="74"/>
        <v>1</v>
      </c>
      <c r="J424" t="str">
        <f t="shared" si="70"/>
        <v>&gt;</v>
      </c>
    </row>
    <row r="425" spans="1:13">
      <c r="A425" s="15" t="s">
        <v>4229</v>
      </c>
      <c r="B425" s="15" t="s">
        <v>5045</v>
      </c>
      <c r="C425" s="97" t="str">
        <f t="shared" si="77"/>
        <v>CYP40102</v>
      </c>
      <c r="D425" s="97" t="str">
        <f t="shared" si="75"/>
        <v>Rejection</v>
      </c>
      <c r="E425" s="57" t="s">
        <v>5424</v>
      </c>
      <c r="F425" s="97">
        <f t="shared" si="66"/>
        <v>1</v>
      </c>
      <c r="G425" s="97">
        <f t="shared" si="67"/>
        <v>0</v>
      </c>
      <c r="H425" s="97">
        <f t="shared" si="78"/>
        <v>2</v>
      </c>
      <c r="I425">
        <f t="shared" si="74"/>
        <v>1</v>
      </c>
      <c r="J425" t="str">
        <f t="shared" si="70"/>
        <v>.</v>
      </c>
    </row>
    <row r="426" spans="1:13">
      <c r="A426" s="15" t="s">
        <v>4229</v>
      </c>
      <c r="B426" s="15" t="s">
        <v>5045</v>
      </c>
      <c r="C426" s="97" t="str">
        <f t="shared" si="77"/>
        <v>CYP40103</v>
      </c>
      <c r="D426" s="97" t="str">
        <f t="shared" si="75"/>
        <v>Rejection</v>
      </c>
      <c r="E426" s="57" t="s">
        <v>5425</v>
      </c>
      <c r="F426" s="97">
        <f t="shared" si="66"/>
        <v>1</v>
      </c>
      <c r="G426" s="97">
        <f t="shared" si="67"/>
        <v>0</v>
      </c>
      <c r="H426" s="97">
        <f t="shared" si="78"/>
        <v>2</v>
      </c>
      <c r="I426">
        <f t="shared" si="74"/>
        <v>1</v>
      </c>
      <c r="J426" t="str">
        <f t="shared" si="70"/>
        <v>&gt;</v>
      </c>
    </row>
    <row r="427" spans="1:13">
      <c r="A427" s="15" t="s">
        <v>4230</v>
      </c>
      <c r="B427" s="15" t="s">
        <v>5045</v>
      </c>
      <c r="C427" s="97" t="str">
        <f t="shared" si="77"/>
        <v>CYP40104</v>
      </c>
      <c r="D427" s="97" t="str">
        <f t="shared" si="75"/>
        <v>Rejection</v>
      </c>
      <c r="E427" s="57" t="s">
        <v>5426</v>
      </c>
      <c r="F427" s="97">
        <f t="shared" ref="F427:F490" si="79">(LEN(E427)-LEN(SUBSTITUTE(E427,"rejected","")))/8</f>
        <v>1</v>
      </c>
      <c r="G427" s="97">
        <f t="shared" ref="G427:G490" si="80">(LEN(E427)-LEN(SUBSTITUTE(E427,"Warning","")))/7</f>
        <v>0</v>
      </c>
      <c r="H427" s="97">
        <f t="shared" si="78"/>
        <v>3</v>
      </c>
      <c r="I427">
        <f t="shared" si="74"/>
        <v>1</v>
      </c>
      <c r="J427" t="str">
        <f t="shared" si="70"/>
        <v>&gt;</v>
      </c>
    </row>
    <row r="428" spans="1:13">
      <c r="A428" s="15" t="s">
        <v>4230</v>
      </c>
      <c r="B428" s="15" t="s">
        <v>5045</v>
      </c>
      <c r="C428" s="97" t="str">
        <f t="shared" si="77"/>
        <v>CYP40105</v>
      </c>
      <c r="D428" s="97" t="str">
        <f t="shared" si="75"/>
        <v>Rejection</v>
      </c>
      <c r="E428" s="54" t="s">
        <v>5427</v>
      </c>
      <c r="F428" s="97">
        <f t="shared" si="79"/>
        <v>1</v>
      </c>
      <c r="G428" s="97">
        <f t="shared" si="80"/>
        <v>0</v>
      </c>
      <c r="H428" s="97">
        <f t="shared" si="78"/>
        <v>3</v>
      </c>
      <c r="I428">
        <f t="shared" si="74"/>
        <v>1</v>
      </c>
      <c r="J428" t="str">
        <f t="shared" si="70"/>
        <v>&gt;</v>
      </c>
    </row>
    <row r="429" spans="1:13" ht="26.4">
      <c r="A429" s="15" t="s">
        <v>4230</v>
      </c>
      <c r="B429" s="15" t="s">
        <v>5045</v>
      </c>
      <c r="C429" s="97" t="str">
        <f t="shared" si="77"/>
        <v>CYP40106</v>
      </c>
      <c r="D429" s="97" t="str">
        <f t="shared" si="75"/>
        <v>Warning</v>
      </c>
      <c r="E429" s="57" t="s">
        <v>5428</v>
      </c>
      <c r="F429" s="97">
        <f t="shared" si="79"/>
        <v>0</v>
      </c>
      <c r="G429" s="97">
        <f t="shared" si="80"/>
        <v>1</v>
      </c>
      <c r="H429" s="97">
        <f t="shared" si="78"/>
        <v>3</v>
      </c>
      <c r="I429">
        <f t="shared" si="74"/>
        <v>1</v>
      </c>
      <c r="J429" t="str">
        <f t="shared" si="70"/>
        <v>&gt;</v>
      </c>
    </row>
    <row r="430" spans="1:13" ht="26.4">
      <c r="A430" s="15" t="s">
        <v>5422</v>
      </c>
      <c r="B430" s="15" t="s">
        <v>65</v>
      </c>
      <c r="C430" s="97" t="str">
        <f t="shared" si="77"/>
        <v>CYP40108</v>
      </c>
      <c r="D430" s="97" t="str">
        <f t="shared" ref="D430:D461" si="81">IF(F430=1,"Rejection",IF(G430=1,"Warning","?"))</f>
        <v>Rejection</v>
      </c>
      <c r="E430" s="1" t="s">
        <v>5429</v>
      </c>
      <c r="F430" s="97">
        <f t="shared" si="79"/>
        <v>1</v>
      </c>
      <c r="G430" s="97">
        <f t="shared" si="80"/>
        <v>0</v>
      </c>
      <c r="H430" s="97">
        <f t="shared" si="78"/>
        <v>4</v>
      </c>
      <c r="I430">
        <f t="shared" si="74"/>
        <v>1</v>
      </c>
      <c r="J430" t="str">
        <f t="shared" si="70"/>
        <v>&gt;</v>
      </c>
    </row>
    <row r="431" spans="1:13" ht="39.6">
      <c r="A431" s="15" t="s">
        <v>5422</v>
      </c>
      <c r="B431" s="15" t="s">
        <v>65</v>
      </c>
      <c r="C431" s="97" t="str">
        <f t="shared" si="77"/>
        <v>CYP40109</v>
      </c>
      <c r="D431" s="97" t="str">
        <f t="shared" si="81"/>
        <v>Rejection</v>
      </c>
      <c r="E431" s="1" t="s">
        <v>5430</v>
      </c>
      <c r="F431" s="97">
        <f t="shared" si="79"/>
        <v>1</v>
      </c>
      <c r="G431" s="97">
        <f t="shared" si="80"/>
        <v>0</v>
      </c>
      <c r="H431" s="97">
        <f t="shared" si="78"/>
        <v>4</v>
      </c>
      <c r="I431">
        <f t="shared" si="74"/>
        <v>1</v>
      </c>
      <c r="J431" t="str">
        <f t="shared" si="70"/>
        <v>&gt;</v>
      </c>
    </row>
    <row r="432" spans="1:13" ht="26.4">
      <c r="A432" s="15" t="s">
        <v>5422</v>
      </c>
      <c r="B432" s="15" t="s">
        <v>65</v>
      </c>
      <c r="C432" s="97" t="str">
        <f t="shared" si="77"/>
        <v>CYP40110</v>
      </c>
      <c r="D432" s="97" t="str">
        <f t="shared" si="81"/>
        <v>Rejection</v>
      </c>
      <c r="E432" s="1" t="s">
        <v>5431</v>
      </c>
      <c r="F432" s="97">
        <f t="shared" si="79"/>
        <v>1</v>
      </c>
      <c r="G432" s="97">
        <f t="shared" si="80"/>
        <v>0</v>
      </c>
      <c r="H432" s="97">
        <f t="shared" si="78"/>
        <v>4</v>
      </c>
      <c r="I432">
        <f t="shared" si="74"/>
        <v>1</v>
      </c>
      <c r="J432" t="str">
        <f t="shared" si="70"/>
        <v>&gt;</v>
      </c>
    </row>
    <row r="433" spans="1:13" ht="26.4">
      <c r="A433" s="15" t="s">
        <v>5432</v>
      </c>
      <c r="B433" s="15" t="s">
        <v>65</v>
      </c>
      <c r="C433" s="97" t="str">
        <f t="shared" si="77"/>
        <v>CYP40201</v>
      </c>
      <c r="D433" s="97" t="str">
        <f t="shared" si="81"/>
        <v>Rejection</v>
      </c>
      <c r="E433" s="57" t="s">
        <v>5433</v>
      </c>
      <c r="F433" s="97">
        <f t="shared" si="79"/>
        <v>1</v>
      </c>
      <c r="G433" s="97">
        <f t="shared" si="80"/>
        <v>0</v>
      </c>
      <c r="H433" s="97">
        <f t="shared" si="78"/>
        <v>4</v>
      </c>
      <c r="I433">
        <f t="shared" si="74"/>
        <v>1</v>
      </c>
      <c r="J433" t="str">
        <f t="shared" si="70"/>
        <v>&gt;</v>
      </c>
    </row>
    <row r="434" spans="1:13">
      <c r="A434" s="15" t="s">
        <v>4257</v>
      </c>
      <c r="B434" s="15" t="s">
        <v>5045</v>
      </c>
      <c r="C434" s="97" t="str">
        <f t="shared" si="77"/>
        <v>CYP40202</v>
      </c>
      <c r="D434" s="97" t="str">
        <f t="shared" si="81"/>
        <v>Rejection</v>
      </c>
      <c r="E434" s="1" t="s">
        <v>5434</v>
      </c>
      <c r="F434" s="97">
        <f t="shared" si="79"/>
        <v>1</v>
      </c>
      <c r="G434" s="97">
        <f t="shared" si="80"/>
        <v>0</v>
      </c>
      <c r="H434" s="97">
        <f t="shared" si="78"/>
        <v>2</v>
      </c>
      <c r="I434">
        <f t="shared" si="74"/>
        <v>1</v>
      </c>
      <c r="J434" t="str">
        <f t="shared" si="70"/>
        <v>.</v>
      </c>
      <c r="K434" s="95">
        <f>LEN(E434)</f>
        <v>74</v>
      </c>
      <c r="L434">
        <f>LEN(J434)</f>
        <v>1</v>
      </c>
      <c r="M434">
        <f>L434-K434</f>
        <v>-73</v>
      </c>
    </row>
    <row r="435" spans="1:13">
      <c r="A435" s="15" t="s">
        <v>4257</v>
      </c>
      <c r="B435" s="15" t="s">
        <v>5045</v>
      </c>
      <c r="C435" s="97" t="str">
        <f t="shared" si="77"/>
        <v>CYP40203</v>
      </c>
      <c r="D435" s="97" t="str">
        <f t="shared" si="81"/>
        <v>Rejection</v>
      </c>
      <c r="E435" s="57" t="s">
        <v>5435</v>
      </c>
      <c r="F435" s="97">
        <f t="shared" si="79"/>
        <v>1</v>
      </c>
      <c r="G435" s="97">
        <f t="shared" si="80"/>
        <v>0</v>
      </c>
      <c r="H435" s="97">
        <f t="shared" si="78"/>
        <v>2</v>
      </c>
      <c r="I435">
        <f t="shared" si="74"/>
        <v>1</v>
      </c>
      <c r="J435" t="str">
        <f t="shared" si="70"/>
        <v>&gt;</v>
      </c>
    </row>
    <row r="436" spans="1:13">
      <c r="A436" s="15" t="s">
        <v>254</v>
      </c>
      <c r="B436" s="15" t="s">
        <v>5045</v>
      </c>
      <c r="C436" s="97" t="str">
        <f t="shared" si="77"/>
        <v>CYP40204</v>
      </c>
      <c r="D436" s="97" t="str">
        <f t="shared" si="81"/>
        <v>Rejection</v>
      </c>
      <c r="E436" s="57" t="s">
        <v>5436</v>
      </c>
      <c r="F436" s="97">
        <f t="shared" si="79"/>
        <v>1</v>
      </c>
      <c r="G436" s="97">
        <f t="shared" si="80"/>
        <v>0</v>
      </c>
      <c r="H436" s="97">
        <f t="shared" si="78"/>
        <v>3</v>
      </c>
      <c r="I436">
        <f t="shared" si="74"/>
        <v>1</v>
      </c>
      <c r="J436" t="str">
        <f t="shared" si="70"/>
        <v>&gt;</v>
      </c>
    </row>
    <row r="437" spans="1:13" ht="26.4">
      <c r="A437" s="15" t="s">
        <v>254</v>
      </c>
      <c r="B437" s="15" t="s">
        <v>5045</v>
      </c>
      <c r="C437" s="97" t="str">
        <f t="shared" si="77"/>
        <v>CYP40205</v>
      </c>
      <c r="D437" s="97" t="str">
        <f t="shared" si="81"/>
        <v>Rejection</v>
      </c>
      <c r="E437" s="57" t="s">
        <v>5437</v>
      </c>
      <c r="F437" s="97">
        <f t="shared" si="79"/>
        <v>1</v>
      </c>
      <c r="G437" s="97">
        <f t="shared" si="80"/>
        <v>0</v>
      </c>
      <c r="H437" s="97">
        <f t="shared" si="78"/>
        <v>3</v>
      </c>
      <c r="I437">
        <f t="shared" si="74"/>
        <v>1</v>
      </c>
      <c r="J437" t="str">
        <f t="shared" si="70"/>
        <v>&gt;</v>
      </c>
    </row>
    <row r="438" spans="1:13" ht="26.4">
      <c r="A438" s="15" t="s">
        <v>254</v>
      </c>
      <c r="B438" s="15" t="s">
        <v>5045</v>
      </c>
      <c r="C438" s="97" t="str">
        <f t="shared" si="77"/>
        <v>CYP40206</v>
      </c>
      <c r="D438" s="97" t="str">
        <f t="shared" si="81"/>
        <v>Warning</v>
      </c>
      <c r="E438" s="57" t="s">
        <v>5438</v>
      </c>
      <c r="F438" s="97">
        <f t="shared" si="79"/>
        <v>0</v>
      </c>
      <c r="G438" s="97">
        <f t="shared" si="80"/>
        <v>1</v>
      </c>
      <c r="H438" s="97">
        <f t="shared" si="78"/>
        <v>3</v>
      </c>
      <c r="I438">
        <f t="shared" si="74"/>
        <v>1</v>
      </c>
      <c r="J438" t="str">
        <f t="shared" si="70"/>
        <v>&gt;</v>
      </c>
    </row>
    <row r="439" spans="1:13" ht="26.4">
      <c r="A439" s="15" t="s">
        <v>5432</v>
      </c>
      <c r="B439" s="15" t="s">
        <v>65</v>
      </c>
      <c r="C439" s="97" t="str">
        <f t="shared" si="77"/>
        <v>CYP40208</v>
      </c>
      <c r="D439" s="97" t="str">
        <f t="shared" si="81"/>
        <v>Rejection</v>
      </c>
      <c r="E439" s="1" t="s">
        <v>5439</v>
      </c>
      <c r="F439" s="97">
        <f t="shared" si="79"/>
        <v>1</v>
      </c>
      <c r="G439" s="97">
        <f t="shared" si="80"/>
        <v>0</v>
      </c>
      <c r="H439" s="97">
        <f t="shared" si="78"/>
        <v>4</v>
      </c>
      <c r="I439">
        <f t="shared" si="74"/>
        <v>1</v>
      </c>
      <c r="J439" t="str">
        <f t="shared" ref="J439:J502" si="82">RIGHT(E439,1)</f>
        <v>&gt;</v>
      </c>
    </row>
    <row r="440" spans="1:13" ht="39.6">
      <c r="A440" s="15" t="s">
        <v>5432</v>
      </c>
      <c r="B440" s="15" t="s">
        <v>65</v>
      </c>
      <c r="C440" s="97" t="str">
        <f t="shared" si="77"/>
        <v>CYP40209</v>
      </c>
      <c r="D440" s="97" t="str">
        <f t="shared" si="81"/>
        <v>Rejection</v>
      </c>
      <c r="E440" s="1" t="s">
        <v>5440</v>
      </c>
      <c r="F440" s="97">
        <f t="shared" si="79"/>
        <v>1</v>
      </c>
      <c r="G440" s="97">
        <f t="shared" si="80"/>
        <v>0</v>
      </c>
      <c r="H440" s="97">
        <f t="shared" si="78"/>
        <v>4</v>
      </c>
      <c r="I440">
        <f t="shared" si="74"/>
        <v>1</v>
      </c>
      <c r="J440" t="str">
        <f t="shared" si="82"/>
        <v>&gt;</v>
      </c>
    </row>
    <row r="441" spans="1:13" ht="26.4">
      <c r="A441" s="15" t="s">
        <v>5432</v>
      </c>
      <c r="B441" s="15" t="s">
        <v>65</v>
      </c>
      <c r="C441" s="97" t="str">
        <f t="shared" si="77"/>
        <v>CYP40210</v>
      </c>
      <c r="D441" s="97" t="str">
        <f t="shared" si="81"/>
        <v>Rejection</v>
      </c>
      <c r="E441" s="1" t="s">
        <v>5441</v>
      </c>
      <c r="F441" s="97">
        <f t="shared" si="79"/>
        <v>1</v>
      </c>
      <c r="G441" s="97">
        <f t="shared" si="80"/>
        <v>0</v>
      </c>
      <c r="H441" s="97">
        <f t="shared" si="78"/>
        <v>4</v>
      </c>
      <c r="I441">
        <f t="shared" si="74"/>
        <v>1</v>
      </c>
      <c r="J441" t="str">
        <f t="shared" si="82"/>
        <v>&gt;</v>
      </c>
    </row>
    <row r="442" spans="1:13" ht="26.4">
      <c r="A442" s="15" t="s">
        <v>5442</v>
      </c>
      <c r="B442" s="15" t="s">
        <v>65</v>
      </c>
      <c r="C442" s="97" t="str">
        <f t="shared" si="77"/>
        <v>CYP40301</v>
      </c>
      <c r="D442" s="97" t="str">
        <f t="shared" si="81"/>
        <v>Rejection</v>
      </c>
      <c r="E442" s="54" t="s">
        <v>5443</v>
      </c>
      <c r="F442" s="97">
        <f t="shared" si="79"/>
        <v>1</v>
      </c>
      <c r="G442" s="97">
        <f t="shared" si="80"/>
        <v>0</v>
      </c>
      <c r="H442" s="97">
        <f t="shared" si="78"/>
        <v>4</v>
      </c>
      <c r="I442">
        <f t="shared" si="74"/>
        <v>1</v>
      </c>
      <c r="J442" t="str">
        <f t="shared" si="82"/>
        <v>&gt;</v>
      </c>
    </row>
    <row r="443" spans="1:13">
      <c r="A443" s="15" t="s">
        <v>4288</v>
      </c>
      <c r="B443" s="15" t="s">
        <v>5045</v>
      </c>
      <c r="C443" s="97" t="str">
        <f t="shared" si="77"/>
        <v>CYP40302</v>
      </c>
      <c r="D443" s="97" t="str">
        <f t="shared" si="81"/>
        <v>Rejection</v>
      </c>
      <c r="E443" s="1" t="s">
        <v>5444</v>
      </c>
      <c r="F443" s="97">
        <f t="shared" si="79"/>
        <v>1</v>
      </c>
      <c r="G443" s="97">
        <f t="shared" si="80"/>
        <v>0</v>
      </c>
      <c r="H443" s="97">
        <f t="shared" si="78"/>
        <v>2</v>
      </c>
      <c r="I443">
        <f t="shared" si="74"/>
        <v>1</v>
      </c>
      <c r="J443" t="str">
        <f t="shared" si="82"/>
        <v>.</v>
      </c>
      <c r="K443" s="95">
        <f>LEN(E443)</f>
        <v>74</v>
      </c>
      <c r="L443">
        <f>LEN(J443)</f>
        <v>1</v>
      </c>
      <c r="M443">
        <f>L443-K443</f>
        <v>-73</v>
      </c>
    </row>
    <row r="444" spans="1:13">
      <c r="A444" s="15" t="s">
        <v>4288</v>
      </c>
      <c r="B444" s="15" t="s">
        <v>5045</v>
      </c>
      <c r="C444" s="97" t="str">
        <f t="shared" si="77"/>
        <v>CYP40303</v>
      </c>
      <c r="D444" s="97" t="str">
        <f t="shared" si="81"/>
        <v>Rejection</v>
      </c>
      <c r="E444" s="54" t="s">
        <v>5445</v>
      </c>
      <c r="F444" s="97">
        <f t="shared" si="79"/>
        <v>1</v>
      </c>
      <c r="G444" s="97">
        <f t="shared" si="80"/>
        <v>0</v>
      </c>
      <c r="H444" s="97">
        <f t="shared" si="78"/>
        <v>2</v>
      </c>
      <c r="I444">
        <f t="shared" si="74"/>
        <v>1</v>
      </c>
      <c r="J444" t="str">
        <f t="shared" si="82"/>
        <v>&gt;</v>
      </c>
    </row>
    <row r="445" spans="1:13">
      <c r="A445" s="15" t="s">
        <v>749</v>
      </c>
      <c r="B445" s="15" t="s">
        <v>5045</v>
      </c>
      <c r="C445" s="97" t="str">
        <f t="shared" si="77"/>
        <v>CYP40304</v>
      </c>
      <c r="D445" s="97" t="str">
        <f t="shared" si="81"/>
        <v>Rejection</v>
      </c>
      <c r="E445" s="54" t="s">
        <v>5446</v>
      </c>
      <c r="F445" s="97">
        <f t="shared" si="79"/>
        <v>1</v>
      </c>
      <c r="G445" s="97">
        <f t="shared" si="80"/>
        <v>0</v>
      </c>
      <c r="H445" s="97">
        <f t="shared" si="78"/>
        <v>3</v>
      </c>
      <c r="I445">
        <f t="shared" si="74"/>
        <v>1</v>
      </c>
      <c r="J445" t="str">
        <f t="shared" si="82"/>
        <v>&gt;</v>
      </c>
    </row>
    <row r="446" spans="1:13">
      <c r="A446" s="15" t="s">
        <v>749</v>
      </c>
      <c r="B446" s="15" t="s">
        <v>5045</v>
      </c>
      <c r="C446" s="97" t="str">
        <f t="shared" si="77"/>
        <v>CYP40305</v>
      </c>
      <c r="D446" s="97" t="str">
        <f t="shared" si="81"/>
        <v>Rejection</v>
      </c>
      <c r="E446" s="54" t="s">
        <v>5447</v>
      </c>
      <c r="F446" s="97">
        <f t="shared" si="79"/>
        <v>1</v>
      </c>
      <c r="G446" s="97">
        <f t="shared" si="80"/>
        <v>0</v>
      </c>
      <c r="H446" s="97">
        <f t="shared" si="78"/>
        <v>3</v>
      </c>
      <c r="I446">
        <f t="shared" si="74"/>
        <v>1</v>
      </c>
      <c r="J446" t="str">
        <f t="shared" si="82"/>
        <v>&gt;</v>
      </c>
    </row>
    <row r="447" spans="1:13" ht="26.4">
      <c r="A447" s="15" t="s">
        <v>749</v>
      </c>
      <c r="B447" s="15" t="s">
        <v>5045</v>
      </c>
      <c r="C447" s="97" t="str">
        <f t="shared" si="77"/>
        <v>CYP40306</v>
      </c>
      <c r="D447" s="97" t="str">
        <f t="shared" si="81"/>
        <v>Warning</v>
      </c>
      <c r="E447" s="57" t="s">
        <v>753</v>
      </c>
      <c r="F447" s="97">
        <f t="shared" si="79"/>
        <v>0</v>
      </c>
      <c r="G447" s="97">
        <f t="shared" si="80"/>
        <v>1</v>
      </c>
      <c r="H447" s="97">
        <f t="shared" si="78"/>
        <v>3</v>
      </c>
      <c r="I447">
        <f t="shared" si="74"/>
        <v>1</v>
      </c>
      <c r="J447" t="str">
        <f t="shared" si="82"/>
        <v>&gt;</v>
      </c>
    </row>
    <row r="448" spans="1:13" ht="39.6">
      <c r="A448" s="15" t="s">
        <v>5442</v>
      </c>
      <c r="B448" s="15" t="s">
        <v>65</v>
      </c>
      <c r="C448" s="97" t="str">
        <f t="shared" si="77"/>
        <v>CYP40307</v>
      </c>
      <c r="D448" s="97" t="str">
        <f t="shared" si="81"/>
        <v>Rejection</v>
      </c>
      <c r="E448" s="1" t="s">
        <v>5448</v>
      </c>
      <c r="F448" s="97">
        <f t="shared" si="79"/>
        <v>1</v>
      </c>
      <c r="G448" s="97">
        <f t="shared" si="80"/>
        <v>0</v>
      </c>
      <c r="H448" s="97">
        <f t="shared" si="78"/>
        <v>4</v>
      </c>
      <c r="I448">
        <f t="shared" si="74"/>
        <v>1</v>
      </c>
      <c r="J448" t="str">
        <f t="shared" si="82"/>
        <v>&gt;</v>
      </c>
    </row>
    <row r="449" spans="1:13">
      <c r="A449" s="15" t="s">
        <v>754</v>
      </c>
      <c r="B449" s="15" t="s">
        <v>5045</v>
      </c>
      <c r="C449" s="97" t="str">
        <f t="shared" si="77"/>
        <v>CYP40308</v>
      </c>
      <c r="D449" s="97" t="str">
        <f t="shared" si="81"/>
        <v>Rejection</v>
      </c>
      <c r="E449" s="54" t="s">
        <v>5449</v>
      </c>
      <c r="F449" s="97">
        <f t="shared" si="79"/>
        <v>1</v>
      </c>
      <c r="G449" s="97">
        <f t="shared" si="80"/>
        <v>0</v>
      </c>
      <c r="H449" s="97">
        <f t="shared" si="78"/>
        <v>5</v>
      </c>
      <c r="I449">
        <f t="shared" si="74"/>
        <v>1</v>
      </c>
      <c r="J449" t="str">
        <f t="shared" si="82"/>
        <v>&gt;</v>
      </c>
    </row>
    <row r="450" spans="1:13">
      <c r="A450" s="15" t="s">
        <v>4298</v>
      </c>
      <c r="B450" s="15" t="s">
        <v>5045</v>
      </c>
      <c r="C450" s="97" t="str">
        <f t="shared" si="77"/>
        <v>CYP40309</v>
      </c>
      <c r="D450" s="97" t="str">
        <f t="shared" si="81"/>
        <v>Rejection</v>
      </c>
      <c r="E450" s="54" t="s">
        <v>5450</v>
      </c>
      <c r="F450" s="97">
        <f t="shared" si="79"/>
        <v>1</v>
      </c>
      <c r="G450" s="97">
        <f t="shared" si="80"/>
        <v>0</v>
      </c>
      <c r="H450" s="97">
        <f t="shared" si="78"/>
        <v>4</v>
      </c>
      <c r="I450">
        <f t="shared" ref="I450:I513" si="83">COUNTIF($C$2:$C$732,C450)</f>
        <v>1</v>
      </c>
      <c r="J450" t="str">
        <f t="shared" si="82"/>
        <v>&gt;</v>
      </c>
    </row>
    <row r="451" spans="1:13">
      <c r="A451" s="15" t="s">
        <v>754</v>
      </c>
      <c r="B451" s="15" t="s">
        <v>5045</v>
      </c>
      <c r="C451" s="97" t="str">
        <f t="shared" si="77"/>
        <v>CYP40310</v>
      </c>
      <c r="D451" s="97" t="str">
        <f t="shared" si="81"/>
        <v>Rejection</v>
      </c>
      <c r="E451" s="1" t="s">
        <v>757</v>
      </c>
      <c r="F451" s="97">
        <f t="shared" si="79"/>
        <v>1</v>
      </c>
      <c r="G451" s="97">
        <f t="shared" si="80"/>
        <v>0</v>
      </c>
      <c r="H451" s="97">
        <f t="shared" si="78"/>
        <v>5</v>
      </c>
      <c r="I451">
        <f t="shared" si="83"/>
        <v>1</v>
      </c>
      <c r="J451" t="str">
        <f t="shared" si="82"/>
        <v>&gt;</v>
      </c>
      <c r="K451" s="95">
        <f>LEN(E451)</f>
        <v>117</v>
      </c>
      <c r="L451">
        <f>LEN(J451)</f>
        <v>1</v>
      </c>
      <c r="M451">
        <f>L451-K451</f>
        <v>-116</v>
      </c>
    </row>
    <row r="452" spans="1:13" ht="26.4">
      <c r="A452" s="15" t="s">
        <v>754</v>
      </c>
      <c r="B452" s="15" t="s">
        <v>5045</v>
      </c>
      <c r="C452" s="97" t="str">
        <f t="shared" si="77"/>
        <v>CYP40311</v>
      </c>
      <c r="D452" s="97" t="str">
        <f t="shared" si="81"/>
        <v>Rejection</v>
      </c>
      <c r="E452" s="1" t="s">
        <v>5451</v>
      </c>
      <c r="F452" s="97">
        <f t="shared" si="79"/>
        <v>1</v>
      </c>
      <c r="G452" s="97">
        <f t="shared" si="80"/>
        <v>0</v>
      </c>
      <c r="H452" s="97">
        <f t="shared" si="78"/>
        <v>5</v>
      </c>
      <c r="I452">
        <f t="shared" si="83"/>
        <v>1</v>
      </c>
      <c r="J452" t="str">
        <f t="shared" si="82"/>
        <v>&gt;</v>
      </c>
      <c r="K452" s="95">
        <f>LEN(E452)</f>
        <v>202</v>
      </c>
      <c r="L452">
        <f>LEN(J452)</f>
        <v>1</v>
      </c>
      <c r="M452">
        <f>L452-K452</f>
        <v>-201</v>
      </c>
    </row>
    <row r="453" spans="1:13" ht="26.4">
      <c r="A453" s="15" t="s">
        <v>754</v>
      </c>
      <c r="B453" s="15" t="s">
        <v>5045</v>
      </c>
      <c r="C453" s="97" t="str">
        <f t="shared" si="77"/>
        <v>CYP40312</v>
      </c>
      <c r="D453" s="97" t="str">
        <f t="shared" si="81"/>
        <v>Rejection</v>
      </c>
      <c r="E453" s="1" t="s">
        <v>759</v>
      </c>
      <c r="F453" s="97">
        <f t="shared" si="79"/>
        <v>1</v>
      </c>
      <c r="G453" s="97">
        <f t="shared" si="80"/>
        <v>0</v>
      </c>
      <c r="H453" s="97">
        <f t="shared" si="78"/>
        <v>5</v>
      </c>
      <c r="I453">
        <f t="shared" si="83"/>
        <v>1</v>
      </c>
      <c r="J453" t="str">
        <f t="shared" si="82"/>
        <v>&gt;</v>
      </c>
      <c r="K453" s="95">
        <f>LEN(E453)</f>
        <v>190</v>
      </c>
      <c r="L453">
        <f>LEN(J453)</f>
        <v>1</v>
      </c>
      <c r="M453">
        <f>L453-K453</f>
        <v>-189</v>
      </c>
    </row>
    <row r="454" spans="1:13" ht="26.4">
      <c r="A454" s="15" t="s">
        <v>4298</v>
      </c>
      <c r="B454" s="15" t="s">
        <v>5045</v>
      </c>
      <c r="C454" s="97" t="str">
        <f t="shared" si="77"/>
        <v>CYP40313</v>
      </c>
      <c r="D454" s="97" t="str">
        <f t="shared" si="81"/>
        <v>Rejection</v>
      </c>
      <c r="E454" s="54" t="s">
        <v>5452</v>
      </c>
      <c r="F454" s="97">
        <f t="shared" si="79"/>
        <v>1</v>
      </c>
      <c r="G454" s="97">
        <f t="shared" si="80"/>
        <v>0</v>
      </c>
      <c r="H454" s="97">
        <f t="shared" si="78"/>
        <v>4</v>
      </c>
      <c r="I454">
        <f t="shared" si="83"/>
        <v>1</v>
      </c>
      <c r="J454" t="str">
        <f t="shared" si="82"/>
        <v>&gt;</v>
      </c>
    </row>
    <row r="455" spans="1:13" ht="26.4">
      <c r="A455" s="15" t="s">
        <v>4298</v>
      </c>
      <c r="B455" s="15" t="s">
        <v>5045</v>
      </c>
      <c r="C455" s="97" t="str">
        <f t="shared" si="77"/>
        <v>CYP40315</v>
      </c>
      <c r="D455" s="97" t="str">
        <f t="shared" si="81"/>
        <v>Rejection</v>
      </c>
      <c r="E455" s="54" t="s">
        <v>5453</v>
      </c>
      <c r="F455" s="97">
        <f t="shared" si="79"/>
        <v>1</v>
      </c>
      <c r="G455" s="97">
        <f t="shared" si="80"/>
        <v>0</v>
      </c>
      <c r="H455" s="97">
        <f t="shared" si="78"/>
        <v>4</v>
      </c>
      <c r="I455">
        <f t="shared" si="83"/>
        <v>1</v>
      </c>
      <c r="J455" t="str">
        <f t="shared" si="82"/>
        <v>&gt;</v>
      </c>
    </row>
    <row r="456" spans="1:13" ht="26.4">
      <c r="A456" s="15" t="s">
        <v>4298</v>
      </c>
      <c r="B456" s="15" t="s">
        <v>5045</v>
      </c>
      <c r="C456" s="97" t="str">
        <f t="shared" si="77"/>
        <v>CYP40316</v>
      </c>
      <c r="D456" s="97" t="str">
        <f t="shared" si="81"/>
        <v>Rejection</v>
      </c>
      <c r="E456" s="57" t="s">
        <v>5454</v>
      </c>
      <c r="F456" s="97">
        <f t="shared" si="79"/>
        <v>1</v>
      </c>
      <c r="G456" s="97">
        <f t="shared" si="80"/>
        <v>0</v>
      </c>
      <c r="H456" s="97">
        <f t="shared" si="78"/>
        <v>4</v>
      </c>
      <c r="I456">
        <f t="shared" si="83"/>
        <v>1</v>
      </c>
      <c r="J456" t="str">
        <f t="shared" si="82"/>
        <v>&gt;</v>
      </c>
    </row>
    <row r="457" spans="1:13" ht="26.4">
      <c r="A457" s="15" t="s">
        <v>754</v>
      </c>
      <c r="B457" s="15" t="s">
        <v>5045</v>
      </c>
      <c r="C457" s="97" t="str">
        <f t="shared" si="77"/>
        <v>CYP40317</v>
      </c>
      <c r="D457" s="97" t="str">
        <f t="shared" si="81"/>
        <v>Rejection</v>
      </c>
      <c r="E457" s="57" t="s">
        <v>5455</v>
      </c>
      <c r="F457" s="97">
        <f t="shared" si="79"/>
        <v>1</v>
      </c>
      <c r="G457" s="97">
        <f t="shared" si="80"/>
        <v>0</v>
      </c>
      <c r="H457" s="97">
        <f t="shared" si="78"/>
        <v>5</v>
      </c>
      <c r="I457">
        <f t="shared" si="83"/>
        <v>1</v>
      </c>
      <c r="J457" t="str">
        <f t="shared" si="82"/>
        <v>&gt;</v>
      </c>
    </row>
    <row r="458" spans="1:13" ht="39.6">
      <c r="A458" s="15" t="s">
        <v>5442</v>
      </c>
      <c r="B458" s="15" t="s">
        <v>65</v>
      </c>
      <c r="C458" s="97" t="str">
        <f t="shared" si="77"/>
        <v>CYP40318</v>
      </c>
      <c r="D458" s="97" t="str">
        <f t="shared" si="81"/>
        <v>Rejection</v>
      </c>
      <c r="E458" s="1" t="s">
        <v>5456</v>
      </c>
      <c r="F458" s="97">
        <f t="shared" si="79"/>
        <v>1</v>
      </c>
      <c r="G458" s="97">
        <f t="shared" si="80"/>
        <v>0</v>
      </c>
      <c r="H458" s="97">
        <f t="shared" si="78"/>
        <v>4</v>
      </c>
      <c r="I458">
        <f t="shared" si="83"/>
        <v>1</v>
      </c>
      <c r="J458" t="str">
        <f t="shared" si="82"/>
        <v>&gt;</v>
      </c>
    </row>
    <row r="459" spans="1:13" ht="26.4">
      <c r="A459" s="15" t="s">
        <v>5442</v>
      </c>
      <c r="B459" s="15" t="s">
        <v>65</v>
      </c>
      <c r="C459" s="97" t="str">
        <f t="shared" si="77"/>
        <v>CYP40319</v>
      </c>
      <c r="D459" s="97" t="str">
        <f t="shared" si="81"/>
        <v>Rejection</v>
      </c>
      <c r="E459" s="1" t="s">
        <v>5457</v>
      </c>
      <c r="F459" s="97">
        <f t="shared" si="79"/>
        <v>1</v>
      </c>
      <c r="G459" s="97">
        <f t="shared" si="80"/>
        <v>0</v>
      </c>
      <c r="H459" s="97">
        <f t="shared" si="78"/>
        <v>4</v>
      </c>
      <c r="I459">
        <f t="shared" si="83"/>
        <v>1</v>
      </c>
      <c r="J459" t="str">
        <f t="shared" si="82"/>
        <v>&gt;</v>
      </c>
    </row>
    <row r="460" spans="1:13" ht="26.4">
      <c r="A460" s="15" t="s">
        <v>5458</v>
      </c>
      <c r="B460" s="15" t="s">
        <v>65</v>
      </c>
      <c r="C460" s="97" t="str">
        <f t="shared" si="77"/>
        <v>CYP40401</v>
      </c>
      <c r="D460" s="97" t="str">
        <f t="shared" si="81"/>
        <v>Rejection</v>
      </c>
      <c r="E460" s="54" t="s">
        <v>5459</v>
      </c>
      <c r="F460" s="97">
        <f t="shared" si="79"/>
        <v>1</v>
      </c>
      <c r="G460" s="97">
        <f t="shared" si="80"/>
        <v>0</v>
      </c>
      <c r="H460" s="97">
        <f t="shared" si="78"/>
        <v>2</v>
      </c>
      <c r="I460">
        <f t="shared" si="83"/>
        <v>1</v>
      </c>
      <c r="J460" t="str">
        <f t="shared" si="82"/>
        <v>&gt;</v>
      </c>
    </row>
    <row r="461" spans="1:13">
      <c r="A461" s="15" t="s">
        <v>4347</v>
      </c>
      <c r="B461" s="15" t="s">
        <v>5045</v>
      </c>
      <c r="C461" s="97" t="str">
        <f t="shared" si="77"/>
        <v>CYP40402</v>
      </c>
      <c r="D461" s="97" t="str">
        <f t="shared" si="81"/>
        <v>Rejection</v>
      </c>
      <c r="E461" s="1" t="s">
        <v>5460</v>
      </c>
      <c r="F461" s="97">
        <f t="shared" si="79"/>
        <v>1</v>
      </c>
      <c r="G461" s="97">
        <f t="shared" si="80"/>
        <v>0</v>
      </c>
      <c r="H461" s="97">
        <f t="shared" si="78"/>
        <v>2</v>
      </c>
      <c r="I461">
        <f t="shared" si="83"/>
        <v>1</v>
      </c>
      <c r="J461" t="str">
        <f t="shared" si="82"/>
        <v>.</v>
      </c>
      <c r="K461" s="95">
        <f>LEN(E461)</f>
        <v>74</v>
      </c>
      <c r="L461">
        <f>LEN(J461)</f>
        <v>1</v>
      </c>
      <c r="M461">
        <f>L461-K461</f>
        <v>-73</v>
      </c>
    </row>
    <row r="462" spans="1:13">
      <c r="A462" s="15" t="s">
        <v>4347</v>
      </c>
      <c r="B462" s="15" t="s">
        <v>5045</v>
      </c>
      <c r="C462" s="97" t="str">
        <f t="shared" si="77"/>
        <v>CYP40403</v>
      </c>
      <c r="D462" s="97" t="str">
        <f t="shared" ref="D462:D493" si="84">IF(F462=1,"Rejection",IF(G462=1,"Warning","?"))</f>
        <v>Rejection</v>
      </c>
      <c r="E462" s="54" t="s">
        <v>5461</v>
      </c>
      <c r="F462" s="97">
        <f t="shared" si="79"/>
        <v>1</v>
      </c>
      <c r="G462" s="97">
        <f t="shared" si="80"/>
        <v>0</v>
      </c>
      <c r="H462" s="97">
        <f t="shared" si="78"/>
        <v>2</v>
      </c>
      <c r="I462">
        <f t="shared" si="83"/>
        <v>1</v>
      </c>
      <c r="J462" t="str">
        <f t="shared" si="82"/>
        <v>&gt;</v>
      </c>
    </row>
    <row r="463" spans="1:13">
      <c r="A463" s="15" t="s">
        <v>4348</v>
      </c>
      <c r="B463" s="15" t="s">
        <v>5045</v>
      </c>
      <c r="C463" s="97" t="str">
        <f t="shared" si="77"/>
        <v>CYP40404</v>
      </c>
      <c r="D463" s="97" t="str">
        <f t="shared" si="84"/>
        <v>Rejection</v>
      </c>
      <c r="E463" s="54" t="s">
        <v>5462</v>
      </c>
      <c r="F463" s="97">
        <f t="shared" si="79"/>
        <v>1</v>
      </c>
      <c r="G463" s="97">
        <f t="shared" si="80"/>
        <v>0</v>
      </c>
      <c r="H463" s="97">
        <f t="shared" si="78"/>
        <v>3</v>
      </c>
      <c r="I463">
        <f t="shared" si="83"/>
        <v>1</v>
      </c>
      <c r="J463" t="str">
        <f t="shared" si="82"/>
        <v>&gt;</v>
      </c>
    </row>
    <row r="464" spans="1:13" ht="26.4">
      <c r="A464" s="15" t="s">
        <v>4348</v>
      </c>
      <c r="B464" s="15" t="s">
        <v>5045</v>
      </c>
      <c r="C464" s="97" t="str">
        <f t="shared" si="77"/>
        <v>CYP40405</v>
      </c>
      <c r="D464" s="97" t="str">
        <f t="shared" si="84"/>
        <v>Rejection</v>
      </c>
      <c r="E464" s="54" t="s">
        <v>5463</v>
      </c>
      <c r="F464" s="97">
        <f t="shared" si="79"/>
        <v>1</v>
      </c>
      <c r="G464" s="97">
        <f t="shared" si="80"/>
        <v>0</v>
      </c>
      <c r="H464" s="97">
        <f t="shared" si="78"/>
        <v>3</v>
      </c>
      <c r="I464">
        <f t="shared" si="83"/>
        <v>1</v>
      </c>
      <c r="J464" t="str">
        <f t="shared" si="82"/>
        <v>&gt;</v>
      </c>
    </row>
    <row r="465" spans="1:13" ht="26.4">
      <c r="A465" s="15" t="s">
        <v>4353</v>
      </c>
      <c r="B465" s="15" t="s">
        <v>5045</v>
      </c>
      <c r="C465" s="97" t="str">
        <f t="shared" si="77"/>
        <v>CYP40408</v>
      </c>
      <c r="D465" s="97" t="str">
        <f t="shared" si="84"/>
        <v>Rejection</v>
      </c>
      <c r="E465" s="54" t="s">
        <v>5464</v>
      </c>
      <c r="F465" s="97">
        <f t="shared" si="79"/>
        <v>1</v>
      </c>
      <c r="G465" s="97">
        <f t="shared" si="80"/>
        <v>0</v>
      </c>
      <c r="H465" s="97">
        <f t="shared" si="78"/>
        <v>5</v>
      </c>
      <c r="I465">
        <f t="shared" si="83"/>
        <v>1</v>
      </c>
      <c r="J465" t="str">
        <f t="shared" si="82"/>
        <v>&gt;</v>
      </c>
    </row>
    <row r="466" spans="1:13" ht="39.6">
      <c r="A466" s="15" t="s">
        <v>5458</v>
      </c>
      <c r="B466" s="15" t="s">
        <v>65</v>
      </c>
      <c r="C466" s="97" t="str">
        <f t="shared" si="77"/>
        <v>CYP40409</v>
      </c>
      <c r="D466" s="97" t="str">
        <f t="shared" si="84"/>
        <v>Rejection</v>
      </c>
      <c r="E466" s="1" t="s">
        <v>5465</v>
      </c>
      <c r="F466" s="97">
        <f t="shared" si="79"/>
        <v>1</v>
      </c>
      <c r="G466" s="97">
        <f t="shared" si="80"/>
        <v>0</v>
      </c>
      <c r="H466" s="97">
        <f t="shared" si="78"/>
        <v>2</v>
      </c>
      <c r="I466">
        <f t="shared" si="83"/>
        <v>1</v>
      </c>
      <c r="J466" t="str">
        <f t="shared" si="82"/>
        <v>&gt;</v>
      </c>
    </row>
    <row r="467" spans="1:13" ht="26.4">
      <c r="A467" s="15" t="s">
        <v>4348</v>
      </c>
      <c r="B467" s="15" t="s">
        <v>5045</v>
      </c>
      <c r="C467" s="97" t="str">
        <f t="shared" si="77"/>
        <v>CYP40410</v>
      </c>
      <c r="D467" s="97" t="str">
        <f t="shared" si="84"/>
        <v>Rejection</v>
      </c>
      <c r="E467" s="57" t="s">
        <v>5466</v>
      </c>
      <c r="F467" s="97">
        <f t="shared" si="79"/>
        <v>1</v>
      </c>
      <c r="G467" s="97">
        <f t="shared" si="80"/>
        <v>0</v>
      </c>
      <c r="H467" s="97">
        <f t="shared" si="78"/>
        <v>3</v>
      </c>
      <c r="I467">
        <f t="shared" si="83"/>
        <v>1</v>
      </c>
      <c r="J467" t="str">
        <f t="shared" si="82"/>
        <v>&gt;</v>
      </c>
    </row>
    <row r="468" spans="1:13" ht="26.4">
      <c r="A468" s="15" t="s">
        <v>4353</v>
      </c>
      <c r="B468" s="15" t="s">
        <v>5045</v>
      </c>
      <c r="C468" s="97" t="str">
        <f t="shared" si="77"/>
        <v>CYP40411</v>
      </c>
      <c r="D468" s="97" t="str">
        <f t="shared" si="84"/>
        <v>Rejection</v>
      </c>
      <c r="E468" s="54" t="s">
        <v>5467</v>
      </c>
      <c r="F468" s="97">
        <f t="shared" si="79"/>
        <v>1</v>
      </c>
      <c r="G468" s="97">
        <f t="shared" si="80"/>
        <v>0</v>
      </c>
      <c r="H468" s="97">
        <f t="shared" si="78"/>
        <v>5</v>
      </c>
      <c r="I468">
        <f t="shared" si="83"/>
        <v>1</v>
      </c>
      <c r="J468" t="str">
        <f t="shared" si="82"/>
        <v>&gt;</v>
      </c>
    </row>
    <row r="469" spans="1:13" ht="26.4">
      <c r="A469" s="15" t="s">
        <v>4353</v>
      </c>
      <c r="B469" s="15" t="s">
        <v>5045</v>
      </c>
      <c r="C469" s="97" t="str">
        <f t="shared" si="77"/>
        <v>CYP40412</v>
      </c>
      <c r="D469" s="97" t="str">
        <f t="shared" si="84"/>
        <v>Rejection</v>
      </c>
      <c r="E469" s="54" t="s">
        <v>5468</v>
      </c>
      <c r="F469" s="97">
        <f t="shared" si="79"/>
        <v>1</v>
      </c>
      <c r="G469" s="97">
        <f t="shared" si="80"/>
        <v>0</v>
      </c>
      <c r="H469" s="97">
        <f t="shared" si="78"/>
        <v>5</v>
      </c>
      <c r="I469">
        <f t="shared" si="83"/>
        <v>1</v>
      </c>
      <c r="J469" t="str">
        <f t="shared" si="82"/>
        <v>&gt;</v>
      </c>
    </row>
    <row r="470" spans="1:13" ht="26.4">
      <c r="A470" s="15" t="s">
        <v>4353</v>
      </c>
      <c r="B470" s="15" t="s">
        <v>5045</v>
      </c>
      <c r="C470" s="97" t="str">
        <f t="shared" ref="C470:C533" si="85">LEFT(E470,8)</f>
        <v>CYP40413</v>
      </c>
      <c r="D470" s="97" t="str">
        <f t="shared" si="84"/>
        <v>Rejection</v>
      </c>
      <c r="E470" s="54" t="s">
        <v>5469</v>
      </c>
      <c r="F470" s="97">
        <f t="shared" si="79"/>
        <v>1</v>
      </c>
      <c r="G470" s="97">
        <f t="shared" si="80"/>
        <v>0</v>
      </c>
      <c r="H470" s="97">
        <f t="shared" si="78"/>
        <v>5</v>
      </c>
      <c r="I470">
        <f t="shared" si="83"/>
        <v>1</v>
      </c>
      <c r="J470" t="str">
        <f t="shared" si="82"/>
        <v>&gt;</v>
      </c>
    </row>
    <row r="471" spans="1:13" ht="26.4">
      <c r="A471" s="15" t="s">
        <v>4353</v>
      </c>
      <c r="B471" s="15" t="s">
        <v>5045</v>
      </c>
      <c r="C471" s="97" t="str">
        <f t="shared" si="85"/>
        <v>CYP40414</v>
      </c>
      <c r="D471" s="97" t="str">
        <f t="shared" si="84"/>
        <v>Warning</v>
      </c>
      <c r="E471" s="54" t="s">
        <v>5470</v>
      </c>
      <c r="F471" s="97">
        <f t="shared" si="79"/>
        <v>0</v>
      </c>
      <c r="G471" s="97">
        <f t="shared" si="80"/>
        <v>1</v>
      </c>
      <c r="H471" s="97">
        <f t="shared" si="78"/>
        <v>5</v>
      </c>
      <c r="I471">
        <f t="shared" si="83"/>
        <v>1</v>
      </c>
      <c r="J471" t="str">
        <f t="shared" si="82"/>
        <v>&gt;</v>
      </c>
    </row>
    <row r="472" spans="1:13" ht="26.4">
      <c r="A472" s="15" t="s">
        <v>5471</v>
      </c>
      <c r="B472" s="15" t="s">
        <v>65</v>
      </c>
      <c r="C472" s="97" t="str">
        <f t="shared" si="85"/>
        <v>CYP50101</v>
      </c>
      <c r="D472" s="97" t="str">
        <f t="shared" si="84"/>
        <v>Rejection</v>
      </c>
      <c r="E472" s="54" t="s">
        <v>5472</v>
      </c>
      <c r="F472" s="97">
        <f t="shared" si="79"/>
        <v>1</v>
      </c>
      <c r="G472" s="97">
        <f t="shared" si="80"/>
        <v>0</v>
      </c>
      <c r="H472" s="97">
        <f t="shared" si="78"/>
        <v>2</v>
      </c>
      <c r="I472">
        <f t="shared" si="83"/>
        <v>1</v>
      </c>
      <c r="J472" t="str">
        <f t="shared" si="82"/>
        <v>&gt;</v>
      </c>
    </row>
    <row r="473" spans="1:13" ht="39.6">
      <c r="A473" s="15" t="s">
        <v>5471</v>
      </c>
      <c r="B473" s="15" t="s">
        <v>65</v>
      </c>
      <c r="C473" s="97" t="str">
        <f t="shared" si="85"/>
        <v>CYP50102</v>
      </c>
      <c r="D473" s="97" t="str">
        <f t="shared" si="84"/>
        <v>Rejection</v>
      </c>
      <c r="E473" s="54" t="s">
        <v>5473</v>
      </c>
      <c r="F473" s="97">
        <f t="shared" si="79"/>
        <v>1</v>
      </c>
      <c r="G473" s="97">
        <f t="shared" si="80"/>
        <v>0</v>
      </c>
      <c r="H473" s="97">
        <f t="shared" si="78"/>
        <v>2</v>
      </c>
      <c r="I473">
        <f t="shared" si="83"/>
        <v>1</v>
      </c>
      <c r="J473" t="str">
        <f t="shared" si="82"/>
        <v>&gt;</v>
      </c>
    </row>
    <row r="474" spans="1:13">
      <c r="A474" s="15" t="s">
        <v>4371</v>
      </c>
      <c r="B474" s="15" t="s">
        <v>5045</v>
      </c>
      <c r="C474" s="97" t="str">
        <f t="shared" si="85"/>
        <v>CYP50103</v>
      </c>
      <c r="D474" s="97" t="str">
        <f t="shared" si="84"/>
        <v>Rejection</v>
      </c>
      <c r="E474" s="1" t="s">
        <v>5474</v>
      </c>
      <c r="F474" s="97">
        <f t="shared" si="79"/>
        <v>1</v>
      </c>
      <c r="G474" s="97">
        <f t="shared" si="80"/>
        <v>0</v>
      </c>
      <c r="H474" s="97">
        <f t="shared" si="78"/>
        <v>2</v>
      </c>
      <c r="I474">
        <f t="shared" si="83"/>
        <v>1</v>
      </c>
      <c r="J474" t="str">
        <f t="shared" si="82"/>
        <v>.</v>
      </c>
      <c r="K474" s="95">
        <f>LEN(E474)</f>
        <v>74</v>
      </c>
      <c r="L474">
        <f>LEN(J474)</f>
        <v>1</v>
      </c>
      <c r="M474">
        <f>L474-K474</f>
        <v>-73</v>
      </c>
    </row>
    <row r="475" spans="1:13">
      <c r="A475" s="15" t="s">
        <v>4371</v>
      </c>
      <c r="B475" s="15" t="s">
        <v>5045</v>
      </c>
      <c r="C475" s="97" t="str">
        <f t="shared" si="85"/>
        <v>CYP50104</v>
      </c>
      <c r="D475" s="97" t="str">
        <f t="shared" si="84"/>
        <v>Rejection</v>
      </c>
      <c r="E475" s="54" t="s">
        <v>5475</v>
      </c>
      <c r="F475" s="97">
        <f t="shared" si="79"/>
        <v>1</v>
      </c>
      <c r="G475" s="97">
        <f t="shared" si="80"/>
        <v>0</v>
      </c>
      <c r="H475" s="97">
        <f t="shared" si="78"/>
        <v>2</v>
      </c>
      <c r="I475">
        <f t="shared" si="83"/>
        <v>1</v>
      </c>
      <c r="J475" t="str">
        <f t="shared" si="82"/>
        <v>&gt;</v>
      </c>
    </row>
    <row r="476" spans="1:13">
      <c r="A476" s="15" t="s">
        <v>4372</v>
      </c>
      <c r="B476" s="15" t="s">
        <v>5045</v>
      </c>
      <c r="C476" s="97" t="str">
        <f t="shared" si="85"/>
        <v>CYP50105</v>
      </c>
      <c r="D476" s="97" t="str">
        <f t="shared" si="84"/>
        <v>Rejection</v>
      </c>
      <c r="E476" s="54" t="s">
        <v>5476</v>
      </c>
      <c r="F476" s="97">
        <f t="shared" si="79"/>
        <v>1</v>
      </c>
      <c r="G476" s="97">
        <f t="shared" si="80"/>
        <v>0</v>
      </c>
      <c r="H476" s="97">
        <f t="shared" si="78"/>
        <v>5</v>
      </c>
      <c r="I476">
        <f t="shared" si="83"/>
        <v>1</v>
      </c>
      <c r="J476" t="str">
        <f t="shared" si="82"/>
        <v>&gt;</v>
      </c>
    </row>
    <row r="477" spans="1:13">
      <c r="A477" s="15" t="s">
        <v>4372</v>
      </c>
      <c r="B477" s="15" t="s">
        <v>5045</v>
      </c>
      <c r="C477" s="97" t="str">
        <f t="shared" si="85"/>
        <v>CYP50106</v>
      </c>
      <c r="D477" s="97" t="str">
        <f t="shared" si="84"/>
        <v>Rejection</v>
      </c>
      <c r="E477" s="54" t="s">
        <v>5477</v>
      </c>
      <c r="F477" s="97">
        <f t="shared" si="79"/>
        <v>1</v>
      </c>
      <c r="G477" s="97">
        <f t="shared" si="80"/>
        <v>0</v>
      </c>
      <c r="H477" s="97">
        <f t="shared" si="78"/>
        <v>5</v>
      </c>
      <c r="I477">
        <f t="shared" si="83"/>
        <v>1</v>
      </c>
      <c r="J477" t="str">
        <f t="shared" si="82"/>
        <v>&gt;</v>
      </c>
    </row>
    <row r="478" spans="1:13" ht="26.4">
      <c r="A478" s="15" t="s">
        <v>4372</v>
      </c>
      <c r="B478" s="15" t="s">
        <v>5045</v>
      </c>
      <c r="C478" s="97" t="str">
        <f t="shared" si="85"/>
        <v>CYP50107</v>
      </c>
      <c r="D478" s="97" t="str">
        <f t="shared" si="84"/>
        <v>Rejection</v>
      </c>
      <c r="E478" s="1" t="s">
        <v>5478</v>
      </c>
      <c r="F478" s="97">
        <f t="shared" si="79"/>
        <v>1</v>
      </c>
      <c r="G478" s="97">
        <f t="shared" si="80"/>
        <v>0</v>
      </c>
      <c r="H478" s="97">
        <f t="shared" si="78"/>
        <v>5</v>
      </c>
      <c r="I478">
        <f t="shared" si="83"/>
        <v>1</v>
      </c>
      <c r="J478" t="str">
        <f t="shared" si="82"/>
        <v>&gt;</v>
      </c>
      <c r="K478" s="95">
        <f>LEN(E478)</f>
        <v>153</v>
      </c>
      <c r="L478">
        <f>LEN(J478)</f>
        <v>1</v>
      </c>
      <c r="M478">
        <f>L478-K478</f>
        <v>-152</v>
      </c>
    </row>
    <row r="479" spans="1:13" ht="26.4">
      <c r="A479" s="15" t="s">
        <v>4372</v>
      </c>
      <c r="B479" s="15" t="s">
        <v>5045</v>
      </c>
      <c r="C479" s="97" t="str">
        <f t="shared" si="85"/>
        <v>CYP50108</v>
      </c>
      <c r="D479" s="97" t="str">
        <f t="shared" si="84"/>
        <v>Rejection</v>
      </c>
      <c r="E479" s="1" t="s">
        <v>5479</v>
      </c>
      <c r="F479" s="97">
        <f t="shared" si="79"/>
        <v>1</v>
      </c>
      <c r="G479" s="97">
        <f t="shared" si="80"/>
        <v>0</v>
      </c>
      <c r="H479" s="97">
        <f t="shared" si="78"/>
        <v>5</v>
      </c>
      <c r="I479">
        <f t="shared" si="83"/>
        <v>1</v>
      </c>
      <c r="J479" t="str">
        <f t="shared" si="82"/>
        <v>&gt;</v>
      </c>
      <c r="K479" s="95">
        <f>LEN(E479)</f>
        <v>160</v>
      </c>
      <c r="L479">
        <f>LEN(J479)</f>
        <v>1</v>
      </c>
      <c r="M479">
        <f>L479-K479</f>
        <v>-159</v>
      </c>
    </row>
    <row r="480" spans="1:13" ht="26.4">
      <c r="A480" s="15" t="s">
        <v>181</v>
      </c>
      <c r="B480" s="15" t="s">
        <v>5045</v>
      </c>
      <c r="C480" s="97" t="str">
        <f t="shared" si="85"/>
        <v>CYP50109</v>
      </c>
      <c r="D480" s="97" t="str">
        <f t="shared" si="84"/>
        <v>Rejection</v>
      </c>
      <c r="E480" s="1" t="s">
        <v>429</v>
      </c>
      <c r="F480" s="97">
        <f t="shared" si="79"/>
        <v>1</v>
      </c>
      <c r="G480" s="97">
        <f t="shared" si="80"/>
        <v>0</v>
      </c>
      <c r="H480" s="97">
        <f t="shared" si="78"/>
        <v>3</v>
      </c>
      <c r="I480">
        <f t="shared" si="83"/>
        <v>1</v>
      </c>
      <c r="J480" t="str">
        <f t="shared" si="82"/>
        <v>&gt;</v>
      </c>
      <c r="K480" s="95">
        <f>LEN(E480)</f>
        <v>142</v>
      </c>
      <c r="L480">
        <f>LEN(J480)</f>
        <v>1</v>
      </c>
      <c r="M480">
        <f>L480-K480</f>
        <v>-141</v>
      </c>
    </row>
    <row r="481" spans="1:10" ht="26.4">
      <c r="A481" t="s">
        <v>4380</v>
      </c>
      <c r="B481" s="15" t="s">
        <v>5045</v>
      </c>
      <c r="C481" s="97" t="str">
        <f t="shared" si="85"/>
        <v>CYP50110</v>
      </c>
      <c r="D481" s="97" t="str">
        <f t="shared" si="84"/>
        <v>Rejection</v>
      </c>
      <c r="E481" s="54" t="s">
        <v>5480</v>
      </c>
      <c r="F481" s="97">
        <f t="shared" si="79"/>
        <v>1</v>
      </c>
      <c r="G481" s="97">
        <f t="shared" si="80"/>
        <v>0</v>
      </c>
      <c r="H481" s="97">
        <f t="shared" si="78"/>
        <v>2</v>
      </c>
      <c r="I481">
        <f t="shared" si="83"/>
        <v>1</v>
      </c>
      <c r="J481" t="str">
        <f t="shared" si="82"/>
        <v>&gt;</v>
      </c>
    </row>
    <row r="482" spans="1:10" ht="39.6">
      <c r="A482" t="s">
        <v>4380</v>
      </c>
      <c r="B482" s="15" t="s">
        <v>5045</v>
      </c>
      <c r="C482" s="97" t="str">
        <f t="shared" si="85"/>
        <v>CYP50111</v>
      </c>
      <c r="D482" s="97" t="str">
        <f t="shared" si="84"/>
        <v>Warning</v>
      </c>
      <c r="E482" s="54" t="s">
        <v>5481</v>
      </c>
      <c r="F482" s="97">
        <f t="shared" si="79"/>
        <v>0</v>
      </c>
      <c r="G482" s="97">
        <f t="shared" si="80"/>
        <v>1</v>
      </c>
      <c r="H482" s="97">
        <f t="shared" ref="H482:H545" si="86">COUNTIF($A$2:$A$726,A482)</f>
        <v>2</v>
      </c>
      <c r="I482">
        <f t="shared" si="83"/>
        <v>1</v>
      </c>
      <c r="J482" t="str">
        <f t="shared" si="82"/>
        <v>&gt;</v>
      </c>
    </row>
    <row r="483" spans="1:10" ht="26.4">
      <c r="A483" s="15" t="s">
        <v>181</v>
      </c>
      <c r="B483" s="15" t="s">
        <v>5045</v>
      </c>
      <c r="C483" s="97" t="str">
        <f t="shared" si="85"/>
        <v>CYP50112</v>
      </c>
      <c r="D483" s="97" t="str">
        <f t="shared" si="84"/>
        <v>Rejection</v>
      </c>
      <c r="E483" s="57" t="s">
        <v>431</v>
      </c>
      <c r="F483" s="97">
        <f t="shared" si="79"/>
        <v>1</v>
      </c>
      <c r="G483" s="97">
        <f t="shared" si="80"/>
        <v>0</v>
      </c>
      <c r="H483" s="97">
        <f t="shared" si="86"/>
        <v>3</v>
      </c>
      <c r="I483">
        <f t="shared" si="83"/>
        <v>1</v>
      </c>
      <c r="J483" t="str">
        <f t="shared" si="82"/>
        <v>&gt;</v>
      </c>
    </row>
    <row r="484" spans="1:10">
      <c r="A484" t="s">
        <v>434</v>
      </c>
      <c r="B484" s="15" t="s">
        <v>5045</v>
      </c>
      <c r="C484" s="97" t="str">
        <f t="shared" si="85"/>
        <v>CYP50113</v>
      </c>
      <c r="D484" s="97" t="str">
        <f t="shared" si="84"/>
        <v>Rejection</v>
      </c>
      <c r="E484" s="54" t="s">
        <v>5482</v>
      </c>
      <c r="F484" s="97">
        <f t="shared" si="79"/>
        <v>1</v>
      </c>
      <c r="G484" s="97">
        <f t="shared" si="80"/>
        <v>0</v>
      </c>
      <c r="H484" s="97">
        <f t="shared" si="86"/>
        <v>4</v>
      </c>
      <c r="I484">
        <f t="shared" si="83"/>
        <v>1</v>
      </c>
      <c r="J484" t="str">
        <f t="shared" si="82"/>
        <v>&gt;</v>
      </c>
    </row>
    <row r="485" spans="1:10" ht="26.4">
      <c r="A485" t="s">
        <v>434</v>
      </c>
      <c r="B485" s="15" t="s">
        <v>5045</v>
      </c>
      <c r="C485" s="97" t="str">
        <f t="shared" si="85"/>
        <v>CYP50114</v>
      </c>
      <c r="D485" s="97" t="str">
        <f t="shared" si="84"/>
        <v>Rejection</v>
      </c>
      <c r="E485" s="54" t="s">
        <v>5483</v>
      </c>
      <c r="F485" s="97">
        <f t="shared" si="79"/>
        <v>1</v>
      </c>
      <c r="G485" s="97">
        <f t="shared" si="80"/>
        <v>0</v>
      </c>
      <c r="H485" s="97">
        <f t="shared" si="86"/>
        <v>4</v>
      </c>
      <c r="I485">
        <f t="shared" si="83"/>
        <v>1</v>
      </c>
      <c r="J485" t="str">
        <f t="shared" si="82"/>
        <v>&gt;</v>
      </c>
    </row>
    <row r="486" spans="1:10">
      <c r="A486" s="15" t="s">
        <v>181</v>
      </c>
      <c r="B486" s="15" t="s">
        <v>5045</v>
      </c>
      <c r="C486" s="97" t="str">
        <f t="shared" si="85"/>
        <v>CYP50116</v>
      </c>
      <c r="D486" s="97" t="str">
        <f t="shared" si="84"/>
        <v>Rejection</v>
      </c>
      <c r="E486" s="54" t="s">
        <v>433</v>
      </c>
      <c r="F486" s="97">
        <f t="shared" si="79"/>
        <v>1</v>
      </c>
      <c r="G486" s="97">
        <f t="shared" si="80"/>
        <v>0</v>
      </c>
      <c r="H486" s="97">
        <f t="shared" si="86"/>
        <v>3</v>
      </c>
      <c r="I486">
        <f t="shared" si="83"/>
        <v>1</v>
      </c>
      <c r="J486" t="str">
        <f t="shared" si="82"/>
        <v>&gt;</v>
      </c>
    </row>
    <row r="487" spans="1:10" ht="26.4">
      <c r="A487" s="15" t="s">
        <v>4372</v>
      </c>
      <c r="B487" s="15" t="s">
        <v>5045</v>
      </c>
      <c r="C487" s="97" t="str">
        <f t="shared" si="85"/>
        <v>CYP50117</v>
      </c>
      <c r="D487" s="97" t="str">
        <f t="shared" si="84"/>
        <v>Rejection</v>
      </c>
      <c r="E487" s="57" t="s">
        <v>5484</v>
      </c>
      <c r="F487" s="97">
        <f t="shared" si="79"/>
        <v>1</v>
      </c>
      <c r="G487" s="97">
        <f t="shared" si="80"/>
        <v>0</v>
      </c>
      <c r="H487" s="97">
        <f t="shared" si="86"/>
        <v>5</v>
      </c>
      <c r="I487">
        <f t="shared" si="83"/>
        <v>1</v>
      </c>
      <c r="J487" t="str">
        <f t="shared" si="82"/>
        <v>&gt;</v>
      </c>
    </row>
    <row r="488" spans="1:10" ht="39.6">
      <c r="A488" t="s">
        <v>434</v>
      </c>
      <c r="B488" s="15" t="s">
        <v>5045</v>
      </c>
      <c r="C488" s="97" t="str">
        <f t="shared" si="85"/>
        <v>CYP50118</v>
      </c>
      <c r="D488" s="97" t="str">
        <f t="shared" si="84"/>
        <v>Rejection</v>
      </c>
      <c r="E488" s="54" t="s">
        <v>437</v>
      </c>
      <c r="F488" s="97">
        <f t="shared" si="79"/>
        <v>1</v>
      </c>
      <c r="G488" s="97">
        <f t="shared" si="80"/>
        <v>0</v>
      </c>
      <c r="H488" s="97">
        <f t="shared" si="86"/>
        <v>4</v>
      </c>
      <c r="I488">
        <f t="shared" si="83"/>
        <v>1</v>
      </c>
      <c r="J488" t="str">
        <f t="shared" si="82"/>
        <v>&gt;</v>
      </c>
    </row>
    <row r="489" spans="1:10" ht="39.6">
      <c r="A489" t="s">
        <v>434</v>
      </c>
      <c r="B489" s="15" t="s">
        <v>5045</v>
      </c>
      <c r="C489" s="97" t="str">
        <f t="shared" si="85"/>
        <v>CYP50119</v>
      </c>
      <c r="D489" s="97" t="str">
        <f t="shared" si="84"/>
        <v>Rejection</v>
      </c>
      <c r="E489" s="54" t="s">
        <v>439</v>
      </c>
      <c r="F489" s="97">
        <f t="shared" si="79"/>
        <v>1</v>
      </c>
      <c r="G489" s="97">
        <f t="shared" si="80"/>
        <v>0</v>
      </c>
      <c r="H489" s="97">
        <f t="shared" si="86"/>
        <v>4</v>
      </c>
      <c r="I489">
        <f t="shared" si="83"/>
        <v>1</v>
      </c>
      <c r="J489" t="str">
        <f t="shared" si="82"/>
        <v>&gt;</v>
      </c>
    </row>
    <row r="490" spans="1:10" ht="26.4">
      <c r="A490" t="s">
        <v>5485</v>
      </c>
      <c r="B490" s="15" t="s">
        <v>65</v>
      </c>
      <c r="C490" s="97" t="str">
        <f t="shared" si="85"/>
        <v>CYP50201</v>
      </c>
      <c r="D490" s="97" t="str">
        <f t="shared" si="84"/>
        <v>Rejection</v>
      </c>
      <c r="E490" s="54" t="s">
        <v>5486</v>
      </c>
      <c r="F490" s="97">
        <f t="shared" si="79"/>
        <v>1</v>
      </c>
      <c r="G490" s="97">
        <f t="shared" si="80"/>
        <v>0</v>
      </c>
      <c r="H490" s="97">
        <f t="shared" si="86"/>
        <v>4</v>
      </c>
      <c r="I490">
        <f t="shared" si="83"/>
        <v>1</v>
      </c>
      <c r="J490" t="str">
        <f t="shared" si="82"/>
        <v>&gt;</v>
      </c>
    </row>
    <row r="491" spans="1:10" ht="39.6">
      <c r="A491" t="s">
        <v>5485</v>
      </c>
      <c r="B491" s="15" t="s">
        <v>65</v>
      </c>
      <c r="C491" s="97" t="str">
        <f t="shared" si="85"/>
        <v>CYP50202</v>
      </c>
      <c r="D491" s="97" t="str">
        <f t="shared" si="84"/>
        <v>Rejection</v>
      </c>
      <c r="E491" s="54" t="s">
        <v>5487</v>
      </c>
      <c r="F491" s="97">
        <f t="shared" ref="F491:F554" si="87">(LEN(E491)-LEN(SUBSTITUTE(E491,"rejected","")))/8</f>
        <v>1</v>
      </c>
      <c r="G491" s="97">
        <f t="shared" ref="G491:G554" si="88">(LEN(E491)-LEN(SUBSTITUTE(E491,"Warning","")))/7</f>
        <v>0</v>
      </c>
      <c r="H491" s="97">
        <f t="shared" si="86"/>
        <v>4</v>
      </c>
      <c r="I491">
        <f t="shared" si="83"/>
        <v>1</v>
      </c>
      <c r="J491" t="str">
        <f t="shared" si="82"/>
        <v>&gt;</v>
      </c>
    </row>
    <row r="492" spans="1:10">
      <c r="A492" t="s">
        <v>4421</v>
      </c>
      <c r="B492" s="15" t="s">
        <v>5045</v>
      </c>
      <c r="C492" s="97" t="str">
        <f t="shared" si="85"/>
        <v>CYP50203</v>
      </c>
      <c r="D492" s="97" t="str">
        <f t="shared" si="84"/>
        <v>Rejection</v>
      </c>
      <c r="E492" s="57" t="s">
        <v>5488</v>
      </c>
      <c r="F492" s="97">
        <f t="shared" si="87"/>
        <v>1</v>
      </c>
      <c r="G492" s="97">
        <f t="shared" si="88"/>
        <v>0</v>
      </c>
      <c r="H492" s="97">
        <f t="shared" si="86"/>
        <v>2</v>
      </c>
      <c r="I492">
        <f t="shared" si="83"/>
        <v>1</v>
      </c>
      <c r="J492" t="str">
        <f t="shared" si="82"/>
        <v>.</v>
      </c>
    </row>
    <row r="493" spans="1:10">
      <c r="A493" t="s">
        <v>4421</v>
      </c>
      <c r="B493" s="15" t="s">
        <v>5045</v>
      </c>
      <c r="C493" s="97" t="str">
        <f t="shared" si="85"/>
        <v>CYP50204</v>
      </c>
      <c r="D493" s="97" t="str">
        <f t="shared" si="84"/>
        <v>Rejection</v>
      </c>
      <c r="E493" s="54" t="s">
        <v>5489</v>
      </c>
      <c r="F493" s="97">
        <f t="shared" si="87"/>
        <v>1</v>
      </c>
      <c r="G493" s="97">
        <f t="shared" si="88"/>
        <v>0</v>
      </c>
      <c r="H493" s="97">
        <f t="shared" si="86"/>
        <v>2</v>
      </c>
      <c r="I493">
        <f t="shared" si="83"/>
        <v>1</v>
      </c>
      <c r="J493" t="str">
        <f t="shared" si="82"/>
        <v>&gt;</v>
      </c>
    </row>
    <row r="494" spans="1:10" ht="26.4">
      <c r="A494" t="s">
        <v>4424</v>
      </c>
      <c r="B494" s="15" t="s">
        <v>5045</v>
      </c>
      <c r="C494" s="97" t="str">
        <f t="shared" si="85"/>
        <v>CYP50205</v>
      </c>
      <c r="D494" s="97" t="str">
        <f t="shared" ref="D494:D515" si="89">IF(F494=1,"Rejection",IF(G494=1,"Warning","?"))</f>
        <v>Rejection</v>
      </c>
      <c r="E494" s="54" t="s">
        <v>5490</v>
      </c>
      <c r="F494" s="97">
        <f t="shared" si="87"/>
        <v>1</v>
      </c>
      <c r="G494" s="97">
        <f t="shared" si="88"/>
        <v>0</v>
      </c>
      <c r="H494" s="97">
        <f t="shared" si="86"/>
        <v>3</v>
      </c>
      <c r="I494">
        <f t="shared" si="83"/>
        <v>1</v>
      </c>
      <c r="J494" t="str">
        <f t="shared" si="82"/>
        <v>&gt;</v>
      </c>
    </row>
    <row r="495" spans="1:10" ht="26.4">
      <c r="A495" t="s">
        <v>4424</v>
      </c>
      <c r="B495" s="15" t="s">
        <v>5045</v>
      </c>
      <c r="C495" s="97" t="str">
        <f t="shared" si="85"/>
        <v>CYP50206</v>
      </c>
      <c r="D495" s="97" t="str">
        <f t="shared" si="89"/>
        <v>Rejection</v>
      </c>
      <c r="E495" s="54" t="s">
        <v>5491</v>
      </c>
      <c r="F495" s="97">
        <f t="shared" si="87"/>
        <v>1</v>
      </c>
      <c r="G495" s="97">
        <f t="shared" si="88"/>
        <v>0</v>
      </c>
      <c r="H495" s="97">
        <f t="shared" si="86"/>
        <v>3</v>
      </c>
      <c r="I495">
        <f t="shared" si="83"/>
        <v>1</v>
      </c>
      <c r="J495" t="str">
        <f t="shared" si="82"/>
        <v>&gt;</v>
      </c>
    </row>
    <row r="496" spans="1:10" ht="26.4">
      <c r="A496" t="s">
        <v>4424</v>
      </c>
      <c r="B496" s="15" t="s">
        <v>5045</v>
      </c>
      <c r="C496" s="97" t="str">
        <f t="shared" si="85"/>
        <v>CYP50207</v>
      </c>
      <c r="D496" s="97" t="str">
        <f t="shared" si="89"/>
        <v>Warning</v>
      </c>
      <c r="E496" s="54" t="s">
        <v>5492</v>
      </c>
      <c r="F496" s="97">
        <f t="shared" si="87"/>
        <v>0</v>
      </c>
      <c r="G496" s="97">
        <f t="shared" si="88"/>
        <v>1</v>
      </c>
      <c r="H496" s="97">
        <f t="shared" si="86"/>
        <v>3</v>
      </c>
      <c r="I496">
        <f t="shared" si="83"/>
        <v>1</v>
      </c>
      <c r="J496" t="str">
        <f t="shared" si="82"/>
        <v>&gt;</v>
      </c>
    </row>
    <row r="497" spans="1:13">
      <c r="A497" t="s">
        <v>4422</v>
      </c>
      <c r="B497" s="15" t="s">
        <v>5045</v>
      </c>
      <c r="C497" s="97" t="str">
        <f t="shared" si="85"/>
        <v>CYP50208</v>
      </c>
      <c r="D497" s="97" t="str">
        <f t="shared" si="89"/>
        <v>Rejection</v>
      </c>
      <c r="E497" s="54" t="s">
        <v>5493</v>
      </c>
      <c r="F497" s="97">
        <f t="shared" si="87"/>
        <v>1</v>
      </c>
      <c r="G497" s="97">
        <f t="shared" si="88"/>
        <v>0</v>
      </c>
      <c r="H497" s="97">
        <f t="shared" si="86"/>
        <v>5</v>
      </c>
      <c r="I497">
        <f t="shared" si="83"/>
        <v>1</v>
      </c>
      <c r="J497" t="str">
        <f t="shared" si="82"/>
        <v>&gt;</v>
      </c>
    </row>
    <row r="498" spans="1:13">
      <c r="A498" t="s">
        <v>4422</v>
      </c>
      <c r="B498" s="15" t="s">
        <v>5045</v>
      </c>
      <c r="C498" s="97" t="str">
        <f t="shared" si="85"/>
        <v>CYP50209</v>
      </c>
      <c r="D498" s="97" t="str">
        <f t="shared" si="89"/>
        <v>Rejection</v>
      </c>
      <c r="E498" s="54" t="s">
        <v>5494</v>
      </c>
      <c r="F498" s="97">
        <f t="shared" si="87"/>
        <v>1</v>
      </c>
      <c r="G498" s="97">
        <f t="shared" si="88"/>
        <v>0</v>
      </c>
      <c r="H498" s="97">
        <f t="shared" si="86"/>
        <v>5</v>
      </c>
      <c r="I498">
        <f t="shared" si="83"/>
        <v>1</v>
      </c>
      <c r="J498" t="str">
        <f t="shared" si="82"/>
        <v>&gt;</v>
      </c>
    </row>
    <row r="499" spans="1:13" ht="26.4">
      <c r="A499" t="s">
        <v>4445</v>
      </c>
      <c r="B499" s="15" t="s">
        <v>5045</v>
      </c>
      <c r="C499" s="97" t="str">
        <f t="shared" si="85"/>
        <v>CYP50210</v>
      </c>
      <c r="D499" s="97" t="str">
        <f t="shared" si="89"/>
        <v>Rejection</v>
      </c>
      <c r="E499" s="54" t="s">
        <v>5495</v>
      </c>
      <c r="F499" s="97">
        <f t="shared" si="87"/>
        <v>1</v>
      </c>
      <c r="G499" s="97">
        <f t="shared" si="88"/>
        <v>0</v>
      </c>
      <c r="H499" s="97">
        <f t="shared" si="86"/>
        <v>2</v>
      </c>
      <c r="I499">
        <f t="shared" si="83"/>
        <v>1</v>
      </c>
      <c r="J499" t="str">
        <f t="shared" si="82"/>
        <v>&gt;</v>
      </c>
    </row>
    <row r="500" spans="1:13" ht="39.6">
      <c r="A500" t="s">
        <v>4445</v>
      </c>
      <c r="B500" s="15" t="s">
        <v>5045</v>
      </c>
      <c r="C500" s="97" t="str">
        <f t="shared" si="85"/>
        <v>CYP50211</v>
      </c>
      <c r="D500" s="97" t="str">
        <f t="shared" si="89"/>
        <v>Warning</v>
      </c>
      <c r="E500" s="54" t="s">
        <v>5496</v>
      </c>
      <c r="F500" s="97">
        <f t="shared" si="87"/>
        <v>0</v>
      </c>
      <c r="G500" s="97">
        <f t="shared" si="88"/>
        <v>1</v>
      </c>
      <c r="H500" s="97">
        <f t="shared" si="86"/>
        <v>2</v>
      </c>
      <c r="I500">
        <f t="shared" si="83"/>
        <v>1</v>
      </c>
      <c r="J500" t="str">
        <f t="shared" si="82"/>
        <v>&gt;</v>
      </c>
    </row>
    <row r="501" spans="1:13" ht="26.4">
      <c r="A501" t="s">
        <v>4422</v>
      </c>
      <c r="B501" s="15" t="s">
        <v>5045</v>
      </c>
      <c r="C501" s="97" t="str">
        <f t="shared" si="85"/>
        <v>CYP50212</v>
      </c>
      <c r="D501" s="97" t="str">
        <f t="shared" si="89"/>
        <v>Rejection</v>
      </c>
      <c r="E501" s="54" t="s">
        <v>5497</v>
      </c>
      <c r="F501" s="97">
        <f t="shared" si="87"/>
        <v>1</v>
      </c>
      <c r="G501" s="97">
        <f t="shared" si="88"/>
        <v>0</v>
      </c>
      <c r="H501" s="97">
        <f t="shared" si="86"/>
        <v>5</v>
      </c>
      <c r="I501">
        <f t="shared" si="83"/>
        <v>1</v>
      </c>
      <c r="J501" t="str">
        <f t="shared" si="82"/>
        <v>&gt;</v>
      </c>
    </row>
    <row r="502" spans="1:13" ht="26.4">
      <c r="A502" t="s">
        <v>4422</v>
      </c>
      <c r="B502" s="15" t="s">
        <v>5045</v>
      </c>
      <c r="C502" s="97" t="str">
        <f t="shared" si="85"/>
        <v>CYP50213</v>
      </c>
      <c r="D502" s="97" t="str">
        <f t="shared" si="89"/>
        <v>Rejection</v>
      </c>
      <c r="E502" s="54" t="s">
        <v>5498</v>
      </c>
      <c r="F502" s="97">
        <f t="shared" si="87"/>
        <v>1</v>
      </c>
      <c r="G502" s="97">
        <f t="shared" si="88"/>
        <v>0</v>
      </c>
      <c r="H502" s="97">
        <f t="shared" si="86"/>
        <v>5</v>
      </c>
      <c r="I502">
        <f t="shared" si="83"/>
        <v>1</v>
      </c>
      <c r="J502" t="str">
        <f t="shared" si="82"/>
        <v>&gt;</v>
      </c>
    </row>
    <row r="503" spans="1:13" ht="26.4">
      <c r="A503" t="s">
        <v>4422</v>
      </c>
      <c r="B503" s="15" t="s">
        <v>5045</v>
      </c>
      <c r="C503" s="97" t="str">
        <f t="shared" si="85"/>
        <v>CYP50214</v>
      </c>
      <c r="D503" s="97" t="str">
        <f t="shared" si="89"/>
        <v>Rejection</v>
      </c>
      <c r="E503" s="54" t="s">
        <v>5499</v>
      </c>
      <c r="F503" s="97">
        <f t="shared" si="87"/>
        <v>1</v>
      </c>
      <c r="G503" s="97">
        <f t="shared" si="88"/>
        <v>0</v>
      </c>
      <c r="H503" s="97">
        <f t="shared" si="86"/>
        <v>5</v>
      </c>
      <c r="I503">
        <f t="shared" si="83"/>
        <v>1</v>
      </c>
      <c r="J503" t="str">
        <f t="shared" ref="J503:J566" si="90">RIGHT(E503,1)</f>
        <v>&gt;</v>
      </c>
    </row>
    <row r="504" spans="1:13" ht="39.6">
      <c r="A504" t="s">
        <v>5485</v>
      </c>
      <c r="B504" s="15" t="s">
        <v>65</v>
      </c>
      <c r="C504" s="97" t="str">
        <f t="shared" si="85"/>
        <v>CYP50215</v>
      </c>
      <c r="D504" s="97" t="str">
        <f t="shared" si="89"/>
        <v>Rejection</v>
      </c>
      <c r="E504" s="57" t="s">
        <v>5500</v>
      </c>
      <c r="F504" s="97">
        <f t="shared" si="87"/>
        <v>1</v>
      </c>
      <c r="G504" s="97">
        <f t="shared" si="88"/>
        <v>0</v>
      </c>
      <c r="H504" s="97">
        <f t="shared" si="86"/>
        <v>4</v>
      </c>
      <c r="I504">
        <f t="shared" si="83"/>
        <v>1</v>
      </c>
      <c r="J504" t="str">
        <f t="shared" si="90"/>
        <v>&gt;</v>
      </c>
    </row>
    <row r="505" spans="1:13" ht="26.4">
      <c r="A505" t="s">
        <v>5485</v>
      </c>
      <c r="B505" s="15" t="s">
        <v>65</v>
      </c>
      <c r="C505" s="97" t="str">
        <f t="shared" si="85"/>
        <v>CYP50216</v>
      </c>
      <c r="D505" s="97" t="str">
        <f t="shared" si="89"/>
        <v>Rejection</v>
      </c>
      <c r="E505" s="57" t="s">
        <v>5501</v>
      </c>
      <c r="F505" s="97">
        <f t="shared" si="87"/>
        <v>1</v>
      </c>
      <c r="G505" s="97">
        <f t="shared" si="88"/>
        <v>0</v>
      </c>
      <c r="H505" s="97">
        <f t="shared" si="86"/>
        <v>4</v>
      </c>
      <c r="I505">
        <f t="shared" si="83"/>
        <v>1</v>
      </c>
      <c r="J505" t="str">
        <f t="shared" si="90"/>
        <v>&gt;</v>
      </c>
    </row>
    <row r="506" spans="1:13" ht="26.4">
      <c r="A506" t="s">
        <v>5502</v>
      </c>
      <c r="B506" s="15" t="s">
        <v>65</v>
      </c>
      <c r="C506" s="97" t="str">
        <f t="shared" si="85"/>
        <v>CYP60101</v>
      </c>
      <c r="D506" s="97" t="str">
        <f t="shared" si="89"/>
        <v>Rejection</v>
      </c>
      <c r="E506" s="54" t="s">
        <v>5503</v>
      </c>
      <c r="F506" s="97">
        <f t="shared" si="87"/>
        <v>1</v>
      </c>
      <c r="G506" s="97">
        <f t="shared" si="88"/>
        <v>0</v>
      </c>
      <c r="H506" s="97">
        <f t="shared" si="86"/>
        <v>2</v>
      </c>
      <c r="I506">
        <f t="shared" si="83"/>
        <v>1</v>
      </c>
      <c r="J506" t="str">
        <f t="shared" si="90"/>
        <v>&gt;</v>
      </c>
    </row>
    <row r="507" spans="1:13">
      <c r="A507" t="s">
        <v>4468</v>
      </c>
      <c r="B507" s="15" t="s">
        <v>5045</v>
      </c>
      <c r="C507" s="97" t="str">
        <f t="shared" si="85"/>
        <v>CYP60102</v>
      </c>
      <c r="D507" s="97" t="str">
        <f t="shared" si="89"/>
        <v>Rejection</v>
      </c>
      <c r="E507" s="1" t="s">
        <v>5504</v>
      </c>
      <c r="F507" s="97">
        <f t="shared" si="87"/>
        <v>1</v>
      </c>
      <c r="G507" s="97">
        <f t="shared" si="88"/>
        <v>0</v>
      </c>
      <c r="H507" s="97">
        <f t="shared" si="86"/>
        <v>2</v>
      </c>
      <c r="I507">
        <f t="shared" si="83"/>
        <v>1</v>
      </c>
      <c r="J507" t="str">
        <f t="shared" si="90"/>
        <v>.</v>
      </c>
      <c r="K507" s="95">
        <f>LEN(E507)</f>
        <v>74</v>
      </c>
      <c r="L507">
        <f>LEN(J507)</f>
        <v>1</v>
      </c>
      <c r="M507">
        <f>L507-K507</f>
        <v>-73</v>
      </c>
    </row>
    <row r="508" spans="1:13">
      <c r="A508" t="s">
        <v>4468</v>
      </c>
      <c r="B508" s="15" t="s">
        <v>5045</v>
      </c>
      <c r="C508" s="97" t="str">
        <f t="shared" si="85"/>
        <v>CYP60103</v>
      </c>
      <c r="D508" s="97" t="str">
        <f t="shared" si="89"/>
        <v>Rejection</v>
      </c>
      <c r="E508" s="57" t="s">
        <v>5505</v>
      </c>
      <c r="F508" s="97">
        <f t="shared" si="87"/>
        <v>1</v>
      </c>
      <c r="G508" s="97">
        <f t="shared" si="88"/>
        <v>0</v>
      </c>
      <c r="H508" s="97">
        <f t="shared" si="86"/>
        <v>2</v>
      </c>
      <c r="I508">
        <f t="shared" si="83"/>
        <v>1</v>
      </c>
      <c r="J508" t="str">
        <f t="shared" si="90"/>
        <v>&gt;</v>
      </c>
    </row>
    <row r="509" spans="1:13" ht="26.4">
      <c r="A509" t="s">
        <v>183</v>
      </c>
      <c r="B509" s="15" t="s">
        <v>5045</v>
      </c>
      <c r="C509" s="97" t="str">
        <f t="shared" si="85"/>
        <v>CYP60104</v>
      </c>
      <c r="D509" s="97" t="str">
        <f t="shared" si="89"/>
        <v>Rejection</v>
      </c>
      <c r="E509" s="57" t="s">
        <v>443</v>
      </c>
      <c r="F509" s="97">
        <f t="shared" si="87"/>
        <v>1</v>
      </c>
      <c r="G509" s="97">
        <f t="shared" si="88"/>
        <v>0</v>
      </c>
      <c r="H509" s="97">
        <f t="shared" si="86"/>
        <v>3</v>
      </c>
      <c r="I509">
        <f t="shared" si="83"/>
        <v>1</v>
      </c>
      <c r="J509" t="str">
        <f t="shared" si="90"/>
        <v>&gt;</v>
      </c>
    </row>
    <row r="510" spans="1:13">
      <c r="A510" t="s">
        <v>448</v>
      </c>
      <c r="B510" s="15" t="s">
        <v>5045</v>
      </c>
      <c r="C510" s="97" t="str">
        <f t="shared" si="85"/>
        <v>CYP60106</v>
      </c>
      <c r="D510" s="97" t="str">
        <f t="shared" si="89"/>
        <v>Rejection</v>
      </c>
      <c r="E510" s="54" t="s">
        <v>5506</v>
      </c>
      <c r="F510" s="97">
        <f t="shared" si="87"/>
        <v>1</v>
      </c>
      <c r="G510" s="97">
        <f t="shared" si="88"/>
        <v>0</v>
      </c>
      <c r="H510" s="97">
        <f t="shared" si="86"/>
        <v>4</v>
      </c>
      <c r="I510">
        <f t="shared" si="83"/>
        <v>1</v>
      </c>
      <c r="J510" t="str">
        <f t="shared" si="90"/>
        <v>&gt;</v>
      </c>
    </row>
    <row r="511" spans="1:13" ht="26.4">
      <c r="A511" t="s">
        <v>448</v>
      </c>
      <c r="B511" s="15" t="s">
        <v>5045</v>
      </c>
      <c r="C511" s="97" t="str">
        <f t="shared" si="85"/>
        <v>CYP60107</v>
      </c>
      <c r="D511" s="97" t="str">
        <f t="shared" si="89"/>
        <v>Rejection</v>
      </c>
      <c r="E511" s="54" t="s">
        <v>5507</v>
      </c>
      <c r="F511" s="97">
        <f t="shared" si="87"/>
        <v>1</v>
      </c>
      <c r="G511" s="97">
        <f t="shared" si="88"/>
        <v>0</v>
      </c>
      <c r="H511" s="97">
        <f t="shared" si="86"/>
        <v>4</v>
      </c>
      <c r="I511">
        <f t="shared" si="83"/>
        <v>1</v>
      </c>
      <c r="J511" t="str">
        <f t="shared" si="90"/>
        <v>&gt;</v>
      </c>
    </row>
    <row r="512" spans="1:13">
      <c r="A512" t="s">
        <v>4477</v>
      </c>
      <c r="B512" s="15" t="s">
        <v>5045</v>
      </c>
      <c r="C512" s="97" t="str">
        <f t="shared" si="85"/>
        <v>CYP60108</v>
      </c>
      <c r="D512" s="97" t="str">
        <f t="shared" si="89"/>
        <v>Rejection</v>
      </c>
      <c r="E512" s="54" t="s">
        <v>5508</v>
      </c>
      <c r="F512" s="97">
        <f t="shared" si="87"/>
        <v>1</v>
      </c>
      <c r="G512" s="97">
        <f t="shared" si="88"/>
        <v>0</v>
      </c>
      <c r="H512" s="97">
        <f t="shared" si="86"/>
        <v>4</v>
      </c>
      <c r="I512">
        <f t="shared" si="83"/>
        <v>1</v>
      </c>
      <c r="J512" t="str">
        <f t="shared" si="90"/>
        <v>&gt;</v>
      </c>
    </row>
    <row r="513" spans="1:13" ht="26.4">
      <c r="A513" t="s">
        <v>4477</v>
      </c>
      <c r="B513" s="15" t="s">
        <v>5045</v>
      </c>
      <c r="C513" s="97" t="str">
        <f t="shared" si="85"/>
        <v>CYP60109</v>
      </c>
      <c r="D513" s="97" t="str">
        <f t="shared" si="89"/>
        <v>Rejection</v>
      </c>
      <c r="E513" s="54" t="s">
        <v>5509</v>
      </c>
      <c r="F513" s="97">
        <f t="shared" si="87"/>
        <v>1</v>
      </c>
      <c r="G513" s="97">
        <f t="shared" si="88"/>
        <v>0</v>
      </c>
      <c r="H513" s="97">
        <f t="shared" si="86"/>
        <v>4</v>
      </c>
      <c r="I513">
        <f t="shared" si="83"/>
        <v>1</v>
      </c>
      <c r="J513" t="str">
        <f t="shared" si="90"/>
        <v>&gt;</v>
      </c>
    </row>
    <row r="514" spans="1:13" ht="39.6">
      <c r="A514" t="s">
        <v>5502</v>
      </c>
      <c r="B514" s="15" t="s">
        <v>65</v>
      </c>
      <c r="C514" s="97" t="str">
        <f t="shared" si="85"/>
        <v>CYP60110</v>
      </c>
      <c r="D514" s="97" t="str">
        <f t="shared" si="89"/>
        <v>Rejection</v>
      </c>
      <c r="E514" s="147" t="s">
        <v>5510</v>
      </c>
      <c r="F514" s="97">
        <f t="shared" si="87"/>
        <v>1</v>
      </c>
      <c r="G514" s="97">
        <f t="shared" si="88"/>
        <v>0</v>
      </c>
      <c r="H514" s="97">
        <f t="shared" si="86"/>
        <v>2</v>
      </c>
      <c r="I514">
        <f t="shared" ref="I514:I577" si="91">COUNTIF($C$2:$C$732,C514)</f>
        <v>1</v>
      </c>
      <c r="J514" t="str">
        <f t="shared" si="90"/>
        <v>&gt;</v>
      </c>
    </row>
    <row r="515" spans="1:13">
      <c r="A515" s="15" t="s">
        <v>183</v>
      </c>
      <c r="B515" s="15" t="s">
        <v>5045</v>
      </c>
      <c r="C515" s="97" t="str">
        <f t="shared" si="85"/>
        <v>CYP60111</v>
      </c>
      <c r="D515" s="97" t="str">
        <f t="shared" si="89"/>
        <v>Rejection</v>
      </c>
      <c r="E515" s="57" t="s">
        <v>445</v>
      </c>
      <c r="F515" s="97">
        <f t="shared" si="87"/>
        <v>1</v>
      </c>
      <c r="G515" s="97">
        <f t="shared" si="88"/>
        <v>0</v>
      </c>
      <c r="H515" s="97">
        <f t="shared" si="86"/>
        <v>3</v>
      </c>
      <c r="I515">
        <f t="shared" si="91"/>
        <v>1</v>
      </c>
      <c r="J515" t="str">
        <f t="shared" si="90"/>
        <v>&gt;</v>
      </c>
    </row>
    <row r="516" spans="1:13" ht="39.6">
      <c r="A516" t="s">
        <v>448</v>
      </c>
      <c r="B516" s="15" t="s">
        <v>5045</v>
      </c>
      <c r="C516" s="97" t="str">
        <f t="shared" si="85"/>
        <v>CYP60112</v>
      </c>
      <c r="D516" s="97" t="s">
        <v>5123</v>
      </c>
      <c r="E516" s="57" t="s">
        <v>451</v>
      </c>
      <c r="F516" s="97">
        <f t="shared" si="87"/>
        <v>1</v>
      </c>
      <c r="G516" s="97">
        <f t="shared" si="88"/>
        <v>0</v>
      </c>
      <c r="H516" s="97">
        <f t="shared" si="86"/>
        <v>4</v>
      </c>
      <c r="I516">
        <f t="shared" si="91"/>
        <v>1</v>
      </c>
      <c r="J516" t="str">
        <f t="shared" si="90"/>
        <v>&gt;</v>
      </c>
    </row>
    <row r="517" spans="1:13" ht="26.4">
      <c r="A517" t="s">
        <v>4477</v>
      </c>
      <c r="B517" s="15" t="s">
        <v>5045</v>
      </c>
      <c r="C517" s="97" t="str">
        <f t="shared" si="85"/>
        <v>CYP60113</v>
      </c>
      <c r="D517" s="97" t="str">
        <f t="shared" ref="D517:D548" si="92">IF(F517=1,"Rejection",IF(G517=1,"Warning","?"))</f>
        <v>Rejection</v>
      </c>
      <c r="E517" s="54" t="s">
        <v>5511</v>
      </c>
      <c r="F517" s="97">
        <f t="shared" si="87"/>
        <v>1</v>
      </c>
      <c r="G517" s="97">
        <f t="shared" si="88"/>
        <v>0</v>
      </c>
      <c r="H517" s="97">
        <f t="shared" si="86"/>
        <v>4</v>
      </c>
      <c r="I517">
        <f t="shared" si="91"/>
        <v>1</v>
      </c>
      <c r="J517" t="str">
        <f t="shared" si="90"/>
        <v>&gt;</v>
      </c>
    </row>
    <row r="518" spans="1:13" ht="26.4">
      <c r="A518" t="s">
        <v>4477</v>
      </c>
      <c r="B518" s="15" t="s">
        <v>5045</v>
      </c>
      <c r="C518" s="97" t="str">
        <f t="shared" si="85"/>
        <v>CYP60114</v>
      </c>
      <c r="D518" s="97" t="str">
        <f t="shared" si="92"/>
        <v>Rejection</v>
      </c>
      <c r="E518" s="1" t="s">
        <v>5512</v>
      </c>
      <c r="F518" s="97">
        <f t="shared" si="87"/>
        <v>1</v>
      </c>
      <c r="G518" s="97">
        <f t="shared" si="88"/>
        <v>0</v>
      </c>
      <c r="H518" s="97">
        <f t="shared" si="86"/>
        <v>4</v>
      </c>
      <c r="I518">
        <f t="shared" si="91"/>
        <v>1</v>
      </c>
      <c r="J518" t="str">
        <f t="shared" si="90"/>
        <v>&gt;</v>
      </c>
      <c r="K518" s="95">
        <f>LEN(E518)</f>
        <v>171</v>
      </c>
      <c r="L518">
        <f>LEN(J518)</f>
        <v>1</v>
      </c>
      <c r="M518">
        <f>L518-K518</f>
        <v>-170</v>
      </c>
    </row>
    <row r="519" spans="1:13" ht="26.4">
      <c r="A519" t="s">
        <v>183</v>
      </c>
      <c r="B519" s="15" t="s">
        <v>5045</v>
      </c>
      <c r="C519" s="97" t="str">
        <f t="shared" si="85"/>
        <v>CYP60115</v>
      </c>
      <c r="D519" s="97" t="str">
        <f t="shared" si="92"/>
        <v>Rejection</v>
      </c>
      <c r="E519" s="54" t="s">
        <v>447</v>
      </c>
      <c r="F519" s="97">
        <f t="shared" si="87"/>
        <v>1</v>
      </c>
      <c r="G519" s="97">
        <f t="shared" si="88"/>
        <v>0</v>
      </c>
      <c r="H519" s="97">
        <f t="shared" si="86"/>
        <v>3</v>
      </c>
      <c r="I519">
        <f t="shared" si="91"/>
        <v>1</v>
      </c>
      <c r="J519" t="str">
        <f t="shared" si="90"/>
        <v>&gt;</v>
      </c>
    </row>
    <row r="520" spans="1:13" ht="39.6">
      <c r="A520" t="s">
        <v>448</v>
      </c>
      <c r="B520" s="15" t="s">
        <v>5045</v>
      </c>
      <c r="C520" s="97" t="str">
        <f t="shared" si="85"/>
        <v>CYP60116</v>
      </c>
      <c r="D520" s="97" t="str">
        <f t="shared" si="92"/>
        <v>Rejection</v>
      </c>
      <c r="E520" s="54" t="s">
        <v>453</v>
      </c>
      <c r="F520" s="97">
        <f t="shared" si="87"/>
        <v>1</v>
      </c>
      <c r="G520" s="97">
        <f t="shared" si="88"/>
        <v>0</v>
      </c>
      <c r="H520" s="97">
        <f t="shared" si="86"/>
        <v>4</v>
      </c>
      <c r="I520">
        <f t="shared" si="91"/>
        <v>1</v>
      </c>
      <c r="J520" t="str">
        <f t="shared" si="90"/>
        <v>&gt;</v>
      </c>
    </row>
    <row r="521" spans="1:13" ht="26.4">
      <c r="A521" t="s">
        <v>5513</v>
      </c>
      <c r="B521" s="15" t="s">
        <v>65</v>
      </c>
      <c r="C521" s="97" t="str">
        <f t="shared" si="85"/>
        <v>CYP60201</v>
      </c>
      <c r="D521" s="97" t="str">
        <f t="shared" si="92"/>
        <v>Rejection</v>
      </c>
      <c r="E521" s="54" t="s">
        <v>5514</v>
      </c>
      <c r="F521" s="97">
        <f t="shared" si="87"/>
        <v>1</v>
      </c>
      <c r="G521" s="97">
        <f t="shared" si="88"/>
        <v>0</v>
      </c>
      <c r="H521" s="97">
        <f t="shared" si="86"/>
        <v>2</v>
      </c>
      <c r="I521">
        <f t="shared" si="91"/>
        <v>1</v>
      </c>
      <c r="J521" t="str">
        <f t="shared" si="90"/>
        <v>&gt;</v>
      </c>
    </row>
    <row r="522" spans="1:13">
      <c r="A522" t="s">
        <v>4495</v>
      </c>
      <c r="B522" s="15" t="s">
        <v>5045</v>
      </c>
      <c r="C522" s="97" t="str">
        <f t="shared" si="85"/>
        <v>CYP60202</v>
      </c>
      <c r="D522" s="97" t="str">
        <f t="shared" si="92"/>
        <v>Rejection</v>
      </c>
      <c r="E522" s="57" t="s">
        <v>5515</v>
      </c>
      <c r="F522" s="97">
        <f t="shared" si="87"/>
        <v>1</v>
      </c>
      <c r="G522" s="97">
        <f t="shared" si="88"/>
        <v>0</v>
      </c>
      <c r="H522" s="97">
        <f t="shared" si="86"/>
        <v>2</v>
      </c>
      <c r="I522">
        <f t="shared" si="91"/>
        <v>1</v>
      </c>
      <c r="J522" t="str">
        <f t="shared" si="90"/>
        <v>.</v>
      </c>
    </row>
    <row r="523" spans="1:13">
      <c r="A523" t="s">
        <v>4495</v>
      </c>
      <c r="B523" s="15" t="s">
        <v>5045</v>
      </c>
      <c r="C523" s="97" t="str">
        <f t="shared" si="85"/>
        <v>CYP60203</v>
      </c>
      <c r="D523" s="97" t="str">
        <f t="shared" si="92"/>
        <v>Rejection</v>
      </c>
      <c r="E523" s="54" t="s">
        <v>5516</v>
      </c>
      <c r="F523" s="97">
        <f t="shared" si="87"/>
        <v>1</v>
      </c>
      <c r="G523" s="97">
        <f t="shared" si="88"/>
        <v>0</v>
      </c>
      <c r="H523" s="97">
        <f t="shared" si="86"/>
        <v>2</v>
      </c>
      <c r="I523">
        <f t="shared" si="91"/>
        <v>1</v>
      </c>
      <c r="J523" t="str">
        <f t="shared" si="90"/>
        <v>&gt;</v>
      </c>
    </row>
    <row r="524" spans="1:13">
      <c r="A524" t="s">
        <v>4496</v>
      </c>
      <c r="B524" s="15" t="s">
        <v>5045</v>
      </c>
      <c r="C524" s="97" t="str">
        <f t="shared" si="85"/>
        <v>CYP60204</v>
      </c>
      <c r="D524" s="97" t="str">
        <f t="shared" si="92"/>
        <v>Rejection</v>
      </c>
      <c r="E524" s="57" t="s">
        <v>5517</v>
      </c>
      <c r="F524" s="97">
        <f t="shared" si="87"/>
        <v>1</v>
      </c>
      <c r="G524" s="97">
        <f t="shared" si="88"/>
        <v>0</v>
      </c>
      <c r="H524" s="97">
        <f t="shared" si="86"/>
        <v>3</v>
      </c>
      <c r="I524">
        <f t="shared" si="91"/>
        <v>1</v>
      </c>
      <c r="J524" t="str">
        <f t="shared" si="90"/>
        <v>&gt;</v>
      </c>
    </row>
    <row r="525" spans="1:13" ht="26.4">
      <c r="A525" t="s">
        <v>4496</v>
      </c>
      <c r="B525" s="15" t="s">
        <v>5045</v>
      </c>
      <c r="C525" s="97" t="str">
        <f t="shared" si="85"/>
        <v>CYP60205</v>
      </c>
      <c r="D525" s="97" t="str">
        <f t="shared" si="92"/>
        <v>Warning</v>
      </c>
      <c r="E525" s="54" t="s">
        <v>5518</v>
      </c>
      <c r="F525" s="97">
        <f t="shared" si="87"/>
        <v>0</v>
      </c>
      <c r="G525" s="97">
        <f t="shared" si="88"/>
        <v>1</v>
      </c>
      <c r="H525" s="97">
        <f t="shared" si="86"/>
        <v>3</v>
      </c>
      <c r="I525">
        <f t="shared" si="91"/>
        <v>1</v>
      </c>
      <c r="J525" t="str">
        <f t="shared" si="90"/>
        <v>&gt;</v>
      </c>
    </row>
    <row r="526" spans="1:13">
      <c r="A526" s="15" t="s">
        <v>4496</v>
      </c>
      <c r="B526" s="15" t="s">
        <v>5045</v>
      </c>
      <c r="C526" s="97" t="str">
        <f t="shared" si="85"/>
        <v>CYP60206</v>
      </c>
      <c r="D526" s="97" t="str">
        <f t="shared" si="92"/>
        <v>Rejection</v>
      </c>
      <c r="E526" s="54" t="s">
        <v>5519</v>
      </c>
      <c r="F526" s="97">
        <f t="shared" si="87"/>
        <v>1</v>
      </c>
      <c r="G526" s="97">
        <f t="shared" si="88"/>
        <v>0</v>
      </c>
      <c r="H526" s="97">
        <f t="shared" si="86"/>
        <v>3</v>
      </c>
      <c r="I526">
        <f t="shared" si="91"/>
        <v>1</v>
      </c>
      <c r="J526" t="str">
        <f t="shared" si="90"/>
        <v>&gt;</v>
      </c>
    </row>
    <row r="527" spans="1:13">
      <c r="A527" t="s">
        <v>328</v>
      </c>
      <c r="B527" s="15" t="s">
        <v>5045</v>
      </c>
      <c r="C527" s="97" t="str">
        <f t="shared" si="85"/>
        <v>CYP60207</v>
      </c>
      <c r="D527" s="97" t="str">
        <f t="shared" si="92"/>
        <v>Rejection</v>
      </c>
      <c r="E527" s="54" t="s">
        <v>5520</v>
      </c>
      <c r="F527" s="97">
        <f t="shared" si="87"/>
        <v>1</v>
      </c>
      <c r="G527" s="97">
        <f t="shared" si="88"/>
        <v>0</v>
      </c>
      <c r="H527" s="97">
        <f t="shared" si="86"/>
        <v>2</v>
      </c>
      <c r="I527">
        <f t="shared" si="91"/>
        <v>1</v>
      </c>
      <c r="J527" t="str">
        <f t="shared" si="90"/>
        <v>&gt;</v>
      </c>
    </row>
    <row r="528" spans="1:13" ht="26.4">
      <c r="A528" t="s">
        <v>328</v>
      </c>
      <c r="B528" s="15" t="s">
        <v>5045</v>
      </c>
      <c r="C528" s="97" t="str">
        <f t="shared" si="85"/>
        <v>CYP60208</v>
      </c>
      <c r="D528" s="97" t="str">
        <f t="shared" si="92"/>
        <v>Warning</v>
      </c>
      <c r="E528" s="54" t="s">
        <v>5521</v>
      </c>
      <c r="F528" s="97">
        <f t="shared" si="87"/>
        <v>0</v>
      </c>
      <c r="G528" s="97">
        <f t="shared" si="88"/>
        <v>1</v>
      </c>
      <c r="H528" s="97">
        <f t="shared" si="86"/>
        <v>2</v>
      </c>
      <c r="I528">
        <f t="shared" si="91"/>
        <v>1</v>
      </c>
      <c r="J528" t="str">
        <f t="shared" si="90"/>
        <v>&gt;</v>
      </c>
    </row>
    <row r="529" spans="1:13" ht="39.6">
      <c r="A529" t="s">
        <v>5513</v>
      </c>
      <c r="B529" s="15" t="s">
        <v>65</v>
      </c>
      <c r="C529" s="97" t="str">
        <f t="shared" si="85"/>
        <v>CYP60209</v>
      </c>
      <c r="D529" s="97" t="str">
        <f t="shared" si="92"/>
        <v>Rejection</v>
      </c>
      <c r="E529" s="147" t="s">
        <v>5522</v>
      </c>
      <c r="F529" s="97">
        <f t="shared" si="87"/>
        <v>1</v>
      </c>
      <c r="G529" s="97">
        <f t="shared" si="88"/>
        <v>0</v>
      </c>
      <c r="H529" s="97">
        <f t="shared" si="86"/>
        <v>2</v>
      </c>
      <c r="I529">
        <f t="shared" si="91"/>
        <v>1</v>
      </c>
      <c r="J529" t="str">
        <f t="shared" si="90"/>
        <v>&gt;</v>
      </c>
    </row>
    <row r="530" spans="1:13" ht="26.4">
      <c r="A530" t="s">
        <v>5523</v>
      </c>
      <c r="B530" s="15" t="s">
        <v>65</v>
      </c>
      <c r="C530" s="97" t="str">
        <f t="shared" si="85"/>
        <v>CYP60301</v>
      </c>
      <c r="D530" s="97" t="str">
        <f t="shared" si="92"/>
        <v>Rejection</v>
      </c>
      <c r="E530" s="54" t="s">
        <v>5524</v>
      </c>
      <c r="F530" s="97">
        <f t="shared" si="87"/>
        <v>1</v>
      </c>
      <c r="G530" s="97">
        <f t="shared" si="88"/>
        <v>0</v>
      </c>
      <c r="H530" s="97">
        <f t="shared" si="86"/>
        <v>3</v>
      </c>
      <c r="I530">
        <f t="shared" si="91"/>
        <v>1</v>
      </c>
      <c r="J530" t="str">
        <f t="shared" si="90"/>
        <v>&gt;</v>
      </c>
    </row>
    <row r="531" spans="1:13">
      <c r="A531" t="s">
        <v>4532</v>
      </c>
      <c r="B531" s="15" t="s">
        <v>5045</v>
      </c>
      <c r="C531" s="97" t="str">
        <f t="shared" si="85"/>
        <v>CYP60303</v>
      </c>
      <c r="D531" s="97" t="str">
        <f t="shared" si="92"/>
        <v>Rejection</v>
      </c>
      <c r="E531" s="1" t="s">
        <v>5525</v>
      </c>
      <c r="F531" s="97">
        <f t="shared" si="87"/>
        <v>1</v>
      </c>
      <c r="G531" s="97">
        <f t="shared" si="88"/>
        <v>0</v>
      </c>
      <c r="H531" s="97">
        <f t="shared" si="86"/>
        <v>2</v>
      </c>
      <c r="I531">
        <f t="shared" si="91"/>
        <v>1</v>
      </c>
      <c r="J531" t="str">
        <f t="shared" si="90"/>
        <v>.</v>
      </c>
      <c r="K531" s="95">
        <f>LEN(E531)</f>
        <v>74</v>
      </c>
      <c r="L531">
        <f>LEN(J531)</f>
        <v>1</v>
      </c>
      <c r="M531">
        <f>L531-K531</f>
        <v>-73</v>
      </c>
    </row>
    <row r="532" spans="1:13">
      <c r="A532" t="s">
        <v>4532</v>
      </c>
      <c r="B532" s="15" t="s">
        <v>5045</v>
      </c>
      <c r="C532" s="97" t="str">
        <f t="shared" si="85"/>
        <v>CYP60304</v>
      </c>
      <c r="D532" s="97" t="str">
        <f t="shared" si="92"/>
        <v>Rejection</v>
      </c>
      <c r="E532" s="54" t="s">
        <v>5526</v>
      </c>
      <c r="F532" s="97">
        <f t="shared" si="87"/>
        <v>1</v>
      </c>
      <c r="G532" s="97">
        <f t="shared" si="88"/>
        <v>0</v>
      </c>
      <c r="H532" s="97">
        <f t="shared" si="86"/>
        <v>2</v>
      </c>
      <c r="I532">
        <f t="shared" si="91"/>
        <v>1</v>
      </c>
      <c r="J532" t="str">
        <f t="shared" si="90"/>
        <v>&gt;</v>
      </c>
    </row>
    <row r="533" spans="1:13" ht="26.4">
      <c r="A533" t="s">
        <v>4543</v>
      </c>
      <c r="B533" s="15" t="s">
        <v>5045</v>
      </c>
      <c r="C533" s="97" t="str">
        <f t="shared" si="85"/>
        <v>CYP60305</v>
      </c>
      <c r="D533" s="97" t="str">
        <f t="shared" si="92"/>
        <v>Rejection</v>
      </c>
      <c r="E533" s="54" t="s">
        <v>5527</v>
      </c>
      <c r="F533" s="97">
        <f t="shared" si="87"/>
        <v>1</v>
      </c>
      <c r="G533" s="97">
        <f t="shared" si="88"/>
        <v>0</v>
      </c>
      <c r="H533" s="97">
        <f t="shared" si="86"/>
        <v>4</v>
      </c>
      <c r="I533">
        <f t="shared" si="91"/>
        <v>1</v>
      </c>
      <c r="J533" t="str">
        <f t="shared" si="90"/>
        <v>&gt;</v>
      </c>
    </row>
    <row r="534" spans="1:13" ht="26.4">
      <c r="A534" t="s">
        <v>199</v>
      </c>
      <c r="B534" s="15" t="s">
        <v>5045</v>
      </c>
      <c r="C534" s="97" t="str">
        <f t="shared" ref="C534:C597" si="93">LEFT(E534,8)</f>
        <v>CYP60306</v>
      </c>
      <c r="D534" s="97" t="str">
        <f t="shared" si="92"/>
        <v>Rejection</v>
      </c>
      <c r="E534" s="54" t="s">
        <v>5528</v>
      </c>
      <c r="F534" s="97">
        <f t="shared" si="87"/>
        <v>1</v>
      </c>
      <c r="G534" s="97">
        <f t="shared" si="88"/>
        <v>0</v>
      </c>
      <c r="H534" s="97">
        <f t="shared" si="86"/>
        <v>4</v>
      </c>
      <c r="I534">
        <f t="shared" si="91"/>
        <v>1</v>
      </c>
      <c r="J534" t="str">
        <f t="shared" si="90"/>
        <v>&gt;</v>
      </c>
    </row>
    <row r="535" spans="1:13" ht="26.4">
      <c r="A535" t="s">
        <v>4533</v>
      </c>
      <c r="B535" s="15" t="s">
        <v>5045</v>
      </c>
      <c r="C535" s="97" t="str">
        <f t="shared" si="93"/>
        <v>CYP60307</v>
      </c>
      <c r="D535" s="97" t="str">
        <f t="shared" si="92"/>
        <v>Rejection</v>
      </c>
      <c r="E535" s="54" t="s">
        <v>5529</v>
      </c>
      <c r="F535" s="97">
        <f t="shared" si="87"/>
        <v>1</v>
      </c>
      <c r="G535" s="97">
        <f t="shared" si="88"/>
        <v>0</v>
      </c>
      <c r="H535" s="97">
        <f t="shared" si="86"/>
        <v>5</v>
      </c>
      <c r="I535">
        <f t="shared" si="91"/>
        <v>1</v>
      </c>
      <c r="J535" t="str">
        <f t="shared" si="90"/>
        <v>&gt;</v>
      </c>
    </row>
    <row r="536" spans="1:13" ht="26.4">
      <c r="A536" t="s">
        <v>4533</v>
      </c>
      <c r="B536" s="15" t="s">
        <v>5045</v>
      </c>
      <c r="C536" s="97" t="str">
        <f t="shared" si="93"/>
        <v>CYP60308</v>
      </c>
      <c r="D536" s="97" t="str">
        <f t="shared" si="92"/>
        <v>Warning</v>
      </c>
      <c r="E536" s="54" t="s">
        <v>5530</v>
      </c>
      <c r="F536" s="97">
        <f t="shared" si="87"/>
        <v>0</v>
      </c>
      <c r="G536" s="97">
        <f t="shared" si="88"/>
        <v>1</v>
      </c>
      <c r="H536" s="97">
        <f t="shared" si="86"/>
        <v>5</v>
      </c>
      <c r="I536">
        <f t="shared" si="91"/>
        <v>1</v>
      </c>
      <c r="J536" t="str">
        <f t="shared" si="90"/>
        <v>&gt;</v>
      </c>
    </row>
    <row r="537" spans="1:13" ht="26.4">
      <c r="A537" t="s">
        <v>760</v>
      </c>
      <c r="B537" s="15" t="s">
        <v>5045</v>
      </c>
      <c r="C537" s="97" t="str">
        <f t="shared" si="93"/>
        <v>CYP60309</v>
      </c>
      <c r="D537" s="97" t="str">
        <f t="shared" si="92"/>
        <v>Rejection</v>
      </c>
      <c r="E537" s="54" t="s">
        <v>5531</v>
      </c>
      <c r="F537" s="97">
        <f t="shared" si="87"/>
        <v>1</v>
      </c>
      <c r="G537" s="97">
        <f t="shared" si="88"/>
        <v>0</v>
      </c>
      <c r="H537" s="97">
        <f t="shared" si="86"/>
        <v>2</v>
      </c>
      <c r="I537">
        <f t="shared" si="91"/>
        <v>1</v>
      </c>
      <c r="J537" t="str">
        <f t="shared" si="90"/>
        <v>&gt;</v>
      </c>
    </row>
    <row r="538" spans="1:13" ht="26.4">
      <c r="A538" t="s">
        <v>760</v>
      </c>
      <c r="B538" s="15" t="s">
        <v>5045</v>
      </c>
      <c r="C538" s="97" t="str">
        <f t="shared" si="93"/>
        <v>CYP60310</v>
      </c>
      <c r="D538" s="97" t="str">
        <f t="shared" si="92"/>
        <v>Warning</v>
      </c>
      <c r="E538" s="54" t="s">
        <v>763</v>
      </c>
      <c r="F538" s="97">
        <f t="shared" si="87"/>
        <v>0</v>
      </c>
      <c r="G538" s="97">
        <f t="shared" si="88"/>
        <v>1</v>
      </c>
      <c r="H538" s="97">
        <f t="shared" si="86"/>
        <v>2</v>
      </c>
      <c r="I538">
        <f t="shared" si="91"/>
        <v>1</v>
      </c>
      <c r="J538" t="str">
        <f t="shared" si="90"/>
        <v>&gt;</v>
      </c>
    </row>
    <row r="539" spans="1:13" ht="26.4">
      <c r="A539" t="s">
        <v>4543</v>
      </c>
      <c r="B539" s="15" t="s">
        <v>5045</v>
      </c>
      <c r="C539" s="97" t="str">
        <f t="shared" si="93"/>
        <v>CYP60311</v>
      </c>
      <c r="D539" s="97" t="str">
        <f t="shared" si="92"/>
        <v>Rejection</v>
      </c>
      <c r="E539" s="54" t="s">
        <v>5532</v>
      </c>
      <c r="F539" s="97">
        <f t="shared" si="87"/>
        <v>1</v>
      </c>
      <c r="G539" s="97">
        <f t="shared" si="88"/>
        <v>0</v>
      </c>
      <c r="H539" s="97">
        <f t="shared" si="86"/>
        <v>4</v>
      </c>
      <c r="I539">
        <f t="shared" si="91"/>
        <v>1</v>
      </c>
      <c r="J539" t="str">
        <f t="shared" si="90"/>
        <v>&gt;</v>
      </c>
    </row>
    <row r="540" spans="1:13" ht="26.4">
      <c r="A540" t="s">
        <v>4543</v>
      </c>
      <c r="B540" s="15" t="s">
        <v>5045</v>
      </c>
      <c r="C540" s="97" t="str">
        <f t="shared" si="93"/>
        <v>CYP60312</v>
      </c>
      <c r="D540" s="97" t="str">
        <f t="shared" si="92"/>
        <v>Rejection</v>
      </c>
      <c r="E540" s="57" t="s">
        <v>5533</v>
      </c>
      <c r="F540" s="97">
        <f t="shared" si="87"/>
        <v>1</v>
      </c>
      <c r="G540" s="97">
        <f t="shared" si="88"/>
        <v>0</v>
      </c>
      <c r="H540" s="97">
        <f t="shared" si="86"/>
        <v>4</v>
      </c>
      <c r="I540">
        <f t="shared" si="91"/>
        <v>1</v>
      </c>
      <c r="J540" t="str">
        <f t="shared" si="90"/>
        <v>&gt;</v>
      </c>
    </row>
    <row r="541" spans="1:13" ht="39.6">
      <c r="A541" t="s">
        <v>4533</v>
      </c>
      <c r="B541" s="15" t="s">
        <v>5045</v>
      </c>
      <c r="C541" s="97" t="str">
        <f t="shared" si="93"/>
        <v>CYP60315</v>
      </c>
      <c r="D541" s="97" t="str">
        <f t="shared" si="92"/>
        <v>Rejection</v>
      </c>
      <c r="E541" s="54" t="s">
        <v>5534</v>
      </c>
      <c r="F541" s="97">
        <f t="shared" si="87"/>
        <v>1</v>
      </c>
      <c r="G541" s="97">
        <f t="shared" si="88"/>
        <v>0</v>
      </c>
      <c r="H541" s="97">
        <f t="shared" si="86"/>
        <v>5</v>
      </c>
      <c r="I541">
        <f t="shared" si="91"/>
        <v>1</v>
      </c>
      <c r="J541" t="str">
        <f t="shared" si="90"/>
        <v>&gt;</v>
      </c>
    </row>
    <row r="542" spans="1:13" ht="39.6">
      <c r="A542" t="s">
        <v>4533</v>
      </c>
      <c r="B542" s="15" t="s">
        <v>5045</v>
      </c>
      <c r="C542" s="97" t="str">
        <f t="shared" si="93"/>
        <v>CYP60316</v>
      </c>
      <c r="D542" s="97" t="str">
        <f t="shared" si="92"/>
        <v>Rejection</v>
      </c>
      <c r="E542" s="54" t="s">
        <v>5535</v>
      </c>
      <c r="F542" s="97">
        <f t="shared" si="87"/>
        <v>1</v>
      </c>
      <c r="G542" s="97">
        <f t="shared" si="88"/>
        <v>0</v>
      </c>
      <c r="H542" s="97">
        <f t="shared" si="86"/>
        <v>5</v>
      </c>
      <c r="I542">
        <f t="shared" si="91"/>
        <v>1</v>
      </c>
      <c r="J542" t="str">
        <f t="shared" si="90"/>
        <v>&gt;</v>
      </c>
    </row>
    <row r="543" spans="1:13" ht="26.4">
      <c r="A543" t="s">
        <v>4533</v>
      </c>
      <c r="B543" s="15" t="s">
        <v>5045</v>
      </c>
      <c r="C543" s="97" t="str">
        <f t="shared" si="93"/>
        <v>CYP60317</v>
      </c>
      <c r="D543" s="97" t="str">
        <f t="shared" si="92"/>
        <v>Rejection</v>
      </c>
      <c r="E543" s="54" t="s">
        <v>5536</v>
      </c>
      <c r="F543" s="97">
        <f t="shared" si="87"/>
        <v>1</v>
      </c>
      <c r="G543" s="97">
        <f t="shared" si="88"/>
        <v>0</v>
      </c>
      <c r="H543" s="97">
        <f t="shared" si="86"/>
        <v>5</v>
      </c>
      <c r="I543">
        <f t="shared" si="91"/>
        <v>1</v>
      </c>
      <c r="J543" t="str">
        <f t="shared" si="90"/>
        <v>&gt;</v>
      </c>
    </row>
    <row r="544" spans="1:13" ht="26.4">
      <c r="A544" t="s">
        <v>4543</v>
      </c>
      <c r="B544" s="15" t="s">
        <v>5045</v>
      </c>
      <c r="C544" s="97" t="str">
        <f t="shared" si="93"/>
        <v>CYP60318</v>
      </c>
      <c r="D544" s="97" t="str">
        <f t="shared" si="92"/>
        <v>Rejection</v>
      </c>
      <c r="E544" s="57" t="s">
        <v>5537</v>
      </c>
      <c r="F544" s="97">
        <f t="shared" si="87"/>
        <v>1</v>
      </c>
      <c r="G544" s="97">
        <f t="shared" si="88"/>
        <v>0</v>
      </c>
      <c r="H544" s="97">
        <f t="shared" si="86"/>
        <v>4</v>
      </c>
      <c r="I544">
        <f t="shared" si="91"/>
        <v>1</v>
      </c>
      <c r="J544" t="str">
        <f t="shared" si="90"/>
        <v>&gt;</v>
      </c>
    </row>
    <row r="545" spans="1:13" ht="26.4">
      <c r="A545" t="s">
        <v>199</v>
      </c>
      <c r="B545" s="15" t="s">
        <v>5045</v>
      </c>
      <c r="C545" s="97" t="str">
        <f t="shared" si="93"/>
        <v>CYP60319</v>
      </c>
      <c r="D545" s="97" t="str">
        <f t="shared" si="92"/>
        <v>Rejection</v>
      </c>
      <c r="E545" s="54" t="s">
        <v>5538</v>
      </c>
      <c r="F545" s="97">
        <f t="shared" si="87"/>
        <v>1</v>
      </c>
      <c r="G545" s="97">
        <f t="shared" si="88"/>
        <v>0</v>
      </c>
      <c r="H545" s="97">
        <f t="shared" si="86"/>
        <v>4</v>
      </c>
      <c r="I545">
        <f t="shared" si="91"/>
        <v>1</v>
      </c>
      <c r="J545" t="str">
        <f t="shared" si="90"/>
        <v>&gt;</v>
      </c>
    </row>
    <row r="546" spans="1:13" ht="39.6">
      <c r="A546" t="s">
        <v>5523</v>
      </c>
      <c r="B546" s="15" t="s">
        <v>65</v>
      </c>
      <c r="C546" s="97" t="str">
        <f t="shared" si="93"/>
        <v>CYP60321</v>
      </c>
      <c r="D546" s="97" t="str">
        <f t="shared" si="92"/>
        <v>Rejection</v>
      </c>
      <c r="E546" s="57" t="s">
        <v>5539</v>
      </c>
      <c r="F546" s="97">
        <f t="shared" si="87"/>
        <v>1</v>
      </c>
      <c r="G546" s="97">
        <f t="shared" si="88"/>
        <v>0</v>
      </c>
      <c r="H546" s="97">
        <f t="shared" ref="H546:H609" si="94">COUNTIF($A$2:$A$726,A546)</f>
        <v>3</v>
      </c>
      <c r="I546">
        <f t="shared" si="91"/>
        <v>1</v>
      </c>
      <c r="J546" t="str">
        <f t="shared" si="90"/>
        <v>&gt;</v>
      </c>
    </row>
    <row r="547" spans="1:13" ht="26.4">
      <c r="A547" t="s">
        <v>5523</v>
      </c>
      <c r="B547" s="15" t="s">
        <v>65</v>
      </c>
      <c r="C547" s="97" t="str">
        <f t="shared" si="93"/>
        <v>CYP60322</v>
      </c>
      <c r="D547" s="97" t="str">
        <f t="shared" si="92"/>
        <v>Rejection</v>
      </c>
      <c r="E547" s="57" t="s">
        <v>5540</v>
      </c>
      <c r="F547" s="97">
        <f t="shared" si="87"/>
        <v>1</v>
      </c>
      <c r="G547" s="97">
        <f t="shared" si="88"/>
        <v>0</v>
      </c>
      <c r="H547" s="97">
        <f t="shared" si="94"/>
        <v>3</v>
      </c>
      <c r="I547">
        <f t="shared" si="91"/>
        <v>1</v>
      </c>
      <c r="J547" t="str">
        <f t="shared" si="90"/>
        <v>&gt;</v>
      </c>
    </row>
    <row r="548" spans="1:13" ht="26.4">
      <c r="A548" t="s">
        <v>199</v>
      </c>
      <c r="B548" s="15" t="s">
        <v>5045</v>
      </c>
      <c r="C548" s="97" t="str">
        <f t="shared" si="93"/>
        <v>CYP60323</v>
      </c>
      <c r="D548" s="97" t="str">
        <f t="shared" si="92"/>
        <v>Rejection</v>
      </c>
      <c r="E548" s="1" t="s">
        <v>5541</v>
      </c>
      <c r="F548" s="97">
        <f t="shared" si="87"/>
        <v>1</v>
      </c>
      <c r="G548" s="97">
        <f t="shared" si="88"/>
        <v>0</v>
      </c>
      <c r="H548" s="97">
        <f t="shared" si="94"/>
        <v>4</v>
      </c>
      <c r="I548">
        <f t="shared" si="91"/>
        <v>1</v>
      </c>
      <c r="J548" t="str">
        <f t="shared" si="90"/>
        <v>&gt;</v>
      </c>
      <c r="K548" s="95">
        <f>LEN(E548)</f>
        <v>213</v>
      </c>
      <c r="L548">
        <f>LEN(J548)</f>
        <v>1</v>
      </c>
      <c r="M548">
        <f>L548-K548</f>
        <v>-212</v>
      </c>
    </row>
    <row r="549" spans="1:13" ht="26.4">
      <c r="A549" t="s">
        <v>199</v>
      </c>
      <c r="B549" s="15" t="s">
        <v>5045</v>
      </c>
      <c r="C549" s="97" t="str">
        <f t="shared" si="93"/>
        <v>CYP60324</v>
      </c>
      <c r="D549" s="97" t="str">
        <f t="shared" ref="D549:D580" si="95">IF(F549=1,"Rejection",IF(G549=1,"Warning","?"))</f>
        <v>Rejection</v>
      </c>
      <c r="E549" s="1" t="s">
        <v>5542</v>
      </c>
      <c r="F549" s="97">
        <f t="shared" si="87"/>
        <v>1</v>
      </c>
      <c r="G549" s="97">
        <f t="shared" si="88"/>
        <v>0</v>
      </c>
      <c r="H549" s="97">
        <f t="shared" si="94"/>
        <v>4</v>
      </c>
      <c r="I549">
        <f t="shared" si="91"/>
        <v>1</v>
      </c>
      <c r="J549" t="str">
        <f t="shared" si="90"/>
        <v>&gt;</v>
      </c>
      <c r="K549" s="95">
        <f>LEN(E549)</f>
        <v>210</v>
      </c>
      <c r="L549">
        <f>LEN(J549)</f>
        <v>1</v>
      </c>
      <c r="M549">
        <f>L549-K549</f>
        <v>-209</v>
      </c>
    </row>
    <row r="550" spans="1:13" ht="26.4">
      <c r="A550" t="s">
        <v>5543</v>
      </c>
      <c r="B550" s="15" t="s">
        <v>65</v>
      </c>
      <c r="C550" s="97" t="str">
        <f t="shared" si="93"/>
        <v>CYP60401</v>
      </c>
      <c r="D550" s="97" t="str">
        <f t="shared" si="95"/>
        <v>Rejection</v>
      </c>
      <c r="E550" s="54" t="s">
        <v>5544</v>
      </c>
      <c r="F550" s="97">
        <f t="shared" si="87"/>
        <v>1</v>
      </c>
      <c r="G550" s="97">
        <f t="shared" si="88"/>
        <v>0</v>
      </c>
      <c r="H550" s="97">
        <f t="shared" si="94"/>
        <v>3</v>
      </c>
      <c r="I550">
        <f t="shared" si="91"/>
        <v>1</v>
      </c>
      <c r="J550" t="str">
        <f t="shared" si="90"/>
        <v>&gt;</v>
      </c>
    </row>
    <row r="551" spans="1:13">
      <c r="A551" t="s">
        <v>4580</v>
      </c>
      <c r="B551" s="15" t="s">
        <v>5045</v>
      </c>
      <c r="C551" s="97" t="str">
        <f t="shared" si="93"/>
        <v>CYP60403</v>
      </c>
      <c r="D551" s="97" t="str">
        <f t="shared" si="95"/>
        <v>Rejection</v>
      </c>
      <c r="E551" s="1" t="s">
        <v>5545</v>
      </c>
      <c r="F551" s="97">
        <f t="shared" si="87"/>
        <v>1</v>
      </c>
      <c r="G551" s="97">
        <f t="shared" si="88"/>
        <v>0</v>
      </c>
      <c r="H551" s="97">
        <f t="shared" si="94"/>
        <v>2</v>
      </c>
      <c r="I551">
        <f t="shared" si="91"/>
        <v>1</v>
      </c>
      <c r="J551" t="str">
        <f t="shared" si="90"/>
        <v>.</v>
      </c>
      <c r="K551" s="95">
        <f>LEN(E551)</f>
        <v>74</v>
      </c>
      <c r="L551">
        <f>LEN(J551)</f>
        <v>1</v>
      </c>
      <c r="M551">
        <f>L551-K551</f>
        <v>-73</v>
      </c>
    </row>
    <row r="552" spans="1:13">
      <c r="A552" t="s">
        <v>4580</v>
      </c>
      <c r="B552" s="15" t="s">
        <v>5045</v>
      </c>
      <c r="C552" s="97" t="str">
        <f t="shared" si="93"/>
        <v>CYP60404</v>
      </c>
      <c r="D552" s="97" t="str">
        <f t="shared" si="95"/>
        <v>Rejection</v>
      </c>
      <c r="E552" s="54" t="s">
        <v>5546</v>
      </c>
      <c r="F552" s="97">
        <f t="shared" si="87"/>
        <v>1</v>
      </c>
      <c r="G552" s="97">
        <f t="shared" si="88"/>
        <v>0</v>
      </c>
      <c r="H552" s="97">
        <f t="shared" si="94"/>
        <v>2</v>
      </c>
      <c r="I552">
        <f t="shared" si="91"/>
        <v>1</v>
      </c>
      <c r="J552" t="str">
        <f t="shared" si="90"/>
        <v>&gt;</v>
      </c>
    </row>
    <row r="553" spans="1:13">
      <c r="A553" t="s">
        <v>4581</v>
      </c>
      <c r="B553" s="15" t="s">
        <v>5045</v>
      </c>
      <c r="C553" s="97" t="str">
        <f t="shared" si="93"/>
        <v>CYP60406</v>
      </c>
      <c r="D553" s="97" t="str">
        <f t="shared" si="95"/>
        <v>Rejection</v>
      </c>
      <c r="E553" s="54" t="s">
        <v>5547</v>
      </c>
      <c r="F553" s="97">
        <f t="shared" si="87"/>
        <v>1</v>
      </c>
      <c r="G553" s="97">
        <f t="shared" si="88"/>
        <v>0</v>
      </c>
      <c r="H553" s="97">
        <f t="shared" si="94"/>
        <v>4</v>
      </c>
      <c r="I553">
        <f t="shared" si="91"/>
        <v>1</v>
      </c>
      <c r="J553" t="str">
        <f t="shared" si="90"/>
        <v>&gt;</v>
      </c>
    </row>
    <row r="554" spans="1:13" ht="26.4">
      <c r="A554" t="s">
        <v>4591</v>
      </c>
      <c r="B554" s="15" t="s">
        <v>5045</v>
      </c>
      <c r="C554" s="97" t="str">
        <f t="shared" si="93"/>
        <v>CYP60407</v>
      </c>
      <c r="D554" s="97" t="str">
        <f t="shared" si="95"/>
        <v>Rejection</v>
      </c>
      <c r="E554" s="54" t="s">
        <v>5548</v>
      </c>
      <c r="F554" s="97">
        <f t="shared" si="87"/>
        <v>1</v>
      </c>
      <c r="G554" s="97">
        <f t="shared" si="88"/>
        <v>0</v>
      </c>
      <c r="H554" s="97">
        <f t="shared" si="94"/>
        <v>3</v>
      </c>
      <c r="I554">
        <f t="shared" si="91"/>
        <v>1</v>
      </c>
      <c r="J554" t="str">
        <f t="shared" si="90"/>
        <v>&gt;</v>
      </c>
    </row>
    <row r="555" spans="1:13" ht="26.4">
      <c r="A555" t="s">
        <v>4591</v>
      </c>
      <c r="B555" s="15" t="s">
        <v>5045</v>
      </c>
      <c r="C555" s="97" t="str">
        <f t="shared" si="93"/>
        <v>CYP60408</v>
      </c>
      <c r="D555" s="97" t="str">
        <f t="shared" si="95"/>
        <v>Warning</v>
      </c>
      <c r="E555" s="54" t="s">
        <v>5549</v>
      </c>
      <c r="F555" s="97">
        <f t="shared" ref="F555:F618" si="96">(LEN(E555)-LEN(SUBSTITUTE(E555,"rejected","")))/8</f>
        <v>0</v>
      </c>
      <c r="G555" s="97">
        <f t="shared" ref="G555:G618" si="97">(LEN(E555)-LEN(SUBSTITUTE(E555,"Warning","")))/7</f>
        <v>1</v>
      </c>
      <c r="H555" s="97">
        <f t="shared" si="94"/>
        <v>3</v>
      </c>
      <c r="I555">
        <f t="shared" si="91"/>
        <v>1</v>
      </c>
      <c r="J555" t="str">
        <f t="shared" si="90"/>
        <v>&gt;</v>
      </c>
    </row>
    <row r="556" spans="1:13" ht="26.4">
      <c r="A556" t="s">
        <v>4603</v>
      </c>
      <c r="B556" s="15" t="s">
        <v>5045</v>
      </c>
      <c r="C556" s="97" t="str">
        <f t="shared" si="93"/>
        <v>CYP60409</v>
      </c>
      <c r="D556" s="97" t="str">
        <f t="shared" si="95"/>
        <v>Rejection</v>
      </c>
      <c r="E556" s="54" t="s">
        <v>5550</v>
      </c>
      <c r="F556" s="97">
        <f t="shared" si="96"/>
        <v>1</v>
      </c>
      <c r="G556" s="97">
        <f t="shared" si="97"/>
        <v>0</v>
      </c>
      <c r="H556" s="97">
        <f t="shared" si="94"/>
        <v>3</v>
      </c>
      <c r="I556">
        <f t="shared" si="91"/>
        <v>1</v>
      </c>
      <c r="J556" t="str">
        <f t="shared" si="90"/>
        <v>&gt;</v>
      </c>
    </row>
    <row r="557" spans="1:13" ht="26.4">
      <c r="A557" t="s">
        <v>4603</v>
      </c>
      <c r="B557" s="15" t="s">
        <v>5045</v>
      </c>
      <c r="C557" s="97" t="str">
        <f t="shared" si="93"/>
        <v>CYP60410</v>
      </c>
      <c r="D557" s="97" t="str">
        <f t="shared" si="95"/>
        <v>Warning</v>
      </c>
      <c r="E557" s="54" t="s">
        <v>5551</v>
      </c>
      <c r="F557" s="97">
        <f t="shared" si="96"/>
        <v>0</v>
      </c>
      <c r="G557" s="97">
        <f t="shared" si="97"/>
        <v>1</v>
      </c>
      <c r="H557" s="97">
        <f t="shared" si="94"/>
        <v>3</v>
      </c>
      <c r="I557">
        <f t="shared" si="91"/>
        <v>1</v>
      </c>
      <c r="J557" t="str">
        <f t="shared" si="90"/>
        <v>&gt;</v>
      </c>
    </row>
    <row r="558" spans="1:13" ht="26.4">
      <c r="A558" t="s">
        <v>4611</v>
      </c>
      <c r="B558" s="15" t="s">
        <v>5045</v>
      </c>
      <c r="C558" s="97" t="str">
        <f t="shared" si="93"/>
        <v>CYP60411</v>
      </c>
      <c r="D558" s="97" t="str">
        <f t="shared" si="95"/>
        <v>Rejection</v>
      </c>
      <c r="E558" s="54" t="s">
        <v>5552</v>
      </c>
      <c r="F558" s="97">
        <f t="shared" si="96"/>
        <v>1</v>
      </c>
      <c r="G558" s="97">
        <f t="shared" si="97"/>
        <v>0</v>
      </c>
      <c r="H558" s="97">
        <f t="shared" si="94"/>
        <v>3</v>
      </c>
      <c r="I558">
        <f t="shared" si="91"/>
        <v>1</v>
      </c>
      <c r="J558" t="str">
        <f t="shared" si="90"/>
        <v>&gt;</v>
      </c>
    </row>
    <row r="559" spans="1:13" ht="26.4">
      <c r="A559" t="s">
        <v>4611</v>
      </c>
      <c r="B559" s="15" t="s">
        <v>5045</v>
      </c>
      <c r="C559" s="97" t="str">
        <f t="shared" si="93"/>
        <v>CYP60412</v>
      </c>
      <c r="D559" s="97" t="str">
        <f t="shared" si="95"/>
        <v>Warning</v>
      </c>
      <c r="E559" s="54" t="s">
        <v>5553</v>
      </c>
      <c r="F559" s="97">
        <f t="shared" si="96"/>
        <v>0</v>
      </c>
      <c r="G559" s="97">
        <f t="shared" si="97"/>
        <v>1</v>
      </c>
      <c r="H559" s="97">
        <f t="shared" si="94"/>
        <v>3</v>
      </c>
      <c r="I559">
        <f t="shared" si="91"/>
        <v>1</v>
      </c>
      <c r="J559" t="str">
        <f t="shared" si="90"/>
        <v>&gt;</v>
      </c>
    </row>
    <row r="560" spans="1:13" ht="26.4">
      <c r="A560" t="s">
        <v>4616</v>
      </c>
      <c r="B560" s="15" t="s">
        <v>5045</v>
      </c>
      <c r="C560" s="97" t="str">
        <f t="shared" si="93"/>
        <v>CYP60413</v>
      </c>
      <c r="D560" s="97" t="str">
        <f t="shared" si="95"/>
        <v>Rejection</v>
      </c>
      <c r="E560" s="54" t="s">
        <v>5554</v>
      </c>
      <c r="F560" s="97">
        <f t="shared" si="96"/>
        <v>1</v>
      </c>
      <c r="G560" s="97">
        <f t="shared" si="97"/>
        <v>0</v>
      </c>
      <c r="H560" s="97">
        <f t="shared" si="94"/>
        <v>3</v>
      </c>
      <c r="I560">
        <f t="shared" si="91"/>
        <v>1</v>
      </c>
      <c r="J560" t="str">
        <f t="shared" si="90"/>
        <v>&gt;</v>
      </c>
    </row>
    <row r="561" spans="1:10" ht="26.4">
      <c r="A561" t="s">
        <v>4616</v>
      </c>
      <c r="B561" s="15" t="s">
        <v>5045</v>
      </c>
      <c r="C561" s="97" t="str">
        <f t="shared" si="93"/>
        <v>CYP60414</v>
      </c>
      <c r="D561" s="97" t="str">
        <f t="shared" si="95"/>
        <v>Warning</v>
      </c>
      <c r="E561" s="54" t="s">
        <v>5555</v>
      </c>
      <c r="F561" s="97">
        <f t="shared" si="96"/>
        <v>0</v>
      </c>
      <c r="G561" s="97">
        <f t="shared" si="97"/>
        <v>1</v>
      </c>
      <c r="H561" s="97">
        <f t="shared" si="94"/>
        <v>3</v>
      </c>
      <c r="I561">
        <f t="shared" si="91"/>
        <v>1</v>
      </c>
      <c r="J561" t="str">
        <f t="shared" si="90"/>
        <v>&gt;</v>
      </c>
    </row>
    <row r="562" spans="1:10" ht="26.4">
      <c r="A562" t="s">
        <v>4621</v>
      </c>
      <c r="B562" s="15" t="s">
        <v>5045</v>
      </c>
      <c r="C562" s="97" t="str">
        <f t="shared" si="93"/>
        <v>CYP60415</v>
      </c>
      <c r="D562" s="97" t="str">
        <f t="shared" si="95"/>
        <v>Rejection</v>
      </c>
      <c r="E562" s="57" t="s">
        <v>5556</v>
      </c>
      <c r="F562" s="97">
        <f t="shared" si="96"/>
        <v>1</v>
      </c>
      <c r="G562" s="97">
        <f t="shared" si="97"/>
        <v>0</v>
      </c>
      <c r="H562" s="97">
        <f t="shared" si="94"/>
        <v>3</v>
      </c>
      <c r="I562">
        <f t="shared" si="91"/>
        <v>1</v>
      </c>
      <c r="J562" t="str">
        <f t="shared" si="90"/>
        <v>&gt;</v>
      </c>
    </row>
    <row r="563" spans="1:10" ht="39.6">
      <c r="A563" t="s">
        <v>4621</v>
      </c>
      <c r="B563" s="15" t="s">
        <v>5045</v>
      </c>
      <c r="C563" s="97" t="str">
        <f t="shared" si="93"/>
        <v>CYP60416</v>
      </c>
      <c r="D563" s="97" t="str">
        <f t="shared" si="95"/>
        <v>Warning</v>
      </c>
      <c r="E563" s="57" t="s">
        <v>5557</v>
      </c>
      <c r="F563" s="97">
        <f t="shared" si="96"/>
        <v>0</v>
      </c>
      <c r="G563" s="97">
        <f t="shared" si="97"/>
        <v>1</v>
      </c>
      <c r="H563" s="97">
        <f t="shared" si="94"/>
        <v>3</v>
      </c>
      <c r="I563">
        <f t="shared" si="91"/>
        <v>1</v>
      </c>
      <c r="J563" t="str">
        <f t="shared" si="90"/>
        <v>&gt;</v>
      </c>
    </row>
    <row r="564" spans="1:10" ht="26.4">
      <c r="A564" t="s">
        <v>4586</v>
      </c>
      <c r="B564" s="15" t="s">
        <v>5045</v>
      </c>
      <c r="C564" s="97" t="str">
        <f t="shared" si="93"/>
        <v>CYP60418</v>
      </c>
      <c r="D564" s="97" t="str">
        <f t="shared" si="95"/>
        <v>Rejection</v>
      </c>
      <c r="E564" s="54" t="s">
        <v>5558</v>
      </c>
      <c r="F564" s="97">
        <f t="shared" si="96"/>
        <v>1</v>
      </c>
      <c r="G564" s="97">
        <f t="shared" si="97"/>
        <v>0</v>
      </c>
      <c r="H564" s="97">
        <f t="shared" si="94"/>
        <v>4</v>
      </c>
      <c r="I564">
        <f t="shared" si="91"/>
        <v>1</v>
      </c>
      <c r="J564" t="str">
        <f t="shared" si="90"/>
        <v>&gt;</v>
      </c>
    </row>
    <row r="565" spans="1:10" ht="26.4">
      <c r="A565" t="s">
        <v>4626</v>
      </c>
      <c r="B565" s="15" t="s">
        <v>5045</v>
      </c>
      <c r="C565" s="97" t="str">
        <f t="shared" si="93"/>
        <v>CYP60419</v>
      </c>
      <c r="D565" s="97" t="str">
        <f t="shared" si="95"/>
        <v>Rejection</v>
      </c>
      <c r="E565" s="54" t="s">
        <v>5559</v>
      </c>
      <c r="F565" s="97">
        <f t="shared" si="96"/>
        <v>1</v>
      </c>
      <c r="G565" s="97">
        <f t="shared" si="97"/>
        <v>0</v>
      </c>
      <c r="H565" s="97">
        <f t="shared" si="94"/>
        <v>3</v>
      </c>
      <c r="I565">
        <f t="shared" si="91"/>
        <v>1</v>
      </c>
      <c r="J565" t="str">
        <f t="shared" si="90"/>
        <v>&gt;</v>
      </c>
    </row>
    <row r="566" spans="1:10" ht="26.4">
      <c r="A566" t="s">
        <v>4626</v>
      </c>
      <c r="B566" s="15" t="s">
        <v>5045</v>
      </c>
      <c r="C566" s="97" t="str">
        <f t="shared" si="93"/>
        <v>CYP60420</v>
      </c>
      <c r="D566" s="97" t="str">
        <f t="shared" si="95"/>
        <v>Warning</v>
      </c>
      <c r="E566" s="57" t="s">
        <v>5560</v>
      </c>
      <c r="F566" s="97">
        <f t="shared" si="96"/>
        <v>0</v>
      </c>
      <c r="G566" s="97">
        <f t="shared" si="97"/>
        <v>1</v>
      </c>
      <c r="H566" s="97">
        <f t="shared" si="94"/>
        <v>3</v>
      </c>
      <c r="I566">
        <f t="shared" si="91"/>
        <v>1</v>
      </c>
      <c r="J566" t="str">
        <f t="shared" si="90"/>
        <v>&gt;</v>
      </c>
    </row>
    <row r="567" spans="1:10" ht="26.4">
      <c r="A567" t="s">
        <v>4631</v>
      </c>
      <c r="B567" s="15" t="s">
        <v>5045</v>
      </c>
      <c r="C567" s="97" t="str">
        <f t="shared" si="93"/>
        <v>CYP60421</v>
      </c>
      <c r="D567" s="97" t="str">
        <f t="shared" si="95"/>
        <v>Rejection</v>
      </c>
      <c r="E567" s="54" t="s">
        <v>5561</v>
      </c>
      <c r="F567" s="97">
        <f t="shared" si="96"/>
        <v>1</v>
      </c>
      <c r="G567" s="97">
        <f t="shared" si="97"/>
        <v>0</v>
      </c>
      <c r="H567" s="97">
        <f t="shared" si="94"/>
        <v>3</v>
      </c>
      <c r="I567">
        <f t="shared" si="91"/>
        <v>1</v>
      </c>
      <c r="J567" t="str">
        <f t="shared" ref="J567:J630" si="98">RIGHT(E567,1)</f>
        <v>&gt;</v>
      </c>
    </row>
    <row r="568" spans="1:10" ht="26.4">
      <c r="A568" t="s">
        <v>4631</v>
      </c>
      <c r="B568" s="15" t="s">
        <v>5045</v>
      </c>
      <c r="C568" s="97" t="str">
        <f t="shared" si="93"/>
        <v>CYP60422</v>
      </c>
      <c r="D568" s="97" t="str">
        <f t="shared" si="95"/>
        <v>Warning</v>
      </c>
      <c r="E568" s="57" t="s">
        <v>5562</v>
      </c>
      <c r="F568" s="97">
        <f t="shared" si="96"/>
        <v>0</v>
      </c>
      <c r="G568" s="97">
        <f t="shared" si="97"/>
        <v>1</v>
      </c>
      <c r="H568" s="97">
        <f t="shared" si="94"/>
        <v>3</v>
      </c>
      <c r="I568">
        <f t="shared" si="91"/>
        <v>1</v>
      </c>
      <c r="J568" t="str">
        <f t="shared" si="98"/>
        <v>&gt;</v>
      </c>
    </row>
    <row r="569" spans="1:10" ht="26.4">
      <c r="A569" t="s">
        <v>4636</v>
      </c>
      <c r="B569" s="15" t="s">
        <v>5045</v>
      </c>
      <c r="C569" s="97" t="str">
        <f t="shared" si="93"/>
        <v>CYP60423</v>
      </c>
      <c r="D569" s="97" t="str">
        <f t="shared" si="95"/>
        <v>Rejection</v>
      </c>
      <c r="E569" s="54" t="s">
        <v>5563</v>
      </c>
      <c r="F569" s="97">
        <f t="shared" si="96"/>
        <v>1</v>
      </c>
      <c r="G569" s="97">
        <f t="shared" si="97"/>
        <v>0</v>
      </c>
      <c r="H569" s="97">
        <f t="shared" si="94"/>
        <v>3</v>
      </c>
      <c r="I569">
        <f t="shared" si="91"/>
        <v>1</v>
      </c>
      <c r="J569" t="str">
        <f t="shared" si="98"/>
        <v>&gt;</v>
      </c>
    </row>
    <row r="570" spans="1:10" ht="26.4">
      <c r="A570" t="s">
        <v>4636</v>
      </c>
      <c r="B570" s="15" t="s">
        <v>5045</v>
      </c>
      <c r="C570" s="97" t="str">
        <f t="shared" si="93"/>
        <v>CYP60424</v>
      </c>
      <c r="D570" s="97" t="str">
        <f t="shared" si="95"/>
        <v>Warning</v>
      </c>
      <c r="E570" s="57" t="s">
        <v>5564</v>
      </c>
      <c r="F570" s="97">
        <f t="shared" si="96"/>
        <v>0</v>
      </c>
      <c r="G570" s="97">
        <f t="shared" si="97"/>
        <v>1</v>
      </c>
      <c r="H570" s="97">
        <f t="shared" si="94"/>
        <v>3</v>
      </c>
      <c r="I570">
        <f t="shared" si="91"/>
        <v>1</v>
      </c>
      <c r="J570" t="str">
        <f t="shared" si="98"/>
        <v>&gt;</v>
      </c>
    </row>
    <row r="571" spans="1:10" ht="26.4">
      <c r="A571" t="s">
        <v>4641</v>
      </c>
      <c r="B571" s="15" t="s">
        <v>5045</v>
      </c>
      <c r="C571" s="97" t="str">
        <f t="shared" si="93"/>
        <v>CYP60425</v>
      </c>
      <c r="D571" s="97" t="str">
        <f t="shared" si="95"/>
        <v>Rejection</v>
      </c>
      <c r="E571" s="54" t="s">
        <v>5565</v>
      </c>
      <c r="F571" s="97">
        <f t="shared" si="96"/>
        <v>1</v>
      </c>
      <c r="G571" s="97">
        <f t="shared" si="97"/>
        <v>0</v>
      </c>
      <c r="H571" s="97">
        <f t="shared" si="94"/>
        <v>3</v>
      </c>
      <c r="I571">
        <f t="shared" si="91"/>
        <v>1</v>
      </c>
      <c r="J571" t="str">
        <f t="shared" si="98"/>
        <v>&gt;</v>
      </c>
    </row>
    <row r="572" spans="1:10" ht="26.4">
      <c r="A572" t="s">
        <v>4641</v>
      </c>
      <c r="B572" s="15" t="s">
        <v>5045</v>
      </c>
      <c r="C572" s="97" t="str">
        <f t="shared" si="93"/>
        <v>CYP60426</v>
      </c>
      <c r="D572" s="97" t="str">
        <f t="shared" si="95"/>
        <v>Warning</v>
      </c>
      <c r="E572" s="54" t="s">
        <v>5566</v>
      </c>
      <c r="F572" s="97">
        <f t="shared" si="96"/>
        <v>0</v>
      </c>
      <c r="G572" s="97">
        <f t="shared" si="97"/>
        <v>1</v>
      </c>
      <c r="H572" s="97">
        <f t="shared" si="94"/>
        <v>3</v>
      </c>
      <c r="I572">
        <f t="shared" si="91"/>
        <v>1</v>
      </c>
      <c r="J572" t="str">
        <f t="shared" si="98"/>
        <v>&gt;</v>
      </c>
    </row>
    <row r="573" spans="1:10" ht="26.4">
      <c r="A573" t="s">
        <v>4581</v>
      </c>
      <c r="B573" s="15" t="s">
        <v>5045</v>
      </c>
      <c r="C573" s="97" t="str">
        <f t="shared" si="93"/>
        <v>CYP60427</v>
      </c>
      <c r="D573" s="97" t="str">
        <f t="shared" si="95"/>
        <v>Rejection</v>
      </c>
      <c r="E573" s="54" t="s">
        <v>5567</v>
      </c>
      <c r="F573" s="97">
        <f t="shared" si="96"/>
        <v>1</v>
      </c>
      <c r="G573" s="97">
        <f t="shared" si="97"/>
        <v>0</v>
      </c>
      <c r="H573" s="97">
        <f t="shared" si="94"/>
        <v>4</v>
      </c>
      <c r="I573">
        <f t="shared" si="91"/>
        <v>1</v>
      </c>
      <c r="J573" t="str">
        <f t="shared" si="98"/>
        <v>&gt;</v>
      </c>
    </row>
    <row r="574" spans="1:10" ht="26.4">
      <c r="A574" t="s">
        <v>4581</v>
      </c>
      <c r="B574" s="15" t="s">
        <v>5045</v>
      </c>
      <c r="C574" s="97" t="str">
        <f t="shared" si="93"/>
        <v>CYP60428</v>
      </c>
      <c r="D574" s="97" t="str">
        <f t="shared" si="95"/>
        <v>Rejection</v>
      </c>
      <c r="E574" s="57" t="s">
        <v>5568</v>
      </c>
      <c r="F574" s="97">
        <f t="shared" si="96"/>
        <v>1</v>
      </c>
      <c r="G574" s="97">
        <f t="shared" si="97"/>
        <v>0</v>
      </c>
      <c r="H574" s="97">
        <f t="shared" si="94"/>
        <v>4</v>
      </c>
      <c r="I574">
        <f t="shared" si="91"/>
        <v>1</v>
      </c>
      <c r="J574" t="str">
        <f t="shared" si="98"/>
        <v>&gt;</v>
      </c>
    </row>
    <row r="575" spans="1:10" ht="26.4">
      <c r="A575" t="s">
        <v>4586</v>
      </c>
      <c r="B575" s="15" t="s">
        <v>5045</v>
      </c>
      <c r="C575" s="97" t="str">
        <f t="shared" si="93"/>
        <v>CYP60430</v>
      </c>
      <c r="D575" s="97" t="str">
        <f t="shared" si="95"/>
        <v>Rejection</v>
      </c>
      <c r="E575" s="57" t="s">
        <v>5569</v>
      </c>
      <c r="F575" s="97">
        <f t="shared" si="96"/>
        <v>1</v>
      </c>
      <c r="G575" s="97">
        <f t="shared" si="97"/>
        <v>0</v>
      </c>
      <c r="H575" s="97">
        <f t="shared" si="94"/>
        <v>4</v>
      </c>
      <c r="I575">
        <f t="shared" si="91"/>
        <v>1</v>
      </c>
      <c r="J575" t="str">
        <f t="shared" si="98"/>
        <v>&gt;</v>
      </c>
    </row>
    <row r="576" spans="1:10" ht="26.4">
      <c r="A576" t="s">
        <v>4591</v>
      </c>
      <c r="B576" s="15" t="s">
        <v>5045</v>
      </c>
      <c r="C576" s="97" t="str">
        <f t="shared" si="93"/>
        <v>CYP60431</v>
      </c>
      <c r="D576" s="97" t="str">
        <f t="shared" si="95"/>
        <v>Warning</v>
      </c>
      <c r="E576" s="57" t="s">
        <v>5570</v>
      </c>
      <c r="F576" s="97">
        <f t="shared" si="96"/>
        <v>0</v>
      </c>
      <c r="G576" s="97">
        <f t="shared" si="97"/>
        <v>1</v>
      </c>
      <c r="H576" s="97">
        <f t="shared" si="94"/>
        <v>3</v>
      </c>
      <c r="I576">
        <f t="shared" si="91"/>
        <v>1</v>
      </c>
      <c r="J576" t="str">
        <f t="shared" si="98"/>
        <v>&gt;</v>
      </c>
    </row>
    <row r="577" spans="1:13" ht="26.4">
      <c r="A577" t="s">
        <v>4603</v>
      </c>
      <c r="B577" s="15" t="s">
        <v>5045</v>
      </c>
      <c r="C577" s="97" t="str">
        <f t="shared" si="93"/>
        <v>CYP60432</v>
      </c>
      <c r="D577" s="97" t="str">
        <f t="shared" si="95"/>
        <v>Warning</v>
      </c>
      <c r="E577" s="57" t="s">
        <v>5571</v>
      </c>
      <c r="F577" s="97">
        <f t="shared" si="96"/>
        <v>0</v>
      </c>
      <c r="G577" s="97">
        <f t="shared" si="97"/>
        <v>1</v>
      </c>
      <c r="H577" s="97">
        <f t="shared" si="94"/>
        <v>3</v>
      </c>
      <c r="I577">
        <f t="shared" si="91"/>
        <v>1</v>
      </c>
      <c r="J577" t="str">
        <f t="shared" si="98"/>
        <v>&gt;</v>
      </c>
    </row>
    <row r="578" spans="1:13" ht="26.4">
      <c r="A578" t="s">
        <v>4611</v>
      </c>
      <c r="B578" s="15" t="s">
        <v>5045</v>
      </c>
      <c r="C578" s="97" t="str">
        <f t="shared" si="93"/>
        <v>CYP60433</v>
      </c>
      <c r="D578" s="97" t="str">
        <f t="shared" si="95"/>
        <v>Warning</v>
      </c>
      <c r="E578" s="57" t="s">
        <v>5572</v>
      </c>
      <c r="F578" s="97">
        <f t="shared" si="96"/>
        <v>0</v>
      </c>
      <c r="G578" s="97">
        <f t="shared" si="97"/>
        <v>1</v>
      </c>
      <c r="H578" s="97">
        <f t="shared" si="94"/>
        <v>3</v>
      </c>
      <c r="I578">
        <f t="shared" ref="I578:I641" si="99">COUNTIF($C$2:$C$732,C578)</f>
        <v>1</v>
      </c>
      <c r="J578" t="str">
        <f t="shared" si="98"/>
        <v>&gt;</v>
      </c>
    </row>
    <row r="579" spans="1:13" ht="26.4">
      <c r="A579" t="s">
        <v>4616</v>
      </c>
      <c r="B579" s="15" t="s">
        <v>5045</v>
      </c>
      <c r="C579" s="97" t="str">
        <f t="shared" si="93"/>
        <v>CYP60434</v>
      </c>
      <c r="D579" s="97" t="str">
        <f t="shared" si="95"/>
        <v>Warning</v>
      </c>
      <c r="E579" s="57" t="s">
        <v>5573</v>
      </c>
      <c r="F579" s="97">
        <f t="shared" si="96"/>
        <v>0</v>
      </c>
      <c r="G579" s="97">
        <f t="shared" si="97"/>
        <v>1</v>
      </c>
      <c r="H579" s="97">
        <f t="shared" si="94"/>
        <v>3</v>
      </c>
      <c r="I579">
        <f t="shared" si="99"/>
        <v>1</v>
      </c>
      <c r="J579" t="str">
        <f t="shared" si="98"/>
        <v>&gt;</v>
      </c>
    </row>
    <row r="580" spans="1:13" ht="26.4">
      <c r="A580" t="s">
        <v>4621</v>
      </c>
      <c r="B580" s="15" t="s">
        <v>5045</v>
      </c>
      <c r="C580" s="97" t="str">
        <f t="shared" si="93"/>
        <v>CYP60435</v>
      </c>
      <c r="D580" s="97" t="str">
        <f t="shared" si="95"/>
        <v>Warning</v>
      </c>
      <c r="E580" s="57" t="s">
        <v>5574</v>
      </c>
      <c r="F580" s="97">
        <f t="shared" si="96"/>
        <v>0</v>
      </c>
      <c r="G580" s="97">
        <f t="shared" si="97"/>
        <v>1</v>
      </c>
      <c r="H580" s="97">
        <f t="shared" si="94"/>
        <v>3</v>
      </c>
      <c r="I580">
        <f t="shared" si="99"/>
        <v>1</v>
      </c>
      <c r="J580" t="str">
        <f t="shared" si="98"/>
        <v>&gt;</v>
      </c>
    </row>
    <row r="581" spans="1:13" ht="26.4">
      <c r="A581" t="s">
        <v>4626</v>
      </c>
      <c r="B581" s="15" t="s">
        <v>5045</v>
      </c>
      <c r="C581" s="97" t="str">
        <f t="shared" si="93"/>
        <v>CYP60436</v>
      </c>
      <c r="D581" s="97" t="str">
        <f t="shared" ref="D581:D612" si="100">IF(F581=1,"Rejection",IF(G581=1,"Warning","?"))</f>
        <v>Warning</v>
      </c>
      <c r="E581" s="57" t="s">
        <v>5575</v>
      </c>
      <c r="F581" s="97">
        <f t="shared" si="96"/>
        <v>0</v>
      </c>
      <c r="G581" s="97">
        <f t="shared" si="97"/>
        <v>1</v>
      </c>
      <c r="H581" s="97">
        <f t="shared" si="94"/>
        <v>3</v>
      </c>
      <c r="I581">
        <f t="shared" si="99"/>
        <v>1</v>
      </c>
      <c r="J581" t="str">
        <f t="shared" si="98"/>
        <v>&gt;</v>
      </c>
    </row>
    <row r="582" spans="1:13" ht="26.4">
      <c r="A582" t="s">
        <v>4631</v>
      </c>
      <c r="B582" s="15" t="s">
        <v>5045</v>
      </c>
      <c r="C582" s="97" t="str">
        <f t="shared" si="93"/>
        <v>CYP60437</v>
      </c>
      <c r="D582" s="97" t="str">
        <f t="shared" si="100"/>
        <v>Warning</v>
      </c>
      <c r="E582" s="57" t="s">
        <v>5576</v>
      </c>
      <c r="F582" s="97">
        <f t="shared" si="96"/>
        <v>0</v>
      </c>
      <c r="G582" s="97">
        <f t="shared" si="97"/>
        <v>1</v>
      </c>
      <c r="H582" s="97">
        <f t="shared" si="94"/>
        <v>3</v>
      </c>
      <c r="I582">
        <f t="shared" si="99"/>
        <v>1</v>
      </c>
      <c r="J582" t="str">
        <f t="shared" si="98"/>
        <v>&gt;</v>
      </c>
    </row>
    <row r="583" spans="1:13" ht="26.4">
      <c r="A583" t="s">
        <v>4636</v>
      </c>
      <c r="B583" s="15" t="s">
        <v>5045</v>
      </c>
      <c r="C583" s="97" t="str">
        <f t="shared" si="93"/>
        <v>CYP60438</v>
      </c>
      <c r="D583" s="97" t="str">
        <f t="shared" si="100"/>
        <v>Warning</v>
      </c>
      <c r="E583" s="57" t="s">
        <v>5577</v>
      </c>
      <c r="F583" s="97">
        <f t="shared" si="96"/>
        <v>0</v>
      </c>
      <c r="G583" s="97">
        <f t="shared" si="97"/>
        <v>1</v>
      </c>
      <c r="H583" s="97">
        <f t="shared" si="94"/>
        <v>3</v>
      </c>
      <c r="I583">
        <f t="shared" si="99"/>
        <v>1</v>
      </c>
      <c r="J583" t="str">
        <f t="shared" si="98"/>
        <v>&gt;</v>
      </c>
    </row>
    <row r="584" spans="1:13" ht="26.4">
      <c r="A584" t="s">
        <v>4641</v>
      </c>
      <c r="B584" s="15" t="s">
        <v>5045</v>
      </c>
      <c r="C584" s="97" t="str">
        <f t="shared" si="93"/>
        <v>CYP60439</v>
      </c>
      <c r="D584" s="97" t="str">
        <f t="shared" si="100"/>
        <v>Warning</v>
      </c>
      <c r="E584" s="57" t="s">
        <v>5578</v>
      </c>
      <c r="F584" s="97">
        <f t="shared" si="96"/>
        <v>0</v>
      </c>
      <c r="G584" s="97">
        <f t="shared" si="97"/>
        <v>1</v>
      </c>
      <c r="H584" s="97">
        <f t="shared" si="94"/>
        <v>3</v>
      </c>
      <c r="I584">
        <f t="shared" si="99"/>
        <v>1</v>
      </c>
      <c r="J584" t="str">
        <f t="shared" si="98"/>
        <v>&gt;</v>
      </c>
    </row>
    <row r="585" spans="1:13" ht="26.4">
      <c r="A585" t="s">
        <v>4581</v>
      </c>
      <c r="B585" s="15" t="s">
        <v>5045</v>
      </c>
      <c r="C585" s="97" t="str">
        <f t="shared" si="93"/>
        <v>CYP60441</v>
      </c>
      <c r="D585" s="97" t="str">
        <f t="shared" si="100"/>
        <v>Rejection</v>
      </c>
      <c r="E585" s="57" t="s">
        <v>5579</v>
      </c>
      <c r="F585" s="97">
        <f t="shared" si="96"/>
        <v>1</v>
      </c>
      <c r="G585" s="97">
        <f t="shared" si="97"/>
        <v>0</v>
      </c>
      <c r="H585" s="97">
        <f t="shared" si="94"/>
        <v>4</v>
      </c>
      <c r="I585">
        <f t="shared" si="99"/>
        <v>1</v>
      </c>
      <c r="J585" t="str">
        <f t="shared" si="98"/>
        <v>&gt;</v>
      </c>
    </row>
    <row r="586" spans="1:13" ht="39.6">
      <c r="A586" t="s">
        <v>5543</v>
      </c>
      <c r="B586" s="15" t="s">
        <v>65</v>
      </c>
      <c r="C586" s="97" t="str">
        <f t="shared" si="93"/>
        <v>CYP60442</v>
      </c>
      <c r="D586" s="97" t="str">
        <f t="shared" si="100"/>
        <v>Rejection</v>
      </c>
      <c r="E586" s="57" t="s">
        <v>5580</v>
      </c>
      <c r="F586" s="97">
        <f t="shared" si="96"/>
        <v>1</v>
      </c>
      <c r="G586" s="97">
        <f t="shared" si="97"/>
        <v>0</v>
      </c>
      <c r="H586" s="97">
        <f t="shared" si="94"/>
        <v>3</v>
      </c>
      <c r="I586">
        <f t="shared" si="99"/>
        <v>1</v>
      </c>
      <c r="J586" t="str">
        <f t="shared" si="98"/>
        <v>&gt;</v>
      </c>
    </row>
    <row r="587" spans="1:13" ht="26.4">
      <c r="A587" t="s">
        <v>5543</v>
      </c>
      <c r="B587" s="15" t="s">
        <v>65</v>
      </c>
      <c r="C587" s="97" t="str">
        <f t="shared" si="93"/>
        <v>CYP60443</v>
      </c>
      <c r="D587" s="97" t="str">
        <f t="shared" si="100"/>
        <v>Rejection</v>
      </c>
      <c r="E587" s="57" t="s">
        <v>5581</v>
      </c>
      <c r="F587" s="97">
        <f t="shared" si="96"/>
        <v>1</v>
      </c>
      <c r="G587" s="97">
        <f t="shared" si="97"/>
        <v>0</v>
      </c>
      <c r="H587" s="97">
        <f t="shared" si="94"/>
        <v>3</v>
      </c>
      <c r="I587">
        <f t="shared" si="99"/>
        <v>1</v>
      </c>
      <c r="J587" t="str">
        <f t="shared" si="98"/>
        <v>&gt;</v>
      </c>
    </row>
    <row r="588" spans="1:13" ht="26.4">
      <c r="A588" t="s">
        <v>4586</v>
      </c>
      <c r="B588" s="15" t="s">
        <v>5045</v>
      </c>
      <c r="C588" s="97" t="str">
        <f t="shared" si="93"/>
        <v>CYP60444</v>
      </c>
      <c r="D588" s="97" t="str">
        <f t="shared" si="100"/>
        <v>Rejection</v>
      </c>
      <c r="E588" s="1" t="s">
        <v>5582</v>
      </c>
      <c r="F588" s="97">
        <f t="shared" si="96"/>
        <v>1</v>
      </c>
      <c r="G588" s="97">
        <f t="shared" si="97"/>
        <v>0</v>
      </c>
      <c r="H588" s="97">
        <f t="shared" si="94"/>
        <v>4</v>
      </c>
      <c r="I588">
        <f t="shared" si="99"/>
        <v>1</v>
      </c>
      <c r="J588" t="str">
        <f t="shared" si="98"/>
        <v>&gt;</v>
      </c>
      <c r="K588" s="95">
        <f>LEN(E588)</f>
        <v>216</v>
      </c>
      <c r="L588">
        <f>LEN(J588)</f>
        <v>1</v>
      </c>
      <c r="M588">
        <f>L588-K588</f>
        <v>-215</v>
      </c>
    </row>
    <row r="589" spans="1:13" ht="26.4">
      <c r="A589" t="s">
        <v>4586</v>
      </c>
      <c r="B589" s="15" t="s">
        <v>5045</v>
      </c>
      <c r="C589" s="97" t="str">
        <f t="shared" si="93"/>
        <v>CYP60445</v>
      </c>
      <c r="D589" s="97" t="str">
        <f t="shared" si="100"/>
        <v>Rejection</v>
      </c>
      <c r="E589" s="1" t="s">
        <v>5583</v>
      </c>
      <c r="F589" s="97">
        <f t="shared" si="96"/>
        <v>1</v>
      </c>
      <c r="G589" s="97">
        <f t="shared" si="97"/>
        <v>0</v>
      </c>
      <c r="H589" s="97">
        <f t="shared" si="94"/>
        <v>4</v>
      </c>
      <c r="I589">
        <f t="shared" si="99"/>
        <v>1</v>
      </c>
      <c r="J589" t="str">
        <f t="shared" si="98"/>
        <v>&gt;</v>
      </c>
      <c r="K589" s="95">
        <f>LEN(E589)</f>
        <v>213</v>
      </c>
      <c r="L589">
        <f>LEN(J589)</f>
        <v>1</v>
      </c>
      <c r="M589">
        <f>L589-K589</f>
        <v>-212</v>
      </c>
    </row>
    <row r="590" spans="1:13" ht="26.4">
      <c r="A590" t="s">
        <v>5584</v>
      </c>
      <c r="B590" s="15" t="s">
        <v>5045</v>
      </c>
      <c r="C590" s="97" t="str">
        <f t="shared" si="93"/>
        <v>CYP60501</v>
      </c>
      <c r="D590" s="97" t="str">
        <f t="shared" si="100"/>
        <v>Rejection</v>
      </c>
      <c r="E590" s="54" t="s">
        <v>5585</v>
      </c>
      <c r="F590" s="97">
        <f t="shared" si="96"/>
        <v>1</v>
      </c>
      <c r="G590" s="97">
        <f t="shared" si="97"/>
        <v>0</v>
      </c>
      <c r="H590" s="97">
        <f t="shared" si="94"/>
        <v>3</v>
      </c>
      <c r="I590">
        <f t="shared" si="99"/>
        <v>1</v>
      </c>
      <c r="J590" t="str">
        <f t="shared" si="98"/>
        <v>&gt;</v>
      </c>
    </row>
    <row r="591" spans="1:13">
      <c r="A591" t="s">
        <v>4669</v>
      </c>
      <c r="B591" s="15" t="s">
        <v>5045</v>
      </c>
      <c r="C591" s="97" t="str">
        <f t="shared" si="93"/>
        <v>CYP60505</v>
      </c>
      <c r="D591" s="97" t="str">
        <f t="shared" si="100"/>
        <v>Rejection</v>
      </c>
      <c r="E591" s="54" t="s">
        <v>5586</v>
      </c>
      <c r="F591" s="97">
        <f t="shared" si="96"/>
        <v>1</v>
      </c>
      <c r="G591" s="97">
        <f t="shared" si="97"/>
        <v>0</v>
      </c>
      <c r="H591" s="97">
        <f t="shared" si="94"/>
        <v>2</v>
      </c>
      <c r="I591">
        <f t="shared" si="99"/>
        <v>1</v>
      </c>
      <c r="J591" t="str">
        <f t="shared" si="98"/>
        <v>.</v>
      </c>
    </row>
    <row r="592" spans="1:13">
      <c r="A592" t="s">
        <v>4669</v>
      </c>
      <c r="B592" s="15" t="s">
        <v>5045</v>
      </c>
      <c r="C592" s="97" t="str">
        <f t="shared" si="93"/>
        <v>CYP60506</v>
      </c>
      <c r="D592" s="97" t="str">
        <f t="shared" si="100"/>
        <v>Rejection</v>
      </c>
      <c r="E592" s="57" t="s">
        <v>5587</v>
      </c>
      <c r="F592" s="97">
        <f t="shared" si="96"/>
        <v>1</v>
      </c>
      <c r="G592" s="97">
        <f t="shared" si="97"/>
        <v>0</v>
      </c>
      <c r="H592" s="97">
        <f t="shared" si="94"/>
        <v>2</v>
      </c>
      <c r="I592">
        <f t="shared" si="99"/>
        <v>1</v>
      </c>
      <c r="J592" t="str">
        <f t="shared" si="98"/>
        <v>&gt;</v>
      </c>
    </row>
    <row r="593" spans="1:13" ht="26.4">
      <c r="A593" t="s">
        <v>4675</v>
      </c>
      <c r="B593" s="15" t="s">
        <v>5045</v>
      </c>
      <c r="C593" s="97" t="str">
        <f t="shared" si="93"/>
        <v>CYP60509</v>
      </c>
      <c r="D593" s="97" t="str">
        <f t="shared" si="100"/>
        <v>Rejection</v>
      </c>
      <c r="E593" s="54" t="s">
        <v>5588</v>
      </c>
      <c r="F593" s="97">
        <f t="shared" si="96"/>
        <v>1</v>
      </c>
      <c r="G593" s="97">
        <f t="shared" si="97"/>
        <v>0</v>
      </c>
      <c r="H593" s="97">
        <f t="shared" si="94"/>
        <v>2</v>
      </c>
      <c r="I593">
        <f t="shared" si="99"/>
        <v>1</v>
      </c>
      <c r="J593" t="str">
        <f t="shared" si="98"/>
        <v>&gt;</v>
      </c>
    </row>
    <row r="594" spans="1:13" ht="26.4">
      <c r="A594" t="s">
        <v>4675</v>
      </c>
      <c r="B594" s="15" t="s">
        <v>5045</v>
      </c>
      <c r="C594" s="97" t="str">
        <f t="shared" si="93"/>
        <v>CYP60510</v>
      </c>
      <c r="D594" s="97" t="str">
        <f t="shared" si="100"/>
        <v>Warning</v>
      </c>
      <c r="E594" s="57" t="s">
        <v>5589</v>
      </c>
      <c r="F594" s="97">
        <f t="shared" si="96"/>
        <v>0</v>
      </c>
      <c r="G594" s="97">
        <f t="shared" si="97"/>
        <v>1</v>
      </c>
      <c r="H594" s="97">
        <f t="shared" si="94"/>
        <v>2</v>
      </c>
      <c r="I594">
        <f t="shared" si="99"/>
        <v>1</v>
      </c>
      <c r="J594" t="str">
        <f t="shared" si="98"/>
        <v>&gt;</v>
      </c>
    </row>
    <row r="595" spans="1:13" ht="26.4">
      <c r="A595" t="s">
        <v>4683</v>
      </c>
      <c r="B595" s="15" t="s">
        <v>5045</v>
      </c>
      <c r="C595" s="97" t="str">
        <f t="shared" si="93"/>
        <v>CYP60511</v>
      </c>
      <c r="D595" s="97" t="str">
        <f t="shared" si="100"/>
        <v>Rejection</v>
      </c>
      <c r="E595" s="57" t="s">
        <v>5590</v>
      </c>
      <c r="F595" s="97">
        <f t="shared" si="96"/>
        <v>1</v>
      </c>
      <c r="G595" s="97">
        <f t="shared" si="97"/>
        <v>0</v>
      </c>
      <c r="H595" s="97">
        <f t="shared" si="94"/>
        <v>2</v>
      </c>
      <c r="I595">
        <f t="shared" si="99"/>
        <v>1</v>
      </c>
      <c r="J595" t="str">
        <f t="shared" si="98"/>
        <v>&gt;</v>
      </c>
    </row>
    <row r="596" spans="1:13" ht="26.4">
      <c r="A596" t="s">
        <v>4683</v>
      </c>
      <c r="B596" s="15" t="s">
        <v>5045</v>
      </c>
      <c r="C596" s="97" t="str">
        <f t="shared" si="93"/>
        <v>CYP60512</v>
      </c>
      <c r="D596" s="97" t="str">
        <f t="shared" si="100"/>
        <v>Warning</v>
      </c>
      <c r="E596" s="57" t="s">
        <v>5591</v>
      </c>
      <c r="F596" s="97">
        <f t="shared" si="96"/>
        <v>0</v>
      </c>
      <c r="G596" s="97">
        <f t="shared" si="97"/>
        <v>1</v>
      </c>
      <c r="H596" s="97">
        <f t="shared" si="94"/>
        <v>2</v>
      </c>
      <c r="I596">
        <f t="shared" si="99"/>
        <v>1</v>
      </c>
      <c r="J596" t="str">
        <f t="shared" si="98"/>
        <v>&gt;</v>
      </c>
    </row>
    <row r="597" spans="1:13" ht="26.4">
      <c r="A597" t="s">
        <v>4687</v>
      </c>
      <c r="B597" s="15" t="s">
        <v>5045</v>
      </c>
      <c r="C597" s="97" t="str">
        <f t="shared" si="93"/>
        <v>CYP60513</v>
      </c>
      <c r="D597" s="97" t="str">
        <f t="shared" si="100"/>
        <v>Rejection</v>
      </c>
      <c r="E597" s="54" t="s">
        <v>5592</v>
      </c>
      <c r="F597" s="97">
        <f t="shared" si="96"/>
        <v>1</v>
      </c>
      <c r="G597" s="97">
        <f t="shared" si="97"/>
        <v>0</v>
      </c>
      <c r="H597" s="97">
        <f t="shared" si="94"/>
        <v>2</v>
      </c>
      <c r="I597">
        <f t="shared" si="99"/>
        <v>1</v>
      </c>
      <c r="J597" t="str">
        <f t="shared" si="98"/>
        <v>&gt;</v>
      </c>
    </row>
    <row r="598" spans="1:13" ht="26.4">
      <c r="A598" t="s">
        <v>4687</v>
      </c>
      <c r="B598" s="15" t="s">
        <v>5045</v>
      </c>
      <c r="C598" s="97" t="str">
        <f t="shared" ref="C598:C620" si="101">LEFT(E598,8)</f>
        <v>CYP60514</v>
      </c>
      <c r="D598" s="97" t="str">
        <f t="shared" si="100"/>
        <v>Warning</v>
      </c>
      <c r="E598" s="57" t="s">
        <v>5593</v>
      </c>
      <c r="F598" s="97">
        <f t="shared" si="96"/>
        <v>0</v>
      </c>
      <c r="G598" s="97">
        <f t="shared" si="97"/>
        <v>1</v>
      </c>
      <c r="H598" s="97">
        <f t="shared" si="94"/>
        <v>2</v>
      </c>
      <c r="I598">
        <f t="shared" si="99"/>
        <v>1</v>
      </c>
      <c r="J598" t="str">
        <f t="shared" si="98"/>
        <v>&gt;</v>
      </c>
    </row>
    <row r="599" spans="1:13" ht="26.4">
      <c r="A599" t="s">
        <v>4691</v>
      </c>
      <c r="B599" s="15" t="s">
        <v>5045</v>
      </c>
      <c r="C599" s="97" t="str">
        <f t="shared" si="101"/>
        <v>CYP60515</v>
      </c>
      <c r="D599" s="97" t="str">
        <f t="shared" si="100"/>
        <v>Rejection</v>
      </c>
      <c r="E599" s="57" t="s">
        <v>5594</v>
      </c>
      <c r="F599" s="97">
        <f t="shared" si="96"/>
        <v>1</v>
      </c>
      <c r="G599" s="97">
        <f t="shared" si="97"/>
        <v>0</v>
      </c>
      <c r="H599" s="97">
        <f t="shared" si="94"/>
        <v>3</v>
      </c>
      <c r="I599">
        <f t="shared" si="99"/>
        <v>1</v>
      </c>
      <c r="J599" t="str">
        <f t="shared" si="98"/>
        <v>&gt;</v>
      </c>
    </row>
    <row r="600" spans="1:13" ht="26.4">
      <c r="A600" t="s">
        <v>4691</v>
      </c>
      <c r="B600" s="15" t="s">
        <v>5045</v>
      </c>
      <c r="C600" s="97" t="str">
        <f t="shared" si="101"/>
        <v>CYP60516</v>
      </c>
      <c r="D600" s="97" t="str">
        <f t="shared" si="100"/>
        <v>Warning</v>
      </c>
      <c r="E600" s="57" t="s">
        <v>5595</v>
      </c>
      <c r="F600" s="97">
        <f t="shared" si="96"/>
        <v>0</v>
      </c>
      <c r="G600" s="97">
        <f t="shared" si="97"/>
        <v>1</v>
      </c>
      <c r="H600" s="97">
        <f t="shared" si="94"/>
        <v>3</v>
      </c>
      <c r="I600">
        <f t="shared" si="99"/>
        <v>1</v>
      </c>
      <c r="J600" t="str">
        <f t="shared" si="98"/>
        <v>&gt;</v>
      </c>
    </row>
    <row r="601" spans="1:13" ht="33" customHeight="1">
      <c r="A601" t="s">
        <v>4670</v>
      </c>
      <c r="B601" s="15" t="s">
        <v>5045</v>
      </c>
      <c r="C601" s="97" t="str">
        <f t="shared" si="101"/>
        <v>CYP60517</v>
      </c>
      <c r="D601" s="97" t="str">
        <f t="shared" si="100"/>
        <v>Rejection</v>
      </c>
      <c r="E601" s="54" t="s">
        <v>5596</v>
      </c>
      <c r="F601" s="97">
        <f t="shared" si="96"/>
        <v>1</v>
      </c>
      <c r="G601" s="97">
        <f t="shared" si="97"/>
        <v>0</v>
      </c>
      <c r="H601" s="97">
        <f t="shared" si="94"/>
        <v>6</v>
      </c>
      <c r="I601">
        <f t="shared" si="99"/>
        <v>1</v>
      </c>
      <c r="J601" t="str">
        <f t="shared" si="98"/>
        <v>&gt;</v>
      </c>
    </row>
    <row r="602" spans="1:13" ht="33" customHeight="1">
      <c r="A602" t="s">
        <v>4670</v>
      </c>
      <c r="B602" s="15" t="s">
        <v>5045</v>
      </c>
      <c r="C602" s="97" t="str">
        <f t="shared" si="101"/>
        <v>CYP60518</v>
      </c>
      <c r="D602" s="97" t="str">
        <f t="shared" si="100"/>
        <v>Rejection</v>
      </c>
      <c r="E602" s="1" t="s">
        <v>5597</v>
      </c>
      <c r="F602" s="97">
        <f t="shared" si="96"/>
        <v>1</v>
      </c>
      <c r="G602" s="97">
        <f t="shared" si="97"/>
        <v>0</v>
      </c>
      <c r="H602" s="97">
        <f t="shared" si="94"/>
        <v>6</v>
      </c>
      <c r="I602">
        <f t="shared" si="99"/>
        <v>1</v>
      </c>
      <c r="J602" t="str">
        <f t="shared" si="98"/>
        <v>&gt;</v>
      </c>
      <c r="K602" s="95">
        <f>LEN(E602)</f>
        <v>117</v>
      </c>
      <c r="L602">
        <f>LEN(J602)</f>
        <v>1</v>
      </c>
      <c r="M602">
        <f>L602-K602</f>
        <v>-116</v>
      </c>
    </row>
    <row r="603" spans="1:13" ht="39.6">
      <c r="A603" t="s">
        <v>4691</v>
      </c>
      <c r="B603" s="15" t="s">
        <v>5045</v>
      </c>
      <c r="C603" s="97" t="str">
        <f t="shared" si="101"/>
        <v>CYP60519</v>
      </c>
      <c r="D603" s="97" t="str">
        <f t="shared" si="100"/>
        <v>Rejection</v>
      </c>
      <c r="E603" s="57" t="s">
        <v>5598</v>
      </c>
      <c r="F603" s="97">
        <f t="shared" si="96"/>
        <v>1</v>
      </c>
      <c r="G603" s="97">
        <f t="shared" si="97"/>
        <v>0</v>
      </c>
      <c r="H603" s="97">
        <f t="shared" si="94"/>
        <v>3</v>
      </c>
      <c r="I603">
        <f t="shared" si="99"/>
        <v>1</v>
      </c>
      <c r="J603" t="str">
        <f t="shared" si="98"/>
        <v>&gt;</v>
      </c>
    </row>
    <row r="604" spans="1:13" ht="26.4">
      <c r="A604" t="s">
        <v>4670</v>
      </c>
      <c r="B604" s="15" t="s">
        <v>5045</v>
      </c>
      <c r="C604" s="97" t="str">
        <f t="shared" si="101"/>
        <v>CYP60520</v>
      </c>
      <c r="D604" s="97" t="str">
        <f t="shared" si="100"/>
        <v>Rejection</v>
      </c>
      <c r="E604" s="1" t="s">
        <v>5599</v>
      </c>
      <c r="F604" s="97">
        <f t="shared" si="96"/>
        <v>1</v>
      </c>
      <c r="G604" s="97">
        <f t="shared" si="97"/>
        <v>0</v>
      </c>
      <c r="H604" s="97">
        <f t="shared" si="94"/>
        <v>6</v>
      </c>
      <c r="I604">
        <f t="shared" si="99"/>
        <v>1</v>
      </c>
      <c r="J604" t="str">
        <f t="shared" si="98"/>
        <v>&gt;</v>
      </c>
    </row>
    <row r="605" spans="1:13" ht="26.4">
      <c r="A605" t="s">
        <v>4670</v>
      </c>
      <c r="B605" s="15" t="s">
        <v>5045</v>
      </c>
      <c r="C605" s="97" t="str">
        <f t="shared" si="101"/>
        <v>CYP60521</v>
      </c>
      <c r="D605" s="97" t="str">
        <f t="shared" si="100"/>
        <v>Rejection</v>
      </c>
      <c r="E605" s="1" t="s">
        <v>5600</v>
      </c>
      <c r="F605" s="97">
        <f t="shared" si="96"/>
        <v>1</v>
      </c>
      <c r="G605" s="97">
        <f t="shared" si="97"/>
        <v>0</v>
      </c>
      <c r="H605" s="97">
        <f t="shared" si="94"/>
        <v>6</v>
      </c>
      <c r="I605">
        <f t="shared" si="99"/>
        <v>1</v>
      </c>
      <c r="J605" t="str">
        <f t="shared" si="98"/>
        <v>&gt;</v>
      </c>
    </row>
    <row r="606" spans="1:13" ht="26.4">
      <c r="A606" t="s">
        <v>4670</v>
      </c>
      <c r="B606" s="15" t="s">
        <v>5045</v>
      </c>
      <c r="C606" s="97" t="str">
        <f t="shared" si="101"/>
        <v>CYP60522</v>
      </c>
      <c r="D606" s="97" t="str">
        <f t="shared" si="100"/>
        <v>Rejection</v>
      </c>
      <c r="E606" s="1" t="s">
        <v>5601</v>
      </c>
      <c r="F606" s="97">
        <f t="shared" si="96"/>
        <v>1</v>
      </c>
      <c r="G606" s="97">
        <f t="shared" si="97"/>
        <v>0</v>
      </c>
      <c r="H606" s="97">
        <f t="shared" si="94"/>
        <v>6</v>
      </c>
      <c r="I606">
        <f t="shared" si="99"/>
        <v>1</v>
      </c>
      <c r="J606" t="str">
        <f t="shared" si="98"/>
        <v>&gt;</v>
      </c>
    </row>
    <row r="607" spans="1:13" ht="26.4">
      <c r="A607" t="s">
        <v>4670</v>
      </c>
      <c r="B607" s="15" t="s">
        <v>5045</v>
      </c>
      <c r="C607" s="97" t="str">
        <f t="shared" si="101"/>
        <v>CYP60523</v>
      </c>
      <c r="D607" s="97" t="str">
        <f t="shared" si="100"/>
        <v>Rejection</v>
      </c>
      <c r="E607" s="1" t="s">
        <v>5602</v>
      </c>
      <c r="F607" s="97">
        <f t="shared" si="96"/>
        <v>1</v>
      </c>
      <c r="G607" s="97">
        <f t="shared" si="97"/>
        <v>0</v>
      </c>
      <c r="H607" s="97">
        <f t="shared" si="94"/>
        <v>6</v>
      </c>
      <c r="I607">
        <f t="shared" si="99"/>
        <v>1</v>
      </c>
      <c r="J607" t="str">
        <f t="shared" si="98"/>
        <v>&gt;</v>
      </c>
    </row>
    <row r="608" spans="1:13" ht="26.4">
      <c r="A608" t="s">
        <v>5584</v>
      </c>
      <c r="B608" s="15" t="s">
        <v>65</v>
      </c>
      <c r="C608" s="97" t="str">
        <f t="shared" si="101"/>
        <v>CYP60524</v>
      </c>
      <c r="D608" s="97" t="str">
        <f t="shared" si="100"/>
        <v>Rejection</v>
      </c>
      <c r="E608" s="57" t="s">
        <v>5603</v>
      </c>
      <c r="F608" s="97">
        <f t="shared" si="96"/>
        <v>1</v>
      </c>
      <c r="G608" s="97">
        <f t="shared" si="97"/>
        <v>0</v>
      </c>
      <c r="H608" s="97">
        <f t="shared" si="94"/>
        <v>3</v>
      </c>
      <c r="I608">
        <f t="shared" si="99"/>
        <v>1</v>
      </c>
      <c r="J608" t="str">
        <f t="shared" si="98"/>
        <v>&gt;</v>
      </c>
    </row>
    <row r="609" spans="1:10" ht="39.6">
      <c r="A609" t="s">
        <v>5584</v>
      </c>
      <c r="B609" s="15" t="s">
        <v>65</v>
      </c>
      <c r="C609" s="97" t="str">
        <f t="shared" si="101"/>
        <v>CYP60525</v>
      </c>
      <c r="D609" s="97" t="str">
        <f t="shared" si="100"/>
        <v>Rejection</v>
      </c>
      <c r="E609" s="54" t="s">
        <v>5604</v>
      </c>
      <c r="F609" s="97">
        <f t="shared" si="96"/>
        <v>1</v>
      </c>
      <c r="G609" s="97">
        <f t="shared" si="97"/>
        <v>0</v>
      </c>
      <c r="H609" s="97">
        <f t="shared" si="94"/>
        <v>3</v>
      </c>
      <c r="I609">
        <f t="shared" si="99"/>
        <v>1</v>
      </c>
      <c r="J609" t="str">
        <f t="shared" si="98"/>
        <v>&gt;</v>
      </c>
    </row>
    <row r="610" spans="1:10">
      <c r="A610" t="s">
        <v>5605</v>
      </c>
      <c r="B610" s="15" t="s">
        <v>65</v>
      </c>
      <c r="C610" s="97" t="str">
        <f t="shared" si="101"/>
        <v>CYP60601</v>
      </c>
      <c r="D610" s="97" t="str">
        <f t="shared" si="100"/>
        <v>Rejection</v>
      </c>
      <c r="E610" s="57" t="s">
        <v>5606</v>
      </c>
      <c r="F610" s="97">
        <f t="shared" si="96"/>
        <v>1</v>
      </c>
      <c r="G610" s="97">
        <f t="shared" si="97"/>
        <v>0</v>
      </c>
      <c r="H610" s="97">
        <f t="shared" ref="H610:H635" si="102">COUNTIF($A$2:$A$726,A610)</f>
        <v>2</v>
      </c>
      <c r="I610">
        <f t="shared" si="99"/>
        <v>1</v>
      </c>
      <c r="J610" t="str">
        <f t="shared" si="98"/>
        <v>&gt;</v>
      </c>
    </row>
    <row r="611" spans="1:10" ht="39.6">
      <c r="A611" t="s">
        <v>5605</v>
      </c>
      <c r="B611" s="15" t="s">
        <v>65</v>
      </c>
      <c r="C611" s="97" t="str">
        <f t="shared" si="101"/>
        <v>CYP60602</v>
      </c>
      <c r="D611" s="97" t="str">
        <f t="shared" si="100"/>
        <v>Rejection</v>
      </c>
      <c r="E611" s="57" t="s">
        <v>5607</v>
      </c>
      <c r="F611" s="97">
        <f t="shared" si="96"/>
        <v>1</v>
      </c>
      <c r="G611" s="97">
        <f t="shared" si="97"/>
        <v>0</v>
      </c>
      <c r="H611" s="97">
        <f t="shared" si="102"/>
        <v>2</v>
      </c>
      <c r="I611">
        <f t="shared" si="99"/>
        <v>1</v>
      </c>
      <c r="J611" t="str">
        <f t="shared" si="98"/>
        <v>&gt;</v>
      </c>
    </row>
    <row r="612" spans="1:10">
      <c r="A612" t="s">
        <v>4714</v>
      </c>
      <c r="B612" s="15" t="s">
        <v>5045</v>
      </c>
      <c r="C612" s="97" t="str">
        <f t="shared" si="101"/>
        <v>CYP60603</v>
      </c>
      <c r="D612" s="97" t="str">
        <f t="shared" si="100"/>
        <v>Rejection</v>
      </c>
      <c r="E612" s="54" t="s">
        <v>5608</v>
      </c>
      <c r="F612" s="97">
        <f t="shared" si="96"/>
        <v>1</v>
      </c>
      <c r="G612" s="97">
        <f t="shared" si="97"/>
        <v>0</v>
      </c>
      <c r="H612" s="97">
        <f t="shared" si="102"/>
        <v>2</v>
      </c>
      <c r="I612">
        <f t="shared" si="99"/>
        <v>1</v>
      </c>
      <c r="J612" t="str">
        <f t="shared" si="98"/>
        <v>.</v>
      </c>
    </row>
    <row r="613" spans="1:10">
      <c r="A613" t="s">
        <v>4714</v>
      </c>
      <c r="B613" s="15" t="s">
        <v>5045</v>
      </c>
      <c r="C613" s="97" t="str">
        <f t="shared" si="101"/>
        <v>CYP60604</v>
      </c>
      <c r="D613" s="97" t="str">
        <f t="shared" ref="D613:D619" si="103">IF(F613=1,"Rejection",IF(G613=1,"Warning","?"))</f>
        <v>Rejection</v>
      </c>
      <c r="E613" s="1" t="s">
        <v>5609</v>
      </c>
      <c r="F613" s="97">
        <f t="shared" si="96"/>
        <v>1</v>
      </c>
      <c r="G613" s="97">
        <f t="shared" si="97"/>
        <v>0</v>
      </c>
      <c r="H613" s="97">
        <f t="shared" si="102"/>
        <v>2</v>
      </c>
      <c r="I613">
        <f t="shared" si="99"/>
        <v>1</v>
      </c>
      <c r="J613" t="str">
        <f t="shared" si="98"/>
        <v>&gt;</v>
      </c>
    </row>
    <row r="614" spans="1:10" ht="26.4">
      <c r="A614" t="s">
        <v>187</v>
      </c>
      <c r="B614" s="15" t="s">
        <v>5045</v>
      </c>
      <c r="C614" s="97" t="str">
        <f t="shared" si="101"/>
        <v>CYP60605</v>
      </c>
      <c r="D614" s="97" t="str">
        <f t="shared" si="103"/>
        <v>Rejection</v>
      </c>
      <c r="E614" s="57" t="s">
        <v>455</v>
      </c>
      <c r="F614" s="97">
        <f t="shared" si="96"/>
        <v>1</v>
      </c>
      <c r="G614" s="97">
        <f t="shared" si="97"/>
        <v>0</v>
      </c>
      <c r="H614" s="97">
        <f t="shared" si="102"/>
        <v>3</v>
      </c>
      <c r="I614">
        <f t="shared" si="99"/>
        <v>1</v>
      </c>
      <c r="J614" t="str">
        <f t="shared" si="98"/>
        <v>&gt;</v>
      </c>
    </row>
    <row r="615" spans="1:10" ht="26.4">
      <c r="A615" t="s">
        <v>458</v>
      </c>
      <c r="B615" s="15" t="s">
        <v>5045</v>
      </c>
      <c r="C615" s="97" t="str">
        <f t="shared" si="101"/>
        <v>CYP60607</v>
      </c>
      <c r="D615" s="97" t="str">
        <f t="shared" si="103"/>
        <v>Rejection</v>
      </c>
      <c r="E615" s="57" t="s">
        <v>5610</v>
      </c>
      <c r="F615" s="97">
        <f t="shared" si="96"/>
        <v>1</v>
      </c>
      <c r="G615" s="97">
        <f t="shared" si="97"/>
        <v>0</v>
      </c>
      <c r="H615" s="97">
        <f t="shared" si="102"/>
        <v>4</v>
      </c>
      <c r="I615">
        <f t="shared" si="99"/>
        <v>1</v>
      </c>
      <c r="J615" t="str">
        <f t="shared" si="98"/>
        <v>&gt;</v>
      </c>
    </row>
    <row r="616" spans="1:10" ht="26.4">
      <c r="A616" t="s">
        <v>458</v>
      </c>
      <c r="B616" s="15" t="s">
        <v>5045</v>
      </c>
      <c r="C616" s="97" t="str">
        <f t="shared" si="101"/>
        <v>CYP60608</v>
      </c>
      <c r="D616" s="97" t="str">
        <f t="shared" si="103"/>
        <v>Rejection</v>
      </c>
      <c r="E616" s="1" t="s">
        <v>5611</v>
      </c>
      <c r="F616" s="97">
        <f t="shared" si="96"/>
        <v>1</v>
      </c>
      <c r="G616" s="97">
        <f t="shared" si="97"/>
        <v>0</v>
      </c>
      <c r="H616" s="97">
        <f t="shared" si="102"/>
        <v>4</v>
      </c>
      <c r="I616">
        <f t="shared" si="99"/>
        <v>1</v>
      </c>
      <c r="J616" t="str">
        <f t="shared" si="98"/>
        <v>&gt;</v>
      </c>
    </row>
    <row r="617" spans="1:10" ht="26.4">
      <c r="A617" t="s">
        <v>4720</v>
      </c>
      <c r="B617" s="15" t="s">
        <v>5045</v>
      </c>
      <c r="C617" s="97" t="str">
        <f t="shared" si="101"/>
        <v>CYP60609</v>
      </c>
      <c r="D617" s="97" t="str">
        <f t="shared" si="103"/>
        <v>Warning</v>
      </c>
      <c r="E617" s="57" t="s">
        <v>5612</v>
      </c>
      <c r="F617" s="97">
        <f t="shared" si="96"/>
        <v>0</v>
      </c>
      <c r="G617" s="97">
        <f t="shared" si="97"/>
        <v>1</v>
      </c>
      <c r="H617" s="97">
        <f t="shared" si="102"/>
        <v>5</v>
      </c>
      <c r="I617">
        <f t="shared" si="99"/>
        <v>1</v>
      </c>
      <c r="J617" t="str">
        <f t="shared" si="98"/>
        <v>&gt;</v>
      </c>
    </row>
    <row r="618" spans="1:10" ht="26.4">
      <c r="A618" t="s">
        <v>4720</v>
      </c>
      <c r="B618" s="15" t="s">
        <v>5045</v>
      </c>
      <c r="C618" s="97" t="str">
        <f t="shared" si="101"/>
        <v>CYP60610</v>
      </c>
      <c r="D618" s="97" t="str">
        <f t="shared" si="103"/>
        <v>Rejection</v>
      </c>
      <c r="E618" s="57" t="s">
        <v>5613</v>
      </c>
      <c r="F618" s="97">
        <f t="shared" si="96"/>
        <v>1</v>
      </c>
      <c r="G618" s="97">
        <f t="shared" si="97"/>
        <v>0</v>
      </c>
      <c r="H618" s="97">
        <f t="shared" si="102"/>
        <v>5</v>
      </c>
      <c r="I618">
        <f t="shared" si="99"/>
        <v>1</v>
      </c>
      <c r="J618" t="str">
        <f t="shared" si="98"/>
        <v>&gt;</v>
      </c>
    </row>
    <row r="619" spans="1:10" ht="26.4">
      <c r="A619" t="s">
        <v>187</v>
      </c>
      <c r="B619" s="15" t="s">
        <v>5045</v>
      </c>
      <c r="C619" s="97" t="str">
        <f t="shared" si="101"/>
        <v>CYP60613</v>
      </c>
      <c r="D619" s="97" t="str">
        <f t="shared" si="103"/>
        <v>Rejection</v>
      </c>
      <c r="E619" s="1" t="s">
        <v>457</v>
      </c>
      <c r="F619" s="97">
        <f t="shared" ref="F619:F682" si="104">(LEN(E619)-LEN(SUBSTITUTE(E619,"rejected","")))/8</f>
        <v>1</v>
      </c>
      <c r="G619" s="97">
        <f t="shared" ref="G619:G682" si="105">(LEN(E619)-LEN(SUBSTITUTE(E619,"Warning","")))/7</f>
        <v>0</v>
      </c>
      <c r="H619" s="97">
        <f t="shared" si="102"/>
        <v>3</v>
      </c>
      <c r="I619">
        <f t="shared" si="99"/>
        <v>1</v>
      </c>
      <c r="J619" t="str">
        <f t="shared" si="98"/>
        <v>&gt;</v>
      </c>
    </row>
    <row r="620" spans="1:10" ht="39.6">
      <c r="A620" t="s">
        <v>458</v>
      </c>
      <c r="B620" s="15" t="s">
        <v>5045</v>
      </c>
      <c r="C620" s="97" t="str">
        <f t="shared" si="101"/>
        <v>CYP60614</v>
      </c>
      <c r="D620" s="97" t="s">
        <v>5123</v>
      </c>
      <c r="E620" s="1" t="s">
        <v>461</v>
      </c>
      <c r="F620" s="97">
        <f t="shared" si="104"/>
        <v>1</v>
      </c>
      <c r="G620" s="97">
        <f t="shared" si="105"/>
        <v>0</v>
      </c>
      <c r="H620" s="97">
        <f t="shared" si="102"/>
        <v>4</v>
      </c>
      <c r="I620">
        <f t="shared" si="99"/>
        <v>1</v>
      </c>
      <c r="J620" t="str">
        <f t="shared" si="98"/>
        <v>&gt;</v>
      </c>
    </row>
    <row r="621" spans="1:10" ht="26.4">
      <c r="A621" t="s">
        <v>4720</v>
      </c>
      <c r="B621" s="15" t="s">
        <v>5045</v>
      </c>
      <c r="C621" s="97" t="s">
        <v>5614</v>
      </c>
      <c r="D621" s="97" t="str">
        <f t="shared" ref="D621:D635" si="106">IF(F621=1,"Rejection",IF(G621=1,"Warning","?"))</f>
        <v>Rejection</v>
      </c>
      <c r="E621" s="57" t="s">
        <v>5615</v>
      </c>
      <c r="F621" s="97">
        <f t="shared" si="104"/>
        <v>1</v>
      </c>
      <c r="G621" s="97">
        <f t="shared" si="105"/>
        <v>0</v>
      </c>
      <c r="H621" s="97">
        <f t="shared" si="102"/>
        <v>5</v>
      </c>
      <c r="I621">
        <f t="shared" si="99"/>
        <v>1</v>
      </c>
      <c r="J621" t="str">
        <f t="shared" si="98"/>
        <v>&gt;</v>
      </c>
    </row>
    <row r="622" spans="1:10" ht="26.4">
      <c r="A622" t="s">
        <v>4720</v>
      </c>
      <c r="B622" s="15" t="s">
        <v>5045</v>
      </c>
      <c r="C622" s="97" t="s">
        <v>5616</v>
      </c>
      <c r="D622" s="97" t="str">
        <f t="shared" si="106"/>
        <v>Rejection</v>
      </c>
      <c r="E622" s="57" t="s">
        <v>5617</v>
      </c>
      <c r="F622" s="97">
        <f t="shared" si="104"/>
        <v>1</v>
      </c>
      <c r="G622" s="97">
        <f t="shared" si="105"/>
        <v>0</v>
      </c>
      <c r="H622" s="97">
        <f t="shared" si="102"/>
        <v>5</v>
      </c>
      <c r="I622">
        <f t="shared" si="99"/>
        <v>1</v>
      </c>
      <c r="J622" t="str">
        <f t="shared" si="98"/>
        <v>&gt;</v>
      </c>
    </row>
    <row r="623" spans="1:10" ht="26.4">
      <c r="A623" t="s">
        <v>4720</v>
      </c>
      <c r="B623" s="15" t="s">
        <v>5045</v>
      </c>
      <c r="C623" s="97" t="str">
        <f t="shared" ref="C623:C636" si="107">LEFT(E623,8)</f>
        <v>CYP60617</v>
      </c>
      <c r="D623" s="97" t="str">
        <f t="shared" si="106"/>
        <v>Rejection</v>
      </c>
      <c r="E623" s="57" t="s">
        <v>5618</v>
      </c>
      <c r="F623" s="97">
        <f t="shared" si="104"/>
        <v>1</v>
      </c>
      <c r="G623" s="97">
        <f t="shared" si="105"/>
        <v>0</v>
      </c>
      <c r="H623" s="97">
        <f t="shared" si="102"/>
        <v>5</v>
      </c>
      <c r="I623">
        <f t="shared" si="99"/>
        <v>1</v>
      </c>
      <c r="J623" t="str">
        <f t="shared" si="98"/>
        <v>&gt;</v>
      </c>
    </row>
    <row r="624" spans="1:10" ht="26.4">
      <c r="A624" t="s">
        <v>187</v>
      </c>
      <c r="B624" s="15" t="s">
        <v>5045</v>
      </c>
      <c r="C624" s="97" t="str">
        <f t="shared" si="107"/>
        <v>CYP60618</v>
      </c>
      <c r="D624" s="97" t="str">
        <f t="shared" si="106"/>
        <v>Rejection</v>
      </c>
      <c r="E624" s="57" t="s">
        <v>463</v>
      </c>
      <c r="F624" s="97">
        <f t="shared" si="104"/>
        <v>1</v>
      </c>
      <c r="G624" s="97">
        <f t="shared" si="105"/>
        <v>0</v>
      </c>
      <c r="H624" s="97">
        <f t="shared" si="102"/>
        <v>3</v>
      </c>
      <c r="I624">
        <f t="shared" si="99"/>
        <v>1</v>
      </c>
      <c r="J624" t="str">
        <f t="shared" si="98"/>
        <v>&gt;</v>
      </c>
    </row>
    <row r="625" spans="1:10" ht="39.6">
      <c r="A625" t="s">
        <v>458</v>
      </c>
      <c r="B625" s="15" t="s">
        <v>5045</v>
      </c>
      <c r="C625" s="97" t="str">
        <f t="shared" si="107"/>
        <v>CYP60619</v>
      </c>
      <c r="D625" s="97" t="str">
        <f t="shared" si="106"/>
        <v>Rejection</v>
      </c>
      <c r="E625" s="57" t="s">
        <v>465</v>
      </c>
      <c r="F625" s="97">
        <f t="shared" si="104"/>
        <v>1</v>
      </c>
      <c r="G625" s="97">
        <f t="shared" si="105"/>
        <v>0</v>
      </c>
      <c r="H625" s="97">
        <f t="shared" si="102"/>
        <v>4</v>
      </c>
      <c r="I625">
        <f t="shared" si="99"/>
        <v>1</v>
      </c>
      <c r="J625" t="str">
        <f t="shared" si="98"/>
        <v>&gt;</v>
      </c>
    </row>
    <row r="626" spans="1:10">
      <c r="A626" t="s">
        <v>5619</v>
      </c>
      <c r="B626" s="15" t="s">
        <v>65</v>
      </c>
      <c r="C626" s="97" t="str">
        <f t="shared" si="107"/>
        <v>CYP60701</v>
      </c>
      <c r="D626" s="97" t="str">
        <f t="shared" si="106"/>
        <v>Rejection</v>
      </c>
      <c r="E626" s="54" t="s">
        <v>5620</v>
      </c>
      <c r="F626" s="97">
        <f t="shared" si="104"/>
        <v>1</v>
      </c>
      <c r="G626" s="97">
        <f t="shared" si="105"/>
        <v>0</v>
      </c>
      <c r="H626" s="97">
        <f t="shared" si="102"/>
        <v>2</v>
      </c>
      <c r="I626">
        <f t="shared" si="99"/>
        <v>1</v>
      </c>
      <c r="J626" t="str">
        <f t="shared" si="98"/>
        <v>&gt;</v>
      </c>
    </row>
    <row r="627" spans="1:10" ht="39.6">
      <c r="A627" t="s">
        <v>5619</v>
      </c>
      <c r="B627" s="15" t="s">
        <v>65</v>
      </c>
      <c r="C627" s="97" t="str">
        <f t="shared" si="107"/>
        <v>CYP60702</v>
      </c>
      <c r="D627" s="97" t="str">
        <f t="shared" si="106"/>
        <v>Rejection</v>
      </c>
      <c r="E627" s="57" t="s">
        <v>5621</v>
      </c>
      <c r="F627" s="97">
        <f t="shared" si="104"/>
        <v>1</v>
      </c>
      <c r="G627" s="97">
        <f t="shared" si="105"/>
        <v>0</v>
      </c>
      <c r="H627" s="97">
        <f t="shared" si="102"/>
        <v>2</v>
      </c>
      <c r="I627">
        <f t="shared" si="99"/>
        <v>1</v>
      </c>
      <c r="J627" t="str">
        <f t="shared" si="98"/>
        <v>&gt;</v>
      </c>
    </row>
    <row r="628" spans="1:10">
      <c r="A628" t="s">
        <v>4739</v>
      </c>
      <c r="B628" s="15" t="s">
        <v>5045</v>
      </c>
      <c r="C628" s="97" t="str">
        <f t="shared" si="107"/>
        <v>CYP60703</v>
      </c>
      <c r="D628" s="97" t="str">
        <f t="shared" si="106"/>
        <v>Rejection</v>
      </c>
      <c r="E628" s="54" t="s">
        <v>5622</v>
      </c>
      <c r="F628" s="97">
        <f t="shared" si="104"/>
        <v>1</v>
      </c>
      <c r="G628" s="97">
        <f t="shared" si="105"/>
        <v>0</v>
      </c>
      <c r="H628" s="97">
        <f t="shared" si="102"/>
        <v>2</v>
      </c>
      <c r="I628">
        <f t="shared" si="99"/>
        <v>1</v>
      </c>
      <c r="J628" t="str">
        <f t="shared" si="98"/>
        <v>.</v>
      </c>
    </row>
    <row r="629" spans="1:10">
      <c r="A629" t="s">
        <v>4739</v>
      </c>
      <c r="B629" s="15" t="s">
        <v>5045</v>
      </c>
      <c r="C629" s="97" t="str">
        <f t="shared" si="107"/>
        <v>CYP60704</v>
      </c>
      <c r="D629" s="97" t="str">
        <f t="shared" si="106"/>
        <v>Rejection</v>
      </c>
      <c r="E629" s="1" t="s">
        <v>5623</v>
      </c>
      <c r="F629" s="97">
        <f t="shared" si="104"/>
        <v>1</v>
      </c>
      <c r="G629" s="97">
        <f t="shared" si="105"/>
        <v>0</v>
      </c>
      <c r="H629" s="97">
        <f t="shared" si="102"/>
        <v>2</v>
      </c>
      <c r="I629">
        <f t="shared" si="99"/>
        <v>1</v>
      </c>
      <c r="J629" t="str">
        <f t="shared" si="98"/>
        <v>&gt;</v>
      </c>
    </row>
    <row r="630" spans="1:10" ht="26.4">
      <c r="A630" s="15" t="s">
        <v>189</v>
      </c>
      <c r="B630" s="15" t="s">
        <v>5045</v>
      </c>
      <c r="C630" s="97" t="str">
        <f t="shared" si="107"/>
        <v>CYP60705</v>
      </c>
      <c r="D630" s="97" t="str">
        <f t="shared" si="106"/>
        <v>Rejection</v>
      </c>
      <c r="E630" s="57" t="s">
        <v>467</v>
      </c>
      <c r="F630" s="97">
        <f t="shared" si="104"/>
        <v>1</v>
      </c>
      <c r="G630" s="97">
        <f t="shared" si="105"/>
        <v>0</v>
      </c>
      <c r="H630" s="97">
        <f t="shared" si="102"/>
        <v>3</v>
      </c>
      <c r="I630">
        <f t="shared" si="99"/>
        <v>1</v>
      </c>
      <c r="J630" t="str">
        <f t="shared" si="98"/>
        <v>&gt;</v>
      </c>
    </row>
    <row r="631" spans="1:10" ht="26.4">
      <c r="A631" s="15" t="s">
        <v>472</v>
      </c>
      <c r="B631" s="15" t="s">
        <v>5045</v>
      </c>
      <c r="C631" s="97" t="str">
        <f t="shared" si="107"/>
        <v>CYP60707</v>
      </c>
      <c r="D631" s="97" t="str">
        <f t="shared" si="106"/>
        <v>Rejection</v>
      </c>
      <c r="E631" s="57" t="s">
        <v>5624</v>
      </c>
      <c r="F631" s="97">
        <f t="shared" si="104"/>
        <v>1</v>
      </c>
      <c r="G631" s="97">
        <f t="shared" si="105"/>
        <v>0</v>
      </c>
      <c r="H631" s="97">
        <f t="shared" si="102"/>
        <v>4</v>
      </c>
      <c r="I631">
        <f t="shared" si="99"/>
        <v>1</v>
      </c>
      <c r="J631" t="str">
        <f t="shared" ref="J631:J694" si="108">RIGHT(E631,1)</f>
        <v>&gt;</v>
      </c>
    </row>
    <row r="632" spans="1:10" ht="26.4">
      <c r="A632" s="15" t="s">
        <v>472</v>
      </c>
      <c r="B632" s="15" t="s">
        <v>5045</v>
      </c>
      <c r="C632" s="97" t="str">
        <f t="shared" si="107"/>
        <v>CYP60708</v>
      </c>
      <c r="D632" s="97" t="str">
        <f t="shared" si="106"/>
        <v>Rejection</v>
      </c>
      <c r="E632" s="57" t="s">
        <v>5625</v>
      </c>
      <c r="F632" s="97">
        <f t="shared" si="104"/>
        <v>1</v>
      </c>
      <c r="G632" s="97">
        <f t="shared" si="105"/>
        <v>0</v>
      </c>
      <c r="H632" s="97">
        <f t="shared" si="102"/>
        <v>4</v>
      </c>
      <c r="I632">
        <f t="shared" si="99"/>
        <v>1</v>
      </c>
      <c r="J632" t="str">
        <f t="shared" si="108"/>
        <v>&gt;</v>
      </c>
    </row>
    <row r="633" spans="1:10">
      <c r="A633" s="15" t="s">
        <v>4743</v>
      </c>
      <c r="B633" s="15" t="s">
        <v>5045</v>
      </c>
      <c r="C633" s="97" t="str">
        <f t="shared" si="107"/>
        <v>CYP60709</v>
      </c>
      <c r="D633" s="97" t="str">
        <f t="shared" si="106"/>
        <v>Warning</v>
      </c>
      <c r="E633" s="57" t="s">
        <v>5626</v>
      </c>
      <c r="F633" s="97">
        <f t="shared" si="104"/>
        <v>0</v>
      </c>
      <c r="G633" s="97">
        <f t="shared" si="105"/>
        <v>1</v>
      </c>
      <c r="H633" s="97">
        <f t="shared" si="102"/>
        <v>5</v>
      </c>
      <c r="I633">
        <f t="shared" si="99"/>
        <v>1</v>
      </c>
      <c r="J633" t="str">
        <f t="shared" si="108"/>
        <v>&gt;</v>
      </c>
    </row>
    <row r="634" spans="1:10" ht="26.4">
      <c r="A634" s="15" t="s">
        <v>4743</v>
      </c>
      <c r="B634" s="15" t="s">
        <v>5045</v>
      </c>
      <c r="C634" s="97" t="str">
        <f t="shared" si="107"/>
        <v>CYP60710</v>
      </c>
      <c r="D634" s="97" t="str">
        <f t="shared" si="106"/>
        <v>Rejection</v>
      </c>
      <c r="E634" s="57" t="s">
        <v>5627</v>
      </c>
      <c r="F634" s="97">
        <f t="shared" si="104"/>
        <v>1</v>
      </c>
      <c r="G634" s="97">
        <f t="shared" si="105"/>
        <v>0</v>
      </c>
      <c r="H634" s="97">
        <f t="shared" si="102"/>
        <v>5</v>
      </c>
      <c r="I634">
        <f t="shared" si="99"/>
        <v>1</v>
      </c>
      <c r="J634" t="str">
        <f t="shared" si="108"/>
        <v>&gt;</v>
      </c>
    </row>
    <row r="635" spans="1:10" ht="26.4">
      <c r="A635" s="15" t="s">
        <v>189</v>
      </c>
      <c r="B635" s="15" t="s">
        <v>5045</v>
      </c>
      <c r="C635" s="97" t="str">
        <f t="shared" si="107"/>
        <v>CYP60713</v>
      </c>
      <c r="D635" s="97" t="str">
        <f t="shared" si="106"/>
        <v>Rejection</v>
      </c>
      <c r="E635" s="57" t="s">
        <v>469</v>
      </c>
      <c r="F635" s="97">
        <f t="shared" si="104"/>
        <v>1</v>
      </c>
      <c r="G635" s="97">
        <f t="shared" si="105"/>
        <v>0</v>
      </c>
      <c r="H635" s="97">
        <f t="shared" si="102"/>
        <v>3</v>
      </c>
      <c r="I635">
        <f t="shared" si="99"/>
        <v>1</v>
      </c>
      <c r="J635" t="str">
        <f t="shared" si="108"/>
        <v>&gt;</v>
      </c>
    </row>
    <row r="636" spans="1:10" ht="39.6">
      <c r="A636" s="15" t="s">
        <v>472</v>
      </c>
      <c r="B636" s="15" t="s">
        <v>5045</v>
      </c>
      <c r="C636" s="97" t="str">
        <f t="shared" si="107"/>
        <v>CYP60714</v>
      </c>
      <c r="D636" s="97" t="s">
        <v>5123</v>
      </c>
      <c r="E636" s="57" t="s">
        <v>475</v>
      </c>
      <c r="F636" s="97">
        <f t="shared" si="104"/>
        <v>1</v>
      </c>
      <c r="G636" s="97">
        <f t="shared" si="105"/>
        <v>0</v>
      </c>
      <c r="H636" s="97"/>
      <c r="I636">
        <f t="shared" si="99"/>
        <v>1</v>
      </c>
      <c r="J636" t="str">
        <f t="shared" si="108"/>
        <v>&gt;</v>
      </c>
    </row>
    <row r="637" spans="1:10" ht="26.4">
      <c r="A637" s="15" t="s">
        <v>4743</v>
      </c>
      <c r="B637" s="15" t="s">
        <v>5045</v>
      </c>
      <c r="C637" s="97" t="s">
        <v>5628</v>
      </c>
      <c r="D637" s="97" t="s">
        <v>5123</v>
      </c>
      <c r="E637" s="57" t="s">
        <v>5629</v>
      </c>
      <c r="F637" s="97">
        <f t="shared" si="104"/>
        <v>1</v>
      </c>
      <c r="G637" s="97">
        <f t="shared" si="105"/>
        <v>0</v>
      </c>
      <c r="H637" s="97">
        <f t="shared" ref="H637:H651" si="109">COUNTIF($A$2:$A$726,A637)</f>
        <v>5</v>
      </c>
      <c r="I637">
        <f t="shared" si="99"/>
        <v>1</v>
      </c>
      <c r="J637" t="str">
        <f t="shared" si="108"/>
        <v>&gt;</v>
      </c>
    </row>
    <row r="638" spans="1:10" ht="26.4">
      <c r="A638" s="15" t="s">
        <v>4743</v>
      </c>
      <c r="B638" s="15" t="s">
        <v>5045</v>
      </c>
      <c r="C638" s="97" t="s">
        <v>5630</v>
      </c>
      <c r="D638" s="97" t="s">
        <v>5123</v>
      </c>
      <c r="E638" s="57" t="s">
        <v>5631</v>
      </c>
      <c r="F638" s="97">
        <f t="shared" si="104"/>
        <v>1</v>
      </c>
      <c r="G638" s="97">
        <f t="shared" si="105"/>
        <v>0</v>
      </c>
      <c r="H638" s="97">
        <f t="shared" si="109"/>
        <v>5</v>
      </c>
      <c r="I638">
        <f t="shared" si="99"/>
        <v>1</v>
      </c>
      <c r="J638" t="str">
        <f t="shared" si="108"/>
        <v>&gt;</v>
      </c>
    </row>
    <row r="639" spans="1:10" ht="26.4">
      <c r="A639" s="15" t="s">
        <v>4743</v>
      </c>
      <c r="B639" s="15" t="s">
        <v>5045</v>
      </c>
      <c r="C639" s="97" t="s">
        <v>5632</v>
      </c>
      <c r="D639" s="97" t="s">
        <v>5123</v>
      </c>
      <c r="E639" s="57" t="s">
        <v>5633</v>
      </c>
      <c r="F639" s="97">
        <f t="shared" si="104"/>
        <v>1</v>
      </c>
      <c r="G639" s="97">
        <f t="shared" si="105"/>
        <v>0</v>
      </c>
      <c r="H639" s="97">
        <f t="shared" si="109"/>
        <v>5</v>
      </c>
      <c r="I639">
        <f t="shared" si="99"/>
        <v>1</v>
      </c>
      <c r="J639" t="str">
        <f t="shared" si="108"/>
        <v>&gt;</v>
      </c>
    </row>
    <row r="640" spans="1:10" ht="26.4">
      <c r="A640" s="15" t="s">
        <v>189</v>
      </c>
      <c r="B640" s="15" t="s">
        <v>5045</v>
      </c>
      <c r="C640" s="97" t="str">
        <f t="shared" ref="C640:C652" si="110">LEFT(E640,8)</f>
        <v>CYP60718</v>
      </c>
      <c r="D640" s="97" t="str">
        <f t="shared" ref="D640:D651" si="111">IF(F640=1,"Rejection",IF(G640=1,"Warning","?"))</f>
        <v>Rejection</v>
      </c>
      <c r="E640" s="57" t="s">
        <v>471</v>
      </c>
      <c r="F640" s="97">
        <f t="shared" si="104"/>
        <v>1</v>
      </c>
      <c r="G640" s="97">
        <f t="shared" si="105"/>
        <v>0</v>
      </c>
      <c r="H640" s="97">
        <f t="shared" si="109"/>
        <v>3</v>
      </c>
      <c r="I640">
        <f t="shared" si="99"/>
        <v>1</v>
      </c>
      <c r="J640" t="str">
        <f t="shared" si="108"/>
        <v>&gt;</v>
      </c>
    </row>
    <row r="641" spans="1:10" ht="39.6">
      <c r="A641" s="15" t="s">
        <v>472</v>
      </c>
      <c r="B641" s="15" t="s">
        <v>5045</v>
      </c>
      <c r="C641" s="97" t="str">
        <f t="shared" si="110"/>
        <v>CYP60719</v>
      </c>
      <c r="D641" s="97" t="str">
        <f t="shared" si="111"/>
        <v>Rejection</v>
      </c>
      <c r="E641" s="57" t="s">
        <v>477</v>
      </c>
      <c r="F641" s="97">
        <f t="shared" si="104"/>
        <v>1</v>
      </c>
      <c r="G641" s="97">
        <f t="shared" si="105"/>
        <v>0</v>
      </c>
      <c r="H641" s="97">
        <f t="shared" si="109"/>
        <v>4</v>
      </c>
      <c r="I641">
        <f t="shared" si="99"/>
        <v>1</v>
      </c>
      <c r="J641" t="str">
        <f t="shared" si="108"/>
        <v>&gt;</v>
      </c>
    </row>
    <row r="642" spans="1:10">
      <c r="A642" s="15" t="s">
        <v>5634</v>
      </c>
      <c r="B642" s="15" t="s">
        <v>65</v>
      </c>
      <c r="C642" s="97" t="str">
        <f t="shared" si="110"/>
        <v>CYP60801</v>
      </c>
      <c r="D642" s="97" t="str">
        <f t="shared" si="111"/>
        <v>Rejection</v>
      </c>
      <c r="E642" s="54" t="s">
        <v>5635</v>
      </c>
      <c r="F642" s="97">
        <f t="shared" si="104"/>
        <v>1</v>
      </c>
      <c r="G642" s="97">
        <f t="shared" si="105"/>
        <v>0</v>
      </c>
      <c r="H642" s="97">
        <f t="shared" si="109"/>
        <v>2</v>
      </c>
      <c r="I642">
        <f t="shared" ref="I642:I705" si="112">COUNTIF($C$2:$C$732,C642)</f>
        <v>1</v>
      </c>
      <c r="J642" t="str">
        <f t="shared" si="108"/>
        <v>&gt;</v>
      </c>
    </row>
    <row r="643" spans="1:10" ht="39.6">
      <c r="A643" s="15" t="s">
        <v>5634</v>
      </c>
      <c r="B643" s="15" t="s">
        <v>65</v>
      </c>
      <c r="C643" s="97" t="str">
        <f t="shared" si="110"/>
        <v>CYP60802</v>
      </c>
      <c r="D643" s="97" t="str">
        <f t="shared" si="111"/>
        <v>Rejection</v>
      </c>
      <c r="E643" s="57" t="s">
        <v>5636</v>
      </c>
      <c r="F643" s="97">
        <f t="shared" si="104"/>
        <v>1</v>
      </c>
      <c r="G643" s="97">
        <f t="shared" si="105"/>
        <v>0</v>
      </c>
      <c r="H643" s="97">
        <f t="shared" si="109"/>
        <v>2</v>
      </c>
      <c r="I643">
        <f t="shared" si="112"/>
        <v>1</v>
      </c>
      <c r="J643" t="str">
        <f t="shared" si="108"/>
        <v>&gt;</v>
      </c>
    </row>
    <row r="644" spans="1:10">
      <c r="A644" s="15" t="s">
        <v>4760</v>
      </c>
      <c r="B644" s="15" t="s">
        <v>5045</v>
      </c>
      <c r="C644" s="97" t="str">
        <f t="shared" si="110"/>
        <v>CYP60803</v>
      </c>
      <c r="D644" s="97" t="str">
        <f t="shared" si="111"/>
        <v>Rejection</v>
      </c>
      <c r="E644" s="54" t="s">
        <v>5637</v>
      </c>
      <c r="F644" s="97">
        <f t="shared" si="104"/>
        <v>1</v>
      </c>
      <c r="G644" s="97">
        <f t="shared" si="105"/>
        <v>0</v>
      </c>
      <c r="H644" s="97">
        <f t="shared" si="109"/>
        <v>2</v>
      </c>
      <c r="I644">
        <f t="shared" si="112"/>
        <v>1</v>
      </c>
      <c r="J644" t="str">
        <f t="shared" si="108"/>
        <v>.</v>
      </c>
    </row>
    <row r="645" spans="1:10">
      <c r="A645" s="15" t="s">
        <v>4760</v>
      </c>
      <c r="B645" s="15" t="s">
        <v>5045</v>
      </c>
      <c r="C645" s="97" t="str">
        <f t="shared" si="110"/>
        <v>CYP60804</v>
      </c>
      <c r="D645" s="97" t="str">
        <f t="shared" si="111"/>
        <v>Rejection</v>
      </c>
      <c r="E645" s="1" t="s">
        <v>5638</v>
      </c>
      <c r="F645" s="97">
        <f t="shared" si="104"/>
        <v>1</v>
      </c>
      <c r="G645" s="97">
        <f t="shared" si="105"/>
        <v>0</v>
      </c>
      <c r="H645" s="97">
        <f t="shared" si="109"/>
        <v>2</v>
      </c>
      <c r="I645">
        <f t="shared" si="112"/>
        <v>1</v>
      </c>
      <c r="J645" t="str">
        <f t="shared" si="108"/>
        <v>&gt;</v>
      </c>
    </row>
    <row r="646" spans="1:10" ht="26.4">
      <c r="A646" s="15" t="s">
        <v>191</v>
      </c>
      <c r="B646" s="15" t="s">
        <v>5045</v>
      </c>
      <c r="C646" s="97" t="str">
        <f t="shared" si="110"/>
        <v>CYP60805</v>
      </c>
      <c r="D646" s="97" t="str">
        <f t="shared" si="111"/>
        <v>Rejection</v>
      </c>
      <c r="E646" s="1" t="s">
        <v>479</v>
      </c>
      <c r="F646" s="97">
        <f t="shared" si="104"/>
        <v>1</v>
      </c>
      <c r="G646" s="97">
        <f t="shared" si="105"/>
        <v>0</v>
      </c>
      <c r="H646" s="97">
        <f t="shared" si="109"/>
        <v>3</v>
      </c>
      <c r="I646">
        <f t="shared" si="112"/>
        <v>1</v>
      </c>
      <c r="J646" t="str">
        <f t="shared" si="108"/>
        <v>&gt;</v>
      </c>
    </row>
    <row r="647" spans="1:10" ht="26.4">
      <c r="A647" s="15" t="s">
        <v>191</v>
      </c>
      <c r="B647" s="15" t="s">
        <v>5045</v>
      </c>
      <c r="C647" s="97" t="str">
        <f t="shared" si="110"/>
        <v>CYP60806</v>
      </c>
      <c r="D647" s="97" t="str">
        <f t="shared" si="111"/>
        <v>Rejection</v>
      </c>
      <c r="E647" s="1" t="s">
        <v>481</v>
      </c>
      <c r="F647" s="97">
        <f t="shared" si="104"/>
        <v>1</v>
      </c>
      <c r="G647" s="97">
        <f t="shared" si="105"/>
        <v>0</v>
      </c>
      <c r="H647" s="97">
        <f t="shared" si="109"/>
        <v>3</v>
      </c>
      <c r="I647">
        <f t="shared" si="112"/>
        <v>1</v>
      </c>
      <c r="J647" t="str">
        <f t="shared" si="108"/>
        <v>&gt;</v>
      </c>
    </row>
    <row r="648" spans="1:10" ht="26.4">
      <c r="A648" s="15" t="s">
        <v>484</v>
      </c>
      <c r="B648" s="15" t="s">
        <v>5045</v>
      </c>
      <c r="C648" s="97" t="str">
        <f t="shared" si="110"/>
        <v>CYP60807</v>
      </c>
      <c r="D648" s="97" t="str">
        <f t="shared" si="111"/>
        <v>Rejection</v>
      </c>
      <c r="E648" s="57" t="s">
        <v>5639</v>
      </c>
      <c r="F648" s="97">
        <f t="shared" si="104"/>
        <v>1</v>
      </c>
      <c r="G648" s="97">
        <f t="shared" si="105"/>
        <v>0</v>
      </c>
      <c r="H648" s="97">
        <f t="shared" si="109"/>
        <v>4</v>
      </c>
      <c r="I648">
        <f t="shared" si="112"/>
        <v>1</v>
      </c>
      <c r="J648" t="str">
        <f t="shared" si="108"/>
        <v>&gt;</v>
      </c>
    </row>
    <row r="649" spans="1:10" ht="26.4">
      <c r="A649" s="15" t="s">
        <v>484</v>
      </c>
      <c r="B649" s="15" t="s">
        <v>5045</v>
      </c>
      <c r="C649" s="97" t="str">
        <f t="shared" si="110"/>
        <v>CYP60808</v>
      </c>
      <c r="D649" s="97" t="str">
        <f t="shared" si="111"/>
        <v>Rejection</v>
      </c>
      <c r="E649" s="57" t="s">
        <v>5640</v>
      </c>
      <c r="F649" s="97">
        <f t="shared" si="104"/>
        <v>1</v>
      </c>
      <c r="G649" s="97">
        <f t="shared" si="105"/>
        <v>0</v>
      </c>
      <c r="H649" s="97">
        <f t="shared" si="109"/>
        <v>4</v>
      </c>
      <c r="I649">
        <f t="shared" si="112"/>
        <v>1</v>
      </c>
      <c r="J649" t="str">
        <f t="shared" si="108"/>
        <v>&gt;</v>
      </c>
    </row>
    <row r="650" spans="1:10">
      <c r="A650" s="15" t="s">
        <v>4764</v>
      </c>
      <c r="B650" s="15" t="s">
        <v>5045</v>
      </c>
      <c r="C650" s="97" t="str">
        <f t="shared" si="110"/>
        <v>CYP60809</v>
      </c>
      <c r="D650" s="97" t="str">
        <f t="shared" si="111"/>
        <v>Warning</v>
      </c>
      <c r="E650" s="57" t="s">
        <v>5641</v>
      </c>
      <c r="F650" s="97">
        <f t="shared" si="104"/>
        <v>0</v>
      </c>
      <c r="G650" s="97">
        <f t="shared" si="105"/>
        <v>1</v>
      </c>
      <c r="H650" s="97">
        <f t="shared" si="109"/>
        <v>5</v>
      </c>
      <c r="I650">
        <f t="shared" si="112"/>
        <v>1</v>
      </c>
      <c r="J650" t="str">
        <f t="shared" si="108"/>
        <v>&gt;</v>
      </c>
    </row>
    <row r="651" spans="1:10" ht="26.4">
      <c r="A651" s="15" t="s">
        <v>4764</v>
      </c>
      <c r="B651" s="15" t="s">
        <v>5045</v>
      </c>
      <c r="C651" s="97" t="str">
        <f t="shared" si="110"/>
        <v>CYP60810</v>
      </c>
      <c r="D651" s="97" t="str">
        <f t="shared" si="111"/>
        <v>Rejection</v>
      </c>
      <c r="E651" s="57" t="s">
        <v>5642</v>
      </c>
      <c r="F651" s="97">
        <f t="shared" si="104"/>
        <v>1</v>
      </c>
      <c r="G651" s="97">
        <f t="shared" si="105"/>
        <v>0</v>
      </c>
      <c r="H651" s="97">
        <f t="shared" si="109"/>
        <v>5</v>
      </c>
      <c r="I651">
        <f t="shared" si="112"/>
        <v>1</v>
      </c>
      <c r="J651" t="str">
        <f t="shared" si="108"/>
        <v>&gt;</v>
      </c>
    </row>
    <row r="652" spans="1:10" ht="39.6">
      <c r="A652" s="15" t="s">
        <v>484</v>
      </c>
      <c r="B652" s="15" t="s">
        <v>5045</v>
      </c>
      <c r="C652" s="97" t="str">
        <f t="shared" si="110"/>
        <v>CYP60812</v>
      </c>
      <c r="D652" s="97" t="s">
        <v>5123</v>
      </c>
      <c r="E652" s="57" t="s">
        <v>487</v>
      </c>
      <c r="F652" s="97">
        <f t="shared" si="104"/>
        <v>1</v>
      </c>
      <c r="G652" s="97">
        <f t="shared" si="105"/>
        <v>0</v>
      </c>
      <c r="H652" s="97"/>
      <c r="I652">
        <f t="shared" si="112"/>
        <v>1</v>
      </c>
      <c r="J652" t="str">
        <f t="shared" si="108"/>
        <v>&gt;</v>
      </c>
    </row>
    <row r="653" spans="1:10" ht="26.4">
      <c r="A653" s="15" t="s">
        <v>4764</v>
      </c>
      <c r="B653" s="15" t="s">
        <v>5045</v>
      </c>
      <c r="C653" s="179" t="s">
        <v>5643</v>
      </c>
      <c r="D653" s="179" t="s">
        <v>5123</v>
      </c>
      <c r="E653" s="57" t="s">
        <v>5644</v>
      </c>
      <c r="F653" s="97">
        <f t="shared" si="104"/>
        <v>1</v>
      </c>
      <c r="G653" s="97">
        <f t="shared" si="105"/>
        <v>0</v>
      </c>
      <c r="H653" s="97">
        <f t="shared" ref="H653:H668" si="113">COUNTIF($A$2:$A$726,A653)</f>
        <v>5</v>
      </c>
      <c r="I653">
        <f t="shared" si="112"/>
        <v>1</v>
      </c>
      <c r="J653" t="str">
        <f t="shared" si="108"/>
        <v>&gt;</v>
      </c>
    </row>
    <row r="654" spans="1:10" ht="26.4">
      <c r="A654" s="15" t="s">
        <v>4764</v>
      </c>
      <c r="B654" s="15" t="s">
        <v>5045</v>
      </c>
      <c r="C654" s="179" t="s">
        <v>5645</v>
      </c>
      <c r="D654" s="179" t="s">
        <v>5123</v>
      </c>
      <c r="E654" s="57" t="s">
        <v>5646</v>
      </c>
      <c r="F654" s="97">
        <f t="shared" si="104"/>
        <v>1</v>
      </c>
      <c r="G654" s="97">
        <f t="shared" si="105"/>
        <v>0</v>
      </c>
      <c r="H654" s="97">
        <f t="shared" si="113"/>
        <v>5</v>
      </c>
      <c r="I654">
        <f t="shared" si="112"/>
        <v>1</v>
      </c>
      <c r="J654" t="str">
        <f t="shared" si="108"/>
        <v>&gt;</v>
      </c>
    </row>
    <row r="655" spans="1:10" ht="26.4">
      <c r="A655" s="15" t="s">
        <v>4764</v>
      </c>
      <c r="B655" s="15" t="s">
        <v>5045</v>
      </c>
      <c r="C655" s="179" t="s">
        <v>5647</v>
      </c>
      <c r="D655" s="179" t="s">
        <v>5123</v>
      </c>
      <c r="E655" s="57" t="s">
        <v>5648</v>
      </c>
      <c r="F655" s="97">
        <f t="shared" si="104"/>
        <v>1</v>
      </c>
      <c r="G655" s="97">
        <f t="shared" si="105"/>
        <v>0</v>
      </c>
      <c r="H655" s="97">
        <f t="shared" si="113"/>
        <v>5</v>
      </c>
      <c r="I655">
        <f t="shared" si="112"/>
        <v>1</v>
      </c>
      <c r="J655" t="str">
        <f t="shared" si="108"/>
        <v>&gt;</v>
      </c>
    </row>
    <row r="656" spans="1:10" ht="26.4">
      <c r="A656" s="15" t="s">
        <v>191</v>
      </c>
      <c r="B656" s="15" t="s">
        <v>5045</v>
      </c>
      <c r="C656" s="97" t="str">
        <f>LEFT(E656,8)</f>
        <v>CYP60816</v>
      </c>
      <c r="D656" s="97" t="str">
        <f t="shared" ref="D656:D687" si="114">IF(F656=1,"Rejection",IF(G656=1,"Warning","?"))</f>
        <v>Rejection</v>
      </c>
      <c r="E656" s="1" t="s">
        <v>483</v>
      </c>
      <c r="F656" s="97">
        <f t="shared" si="104"/>
        <v>1</v>
      </c>
      <c r="G656" s="97">
        <f t="shared" si="105"/>
        <v>0</v>
      </c>
      <c r="H656" s="97">
        <f t="shared" si="113"/>
        <v>3</v>
      </c>
      <c r="I656">
        <f t="shared" si="112"/>
        <v>1</v>
      </c>
      <c r="J656" t="str">
        <f t="shared" si="108"/>
        <v>&gt;</v>
      </c>
    </row>
    <row r="657" spans="1:10" ht="39.6">
      <c r="A657" s="15" t="s">
        <v>484</v>
      </c>
      <c r="B657" s="15" t="s">
        <v>5045</v>
      </c>
      <c r="C657" s="97" t="str">
        <f>LEFT(E657,8)</f>
        <v>CYP60817</v>
      </c>
      <c r="D657" s="97" t="str">
        <f t="shared" si="114"/>
        <v>Rejection</v>
      </c>
      <c r="E657" s="57" t="s">
        <v>489</v>
      </c>
      <c r="F657" s="97">
        <f t="shared" si="104"/>
        <v>1</v>
      </c>
      <c r="G657" s="97">
        <f t="shared" si="105"/>
        <v>0</v>
      </c>
      <c r="H657" s="97">
        <f t="shared" si="113"/>
        <v>4</v>
      </c>
      <c r="I657">
        <f t="shared" si="112"/>
        <v>1</v>
      </c>
      <c r="J657" t="str">
        <f t="shared" si="108"/>
        <v>&gt;</v>
      </c>
    </row>
    <row r="658" spans="1:10">
      <c r="A658" s="15" t="s">
        <v>5649</v>
      </c>
      <c r="B658" s="15" t="s">
        <v>65</v>
      </c>
      <c r="C658" s="97" t="str">
        <f>LEFT(E658,8)</f>
        <v>CYP60902</v>
      </c>
      <c r="D658" s="97" t="str">
        <f t="shared" si="114"/>
        <v>Rejection</v>
      </c>
      <c r="E658" s="54" t="s">
        <v>5650</v>
      </c>
      <c r="F658" s="97">
        <f t="shared" si="104"/>
        <v>1</v>
      </c>
      <c r="G658" s="97">
        <f t="shared" si="105"/>
        <v>0</v>
      </c>
      <c r="H658" s="97">
        <f t="shared" si="113"/>
        <v>2</v>
      </c>
      <c r="I658">
        <f t="shared" si="112"/>
        <v>1</v>
      </c>
      <c r="J658" t="str">
        <f t="shared" si="108"/>
        <v>&gt;</v>
      </c>
    </row>
    <row r="659" spans="1:10" ht="39.6">
      <c r="A659" s="15" t="s">
        <v>5649</v>
      </c>
      <c r="B659" s="15" t="s">
        <v>65</v>
      </c>
      <c r="C659" s="97" t="s">
        <v>5651</v>
      </c>
      <c r="D659" s="97" t="str">
        <f t="shared" si="114"/>
        <v>Rejection</v>
      </c>
      <c r="E659" s="54" t="s">
        <v>5652</v>
      </c>
      <c r="F659" s="97">
        <f t="shared" si="104"/>
        <v>1</v>
      </c>
      <c r="G659" s="97">
        <f t="shared" si="105"/>
        <v>0</v>
      </c>
      <c r="H659" s="97">
        <f t="shared" si="113"/>
        <v>2</v>
      </c>
      <c r="I659">
        <f t="shared" si="112"/>
        <v>1</v>
      </c>
      <c r="J659" t="str">
        <f t="shared" si="108"/>
        <v>&gt;</v>
      </c>
    </row>
    <row r="660" spans="1:10">
      <c r="A660" s="15" t="s">
        <v>4781</v>
      </c>
      <c r="B660" s="15" t="s">
        <v>5045</v>
      </c>
      <c r="C660" s="97" t="str">
        <f t="shared" ref="C660:C671" si="115">LEFT(E660,8)</f>
        <v>CYP60904</v>
      </c>
      <c r="D660" s="97" t="str">
        <f t="shared" si="114"/>
        <v>Rejection</v>
      </c>
      <c r="E660" s="54" t="s">
        <v>5653</v>
      </c>
      <c r="F660" s="97">
        <f t="shared" si="104"/>
        <v>1</v>
      </c>
      <c r="G660" s="97">
        <f t="shared" si="105"/>
        <v>0</v>
      </c>
      <c r="H660" s="97">
        <f t="shared" si="113"/>
        <v>2</v>
      </c>
      <c r="I660">
        <f t="shared" si="112"/>
        <v>1</v>
      </c>
      <c r="J660" t="str">
        <f t="shared" si="108"/>
        <v>.</v>
      </c>
    </row>
    <row r="661" spans="1:10">
      <c r="A661" s="15" t="s">
        <v>4781</v>
      </c>
      <c r="B661" s="15" t="s">
        <v>5045</v>
      </c>
      <c r="C661" s="97" t="str">
        <f t="shared" si="115"/>
        <v>CYP60905</v>
      </c>
      <c r="D661" s="97" t="str">
        <f t="shared" si="114"/>
        <v>Rejection</v>
      </c>
      <c r="E661" s="1" t="s">
        <v>5654</v>
      </c>
      <c r="F661" s="97">
        <f t="shared" si="104"/>
        <v>1</v>
      </c>
      <c r="G661" s="97">
        <f t="shared" si="105"/>
        <v>0</v>
      </c>
      <c r="H661" s="97">
        <f t="shared" si="113"/>
        <v>2</v>
      </c>
      <c r="I661">
        <f t="shared" si="112"/>
        <v>1</v>
      </c>
      <c r="J661" t="str">
        <f t="shared" si="108"/>
        <v>&gt;</v>
      </c>
    </row>
    <row r="662" spans="1:10" ht="26.4">
      <c r="A662" s="15" t="s">
        <v>4782</v>
      </c>
      <c r="B662" s="15" t="s">
        <v>5045</v>
      </c>
      <c r="C662" s="97" t="str">
        <f t="shared" si="115"/>
        <v>CYP60906</v>
      </c>
      <c r="D662" s="97" t="str">
        <f t="shared" si="114"/>
        <v>Rejection</v>
      </c>
      <c r="E662" s="1" t="s">
        <v>5655</v>
      </c>
      <c r="F662" s="97">
        <f t="shared" si="104"/>
        <v>1</v>
      </c>
      <c r="G662" s="97">
        <f t="shared" si="105"/>
        <v>0</v>
      </c>
      <c r="H662" s="97">
        <f t="shared" si="113"/>
        <v>3</v>
      </c>
      <c r="I662">
        <f t="shared" si="112"/>
        <v>1</v>
      </c>
      <c r="J662" t="str">
        <f t="shared" si="108"/>
        <v>&gt;</v>
      </c>
    </row>
    <row r="663" spans="1:10" ht="26.4">
      <c r="A663" s="15" t="s">
        <v>4782</v>
      </c>
      <c r="B663" s="15" t="s">
        <v>5045</v>
      </c>
      <c r="C663" s="97" t="str">
        <f t="shared" si="115"/>
        <v>CYP60907</v>
      </c>
      <c r="D663" s="97" t="str">
        <f t="shared" si="114"/>
        <v>Rejection</v>
      </c>
      <c r="E663" s="1" t="s">
        <v>5656</v>
      </c>
      <c r="F663" s="97">
        <f t="shared" si="104"/>
        <v>1</v>
      </c>
      <c r="G663" s="97">
        <f t="shared" si="105"/>
        <v>0</v>
      </c>
      <c r="H663" s="97">
        <f t="shared" si="113"/>
        <v>3</v>
      </c>
      <c r="I663">
        <f t="shared" si="112"/>
        <v>1</v>
      </c>
      <c r="J663" t="str">
        <f t="shared" si="108"/>
        <v>&gt;</v>
      </c>
    </row>
    <row r="664" spans="1:10">
      <c r="A664" s="15" t="s">
        <v>543</v>
      </c>
      <c r="B664" s="15" t="s">
        <v>5045</v>
      </c>
      <c r="C664" s="97" t="str">
        <f t="shared" si="115"/>
        <v>CYP60908</v>
      </c>
      <c r="D664" s="97" t="str">
        <f t="shared" si="114"/>
        <v>Rejection</v>
      </c>
      <c r="E664" s="1" t="s">
        <v>5657</v>
      </c>
      <c r="F664" s="97">
        <f t="shared" si="104"/>
        <v>1</v>
      </c>
      <c r="G664" s="97">
        <f t="shared" si="105"/>
        <v>0</v>
      </c>
      <c r="H664" s="97">
        <f t="shared" si="113"/>
        <v>3</v>
      </c>
      <c r="I664">
        <f t="shared" si="112"/>
        <v>1</v>
      </c>
      <c r="J664" t="str">
        <f t="shared" si="108"/>
        <v>&gt;</v>
      </c>
    </row>
    <row r="665" spans="1:10" ht="26.4">
      <c r="A665" s="15" t="s">
        <v>543</v>
      </c>
      <c r="B665" t="s">
        <v>5045</v>
      </c>
      <c r="C665" s="97" t="str">
        <f t="shared" si="115"/>
        <v>CYP60909</v>
      </c>
      <c r="D665" s="97" t="str">
        <f t="shared" si="114"/>
        <v>Rejection</v>
      </c>
      <c r="E665" s="57" t="s">
        <v>5658</v>
      </c>
      <c r="F665" s="97">
        <f t="shared" si="104"/>
        <v>1</v>
      </c>
      <c r="G665" s="97">
        <f t="shared" si="105"/>
        <v>0</v>
      </c>
      <c r="H665" s="97">
        <f t="shared" si="113"/>
        <v>3</v>
      </c>
      <c r="I665">
        <f t="shared" si="112"/>
        <v>1</v>
      </c>
      <c r="J665" t="str">
        <f t="shared" si="108"/>
        <v>&gt;</v>
      </c>
    </row>
    <row r="666" spans="1:10" ht="26.4">
      <c r="A666" s="15" t="s">
        <v>4790</v>
      </c>
      <c r="B666" t="s">
        <v>5045</v>
      </c>
      <c r="C666" s="97" t="str">
        <f t="shared" si="115"/>
        <v>CYP60910</v>
      </c>
      <c r="D666" s="97" t="str">
        <f t="shared" si="114"/>
        <v>Warning</v>
      </c>
      <c r="E666" s="57" t="s">
        <v>5659</v>
      </c>
      <c r="F666" s="97">
        <f t="shared" si="104"/>
        <v>0</v>
      </c>
      <c r="G666" s="97">
        <f t="shared" si="105"/>
        <v>1</v>
      </c>
      <c r="H666" s="97">
        <f t="shared" si="113"/>
        <v>5</v>
      </c>
      <c r="I666">
        <f t="shared" si="112"/>
        <v>1</v>
      </c>
      <c r="J666" t="str">
        <f t="shared" si="108"/>
        <v>&gt;</v>
      </c>
    </row>
    <row r="667" spans="1:10" ht="26.4">
      <c r="A667" s="15" t="s">
        <v>4790</v>
      </c>
      <c r="B667" t="s">
        <v>5045</v>
      </c>
      <c r="C667" s="97" t="str">
        <f t="shared" si="115"/>
        <v>CYP60911</v>
      </c>
      <c r="D667" s="97" t="str">
        <f t="shared" si="114"/>
        <v>Rejection</v>
      </c>
      <c r="E667" s="57" t="s">
        <v>5660</v>
      </c>
      <c r="F667" s="97">
        <f t="shared" si="104"/>
        <v>1</v>
      </c>
      <c r="G667" s="97">
        <f t="shared" si="105"/>
        <v>0</v>
      </c>
      <c r="H667" s="97">
        <f t="shared" si="113"/>
        <v>5</v>
      </c>
      <c r="I667">
        <f t="shared" si="112"/>
        <v>1</v>
      </c>
      <c r="J667" t="str">
        <f t="shared" si="108"/>
        <v>&gt;</v>
      </c>
    </row>
    <row r="668" spans="1:10" ht="45.75" customHeight="1">
      <c r="A668" s="15" t="s">
        <v>543</v>
      </c>
      <c r="B668" t="s">
        <v>5045</v>
      </c>
      <c r="C668" s="97" t="str">
        <f t="shared" si="115"/>
        <v>CYP60912</v>
      </c>
      <c r="D668" s="97" t="str">
        <f t="shared" si="114"/>
        <v>Warning</v>
      </c>
      <c r="E668" s="57" t="s">
        <v>5661</v>
      </c>
      <c r="F668" s="97">
        <f t="shared" si="104"/>
        <v>0</v>
      </c>
      <c r="G668" s="97">
        <f t="shared" si="105"/>
        <v>1</v>
      </c>
      <c r="H668" s="97">
        <f t="shared" si="113"/>
        <v>3</v>
      </c>
      <c r="I668">
        <f t="shared" si="112"/>
        <v>1</v>
      </c>
      <c r="J668" t="str">
        <f t="shared" si="108"/>
        <v>&gt;</v>
      </c>
    </row>
    <row r="669" spans="1:10" ht="26.4">
      <c r="A669" s="15" t="s">
        <v>4782</v>
      </c>
      <c r="B669" s="15" t="s">
        <v>5045</v>
      </c>
      <c r="C669" s="97" t="str">
        <f t="shared" si="115"/>
        <v>CYP60913</v>
      </c>
      <c r="D669" s="97" t="str">
        <f t="shared" si="114"/>
        <v>Rejection</v>
      </c>
      <c r="E669" s="1" t="s">
        <v>5662</v>
      </c>
      <c r="F669" s="97">
        <f t="shared" si="104"/>
        <v>1</v>
      </c>
      <c r="G669" s="97">
        <f t="shared" si="105"/>
        <v>0</v>
      </c>
      <c r="H669" s="97"/>
      <c r="I669">
        <f t="shared" si="112"/>
        <v>1</v>
      </c>
      <c r="J669" t="str">
        <f t="shared" si="108"/>
        <v>&gt;</v>
      </c>
    </row>
    <row r="670" spans="1:10" ht="39.6">
      <c r="A670" s="15" t="s">
        <v>4790</v>
      </c>
      <c r="B670" s="15" t="s">
        <v>5045</v>
      </c>
      <c r="C670" s="97" t="str">
        <f t="shared" si="115"/>
        <v>CYP60915</v>
      </c>
      <c r="D670" s="97" t="str">
        <f t="shared" si="114"/>
        <v>Rejection</v>
      </c>
      <c r="E670" s="57" t="s">
        <v>5663</v>
      </c>
      <c r="F670" s="97">
        <f t="shared" si="104"/>
        <v>1</v>
      </c>
      <c r="G670" s="97">
        <f t="shared" si="105"/>
        <v>0</v>
      </c>
      <c r="H670" s="97">
        <f t="shared" ref="H670:H699" si="116">COUNTIF($A$2:$A$726,A670)</f>
        <v>5</v>
      </c>
      <c r="I670">
        <f t="shared" si="112"/>
        <v>1</v>
      </c>
      <c r="J670" t="str">
        <f t="shared" si="108"/>
        <v>&gt;</v>
      </c>
    </row>
    <row r="671" spans="1:10" ht="26.4">
      <c r="A671" s="15" t="s">
        <v>4790</v>
      </c>
      <c r="B671" s="15" t="s">
        <v>5045</v>
      </c>
      <c r="C671" s="97" t="str">
        <f t="shared" si="115"/>
        <v>CYP60917</v>
      </c>
      <c r="D671" s="97" t="str">
        <f t="shared" si="114"/>
        <v>Rejection</v>
      </c>
      <c r="E671" s="57" t="s">
        <v>5664</v>
      </c>
      <c r="F671" s="97">
        <f t="shared" si="104"/>
        <v>1</v>
      </c>
      <c r="G671" s="97">
        <f t="shared" si="105"/>
        <v>0</v>
      </c>
      <c r="H671" s="97">
        <f t="shared" si="116"/>
        <v>5</v>
      </c>
      <c r="I671">
        <f t="shared" si="112"/>
        <v>1</v>
      </c>
      <c r="J671" t="str">
        <f t="shared" si="108"/>
        <v>&gt;</v>
      </c>
    </row>
    <row r="672" spans="1:10" ht="26.4">
      <c r="A672" s="15" t="s">
        <v>4790</v>
      </c>
      <c r="B672" s="15" t="s">
        <v>5045</v>
      </c>
      <c r="C672" s="97" t="s">
        <v>5665</v>
      </c>
      <c r="D672" s="97" t="str">
        <f t="shared" si="114"/>
        <v>Rejection</v>
      </c>
      <c r="E672" s="57" t="s">
        <v>5666</v>
      </c>
      <c r="F672" s="97">
        <f t="shared" si="104"/>
        <v>1</v>
      </c>
      <c r="G672" s="97">
        <f t="shared" si="105"/>
        <v>0</v>
      </c>
      <c r="H672" s="97">
        <f t="shared" si="116"/>
        <v>5</v>
      </c>
      <c r="I672">
        <f t="shared" si="112"/>
        <v>1</v>
      </c>
      <c r="J672" t="str">
        <f t="shared" si="108"/>
        <v>&gt;</v>
      </c>
    </row>
    <row r="673" spans="1:13">
      <c r="A673" s="15" t="s">
        <v>4827</v>
      </c>
      <c r="B673" t="s">
        <v>5045</v>
      </c>
      <c r="C673" s="97" t="str">
        <f t="shared" ref="C673:C713" si="117">LEFT(E673,8)</f>
        <v>CYP61003</v>
      </c>
      <c r="D673" s="97" t="str">
        <f t="shared" si="114"/>
        <v>Rejection</v>
      </c>
      <c r="E673" s="54" t="s">
        <v>5667</v>
      </c>
      <c r="F673" s="97">
        <f t="shared" si="104"/>
        <v>1</v>
      </c>
      <c r="G673" s="97">
        <f t="shared" si="105"/>
        <v>0</v>
      </c>
      <c r="H673" s="97">
        <f t="shared" si="116"/>
        <v>2</v>
      </c>
      <c r="I673">
        <f t="shared" si="112"/>
        <v>1</v>
      </c>
      <c r="J673" t="str">
        <f t="shared" si="108"/>
        <v>.</v>
      </c>
    </row>
    <row r="674" spans="1:13">
      <c r="A674" s="15" t="s">
        <v>4827</v>
      </c>
      <c r="B674" t="s">
        <v>5045</v>
      </c>
      <c r="C674" s="97" t="str">
        <f t="shared" si="117"/>
        <v>CYP61004</v>
      </c>
      <c r="D674" s="97" t="str">
        <f t="shared" si="114"/>
        <v>Rejection</v>
      </c>
      <c r="E674" s="1" t="s">
        <v>5668</v>
      </c>
      <c r="F674" s="97">
        <f t="shared" si="104"/>
        <v>1</v>
      </c>
      <c r="G674" s="97">
        <f t="shared" si="105"/>
        <v>0</v>
      </c>
      <c r="H674" s="97">
        <f t="shared" si="116"/>
        <v>2</v>
      </c>
      <c r="I674">
        <f t="shared" si="112"/>
        <v>1</v>
      </c>
      <c r="J674" t="str">
        <f t="shared" si="108"/>
        <v>&gt;</v>
      </c>
      <c r="K674" s="95">
        <f>LEN(E674)</f>
        <v>115</v>
      </c>
      <c r="L674">
        <f>LEN(J674)</f>
        <v>1</v>
      </c>
      <c r="M674">
        <f>L674-K674</f>
        <v>-114</v>
      </c>
    </row>
    <row r="675" spans="1:13" ht="26.4">
      <c r="A675" s="15" t="s">
        <v>4829</v>
      </c>
      <c r="B675" t="s">
        <v>5045</v>
      </c>
      <c r="C675" s="97" t="str">
        <f t="shared" si="117"/>
        <v>CYP61005</v>
      </c>
      <c r="D675" s="97" t="str">
        <f t="shared" si="114"/>
        <v>Rejection</v>
      </c>
      <c r="E675" s="1" t="s">
        <v>5669</v>
      </c>
      <c r="F675" s="97">
        <f t="shared" si="104"/>
        <v>1</v>
      </c>
      <c r="G675" s="97">
        <f t="shared" si="105"/>
        <v>0</v>
      </c>
      <c r="H675" s="97">
        <f t="shared" si="116"/>
        <v>3</v>
      </c>
      <c r="I675">
        <f t="shared" si="112"/>
        <v>1</v>
      </c>
      <c r="J675" t="str">
        <f t="shared" si="108"/>
        <v>&gt;</v>
      </c>
      <c r="K675" s="95">
        <f>LEN(E675)</f>
        <v>211</v>
      </c>
      <c r="L675">
        <f>LEN(J675)</f>
        <v>1</v>
      </c>
      <c r="M675">
        <f>L675-K675</f>
        <v>-210</v>
      </c>
    </row>
    <row r="676" spans="1:13" ht="26.4">
      <c r="A676" s="15" t="s">
        <v>4829</v>
      </c>
      <c r="B676" t="s">
        <v>5045</v>
      </c>
      <c r="C676" s="97" t="str">
        <f t="shared" si="117"/>
        <v>CYP61006</v>
      </c>
      <c r="D676" s="97" t="str">
        <f t="shared" si="114"/>
        <v>Rejection</v>
      </c>
      <c r="E676" s="1" t="s">
        <v>5670</v>
      </c>
      <c r="F676" s="97">
        <f t="shared" si="104"/>
        <v>1</v>
      </c>
      <c r="G676" s="97">
        <f t="shared" si="105"/>
        <v>0</v>
      </c>
      <c r="H676" s="97">
        <f t="shared" si="116"/>
        <v>3</v>
      </c>
      <c r="I676">
        <f t="shared" si="112"/>
        <v>1</v>
      </c>
      <c r="J676" t="str">
        <f t="shared" si="108"/>
        <v>&gt;</v>
      </c>
      <c r="K676" s="95">
        <f>LEN(E676)</f>
        <v>228</v>
      </c>
      <c r="L676">
        <f>LEN(J676)</f>
        <v>1</v>
      </c>
      <c r="M676">
        <f>L676-K676</f>
        <v>-227</v>
      </c>
    </row>
    <row r="677" spans="1:13" ht="39.6">
      <c r="A677" s="15" t="s">
        <v>4829</v>
      </c>
      <c r="B677" t="s">
        <v>5045</v>
      </c>
      <c r="C677" s="97" t="str">
        <f t="shared" si="117"/>
        <v>CYP61007</v>
      </c>
      <c r="D677" s="97" t="str">
        <f t="shared" si="114"/>
        <v>Warning</v>
      </c>
      <c r="E677" s="57" t="s">
        <v>5671</v>
      </c>
      <c r="F677" s="97">
        <f t="shared" si="104"/>
        <v>0</v>
      </c>
      <c r="G677" s="97">
        <f t="shared" si="105"/>
        <v>1</v>
      </c>
      <c r="H677" s="97">
        <f t="shared" si="116"/>
        <v>3</v>
      </c>
      <c r="I677">
        <f t="shared" si="112"/>
        <v>1</v>
      </c>
      <c r="J677" t="str">
        <f t="shared" si="108"/>
        <v>&gt;</v>
      </c>
    </row>
    <row r="678" spans="1:13">
      <c r="A678" s="15" t="s">
        <v>5672</v>
      </c>
      <c r="B678" t="s">
        <v>65</v>
      </c>
      <c r="C678" s="97" t="str">
        <f t="shared" si="117"/>
        <v>CYP61010</v>
      </c>
      <c r="D678" s="97" t="str">
        <f t="shared" si="114"/>
        <v>Rejection</v>
      </c>
      <c r="E678" s="1" t="s">
        <v>5673</v>
      </c>
      <c r="F678" s="97">
        <f t="shared" si="104"/>
        <v>1</v>
      </c>
      <c r="G678" s="97">
        <f t="shared" si="105"/>
        <v>0</v>
      </c>
      <c r="H678" s="97">
        <f t="shared" si="116"/>
        <v>4</v>
      </c>
      <c r="I678">
        <f t="shared" si="112"/>
        <v>1</v>
      </c>
      <c r="J678" t="str">
        <f t="shared" si="108"/>
        <v>&gt;</v>
      </c>
    </row>
    <row r="679" spans="1:13">
      <c r="A679" s="15" t="s">
        <v>5672</v>
      </c>
      <c r="B679" t="s">
        <v>65</v>
      </c>
      <c r="C679" s="97" t="str">
        <f t="shared" si="117"/>
        <v>CYP61011</v>
      </c>
      <c r="D679" s="97" t="str">
        <f t="shared" si="114"/>
        <v>Rejection</v>
      </c>
      <c r="E679" s="1" t="s">
        <v>5674</v>
      </c>
      <c r="F679" s="97">
        <f t="shared" si="104"/>
        <v>1</v>
      </c>
      <c r="G679" s="97">
        <f t="shared" si="105"/>
        <v>0</v>
      </c>
      <c r="H679" s="97">
        <f t="shared" si="116"/>
        <v>4</v>
      </c>
      <c r="I679">
        <f t="shared" si="112"/>
        <v>1</v>
      </c>
      <c r="J679" t="str">
        <f t="shared" si="108"/>
        <v>&gt;</v>
      </c>
    </row>
    <row r="680" spans="1:13" ht="39.6">
      <c r="A680" s="15" t="s">
        <v>5672</v>
      </c>
      <c r="B680" t="s">
        <v>65</v>
      </c>
      <c r="C680" s="97" t="str">
        <f t="shared" si="117"/>
        <v>CYP61012</v>
      </c>
      <c r="D680" s="97" t="str">
        <f t="shared" si="114"/>
        <v>Rejection</v>
      </c>
      <c r="E680" s="1" t="s">
        <v>5675</v>
      </c>
      <c r="F680" s="97">
        <f t="shared" si="104"/>
        <v>1</v>
      </c>
      <c r="G680" s="97">
        <f t="shared" si="105"/>
        <v>0</v>
      </c>
      <c r="H680" s="97">
        <f t="shared" si="116"/>
        <v>4</v>
      </c>
      <c r="I680">
        <f t="shared" si="112"/>
        <v>1</v>
      </c>
      <c r="J680" t="str">
        <f t="shared" si="108"/>
        <v>&gt;</v>
      </c>
    </row>
    <row r="681" spans="1:13" ht="39.6">
      <c r="A681" s="15" t="s">
        <v>5672</v>
      </c>
      <c r="B681" t="s">
        <v>65</v>
      </c>
      <c r="C681" s="97" t="str">
        <f t="shared" si="117"/>
        <v>CYP61013</v>
      </c>
      <c r="D681" s="97" t="str">
        <f t="shared" si="114"/>
        <v>Rejection</v>
      </c>
      <c r="E681" s="1" t="s">
        <v>5676</v>
      </c>
      <c r="F681" s="97">
        <f t="shared" si="104"/>
        <v>1</v>
      </c>
      <c r="G681" s="97">
        <f t="shared" si="105"/>
        <v>0</v>
      </c>
      <c r="H681" s="97">
        <f t="shared" si="116"/>
        <v>4</v>
      </c>
      <c r="I681">
        <f t="shared" si="112"/>
        <v>1</v>
      </c>
      <c r="J681" t="str">
        <f t="shared" si="108"/>
        <v>&gt;</v>
      </c>
    </row>
    <row r="682" spans="1:13">
      <c r="A682" s="15" t="s">
        <v>4859</v>
      </c>
      <c r="B682" t="s">
        <v>5045</v>
      </c>
      <c r="C682" s="97" t="str">
        <f t="shared" si="117"/>
        <v>CYP61102</v>
      </c>
      <c r="D682" s="97" t="str">
        <f t="shared" si="114"/>
        <v>Rejection</v>
      </c>
      <c r="E682" s="54" t="s">
        <v>5677</v>
      </c>
      <c r="F682" s="97">
        <f t="shared" si="104"/>
        <v>1</v>
      </c>
      <c r="G682" s="97">
        <f t="shared" si="105"/>
        <v>0</v>
      </c>
      <c r="H682" s="97">
        <f t="shared" si="116"/>
        <v>3</v>
      </c>
      <c r="I682">
        <f t="shared" si="112"/>
        <v>1</v>
      </c>
      <c r="J682" t="str">
        <f t="shared" si="108"/>
        <v>.</v>
      </c>
    </row>
    <row r="683" spans="1:13">
      <c r="A683" s="15" t="s">
        <v>4859</v>
      </c>
      <c r="B683" t="s">
        <v>5045</v>
      </c>
      <c r="C683" s="97" t="str">
        <f t="shared" si="117"/>
        <v>CYP61103</v>
      </c>
      <c r="D683" s="97" t="str">
        <f t="shared" si="114"/>
        <v>Rejection</v>
      </c>
      <c r="E683" s="1" t="s">
        <v>5678</v>
      </c>
      <c r="F683" s="97">
        <f t="shared" ref="F683:F726" si="118">(LEN(E683)-LEN(SUBSTITUTE(E683,"rejected","")))/8</f>
        <v>1</v>
      </c>
      <c r="G683" s="97">
        <f t="shared" ref="G683:G726" si="119">(LEN(E683)-LEN(SUBSTITUTE(E683,"Warning","")))/7</f>
        <v>0</v>
      </c>
      <c r="H683" s="97">
        <f t="shared" si="116"/>
        <v>3</v>
      </c>
      <c r="I683">
        <f t="shared" si="112"/>
        <v>1</v>
      </c>
      <c r="J683" t="str">
        <f t="shared" si="108"/>
        <v>&gt;</v>
      </c>
      <c r="K683" s="95">
        <f>LEN(E683)</f>
        <v>115</v>
      </c>
      <c r="L683">
        <f>LEN(J683)</f>
        <v>1</v>
      </c>
      <c r="M683">
        <f>L683-K683</f>
        <v>-114</v>
      </c>
    </row>
    <row r="684" spans="1:13" ht="26.4">
      <c r="A684" s="15" t="s">
        <v>4861</v>
      </c>
      <c r="B684" t="s">
        <v>5045</v>
      </c>
      <c r="C684" s="97" t="str">
        <f t="shared" si="117"/>
        <v>CYP61104</v>
      </c>
      <c r="D684" s="97" t="str">
        <f t="shared" si="114"/>
        <v>Rejection</v>
      </c>
      <c r="E684" s="57" t="s">
        <v>5679</v>
      </c>
      <c r="F684" s="97">
        <f t="shared" si="118"/>
        <v>1</v>
      </c>
      <c r="G684" s="97">
        <f t="shared" si="119"/>
        <v>0</v>
      </c>
      <c r="H684" s="97">
        <f t="shared" si="116"/>
        <v>1</v>
      </c>
      <c r="I684">
        <f t="shared" si="112"/>
        <v>1</v>
      </c>
      <c r="J684" t="str">
        <f t="shared" si="108"/>
        <v>&gt;</v>
      </c>
    </row>
    <row r="685" spans="1:13" ht="26.4">
      <c r="A685" s="15" t="s">
        <v>4866</v>
      </c>
      <c r="B685" t="s">
        <v>5045</v>
      </c>
      <c r="C685" s="97" t="str">
        <f t="shared" si="117"/>
        <v>CYP61105</v>
      </c>
      <c r="D685" s="97" t="str">
        <f t="shared" si="114"/>
        <v>Rejection</v>
      </c>
      <c r="E685" s="57" t="s">
        <v>5680</v>
      </c>
      <c r="F685" s="97">
        <f t="shared" si="118"/>
        <v>1</v>
      </c>
      <c r="G685" s="97">
        <f t="shared" si="119"/>
        <v>0</v>
      </c>
      <c r="H685" s="97">
        <f t="shared" si="116"/>
        <v>1</v>
      </c>
      <c r="I685">
        <f t="shared" si="112"/>
        <v>1</v>
      </c>
      <c r="J685" t="str">
        <f t="shared" si="108"/>
        <v>&gt;</v>
      </c>
    </row>
    <row r="686" spans="1:13" ht="26.4">
      <c r="A686" s="15" t="s">
        <v>266</v>
      </c>
      <c r="B686" t="s">
        <v>5045</v>
      </c>
      <c r="C686" s="97" t="str">
        <f t="shared" si="117"/>
        <v>CYP61106</v>
      </c>
      <c r="D686" s="97" t="str">
        <f t="shared" si="114"/>
        <v>Rejection</v>
      </c>
      <c r="E686" s="57" t="s">
        <v>5681</v>
      </c>
      <c r="F686" s="97">
        <f t="shared" si="118"/>
        <v>1</v>
      </c>
      <c r="G686" s="97">
        <f t="shared" si="119"/>
        <v>0</v>
      </c>
      <c r="H686" s="97">
        <f t="shared" si="116"/>
        <v>2</v>
      </c>
      <c r="I686">
        <f t="shared" si="112"/>
        <v>1</v>
      </c>
      <c r="J686" t="str">
        <f t="shared" si="108"/>
        <v>&gt;</v>
      </c>
    </row>
    <row r="687" spans="1:13">
      <c r="A687" s="15" t="s">
        <v>5682</v>
      </c>
      <c r="B687" t="s">
        <v>65</v>
      </c>
      <c r="C687" s="97" t="str">
        <f t="shared" si="117"/>
        <v>CYP61110</v>
      </c>
      <c r="D687" s="97" t="str">
        <f t="shared" si="114"/>
        <v>Rejection</v>
      </c>
      <c r="E687" s="1" t="s">
        <v>5683</v>
      </c>
      <c r="F687" s="97">
        <f t="shared" si="118"/>
        <v>1</v>
      </c>
      <c r="G687" s="97">
        <f t="shared" si="119"/>
        <v>0</v>
      </c>
      <c r="H687" s="97">
        <f t="shared" si="116"/>
        <v>2</v>
      </c>
      <c r="I687">
        <f t="shared" si="112"/>
        <v>1</v>
      </c>
      <c r="J687" t="str">
        <f t="shared" si="108"/>
        <v>&gt;</v>
      </c>
    </row>
    <row r="688" spans="1:13" ht="39.6">
      <c r="A688" s="15" t="s">
        <v>266</v>
      </c>
      <c r="B688" t="s">
        <v>5045</v>
      </c>
      <c r="C688" s="97" t="str">
        <f t="shared" si="117"/>
        <v>CYP61112</v>
      </c>
      <c r="D688" s="97" t="str">
        <f t="shared" ref="D688:D714" si="120">IF(F688=1,"Rejection",IF(G688=1,"Warning","?"))</f>
        <v>Rejection</v>
      </c>
      <c r="E688" s="57" t="s">
        <v>5684</v>
      </c>
      <c r="F688" s="97">
        <f t="shared" si="118"/>
        <v>1</v>
      </c>
      <c r="G688" s="97">
        <f t="shared" si="119"/>
        <v>0</v>
      </c>
      <c r="H688" s="97">
        <f t="shared" si="116"/>
        <v>2</v>
      </c>
      <c r="I688">
        <f t="shared" si="112"/>
        <v>1</v>
      </c>
      <c r="J688" t="str">
        <f t="shared" si="108"/>
        <v>&gt;</v>
      </c>
    </row>
    <row r="689" spans="1:13" ht="26.4">
      <c r="A689" s="15" t="s">
        <v>4859</v>
      </c>
      <c r="B689" t="s">
        <v>5045</v>
      </c>
      <c r="C689" s="97" t="str">
        <f t="shared" si="117"/>
        <v>CYP61113</v>
      </c>
      <c r="D689" s="97" t="str">
        <f t="shared" si="120"/>
        <v>Warning</v>
      </c>
      <c r="E689" s="1" t="s">
        <v>5685</v>
      </c>
      <c r="F689" s="97">
        <f t="shared" si="118"/>
        <v>0</v>
      </c>
      <c r="G689" s="97">
        <f t="shared" si="119"/>
        <v>1</v>
      </c>
      <c r="H689" s="97">
        <f t="shared" si="116"/>
        <v>3</v>
      </c>
      <c r="I689">
        <f t="shared" si="112"/>
        <v>1</v>
      </c>
      <c r="J689" t="str">
        <f t="shared" si="108"/>
        <v>&gt;</v>
      </c>
      <c r="K689" s="95">
        <f>LEN(E689)</f>
        <v>185</v>
      </c>
      <c r="L689">
        <f>LEN(J689)</f>
        <v>1</v>
      </c>
      <c r="M689">
        <f>L689-K689</f>
        <v>-184</v>
      </c>
    </row>
    <row r="690" spans="1:13">
      <c r="A690" s="15" t="s">
        <v>5682</v>
      </c>
      <c r="B690" t="s">
        <v>65</v>
      </c>
      <c r="C690" s="97" t="str">
        <f t="shared" si="117"/>
        <v>CYP61114</v>
      </c>
      <c r="D690" s="97" t="str">
        <f t="shared" si="120"/>
        <v>Rejection</v>
      </c>
      <c r="E690" s="1" t="s">
        <v>5686</v>
      </c>
      <c r="F690" s="97">
        <f t="shared" si="118"/>
        <v>1</v>
      </c>
      <c r="G690" s="97">
        <f t="shared" si="119"/>
        <v>0</v>
      </c>
      <c r="H690" s="97">
        <f t="shared" si="116"/>
        <v>2</v>
      </c>
      <c r="I690">
        <f t="shared" si="112"/>
        <v>1</v>
      </c>
      <c r="J690" t="str">
        <f t="shared" si="108"/>
        <v>&gt;</v>
      </c>
    </row>
    <row r="691" spans="1:13">
      <c r="A691" s="15" t="s">
        <v>4909</v>
      </c>
      <c r="B691" t="s">
        <v>5045</v>
      </c>
      <c r="C691" s="97" t="str">
        <f t="shared" si="117"/>
        <v>CYP61202</v>
      </c>
      <c r="D691" s="97" t="str">
        <f t="shared" si="120"/>
        <v>Rejection</v>
      </c>
      <c r="E691" s="54" t="s">
        <v>5687</v>
      </c>
      <c r="F691" s="97">
        <f t="shared" si="118"/>
        <v>1</v>
      </c>
      <c r="G691" s="97">
        <f t="shared" si="119"/>
        <v>0</v>
      </c>
      <c r="H691" s="97">
        <f t="shared" si="116"/>
        <v>2</v>
      </c>
      <c r="I691">
        <f t="shared" si="112"/>
        <v>1</v>
      </c>
      <c r="J691" t="str">
        <f t="shared" si="108"/>
        <v>.</v>
      </c>
    </row>
    <row r="692" spans="1:13">
      <c r="A692" s="15" t="s">
        <v>4909</v>
      </c>
      <c r="B692" t="s">
        <v>5045</v>
      </c>
      <c r="C692" s="97" t="str">
        <f t="shared" si="117"/>
        <v>CYP61203</v>
      </c>
      <c r="D692" s="97" t="str">
        <f t="shared" si="120"/>
        <v>Rejection</v>
      </c>
      <c r="E692" s="1" t="s">
        <v>5688</v>
      </c>
      <c r="F692" s="97">
        <f t="shared" si="118"/>
        <v>1</v>
      </c>
      <c r="G692" s="97">
        <f t="shared" si="119"/>
        <v>0</v>
      </c>
      <c r="H692" s="97">
        <f t="shared" si="116"/>
        <v>2</v>
      </c>
      <c r="I692">
        <f t="shared" si="112"/>
        <v>1</v>
      </c>
      <c r="J692" t="str">
        <f t="shared" si="108"/>
        <v>&gt;</v>
      </c>
      <c r="K692" s="95">
        <f>LEN(E692)</f>
        <v>115</v>
      </c>
      <c r="L692">
        <f>LEN(J692)</f>
        <v>1</v>
      </c>
      <c r="M692">
        <f>L692-K692</f>
        <v>-114</v>
      </c>
    </row>
    <row r="693" spans="1:13" ht="26.4">
      <c r="A693" s="15" t="s">
        <v>4910</v>
      </c>
      <c r="B693" t="s">
        <v>5045</v>
      </c>
      <c r="C693" s="97" t="str">
        <f t="shared" si="117"/>
        <v>CYP61204</v>
      </c>
      <c r="D693" s="97" t="str">
        <f t="shared" si="120"/>
        <v>Rejection</v>
      </c>
      <c r="E693" s="1" t="s">
        <v>5689</v>
      </c>
      <c r="F693" s="97">
        <f t="shared" si="118"/>
        <v>1</v>
      </c>
      <c r="G693" s="97">
        <f t="shared" si="119"/>
        <v>0</v>
      </c>
      <c r="H693" s="97">
        <f t="shared" si="116"/>
        <v>3</v>
      </c>
      <c r="I693">
        <f t="shared" si="112"/>
        <v>1</v>
      </c>
      <c r="J693" t="str">
        <f t="shared" si="108"/>
        <v>&gt;</v>
      </c>
      <c r="K693" s="95">
        <f>LEN(E693)</f>
        <v>229</v>
      </c>
      <c r="L693">
        <f>LEN(J693)</f>
        <v>1</v>
      </c>
      <c r="M693">
        <f>L693-K693</f>
        <v>-228</v>
      </c>
    </row>
    <row r="694" spans="1:13" ht="26.4">
      <c r="A694" s="15" t="s">
        <v>4910</v>
      </c>
      <c r="B694" t="s">
        <v>5045</v>
      </c>
      <c r="C694" s="97" t="str">
        <f t="shared" si="117"/>
        <v>CYP61205</v>
      </c>
      <c r="D694" s="97" t="str">
        <f t="shared" si="120"/>
        <v>Rejection</v>
      </c>
      <c r="E694" s="1" t="s">
        <v>5690</v>
      </c>
      <c r="F694" s="97">
        <f t="shared" si="118"/>
        <v>1</v>
      </c>
      <c r="G694" s="97">
        <f t="shared" si="119"/>
        <v>0</v>
      </c>
      <c r="H694" s="97">
        <f t="shared" si="116"/>
        <v>3</v>
      </c>
      <c r="I694">
        <f t="shared" si="112"/>
        <v>1</v>
      </c>
      <c r="J694" t="str">
        <f t="shared" si="108"/>
        <v>&gt;</v>
      </c>
      <c r="K694" s="95">
        <f>LEN(E694)</f>
        <v>246</v>
      </c>
      <c r="L694">
        <f>LEN(J694)</f>
        <v>1</v>
      </c>
      <c r="M694">
        <f>L694-K694</f>
        <v>-245</v>
      </c>
    </row>
    <row r="695" spans="1:13" ht="26.4">
      <c r="A695" s="15" t="s">
        <v>537</v>
      </c>
      <c r="B695" t="s">
        <v>5045</v>
      </c>
      <c r="C695" s="97" t="str">
        <f t="shared" si="117"/>
        <v>CYP61206</v>
      </c>
      <c r="D695" s="97" t="str">
        <f t="shared" si="120"/>
        <v>Rejection</v>
      </c>
      <c r="E695" s="1" t="s">
        <v>5691</v>
      </c>
      <c r="F695" s="97">
        <f t="shared" si="118"/>
        <v>1</v>
      </c>
      <c r="G695" s="97">
        <f t="shared" si="119"/>
        <v>0</v>
      </c>
      <c r="H695" s="97">
        <f t="shared" si="116"/>
        <v>3</v>
      </c>
      <c r="I695">
        <f t="shared" si="112"/>
        <v>1</v>
      </c>
      <c r="J695" t="str">
        <f t="shared" ref="J695:J726" si="121">RIGHT(E695,1)</f>
        <v>&gt;</v>
      </c>
      <c r="K695" s="95">
        <f>LEN(E695)</f>
        <v>203</v>
      </c>
      <c r="L695">
        <f>LEN(J695)</f>
        <v>1</v>
      </c>
      <c r="M695">
        <f>L695-K695</f>
        <v>-202</v>
      </c>
    </row>
    <row r="696" spans="1:13" ht="26.4">
      <c r="A696" s="15" t="s">
        <v>537</v>
      </c>
      <c r="B696" t="s">
        <v>5045</v>
      </c>
      <c r="C696" s="97" t="str">
        <f t="shared" si="117"/>
        <v>CYP61207</v>
      </c>
      <c r="D696" s="97" t="str">
        <f t="shared" si="120"/>
        <v>Rejection</v>
      </c>
      <c r="E696" s="1" t="s">
        <v>5692</v>
      </c>
      <c r="F696" s="97">
        <f t="shared" si="118"/>
        <v>1</v>
      </c>
      <c r="G696" s="97">
        <f t="shared" si="119"/>
        <v>0</v>
      </c>
      <c r="H696" s="97">
        <f t="shared" si="116"/>
        <v>3</v>
      </c>
      <c r="I696">
        <f t="shared" si="112"/>
        <v>1</v>
      </c>
      <c r="J696" t="str">
        <f t="shared" si="121"/>
        <v>&gt;</v>
      </c>
      <c r="K696" s="95">
        <f>LEN(E696)</f>
        <v>220</v>
      </c>
      <c r="L696">
        <f>LEN(J696)</f>
        <v>1</v>
      </c>
      <c r="M696">
        <f>L696-K696</f>
        <v>-219</v>
      </c>
    </row>
    <row r="697" spans="1:13">
      <c r="A697" s="15" t="s">
        <v>5693</v>
      </c>
      <c r="B697" t="s">
        <v>65</v>
      </c>
      <c r="C697" s="97" t="str">
        <f t="shared" si="117"/>
        <v>CYP61210</v>
      </c>
      <c r="D697" s="97" t="str">
        <f t="shared" si="120"/>
        <v>Rejection</v>
      </c>
      <c r="E697" s="1" t="s">
        <v>5694</v>
      </c>
      <c r="F697" s="97">
        <f t="shared" si="118"/>
        <v>1</v>
      </c>
      <c r="G697" s="97">
        <f t="shared" si="119"/>
        <v>0</v>
      </c>
      <c r="H697" s="97">
        <f t="shared" si="116"/>
        <v>2</v>
      </c>
      <c r="I697">
        <f t="shared" si="112"/>
        <v>1</v>
      </c>
      <c r="J697" t="str">
        <f t="shared" si="121"/>
        <v>&gt;</v>
      </c>
    </row>
    <row r="698" spans="1:13" ht="41.25" customHeight="1">
      <c r="A698" s="15" t="s">
        <v>537</v>
      </c>
      <c r="B698" t="s">
        <v>5045</v>
      </c>
      <c r="C698" s="97" t="str">
        <f t="shared" si="117"/>
        <v>CYP61211</v>
      </c>
      <c r="D698" s="97" t="str">
        <f t="shared" si="120"/>
        <v>Warning</v>
      </c>
      <c r="E698" s="57" t="s">
        <v>541</v>
      </c>
      <c r="F698" s="97">
        <f t="shared" si="118"/>
        <v>0</v>
      </c>
      <c r="G698" s="97">
        <f t="shared" si="119"/>
        <v>1</v>
      </c>
      <c r="H698" s="97">
        <f t="shared" si="116"/>
        <v>3</v>
      </c>
      <c r="I698">
        <f t="shared" si="112"/>
        <v>1</v>
      </c>
      <c r="J698" t="str">
        <f t="shared" si="121"/>
        <v>&gt;</v>
      </c>
    </row>
    <row r="699" spans="1:13" ht="39.6">
      <c r="A699" s="15" t="s">
        <v>5693</v>
      </c>
      <c r="B699" t="s">
        <v>65</v>
      </c>
      <c r="C699" s="97" t="str">
        <f t="shared" si="117"/>
        <v>CYP61212</v>
      </c>
      <c r="D699" s="97" t="str">
        <f t="shared" si="120"/>
        <v>Rejection</v>
      </c>
      <c r="E699" s="1" t="s">
        <v>5695</v>
      </c>
      <c r="F699" s="97">
        <f t="shared" si="118"/>
        <v>1</v>
      </c>
      <c r="G699" s="97">
        <f t="shared" si="119"/>
        <v>0</v>
      </c>
      <c r="H699" s="97">
        <f t="shared" si="116"/>
        <v>2</v>
      </c>
      <c r="I699">
        <f t="shared" si="112"/>
        <v>1</v>
      </c>
      <c r="J699" t="str">
        <f t="shared" si="121"/>
        <v>&gt;</v>
      </c>
    </row>
    <row r="700" spans="1:13" ht="39.6">
      <c r="A700" s="15" t="s">
        <v>4910</v>
      </c>
      <c r="B700" t="s">
        <v>5045</v>
      </c>
      <c r="C700" s="97" t="str">
        <f t="shared" si="117"/>
        <v>CYP61213</v>
      </c>
      <c r="D700" s="97" t="str">
        <f t="shared" si="120"/>
        <v>Rejection</v>
      </c>
      <c r="E700" s="1" t="s">
        <v>5696</v>
      </c>
      <c r="F700" s="97">
        <f t="shared" si="118"/>
        <v>1</v>
      </c>
      <c r="G700" s="97">
        <f t="shared" si="119"/>
        <v>0</v>
      </c>
      <c r="H700" s="97"/>
      <c r="I700">
        <f t="shared" si="112"/>
        <v>1</v>
      </c>
      <c r="J700" t="str">
        <f t="shared" si="121"/>
        <v>&gt;</v>
      </c>
    </row>
    <row r="701" spans="1:13">
      <c r="A701" s="15" t="s">
        <v>4965</v>
      </c>
      <c r="B701" t="s">
        <v>5045</v>
      </c>
      <c r="C701" s="97" t="str">
        <f t="shared" si="117"/>
        <v>CYP61301</v>
      </c>
      <c r="D701" s="97" t="str">
        <f t="shared" si="120"/>
        <v>Rejection</v>
      </c>
      <c r="E701" s="54" t="s">
        <v>5697</v>
      </c>
      <c r="F701" s="97">
        <f t="shared" si="118"/>
        <v>1</v>
      </c>
      <c r="G701" s="97">
        <f t="shared" si="119"/>
        <v>0</v>
      </c>
      <c r="H701" s="97">
        <f t="shared" ref="H701:H711" si="122">COUNTIF($A$2:$A$726,A701)</f>
        <v>4</v>
      </c>
      <c r="I701">
        <f t="shared" si="112"/>
        <v>1</v>
      </c>
      <c r="J701" t="str">
        <f t="shared" si="121"/>
        <v>.</v>
      </c>
    </row>
    <row r="702" spans="1:13">
      <c r="A702" s="15" t="s">
        <v>4965</v>
      </c>
      <c r="B702" t="s">
        <v>5045</v>
      </c>
      <c r="C702" s="97" t="str">
        <f t="shared" si="117"/>
        <v>CYP61302</v>
      </c>
      <c r="D702" s="97" t="str">
        <f t="shared" si="120"/>
        <v>Rejection</v>
      </c>
      <c r="E702" s="54" t="s">
        <v>5698</v>
      </c>
      <c r="F702" s="97">
        <f t="shared" si="118"/>
        <v>1</v>
      </c>
      <c r="G702" s="97">
        <f t="shared" si="119"/>
        <v>0</v>
      </c>
      <c r="H702" s="97">
        <f t="shared" si="122"/>
        <v>4</v>
      </c>
      <c r="I702">
        <f t="shared" si="112"/>
        <v>1</v>
      </c>
      <c r="J702" t="str">
        <f t="shared" si="121"/>
        <v>.</v>
      </c>
    </row>
    <row r="703" spans="1:13">
      <c r="A703" s="15" t="s">
        <v>4967</v>
      </c>
      <c r="B703" t="s">
        <v>5045</v>
      </c>
      <c r="C703" s="97" t="str">
        <f t="shared" si="117"/>
        <v>CYP61303</v>
      </c>
      <c r="D703" s="97" t="str">
        <f t="shared" si="120"/>
        <v>Rejection</v>
      </c>
      <c r="E703" s="54" t="s">
        <v>5699</v>
      </c>
      <c r="F703" s="97">
        <f t="shared" si="118"/>
        <v>1</v>
      </c>
      <c r="G703" s="97">
        <f t="shared" si="119"/>
        <v>0</v>
      </c>
      <c r="H703" s="97">
        <f t="shared" si="122"/>
        <v>3</v>
      </c>
      <c r="I703">
        <f t="shared" si="112"/>
        <v>1</v>
      </c>
      <c r="J703" t="str">
        <f t="shared" si="121"/>
        <v>.</v>
      </c>
    </row>
    <row r="704" spans="1:13">
      <c r="A704" s="15" t="s">
        <v>4967</v>
      </c>
      <c r="B704" t="s">
        <v>5045</v>
      </c>
      <c r="C704" s="97" t="str">
        <f t="shared" si="117"/>
        <v>CYP61304</v>
      </c>
      <c r="D704" s="97" t="str">
        <f t="shared" si="120"/>
        <v>Rejection</v>
      </c>
      <c r="E704" s="54" t="s">
        <v>5700</v>
      </c>
      <c r="F704" s="97">
        <f t="shared" si="118"/>
        <v>1</v>
      </c>
      <c r="G704" s="97">
        <f t="shared" si="119"/>
        <v>0</v>
      </c>
      <c r="H704" s="97">
        <f t="shared" si="122"/>
        <v>3</v>
      </c>
      <c r="I704">
        <f t="shared" si="112"/>
        <v>1</v>
      </c>
      <c r="J704" t="str">
        <f t="shared" si="121"/>
        <v>.</v>
      </c>
    </row>
    <row r="705" spans="1:13">
      <c r="A705" s="15" t="s">
        <v>4968</v>
      </c>
      <c r="B705" t="s">
        <v>5045</v>
      </c>
      <c r="C705" s="97" t="str">
        <f t="shared" si="117"/>
        <v>CYP61305</v>
      </c>
      <c r="D705" s="97" t="str">
        <f t="shared" si="120"/>
        <v>Rejection</v>
      </c>
      <c r="E705" s="54" t="s">
        <v>5701</v>
      </c>
      <c r="F705" s="97">
        <f t="shared" si="118"/>
        <v>1</v>
      </c>
      <c r="G705" s="97">
        <f t="shared" si="119"/>
        <v>0</v>
      </c>
      <c r="H705" s="97">
        <f t="shared" si="122"/>
        <v>3</v>
      </c>
      <c r="I705">
        <f t="shared" si="112"/>
        <v>1</v>
      </c>
      <c r="J705" t="str">
        <f t="shared" si="121"/>
        <v>.</v>
      </c>
    </row>
    <row r="706" spans="1:13">
      <c r="A706" s="15" t="s">
        <v>4968</v>
      </c>
      <c r="B706" t="s">
        <v>5045</v>
      </c>
      <c r="C706" s="97" t="str">
        <f t="shared" si="117"/>
        <v>CYP61306</v>
      </c>
      <c r="D706" s="97" t="str">
        <f t="shared" si="120"/>
        <v>Rejection</v>
      </c>
      <c r="E706" s="54" t="s">
        <v>5702</v>
      </c>
      <c r="F706" s="97">
        <f t="shared" si="118"/>
        <v>1</v>
      </c>
      <c r="G706" s="97">
        <f t="shared" si="119"/>
        <v>0</v>
      </c>
      <c r="H706" s="97">
        <f t="shared" si="122"/>
        <v>3</v>
      </c>
      <c r="I706">
        <f t="shared" ref="I706:I726" si="123">COUNTIF($C$2:$C$732,C706)</f>
        <v>1</v>
      </c>
      <c r="J706" t="str">
        <f t="shared" si="121"/>
        <v>.</v>
      </c>
    </row>
    <row r="707" spans="1:13">
      <c r="A707" s="15" t="s">
        <v>214</v>
      </c>
      <c r="B707" t="s">
        <v>5045</v>
      </c>
      <c r="C707" s="97" t="str">
        <f t="shared" si="117"/>
        <v>CYP61308</v>
      </c>
      <c r="D707" s="97" t="str">
        <f t="shared" si="120"/>
        <v>Rejection</v>
      </c>
      <c r="E707" s="57" t="s">
        <v>5703</v>
      </c>
      <c r="F707" s="97">
        <f t="shared" si="118"/>
        <v>1</v>
      </c>
      <c r="G707" s="97">
        <f t="shared" si="119"/>
        <v>0</v>
      </c>
      <c r="H707" s="97">
        <f t="shared" si="122"/>
        <v>2</v>
      </c>
      <c r="I707">
        <f t="shared" si="123"/>
        <v>1</v>
      </c>
      <c r="J707" t="str">
        <f t="shared" si="121"/>
        <v>.</v>
      </c>
    </row>
    <row r="708" spans="1:13">
      <c r="A708" s="15" t="s">
        <v>214</v>
      </c>
      <c r="B708" t="s">
        <v>5045</v>
      </c>
      <c r="C708" s="97" t="str">
        <f t="shared" si="117"/>
        <v>CYP61309</v>
      </c>
      <c r="D708" s="97" t="str">
        <f t="shared" si="120"/>
        <v>Warning</v>
      </c>
      <c r="E708" s="57" t="s">
        <v>5704</v>
      </c>
      <c r="F708" s="97">
        <f t="shared" si="118"/>
        <v>0</v>
      </c>
      <c r="G708" s="97">
        <f t="shared" si="119"/>
        <v>1</v>
      </c>
      <c r="H708" s="97">
        <f t="shared" si="122"/>
        <v>2</v>
      </c>
      <c r="I708">
        <f t="shared" si="123"/>
        <v>1</v>
      </c>
      <c r="J708" t="str">
        <f t="shared" si="121"/>
        <v>&gt;</v>
      </c>
    </row>
    <row r="709" spans="1:13">
      <c r="A709" s="15" t="s">
        <v>4969</v>
      </c>
      <c r="B709" t="s">
        <v>5045</v>
      </c>
      <c r="C709" s="97" t="str">
        <f t="shared" si="117"/>
        <v>CYP61310</v>
      </c>
      <c r="D709" s="97" t="str">
        <f t="shared" si="120"/>
        <v>Warning</v>
      </c>
      <c r="E709" s="54" t="s">
        <v>5705</v>
      </c>
      <c r="F709" s="97">
        <f t="shared" si="118"/>
        <v>0</v>
      </c>
      <c r="G709" s="97">
        <f t="shared" si="119"/>
        <v>1</v>
      </c>
      <c r="H709" s="97">
        <f t="shared" si="122"/>
        <v>3</v>
      </c>
      <c r="I709">
        <f t="shared" si="123"/>
        <v>1</v>
      </c>
      <c r="J709" t="str">
        <f t="shared" si="121"/>
        <v>.</v>
      </c>
    </row>
    <row r="710" spans="1:13">
      <c r="A710" s="15" t="s">
        <v>4969</v>
      </c>
      <c r="B710" t="s">
        <v>5045</v>
      </c>
      <c r="C710" s="97" t="str">
        <f t="shared" si="117"/>
        <v>CYP61311</v>
      </c>
      <c r="D710" s="97" t="str">
        <f t="shared" si="120"/>
        <v>Rejection</v>
      </c>
      <c r="E710" s="1" t="s">
        <v>5706</v>
      </c>
      <c r="F710" s="97">
        <f t="shared" si="118"/>
        <v>1</v>
      </c>
      <c r="G710" s="97">
        <f t="shared" si="119"/>
        <v>0</v>
      </c>
      <c r="H710" s="97">
        <f t="shared" si="122"/>
        <v>3</v>
      </c>
      <c r="I710">
        <f t="shared" si="123"/>
        <v>1</v>
      </c>
      <c r="J710" t="str">
        <f t="shared" si="121"/>
        <v>.</v>
      </c>
      <c r="K710" s="95">
        <f>LEN(E710)</f>
        <v>102</v>
      </c>
      <c r="L710">
        <f>LEN(J710)</f>
        <v>1</v>
      </c>
      <c r="M710">
        <f>L710-K710</f>
        <v>-101</v>
      </c>
    </row>
    <row r="711" spans="1:13" ht="26.4">
      <c r="A711" s="15" t="s">
        <v>4969</v>
      </c>
      <c r="B711" t="s">
        <v>5045</v>
      </c>
      <c r="C711" s="97" t="str">
        <f t="shared" si="117"/>
        <v>CYP61312</v>
      </c>
      <c r="D711" s="97" t="str">
        <f t="shared" si="120"/>
        <v>Warning</v>
      </c>
      <c r="E711" s="1" t="s">
        <v>5707</v>
      </c>
      <c r="F711" s="97">
        <f t="shared" si="118"/>
        <v>0</v>
      </c>
      <c r="G711" s="97">
        <f t="shared" si="119"/>
        <v>1</v>
      </c>
      <c r="H711" s="97">
        <f t="shared" si="122"/>
        <v>3</v>
      </c>
      <c r="I711">
        <f t="shared" si="123"/>
        <v>1</v>
      </c>
      <c r="J711" t="str">
        <f t="shared" si="121"/>
        <v>&gt;</v>
      </c>
    </row>
    <row r="712" spans="1:13" ht="26.4">
      <c r="A712" s="15" t="s">
        <v>4967</v>
      </c>
      <c r="B712" t="s">
        <v>5045</v>
      </c>
      <c r="C712" s="97" t="str">
        <f t="shared" si="117"/>
        <v>CYP61313</v>
      </c>
      <c r="D712" s="97" t="str">
        <f t="shared" si="120"/>
        <v>Rejection</v>
      </c>
      <c r="E712" s="57" t="s">
        <v>5708</v>
      </c>
      <c r="F712" s="97">
        <f t="shared" si="118"/>
        <v>1</v>
      </c>
      <c r="G712" s="97">
        <f t="shared" si="119"/>
        <v>0</v>
      </c>
      <c r="H712" s="97"/>
      <c r="I712">
        <f t="shared" si="123"/>
        <v>1</v>
      </c>
      <c r="J712" t="str">
        <f t="shared" si="121"/>
        <v>&gt;</v>
      </c>
    </row>
    <row r="713" spans="1:13">
      <c r="A713" s="15" t="s">
        <v>4968</v>
      </c>
      <c r="B713" t="s">
        <v>5045</v>
      </c>
      <c r="C713" s="97" t="str">
        <f t="shared" si="117"/>
        <v>CYP61314</v>
      </c>
      <c r="D713" s="97" t="str">
        <f t="shared" si="120"/>
        <v>Warning</v>
      </c>
      <c r="E713" s="1" t="s">
        <v>5709</v>
      </c>
      <c r="F713" s="97">
        <f t="shared" si="118"/>
        <v>0</v>
      </c>
      <c r="G713" s="97">
        <f t="shared" si="119"/>
        <v>1</v>
      </c>
      <c r="H713" s="97"/>
      <c r="I713">
        <f t="shared" si="123"/>
        <v>1</v>
      </c>
      <c r="J713" t="str">
        <f t="shared" si="121"/>
        <v>&gt;</v>
      </c>
      <c r="K713" s="95">
        <f>LEN(E713)</f>
        <v>90</v>
      </c>
      <c r="L713">
        <f>LEN(J713)</f>
        <v>1</v>
      </c>
      <c r="M713">
        <f>L713-K713</f>
        <v>-89</v>
      </c>
    </row>
    <row r="714" spans="1:13">
      <c r="A714" s="15" t="s">
        <v>5710</v>
      </c>
      <c r="B714" t="s">
        <v>65</v>
      </c>
      <c r="C714" s="97" t="s">
        <v>5711</v>
      </c>
      <c r="D714" s="97" t="str">
        <f t="shared" si="120"/>
        <v>Rejection</v>
      </c>
      <c r="E714" s="1" t="s">
        <v>5712</v>
      </c>
      <c r="F714" s="97">
        <f t="shared" si="118"/>
        <v>1</v>
      </c>
      <c r="G714" s="97">
        <f t="shared" si="119"/>
        <v>0</v>
      </c>
      <c r="H714" s="97">
        <f t="shared" ref="H714:H726" si="124">COUNTIF($A$2:$A$726,A714)</f>
        <v>1</v>
      </c>
      <c r="I714">
        <f t="shared" si="123"/>
        <v>1</v>
      </c>
      <c r="J714" t="str">
        <f t="shared" si="121"/>
        <v>.</v>
      </c>
    </row>
    <row r="715" spans="1:13" ht="26.4">
      <c r="A715" s="15" t="s">
        <v>4965</v>
      </c>
      <c r="B715" t="s">
        <v>5045</v>
      </c>
      <c r="C715" s="97" t="str">
        <f t="shared" ref="C715:C726" si="125">LEFT(E715,8)</f>
        <v>CYP61317</v>
      </c>
      <c r="D715" s="97" t="s">
        <v>5123</v>
      </c>
      <c r="E715" s="54" t="s">
        <v>5713</v>
      </c>
      <c r="F715" s="97">
        <f t="shared" si="118"/>
        <v>1</v>
      </c>
      <c r="G715" s="97">
        <f t="shared" si="119"/>
        <v>0</v>
      </c>
      <c r="H715" s="97">
        <f t="shared" si="124"/>
        <v>4</v>
      </c>
      <c r="I715">
        <f t="shared" si="123"/>
        <v>1</v>
      </c>
      <c r="J715" t="str">
        <f t="shared" si="121"/>
        <v>&gt;</v>
      </c>
    </row>
    <row r="716" spans="1:13" ht="26.4">
      <c r="A716" s="15" t="s">
        <v>4965</v>
      </c>
      <c r="B716" t="s">
        <v>5045</v>
      </c>
      <c r="C716" s="97" t="str">
        <f t="shared" si="125"/>
        <v>CYP61318</v>
      </c>
      <c r="D716" s="97" t="str">
        <f t="shared" ref="D716:D726" si="126">IF(F716=1,"Rejection",IF(G716=1,"Warning","?"))</f>
        <v>Rejection</v>
      </c>
      <c r="E716" s="54" t="s">
        <v>5714</v>
      </c>
      <c r="F716" s="97">
        <f t="shared" si="118"/>
        <v>1</v>
      </c>
      <c r="G716" s="97">
        <f t="shared" si="119"/>
        <v>0</v>
      </c>
      <c r="H716" s="97">
        <f t="shared" si="124"/>
        <v>4</v>
      </c>
      <c r="I716">
        <f t="shared" si="123"/>
        <v>1</v>
      </c>
      <c r="J716" t="str">
        <f t="shared" si="121"/>
        <v>&gt;</v>
      </c>
    </row>
    <row r="717" spans="1:13">
      <c r="A717" s="15" t="s">
        <v>995</v>
      </c>
      <c r="B717" t="s">
        <v>5045</v>
      </c>
      <c r="C717" s="97" t="str">
        <f t="shared" si="125"/>
        <v>CYP90101</v>
      </c>
      <c r="D717" s="97" t="str">
        <f t="shared" si="126"/>
        <v>Rejection</v>
      </c>
      <c r="E717" s="57" t="s">
        <v>998</v>
      </c>
      <c r="F717" s="97">
        <f t="shared" si="118"/>
        <v>1</v>
      </c>
      <c r="G717" s="97">
        <f t="shared" si="119"/>
        <v>0</v>
      </c>
      <c r="H717" s="97">
        <f t="shared" si="124"/>
        <v>2</v>
      </c>
      <c r="I717">
        <f t="shared" si="123"/>
        <v>1</v>
      </c>
      <c r="J717" t="str">
        <f t="shared" si="121"/>
        <v>&gt;</v>
      </c>
    </row>
    <row r="718" spans="1:13">
      <c r="A718" s="15" t="s">
        <v>995</v>
      </c>
      <c r="B718" t="s">
        <v>5045</v>
      </c>
      <c r="C718" s="97" t="str">
        <f t="shared" si="125"/>
        <v>CYP90102</v>
      </c>
      <c r="D718" s="97" t="str">
        <f t="shared" si="126"/>
        <v>Rejection</v>
      </c>
      <c r="E718" s="57" t="s">
        <v>5715</v>
      </c>
      <c r="F718" s="97">
        <f t="shared" si="118"/>
        <v>1</v>
      </c>
      <c r="G718" s="97">
        <f t="shared" si="119"/>
        <v>0</v>
      </c>
      <c r="H718" s="97">
        <f t="shared" si="124"/>
        <v>2</v>
      </c>
      <c r="I718">
        <f t="shared" si="123"/>
        <v>1</v>
      </c>
      <c r="J718" t="str">
        <f t="shared" si="121"/>
        <v>&gt;</v>
      </c>
    </row>
    <row r="719" spans="1:13">
      <c r="A719" s="15" t="s">
        <v>165</v>
      </c>
      <c r="B719" t="s">
        <v>5045</v>
      </c>
      <c r="C719" s="97" t="str">
        <f t="shared" si="125"/>
        <v>CYP90104</v>
      </c>
      <c r="D719" s="97" t="str">
        <f t="shared" si="126"/>
        <v>Rejection</v>
      </c>
      <c r="E719" s="1" t="s">
        <v>5716</v>
      </c>
      <c r="F719" s="97">
        <f t="shared" si="118"/>
        <v>1</v>
      </c>
      <c r="G719" s="97">
        <f t="shared" si="119"/>
        <v>0</v>
      </c>
      <c r="H719" s="97">
        <f t="shared" si="124"/>
        <v>2</v>
      </c>
      <c r="I719">
        <f t="shared" si="123"/>
        <v>1</v>
      </c>
      <c r="J719" t="str">
        <f t="shared" si="121"/>
        <v>&gt;</v>
      </c>
      <c r="K719" s="95">
        <f>LEN(E719)</f>
        <v>136</v>
      </c>
      <c r="L719">
        <f>LEN(J719)</f>
        <v>1</v>
      </c>
      <c r="M719">
        <f>L719-K719</f>
        <v>-135</v>
      </c>
    </row>
    <row r="720" spans="1:13" ht="26.4">
      <c r="A720" s="15" t="s">
        <v>165</v>
      </c>
      <c r="B720" t="s">
        <v>5045</v>
      </c>
      <c r="C720" s="97" t="str">
        <f t="shared" si="125"/>
        <v>CYP90105</v>
      </c>
      <c r="D720" s="97" t="str">
        <f t="shared" si="126"/>
        <v>Warning</v>
      </c>
      <c r="E720" s="57" t="s">
        <v>5717</v>
      </c>
      <c r="F720" s="97">
        <f t="shared" si="118"/>
        <v>0</v>
      </c>
      <c r="G720" s="97">
        <f t="shared" si="119"/>
        <v>1</v>
      </c>
      <c r="H720" s="97">
        <f t="shared" si="124"/>
        <v>2</v>
      </c>
      <c r="I720">
        <f t="shared" si="123"/>
        <v>1</v>
      </c>
      <c r="J720" t="str">
        <f t="shared" si="121"/>
        <v>&gt;</v>
      </c>
    </row>
    <row r="721" spans="1:13" ht="26.4">
      <c r="A721" s="15" t="s">
        <v>4990</v>
      </c>
      <c r="B721" t="s">
        <v>5045</v>
      </c>
      <c r="C721" s="97" t="str">
        <f t="shared" si="125"/>
        <v>CYP90107</v>
      </c>
      <c r="D721" s="97" t="str">
        <f t="shared" si="126"/>
        <v>Rejection</v>
      </c>
      <c r="E721" s="1" t="s">
        <v>5718</v>
      </c>
      <c r="F721" s="97">
        <f t="shared" si="118"/>
        <v>1</v>
      </c>
      <c r="G721" s="97">
        <f t="shared" si="119"/>
        <v>0</v>
      </c>
      <c r="H721" s="97">
        <f t="shared" si="124"/>
        <v>1</v>
      </c>
      <c r="I721">
        <f t="shared" si="123"/>
        <v>1</v>
      </c>
      <c r="J721" t="str">
        <f t="shared" si="121"/>
        <v>&gt;</v>
      </c>
      <c r="K721" s="95">
        <f>LEN(E721)</f>
        <v>143</v>
      </c>
      <c r="L721">
        <f>LEN(J721)</f>
        <v>1</v>
      </c>
      <c r="M721">
        <f>L721-K721</f>
        <v>-142</v>
      </c>
    </row>
    <row r="722" spans="1:13" ht="26.4">
      <c r="A722" s="15" t="s">
        <v>204</v>
      </c>
      <c r="B722" t="s">
        <v>5045</v>
      </c>
      <c r="C722" s="97" t="str">
        <f t="shared" si="125"/>
        <v>CYP90108</v>
      </c>
      <c r="D722" s="97" t="str">
        <f t="shared" si="126"/>
        <v>Rejection</v>
      </c>
      <c r="E722" s="57" t="s">
        <v>5719</v>
      </c>
      <c r="F722" s="97">
        <f t="shared" si="118"/>
        <v>1</v>
      </c>
      <c r="G722" s="97">
        <f t="shared" si="119"/>
        <v>0</v>
      </c>
      <c r="H722" s="97">
        <f t="shared" si="124"/>
        <v>2</v>
      </c>
      <c r="I722">
        <f t="shared" si="123"/>
        <v>1</v>
      </c>
      <c r="J722" t="str">
        <f t="shared" si="121"/>
        <v>&gt;</v>
      </c>
    </row>
    <row r="723" spans="1:13" ht="26.4">
      <c r="A723" s="15" t="s">
        <v>204</v>
      </c>
      <c r="B723" t="s">
        <v>5045</v>
      </c>
      <c r="C723" s="97" t="str">
        <f t="shared" si="125"/>
        <v>CYP90109</v>
      </c>
      <c r="D723" s="97" t="str">
        <f t="shared" si="126"/>
        <v>Warning</v>
      </c>
      <c r="E723" s="57" t="s">
        <v>5720</v>
      </c>
      <c r="F723" s="97">
        <f t="shared" si="118"/>
        <v>0</v>
      </c>
      <c r="G723" s="97">
        <f t="shared" si="119"/>
        <v>1</v>
      </c>
      <c r="H723" s="97">
        <f t="shared" si="124"/>
        <v>2</v>
      </c>
      <c r="I723">
        <f t="shared" si="123"/>
        <v>1</v>
      </c>
      <c r="J723" t="str">
        <f t="shared" si="121"/>
        <v>&gt;</v>
      </c>
    </row>
    <row r="724" spans="1:13">
      <c r="A724" s="15" t="s">
        <v>5018</v>
      </c>
      <c r="B724" t="s">
        <v>5045</v>
      </c>
      <c r="C724" s="97" t="str">
        <f t="shared" si="125"/>
        <v>CYP90110</v>
      </c>
      <c r="D724" s="97" t="str">
        <f t="shared" si="126"/>
        <v>Rejection</v>
      </c>
      <c r="E724" s="57" t="s">
        <v>5721</v>
      </c>
      <c r="F724" s="97">
        <f t="shared" si="118"/>
        <v>1</v>
      </c>
      <c r="G724" s="97">
        <f t="shared" si="119"/>
        <v>0</v>
      </c>
      <c r="H724" s="97">
        <f t="shared" si="124"/>
        <v>1</v>
      </c>
      <c r="I724">
        <f t="shared" si="123"/>
        <v>1</v>
      </c>
      <c r="J724" t="str">
        <f t="shared" si="121"/>
        <v>&gt;</v>
      </c>
    </row>
    <row r="725" spans="1:13">
      <c r="A725" s="15" t="s">
        <v>5022</v>
      </c>
      <c r="B725" t="s">
        <v>5045</v>
      </c>
      <c r="C725" s="97" t="str">
        <f t="shared" si="125"/>
        <v>CYP90111</v>
      </c>
      <c r="D725" s="97" t="str">
        <f t="shared" si="126"/>
        <v>Rejection</v>
      </c>
      <c r="E725" s="57" t="s">
        <v>5722</v>
      </c>
      <c r="F725" s="97">
        <f t="shared" si="118"/>
        <v>1</v>
      </c>
      <c r="G725" s="97">
        <f t="shared" si="119"/>
        <v>0</v>
      </c>
      <c r="H725" s="97">
        <f t="shared" si="124"/>
        <v>1</v>
      </c>
      <c r="I725">
        <f t="shared" si="123"/>
        <v>1</v>
      </c>
      <c r="J725" t="str">
        <f t="shared" si="121"/>
        <v>&gt;</v>
      </c>
    </row>
    <row r="726" spans="1:13" ht="26.4">
      <c r="A726" s="15" t="s">
        <v>5723</v>
      </c>
      <c r="B726" t="s">
        <v>65</v>
      </c>
      <c r="C726" s="97" t="str">
        <f t="shared" si="125"/>
        <v>CYP90112</v>
      </c>
      <c r="D726" s="97" t="str">
        <f t="shared" si="126"/>
        <v>Rejection</v>
      </c>
      <c r="E726" s="57" t="s">
        <v>5724</v>
      </c>
      <c r="F726" s="97">
        <f t="shared" si="118"/>
        <v>1</v>
      </c>
      <c r="G726" s="97">
        <f t="shared" si="119"/>
        <v>0</v>
      </c>
      <c r="H726" s="97">
        <f t="shared" si="124"/>
        <v>1</v>
      </c>
      <c r="I726">
        <f t="shared" si="123"/>
        <v>1</v>
      </c>
      <c r="J726" t="str">
        <f t="shared" si="121"/>
        <v>&gt;</v>
      </c>
    </row>
    <row r="727" spans="1:13" ht="18" customHeight="1"/>
  </sheetData>
  <autoFilter ref="A1:F727" xr:uid="{00000000-0001-0000-2900-000000000000}"/>
  <phoneticPr fontId="15" type="noConversion"/>
  <conditionalFormatting sqref="I2:I726">
    <cfRule type="cellIs" dxfId="83" priority="5" operator="greaterThan">
      <formula>1</formula>
    </cfRule>
    <cfRule type="cellIs" dxfId="82" priority="6" operator="equal">
      <formula>1</formula>
    </cfRule>
  </conditionalFormatting>
  <dataValidations count="1">
    <dataValidation type="list" allowBlank="1" showInputMessage="1" showErrorMessage="1" sqref="B202:B515 B2:B201" xr:uid="{00000000-0002-0000-2900-000000000000}">
      <formula1>"Group, Item"</formula1>
    </dataValidation>
  </dataValidations>
  <pageMargins left="0.7" right="0.7" top="0.75" bottom="0.75" header="0.3" footer="0.3"/>
  <pageSetup paperSize="9" orientation="portrait" horizontalDpi="90" verticalDpi="9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61DC7-80E8-46AC-979A-43A30EF7C27A}">
  <sheetPr codeName="Sheet14">
    <tabColor rgb="FFFF0000"/>
  </sheetPr>
  <dimension ref="A1:S365"/>
  <sheetViews>
    <sheetView zoomScaleNormal="100" workbookViewId="0">
      <selection sqref="A1:E1"/>
    </sheetView>
  </sheetViews>
  <sheetFormatPr defaultRowHeight="13.2"/>
  <cols>
    <col min="1" max="1" width="30" bestFit="1" customWidth="1"/>
    <col min="2" max="2" width="22.77734375" bestFit="1" customWidth="1"/>
    <col min="3" max="3" width="26.21875" bestFit="1" customWidth="1"/>
    <col min="4" max="4" width="25.77734375" customWidth="1"/>
    <col min="5" max="5" width="30.21875" bestFit="1" customWidth="1"/>
    <col min="6" max="6" width="18.21875" customWidth="1"/>
    <col min="7" max="7" width="25.5546875" customWidth="1"/>
    <col min="8" max="8" width="79.77734375" customWidth="1"/>
    <col min="9" max="9" width="9.21875" customWidth="1"/>
  </cols>
  <sheetData>
    <row r="1" spans="1:9" ht="33.6">
      <c r="A1" s="1180" t="s">
        <v>59</v>
      </c>
      <c r="B1" s="1180"/>
      <c r="C1" s="1180"/>
      <c r="D1" s="1180"/>
      <c r="E1" s="1180"/>
      <c r="F1" s="377"/>
    </row>
    <row r="2" spans="1:9" ht="8.85" customHeight="1">
      <c r="A2" s="453"/>
      <c r="B2" s="454"/>
      <c r="C2" s="453"/>
      <c r="D2" s="453"/>
      <c r="E2" s="453"/>
      <c r="F2" s="377"/>
    </row>
    <row r="3" spans="1:9" ht="33.6">
      <c r="A3" s="1180" t="s">
        <v>1</v>
      </c>
      <c r="B3" s="1180"/>
      <c r="C3" s="1180"/>
      <c r="D3" s="1180"/>
      <c r="E3" s="1180"/>
      <c r="F3" s="377"/>
    </row>
    <row r="4" spans="1:9" ht="17.399999999999999">
      <c r="A4" s="1181" t="s">
        <v>1021</v>
      </c>
      <c r="B4" s="1181"/>
      <c r="C4" s="1181"/>
      <c r="D4" s="1181"/>
      <c r="E4" s="1181"/>
      <c r="F4" s="1181"/>
      <c r="G4" s="1181"/>
    </row>
    <row r="6" spans="1:9">
      <c r="A6" s="1182" t="s">
        <v>5725</v>
      </c>
      <c r="B6" s="1182"/>
      <c r="C6" s="1182"/>
      <c r="D6" s="1182"/>
      <c r="E6" s="1182"/>
      <c r="F6" s="1182"/>
      <c r="G6" s="1182"/>
    </row>
    <row r="7" spans="1:9">
      <c r="A7" s="1182" t="s">
        <v>5726</v>
      </c>
      <c r="B7" s="1182"/>
      <c r="C7" s="1182"/>
      <c r="D7" s="1182"/>
      <c r="E7" s="1182"/>
      <c r="F7" s="1182"/>
      <c r="G7" s="1182"/>
    </row>
    <row r="8" spans="1:9">
      <c r="A8" s="1182" t="s">
        <v>5727</v>
      </c>
      <c r="B8" s="1182"/>
      <c r="C8" s="1182"/>
      <c r="D8" s="1182"/>
      <c r="E8" s="1182"/>
      <c r="F8" s="1182"/>
      <c r="G8" s="1182"/>
    </row>
    <row r="10" spans="1:9" ht="15.6">
      <c r="A10" s="433" t="s">
        <v>5728</v>
      </c>
      <c r="B10" s="433"/>
      <c r="C10" s="433"/>
      <c r="D10" s="433"/>
      <c r="E10" s="433"/>
      <c r="F10" s="433"/>
      <c r="G10" s="433"/>
    </row>
    <row r="11" spans="1:9">
      <c r="A11" s="1187" t="s">
        <v>5729</v>
      </c>
      <c r="B11" s="1187"/>
      <c r="C11" s="1187"/>
      <c r="D11" s="1187"/>
      <c r="E11" s="1187"/>
      <c r="F11" s="1187"/>
      <c r="G11" s="1187"/>
    </row>
    <row r="12" spans="1:9" ht="15.6">
      <c r="A12" s="433"/>
      <c r="B12" s="433"/>
      <c r="C12" s="433"/>
      <c r="D12" s="433"/>
      <c r="E12" s="433"/>
      <c r="F12" s="433"/>
      <c r="G12" s="433"/>
    </row>
    <row r="13" spans="1:9">
      <c r="A13" s="455" t="s">
        <v>93</v>
      </c>
      <c r="B13" s="455" t="s">
        <v>5730</v>
      </c>
      <c r="C13" s="455" t="s">
        <v>5731</v>
      </c>
      <c r="D13" s="455" t="s">
        <v>5732</v>
      </c>
      <c r="E13" s="455" t="s">
        <v>5733</v>
      </c>
      <c r="F13" s="455" t="s">
        <v>5734</v>
      </c>
      <c r="G13" s="455" t="s">
        <v>1398</v>
      </c>
      <c r="H13" s="456" t="s">
        <v>5735</v>
      </c>
      <c r="I13" s="456" t="s">
        <v>5736</v>
      </c>
    </row>
    <row r="14" spans="1:9">
      <c r="A14" s="457" t="s">
        <v>5737</v>
      </c>
      <c r="B14" s="457" t="s">
        <v>2590</v>
      </c>
      <c r="C14" s="457" t="s">
        <v>2144</v>
      </c>
      <c r="D14" s="457"/>
      <c r="E14" s="457"/>
      <c r="F14" s="457"/>
      <c r="G14" s="457"/>
      <c r="H14" t="s">
        <v>5738</v>
      </c>
      <c r="I14" t="s">
        <v>5739</v>
      </c>
    </row>
    <row r="15" spans="1:9">
      <c r="A15" s="457" t="s">
        <v>5740</v>
      </c>
      <c r="B15" s="457" t="s">
        <v>2590</v>
      </c>
      <c r="C15" s="457" t="s">
        <v>2144</v>
      </c>
      <c r="D15" s="457" t="s">
        <v>2780</v>
      </c>
      <c r="E15" s="457" t="s">
        <v>5741</v>
      </c>
      <c r="F15" s="457"/>
      <c r="G15" s="457"/>
      <c r="H15" t="s">
        <v>5742</v>
      </c>
      <c r="I15" t="s">
        <v>5743</v>
      </c>
    </row>
    <row r="16" spans="1:9">
      <c r="A16" s="457" t="s">
        <v>5744</v>
      </c>
      <c r="B16" s="457" t="s">
        <v>2590</v>
      </c>
      <c r="C16" s="457" t="s">
        <v>2144</v>
      </c>
      <c r="D16" s="457" t="s">
        <v>2814</v>
      </c>
      <c r="E16" s="457" t="s">
        <v>5745</v>
      </c>
      <c r="F16" s="457"/>
      <c r="G16" s="457"/>
      <c r="H16" t="s">
        <v>5746</v>
      </c>
      <c r="I16" t="s">
        <v>5747</v>
      </c>
    </row>
    <row r="17" spans="1:9">
      <c r="A17" s="457" t="s">
        <v>1110</v>
      </c>
      <c r="B17" s="457" t="s">
        <v>2590</v>
      </c>
      <c r="C17" s="457" t="s">
        <v>2144</v>
      </c>
      <c r="D17" s="457" t="s">
        <v>2955</v>
      </c>
      <c r="E17" s="457"/>
      <c r="F17" s="457"/>
      <c r="G17" s="457"/>
      <c r="H17" t="s">
        <v>5748</v>
      </c>
      <c r="I17" t="s">
        <v>70</v>
      </c>
    </row>
    <row r="18" spans="1:9">
      <c r="A18" s="457" t="s">
        <v>5749</v>
      </c>
      <c r="B18" s="457" t="s">
        <v>2590</v>
      </c>
      <c r="C18" s="457" t="s">
        <v>2144</v>
      </c>
      <c r="D18" s="457" t="s">
        <v>2955</v>
      </c>
      <c r="E18" s="457" t="s">
        <v>5750</v>
      </c>
      <c r="F18" s="457" t="s">
        <v>5751</v>
      </c>
      <c r="G18" s="457"/>
      <c r="H18" t="s">
        <v>5752</v>
      </c>
      <c r="I18" t="s">
        <v>70</v>
      </c>
    </row>
    <row r="19" spans="1:9">
      <c r="A19" s="457" t="s">
        <v>1115</v>
      </c>
      <c r="B19" s="457" t="s">
        <v>2590</v>
      </c>
      <c r="C19" s="457" t="s">
        <v>2144</v>
      </c>
      <c r="D19" s="457" t="s">
        <v>3028</v>
      </c>
      <c r="E19" s="457" t="s">
        <v>3034</v>
      </c>
      <c r="F19" s="457"/>
      <c r="G19" s="457"/>
      <c r="H19" t="s">
        <v>5753</v>
      </c>
      <c r="I19" t="s">
        <v>70</v>
      </c>
    </row>
    <row r="20" spans="1:9">
      <c r="A20" s="457" t="s">
        <v>1118</v>
      </c>
      <c r="B20" s="457" t="s">
        <v>2590</v>
      </c>
      <c r="C20" s="457" t="s">
        <v>2144</v>
      </c>
      <c r="D20" s="457" t="s">
        <v>3049</v>
      </c>
      <c r="E20" s="457" t="s">
        <v>3063</v>
      </c>
      <c r="F20" s="457"/>
      <c r="G20" s="457"/>
      <c r="H20" t="s">
        <v>5754</v>
      </c>
      <c r="I20" t="s">
        <v>70</v>
      </c>
    </row>
    <row r="21" spans="1:9">
      <c r="A21" s="457" t="s">
        <v>5755</v>
      </c>
      <c r="B21" s="457" t="s">
        <v>2590</v>
      </c>
      <c r="C21" s="457" t="s">
        <v>2144</v>
      </c>
      <c r="D21" s="457" t="s">
        <v>3089</v>
      </c>
      <c r="E21" s="457" t="s">
        <v>3099</v>
      </c>
      <c r="F21" s="457" t="s">
        <v>3103</v>
      </c>
      <c r="G21" s="457"/>
      <c r="H21" t="s">
        <v>5756</v>
      </c>
    </row>
    <row r="22" spans="1:9">
      <c r="A22" s="457" t="s">
        <v>5757</v>
      </c>
      <c r="B22" s="457" t="s">
        <v>3509</v>
      </c>
      <c r="C22" s="457"/>
      <c r="D22" s="457"/>
      <c r="E22" s="457"/>
      <c r="F22" s="457"/>
      <c r="G22" s="457"/>
      <c r="H22" t="s">
        <v>3509</v>
      </c>
      <c r="I22" t="s">
        <v>5758</v>
      </c>
    </row>
    <row r="23" spans="1:9">
      <c r="A23" s="457" t="s">
        <v>5759</v>
      </c>
      <c r="B23" s="457" t="s">
        <v>3509</v>
      </c>
      <c r="C23" s="457" t="s">
        <v>5760</v>
      </c>
      <c r="D23" s="15"/>
      <c r="E23" s="458"/>
      <c r="F23" s="458"/>
      <c r="G23" s="457"/>
      <c r="H23" t="s">
        <v>5761</v>
      </c>
      <c r="I23" t="s">
        <v>5762</v>
      </c>
    </row>
    <row r="24" spans="1:9">
      <c r="A24" s="457" t="s">
        <v>5763</v>
      </c>
      <c r="B24" s="457" t="s">
        <v>3509</v>
      </c>
      <c r="C24" s="457" t="s">
        <v>3714</v>
      </c>
      <c r="D24" s="458"/>
      <c r="E24" s="458"/>
      <c r="F24" s="458"/>
      <c r="G24" s="457"/>
      <c r="H24" t="s">
        <v>5764</v>
      </c>
      <c r="I24" t="s">
        <v>5765</v>
      </c>
    </row>
    <row r="25" spans="1:9">
      <c r="A25" s="457" t="s">
        <v>5766</v>
      </c>
      <c r="B25" s="457" t="s">
        <v>3509</v>
      </c>
      <c r="C25" s="457" t="s">
        <v>5767</v>
      </c>
      <c r="D25" s="457" t="s">
        <v>5768</v>
      </c>
      <c r="E25" s="457" t="s">
        <v>5769</v>
      </c>
      <c r="F25" s="458"/>
      <c r="G25" s="457"/>
      <c r="H25" t="s">
        <v>5770</v>
      </c>
      <c r="I25" t="s">
        <v>5771</v>
      </c>
    </row>
    <row r="26" spans="1:9">
      <c r="A26" s="457" t="s">
        <v>5772</v>
      </c>
      <c r="B26" s="457" t="s">
        <v>3509</v>
      </c>
      <c r="C26" s="457" t="s">
        <v>3864</v>
      </c>
      <c r="D26" s="457" t="s">
        <v>5773</v>
      </c>
      <c r="E26" s="458"/>
      <c r="F26" s="458"/>
      <c r="G26" s="457"/>
      <c r="H26" t="s">
        <v>5774</v>
      </c>
      <c r="I26" t="s">
        <v>5775</v>
      </c>
    </row>
    <row r="27" spans="1:9">
      <c r="A27" s="457" t="s">
        <v>5776</v>
      </c>
      <c r="B27" s="457" t="s">
        <v>2590</v>
      </c>
      <c r="C27" s="457" t="s">
        <v>2144</v>
      </c>
      <c r="D27" s="457" t="s">
        <v>4232</v>
      </c>
      <c r="E27" s="458"/>
      <c r="F27" s="458"/>
      <c r="G27" s="457"/>
      <c r="H27" t="s">
        <v>5777</v>
      </c>
      <c r="I27" t="s">
        <v>5778</v>
      </c>
    </row>
    <row r="28" spans="1:9">
      <c r="A28" s="457" t="s">
        <v>5779</v>
      </c>
      <c r="B28" s="457" t="s">
        <v>2590</v>
      </c>
      <c r="C28" s="457" t="s">
        <v>2144</v>
      </c>
      <c r="D28" s="457" t="s">
        <v>4258</v>
      </c>
      <c r="E28" s="458"/>
      <c r="F28" s="458"/>
      <c r="G28" s="457"/>
      <c r="H28" t="s">
        <v>5780</v>
      </c>
      <c r="I28" t="s">
        <v>5781</v>
      </c>
    </row>
    <row r="29" spans="1:9">
      <c r="A29" s="457" t="s">
        <v>5782</v>
      </c>
      <c r="B29" s="457" t="s">
        <v>2590</v>
      </c>
      <c r="C29" s="457" t="s">
        <v>2144</v>
      </c>
      <c r="D29" s="457" t="s">
        <v>4289</v>
      </c>
      <c r="E29" s="457" t="s">
        <v>4295</v>
      </c>
      <c r="F29" s="457" t="s">
        <v>5783</v>
      </c>
      <c r="G29" s="457"/>
      <c r="H29" t="s">
        <v>5784</v>
      </c>
      <c r="I29" t="s">
        <v>5785</v>
      </c>
    </row>
    <row r="30" spans="1:9">
      <c r="A30" s="457" t="s">
        <v>5786</v>
      </c>
      <c r="B30" s="457" t="s">
        <v>2590</v>
      </c>
      <c r="C30" s="457" t="s">
        <v>2144</v>
      </c>
      <c r="D30" s="457" t="s">
        <v>3028</v>
      </c>
      <c r="E30" s="457" t="s">
        <v>5787</v>
      </c>
      <c r="F30" s="458"/>
      <c r="G30" s="457"/>
      <c r="H30" t="s">
        <v>5788</v>
      </c>
      <c r="I30" t="s">
        <v>5789</v>
      </c>
    </row>
    <row r="31" spans="1:9">
      <c r="A31" s="457" t="s">
        <v>5790</v>
      </c>
      <c r="B31" s="457" t="s">
        <v>2590</v>
      </c>
      <c r="C31" s="457" t="s">
        <v>2144</v>
      </c>
      <c r="D31" s="457" t="s">
        <v>4377</v>
      </c>
      <c r="E31" s="457" t="s">
        <v>4374</v>
      </c>
      <c r="F31" s="458"/>
      <c r="G31" s="457"/>
      <c r="H31" t="s">
        <v>5791</v>
      </c>
      <c r="I31" t="s">
        <v>5792</v>
      </c>
    </row>
    <row r="32" spans="1:9">
      <c r="A32" s="457" t="s">
        <v>5793</v>
      </c>
      <c r="B32" s="457" t="s">
        <v>2590</v>
      </c>
      <c r="C32" s="457" t="s">
        <v>2144</v>
      </c>
      <c r="D32" s="457" t="s">
        <v>4426</v>
      </c>
      <c r="E32" s="457" t="s">
        <v>4374</v>
      </c>
      <c r="F32" s="458"/>
      <c r="G32" s="457"/>
      <c r="H32" t="s">
        <v>5794</v>
      </c>
      <c r="I32" t="s">
        <v>5795</v>
      </c>
    </row>
    <row r="33" spans="1:9">
      <c r="A33" s="457" t="s">
        <v>5796</v>
      </c>
      <c r="B33" s="457" t="s">
        <v>2590</v>
      </c>
      <c r="C33" s="457" t="s">
        <v>2144</v>
      </c>
      <c r="D33" s="457" t="s">
        <v>4474</v>
      </c>
      <c r="E33" s="457" t="s">
        <v>5797</v>
      </c>
      <c r="F33" s="458"/>
      <c r="G33" s="457"/>
      <c r="H33" t="s">
        <v>5798</v>
      </c>
      <c r="I33" t="s">
        <v>5799</v>
      </c>
    </row>
    <row r="34" spans="1:9">
      <c r="A34" s="457" t="s">
        <v>5800</v>
      </c>
      <c r="B34" s="457" t="s">
        <v>2590</v>
      </c>
      <c r="C34" s="457" t="s">
        <v>2144</v>
      </c>
      <c r="D34" s="457" t="s">
        <v>4498</v>
      </c>
      <c r="E34" s="457" t="s">
        <v>5801</v>
      </c>
      <c r="F34" s="457"/>
      <c r="G34" s="457"/>
      <c r="H34" s="15" t="s">
        <v>5802</v>
      </c>
      <c r="I34" t="s">
        <v>5803</v>
      </c>
    </row>
    <row r="35" spans="1:9">
      <c r="A35" s="457" t="s">
        <v>5804</v>
      </c>
      <c r="B35" s="457" t="s">
        <v>2590</v>
      </c>
      <c r="C35" s="457" t="s">
        <v>2144</v>
      </c>
      <c r="D35" s="457" t="s">
        <v>5805</v>
      </c>
      <c r="E35" s="457" t="s">
        <v>5806</v>
      </c>
      <c r="F35" s="457" t="s">
        <v>5807</v>
      </c>
      <c r="G35" s="457"/>
      <c r="H35" t="s">
        <v>5808</v>
      </c>
      <c r="I35" t="s">
        <v>5809</v>
      </c>
    </row>
    <row r="36" spans="1:9">
      <c r="A36" s="457" t="s">
        <v>5810</v>
      </c>
      <c r="B36" s="457" t="s">
        <v>2590</v>
      </c>
      <c r="C36" s="457" t="s">
        <v>2144</v>
      </c>
      <c r="D36" s="457" t="s">
        <v>5811</v>
      </c>
      <c r="E36" s="458"/>
      <c r="F36" s="458"/>
      <c r="G36" s="457"/>
      <c r="H36" t="s">
        <v>5812</v>
      </c>
      <c r="I36" t="s">
        <v>5813</v>
      </c>
    </row>
    <row r="37" spans="1:9">
      <c r="A37" s="457" t="s">
        <v>5814</v>
      </c>
      <c r="B37" s="457" t="s">
        <v>2590</v>
      </c>
      <c r="C37" s="457" t="s">
        <v>2144</v>
      </c>
      <c r="D37" s="457" t="s">
        <v>4672</v>
      </c>
      <c r="E37" s="458"/>
      <c r="F37" s="458"/>
      <c r="G37" s="457"/>
      <c r="H37" t="s">
        <v>5815</v>
      </c>
      <c r="I37" t="s">
        <v>5816</v>
      </c>
    </row>
    <row r="38" spans="1:9">
      <c r="A38" s="457" t="s">
        <v>5817</v>
      </c>
      <c r="B38" s="457" t="s">
        <v>3509</v>
      </c>
      <c r="C38" s="457" t="s">
        <v>4717</v>
      </c>
      <c r="D38" s="457" t="s">
        <v>5818</v>
      </c>
      <c r="E38" s="458"/>
      <c r="F38" s="458"/>
      <c r="G38" s="457"/>
      <c r="H38" t="s">
        <v>5819</v>
      </c>
      <c r="I38" t="s">
        <v>5820</v>
      </c>
    </row>
    <row r="39" spans="1:9">
      <c r="A39" s="457" t="s">
        <v>5821</v>
      </c>
      <c r="B39" s="457" t="s">
        <v>3509</v>
      </c>
      <c r="C39" s="457" t="s">
        <v>4740</v>
      </c>
      <c r="D39" s="457" t="s">
        <v>5822</v>
      </c>
      <c r="E39" s="458"/>
      <c r="F39" s="458"/>
      <c r="G39" s="457"/>
      <c r="H39" t="s">
        <v>5823</v>
      </c>
      <c r="I39" t="s">
        <v>5824</v>
      </c>
    </row>
    <row r="40" spans="1:9">
      <c r="A40" s="457" t="s">
        <v>5825</v>
      </c>
      <c r="B40" s="457" t="s">
        <v>3509</v>
      </c>
      <c r="C40" s="457" t="s">
        <v>4761</v>
      </c>
      <c r="D40" s="457" t="s">
        <v>5826</v>
      </c>
      <c r="E40" s="458"/>
      <c r="F40" s="458"/>
      <c r="G40" s="457"/>
      <c r="H40" t="s">
        <v>5827</v>
      </c>
      <c r="I40" t="s">
        <v>5828</v>
      </c>
    </row>
    <row r="41" spans="1:9">
      <c r="A41" s="457" t="s">
        <v>5829</v>
      </c>
      <c r="B41" s="457" t="s">
        <v>3509</v>
      </c>
      <c r="C41" s="457" t="s">
        <v>3028</v>
      </c>
      <c r="D41" s="457" t="s">
        <v>4786</v>
      </c>
      <c r="E41" s="458"/>
      <c r="F41" s="458"/>
      <c r="G41" s="457"/>
      <c r="H41" t="s">
        <v>5830</v>
      </c>
      <c r="I41" t="s">
        <v>5831</v>
      </c>
    </row>
    <row r="42" spans="1:9">
      <c r="A42" s="457" t="s">
        <v>5832</v>
      </c>
      <c r="B42" s="457" t="s">
        <v>2590</v>
      </c>
      <c r="C42" s="457" t="s">
        <v>2144</v>
      </c>
      <c r="D42" s="457" t="s">
        <v>3028</v>
      </c>
      <c r="E42" s="457" t="s">
        <v>4786</v>
      </c>
      <c r="F42" s="458"/>
      <c r="G42" s="457"/>
      <c r="H42" s="15" t="s">
        <v>5833</v>
      </c>
    </row>
    <row r="43" spans="1:9">
      <c r="A43" s="457" t="s">
        <v>5834</v>
      </c>
      <c r="B43" s="457" t="s">
        <v>4126</v>
      </c>
      <c r="C43" s="457" t="s">
        <v>2144</v>
      </c>
      <c r="D43" s="458"/>
      <c r="E43" s="458"/>
      <c r="F43" s="458"/>
      <c r="G43" s="457"/>
      <c r="H43" t="s">
        <v>5835</v>
      </c>
      <c r="I43" t="s">
        <v>5836</v>
      </c>
    </row>
    <row r="45" spans="1:9">
      <c r="A45" s="1188" t="s">
        <v>5837</v>
      </c>
      <c r="B45" s="1189"/>
      <c r="C45" s="1189"/>
      <c r="D45" s="1189"/>
      <c r="E45" s="1189"/>
      <c r="F45" s="1189"/>
      <c r="G45" s="1189"/>
    </row>
    <row r="46" spans="1:9">
      <c r="A46" s="102"/>
      <c r="B46" s="102"/>
      <c r="C46" s="102"/>
      <c r="D46" s="102"/>
      <c r="E46" s="102"/>
      <c r="F46" s="102"/>
      <c r="G46" s="102"/>
    </row>
    <row r="47" spans="1:9">
      <c r="A47" s="459" t="s">
        <v>2590</v>
      </c>
      <c r="B47" s="459" t="s">
        <v>2144</v>
      </c>
      <c r="C47" s="459" t="s">
        <v>2780</v>
      </c>
      <c r="D47" s="459" t="s">
        <v>2784</v>
      </c>
      <c r="E47" s="459" t="s">
        <v>5838</v>
      </c>
      <c r="F47" s="459" t="s">
        <v>2678</v>
      </c>
      <c r="G47" s="459" t="s">
        <v>2682</v>
      </c>
      <c r="H47" t="s">
        <v>5839</v>
      </c>
    </row>
    <row r="48" spans="1:9">
      <c r="A48" s="460" t="s">
        <v>5840</v>
      </c>
      <c r="B48" s="460" t="s">
        <v>5841</v>
      </c>
      <c r="C48" s="460" t="s">
        <v>5842</v>
      </c>
      <c r="D48" s="461" t="s">
        <v>5843</v>
      </c>
      <c r="E48" s="462">
        <v>43831</v>
      </c>
      <c r="F48" s="463">
        <v>43831</v>
      </c>
      <c r="G48" s="464" t="s">
        <v>5843</v>
      </c>
    </row>
    <row r="49" spans="1:7">
      <c r="A49" s="465"/>
      <c r="B49" s="465"/>
      <c r="C49" s="465"/>
      <c r="D49" s="465"/>
      <c r="E49" s="466"/>
      <c r="F49" s="467"/>
      <c r="G49" s="467"/>
    </row>
    <row r="50" spans="1:7">
      <c r="A50" s="1188" t="s">
        <v>5844</v>
      </c>
      <c r="B50" s="1189"/>
      <c r="C50" s="1189"/>
      <c r="D50" s="1189"/>
      <c r="E50" s="1189"/>
      <c r="F50" s="1189"/>
      <c r="G50" s="1189"/>
    </row>
    <row r="51" spans="1:7">
      <c r="A51" s="465"/>
      <c r="B51" s="465"/>
      <c r="C51" s="465"/>
      <c r="D51" s="465"/>
      <c r="E51" s="465"/>
      <c r="F51" s="465"/>
      <c r="G51" s="465"/>
    </row>
    <row r="52" spans="1:7">
      <c r="A52" s="459" t="s">
        <v>2590</v>
      </c>
      <c r="B52" s="459" t="s">
        <v>2144</v>
      </c>
      <c r="C52" s="459" t="s">
        <v>2780</v>
      </c>
      <c r="D52" s="459" t="s">
        <v>2784</v>
      </c>
      <c r="E52" s="459" t="s">
        <v>5838</v>
      </c>
      <c r="F52" s="459" t="s">
        <v>2678</v>
      </c>
      <c r="G52" s="459" t="s">
        <v>2682</v>
      </c>
    </row>
    <row r="53" spans="1:7">
      <c r="A53" s="460" t="s">
        <v>5840</v>
      </c>
      <c r="B53" s="460" t="s">
        <v>5841</v>
      </c>
      <c r="C53" s="460" t="s">
        <v>5842</v>
      </c>
      <c r="D53" s="461" t="s">
        <v>5843</v>
      </c>
      <c r="E53" s="462">
        <v>43831</v>
      </c>
      <c r="F53" s="463">
        <v>43831</v>
      </c>
      <c r="G53" s="463">
        <v>43861</v>
      </c>
    </row>
    <row r="54" spans="1:7">
      <c r="A54" s="460" t="s">
        <v>5840</v>
      </c>
      <c r="B54" s="460" t="s">
        <v>5841</v>
      </c>
      <c r="C54" s="460" t="s">
        <v>5842</v>
      </c>
      <c r="D54" s="461" t="s">
        <v>5843</v>
      </c>
      <c r="E54" s="462">
        <v>43862</v>
      </c>
      <c r="F54" s="463">
        <v>43862</v>
      </c>
      <c r="G54" s="461" t="s">
        <v>5843</v>
      </c>
    </row>
    <row r="55" spans="1:7">
      <c r="A55" s="465"/>
      <c r="B55" s="465"/>
      <c r="C55" s="465"/>
      <c r="D55" s="465"/>
      <c r="E55" s="466"/>
      <c r="F55" s="467"/>
      <c r="G55" s="467"/>
    </row>
    <row r="56" spans="1:7">
      <c r="A56" s="1187" t="s">
        <v>5845</v>
      </c>
      <c r="B56" s="1187"/>
      <c r="C56" s="1187"/>
      <c r="D56" s="1187"/>
      <c r="E56" s="1187"/>
      <c r="F56" s="1187"/>
      <c r="G56" s="1187"/>
    </row>
    <row r="57" spans="1:7">
      <c r="A57" s="1187"/>
      <c r="B57" s="1187"/>
      <c r="C57" s="1187"/>
      <c r="D57" s="1187"/>
      <c r="E57" s="1187"/>
      <c r="F57" s="1187"/>
      <c r="G57" s="1187"/>
    </row>
    <row r="58" spans="1:7">
      <c r="A58" s="465"/>
      <c r="B58" s="465"/>
      <c r="C58" s="465"/>
      <c r="D58" s="467"/>
      <c r="E58" s="466"/>
      <c r="F58" s="467"/>
      <c r="G58" s="465"/>
    </row>
    <row r="59" spans="1:7">
      <c r="A59" s="459" t="s">
        <v>2590</v>
      </c>
      <c r="B59" s="459" t="s">
        <v>2144</v>
      </c>
      <c r="C59" s="459" t="s">
        <v>2780</v>
      </c>
      <c r="D59" s="459" t="s">
        <v>2784</v>
      </c>
      <c r="E59" s="459" t="s">
        <v>5838</v>
      </c>
      <c r="F59" s="459" t="s">
        <v>2678</v>
      </c>
      <c r="G59" s="459" t="s">
        <v>2682</v>
      </c>
    </row>
    <row r="60" spans="1:7">
      <c r="A60" s="460" t="s">
        <v>5840</v>
      </c>
      <c r="B60" s="460" t="s">
        <v>5841</v>
      </c>
      <c r="C60" s="460" t="s">
        <v>5842</v>
      </c>
      <c r="D60" s="461" t="s">
        <v>5843</v>
      </c>
      <c r="E60" s="462">
        <v>43831</v>
      </c>
      <c r="F60" s="463">
        <v>43831</v>
      </c>
      <c r="G60" s="463">
        <v>43861</v>
      </c>
    </row>
    <row r="61" spans="1:7">
      <c r="A61" s="460" t="s">
        <v>5840</v>
      </c>
      <c r="B61" s="460" t="s">
        <v>5841</v>
      </c>
      <c r="C61" s="460" t="s">
        <v>5842</v>
      </c>
      <c r="D61" s="461" t="s">
        <v>5843</v>
      </c>
      <c r="E61" s="462">
        <v>43862</v>
      </c>
      <c r="F61" s="463">
        <v>43862</v>
      </c>
      <c r="G61" s="468" t="s">
        <v>5843</v>
      </c>
    </row>
    <row r="62" spans="1:7">
      <c r="A62" s="460" t="s">
        <v>5840</v>
      </c>
      <c r="B62" s="460" t="s">
        <v>5841</v>
      </c>
      <c r="C62" s="460" t="s">
        <v>5842</v>
      </c>
      <c r="D62" s="461">
        <v>43852</v>
      </c>
      <c r="E62" s="462">
        <v>43891</v>
      </c>
      <c r="F62" s="463">
        <v>43891</v>
      </c>
      <c r="G62" s="461" t="s">
        <v>5843</v>
      </c>
    </row>
    <row r="63" spans="1:7">
      <c r="A63" s="465"/>
      <c r="B63" s="102"/>
      <c r="C63" s="102"/>
      <c r="D63" s="102"/>
      <c r="E63" s="102"/>
      <c r="F63" s="102"/>
      <c r="G63" s="102"/>
    </row>
    <row r="64" spans="1:7">
      <c r="A64" s="1187" t="s">
        <v>5846</v>
      </c>
      <c r="B64" s="1187"/>
      <c r="C64" s="1187"/>
      <c r="D64" s="1187"/>
      <c r="E64" s="1187"/>
      <c r="F64" s="1187"/>
      <c r="G64" s="1187"/>
    </row>
    <row r="65" spans="1:7">
      <c r="A65" s="1187"/>
      <c r="B65" s="1187"/>
      <c r="C65" s="1187"/>
      <c r="D65" s="1187"/>
      <c r="E65" s="1187"/>
      <c r="F65" s="1187"/>
      <c r="G65" s="1187"/>
    </row>
    <row r="66" spans="1:7">
      <c r="A66" s="465"/>
      <c r="B66" s="102"/>
      <c r="C66" s="102"/>
      <c r="D66" s="102"/>
      <c r="E66" s="102"/>
      <c r="F66" s="102"/>
      <c r="G66" s="102"/>
    </row>
    <row r="67" spans="1:7">
      <c r="A67" s="459" t="s">
        <v>2590</v>
      </c>
      <c r="B67" s="459" t="s">
        <v>2144</v>
      </c>
      <c r="C67" s="459" t="s">
        <v>2780</v>
      </c>
      <c r="D67" s="459" t="s">
        <v>2784</v>
      </c>
      <c r="E67" s="459" t="s">
        <v>5838</v>
      </c>
      <c r="F67" s="459" t="s">
        <v>2678</v>
      </c>
      <c r="G67" s="459" t="s">
        <v>2682</v>
      </c>
    </row>
    <row r="68" spans="1:7">
      <c r="A68" s="460" t="s">
        <v>5840</v>
      </c>
      <c r="B68" s="460" t="s">
        <v>5841</v>
      </c>
      <c r="C68" s="460" t="s">
        <v>5842</v>
      </c>
      <c r="D68" s="461" t="s">
        <v>5843</v>
      </c>
      <c r="E68" s="462">
        <v>43831</v>
      </c>
      <c r="F68" s="463">
        <v>43831</v>
      </c>
      <c r="G68" s="463">
        <v>43861</v>
      </c>
    </row>
    <row r="69" spans="1:7">
      <c r="A69" s="460" t="s">
        <v>5840</v>
      </c>
      <c r="B69" s="460" t="s">
        <v>5841</v>
      </c>
      <c r="C69" s="460" t="s">
        <v>5842</v>
      </c>
      <c r="D69" s="461" t="s">
        <v>5843</v>
      </c>
      <c r="E69" s="462">
        <v>43862</v>
      </c>
      <c r="F69" s="463">
        <v>43862</v>
      </c>
      <c r="G69" s="468" t="s">
        <v>5843</v>
      </c>
    </row>
    <row r="70" spans="1:7">
      <c r="A70" s="460" t="s">
        <v>5840</v>
      </c>
      <c r="B70" s="460" t="s">
        <v>5841</v>
      </c>
      <c r="C70" s="460" t="s">
        <v>5842</v>
      </c>
      <c r="D70" s="461">
        <v>43852</v>
      </c>
      <c r="E70" s="462">
        <v>43891</v>
      </c>
      <c r="F70" s="463">
        <v>43891</v>
      </c>
      <c r="G70" s="461">
        <v>43951</v>
      </c>
    </row>
    <row r="71" spans="1:7">
      <c r="A71" s="460" t="s">
        <v>5840</v>
      </c>
      <c r="B71" s="460" t="s">
        <v>5841</v>
      </c>
      <c r="C71" s="460" t="s">
        <v>5842</v>
      </c>
      <c r="D71" s="461">
        <v>43852</v>
      </c>
      <c r="E71" s="462">
        <v>43952</v>
      </c>
      <c r="F71" s="463">
        <v>43952</v>
      </c>
      <c r="G71" s="461" t="s">
        <v>5843</v>
      </c>
    </row>
    <row r="72" spans="1:7">
      <c r="A72" s="102"/>
      <c r="B72" s="102"/>
      <c r="C72" s="102"/>
      <c r="D72" s="102"/>
      <c r="E72" s="102"/>
      <c r="F72" s="102"/>
      <c r="G72" s="102"/>
    </row>
    <row r="73" spans="1:7">
      <c r="A73" s="1190" t="s">
        <v>5847</v>
      </c>
      <c r="B73" s="1190"/>
      <c r="C73" s="1190"/>
      <c r="D73" s="1190"/>
      <c r="E73" s="1190"/>
      <c r="F73" s="1190"/>
      <c r="G73" s="1190"/>
    </row>
    <row r="74" spans="1:7">
      <c r="A74" s="1190"/>
      <c r="B74" s="1190"/>
      <c r="C74" s="1190"/>
      <c r="D74" s="1190"/>
      <c r="E74" s="1190"/>
      <c r="F74" s="1190"/>
      <c r="G74" s="1190"/>
    </row>
    <row r="75" spans="1:7">
      <c r="A75" s="469"/>
      <c r="B75" s="469"/>
      <c r="C75" s="469"/>
      <c r="D75" s="469"/>
      <c r="E75" s="469"/>
      <c r="F75" s="469"/>
      <c r="G75" s="469"/>
    </row>
    <row r="76" spans="1:7">
      <c r="A76" s="459" t="s">
        <v>2590</v>
      </c>
      <c r="B76" s="459" t="s">
        <v>2144</v>
      </c>
      <c r="C76" s="459" t="s">
        <v>2780</v>
      </c>
      <c r="D76" s="459" t="s">
        <v>2784</v>
      </c>
      <c r="E76" s="459" t="s">
        <v>5838</v>
      </c>
      <c r="F76" s="459" t="s">
        <v>2678</v>
      </c>
      <c r="G76" s="459" t="s">
        <v>2682</v>
      </c>
    </row>
    <row r="77" spans="1:7">
      <c r="A77" s="460" t="s">
        <v>5840</v>
      </c>
      <c r="B77" s="460" t="s">
        <v>5841</v>
      </c>
      <c r="C77" s="460" t="s">
        <v>5842</v>
      </c>
      <c r="D77" s="461" t="s">
        <v>5843</v>
      </c>
      <c r="E77" s="462">
        <v>43831</v>
      </c>
      <c r="F77" s="463">
        <v>43831</v>
      </c>
      <c r="G77" s="463">
        <v>43861</v>
      </c>
    </row>
    <row r="78" spans="1:7">
      <c r="A78" s="460" t="s">
        <v>5840</v>
      </c>
      <c r="B78" s="460" t="s">
        <v>5841</v>
      </c>
      <c r="C78" s="460" t="s">
        <v>5842</v>
      </c>
      <c r="D78" s="461" t="s">
        <v>5843</v>
      </c>
      <c r="E78" s="462">
        <v>43862</v>
      </c>
      <c r="F78" s="463">
        <v>43862</v>
      </c>
      <c r="G78" s="468" t="s">
        <v>5843</v>
      </c>
    </row>
    <row r="79" spans="1:7">
      <c r="A79" s="460" t="s">
        <v>5840</v>
      </c>
      <c r="B79" s="460" t="s">
        <v>5841</v>
      </c>
      <c r="C79" s="460" t="s">
        <v>5842</v>
      </c>
      <c r="D79" s="461">
        <v>43852</v>
      </c>
      <c r="E79" s="462">
        <v>43891</v>
      </c>
      <c r="F79" s="463">
        <v>43891</v>
      </c>
      <c r="G79" s="461">
        <v>43951</v>
      </c>
    </row>
    <row r="80" spans="1:7">
      <c r="A80" s="460" t="s">
        <v>5840</v>
      </c>
      <c r="B80" s="460" t="s">
        <v>5841</v>
      </c>
      <c r="C80" s="460" t="s">
        <v>5842</v>
      </c>
      <c r="D80" s="461">
        <v>43852</v>
      </c>
      <c r="E80" s="462">
        <v>43952</v>
      </c>
      <c r="F80" s="463">
        <v>43952</v>
      </c>
      <c r="G80" s="461">
        <v>43982</v>
      </c>
    </row>
    <row r="81" spans="1:19">
      <c r="A81" s="460" t="s">
        <v>5840</v>
      </c>
      <c r="B81" s="460" t="s">
        <v>5841</v>
      </c>
      <c r="C81" s="460" t="s">
        <v>5842</v>
      </c>
      <c r="D81" s="461">
        <v>43852</v>
      </c>
      <c r="E81" s="462">
        <v>43983</v>
      </c>
      <c r="F81" s="463">
        <v>43983</v>
      </c>
      <c r="G81" s="461" t="s">
        <v>5843</v>
      </c>
    </row>
    <row r="82" spans="1:19">
      <c r="A82" s="465"/>
      <c r="B82" s="465"/>
      <c r="C82" s="465"/>
      <c r="D82" s="470"/>
      <c r="E82" s="466"/>
      <c r="F82" s="471"/>
      <c r="G82" s="470"/>
    </row>
    <row r="83" spans="1:19">
      <c r="A83" s="1182" t="s">
        <v>5848</v>
      </c>
      <c r="B83" s="1182"/>
      <c r="C83" s="1182"/>
      <c r="D83" s="1182"/>
      <c r="E83" s="1182"/>
      <c r="F83" s="1182"/>
      <c r="G83" s="1182"/>
    </row>
    <row r="84" spans="1:19">
      <c r="A84" s="465"/>
      <c r="B84" s="465"/>
      <c r="C84" s="465"/>
      <c r="D84" s="470"/>
      <c r="E84" s="466"/>
      <c r="F84" s="471"/>
      <c r="G84" s="470"/>
    </row>
    <row r="85" spans="1:19">
      <c r="A85" s="459" t="s">
        <v>2590</v>
      </c>
      <c r="B85" s="459" t="s">
        <v>2144</v>
      </c>
      <c r="C85" s="459" t="s">
        <v>2780</v>
      </c>
      <c r="D85" s="459" t="s">
        <v>2784</v>
      </c>
      <c r="E85" s="459" t="s">
        <v>5838</v>
      </c>
      <c r="F85" s="459" t="s">
        <v>2678</v>
      </c>
      <c r="G85" s="459" t="s">
        <v>2682</v>
      </c>
    </row>
    <row r="86" spans="1:19">
      <c r="A86" s="460" t="s">
        <v>5840</v>
      </c>
      <c r="B86" s="460" t="s">
        <v>5841</v>
      </c>
      <c r="C86" s="460" t="s">
        <v>5842</v>
      </c>
      <c r="D86" s="461" t="s">
        <v>5843</v>
      </c>
      <c r="E86" s="462">
        <v>43831</v>
      </c>
      <c r="F86" s="463">
        <v>43831</v>
      </c>
      <c r="G86" s="463">
        <v>43861</v>
      </c>
    </row>
    <row r="87" spans="1:19">
      <c r="A87" s="460" t="s">
        <v>5840</v>
      </c>
      <c r="B87" s="460" t="s">
        <v>5841</v>
      </c>
      <c r="C87" s="460" t="s">
        <v>5842</v>
      </c>
      <c r="D87" s="461" t="s">
        <v>5843</v>
      </c>
      <c r="E87" s="462">
        <v>43862</v>
      </c>
      <c r="F87" s="463">
        <v>43862</v>
      </c>
      <c r="G87" s="468">
        <v>44012</v>
      </c>
    </row>
    <row r="88" spans="1:19">
      <c r="A88" s="460" t="s">
        <v>5840</v>
      </c>
      <c r="B88" s="460" t="s">
        <v>5841</v>
      </c>
      <c r="C88" s="460" t="s">
        <v>5842</v>
      </c>
      <c r="D88" s="461">
        <v>43852</v>
      </c>
      <c r="E88" s="462">
        <v>43891</v>
      </c>
      <c r="F88" s="463">
        <v>43891</v>
      </c>
      <c r="G88" s="461">
        <v>43951</v>
      </c>
    </row>
    <row r="89" spans="1:19">
      <c r="A89" s="460" t="s">
        <v>5840</v>
      </c>
      <c r="B89" s="460" t="s">
        <v>5841</v>
      </c>
      <c r="C89" s="460" t="s">
        <v>5842</v>
      </c>
      <c r="D89" s="461">
        <v>43852</v>
      </c>
      <c r="E89" s="462">
        <v>43952</v>
      </c>
      <c r="F89" s="463">
        <v>43952</v>
      </c>
      <c r="G89" s="461">
        <v>43982</v>
      </c>
    </row>
    <row r="90" spans="1:19">
      <c r="A90" s="460" t="s">
        <v>5840</v>
      </c>
      <c r="B90" s="460" t="s">
        <v>5841</v>
      </c>
      <c r="C90" s="460" t="s">
        <v>5842</v>
      </c>
      <c r="D90" s="461">
        <v>43852</v>
      </c>
      <c r="E90" s="462">
        <v>43983</v>
      </c>
      <c r="F90" s="463">
        <v>43983</v>
      </c>
      <c r="G90" s="461" t="s">
        <v>5843</v>
      </c>
    </row>
    <row r="91" spans="1:19">
      <c r="A91" s="460" t="s">
        <v>5840</v>
      </c>
      <c r="B91" s="460" t="s">
        <v>5841</v>
      </c>
      <c r="C91" s="460" t="s">
        <v>5842</v>
      </c>
      <c r="D91" s="461" t="s">
        <v>5843</v>
      </c>
      <c r="E91" s="462">
        <v>44013</v>
      </c>
      <c r="F91" s="463">
        <v>44013</v>
      </c>
      <c r="G91" s="461" t="s">
        <v>5843</v>
      </c>
    </row>
    <row r="92" spans="1:19">
      <c r="A92" s="465"/>
      <c r="B92" s="465"/>
      <c r="C92" s="465"/>
      <c r="D92" s="470"/>
      <c r="E92" s="466"/>
      <c r="F92" s="471"/>
      <c r="G92" s="470"/>
    </row>
    <row r="93" spans="1:19">
      <c r="A93" s="1182" t="s">
        <v>5849</v>
      </c>
      <c r="B93" s="1182"/>
      <c r="C93" s="1182"/>
      <c r="D93" s="1182"/>
      <c r="E93" s="1182"/>
      <c r="F93" s="1182"/>
      <c r="G93" s="1182"/>
    </row>
    <row r="94" spans="1:19">
      <c r="A94" s="465"/>
      <c r="B94" s="465"/>
      <c r="C94" s="465"/>
      <c r="D94" s="470"/>
      <c r="E94" s="466"/>
      <c r="F94" s="471"/>
      <c r="G94" s="470"/>
    </row>
    <row r="96" spans="1:19" ht="17.399999999999999">
      <c r="A96" s="1186" t="s">
        <v>5850</v>
      </c>
      <c r="B96" s="1186"/>
      <c r="C96" s="1186"/>
      <c r="D96" s="1186"/>
      <c r="E96" s="1186"/>
      <c r="F96" s="1186"/>
      <c r="G96" s="1186"/>
      <c r="H96" s="1186"/>
      <c r="I96" s="1186"/>
      <c r="J96" s="1186"/>
      <c r="K96" s="1186"/>
      <c r="L96" s="1186"/>
      <c r="M96" s="1186"/>
      <c r="N96" s="1186"/>
      <c r="O96" s="1186"/>
      <c r="P96" s="1186"/>
      <c r="Q96" s="1186"/>
      <c r="R96" s="1186"/>
      <c r="S96" s="1186"/>
    </row>
    <row r="97" spans="1:19" ht="15.6">
      <c r="A97" s="433"/>
    </row>
    <row r="98" spans="1:19" ht="84.75" customHeight="1">
      <c r="A98" s="1185" t="s">
        <v>5851</v>
      </c>
      <c r="B98" s="1185"/>
      <c r="C98" s="1185"/>
      <c r="D98" s="1185"/>
      <c r="E98" s="1185"/>
      <c r="F98" s="1185"/>
      <c r="G98" s="1185"/>
      <c r="H98" s="1185"/>
      <c r="I98" s="1185"/>
      <c r="J98" s="1185"/>
      <c r="K98" s="1185"/>
      <c r="L98" s="1185"/>
      <c r="M98" s="1185"/>
      <c r="N98" s="1185"/>
      <c r="O98" s="1185"/>
      <c r="P98" s="1185"/>
      <c r="Q98" s="1185"/>
      <c r="R98" s="1185"/>
      <c r="S98" s="1185"/>
    </row>
    <row r="99" spans="1:19">
      <c r="A99" s="430"/>
      <c r="B99" s="431"/>
      <c r="C99" s="1183" t="s">
        <v>5852</v>
      </c>
      <c r="D99" s="1184"/>
      <c r="E99" s="1184"/>
      <c r="F99" s="1184"/>
      <c r="G99" s="1184"/>
      <c r="H99" s="1184"/>
      <c r="I99" s="1184"/>
      <c r="J99" s="1184"/>
      <c r="K99" s="1184"/>
      <c r="L99" s="1184"/>
      <c r="M99" s="1184"/>
      <c r="N99" s="1184"/>
      <c r="O99" s="432"/>
      <c r="P99" s="432"/>
      <c r="Q99" s="432"/>
      <c r="R99" s="432"/>
      <c r="S99" s="432"/>
    </row>
    <row r="100" spans="1:19">
      <c r="A100" s="760" t="s">
        <v>5853</v>
      </c>
      <c r="B100" s="761" t="s">
        <v>5854</v>
      </c>
      <c r="C100" s="762" t="s">
        <v>5855</v>
      </c>
      <c r="D100" s="762" t="s">
        <v>5856</v>
      </c>
      <c r="E100" s="762" t="s">
        <v>5857</v>
      </c>
      <c r="F100" s="762" t="s">
        <v>5858</v>
      </c>
      <c r="G100" s="762" t="s">
        <v>5859</v>
      </c>
      <c r="H100" s="762" t="s">
        <v>5860</v>
      </c>
      <c r="I100" s="762" t="s">
        <v>5861</v>
      </c>
      <c r="J100" s="762" t="s">
        <v>5862</v>
      </c>
      <c r="K100" s="762" t="s">
        <v>5863</v>
      </c>
      <c r="L100" s="762" t="s">
        <v>5864</v>
      </c>
      <c r="M100" s="762" t="s">
        <v>5865</v>
      </c>
      <c r="N100" s="762" t="s">
        <v>5866</v>
      </c>
      <c r="O100" s="432"/>
      <c r="P100" s="432"/>
      <c r="Q100" s="432"/>
      <c r="R100" s="432"/>
      <c r="S100" s="432"/>
    </row>
    <row r="101" spans="1:19">
      <c r="A101" s="763">
        <v>0</v>
      </c>
      <c r="B101" s="764" t="s">
        <v>5855</v>
      </c>
      <c r="C101" s="762" t="s">
        <v>5867</v>
      </c>
      <c r="D101" s="762" t="s">
        <v>5867</v>
      </c>
      <c r="E101" s="762" t="s">
        <v>5867</v>
      </c>
      <c r="F101" s="762" t="s">
        <v>5867</v>
      </c>
      <c r="G101" s="762" t="s">
        <v>5867</v>
      </c>
      <c r="H101" s="762" t="s">
        <v>5867</v>
      </c>
      <c r="I101" s="762" t="s">
        <v>5867</v>
      </c>
      <c r="J101" s="762" t="s">
        <v>5867</v>
      </c>
      <c r="K101" s="762" t="s">
        <v>5867</v>
      </c>
      <c r="L101" s="762" t="s">
        <v>5867</v>
      </c>
      <c r="M101" s="762" t="s">
        <v>5867</v>
      </c>
      <c r="N101" s="762" t="s">
        <v>5867</v>
      </c>
      <c r="O101" s="432"/>
      <c r="P101" s="432"/>
      <c r="Q101" s="432"/>
      <c r="R101" s="432"/>
      <c r="S101" s="432"/>
    </row>
    <row r="102" spans="1:19">
      <c r="A102" s="765">
        <v>0</v>
      </c>
      <c r="B102" s="766" t="s">
        <v>5856</v>
      </c>
      <c r="C102" s="762" t="s">
        <v>5868</v>
      </c>
      <c r="D102" s="762" t="s">
        <v>5867</v>
      </c>
      <c r="E102" s="762" t="s">
        <v>5867</v>
      </c>
      <c r="F102" s="762" t="s">
        <v>5867</v>
      </c>
      <c r="G102" s="762" t="s">
        <v>5867</v>
      </c>
      <c r="H102" s="762" t="s">
        <v>5867</v>
      </c>
      <c r="I102" s="762" t="s">
        <v>5867</v>
      </c>
      <c r="J102" s="762" t="s">
        <v>5867</v>
      </c>
      <c r="K102" s="762" t="s">
        <v>5867</v>
      </c>
      <c r="L102" s="762" t="s">
        <v>5867</v>
      </c>
      <c r="M102" s="762" t="s">
        <v>5867</v>
      </c>
      <c r="N102" s="762" t="s">
        <v>5867</v>
      </c>
      <c r="O102" s="432"/>
      <c r="P102" s="432"/>
      <c r="Q102" s="432"/>
      <c r="R102" s="432"/>
      <c r="S102" s="432"/>
    </row>
    <row r="103" spans="1:19">
      <c r="A103" s="765">
        <v>0</v>
      </c>
      <c r="B103" s="766" t="s">
        <v>5857</v>
      </c>
      <c r="C103" s="762" t="s">
        <v>5868</v>
      </c>
      <c r="D103" s="762" t="s">
        <v>5868</v>
      </c>
      <c r="E103" s="762" t="s">
        <v>5867</v>
      </c>
      <c r="F103" s="762" t="s">
        <v>5867</v>
      </c>
      <c r="G103" s="762" t="s">
        <v>5867</v>
      </c>
      <c r="H103" s="762" t="s">
        <v>5867</v>
      </c>
      <c r="I103" s="762" t="s">
        <v>5867</v>
      </c>
      <c r="J103" s="762" t="s">
        <v>5867</v>
      </c>
      <c r="K103" s="762" t="s">
        <v>5867</v>
      </c>
      <c r="L103" s="762" t="s">
        <v>5867</v>
      </c>
      <c r="M103" s="762" t="s">
        <v>5867</v>
      </c>
      <c r="N103" s="762" t="s">
        <v>5867</v>
      </c>
      <c r="O103" s="432"/>
      <c r="P103" s="432"/>
      <c r="Q103" s="432"/>
      <c r="R103" s="432"/>
      <c r="S103" s="432"/>
    </row>
    <row r="104" spans="1:19">
      <c r="A104" s="765">
        <v>0</v>
      </c>
      <c r="B104" s="766" t="s">
        <v>5858</v>
      </c>
      <c r="C104" s="762" t="s">
        <v>5868</v>
      </c>
      <c r="D104" s="762" t="s">
        <v>5868</v>
      </c>
      <c r="E104" s="762" t="s">
        <v>5868</v>
      </c>
      <c r="F104" s="762" t="s">
        <v>5867</v>
      </c>
      <c r="G104" s="762" t="s">
        <v>5867</v>
      </c>
      <c r="H104" s="762" t="s">
        <v>5867</v>
      </c>
      <c r="I104" s="762" t="s">
        <v>5867</v>
      </c>
      <c r="J104" s="762" t="s">
        <v>5867</v>
      </c>
      <c r="K104" s="762" t="s">
        <v>5867</v>
      </c>
      <c r="L104" s="762" t="s">
        <v>5867</v>
      </c>
      <c r="M104" s="762" t="s">
        <v>5867</v>
      </c>
      <c r="N104" s="762" t="s">
        <v>5867</v>
      </c>
      <c r="O104" s="432"/>
      <c r="P104" s="432"/>
      <c r="Q104" s="432"/>
      <c r="R104" s="432"/>
      <c r="S104" s="432"/>
    </row>
    <row r="105" spans="1:19">
      <c r="A105" s="765">
        <v>0</v>
      </c>
      <c r="B105" s="766" t="s">
        <v>5859</v>
      </c>
      <c r="C105" s="762" t="s">
        <v>5868</v>
      </c>
      <c r="D105" s="762" t="s">
        <v>5868</v>
      </c>
      <c r="E105" s="762" t="s">
        <v>5868</v>
      </c>
      <c r="F105" s="762" t="s">
        <v>5868</v>
      </c>
      <c r="G105" s="762" t="s">
        <v>5867</v>
      </c>
      <c r="H105" s="762" t="s">
        <v>5867</v>
      </c>
      <c r="I105" s="762" t="s">
        <v>5867</v>
      </c>
      <c r="J105" s="762" t="s">
        <v>5867</v>
      </c>
      <c r="K105" s="762" t="s">
        <v>5867</v>
      </c>
      <c r="L105" s="762" t="s">
        <v>5867</v>
      </c>
      <c r="M105" s="762" t="s">
        <v>5867</v>
      </c>
      <c r="N105" s="762" t="s">
        <v>5867</v>
      </c>
      <c r="O105" s="432"/>
      <c r="P105" s="432"/>
      <c r="Q105" s="432"/>
      <c r="R105" s="432"/>
      <c r="S105" s="432"/>
    </row>
    <row r="106" spans="1:19">
      <c r="A106" s="765">
        <v>0</v>
      </c>
      <c r="B106" s="766" t="s">
        <v>5860</v>
      </c>
      <c r="C106" s="762" t="s">
        <v>5868</v>
      </c>
      <c r="D106" s="762" t="s">
        <v>5868</v>
      </c>
      <c r="E106" s="762" t="s">
        <v>5868</v>
      </c>
      <c r="F106" s="762" t="s">
        <v>5868</v>
      </c>
      <c r="G106" s="762" t="s">
        <v>5868</v>
      </c>
      <c r="H106" s="762" t="s">
        <v>5867</v>
      </c>
      <c r="I106" s="762" t="s">
        <v>5867</v>
      </c>
      <c r="J106" s="762" t="s">
        <v>5867</v>
      </c>
      <c r="K106" s="762" t="s">
        <v>5867</v>
      </c>
      <c r="L106" s="762" t="s">
        <v>5867</v>
      </c>
      <c r="M106" s="762" t="s">
        <v>5867</v>
      </c>
      <c r="N106" s="762" t="s">
        <v>5867</v>
      </c>
      <c r="O106" s="432"/>
      <c r="P106" s="432"/>
      <c r="Q106" s="432"/>
      <c r="R106" s="432"/>
      <c r="S106" s="432"/>
    </row>
    <row r="107" spans="1:19">
      <c r="A107" s="765">
        <v>0</v>
      </c>
      <c r="B107" s="766" t="s">
        <v>5861</v>
      </c>
      <c r="C107" s="762" t="s">
        <v>5868</v>
      </c>
      <c r="D107" s="762" t="s">
        <v>5868</v>
      </c>
      <c r="E107" s="762" t="s">
        <v>5868</v>
      </c>
      <c r="F107" s="762" t="s">
        <v>5868</v>
      </c>
      <c r="G107" s="762" t="s">
        <v>5868</v>
      </c>
      <c r="H107" s="762" t="s">
        <v>5868</v>
      </c>
      <c r="I107" s="762" t="s">
        <v>5867</v>
      </c>
      <c r="J107" s="762" t="s">
        <v>5867</v>
      </c>
      <c r="K107" s="762" t="s">
        <v>5867</v>
      </c>
      <c r="L107" s="762" t="s">
        <v>5867</v>
      </c>
      <c r="M107" s="762" t="s">
        <v>5867</v>
      </c>
      <c r="N107" s="762" t="s">
        <v>5867</v>
      </c>
      <c r="O107" s="432"/>
      <c r="P107" s="432"/>
      <c r="Q107" s="432"/>
      <c r="R107" s="432"/>
      <c r="S107" s="432"/>
    </row>
    <row r="108" spans="1:19">
      <c r="A108" s="765">
        <v>0</v>
      </c>
      <c r="B108" s="766" t="s">
        <v>5862</v>
      </c>
      <c r="C108" s="762" t="s">
        <v>5868</v>
      </c>
      <c r="D108" s="762" t="s">
        <v>5868</v>
      </c>
      <c r="E108" s="762" t="s">
        <v>5868</v>
      </c>
      <c r="F108" s="762" t="s">
        <v>5868</v>
      </c>
      <c r="G108" s="762" t="s">
        <v>5868</v>
      </c>
      <c r="H108" s="762" t="s">
        <v>5868</v>
      </c>
      <c r="I108" s="762" t="s">
        <v>5868</v>
      </c>
      <c r="J108" s="762" t="s">
        <v>5867</v>
      </c>
      <c r="K108" s="762" t="s">
        <v>5867</v>
      </c>
      <c r="L108" s="762" t="s">
        <v>5867</v>
      </c>
      <c r="M108" s="762" t="s">
        <v>5867</v>
      </c>
      <c r="N108" s="762" t="s">
        <v>5867</v>
      </c>
      <c r="O108" s="432"/>
      <c r="P108" s="432"/>
      <c r="Q108" s="432"/>
      <c r="R108" s="432"/>
      <c r="S108" s="432"/>
    </row>
    <row r="109" spans="1:19">
      <c r="A109" s="765">
        <v>0</v>
      </c>
      <c r="B109" s="766" t="s">
        <v>5863</v>
      </c>
      <c r="C109" s="762" t="s">
        <v>5868</v>
      </c>
      <c r="D109" s="762" t="s">
        <v>5868</v>
      </c>
      <c r="E109" s="762" t="s">
        <v>5868</v>
      </c>
      <c r="F109" s="762" t="s">
        <v>5868</v>
      </c>
      <c r="G109" s="762" t="s">
        <v>5868</v>
      </c>
      <c r="H109" s="762" t="s">
        <v>5868</v>
      </c>
      <c r="I109" s="762" t="s">
        <v>5868</v>
      </c>
      <c r="J109" s="762" t="s">
        <v>5868</v>
      </c>
      <c r="K109" s="762" t="s">
        <v>5867</v>
      </c>
      <c r="L109" s="762" t="s">
        <v>5867</v>
      </c>
      <c r="M109" s="762" t="s">
        <v>5867</v>
      </c>
      <c r="N109" s="762" t="s">
        <v>5867</v>
      </c>
      <c r="O109" s="432"/>
      <c r="P109" s="432"/>
      <c r="Q109" s="432"/>
      <c r="R109" s="432"/>
      <c r="S109" s="432"/>
    </row>
    <row r="110" spans="1:19">
      <c r="A110" s="765">
        <v>0</v>
      </c>
      <c r="B110" s="766" t="s">
        <v>5864</v>
      </c>
      <c r="C110" s="762" t="s">
        <v>5868</v>
      </c>
      <c r="D110" s="762" t="s">
        <v>5868</v>
      </c>
      <c r="E110" s="762" t="s">
        <v>5868</v>
      </c>
      <c r="F110" s="762" t="s">
        <v>5868</v>
      </c>
      <c r="G110" s="762" t="s">
        <v>5868</v>
      </c>
      <c r="H110" s="762" t="s">
        <v>5868</v>
      </c>
      <c r="I110" s="762" t="s">
        <v>5868</v>
      </c>
      <c r="J110" s="762" t="s">
        <v>5868</v>
      </c>
      <c r="K110" s="762" t="s">
        <v>5868</v>
      </c>
      <c r="L110" s="762" t="s">
        <v>5867</v>
      </c>
      <c r="M110" s="762" t="s">
        <v>5867</v>
      </c>
      <c r="N110" s="762" t="s">
        <v>5867</v>
      </c>
      <c r="O110" s="432"/>
      <c r="P110" s="432"/>
      <c r="Q110" s="432"/>
      <c r="R110" s="432"/>
      <c r="S110" s="432"/>
    </row>
    <row r="111" spans="1:19">
      <c r="A111" s="765">
        <v>0</v>
      </c>
      <c r="B111" s="766" t="s">
        <v>5865</v>
      </c>
      <c r="C111" s="762" t="s">
        <v>5868</v>
      </c>
      <c r="D111" s="762" t="s">
        <v>5868</v>
      </c>
      <c r="E111" s="762" t="s">
        <v>5868</v>
      </c>
      <c r="F111" s="762" t="s">
        <v>5868</v>
      </c>
      <c r="G111" s="762" t="s">
        <v>5868</v>
      </c>
      <c r="H111" s="762" t="s">
        <v>5868</v>
      </c>
      <c r="I111" s="762" t="s">
        <v>5868</v>
      </c>
      <c r="J111" s="762" t="s">
        <v>5868</v>
      </c>
      <c r="K111" s="762" t="s">
        <v>5868</v>
      </c>
      <c r="L111" s="762" t="s">
        <v>5868</v>
      </c>
      <c r="M111" s="762" t="s">
        <v>5867</v>
      </c>
      <c r="N111" s="762" t="s">
        <v>5867</v>
      </c>
      <c r="O111" s="432"/>
      <c r="P111" s="432"/>
      <c r="Q111" s="432"/>
      <c r="R111" s="432"/>
      <c r="S111" s="432"/>
    </row>
    <row r="112" spans="1:19">
      <c r="A112" s="765">
        <v>0</v>
      </c>
      <c r="B112" s="766" t="s">
        <v>5866</v>
      </c>
      <c r="C112" s="762" t="s">
        <v>5868</v>
      </c>
      <c r="D112" s="762" t="s">
        <v>5868</v>
      </c>
      <c r="E112" s="762" t="s">
        <v>5868</v>
      </c>
      <c r="F112" s="762" t="s">
        <v>5868</v>
      </c>
      <c r="G112" s="762" t="s">
        <v>5868</v>
      </c>
      <c r="H112" s="762" t="s">
        <v>5868</v>
      </c>
      <c r="I112" s="762" t="s">
        <v>5868</v>
      </c>
      <c r="J112" s="762" t="s">
        <v>5868</v>
      </c>
      <c r="K112" s="762" t="s">
        <v>5868</v>
      </c>
      <c r="L112" s="762" t="s">
        <v>5868</v>
      </c>
      <c r="M112" s="762" t="s">
        <v>5868</v>
      </c>
      <c r="N112" s="762" t="s">
        <v>5867</v>
      </c>
      <c r="O112" s="432"/>
      <c r="P112" s="432"/>
      <c r="Q112" s="432"/>
      <c r="R112" s="432"/>
      <c r="S112" s="432"/>
    </row>
    <row r="113" spans="1:19">
      <c r="A113" s="763">
        <v>1</v>
      </c>
      <c r="B113" s="764" t="s">
        <v>5855</v>
      </c>
      <c r="C113" s="762" t="s">
        <v>5868</v>
      </c>
      <c r="D113" s="762" t="s">
        <v>5868</v>
      </c>
      <c r="E113" s="762" t="s">
        <v>5868</v>
      </c>
      <c r="F113" s="762" t="s">
        <v>5868</v>
      </c>
      <c r="G113" s="762" t="s">
        <v>5868</v>
      </c>
      <c r="H113" s="762" t="s">
        <v>5868</v>
      </c>
      <c r="I113" s="762" t="s">
        <v>5868</v>
      </c>
      <c r="J113" s="762" t="s">
        <v>5868</v>
      </c>
      <c r="K113" s="762" t="s">
        <v>5868</v>
      </c>
      <c r="L113" s="762" t="s">
        <v>5868</v>
      </c>
      <c r="M113" s="762" t="s">
        <v>5868</v>
      </c>
      <c r="N113" s="762" t="s">
        <v>5868</v>
      </c>
      <c r="O113" s="432"/>
      <c r="P113" s="432"/>
      <c r="Q113" s="432"/>
      <c r="R113" s="432"/>
      <c r="S113" s="432"/>
    </row>
    <row r="114" spans="1:19">
      <c r="A114" s="765">
        <v>1</v>
      </c>
      <c r="B114" s="766" t="s">
        <v>5856</v>
      </c>
      <c r="C114" s="762" t="s">
        <v>5869</v>
      </c>
      <c r="D114" s="762" t="s">
        <v>5868</v>
      </c>
      <c r="E114" s="762" t="s">
        <v>5868</v>
      </c>
      <c r="F114" s="762" t="s">
        <v>5868</v>
      </c>
      <c r="G114" s="762" t="s">
        <v>5868</v>
      </c>
      <c r="H114" s="762" t="s">
        <v>5868</v>
      </c>
      <c r="I114" s="762" t="s">
        <v>5868</v>
      </c>
      <c r="J114" s="762" t="s">
        <v>5868</v>
      </c>
      <c r="K114" s="762" t="s">
        <v>5868</v>
      </c>
      <c r="L114" s="762" t="s">
        <v>5868</v>
      </c>
      <c r="M114" s="762" t="s">
        <v>5868</v>
      </c>
      <c r="N114" s="762" t="s">
        <v>5868</v>
      </c>
      <c r="O114" s="432"/>
      <c r="P114" s="432"/>
      <c r="Q114" s="432"/>
      <c r="R114" s="432"/>
      <c r="S114" s="432"/>
    </row>
    <row r="115" spans="1:19">
      <c r="A115" s="765">
        <v>1</v>
      </c>
      <c r="B115" s="766" t="s">
        <v>5857</v>
      </c>
      <c r="C115" s="762" t="s">
        <v>5869</v>
      </c>
      <c r="D115" s="762" t="s">
        <v>5869</v>
      </c>
      <c r="E115" s="762" t="s">
        <v>5868</v>
      </c>
      <c r="F115" s="762" t="s">
        <v>5868</v>
      </c>
      <c r="G115" s="762" t="s">
        <v>5868</v>
      </c>
      <c r="H115" s="762" t="s">
        <v>5868</v>
      </c>
      <c r="I115" s="762" t="s">
        <v>5868</v>
      </c>
      <c r="J115" s="762" t="s">
        <v>5868</v>
      </c>
      <c r="K115" s="762" t="s">
        <v>5868</v>
      </c>
      <c r="L115" s="762" t="s">
        <v>5868</v>
      </c>
      <c r="M115" s="762" t="s">
        <v>5868</v>
      </c>
      <c r="N115" s="762" t="s">
        <v>5868</v>
      </c>
      <c r="O115" s="432"/>
      <c r="P115" s="432"/>
      <c r="Q115" s="432"/>
      <c r="R115" s="432"/>
      <c r="S115" s="432"/>
    </row>
    <row r="116" spans="1:19">
      <c r="A116" s="765">
        <v>1</v>
      </c>
      <c r="B116" s="766" t="s">
        <v>5858</v>
      </c>
      <c r="C116" s="762" t="s">
        <v>5869</v>
      </c>
      <c r="D116" s="762" t="s">
        <v>5869</v>
      </c>
      <c r="E116" s="762" t="s">
        <v>5869</v>
      </c>
      <c r="F116" s="762" t="s">
        <v>5868</v>
      </c>
      <c r="G116" s="762" t="s">
        <v>5868</v>
      </c>
      <c r="H116" s="762" t="s">
        <v>5868</v>
      </c>
      <c r="I116" s="762" t="s">
        <v>5868</v>
      </c>
      <c r="J116" s="762" t="s">
        <v>5868</v>
      </c>
      <c r="K116" s="762" t="s">
        <v>5868</v>
      </c>
      <c r="L116" s="762" t="s">
        <v>5868</v>
      </c>
      <c r="M116" s="762" t="s">
        <v>5868</v>
      </c>
      <c r="N116" s="762" t="s">
        <v>5868</v>
      </c>
      <c r="O116" s="432"/>
      <c r="P116" s="432"/>
      <c r="Q116" s="432"/>
      <c r="R116" s="432"/>
      <c r="S116" s="432"/>
    </row>
    <row r="117" spans="1:19">
      <c r="A117" s="765">
        <v>1</v>
      </c>
      <c r="B117" s="766" t="s">
        <v>5859</v>
      </c>
      <c r="C117" s="762" t="s">
        <v>5869</v>
      </c>
      <c r="D117" s="762" t="s">
        <v>5869</v>
      </c>
      <c r="E117" s="762" t="s">
        <v>5869</v>
      </c>
      <c r="F117" s="762" t="s">
        <v>5869</v>
      </c>
      <c r="G117" s="762" t="s">
        <v>5868</v>
      </c>
      <c r="H117" s="762" t="s">
        <v>5868</v>
      </c>
      <c r="I117" s="762" t="s">
        <v>5868</v>
      </c>
      <c r="J117" s="762" t="s">
        <v>5868</v>
      </c>
      <c r="K117" s="762" t="s">
        <v>5868</v>
      </c>
      <c r="L117" s="762" t="s">
        <v>5868</v>
      </c>
      <c r="M117" s="762" t="s">
        <v>5868</v>
      </c>
      <c r="N117" s="762" t="s">
        <v>5868</v>
      </c>
      <c r="O117" s="432"/>
      <c r="P117" s="432"/>
      <c r="Q117" s="432"/>
      <c r="R117" s="432"/>
      <c r="S117" s="432"/>
    </row>
    <row r="118" spans="1:19">
      <c r="A118" s="765">
        <v>1</v>
      </c>
      <c r="B118" s="766" t="s">
        <v>5860</v>
      </c>
      <c r="C118" s="762" t="s">
        <v>5869</v>
      </c>
      <c r="D118" s="762" t="s">
        <v>5869</v>
      </c>
      <c r="E118" s="762" t="s">
        <v>5869</v>
      </c>
      <c r="F118" s="762" t="s">
        <v>5869</v>
      </c>
      <c r="G118" s="762" t="s">
        <v>5869</v>
      </c>
      <c r="H118" s="762" t="s">
        <v>5868</v>
      </c>
      <c r="I118" s="762" t="s">
        <v>5868</v>
      </c>
      <c r="J118" s="762" t="s">
        <v>5868</v>
      </c>
      <c r="K118" s="762" t="s">
        <v>5868</v>
      </c>
      <c r="L118" s="762" t="s">
        <v>5868</v>
      </c>
      <c r="M118" s="762" t="s">
        <v>5868</v>
      </c>
      <c r="N118" s="762" t="s">
        <v>5868</v>
      </c>
      <c r="O118" s="432"/>
      <c r="P118" s="432"/>
      <c r="Q118" s="432"/>
      <c r="R118" s="432"/>
      <c r="S118" s="432"/>
    </row>
    <row r="119" spans="1:19">
      <c r="A119" s="765">
        <v>1</v>
      </c>
      <c r="B119" s="766" t="s">
        <v>5861</v>
      </c>
      <c r="C119" s="762" t="s">
        <v>5869</v>
      </c>
      <c r="D119" s="762" t="s">
        <v>5869</v>
      </c>
      <c r="E119" s="762" t="s">
        <v>5869</v>
      </c>
      <c r="F119" s="762" t="s">
        <v>5869</v>
      </c>
      <c r="G119" s="762" t="s">
        <v>5869</v>
      </c>
      <c r="H119" s="762" t="s">
        <v>5869</v>
      </c>
      <c r="I119" s="762" t="s">
        <v>5868</v>
      </c>
      <c r="J119" s="762" t="s">
        <v>5868</v>
      </c>
      <c r="K119" s="762" t="s">
        <v>5868</v>
      </c>
      <c r="L119" s="762" t="s">
        <v>5868</v>
      </c>
      <c r="M119" s="762" t="s">
        <v>5868</v>
      </c>
      <c r="N119" s="762" t="s">
        <v>5868</v>
      </c>
      <c r="O119" s="432"/>
      <c r="P119" s="432"/>
      <c r="Q119" s="432"/>
      <c r="R119" s="432"/>
      <c r="S119" s="432"/>
    </row>
    <row r="120" spans="1:19">
      <c r="A120" s="765">
        <v>1</v>
      </c>
      <c r="B120" s="766" t="s">
        <v>5862</v>
      </c>
      <c r="C120" s="762" t="s">
        <v>5869</v>
      </c>
      <c r="D120" s="762" t="s">
        <v>5869</v>
      </c>
      <c r="E120" s="762" t="s">
        <v>5869</v>
      </c>
      <c r="F120" s="762" t="s">
        <v>5869</v>
      </c>
      <c r="G120" s="762" t="s">
        <v>5869</v>
      </c>
      <c r="H120" s="762" t="s">
        <v>5869</v>
      </c>
      <c r="I120" s="762" t="s">
        <v>5869</v>
      </c>
      <c r="J120" s="762" t="s">
        <v>5868</v>
      </c>
      <c r="K120" s="762" t="s">
        <v>5868</v>
      </c>
      <c r="L120" s="762" t="s">
        <v>5868</v>
      </c>
      <c r="M120" s="762" t="s">
        <v>5868</v>
      </c>
      <c r="N120" s="762" t="s">
        <v>5868</v>
      </c>
      <c r="O120" s="432"/>
      <c r="P120" s="432"/>
      <c r="Q120" s="432"/>
      <c r="R120" s="432"/>
      <c r="S120" s="432"/>
    </row>
    <row r="121" spans="1:19">
      <c r="A121" s="765">
        <v>1</v>
      </c>
      <c r="B121" s="766" t="s">
        <v>5863</v>
      </c>
      <c r="C121" s="762" t="s">
        <v>5869</v>
      </c>
      <c r="D121" s="762" t="s">
        <v>5869</v>
      </c>
      <c r="E121" s="762" t="s">
        <v>5869</v>
      </c>
      <c r="F121" s="762" t="s">
        <v>5869</v>
      </c>
      <c r="G121" s="762" t="s">
        <v>5869</v>
      </c>
      <c r="H121" s="762" t="s">
        <v>5869</v>
      </c>
      <c r="I121" s="762" t="s">
        <v>5869</v>
      </c>
      <c r="J121" s="762" t="s">
        <v>5869</v>
      </c>
      <c r="K121" s="762" t="s">
        <v>5868</v>
      </c>
      <c r="L121" s="762" t="s">
        <v>5868</v>
      </c>
      <c r="M121" s="762" t="s">
        <v>5868</v>
      </c>
      <c r="N121" s="762" t="s">
        <v>5868</v>
      </c>
      <c r="O121" s="432"/>
      <c r="P121" s="432"/>
      <c r="Q121" s="432"/>
      <c r="R121" s="432"/>
      <c r="S121" s="432"/>
    </row>
    <row r="122" spans="1:19">
      <c r="A122" s="765">
        <v>1</v>
      </c>
      <c r="B122" s="766" t="s">
        <v>5864</v>
      </c>
      <c r="C122" s="762" t="s">
        <v>5869</v>
      </c>
      <c r="D122" s="762" t="s">
        <v>5869</v>
      </c>
      <c r="E122" s="762" t="s">
        <v>5869</v>
      </c>
      <c r="F122" s="762" t="s">
        <v>5869</v>
      </c>
      <c r="G122" s="762" t="s">
        <v>5869</v>
      </c>
      <c r="H122" s="762" t="s">
        <v>5869</v>
      </c>
      <c r="I122" s="762" t="s">
        <v>5869</v>
      </c>
      <c r="J122" s="762" t="s">
        <v>5869</v>
      </c>
      <c r="K122" s="762" t="s">
        <v>5869</v>
      </c>
      <c r="L122" s="762" t="s">
        <v>5868</v>
      </c>
      <c r="M122" s="762" t="s">
        <v>5868</v>
      </c>
      <c r="N122" s="762" t="s">
        <v>5868</v>
      </c>
      <c r="O122" s="432"/>
      <c r="P122" s="432"/>
      <c r="Q122" s="432"/>
      <c r="R122" s="432"/>
      <c r="S122" s="432"/>
    </row>
    <row r="123" spans="1:19">
      <c r="A123" s="765">
        <v>1</v>
      </c>
      <c r="B123" s="766" t="s">
        <v>5865</v>
      </c>
      <c r="C123" s="762" t="s">
        <v>5869</v>
      </c>
      <c r="D123" s="762" t="s">
        <v>5869</v>
      </c>
      <c r="E123" s="762" t="s">
        <v>5869</v>
      </c>
      <c r="F123" s="762" t="s">
        <v>5869</v>
      </c>
      <c r="G123" s="762" t="s">
        <v>5869</v>
      </c>
      <c r="H123" s="762" t="s">
        <v>5869</v>
      </c>
      <c r="I123" s="762" t="s">
        <v>5869</v>
      </c>
      <c r="J123" s="762" t="s">
        <v>5869</v>
      </c>
      <c r="K123" s="762" t="s">
        <v>5869</v>
      </c>
      <c r="L123" s="762" t="s">
        <v>5869</v>
      </c>
      <c r="M123" s="762" t="s">
        <v>5868</v>
      </c>
      <c r="N123" s="762" t="s">
        <v>5868</v>
      </c>
      <c r="O123" s="432"/>
      <c r="P123" s="432"/>
      <c r="Q123" s="432"/>
      <c r="R123" s="432"/>
      <c r="S123" s="432"/>
    </row>
    <row r="124" spans="1:19">
      <c r="A124" s="765">
        <v>1</v>
      </c>
      <c r="B124" s="766" t="s">
        <v>5866</v>
      </c>
      <c r="C124" s="762" t="s">
        <v>5869</v>
      </c>
      <c r="D124" s="762" t="s">
        <v>5869</v>
      </c>
      <c r="E124" s="762" t="s">
        <v>5869</v>
      </c>
      <c r="F124" s="762" t="s">
        <v>5869</v>
      </c>
      <c r="G124" s="762" t="s">
        <v>5869</v>
      </c>
      <c r="H124" s="762" t="s">
        <v>5869</v>
      </c>
      <c r="I124" s="762" t="s">
        <v>5869</v>
      </c>
      <c r="J124" s="762" t="s">
        <v>5869</v>
      </c>
      <c r="K124" s="762" t="s">
        <v>5869</v>
      </c>
      <c r="L124" s="762" t="s">
        <v>5869</v>
      </c>
      <c r="M124" s="762" t="s">
        <v>5869</v>
      </c>
      <c r="N124" s="762" t="s">
        <v>5868</v>
      </c>
      <c r="O124" s="432"/>
      <c r="P124" s="432"/>
      <c r="Q124" s="432"/>
      <c r="R124" s="432"/>
      <c r="S124" s="432"/>
    </row>
    <row r="125" spans="1:19">
      <c r="A125" s="763">
        <v>2</v>
      </c>
      <c r="B125" s="764" t="s">
        <v>5855</v>
      </c>
      <c r="C125" s="762" t="s">
        <v>5869</v>
      </c>
      <c r="D125" s="762" t="s">
        <v>5869</v>
      </c>
      <c r="E125" s="762" t="s">
        <v>5869</v>
      </c>
      <c r="F125" s="762" t="s">
        <v>5869</v>
      </c>
      <c r="G125" s="762" t="s">
        <v>5869</v>
      </c>
      <c r="H125" s="762" t="s">
        <v>5869</v>
      </c>
      <c r="I125" s="762" t="s">
        <v>5869</v>
      </c>
      <c r="J125" s="762" t="s">
        <v>5869</v>
      </c>
      <c r="K125" s="762" t="s">
        <v>5869</v>
      </c>
      <c r="L125" s="762" t="s">
        <v>5869</v>
      </c>
      <c r="M125" s="762" t="s">
        <v>5869</v>
      </c>
      <c r="N125" s="762" t="s">
        <v>5869</v>
      </c>
      <c r="O125" s="432"/>
      <c r="P125" s="432"/>
      <c r="Q125" s="432"/>
      <c r="R125" s="432"/>
      <c r="S125" s="432"/>
    </row>
    <row r="126" spans="1:19">
      <c r="A126" s="765">
        <v>2</v>
      </c>
      <c r="B126" s="766" t="s">
        <v>5856</v>
      </c>
      <c r="C126" s="762" t="s">
        <v>5870</v>
      </c>
      <c r="D126" s="762" t="s">
        <v>5869</v>
      </c>
      <c r="E126" s="762" t="s">
        <v>5869</v>
      </c>
      <c r="F126" s="762" t="s">
        <v>5869</v>
      </c>
      <c r="G126" s="762" t="s">
        <v>5869</v>
      </c>
      <c r="H126" s="762" t="s">
        <v>5869</v>
      </c>
      <c r="I126" s="762" t="s">
        <v>5869</v>
      </c>
      <c r="J126" s="762" t="s">
        <v>5869</v>
      </c>
      <c r="K126" s="762" t="s">
        <v>5869</v>
      </c>
      <c r="L126" s="762" t="s">
        <v>5869</v>
      </c>
      <c r="M126" s="762" t="s">
        <v>5869</v>
      </c>
      <c r="N126" s="762" t="s">
        <v>5869</v>
      </c>
      <c r="O126" s="432"/>
      <c r="P126" s="432"/>
      <c r="Q126" s="432"/>
      <c r="R126" s="432"/>
      <c r="S126" s="432"/>
    </row>
    <row r="127" spans="1:19">
      <c r="A127" s="765">
        <v>2</v>
      </c>
      <c r="B127" s="766" t="s">
        <v>5857</v>
      </c>
      <c r="C127" s="762" t="s">
        <v>5870</v>
      </c>
      <c r="D127" s="762" t="s">
        <v>5870</v>
      </c>
      <c r="E127" s="762" t="s">
        <v>5869</v>
      </c>
      <c r="F127" s="762" t="s">
        <v>5869</v>
      </c>
      <c r="G127" s="762" t="s">
        <v>5869</v>
      </c>
      <c r="H127" s="762" t="s">
        <v>5869</v>
      </c>
      <c r="I127" s="762" t="s">
        <v>5869</v>
      </c>
      <c r="J127" s="762" t="s">
        <v>5869</v>
      </c>
      <c r="K127" s="762" t="s">
        <v>5869</v>
      </c>
      <c r="L127" s="762" t="s">
        <v>5869</v>
      </c>
      <c r="M127" s="762" t="s">
        <v>5869</v>
      </c>
      <c r="N127" s="762" t="s">
        <v>5869</v>
      </c>
      <c r="O127" s="432"/>
      <c r="P127" s="432"/>
      <c r="Q127" s="432"/>
      <c r="R127" s="432"/>
      <c r="S127" s="432"/>
    </row>
    <row r="128" spans="1:19">
      <c r="A128" s="765">
        <v>2</v>
      </c>
      <c r="B128" s="766" t="s">
        <v>5858</v>
      </c>
      <c r="C128" s="762" t="s">
        <v>5870</v>
      </c>
      <c r="D128" s="762" t="s">
        <v>5870</v>
      </c>
      <c r="E128" s="762" t="s">
        <v>5870</v>
      </c>
      <c r="F128" s="762" t="s">
        <v>5869</v>
      </c>
      <c r="G128" s="762" t="s">
        <v>5869</v>
      </c>
      <c r="H128" s="762" t="s">
        <v>5869</v>
      </c>
      <c r="I128" s="762" t="s">
        <v>5869</v>
      </c>
      <c r="J128" s="762" t="s">
        <v>5869</v>
      </c>
      <c r="K128" s="762" t="s">
        <v>5869</v>
      </c>
      <c r="L128" s="762" t="s">
        <v>5869</v>
      </c>
      <c r="M128" s="762" t="s">
        <v>5869</v>
      </c>
      <c r="N128" s="762" t="s">
        <v>5869</v>
      </c>
      <c r="O128" s="432"/>
      <c r="P128" s="432"/>
      <c r="Q128" s="432"/>
      <c r="R128" s="432"/>
      <c r="S128" s="432"/>
    </row>
    <row r="129" spans="1:19">
      <c r="A129" s="765">
        <v>2</v>
      </c>
      <c r="B129" s="766" t="s">
        <v>5859</v>
      </c>
      <c r="C129" s="762" t="s">
        <v>5870</v>
      </c>
      <c r="D129" s="762" t="s">
        <v>5870</v>
      </c>
      <c r="E129" s="762" t="s">
        <v>5870</v>
      </c>
      <c r="F129" s="762" t="s">
        <v>5870</v>
      </c>
      <c r="G129" s="762" t="s">
        <v>5869</v>
      </c>
      <c r="H129" s="762" t="s">
        <v>5869</v>
      </c>
      <c r="I129" s="762" t="s">
        <v>5869</v>
      </c>
      <c r="J129" s="762" t="s">
        <v>5869</v>
      </c>
      <c r="K129" s="762" t="s">
        <v>5869</v>
      </c>
      <c r="L129" s="762" t="s">
        <v>5869</v>
      </c>
      <c r="M129" s="762" t="s">
        <v>5869</v>
      </c>
      <c r="N129" s="762" t="s">
        <v>5869</v>
      </c>
      <c r="O129" s="432"/>
      <c r="P129" s="432"/>
      <c r="Q129" s="432"/>
      <c r="R129" s="432"/>
      <c r="S129" s="432"/>
    </row>
    <row r="130" spans="1:19">
      <c r="A130" s="765">
        <v>2</v>
      </c>
      <c r="B130" s="766" t="s">
        <v>5860</v>
      </c>
      <c r="C130" s="762" t="s">
        <v>5870</v>
      </c>
      <c r="D130" s="762" t="s">
        <v>5870</v>
      </c>
      <c r="E130" s="762" t="s">
        <v>5870</v>
      </c>
      <c r="F130" s="762" t="s">
        <v>5870</v>
      </c>
      <c r="G130" s="762" t="s">
        <v>5870</v>
      </c>
      <c r="H130" s="762" t="s">
        <v>5869</v>
      </c>
      <c r="I130" s="762" t="s">
        <v>5869</v>
      </c>
      <c r="J130" s="762" t="s">
        <v>5869</v>
      </c>
      <c r="K130" s="762" t="s">
        <v>5869</v>
      </c>
      <c r="L130" s="762" t="s">
        <v>5869</v>
      </c>
      <c r="M130" s="762" t="s">
        <v>5869</v>
      </c>
      <c r="N130" s="762" t="s">
        <v>5869</v>
      </c>
      <c r="O130" s="432"/>
      <c r="P130" s="432"/>
      <c r="Q130" s="432"/>
      <c r="R130" s="432"/>
      <c r="S130" s="432"/>
    </row>
    <row r="131" spans="1:19">
      <c r="A131" s="765">
        <v>2</v>
      </c>
      <c r="B131" s="766" t="s">
        <v>5861</v>
      </c>
      <c r="C131" s="762" t="s">
        <v>5870</v>
      </c>
      <c r="D131" s="762" t="s">
        <v>5870</v>
      </c>
      <c r="E131" s="762" t="s">
        <v>5870</v>
      </c>
      <c r="F131" s="762" t="s">
        <v>5870</v>
      </c>
      <c r="G131" s="762" t="s">
        <v>5870</v>
      </c>
      <c r="H131" s="762" t="s">
        <v>5870</v>
      </c>
      <c r="I131" s="762" t="s">
        <v>5869</v>
      </c>
      <c r="J131" s="762" t="s">
        <v>5869</v>
      </c>
      <c r="K131" s="762" t="s">
        <v>5869</v>
      </c>
      <c r="L131" s="762" t="s">
        <v>5869</v>
      </c>
      <c r="M131" s="762" t="s">
        <v>5869</v>
      </c>
      <c r="N131" s="762" t="s">
        <v>5869</v>
      </c>
      <c r="O131" s="432"/>
      <c r="P131" s="432"/>
      <c r="Q131" s="432"/>
      <c r="R131" s="432"/>
      <c r="S131" s="432"/>
    </row>
    <row r="132" spans="1:19">
      <c r="A132" s="765">
        <v>2</v>
      </c>
      <c r="B132" s="766" t="s">
        <v>5862</v>
      </c>
      <c r="C132" s="762" t="s">
        <v>5870</v>
      </c>
      <c r="D132" s="762" t="s">
        <v>5870</v>
      </c>
      <c r="E132" s="762" t="s">
        <v>5870</v>
      </c>
      <c r="F132" s="762" t="s">
        <v>5870</v>
      </c>
      <c r="G132" s="762" t="s">
        <v>5870</v>
      </c>
      <c r="H132" s="762" t="s">
        <v>5870</v>
      </c>
      <c r="I132" s="762" t="s">
        <v>5870</v>
      </c>
      <c r="J132" s="762" t="s">
        <v>5869</v>
      </c>
      <c r="K132" s="762" t="s">
        <v>5869</v>
      </c>
      <c r="L132" s="762" t="s">
        <v>5869</v>
      </c>
      <c r="M132" s="762" t="s">
        <v>5869</v>
      </c>
      <c r="N132" s="762" t="s">
        <v>5869</v>
      </c>
      <c r="O132" s="432"/>
      <c r="P132" s="432"/>
      <c r="Q132" s="432"/>
      <c r="R132" s="432"/>
      <c r="S132" s="432"/>
    </row>
    <row r="133" spans="1:19">
      <c r="A133" s="765">
        <v>2</v>
      </c>
      <c r="B133" s="766" t="s">
        <v>5863</v>
      </c>
      <c r="C133" s="762" t="s">
        <v>5870</v>
      </c>
      <c r="D133" s="762" t="s">
        <v>5870</v>
      </c>
      <c r="E133" s="762" t="s">
        <v>5870</v>
      </c>
      <c r="F133" s="762" t="s">
        <v>5870</v>
      </c>
      <c r="G133" s="762" t="s">
        <v>5870</v>
      </c>
      <c r="H133" s="762" t="s">
        <v>5870</v>
      </c>
      <c r="I133" s="762" t="s">
        <v>5870</v>
      </c>
      <c r="J133" s="762" t="s">
        <v>5870</v>
      </c>
      <c r="K133" s="762" t="s">
        <v>5869</v>
      </c>
      <c r="L133" s="762" t="s">
        <v>5869</v>
      </c>
      <c r="M133" s="762" t="s">
        <v>5869</v>
      </c>
      <c r="N133" s="762" t="s">
        <v>5869</v>
      </c>
      <c r="O133" s="432"/>
      <c r="P133" s="432"/>
      <c r="Q133" s="432"/>
      <c r="R133" s="432"/>
      <c r="S133" s="432"/>
    </row>
    <row r="134" spans="1:19">
      <c r="A134" s="765">
        <v>2</v>
      </c>
      <c r="B134" s="766" t="s">
        <v>5864</v>
      </c>
      <c r="C134" s="762" t="s">
        <v>5870</v>
      </c>
      <c r="D134" s="762" t="s">
        <v>5870</v>
      </c>
      <c r="E134" s="762" t="s">
        <v>5870</v>
      </c>
      <c r="F134" s="762" t="s">
        <v>5870</v>
      </c>
      <c r="G134" s="762" t="s">
        <v>5870</v>
      </c>
      <c r="H134" s="762" t="s">
        <v>5870</v>
      </c>
      <c r="I134" s="762" t="s">
        <v>5870</v>
      </c>
      <c r="J134" s="762" t="s">
        <v>5870</v>
      </c>
      <c r="K134" s="762" t="s">
        <v>5870</v>
      </c>
      <c r="L134" s="762" t="s">
        <v>5869</v>
      </c>
      <c r="M134" s="762" t="s">
        <v>5869</v>
      </c>
      <c r="N134" s="762" t="s">
        <v>5869</v>
      </c>
      <c r="O134" s="432"/>
      <c r="P134" s="432"/>
      <c r="Q134" s="432"/>
      <c r="R134" s="432"/>
      <c r="S134" s="432"/>
    </row>
    <row r="135" spans="1:19">
      <c r="A135" s="765">
        <v>2</v>
      </c>
      <c r="B135" s="766" t="s">
        <v>5865</v>
      </c>
      <c r="C135" s="762" t="s">
        <v>5870</v>
      </c>
      <c r="D135" s="762" t="s">
        <v>5870</v>
      </c>
      <c r="E135" s="762" t="s">
        <v>5870</v>
      </c>
      <c r="F135" s="762" t="s">
        <v>5870</v>
      </c>
      <c r="G135" s="762" t="s">
        <v>5870</v>
      </c>
      <c r="H135" s="762" t="s">
        <v>5870</v>
      </c>
      <c r="I135" s="762" t="s">
        <v>5870</v>
      </c>
      <c r="J135" s="762" t="s">
        <v>5870</v>
      </c>
      <c r="K135" s="762" t="s">
        <v>5870</v>
      </c>
      <c r="L135" s="762" t="s">
        <v>5870</v>
      </c>
      <c r="M135" s="762" t="s">
        <v>5869</v>
      </c>
      <c r="N135" s="762" t="s">
        <v>5869</v>
      </c>
      <c r="O135" s="432"/>
      <c r="P135" s="432"/>
      <c r="Q135" s="432"/>
      <c r="R135" s="432"/>
      <c r="S135" s="432"/>
    </row>
    <row r="136" spans="1:19">
      <c r="A136" s="765">
        <v>2</v>
      </c>
      <c r="B136" s="766" t="s">
        <v>5866</v>
      </c>
      <c r="C136" s="762" t="s">
        <v>5870</v>
      </c>
      <c r="D136" s="762" t="s">
        <v>5870</v>
      </c>
      <c r="E136" s="762" t="s">
        <v>5870</v>
      </c>
      <c r="F136" s="762" t="s">
        <v>5870</v>
      </c>
      <c r="G136" s="762" t="s">
        <v>5870</v>
      </c>
      <c r="H136" s="762" t="s">
        <v>5870</v>
      </c>
      <c r="I136" s="762" t="s">
        <v>5870</v>
      </c>
      <c r="J136" s="762" t="s">
        <v>5870</v>
      </c>
      <c r="K136" s="762" t="s">
        <v>5870</v>
      </c>
      <c r="L136" s="762" t="s">
        <v>5870</v>
      </c>
      <c r="M136" s="762" t="s">
        <v>5870</v>
      </c>
      <c r="N136" s="762" t="s">
        <v>5869</v>
      </c>
      <c r="O136" s="432"/>
      <c r="P136" s="432"/>
      <c r="Q136" s="432"/>
      <c r="R136" s="432"/>
      <c r="S136" s="432"/>
    </row>
    <row r="137" spans="1:19">
      <c r="A137" s="763">
        <v>3</v>
      </c>
      <c r="B137" s="764" t="s">
        <v>5855</v>
      </c>
      <c r="C137" s="762" t="s">
        <v>5870</v>
      </c>
      <c r="D137" s="762" t="s">
        <v>5870</v>
      </c>
      <c r="E137" s="762" t="s">
        <v>5870</v>
      </c>
      <c r="F137" s="762" t="s">
        <v>5870</v>
      </c>
      <c r="G137" s="762" t="s">
        <v>5870</v>
      </c>
      <c r="H137" s="762" t="s">
        <v>5870</v>
      </c>
      <c r="I137" s="762" t="s">
        <v>5870</v>
      </c>
      <c r="J137" s="762" t="s">
        <v>5870</v>
      </c>
      <c r="K137" s="762" t="s">
        <v>5870</v>
      </c>
      <c r="L137" s="762" t="s">
        <v>5870</v>
      </c>
      <c r="M137" s="762" t="s">
        <v>5870</v>
      </c>
      <c r="N137" s="762" t="s">
        <v>5870</v>
      </c>
      <c r="O137" s="432"/>
      <c r="P137" s="432"/>
      <c r="Q137" s="432"/>
      <c r="R137" s="432"/>
      <c r="S137" s="432"/>
    </row>
    <row r="138" spans="1:19">
      <c r="A138" s="765">
        <v>3</v>
      </c>
      <c r="B138" s="766" t="s">
        <v>5856</v>
      </c>
      <c r="C138" s="762" t="s">
        <v>5871</v>
      </c>
      <c r="D138" s="762" t="s">
        <v>5870</v>
      </c>
      <c r="E138" s="762" t="s">
        <v>5870</v>
      </c>
      <c r="F138" s="762" t="s">
        <v>5870</v>
      </c>
      <c r="G138" s="762" t="s">
        <v>5870</v>
      </c>
      <c r="H138" s="762" t="s">
        <v>5870</v>
      </c>
      <c r="I138" s="762" t="s">
        <v>5870</v>
      </c>
      <c r="J138" s="762" t="s">
        <v>5870</v>
      </c>
      <c r="K138" s="762" t="s">
        <v>5870</v>
      </c>
      <c r="L138" s="762" t="s">
        <v>5870</v>
      </c>
      <c r="M138" s="762" t="s">
        <v>5870</v>
      </c>
      <c r="N138" s="762" t="s">
        <v>5870</v>
      </c>
      <c r="O138" s="432"/>
      <c r="P138" s="432"/>
      <c r="Q138" s="432"/>
      <c r="R138" s="432"/>
      <c r="S138" s="432"/>
    </row>
    <row r="139" spans="1:19">
      <c r="A139" s="765">
        <v>3</v>
      </c>
      <c r="B139" s="766" t="s">
        <v>5857</v>
      </c>
      <c r="C139" s="762" t="s">
        <v>5871</v>
      </c>
      <c r="D139" s="762" t="s">
        <v>5871</v>
      </c>
      <c r="E139" s="762" t="s">
        <v>5870</v>
      </c>
      <c r="F139" s="762" t="s">
        <v>5870</v>
      </c>
      <c r="G139" s="762" t="s">
        <v>5870</v>
      </c>
      <c r="H139" s="762" t="s">
        <v>5870</v>
      </c>
      <c r="I139" s="762" t="s">
        <v>5870</v>
      </c>
      <c r="J139" s="762" t="s">
        <v>5870</v>
      </c>
      <c r="K139" s="762" t="s">
        <v>5870</v>
      </c>
      <c r="L139" s="762" t="s">
        <v>5870</v>
      </c>
      <c r="M139" s="762" t="s">
        <v>5870</v>
      </c>
      <c r="N139" s="762" t="s">
        <v>5870</v>
      </c>
      <c r="O139" s="432"/>
      <c r="P139" s="432"/>
      <c r="Q139" s="432"/>
      <c r="R139" s="432"/>
      <c r="S139" s="432"/>
    </row>
    <row r="140" spans="1:19">
      <c r="A140" s="765">
        <v>3</v>
      </c>
      <c r="B140" s="766" t="s">
        <v>5858</v>
      </c>
      <c r="C140" s="762" t="s">
        <v>5871</v>
      </c>
      <c r="D140" s="762" t="s">
        <v>5871</v>
      </c>
      <c r="E140" s="762" t="s">
        <v>5871</v>
      </c>
      <c r="F140" s="762" t="s">
        <v>5870</v>
      </c>
      <c r="G140" s="762" t="s">
        <v>5870</v>
      </c>
      <c r="H140" s="762" t="s">
        <v>5870</v>
      </c>
      <c r="I140" s="762" t="s">
        <v>5870</v>
      </c>
      <c r="J140" s="762" t="s">
        <v>5870</v>
      </c>
      <c r="K140" s="762" t="s">
        <v>5870</v>
      </c>
      <c r="L140" s="762" t="s">
        <v>5870</v>
      </c>
      <c r="M140" s="762" t="s">
        <v>5870</v>
      </c>
      <c r="N140" s="762" t="s">
        <v>5870</v>
      </c>
      <c r="O140" s="432"/>
      <c r="P140" s="432"/>
      <c r="Q140" s="432"/>
      <c r="R140" s="432"/>
      <c r="S140" s="432"/>
    </row>
    <row r="141" spans="1:19">
      <c r="A141" s="765">
        <v>3</v>
      </c>
      <c r="B141" s="766" t="s">
        <v>5859</v>
      </c>
      <c r="C141" s="762" t="s">
        <v>5871</v>
      </c>
      <c r="D141" s="762" t="s">
        <v>5871</v>
      </c>
      <c r="E141" s="762" t="s">
        <v>5871</v>
      </c>
      <c r="F141" s="762" t="s">
        <v>5871</v>
      </c>
      <c r="G141" s="762" t="s">
        <v>5870</v>
      </c>
      <c r="H141" s="762" t="s">
        <v>5870</v>
      </c>
      <c r="I141" s="762" t="s">
        <v>5870</v>
      </c>
      <c r="J141" s="762" t="s">
        <v>5870</v>
      </c>
      <c r="K141" s="762" t="s">
        <v>5870</v>
      </c>
      <c r="L141" s="762" t="s">
        <v>5870</v>
      </c>
      <c r="M141" s="762" t="s">
        <v>5870</v>
      </c>
      <c r="N141" s="762" t="s">
        <v>5870</v>
      </c>
      <c r="O141" s="432"/>
      <c r="P141" s="432"/>
      <c r="Q141" s="432"/>
      <c r="R141" s="432"/>
      <c r="S141" s="432"/>
    </row>
    <row r="142" spans="1:19">
      <c r="A142" s="765">
        <v>3</v>
      </c>
      <c r="B142" s="766" t="s">
        <v>5860</v>
      </c>
      <c r="C142" s="762" t="s">
        <v>5871</v>
      </c>
      <c r="D142" s="762" t="s">
        <v>5871</v>
      </c>
      <c r="E142" s="762" t="s">
        <v>5871</v>
      </c>
      <c r="F142" s="762" t="s">
        <v>5871</v>
      </c>
      <c r="G142" s="762" t="s">
        <v>5871</v>
      </c>
      <c r="H142" s="762" t="s">
        <v>5870</v>
      </c>
      <c r="I142" s="762" t="s">
        <v>5870</v>
      </c>
      <c r="J142" s="762" t="s">
        <v>5870</v>
      </c>
      <c r="K142" s="762" t="s">
        <v>5870</v>
      </c>
      <c r="L142" s="762" t="s">
        <v>5870</v>
      </c>
      <c r="M142" s="762" t="s">
        <v>5870</v>
      </c>
      <c r="N142" s="762" t="s">
        <v>5870</v>
      </c>
      <c r="O142" s="432"/>
      <c r="P142" s="432"/>
      <c r="Q142" s="432"/>
      <c r="R142" s="432"/>
      <c r="S142" s="432"/>
    </row>
    <row r="143" spans="1:19">
      <c r="A143" s="765">
        <v>3</v>
      </c>
      <c r="B143" s="766" t="s">
        <v>5861</v>
      </c>
      <c r="C143" s="762" t="s">
        <v>5871</v>
      </c>
      <c r="D143" s="762" t="s">
        <v>5871</v>
      </c>
      <c r="E143" s="762" t="s">
        <v>5871</v>
      </c>
      <c r="F143" s="762" t="s">
        <v>5871</v>
      </c>
      <c r="G143" s="762" t="s">
        <v>5871</v>
      </c>
      <c r="H143" s="762" t="s">
        <v>5871</v>
      </c>
      <c r="I143" s="762" t="s">
        <v>5870</v>
      </c>
      <c r="J143" s="762" t="s">
        <v>5870</v>
      </c>
      <c r="K143" s="762" t="s">
        <v>5870</v>
      </c>
      <c r="L143" s="762" t="s">
        <v>5870</v>
      </c>
      <c r="M143" s="762" t="s">
        <v>5870</v>
      </c>
      <c r="N143" s="762" t="s">
        <v>5870</v>
      </c>
      <c r="O143" s="432"/>
      <c r="P143" s="432"/>
      <c r="Q143" s="432"/>
      <c r="R143" s="432"/>
      <c r="S143" s="432"/>
    </row>
    <row r="144" spans="1:19">
      <c r="A144" s="765">
        <v>3</v>
      </c>
      <c r="B144" s="766" t="s">
        <v>5862</v>
      </c>
      <c r="C144" s="762" t="s">
        <v>5871</v>
      </c>
      <c r="D144" s="762" t="s">
        <v>5871</v>
      </c>
      <c r="E144" s="762" t="s">
        <v>5871</v>
      </c>
      <c r="F144" s="762" t="s">
        <v>5871</v>
      </c>
      <c r="G144" s="762" t="s">
        <v>5871</v>
      </c>
      <c r="H144" s="762" t="s">
        <v>5871</v>
      </c>
      <c r="I144" s="762" t="s">
        <v>5871</v>
      </c>
      <c r="J144" s="762" t="s">
        <v>5870</v>
      </c>
      <c r="K144" s="762" t="s">
        <v>5870</v>
      </c>
      <c r="L144" s="762" t="s">
        <v>5870</v>
      </c>
      <c r="M144" s="762" t="s">
        <v>5870</v>
      </c>
      <c r="N144" s="762" t="s">
        <v>5870</v>
      </c>
      <c r="O144" s="432"/>
      <c r="P144" s="432"/>
      <c r="Q144" s="432"/>
      <c r="R144" s="432"/>
      <c r="S144" s="432"/>
    </row>
    <row r="145" spans="1:19">
      <c r="A145" s="765">
        <v>3</v>
      </c>
      <c r="B145" s="766" t="s">
        <v>5863</v>
      </c>
      <c r="C145" s="762" t="s">
        <v>5871</v>
      </c>
      <c r="D145" s="762" t="s">
        <v>5871</v>
      </c>
      <c r="E145" s="762" t="s">
        <v>5871</v>
      </c>
      <c r="F145" s="762" t="s">
        <v>5871</v>
      </c>
      <c r="G145" s="762" t="s">
        <v>5871</v>
      </c>
      <c r="H145" s="762" t="s">
        <v>5871</v>
      </c>
      <c r="I145" s="762" t="s">
        <v>5871</v>
      </c>
      <c r="J145" s="762" t="s">
        <v>5871</v>
      </c>
      <c r="K145" s="762" t="s">
        <v>5870</v>
      </c>
      <c r="L145" s="762" t="s">
        <v>5870</v>
      </c>
      <c r="M145" s="762" t="s">
        <v>5870</v>
      </c>
      <c r="N145" s="762" t="s">
        <v>5870</v>
      </c>
      <c r="O145" s="432"/>
      <c r="P145" s="432"/>
      <c r="Q145" s="432"/>
      <c r="R145" s="432"/>
      <c r="S145" s="432"/>
    </row>
    <row r="146" spans="1:19">
      <c r="A146" s="765">
        <v>3</v>
      </c>
      <c r="B146" s="766" t="s">
        <v>5864</v>
      </c>
      <c r="C146" s="762" t="s">
        <v>5871</v>
      </c>
      <c r="D146" s="762" t="s">
        <v>5871</v>
      </c>
      <c r="E146" s="762" t="s">
        <v>5871</v>
      </c>
      <c r="F146" s="762" t="s">
        <v>5871</v>
      </c>
      <c r="G146" s="762" t="s">
        <v>5871</v>
      </c>
      <c r="H146" s="762" t="s">
        <v>5871</v>
      </c>
      <c r="I146" s="762" t="s">
        <v>5871</v>
      </c>
      <c r="J146" s="762" t="s">
        <v>5871</v>
      </c>
      <c r="K146" s="762" t="s">
        <v>5871</v>
      </c>
      <c r="L146" s="762" t="s">
        <v>5870</v>
      </c>
      <c r="M146" s="762" t="s">
        <v>5870</v>
      </c>
      <c r="N146" s="762" t="s">
        <v>5870</v>
      </c>
      <c r="O146" s="432"/>
      <c r="P146" s="432"/>
      <c r="Q146" s="432"/>
      <c r="R146" s="432"/>
      <c r="S146" s="432"/>
    </row>
    <row r="147" spans="1:19">
      <c r="A147" s="765">
        <v>3</v>
      </c>
      <c r="B147" s="766" t="s">
        <v>5865</v>
      </c>
      <c r="C147" s="762" t="s">
        <v>5871</v>
      </c>
      <c r="D147" s="762" t="s">
        <v>5871</v>
      </c>
      <c r="E147" s="762" t="s">
        <v>5871</v>
      </c>
      <c r="F147" s="762" t="s">
        <v>5871</v>
      </c>
      <c r="G147" s="762" t="s">
        <v>5871</v>
      </c>
      <c r="H147" s="762" t="s">
        <v>5871</v>
      </c>
      <c r="I147" s="762" t="s">
        <v>5871</v>
      </c>
      <c r="J147" s="762" t="s">
        <v>5871</v>
      </c>
      <c r="K147" s="762" t="s">
        <v>5871</v>
      </c>
      <c r="L147" s="762" t="s">
        <v>5871</v>
      </c>
      <c r="M147" s="762" t="s">
        <v>5870</v>
      </c>
      <c r="N147" s="762" t="s">
        <v>5870</v>
      </c>
      <c r="O147" s="432"/>
      <c r="P147" s="432"/>
      <c r="Q147" s="432"/>
      <c r="R147" s="432"/>
      <c r="S147" s="432"/>
    </row>
    <row r="148" spans="1:19">
      <c r="A148" s="765">
        <v>3</v>
      </c>
      <c r="B148" s="766" t="s">
        <v>5866</v>
      </c>
      <c r="C148" s="762" t="s">
        <v>5871</v>
      </c>
      <c r="D148" s="762" t="s">
        <v>5871</v>
      </c>
      <c r="E148" s="762" t="s">
        <v>5871</v>
      </c>
      <c r="F148" s="762" t="s">
        <v>5871</v>
      </c>
      <c r="G148" s="762" t="s">
        <v>5871</v>
      </c>
      <c r="H148" s="762" t="s">
        <v>5871</v>
      </c>
      <c r="I148" s="762" t="s">
        <v>5871</v>
      </c>
      <c r="J148" s="762" t="s">
        <v>5871</v>
      </c>
      <c r="K148" s="762" t="s">
        <v>5871</v>
      </c>
      <c r="L148" s="762" t="s">
        <v>5871</v>
      </c>
      <c r="M148" s="762" t="s">
        <v>5871</v>
      </c>
      <c r="N148" s="762" t="s">
        <v>5870</v>
      </c>
      <c r="O148" s="432"/>
      <c r="P148" s="432"/>
      <c r="Q148" s="432"/>
      <c r="R148" s="432"/>
      <c r="S148" s="432"/>
    </row>
    <row r="149" spans="1:19">
      <c r="A149" s="763">
        <v>4</v>
      </c>
      <c r="B149" s="764" t="s">
        <v>5855</v>
      </c>
      <c r="C149" s="762" t="s">
        <v>5871</v>
      </c>
      <c r="D149" s="762" t="s">
        <v>5871</v>
      </c>
      <c r="E149" s="762" t="s">
        <v>5871</v>
      </c>
      <c r="F149" s="762" t="s">
        <v>5871</v>
      </c>
      <c r="G149" s="762" t="s">
        <v>5871</v>
      </c>
      <c r="H149" s="762" t="s">
        <v>5871</v>
      </c>
      <c r="I149" s="762" t="s">
        <v>5871</v>
      </c>
      <c r="J149" s="762" t="s">
        <v>5871</v>
      </c>
      <c r="K149" s="762" t="s">
        <v>5871</v>
      </c>
      <c r="L149" s="762" t="s">
        <v>5871</v>
      </c>
      <c r="M149" s="762" t="s">
        <v>5871</v>
      </c>
      <c r="N149" s="762" t="s">
        <v>5871</v>
      </c>
      <c r="O149" s="432"/>
      <c r="P149" s="432"/>
      <c r="Q149" s="432"/>
      <c r="R149" s="432"/>
      <c r="S149" s="432"/>
    </row>
    <row r="150" spans="1:19">
      <c r="A150" s="765">
        <v>4</v>
      </c>
      <c r="B150" s="766" t="s">
        <v>5856</v>
      </c>
      <c r="C150" s="762" t="s">
        <v>195</v>
      </c>
      <c r="D150" s="762" t="s">
        <v>5871</v>
      </c>
      <c r="E150" s="762" t="s">
        <v>5871</v>
      </c>
      <c r="F150" s="762" t="s">
        <v>5871</v>
      </c>
      <c r="G150" s="762" t="s">
        <v>5871</v>
      </c>
      <c r="H150" s="762" t="s">
        <v>5871</v>
      </c>
      <c r="I150" s="762" t="s">
        <v>5871</v>
      </c>
      <c r="J150" s="762" t="s">
        <v>5871</v>
      </c>
      <c r="K150" s="762" t="s">
        <v>5871</v>
      </c>
      <c r="L150" s="762" t="s">
        <v>5871</v>
      </c>
      <c r="M150" s="762" t="s">
        <v>5871</v>
      </c>
      <c r="N150" s="762" t="s">
        <v>5871</v>
      </c>
      <c r="O150" s="432"/>
      <c r="P150" s="432"/>
      <c r="Q150" s="432"/>
      <c r="R150" s="432"/>
      <c r="S150" s="432"/>
    </row>
    <row r="151" spans="1:19">
      <c r="A151" s="765">
        <v>4</v>
      </c>
      <c r="B151" s="766" t="s">
        <v>5857</v>
      </c>
      <c r="C151" s="762" t="s">
        <v>195</v>
      </c>
      <c r="D151" s="762" t="s">
        <v>195</v>
      </c>
      <c r="E151" s="762" t="s">
        <v>5871</v>
      </c>
      <c r="F151" s="762" t="s">
        <v>5871</v>
      </c>
      <c r="G151" s="762" t="s">
        <v>5871</v>
      </c>
      <c r="H151" s="762" t="s">
        <v>5871</v>
      </c>
      <c r="I151" s="762" t="s">
        <v>5871</v>
      </c>
      <c r="J151" s="762" t="s">
        <v>5871</v>
      </c>
      <c r="K151" s="762" t="s">
        <v>5871</v>
      </c>
      <c r="L151" s="762" t="s">
        <v>5871</v>
      </c>
      <c r="M151" s="762" t="s">
        <v>5871</v>
      </c>
      <c r="N151" s="762" t="s">
        <v>5871</v>
      </c>
      <c r="O151" s="432"/>
      <c r="P151" s="432"/>
      <c r="Q151" s="432"/>
      <c r="R151" s="432"/>
      <c r="S151" s="432"/>
    </row>
    <row r="152" spans="1:19">
      <c r="A152" s="765">
        <v>4</v>
      </c>
      <c r="B152" s="766" t="s">
        <v>5858</v>
      </c>
      <c r="C152" s="762" t="s">
        <v>195</v>
      </c>
      <c r="D152" s="762" t="s">
        <v>195</v>
      </c>
      <c r="E152" s="762" t="s">
        <v>195</v>
      </c>
      <c r="F152" s="762" t="s">
        <v>5871</v>
      </c>
      <c r="G152" s="762" t="s">
        <v>5871</v>
      </c>
      <c r="H152" s="762" t="s">
        <v>5871</v>
      </c>
      <c r="I152" s="762" t="s">
        <v>5871</v>
      </c>
      <c r="J152" s="762" t="s">
        <v>5871</v>
      </c>
      <c r="K152" s="762" t="s">
        <v>5871</v>
      </c>
      <c r="L152" s="762" t="s">
        <v>5871</v>
      </c>
      <c r="M152" s="762" t="s">
        <v>5871</v>
      </c>
      <c r="N152" s="762" t="s">
        <v>5871</v>
      </c>
      <c r="O152" s="432"/>
      <c r="P152" s="432"/>
      <c r="Q152" s="432"/>
      <c r="R152" s="432"/>
      <c r="S152" s="432"/>
    </row>
    <row r="153" spans="1:19">
      <c r="A153" s="765">
        <v>4</v>
      </c>
      <c r="B153" s="766" t="s">
        <v>5859</v>
      </c>
      <c r="C153" s="762" t="s">
        <v>195</v>
      </c>
      <c r="D153" s="762" t="s">
        <v>195</v>
      </c>
      <c r="E153" s="762" t="s">
        <v>195</v>
      </c>
      <c r="F153" s="762" t="s">
        <v>195</v>
      </c>
      <c r="G153" s="762" t="s">
        <v>5871</v>
      </c>
      <c r="H153" s="762" t="s">
        <v>5871</v>
      </c>
      <c r="I153" s="762" t="s">
        <v>5871</v>
      </c>
      <c r="J153" s="762" t="s">
        <v>5871</v>
      </c>
      <c r="K153" s="762" t="s">
        <v>5871</v>
      </c>
      <c r="L153" s="762" t="s">
        <v>5871</v>
      </c>
      <c r="M153" s="762" t="s">
        <v>5871</v>
      </c>
      <c r="N153" s="762" t="s">
        <v>5871</v>
      </c>
      <c r="O153" s="432"/>
      <c r="P153" s="432"/>
      <c r="Q153" s="432"/>
      <c r="R153" s="432"/>
      <c r="S153" s="432"/>
    </row>
    <row r="154" spans="1:19">
      <c r="A154" s="765">
        <v>4</v>
      </c>
      <c r="B154" s="766" t="s">
        <v>5860</v>
      </c>
      <c r="C154" s="762" t="s">
        <v>195</v>
      </c>
      <c r="D154" s="762" t="s">
        <v>195</v>
      </c>
      <c r="E154" s="762" t="s">
        <v>195</v>
      </c>
      <c r="F154" s="762" t="s">
        <v>195</v>
      </c>
      <c r="G154" s="762" t="s">
        <v>195</v>
      </c>
      <c r="H154" s="762" t="s">
        <v>5871</v>
      </c>
      <c r="I154" s="762" t="s">
        <v>5871</v>
      </c>
      <c r="J154" s="762" t="s">
        <v>5871</v>
      </c>
      <c r="K154" s="762" t="s">
        <v>5871</v>
      </c>
      <c r="L154" s="762" t="s">
        <v>5871</v>
      </c>
      <c r="M154" s="762" t="s">
        <v>5871</v>
      </c>
      <c r="N154" s="762" t="s">
        <v>5871</v>
      </c>
      <c r="O154" s="432"/>
      <c r="P154" s="432"/>
      <c r="Q154" s="432"/>
      <c r="R154" s="432"/>
      <c r="S154" s="432"/>
    </row>
    <row r="155" spans="1:19">
      <c r="A155" s="765">
        <v>4</v>
      </c>
      <c r="B155" s="766" t="s">
        <v>5861</v>
      </c>
      <c r="C155" s="762" t="s">
        <v>195</v>
      </c>
      <c r="D155" s="762" t="s">
        <v>195</v>
      </c>
      <c r="E155" s="762" t="s">
        <v>195</v>
      </c>
      <c r="F155" s="762" t="s">
        <v>195</v>
      </c>
      <c r="G155" s="762" t="s">
        <v>195</v>
      </c>
      <c r="H155" s="762" t="s">
        <v>195</v>
      </c>
      <c r="I155" s="762" t="s">
        <v>5871</v>
      </c>
      <c r="J155" s="762" t="s">
        <v>5871</v>
      </c>
      <c r="K155" s="762" t="s">
        <v>5871</v>
      </c>
      <c r="L155" s="762" t="s">
        <v>5871</v>
      </c>
      <c r="M155" s="762" t="s">
        <v>5871</v>
      </c>
      <c r="N155" s="762" t="s">
        <v>5871</v>
      </c>
      <c r="O155" s="432"/>
      <c r="P155" s="432"/>
      <c r="Q155" s="432"/>
      <c r="R155" s="432"/>
      <c r="S155" s="432"/>
    </row>
    <row r="156" spans="1:19">
      <c r="A156" s="765">
        <v>4</v>
      </c>
      <c r="B156" s="766" t="s">
        <v>5862</v>
      </c>
      <c r="C156" s="762" t="s">
        <v>195</v>
      </c>
      <c r="D156" s="762" t="s">
        <v>195</v>
      </c>
      <c r="E156" s="762" t="s">
        <v>195</v>
      </c>
      <c r="F156" s="762" t="s">
        <v>195</v>
      </c>
      <c r="G156" s="762" t="s">
        <v>195</v>
      </c>
      <c r="H156" s="762" t="s">
        <v>195</v>
      </c>
      <c r="I156" s="762" t="s">
        <v>195</v>
      </c>
      <c r="J156" s="762" t="s">
        <v>5871</v>
      </c>
      <c r="K156" s="762" t="s">
        <v>5871</v>
      </c>
      <c r="L156" s="762" t="s">
        <v>5871</v>
      </c>
      <c r="M156" s="762" t="s">
        <v>5871</v>
      </c>
      <c r="N156" s="762" t="s">
        <v>5871</v>
      </c>
      <c r="O156" s="432"/>
      <c r="P156" s="432"/>
      <c r="Q156" s="432"/>
      <c r="R156" s="432"/>
      <c r="S156" s="432"/>
    </row>
    <row r="157" spans="1:19">
      <c r="A157" s="765">
        <v>4</v>
      </c>
      <c r="B157" s="766" t="s">
        <v>5863</v>
      </c>
      <c r="C157" s="762" t="s">
        <v>195</v>
      </c>
      <c r="D157" s="762" t="s">
        <v>195</v>
      </c>
      <c r="E157" s="762" t="s">
        <v>195</v>
      </c>
      <c r="F157" s="762" t="s">
        <v>195</v>
      </c>
      <c r="G157" s="762" t="s">
        <v>195</v>
      </c>
      <c r="H157" s="762" t="s">
        <v>195</v>
      </c>
      <c r="I157" s="762" t="s">
        <v>195</v>
      </c>
      <c r="J157" s="762" t="s">
        <v>195</v>
      </c>
      <c r="K157" s="762" t="s">
        <v>5871</v>
      </c>
      <c r="L157" s="762" t="s">
        <v>5871</v>
      </c>
      <c r="M157" s="762" t="s">
        <v>5871</v>
      </c>
      <c r="N157" s="762" t="s">
        <v>5871</v>
      </c>
      <c r="O157" s="432"/>
      <c r="P157" s="432"/>
      <c r="Q157" s="432"/>
      <c r="R157" s="432"/>
      <c r="S157" s="432"/>
    </row>
    <row r="158" spans="1:19">
      <c r="A158" s="765">
        <v>4</v>
      </c>
      <c r="B158" s="766" t="s">
        <v>5864</v>
      </c>
      <c r="C158" s="762" t="s">
        <v>195</v>
      </c>
      <c r="D158" s="762" t="s">
        <v>195</v>
      </c>
      <c r="E158" s="762" t="s">
        <v>195</v>
      </c>
      <c r="F158" s="762" t="s">
        <v>195</v>
      </c>
      <c r="G158" s="762" t="s">
        <v>195</v>
      </c>
      <c r="H158" s="762" t="s">
        <v>195</v>
      </c>
      <c r="I158" s="762" t="s">
        <v>195</v>
      </c>
      <c r="J158" s="762" t="s">
        <v>195</v>
      </c>
      <c r="K158" s="762" t="s">
        <v>195</v>
      </c>
      <c r="L158" s="762" t="s">
        <v>5871</v>
      </c>
      <c r="M158" s="762" t="s">
        <v>5871</v>
      </c>
      <c r="N158" s="762" t="s">
        <v>5871</v>
      </c>
      <c r="O158" s="432"/>
      <c r="P158" s="432"/>
      <c r="Q158" s="432"/>
      <c r="R158" s="432"/>
      <c r="S158" s="432"/>
    </row>
    <row r="159" spans="1:19">
      <c r="A159" s="765">
        <v>4</v>
      </c>
      <c r="B159" s="766" t="s">
        <v>5865</v>
      </c>
      <c r="C159" s="762" t="s">
        <v>195</v>
      </c>
      <c r="D159" s="762" t="s">
        <v>195</v>
      </c>
      <c r="E159" s="762" t="s">
        <v>195</v>
      </c>
      <c r="F159" s="762" t="s">
        <v>195</v>
      </c>
      <c r="G159" s="762" t="s">
        <v>195</v>
      </c>
      <c r="H159" s="762" t="s">
        <v>195</v>
      </c>
      <c r="I159" s="762" t="s">
        <v>195</v>
      </c>
      <c r="J159" s="762" t="s">
        <v>195</v>
      </c>
      <c r="K159" s="762" t="s">
        <v>195</v>
      </c>
      <c r="L159" s="762" t="s">
        <v>195</v>
      </c>
      <c r="M159" s="762" t="s">
        <v>5871</v>
      </c>
      <c r="N159" s="762" t="s">
        <v>5871</v>
      </c>
      <c r="O159" s="432"/>
      <c r="P159" s="432"/>
      <c r="Q159" s="432"/>
      <c r="R159" s="432"/>
      <c r="S159" s="432"/>
    </row>
    <row r="160" spans="1:19">
      <c r="A160" s="765">
        <v>4</v>
      </c>
      <c r="B160" s="766" t="s">
        <v>5866</v>
      </c>
      <c r="C160" s="762" t="s">
        <v>195</v>
      </c>
      <c r="D160" s="762" t="s">
        <v>195</v>
      </c>
      <c r="E160" s="762" t="s">
        <v>195</v>
      </c>
      <c r="F160" s="762" t="s">
        <v>195</v>
      </c>
      <c r="G160" s="762" t="s">
        <v>195</v>
      </c>
      <c r="H160" s="762" t="s">
        <v>195</v>
      </c>
      <c r="I160" s="762" t="s">
        <v>195</v>
      </c>
      <c r="J160" s="762" t="s">
        <v>195</v>
      </c>
      <c r="K160" s="762" t="s">
        <v>195</v>
      </c>
      <c r="L160" s="762" t="s">
        <v>195</v>
      </c>
      <c r="M160" s="762" t="s">
        <v>195</v>
      </c>
      <c r="N160" s="762" t="s">
        <v>5871</v>
      </c>
      <c r="O160" s="432"/>
      <c r="P160" s="432"/>
      <c r="Q160" s="432"/>
      <c r="R160" s="432"/>
      <c r="S160" s="432"/>
    </row>
    <row r="161" spans="1:19">
      <c r="A161" s="765">
        <v>5</v>
      </c>
      <c r="B161" s="766" t="s">
        <v>5855</v>
      </c>
      <c r="C161" s="762" t="s">
        <v>195</v>
      </c>
      <c r="D161" s="762" t="s">
        <v>195</v>
      </c>
      <c r="E161" s="762" t="s">
        <v>195</v>
      </c>
      <c r="F161" s="762" t="s">
        <v>195</v>
      </c>
      <c r="G161" s="762" t="s">
        <v>195</v>
      </c>
      <c r="H161" s="762" t="s">
        <v>195</v>
      </c>
      <c r="I161" s="762" t="s">
        <v>195</v>
      </c>
      <c r="J161" s="762" t="s">
        <v>195</v>
      </c>
      <c r="K161" s="762" t="s">
        <v>195</v>
      </c>
      <c r="L161" s="762" t="s">
        <v>195</v>
      </c>
      <c r="M161" s="762" t="s">
        <v>195</v>
      </c>
      <c r="N161" s="762" t="s">
        <v>195</v>
      </c>
      <c r="O161" s="432"/>
      <c r="P161" s="432"/>
      <c r="Q161" s="432"/>
      <c r="R161" s="432"/>
      <c r="S161" s="432"/>
    </row>
    <row r="162" spans="1:19">
      <c r="A162" s="765">
        <v>5</v>
      </c>
      <c r="B162" s="766" t="s">
        <v>5856</v>
      </c>
      <c r="C162" s="762" t="s">
        <v>5872</v>
      </c>
      <c r="D162" s="762" t="s">
        <v>195</v>
      </c>
      <c r="E162" s="762" t="s">
        <v>195</v>
      </c>
      <c r="F162" s="762" t="s">
        <v>195</v>
      </c>
      <c r="G162" s="762" t="s">
        <v>195</v>
      </c>
      <c r="H162" s="762" t="s">
        <v>195</v>
      </c>
      <c r="I162" s="762" t="s">
        <v>195</v>
      </c>
      <c r="J162" s="762" t="s">
        <v>195</v>
      </c>
      <c r="K162" s="762" t="s">
        <v>195</v>
      </c>
      <c r="L162" s="762" t="s">
        <v>195</v>
      </c>
      <c r="M162" s="762" t="s">
        <v>195</v>
      </c>
      <c r="N162" s="762" t="s">
        <v>195</v>
      </c>
      <c r="O162" s="432"/>
      <c r="P162" s="432"/>
      <c r="Q162" s="432"/>
      <c r="R162" s="432"/>
      <c r="S162" s="432"/>
    </row>
    <row r="163" spans="1:19">
      <c r="A163" s="765">
        <v>5</v>
      </c>
      <c r="B163" s="766" t="s">
        <v>5857</v>
      </c>
      <c r="C163" s="762" t="s">
        <v>5872</v>
      </c>
      <c r="D163" s="762" t="s">
        <v>5872</v>
      </c>
      <c r="E163" s="762" t="s">
        <v>195</v>
      </c>
      <c r="F163" s="762" t="s">
        <v>195</v>
      </c>
      <c r="G163" s="762" t="s">
        <v>195</v>
      </c>
      <c r="H163" s="762" t="s">
        <v>195</v>
      </c>
      <c r="I163" s="762" t="s">
        <v>195</v>
      </c>
      <c r="J163" s="762" t="s">
        <v>195</v>
      </c>
      <c r="K163" s="762" t="s">
        <v>195</v>
      </c>
      <c r="L163" s="762" t="s">
        <v>195</v>
      </c>
      <c r="M163" s="762" t="s">
        <v>195</v>
      </c>
      <c r="N163" s="762" t="s">
        <v>195</v>
      </c>
      <c r="O163" s="432"/>
      <c r="P163" s="432"/>
      <c r="Q163" s="432"/>
      <c r="R163" s="432"/>
      <c r="S163" s="432"/>
    </row>
    <row r="164" spans="1:19">
      <c r="A164" s="765">
        <v>5</v>
      </c>
      <c r="B164" s="766" t="s">
        <v>5858</v>
      </c>
      <c r="C164" s="762" t="s">
        <v>5872</v>
      </c>
      <c r="D164" s="762" t="s">
        <v>5872</v>
      </c>
      <c r="E164" s="762" t="s">
        <v>5872</v>
      </c>
      <c r="F164" s="762" t="s">
        <v>195</v>
      </c>
      <c r="G164" s="762" t="s">
        <v>195</v>
      </c>
      <c r="H164" s="762" t="s">
        <v>195</v>
      </c>
      <c r="I164" s="762" t="s">
        <v>195</v>
      </c>
      <c r="J164" s="762" t="s">
        <v>195</v>
      </c>
      <c r="K164" s="762" t="s">
        <v>195</v>
      </c>
      <c r="L164" s="762" t="s">
        <v>195</v>
      </c>
      <c r="M164" s="762" t="s">
        <v>195</v>
      </c>
      <c r="N164" s="762" t="s">
        <v>195</v>
      </c>
      <c r="O164" s="432"/>
      <c r="P164" s="432"/>
      <c r="Q164" s="432"/>
      <c r="R164" s="432"/>
      <c r="S164" s="432"/>
    </row>
    <row r="165" spans="1:19">
      <c r="A165" s="765">
        <v>5</v>
      </c>
      <c r="B165" s="766" t="s">
        <v>5859</v>
      </c>
      <c r="C165" s="762" t="s">
        <v>5872</v>
      </c>
      <c r="D165" s="762" t="s">
        <v>5872</v>
      </c>
      <c r="E165" s="762" t="s">
        <v>5872</v>
      </c>
      <c r="F165" s="762" t="s">
        <v>5872</v>
      </c>
      <c r="G165" s="762" t="s">
        <v>195</v>
      </c>
      <c r="H165" s="762" t="s">
        <v>195</v>
      </c>
      <c r="I165" s="762" t="s">
        <v>195</v>
      </c>
      <c r="J165" s="762" t="s">
        <v>195</v>
      </c>
      <c r="K165" s="762" t="s">
        <v>195</v>
      </c>
      <c r="L165" s="762" t="s">
        <v>195</v>
      </c>
      <c r="M165" s="762" t="s">
        <v>195</v>
      </c>
      <c r="N165" s="762" t="s">
        <v>195</v>
      </c>
      <c r="O165" s="432"/>
      <c r="P165" s="432"/>
      <c r="Q165" s="432"/>
      <c r="R165" s="432"/>
      <c r="S165" s="432"/>
    </row>
    <row r="166" spans="1:19">
      <c r="A166" s="765">
        <v>5</v>
      </c>
      <c r="B166" s="766" t="s">
        <v>5860</v>
      </c>
      <c r="C166" s="762" t="s">
        <v>5872</v>
      </c>
      <c r="D166" s="762" t="s">
        <v>5872</v>
      </c>
      <c r="E166" s="762" t="s">
        <v>5872</v>
      </c>
      <c r="F166" s="762" t="s">
        <v>5872</v>
      </c>
      <c r="G166" s="762" t="s">
        <v>5872</v>
      </c>
      <c r="H166" s="762" t="s">
        <v>195</v>
      </c>
      <c r="I166" s="762" t="s">
        <v>195</v>
      </c>
      <c r="J166" s="762" t="s">
        <v>195</v>
      </c>
      <c r="K166" s="762" t="s">
        <v>195</v>
      </c>
      <c r="L166" s="762" t="s">
        <v>195</v>
      </c>
      <c r="M166" s="762" t="s">
        <v>195</v>
      </c>
      <c r="N166" s="762" t="s">
        <v>195</v>
      </c>
      <c r="O166" s="432"/>
      <c r="P166" s="432"/>
      <c r="Q166" s="432"/>
      <c r="R166" s="432"/>
      <c r="S166" s="432"/>
    </row>
    <row r="167" spans="1:19">
      <c r="A167" s="765">
        <v>5</v>
      </c>
      <c r="B167" s="766" t="s">
        <v>5861</v>
      </c>
      <c r="C167" s="762" t="s">
        <v>5872</v>
      </c>
      <c r="D167" s="762" t="s">
        <v>5872</v>
      </c>
      <c r="E167" s="762" t="s">
        <v>5872</v>
      </c>
      <c r="F167" s="762" t="s">
        <v>5872</v>
      </c>
      <c r="G167" s="762" t="s">
        <v>5872</v>
      </c>
      <c r="H167" s="762" t="s">
        <v>5872</v>
      </c>
      <c r="I167" s="762" t="s">
        <v>195</v>
      </c>
      <c r="J167" s="762" t="s">
        <v>195</v>
      </c>
      <c r="K167" s="762" t="s">
        <v>195</v>
      </c>
      <c r="L167" s="762" t="s">
        <v>195</v>
      </c>
      <c r="M167" s="762" t="s">
        <v>195</v>
      </c>
      <c r="N167" s="762" t="s">
        <v>195</v>
      </c>
      <c r="O167" s="432"/>
      <c r="P167" s="432"/>
      <c r="Q167" s="432"/>
      <c r="R167" s="432"/>
      <c r="S167" s="432"/>
    </row>
    <row r="168" spans="1:19">
      <c r="A168" s="765">
        <v>5</v>
      </c>
      <c r="B168" s="766" t="s">
        <v>5862</v>
      </c>
      <c r="C168" s="762" t="s">
        <v>5872</v>
      </c>
      <c r="D168" s="762" t="s">
        <v>5872</v>
      </c>
      <c r="E168" s="762" t="s">
        <v>5872</v>
      </c>
      <c r="F168" s="762" t="s">
        <v>5872</v>
      </c>
      <c r="G168" s="762" t="s">
        <v>5872</v>
      </c>
      <c r="H168" s="762" t="s">
        <v>5872</v>
      </c>
      <c r="I168" s="762" t="s">
        <v>5872</v>
      </c>
      <c r="J168" s="762" t="s">
        <v>195</v>
      </c>
      <c r="K168" s="762" t="s">
        <v>195</v>
      </c>
      <c r="L168" s="762" t="s">
        <v>195</v>
      </c>
      <c r="M168" s="762" t="s">
        <v>195</v>
      </c>
      <c r="N168" s="762" t="s">
        <v>195</v>
      </c>
      <c r="O168" s="432"/>
      <c r="P168" s="432"/>
      <c r="Q168" s="432"/>
      <c r="R168" s="432"/>
      <c r="S168" s="432"/>
    </row>
    <row r="169" spans="1:19">
      <c r="A169" s="765">
        <v>5</v>
      </c>
      <c r="B169" s="766" t="s">
        <v>5863</v>
      </c>
      <c r="C169" s="762" t="s">
        <v>5872</v>
      </c>
      <c r="D169" s="762" t="s">
        <v>5872</v>
      </c>
      <c r="E169" s="762" t="s">
        <v>5872</v>
      </c>
      <c r="F169" s="762" t="s">
        <v>5872</v>
      </c>
      <c r="G169" s="762" t="s">
        <v>5872</v>
      </c>
      <c r="H169" s="762" t="s">
        <v>5872</v>
      </c>
      <c r="I169" s="762" t="s">
        <v>5872</v>
      </c>
      <c r="J169" s="762" t="s">
        <v>5872</v>
      </c>
      <c r="K169" s="762" t="s">
        <v>195</v>
      </c>
      <c r="L169" s="762" t="s">
        <v>195</v>
      </c>
      <c r="M169" s="762" t="s">
        <v>195</v>
      </c>
      <c r="N169" s="762" t="s">
        <v>195</v>
      </c>
      <c r="O169" s="432"/>
      <c r="P169" s="432"/>
      <c r="Q169" s="432"/>
      <c r="R169" s="432"/>
      <c r="S169" s="432"/>
    </row>
    <row r="170" spans="1:19">
      <c r="A170" s="765">
        <v>5</v>
      </c>
      <c r="B170" s="766" t="s">
        <v>5864</v>
      </c>
      <c r="C170" s="762" t="s">
        <v>5872</v>
      </c>
      <c r="D170" s="762" t="s">
        <v>5872</v>
      </c>
      <c r="E170" s="762" t="s">
        <v>5872</v>
      </c>
      <c r="F170" s="762" t="s">
        <v>5872</v>
      </c>
      <c r="G170" s="762" t="s">
        <v>5872</v>
      </c>
      <c r="H170" s="762" t="s">
        <v>5872</v>
      </c>
      <c r="I170" s="762" t="s">
        <v>5872</v>
      </c>
      <c r="J170" s="762" t="s">
        <v>5872</v>
      </c>
      <c r="K170" s="762" t="s">
        <v>5872</v>
      </c>
      <c r="L170" s="762" t="s">
        <v>195</v>
      </c>
      <c r="M170" s="762" t="s">
        <v>195</v>
      </c>
      <c r="N170" s="762" t="s">
        <v>195</v>
      </c>
      <c r="O170" s="432"/>
      <c r="P170" s="432"/>
      <c r="Q170" s="432"/>
      <c r="R170" s="432"/>
      <c r="S170" s="432"/>
    </row>
    <row r="171" spans="1:19">
      <c r="A171" s="765">
        <v>5</v>
      </c>
      <c r="B171" s="766" t="s">
        <v>5865</v>
      </c>
      <c r="C171" s="762" t="s">
        <v>5872</v>
      </c>
      <c r="D171" s="762" t="s">
        <v>5872</v>
      </c>
      <c r="E171" s="762" t="s">
        <v>5872</v>
      </c>
      <c r="F171" s="762" t="s">
        <v>5872</v>
      </c>
      <c r="G171" s="762" t="s">
        <v>5872</v>
      </c>
      <c r="H171" s="762" t="s">
        <v>5872</v>
      </c>
      <c r="I171" s="762" t="s">
        <v>5872</v>
      </c>
      <c r="J171" s="762" t="s">
        <v>5872</v>
      </c>
      <c r="K171" s="762" t="s">
        <v>5872</v>
      </c>
      <c r="L171" s="762" t="s">
        <v>5872</v>
      </c>
      <c r="M171" s="762" t="s">
        <v>195</v>
      </c>
      <c r="N171" s="762" t="s">
        <v>195</v>
      </c>
      <c r="O171" s="432"/>
      <c r="P171" s="432"/>
      <c r="Q171" s="432"/>
      <c r="R171" s="432"/>
      <c r="S171" s="432"/>
    </row>
    <row r="172" spans="1:19">
      <c r="A172" s="765">
        <v>5</v>
      </c>
      <c r="B172" s="766" t="s">
        <v>5866</v>
      </c>
      <c r="C172" s="762" t="s">
        <v>5872</v>
      </c>
      <c r="D172" s="762" t="s">
        <v>5872</v>
      </c>
      <c r="E172" s="762" t="s">
        <v>5872</v>
      </c>
      <c r="F172" s="762" t="s">
        <v>5872</v>
      </c>
      <c r="G172" s="762" t="s">
        <v>5872</v>
      </c>
      <c r="H172" s="762" t="s">
        <v>5872</v>
      </c>
      <c r="I172" s="762" t="s">
        <v>5872</v>
      </c>
      <c r="J172" s="762" t="s">
        <v>5872</v>
      </c>
      <c r="K172" s="762" t="s">
        <v>5872</v>
      </c>
      <c r="L172" s="762" t="s">
        <v>5872</v>
      </c>
      <c r="M172" s="762" t="s">
        <v>5872</v>
      </c>
      <c r="N172" s="762" t="s">
        <v>195</v>
      </c>
      <c r="O172" s="432"/>
      <c r="P172" s="432"/>
      <c r="Q172" s="432"/>
      <c r="R172" s="432"/>
      <c r="S172" s="432"/>
    </row>
    <row r="173" spans="1:19">
      <c r="A173" s="765">
        <v>6</v>
      </c>
      <c r="B173" s="766" t="s">
        <v>5855</v>
      </c>
      <c r="C173" s="762" t="s">
        <v>5872</v>
      </c>
      <c r="D173" s="762" t="s">
        <v>5872</v>
      </c>
      <c r="E173" s="762" t="s">
        <v>5872</v>
      </c>
      <c r="F173" s="762" t="s">
        <v>5872</v>
      </c>
      <c r="G173" s="762" t="s">
        <v>5872</v>
      </c>
      <c r="H173" s="762" t="s">
        <v>5872</v>
      </c>
      <c r="I173" s="762" t="s">
        <v>5872</v>
      </c>
      <c r="J173" s="762" t="s">
        <v>5872</v>
      </c>
      <c r="K173" s="762" t="s">
        <v>5872</v>
      </c>
      <c r="L173" s="762" t="s">
        <v>5872</v>
      </c>
      <c r="M173" s="762" t="s">
        <v>5872</v>
      </c>
      <c r="N173" s="762" t="s">
        <v>5872</v>
      </c>
      <c r="O173" s="432"/>
      <c r="P173" s="432"/>
      <c r="Q173" s="432"/>
      <c r="R173" s="432"/>
      <c r="S173" s="432"/>
    </row>
    <row r="174" spans="1:19">
      <c r="A174" s="765">
        <v>6</v>
      </c>
      <c r="B174" s="766" t="s">
        <v>5856</v>
      </c>
      <c r="C174" s="762" t="s">
        <v>5873</v>
      </c>
      <c r="D174" s="762" t="s">
        <v>5872</v>
      </c>
      <c r="E174" s="762" t="s">
        <v>5872</v>
      </c>
      <c r="F174" s="762" t="s">
        <v>5872</v>
      </c>
      <c r="G174" s="762" t="s">
        <v>5872</v>
      </c>
      <c r="H174" s="762" t="s">
        <v>5872</v>
      </c>
      <c r="I174" s="762" t="s">
        <v>5872</v>
      </c>
      <c r="J174" s="762" t="s">
        <v>5872</v>
      </c>
      <c r="K174" s="762" t="s">
        <v>5872</v>
      </c>
      <c r="L174" s="762" t="s">
        <v>5872</v>
      </c>
      <c r="M174" s="762" t="s">
        <v>5872</v>
      </c>
      <c r="N174" s="762" t="s">
        <v>5872</v>
      </c>
      <c r="O174" s="432"/>
      <c r="P174" s="432"/>
      <c r="Q174" s="432"/>
      <c r="R174" s="432"/>
      <c r="S174" s="432"/>
    </row>
    <row r="175" spans="1:19">
      <c r="A175" s="765">
        <v>6</v>
      </c>
      <c r="B175" s="766" t="s">
        <v>5857</v>
      </c>
      <c r="C175" s="762" t="s">
        <v>5873</v>
      </c>
      <c r="D175" s="762" t="s">
        <v>5873</v>
      </c>
      <c r="E175" s="762" t="s">
        <v>5872</v>
      </c>
      <c r="F175" s="762" t="s">
        <v>5872</v>
      </c>
      <c r="G175" s="762" t="s">
        <v>5872</v>
      </c>
      <c r="H175" s="762" t="s">
        <v>5872</v>
      </c>
      <c r="I175" s="762" t="s">
        <v>5872</v>
      </c>
      <c r="J175" s="762" t="s">
        <v>5872</v>
      </c>
      <c r="K175" s="762" t="s">
        <v>5872</v>
      </c>
      <c r="L175" s="762" t="s">
        <v>5872</v>
      </c>
      <c r="M175" s="762" t="s">
        <v>5872</v>
      </c>
      <c r="N175" s="762" t="s">
        <v>5872</v>
      </c>
      <c r="O175" s="432"/>
      <c r="P175" s="432"/>
      <c r="Q175" s="432"/>
      <c r="R175" s="432"/>
      <c r="S175" s="432"/>
    </row>
    <row r="176" spans="1:19">
      <c r="A176" s="765">
        <v>6</v>
      </c>
      <c r="B176" s="766" t="s">
        <v>5858</v>
      </c>
      <c r="C176" s="762" t="s">
        <v>5873</v>
      </c>
      <c r="D176" s="762" t="s">
        <v>5873</v>
      </c>
      <c r="E176" s="762" t="s">
        <v>5873</v>
      </c>
      <c r="F176" s="762" t="s">
        <v>5872</v>
      </c>
      <c r="G176" s="762" t="s">
        <v>5872</v>
      </c>
      <c r="H176" s="762" t="s">
        <v>5872</v>
      </c>
      <c r="I176" s="762" t="s">
        <v>5872</v>
      </c>
      <c r="J176" s="762" t="s">
        <v>5872</v>
      </c>
      <c r="K176" s="762" t="s">
        <v>5872</v>
      </c>
      <c r="L176" s="762" t="s">
        <v>5872</v>
      </c>
      <c r="M176" s="762" t="s">
        <v>5872</v>
      </c>
      <c r="N176" s="762" t="s">
        <v>5872</v>
      </c>
      <c r="O176" s="432"/>
      <c r="P176" s="432"/>
      <c r="Q176" s="432"/>
      <c r="R176" s="432"/>
      <c r="S176" s="432"/>
    </row>
    <row r="177" spans="1:19">
      <c r="A177" s="765">
        <v>6</v>
      </c>
      <c r="B177" s="766" t="s">
        <v>5859</v>
      </c>
      <c r="C177" s="762" t="s">
        <v>5873</v>
      </c>
      <c r="D177" s="762" t="s">
        <v>5873</v>
      </c>
      <c r="E177" s="762" t="s">
        <v>5873</v>
      </c>
      <c r="F177" s="762" t="s">
        <v>5873</v>
      </c>
      <c r="G177" s="762" t="s">
        <v>5872</v>
      </c>
      <c r="H177" s="762" t="s">
        <v>5872</v>
      </c>
      <c r="I177" s="762" t="s">
        <v>5872</v>
      </c>
      <c r="J177" s="762" t="s">
        <v>5872</v>
      </c>
      <c r="K177" s="762" t="s">
        <v>5872</v>
      </c>
      <c r="L177" s="762" t="s">
        <v>5872</v>
      </c>
      <c r="M177" s="762" t="s">
        <v>5872</v>
      </c>
      <c r="N177" s="762" t="s">
        <v>5872</v>
      </c>
      <c r="O177" s="432"/>
      <c r="P177" s="432"/>
      <c r="Q177" s="432"/>
      <c r="R177" s="432"/>
      <c r="S177" s="432"/>
    </row>
    <row r="178" spans="1:19">
      <c r="A178" s="765">
        <v>6</v>
      </c>
      <c r="B178" s="766" t="s">
        <v>5860</v>
      </c>
      <c r="C178" s="762" t="s">
        <v>5873</v>
      </c>
      <c r="D178" s="762" t="s">
        <v>5873</v>
      </c>
      <c r="E178" s="762" t="s">
        <v>5873</v>
      </c>
      <c r="F178" s="762" t="s">
        <v>5873</v>
      </c>
      <c r="G178" s="762" t="s">
        <v>5873</v>
      </c>
      <c r="H178" s="762" t="s">
        <v>5872</v>
      </c>
      <c r="I178" s="762" t="s">
        <v>5872</v>
      </c>
      <c r="J178" s="762" t="s">
        <v>5872</v>
      </c>
      <c r="K178" s="762" t="s">
        <v>5872</v>
      </c>
      <c r="L178" s="762" t="s">
        <v>5872</v>
      </c>
      <c r="M178" s="762" t="s">
        <v>5872</v>
      </c>
      <c r="N178" s="762" t="s">
        <v>5872</v>
      </c>
      <c r="O178" s="432"/>
      <c r="P178" s="432"/>
      <c r="Q178" s="432"/>
      <c r="R178" s="432"/>
      <c r="S178" s="432"/>
    </row>
    <row r="179" spans="1:19">
      <c r="A179" s="765">
        <v>6</v>
      </c>
      <c r="B179" s="766" t="s">
        <v>5861</v>
      </c>
      <c r="C179" s="762" t="s">
        <v>5873</v>
      </c>
      <c r="D179" s="762" t="s">
        <v>5873</v>
      </c>
      <c r="E179" s="762" t="s">
        <v>5873</v>
      </c>
      <c r="F179" s="762" t="s">
        <v>5873</v>
      </c>
      <c r="G179" s="762" t="s">
        <v>5873</v>
      </c>
      <c r="H179" s="762" t="s">
        <v>5873</v>
      </c>
      <c r="I179" s="762" t="s">
        <v>5872</v>
      </c>
      <c r="J179" s="762" t="s">
        <v>5872</v>
      </c>
      <c r="K179" s="762" t="s">
        <v>5872</v>
      </c>
      <c r="L179" s="762" t="s">
        <v>5872</v>
      </c>
      <c r="M179" s="762" t="s">
        <v>5872</v>
      </c>
      <c r="N179" s="762" t="s">
        <v>5872</v>
      </c>
      <c r="O179" s="432"/>
      <c r="P179" s="432"/>
      <c r="Q179" s="432"/>
      <c r="R179" s="432"/>
      <c r="S179" s="432"/>
    </row>
    <row r="180" spans="1:19">
      <c r="A180" s="765">
        <v>6</v>
      </c>
      <c r="B180" s="766" t="s">
        <v>5862</v>
      </c>
      <c r="C180" s="762" t="s">
        <v>5873</v>
      </c>
      <c r="D180" s="762" t="s">
        <v>5873</v>
      </c>
      <c r="E180" s="762" t="s">
        <v>5873</v>
      </c>
      <c r="F180" s="762" t="s">
        <v>5873</v>
      </c>
      <c r="G180" s="762" t="s">
        <v>5873</v>
      </c>
      <c r="H180" s="762" t="s">
        <v>5873</v>
      </c>
      <c r="I180" s="762" t="s">
        <v>5873</v>
      </c>
      <c r="J180" s="762" t="s">
        <v>5872</v>
      </c>
      <c r="K180" s="762" t="s">
        <v>5872</v>
      </c>
      <c r="L180" s="762" t="s">
        <v>5872</v>
      </c>
      <c r="M180" s="762" t="s">
        <v>5872</v>
      </c>
      <c r="N180" s="762" t="s">
        <v>5872</v>
      </c>
      <c r="O180" s="432"/>
      <c r="P180" s="432"/>
      <c r="Q180" s="432"/>
      <c r="R180" s="432"/>
      <c r="S180" s="432"/>
    </row>
    <row r="181" spans="1:19">
      <c r="A181" s="765">
        <v>6</v>
      </c>
      <c r="B181" s="766" t="s">
        <v>5863</v>
      </c>
      <c r="C181" s="762" t="s">
        <v>5873</v>
      </c>
      <c r="D181" s="762" t="s">
        <v>5873</v>
      </c>
      <c r="E181" s="762" t="s">
        <v>5873</v>
      </c>
      <c r="F181" s="762" t="s">
        <v>5873</v>
      </c>
      <c r="G181" s="762" t="s">
        <v>5873</v>
      </c>
      <c r="H181" s="762" t="s">
        <v>5873</v>
      </c>
      <c r="I181" s="762" t="s">
        <v>5873</v>
      </c>
      <c r="J181" s="762" t="s">
        <v>5873</v>
      </c>
      <c r="K181" s="762" t="s">
        <v>5872</v>
      </c>
      <c r="L181" s="762" t="s">
        <v>5872</v>
      </c>
      <c r="M181" s="762" t="s">
        <v>5872</v>
      </c>
      <c r="N181" s="762" t="s">
        <v>5872</v>
      </c>
      <c r="O181" s="432"/>
      <c r="P181" s="432"/>
      <c r="Q181" s="432"/>
      <c r="R181" s="432"/>
      <c r="S181" s="432"/>
    </row>
    <row r="182" spans="1:19">
      <c r="A182" s="765">
        <v>6</v>
      </c>
      <c r="B182" s="766" t="s">
        <v>5864</v>
      </c>
      <c r="C182" s="762" t="s">
        <v>5873</v>
      </c>
      <c r="D182" s="762" t="s">
        <v>5873</v>
      </c>
      <c r="E182" s="762" t="s">
        <v>5873</v>
      </c>
      <c r="F182" s="762" t="s">
        <v>5873</v>
      </c>
      <c r="G182" s="762" t="s">
        <v>5873</v>
      </c>
      <c r="H182" s="762" t="s">
        <v>5873</v>
      </c>
      <c r="I182" s="762" t="s">
        <v>5873</v>
      </c>
      <c r="J182" s="762" t="s">
        <v>5873</v>
      </c>
      <c r="K182" s="762" t="s">
        <v>5873</v>
      </c>
      <c r="L182" s="762" t="s">
        <v>5872</v>
      </c>
      <c r="M182" s="762" t="s">
        <v>5872</v>
      </c>
      <c r="N182" s="762" t="s">
        <v>5872</v>
      </c>
      <c r="O182" s="432"/>
      <c r="P182" s="432"/>
      <c r="Q182" s="432"/>
      <c r="R182" s="432"/>
      <c r="S182" s="432"/>
    </row>
    <row r="183" spans="1:19">
      <c r="A183" s="765">
        <v>6</v>
      </c>
      <c r="B183" s="766" t="s">
        <v>5865</v>
      </c>
      <c r="C183" s="762" t="s">
        <v>5873</v>
      </c>
      <c r="D183" s="762" t="s">
        <v>5873</v>
      </c>
      <c r="E183" s="762" t="s">
        <v>5873</v>
      </c>
      <c r="F183" s="762" t="s">
        <v>5873</v>
      </c>
      <c r="G183" s="762" t="s">
        <v>5873</v>
      </c>
      <c r="H183" s="762" t="s">
        <v>5873</v>
      </c>
      <c r="I183" s="762" t="s">
        <v>5873</v>
      </c>
      <c r="J183" s="762" t="s">
        <v>5873</v>
      </c>
      <c r="K183" s="762" t="s">
        <v>5873</v>
      </c>
      <c r="L183" s="762" t="s">
        <v>5873</v>
      </c>
      <c r="M183" s="762" t="s">
        <v>5872</v>
      </c>
      <c r="N183" s="762" t="s">
        <v>5872</v>
      </c>
      <c r="O183" s="432"/>
      <c r="P183" s="432"/>
      <c r="Q183" s="432"/>
      <c r="R183" s="432"/>
      <c r="S183" s="432"/>
    </row>
    <row r="184" spans="1:19">
      <c r="A184" s="765">
        <v>6</v>
      </c>
      <c r="B184" s="766" t="s">
        <v>5866</v>
      </c>
      <c r="C184" s="762" t="s">
        <v>5873</v>
      </c>
      <c r="D184" s="762" t="s">
        <v>5873</v>
      </c>
      <c r="E184" s="762" t="s">
        <v>5873</v>
      </c>
      <c r="F184" s="762" t="s">
        <v>5873</v>
      </c>
      <c r="G184" s="762" t="s">
        <v>5873</v>
      </c>
      <c r="H184" s="762" t="s">
        <v>5873</v>
      </c>
      <c r="I184" s="762" t="s">
        <v>5873</v>
      </c>
      <c r="J184" s="762" t="s">
        <v>5873</v>
      </c>
      <c r="K184" s="762" t="s">
        <v>5873</v>
      </c>
      <c r="L184" s="762" t="s">
        <v>5873</v>
      </c>
      <c r="M184" s="762" t="s">
        <v>5873</v>
      </c>
      <c r="N184" s="762" t="s">
        <v>5872</v>
      </c>
      <c r="O184" s="432"/>
      <c r="P184" s="432"/>
      <c r="Q184" s="432"/>
      <c r="R184" s="432"/>
      <c r="S184" s="432"/>
    </row>
    <row r="185" spans="1:19">
      <c r="A185" s="765">
        <v>7</v>
      </c>
      <c r="B185" s="764" t="s">
        <v>5855</v>
      </c>
      <c r="C185" s="762" t="s">
        <v>5873</v>
      </c>
      <c r="D185" s="762" t="s">
        <v>5873</v>
      </c>
      <c r="E185" s="762" t="s">
        <v>5873</v>
      </c>
      <c r="F185" s="762" t="s">
        <v>5873</v>
      </c>
      <c r="G185" s="762" t="s">
        <v>5873</v>
      </c>
      <c r="H185" s="762" t="s">
        <v>5873</v>
      </c>
      <c r="I185" s="762" t="s">
        <v>5873</v>
      </c>
      <c r="J185" s="762" t="s">
        <v>5873</v>
      </c>
      <c r="K185" s="762" t="s">
        <v>5873</v>
      </c>
      <c r="L185" s="762" t="s">
        <v>5873</v>
      </c>
      <c r="M185" s="762" t="s">
        <v>5873</v>
      </c>
      <c r="N185" s="762" t="s">
        <v>5873</v>
      </c>
      <c r="O185" s="432"/>
      <c r="P185" s="432"/>
      <c r="Q185" s="432"/>
      <c r="R185" s="432"/>
      <c r="S185" s="432"/>
    </row>
    <row r="186" spans="1:19">
      <c r="A186" s="762">
        <v>7</v>
      </c>
      <c r="B186" s="766" t="s">
        <v>5856</v>
      </c>
      <c r="C186" s="762" t="s">
        <v>5874</v>
      </c>
      <c r="D186" s="762" t="s">
        <v>5873</v>
      </c>
      <c r="E186" s="762" t="s">
        <v>5873</v>
      </c>
      <c r="F186" s="762" t="s">
        <v>5873</v>
      </c>
      <c r="G186" s="762" t="s">
        <v>5873</v>
      </c>
      <c r="H186" s="762" t="s">
        <v>5873</v>
      </c>
      <c r="I186" s="762" t="s">
        <v>5873</v>
      </c>
      <c r="J186" s="762" t="s">
        <v>5873</v>
      </c>
      <c r="K186" s="762" t="s">
        <v>5873</v>
      </c>
      <c r="L186" s="762" t="s">
        <v>5873</v>
      </c>
      <c r="M186" s="762" t="s">
        <v>5873</v>
      </c>
      <c r="N186" s="762" t="s">
        <v>5873</v>
      </c>
      <c r="O186" s="432"/>
      <c r="P186" s="432"/>
      <c r="Q186" s="432"/>
      <c r="R186" s="432"/>
      <c r="S186" s="432"/>
    </row>
    <row r="187" spans="1:19">
      <c r="A187" s="762">
        <v>7</v>
      </c>
      <c r="B187" s="766" t="s">
        <v>5857</v>
      </c>
      <c r="C187" s="762" t="s">
        <v>5874</v>
      </c>
      <c r="D187" s="762" t="s">
        <v>5874</v>
      </c>
      <c r="E187" s="762" t="s">
        <v>5873</v>
      </c>
      <c r="F187" s="762" t="s">
        <v>5873</v>
      </c>
      <c r="G187" s="762" t="s">
        <v>5873</v>
      </c>
      <c r="H187" s="762" t="s">
        <v>5873</v>
      </c>
      <c r="I187" s="762" t="s">
        <v>5873</v>
      </c>
      <c r="J187" s="762" t="s">
        <v>5873</v>
      </c>
      <c r="K187" s="762" t="s">
        <v>5873</v>
      </c>
      <c r="L187" s="762" t="s">
        <v>5873</v>
      </c>
      <c r="M187" s="762" t="s">
        <v>5873</v>
      </c>
      <c r="N187" s="762" t="s">
        <v>5873</v>
      </c>
      <c r="O187" s="432"/>
      <c r="P187" s="432"/>
      <c r="Q187" s="432"/>
      <c r="R187" s="432"/>
      <c r="S187" s="432"/>
    </row>
    <row r="188" spans="1:19">
      <c r="A188" s="762">
        <v>7</v>
      </c>
      <c r="B188" s="766" t="s">
        <v>5858</v>
      </c>
      <c r="C188" s="762" t="s">
        <v>5874</v>
      </c>
      <c r="D188" s="762" t="s">
        <v>5874</v>
      </c>
      <c r="E188" s="762" t="s">
        <v>5874</v>
      </c>
      <c r="F188" s="762" t="s">
        <v>5873</v>
      </c>
      <c r="G188" s="762" t="s">
        <v>5873</v>
      </c>
      <c r="H188" s="762" t="s">
        <v>5873</v>
      </c>
      <c r="I188" s="762" t="s">
        <v>5873</v>
      </c>
      <c r="J188" s="762" t="s">
        <v>5873</v>
      </c>
      <c r="K188" s="762" t="s">
        <v>5873</v>
      </c>
      <c r="L188" s="762" t="s">
        <v>5873</v>
      </c>
      <c r="M188" s="762" t="s">
        <v>5873</v>
      </c>
      <c r="N188" s="762" t="s">
        <v>5873</v>
      </c>
      <c r="O188" s="432"/>
      <c r="P188" s="432"/>
      <c r="Q188" s="432"/>
      <c r="R188" s="432"/>
      <c r="S188" s="432"/>
    </row>
    <row r="189" spans="1:19">
      <c r="A189" s="762">
        <v>7</v>
      </c>
      <c r="B189" s="766" t="s">
        <v>5859</v>
      </c>
      <c r="C189" s="762" t="s">
        <v>5874</v>
      </c>
      <c r="D189" s="762" t="s">
        <v>5874</v>
      </c>
      <c r="E189" s="762" t="s">
        <v>5874</v>
      </c>
      <c r="F189" s="762" t="s">
        <v>5874</v>
      </c>
      <c r="G189" s="762" t="s">
        <v>5873</v>
      </c>
      <c r="H189" s="762" t="s">
        <v>5873</v>
      </c>
      <c r="I189" s="762" t="s">
        <v>5873</v>
      </c>
      <c r="J189" s="762" t="s">
        <v>5873</v>
      </c>
      <c r="K189" s="762" t="s">
        <v>5873</v>
      </c>
      <c r="L189" s="762" t="s">
        <v>5873</v>
      </c>
      <c r="M189" s="762" t="s">
        <v>5873</v>
      </c>
      <c r="N189" s="762" t="s">
        <v>5873</v>
      </c>
      <c r="O189" s="432"/>
      <c r="P189" s="432"/>
      <c r="Q189" s="432"/>
      <c r="R189" s="432"/>
      <c r="S189" s="432"/>
    </row>
    <row r="190" spans="1:19">
      <c r="A190" s="762">
        <v>7</v>
      </c>
      <c r="B190" s="766" t="s">
        <v>5860</v>
      </c>
      <c r="C190" s="762" t="s">
        <v>5874</v>
      </c>
      <c r="D190" s="762" t="s">
        <v>5874</v>
      </c>
      <c r="E190" s="762" t="s">
        <v>5874</v>
      </c>
      <c r="F190" s="762" t="s">
        <v>5874</v>
      </c>
      <c r="G190" s="762" t="s">
        <v>5874</v>
      </c>
      <c r="H190" s="762" t="s">
        <v>5873</v>
      </c>
      <c r="I190" s="762" t="s">
        <v>5873</v>
      </c>
      <c r="J190" s="762" t="s">
        <v>5873</v>
      </c>
      <c r="K190" s="762" t="s">
        <v>5873</v>
      </c>
      <c r="L190" s="762" t="s">
        <v>5873</v>
      </c>
      <c r="M190" s="762" t="s">
        <v>5873</v>
      </c>
      <c r="N190" s="762" t="s">
        <v>5873</v>
      </c>
      <c r="O190" s="432"/>
      <c r="P190" s="432"/>
      <c r="Q190" s="432"/>
      <c r="R190" s="432"/>
      <c r="S190" s="432"/>
    </row>
    <row r="191" spans="1:19">
      <c r="A191" s="762">
        <v>7</v>
      </c>
      <c r="B191" s="766" t="s">
        <v>5861</v>
      </c>
      <c r="C191" s="762" t="s">
        <v>5874</v>
      </c>
      <c r="D191" s="762" t="s">
        <v>5874</v>
      </c>
      <c r="E191" s="762" t="s">
        <v>5874</v>
      </c>
      <c r="F191" s="762" t="s">
        <v>5874</v>
      </c>
      <c r="G191" s="762" t="s">
        <v>5874</v>
      </c>
      <c r="H191" s="762" t="s">
        <v>5874</v>
      </c>
      <c r="I191" s="762" t="s">
        <v>5873</v>
      </c>
      <c r="J191" s="762" t="s">
        <v>5873</v>
      </c>
      <c r="K191" s="762" t="s">
        <v>5873</v>
      </c>
      <c r="L191" s="762" t="s">
        <v>5873</v>
      </c>
      <c r="M191" s="762" t="s">
        <v>5873</v>
      </c>
      <c r="N191" s="762" t="s">
        <v>5873</v>
      </c>
      <c r="O191" s="432"/>
      <c r="P191" s="432"/>
      <c r="Q191" s="432"/>
      <c r="R191" s="432"/>
      <c r="S191" s="432"/>
    </row>
    <row r="192" spans="1:19">
      <c r="A192" s="762">
        <v>7</v>
      </c>
      <c r="B192" s="766" t="s">
        <v>5862</v>
      </c>
      <c r="C192" s="762" t="s">
        <v>5874</v>
      </c>
      <c r="D192" s="762" t="s">
        <v>5874</v>
      </c>
      <c r="E192" s="762" t="s">
        <v>5874</v>
      </c>
      <c r="F192" s="762" t="s">
        <v>5874</v>
      </c>
      <c r="G192" s="762" t="s">
        <v>5874</v>
      </c>
      <c r="H192" s="762" t="s">
        <v>5874</v>
      </c>
      <c r="I192" s="762" t="s">
        <v>5874</v>
      </c>
      <c r="J192" s="762" t="s">
        <v>5873</v>
      </c>
      <c r="K192" s="762" t="s">
        <v>5873</v>
      </c>
      <c r="L192" s="762" t="s">
        <v>5873</v>
      </c>
      <c r="M192" s="762" t="s">
        <v>5873</v>
      </c>
      <c r="N192" s="762" t="s">
        <v>5873</v>
      </c>
      <c r="O192" s="432"/>
      <c r="P192" s="432"/>
      <c r="Q192" s="432"/>
      <c r="R192" s="432"/>
      <c r="S192" s="432"/>
    </row>
    <row r="193" spans="1:19">
      <c r="A193" s="762">
        <v>7</v>
      </c>
      <c r="B193" s="766" t="s">
        <v>5863</v>
      </c>
      <c r="C193" s="762" t="s">
        <v>5874</v>
      </c>
      <c r="D193" s="762" t="s">
        <v>5874</v>
      </c>
      <c r="E193" s="762" t="s">
        <v>5874</v>
      </c>
      <c r="F193" s="762" t="s">
        <v>5874</v>
      </c>
      <c r="G193" s="762" t="s">
        <v>5874</v>
      </c>
      <c r="H193" s="762" t="s">
        <v>5874</v>
      </c>
      <c r="I193" s="762" t="s">
        <v>5874</v>
      </c>
      <c r="J193" s="762" t="s">
        <v>5874</v>
      </c>
      <c r="K193" s="762" t="s">
        <v>5873</v>
      </c>
      <c r="L193" s="762" t="s">
        <v>5873</v>
      </c>
      <c r="M193" s="762" t="s">
        <v>5873</v>
      </c>
      <c r="N193" s="762" t="s">
        <v>5873</v>
      </c>
      <c r="O193" s="432"/>
      <c r="P193" s="432"/>
      <c r="Q193" s="432"/>
      <c r="R193" s="432"/>
      <c r="S193" s="432"/>
    </row>
    <row r="194" spans="1:19">
      <c r="A194" s="762">
        <v>7</v>
      </c>
      <c r="B194" s="766" t="s">
        <v>5864</v>
      </c>
      <c r="C194" s="762" t="s">
        <v>5874</v>
      </c>
      <c r="D194" s="762" t="s">
        <v>5874</v>
      </c>
      <c r="E194" s="762" t="s">
        <v>5874</v>
      </c>
      <c r="F194" s="762" t="s">
        <v>5874</v>
      </c>
      <c r="G194" s="762" t="s">
        <v>5874</v>
      </c>
      <c r="H194" s="762" t="s">
        <v>5874</v>
      </c>
      <c r="I194" s="762" t="s">
        <v>5874</v>
      </c>
      <c r="J194" s="762" t="s">
        <v>5874</v>
      </c>
      <c r="K194" s="762" t="s">
        <v>5874</v>
      </c>
      <c r="L194" s="762" t="s">
        <v>5873</v>
      </c>
      <c r="M194" s="762" t="s">
        <v>5873</v>
      </c>
      <c r="N194" s="762" t="s">
        <v>5873</v>
      </c>
      <c r="O194" s="432"/>
      <c r="P194" s="432"/>
      <c r="Q194" s="432"/>
      <c r="R194" s="432"/>
      <c r="S194" s="432"/>
    </row>
    <row r="195" spans="1:19">
      <c r="A195" s="762">
        <v>7</v>
      </c>
      <c r="B195" s="766" t="s">
        <v>5865</v>
      </c>
      <c r="C195" s="762" t="s">
        <v>5874</v>
      </c>
      <c r="D195" s="762" t="s">
        <v>5874</v>
      </c>
      <c r="E195" s="762" t="s">
        <v>5874</v>
      </c>
      <c r="F195" s="762" t="s">
        <v>5874</v>
      </c>
      <c r="G195" s="762" t="s">
        <v>5874</v>
      </c>
      <c r="H195" s="762" t="s">
        <v>5874</v>
      </c>
      <c r="I195" s="762" t="s">
        <v>5874</v>
      </c>
      <c r="J195" s="762" t="s">
        <v>5874</v>
      </c>
      <c r="K195" s="762" t="s">
        <v>5874</v>
      </c>
      <c r="L195" s="762" t="s">
        <v>5874</v>
      </c>
      <c r="M195" s="762" t="s">
        <v>5873</v>
      </c>
      <c r="N195" s="762" t="s">
        <v>5873</v>
      </c>
      <c r="O195" s="432"/>
      <c r="P195" s="432"/>
      <c r="Q195" s="432"/>
      <c r="R195" s="432"/>
      <c r="S195" s="432"/>
    </row>
    <row r="196" spans="1:19">
      <c r="A196" s="762">
        <v>7</v>
      </c>
      <c r="B196" s="766" t="s">
        <v>5866</v>
      </c>
      <c r="C196" s="762" t="s">
        <v>5874</v>
      </c>
      <c r="D196" s="762" t="s">
        <v>5874</v>
      </c>
      <c r="E196" s="762" t="s">
        <v>5874</v>
      </c>
      <c r="F196" s="762" t="s">
        <v>5874</v>
      </c>
      <c r="G196" s="762" t="s">
        <v>5874</v>
      </c>
      <c r="H196" s="762" t="s">
        <v>5874</v>
      </c>
      <c r="I196" s="762" t="s">
        <v>5874</v>
      </c>
      <c r="J196" s="762" t="s">
        <v>5874</v>
      </c>
      <c r="K196" s="762" t="s">
        <v>5874</v>
      </c>
      <c r="L196" s="762" t="s">
        <v>5874</v>
      </c>
      <c r="M196" s="762" t="s">
        <v>5874</v>
      </c>
      <c r="N196" s="762" t="s">
        <v>5873</v>
      </c>
      <c r="O196" s="432"/>
      <c r="P196" s="432"/>
      <c r="Q196" s="432"/>
      <c r="R196" s="432"/>
      <c r="S196" s="432"/>
    </row>
    <row r="197" spans="1:19">
      <c r="A197" s="762">
        <v>8</v>
      </c>
      <c r="B197" s="764" t="s">
        <v>5855</v>
      </c>
      <c r="C197" s="762" t="s">
        <v>5874</v>
      </c>
      <c r="D197" s="762" t="s">
        <v>5874</v>
      </c>
      <c r="E197" s="762" t="s">
        <v>5874</v>
      </c>
      <c r="F197" s="762" t="s">
        <v>5874</v>
      </c>
      <c r="G197" s="762" t="s">
        <v>5874</v>
      </c>
      <c r="H197" s="762" t="s">
        <v>5874</v>
      </c>
      <c r="I197" s="762" t="s">
        <v>5874</v>
      </c>
      <c r="J197" s="762" t="s">
        <v>5874</v>
      </c>
      <c r="K197" s="762" t="s">
        <v>5874</v>
      </c>
      <c r="L197" s="762" t="s">
        <v>5874</v>
      </c>
      <c r="M197" s="762" t="s">
        <v>5874</v>
      </c>
      <c r="N197" s="762" t="s">
        <v>5874</v>
      </c>
      <c r="O197" s="432"/>
      <c r="P197" s="432"/>
      <c r="Q197" s="432"/>
      <c r="R197" s="432"/>
      <c r="S197" s="432"/>
    </row>
    <row r="198" spans="1:19">
      <c r="A198" s="762">
        <v>8</v>
      </c>
      <c r="B198" s="766" t="s">
        <v>5856</v>
      </c>
      <c r="C198" s="762" t="s">
        <v>5875</v>
      </c>
      <c r="D198" s="762" t="s">
        <v>5874</v>
      </c>
      <c r="E198" s="762" t="s">
        <v>5874</v>
      </c>
      <c r="F198" s="762" t="s">
        <v>5874</v>
      </c>
      <c r="G198" s="762" t="s">
        <v>5874</v>
      </c>
      <c r="H198" s="762" t="s">
        <v>5874</v>
      </c>
      <c r="I198" s="762" t="s">
        <v>5874</v>
      </c>
      <c r="J198" s="762" t="s">
        <v>5874</v>
      </c>
      <c r="K198" s="762" t="s">
        <v>5874</v>
      </c>
      <c r="L198" s="762" t="s">
        <v>5874</v>
      </c>
      <c r="M198" s="762" t="s">
        <v>5874</v>
      </c>
      <c r="N198" s="762" t="s">
        <v>5874</v>
      </c>
      <c r="O198" s="432"/>
      <c r="P198" s="432"/>
      <c r="Q198" s="432"/>
      <c r="R198" s="432"/>
      <c r="S198" s="432"/>
    </row>
    <row r="199" spans="1:19">
      <c r="A199" s="762">
        <v>8</v>
      </c>
      <c r="B199" s="766" t="s">
        <v>5857</v>
      </c>
      <c r="C199" s="762" t="s">
        <v>5875</v>
      </c>
      <c r="D199" s="762" t="s">
        <v>5875</v>
      </c>
      <c r="E199" s="762" t="s">
        <v>5874</v>
      </c>
      <c r="F199" s="762" t="s">
        <v>5874</v>
      </c>
      <c r="G199" s="762" t="s">
        <v>5874</v>
      </c>
      <c r="H199" s="762" t="s">
        <v>5874</v>
      </c>
      <c r="I199" s="762" t="s">
        <v>5874</v>
      </c>
      <c r="J199" s="762" t="s">
        <v>5874</v>
      </c>
      <c r="K199" s="762" t="s">
        <v>5874</v>
      </c>
      <c r="L199" s="762" t="s">
        <v>5874</v>
      </c>
      <c r="M199" s="762" t="s">
        <v>5874</v>
      </c>
      <c r="N199" s="762" t="s">
        <v>5874</v>
      </c>
      <c r="O199" s="432"/>
      <c r="P199" s="432"/>
      <c r="Q199" s="432"/>
      <c r="R199" s="432"/>
      <c r="S199" s="432"/>
    </row>
    <row r="200" spans="1:19">
      <c r="A200" s="762">
        <v>8</v>
      </c>
      <c r="B200" s="766" t="s">
        <v>5858</v>
      </c>
      <c r="C200" s="762" t="s">
        <v>5875</v>
      </c>
      <c r="D200" s="762" t="s">
        <v>5875</v>
      </c>
      <c r="E200" s="762" t="s">
        <v>5875</v>
      </c>
      <c r="F200" s="762" t="s">
        <v>5874</v>
      </c>
      <c r="G200" s="762" t="s">
        <v>5874</v>
      </c>
      <c r="H200" s="762" t="s">
        <v>5874</v>
      </c>
      <c r="I200" s="762" t="s">
        <v>5874</v>
      </c>
      <c r="J200" s="762" t="s">
        <v>5874</v>
      </c>
      <c r="K200" s="762" t="s">
        <v>5874</v>
      </c>
      <c r="L200" s="762" t="s">
        <v>5874</v>
      </c>
      <c r="M200" s="762" t="s">
        <v>5874</v>
      </c>
      <c r="N200" s="762" t="s">
        <v>5874</v>
      </c>
      <c r="O200" s="432"/>
      <c r="P200" s="432"/>
      <c r="Q200" s="432"/>
      <c r="R200" s="432"/>
      <c r="S200" s="432"/>
    </row>
    <row r="201" spans="1:19">
      <c r="A201" s="762">
        <v>8</v>
      </c>
      <c r="B201" s="766" t="s">
        <v>5859</v>
      </c>
      <c r="C201" s="762" t="s">
        <v>5875</v>
      </c>
      <c r="D201" s="762" t="s">
        <v>5875</v>
      </c>
      <c r="E201" s="762" t="s">
        <v>5875</v>
      </c>
      <c r="F201" s="762" t="s">
        <v>5875</v>
      </c>
      <c r="G201" s="762" t="s">
        <v>5874</v>
      </c>
      <c r="H201" s="762" t="s">
        <v>5874</v>
      </c>
      <c r="I201" s="762" t="s">
        <v>5874</v>
      </c>
      <c r="J201" s="762" t="s">
        <v>5874</v>
      </c>
      <c r="K201" s="762" t="s">
        <v>5874</v>
      </c>
      <c r="L201" s="762" t="s">
        <v>5874</v>
      </c>
      <c r="M201" s="762" t="s">
        <v>5874</v>
      </c>
      <c r="N201" s="762" t="s">
        <v>5874</v>
      </c>
      <c r="O201" s="432"/>
      <c r="P201" s="432"/>
      <c r="Q201" s="432"/>
      <c r="R201" s="432"/>
      <c r="S201" s="432"/>
    </row>
    <row r="202" spans="1:19">
      <c r="A202" s="762">
        <v>8</v>
      </c>
      <c r="B202" s="766" t="s">
        <v>5860</v>
      </c>
      <c r="C202" s="762" t="s">
        <v>5875</v>
      </c>
      <c r="D202" s="762" t="s">
        <v>5875</v>
      </c>
      <c r="E202" s="762" t="s">
        <v>5875</v>
      </c>
      <c r="F202" s="762" t="s">
        <v>5875</v>
      </c>
      <c r="G202" s="762" t="s">
        <v>5875</v>
      </c>
      <c r="H202" s="762" t="s">
        <v>5874</v>
      </c>
      <c r="I202" s="762" t="s">
        <v>5874</v>
      </c>
      <c r="J202" s="762" t="s">
        <v>5874</v>
      </c>
      <c r="K202" s="762" t="s">
        <v>5874</v>
      </c>
      <c r="L202" s="762" t="s">
        <v>5874</v>
      </c>
      <c r="M202" s="762" t="s">
        <v>5874</v>
      </c>
      <c r="N202" s="762" t="s">
        <v>5874</v>
      </c>
      <c r="O202" s="432"/>
      <c r="P202" s="432"/>
      <c r="Q202" s="432"/>
      <c r="R202" s="432"/>
      <c r="S202" s="432"/>
    </row>
    <row r="203" spans="1:19">
      <c r="A203" s="762">
        <v>8</v>
      </c>
      <c r="B203" s="766" t="s">
        <v>5861</v>
      </c>
      <c r="C203" s="762" t="s">
        <v>5875</v>
      </c>
      <c r="D203" s="762" t="s">
        <v>5875</v>
      </c>
      <c r="E203" s="762" t="s">
        <v>5875</v>
      </c>
      <c r="F203" s="762" t="s">
        <v>5875</v>
      </c>
      <c r="G203" s="762" t="s">
        <v>5875</v>
      </c>
      <c r="H203" s="762" t="s">
        <v>5875</v>
      </c>
      <c r="I203" s="762" t="s">
        <v>5874</v>
      </c>
      <c r="J203" s="762" t="s">
        <v>5874</v>
      </c>
      <c r="K203" s="762" t="s">
        <v>5874</v>
      </c>
      <c r="L203" s="762" t="s">
        <v>5874</v>
      </c>
      <c r="M203" s="762" t="s">
        <v>5874</v>
      </c>
      <c r="N203" s="762" t="s">
        <v>5874</v>
      </c>
      <c r="O203" s="432"/>
      <c r="P203" s="432"/>
      <c r="Q203" s="432"/>
      <c r="R203" s="432"/>
      <c r="S203" s="432"/>
    </row>
    <row r="204" spans="1:19">
      <c r="A204" s="762">
        <v>8</v>
      </c>
      <c r="B204" s="766" t="s">
        <v>5862</v>
      </c>
      <c r="C204" s="762" t="s">
        <v>5875</v>
      </c>
      <c r="D204" s="762" t="s">
        <v>5875</v>
      </c>
      <c r="E204" s="762" t="s">
        <v>5875</v>
      </c>
      <c r="F204" s="762" t="s">
        <v>5875</v>
      </c>
      <c r="G204" s="762" t="s">
        <v>5875</v>
      </c>
      <c r="H204" s="762" t="s">
        <v>5875</v>
      </c>
      <c r="I204" s="762" t="s">
        <v>5875</v>
      </c>
      <c r="J204" s="762" t="s">
        <v>5874</v>
      </c>
      <c r="K204" s="762" t="s">
        <v>5874</v>
      </c>
      <c r="L204" s="762" t="s">
        <v>5874</v>
      </c>
      <c r="M204" s="762" t="s">
        <v>5874</v>
      </c>
      <c r="N204" s="762" t="s">
        <v>5874</v>
      </c>
      <c r="O204" s="432"/>
      <c r="P204" s="432"/>
      <c r="Q204" s="432"/>
      <c r="R204" s="432"/>
      <c r="S204" s="432"/>
    </row>
    <row r="205" spans="1:19">
      <c r="A205" s="762">
        <v>8</v>
      </c>
      <c r="B205" s="766" t="s">
        <v>5863</v>
      </c>
      <c r="C205" s="762" t="s">
        <v>5875</v>
      </c>
      <c r="D205" s="762" t="s">
        <v>5875</v>
      </c>
      <c r="E205" s="762" t="s">
        <v>5875</v>
      </c>
      <c r="F205" s="762" t="s">
        <v>5875</v>
      </c>
      <c r="G205" s="762" t="s">
        <v>5875</v>
      </c>
      <c r="H205" s="762" t="s">
        <v>5875</v>
      </c>
      <c r="I205" s="762" t="s">
        <v>5875</v>
      </c>
      <c r="J205" s="762" t="s">
        <v>5875</v>
      </c>
      <c r="K205" s="762" t="s">
        <v>5874</v>
      </c>
      <c r="L205" s="762" t="s">
        <v>5874</v>
      </c>
      <c r="M205" s="762" t="s">
        <v>5874</v>
      </c>
      <c r="N205" s="762" t="s">
        <v>5874</v>
      </c>
      <c r="O205" s="432"/>
      <c r="P205" s="432"/>
      <c r="Q205" s="432"/>
      <c r="R205" s="432"/>
      <c r="S205" s="432"/>
    </row>
    <row r="206" spans="1:19">
      <c r="A206" s="762">
        <v>8</v>
      </c>
      <c r="B206" s="766" t="s">
        <v>5864</v>
      </c>
      <c r="C206" s="762" t="s">
        <v>5875</v>
      </c>
      <c r="D206" s="762" t="s">
        <v>5875</v>
      </c>
      <c r="E206" s="762" t="s">
        <v>5875</v>
      </c>
      <c r="F206" s="762" t="s">
        <v>5875</v>
      </c>
      <c r="G206" s="762" t="s">
        <v>5875</v>
      </c>
      <c r="H206" s="762" t="s">
        <v>5875</v>
      </c>
      <c r="I206" s="762" t="s">
        <v>5875</v>
      </c>
      <c r="J206" s="762" t="s">
        <v>5875</v>
      </c>
      <c r="K206" s="762" t="s">
        <v>5875</v>
      </c>
      <c r="L206" s="762" t="s">
        <v>5874</v>
      </c>
      <c r="M206" s="762" t="s">
        <v>5874</v>
      </c>
      <c r="N206" s="762" t="s">
        <v>5874</v>
      </c>
      <c r="O206" s="432"/>
      <c r="P206" s="432"/>
      <c r="Q206" s="432"/>
      <c r="R206" s="432"/>
      <c r="S206" s="432"/>
    </row>
    <row r="207" spans="1:19">
      <c r="A207" s="762">
        <v>8</v>
      </c>
      <c r="B207" s="766" t="s">
        <v>5865</v>
      </c>
      <c r="C207" s="762" t="s">
        <v>5875</v>
      </c>
      <c r="D207" s="762" t="s">
        <v>5875</v>
      </c>
      <c r="E207" s="762" t="s">
        <v>5875</v>
      </c>
      <c r="F207" s="762" t="s">
        <v>5875</v>
      </c>
      <c r="G207" s="762" t="s">
        <v>5875</v>
      </c>
      <c r="H207" s="762" t="s">
        <v>5875</v>
      </c>
      <c r="I207" s="762" t="s">
        <v>5875</v>
      </c>
      <c r="J207" s="762" t="s">
        <v>5875</v>
      </c>
      <c r="K207" s="762" t="s">
        <v>5875</v>
      </c>
      <c r="L207" s="762" t="s">
        <v>5875</v>
      </c>
      <c r="M207" s="762" t="s">
        <v>5874</v>
      </c>
      <c r="N207" s="762" t="s">
        <v>5874</v>
      </c>
      <c r="O207" s="432"/>
      <c r="P207" s="432"/>
      <c r="Q207" s="432"/>
      <c r="R207" s="432"/>
      <c r="S207" s="432"/>
    </row>
    <row r="208" spans="1:19">
      <c r="A208" s="762">
        <v>8</v>
      </c>
      <c r="B208" s="766" t="s">
        <v>5866</v>
      </c>
      <c r="C208" s="762" t="s">
        <v>5875</v>
      </c>
      <c r="D208" s="762" t="s">
        <v>5875</v>
      </c>
      <c r="E208" s="762" t="s">
        <v>5875</v>
      </c>
      <c r="F208" s="762" t="s">
        <v>5875</v>
      </c>
      <c r="G208" s="762" t="s">
        <v>5875</v>
      </c>
      <c r="H208" s="762" t="s">
        <v>5875</v>
      </c>
      <c r="I208" s="762" t="s">
        <v>5875</v>
      </c>
      <c r="J208" s="762" t="s">
        <v>5875</v>
      </c>
      <c r="K208" s="762" t="s">
        <v>5875</v>
      </c>
      <c r="L208" s="762" t="s">
        <v>5875</v>
      </c>
      <c r="M208" s="762" t="s">
        <v>5875</v>
      </c>
      <c r="N208" s="762" t="s">
        <v>5874</v>
      </c>
      <c r="O208" s="432"/>
      <c r="P208" s="432"/>
      <c r="Q208" s="432"/>
      <c r="R208" s="432"/>
      <c r="S208" s="432"/>
    </row>
    <row r="209" spans="1:19">
      <c r="A209" s="762">
        <v>9</v>
      </c>
      <c r="B209" s="764" t="s">
        <v>5855</v>
      </c>
      <c r="C209" s="762" t="s">
        <v>5875</v>
      </c>
      <c r="D209" s="762" t="s">
        <v>5875</v>
      </c>
      <c r="E209" s="762" t="s">
        <v>5875</v>
      </c>
      <c r="F209" s="762" t="s">
        <v>5875</v>
      </c>
      <c r="G209" s="762" t="s">
        <v>5875</v>
      </c>
      <c r="H209" s="762" t="s">
        <v>5875</v>
      </c>
      <c r="I209" s="762" t="s">
        <v>5875</v>
      </c>
      <c r="J209" s="762" t="s">
        <v>5875</v>
      </c>
      <c r="K209" s="762" t="s">
        <v>5875</v>
      </c>
      <c r="L209" s="762" t="s">
        <v>5875</v>
      </c>
      <c r="M209" s="762" t="s">
        <v>5875</v>
      </c>
      <c r="N209" s="762" t="s">
        <v>5875</v>
      </c>
      <c r="O209" s="432"/>
      <c r="P209" s="432"/>
      <c r="Q209" s="432"/>
      <c r="R209" s="432"/>
      <c r="S209" s="432"/>
    </row>
    <row r="210" spans="1:19">
      <c r="A210" s="762">
        <v>9</v>
      </c>
      <c r="B210" s="766" t="s">
        <v>5856</v>
      </c>
      <c r="C210" s="762" t="s">
        <v>5876</v>
      </c>
      <c r="D210" s="762" t="s">
        <v>5875</v>
      </c>
      <c r="E210" s="762" t="s">
        <v>5875</v>
      </c>
      <c r="F210" s="762" t="s">
        <v>5875</v>
      </c>
      <c r="G210" s="762" t="s">
        <v>5875</v>
      </c>
      <c r="H210" s="762" t="s">
        <v>5875</v>
      </c>
      <c r="I210" s="762" t="s">
        <v>5875</v>
      </c>
      <c r="J210" s="762" t="s">
        <v>5875</v>
      </c>
      <c r="K210" s="762" t="s">
        <v>5875</v>
      </c>
      <c r="L210" s="762" t="s">
        <v>5875</v>
      </c>
      <c r="M210" s="762" t="s">
        <v>5875</v>
      </c>
      <c r="N210" s="762" t="s">
        <v>5875</v>
      </c>
      <c r="O210" s="432"/>
      <c r="P210" s="432"/>
      <c r="Q210" s="432"/>
      <c r="R210" s="432"/>
      <c r="S210" s="432"/>
    </row>
    <row r="211" spans="1:19">
      <c r="A211" s="762">
        <v>9</v>
      </c>
      <c r="B211" s="766" t="s">
        <v>5857</v>
      </c>
      <c r="C211" s="762" t="s">
        <v>5876</v>
      </c>
      <c r="D211" s="762" t="s">
        <v>5876</v>
      </c>
      <c r="E211" s="762" t="s">
        <v>5875</v>
      </c>
      <c r="F211" s="762" t="s">
        <v>5875</v>
      </c>
      <c r="G211" s="762" t="s">
        <v>5875</v>
      </c>
      <c r="H211" s="762" t="s">
        <v>5875</v>
      </c>
      <c r="I211" s="762" t="s">
        <v>5875</v>
      </c>
      <c r="J211" s="762" t="s">
        <v>5875</v>
      </c>
      <c r="K211" s="762" t="s">
        <v>5875</v>
      </c>
      <c r="L211" s="762" t="s">
        <v>5875</v>
      </c>
      <c r="M211" s="762" t="s">
        <v>5875</v>
      </c>
      <c r="N211" s="762" t="s">
        <v>5875</v>
      </c>
      <c r="O211" s="432"/>
      <c r="P211" s="432"/>
      <c r="Q211" s="432"/>
      <c r="R211" s="432"/>
      <c r="S211" s="432"/>
    </row>
    <row r="212" spans="1:19">
      <c r="A212" s="762">
        <v>9</v>
      </c>
      <c r="B212" s="766" t="s">
        <v>5858</v>
      </c>
      <c r="C212" s="762" t="s">
        <v>5876</v>
      </c>
      <c r="D212" s="762" t="s">
        <v>5876</v>
      </c>
      <c r="E212" s="762" t="s">
        <v>5876</v>
      </c>
      <c r="F212" s="762" t="s">
        <v>5875</v>
      </c>
      <c r="G212" s="762" t="s">
        <v>5875</v>
      </c>
      <c r="H212" s="762" t="s">
        <v>5875</v>
      </c>
      <c r="I212" s="762" t="s">
        <v>5875</v>
      </c>
      <c r="J212" s="762" t="s">
        <v>5875</v>
      </c>
      <c r="K212" s="762" t="s">
        <v>5875</v>
      </c>
      <c r="L212" s="762" t="s">
        <v>5875</v>
      </c>
      <c r="M212" s="762" t="s">
        <v>5875</v>
      </c>
      <c r="N212" s="762" t="s">
        <v>5875</v>
      </c>
      <c r="O212" s="432"/>
      <c r="P212" s="432"/>
      <c r="Q212" s="432"/>
      <c r="R212" s="432"/>
      <c r="S212" s="432"/>
    </row>
    <row r="213" spans="1:19">
      <c r="A213" s="762">
        <v>9</v>
      </c>
      <c r="B213" s="766" t="s">
        <v>5859</v>
      </c>
      <c r="C213" s="762" t="s">
        <v>5876</v>
      </c>
      <c r="D213" s="762" t="s">
        <v>5876</v>
      </c>
      <c r="E213" s="762" t="s">
        <v>5876</v>
      </c>
      <c r="F213" s="762" t="s">
        <v>5876</v>
      </c>
      <c r="G213" s="762" t="s">
        <v>5875</v>
      </c>
      <c r="H213" s="762" t="s">
        <v>5875</v>
      </c>
      <c r="I213" s="762" t="s">
        <v>5875</v>
      </c>
      <c r="J213" s="762" t="s">
        <v>5875</v>
      </c>
      <c r="K213" s="762" t="s">
        <v>5875</v>
      </c>
      <c r="L213" s="762" t="s">
        <v>5875</v>
      </c>
      <c r="M213" s="762" t="s">
        <v>5875</v>
      </c>
      <c r="N213" s="762" t="s">
        <v>5875</v>
      </c>
      <c r="O213" s="432"/>
      <c r="P213" s="432"/>
      <c r="Q213" s="432"/>
      <c r="R213" s="432"/>
      <c r="S213" s="432"/>
    </row>
    <row r="214" spans="1:19">
      <c r="A214" s="762">
        <v>9</v>
      </c>
      <c r="B214" s="766" t="s">
        <v>5860</v>
      </c>
      <c r="C214" s="762" t="s">
        <v>5876</v>
      </c>
      <c r="D214" s="762" t="s">
        <v>5876</v>
      </c>
      <c r="E214" s="762" t="s">
        <v>5876</v>
      </c>
      <c r="F214" s="762" t="s">
        <v>5876</v>
      </c>
      <c r="G214" s="762" t="s">
        <v>5876</v>
      </c>
      <c r="H214" s="762" t="s">
        <v>5875</v>
      </c>
      <c r="I214" s="762" t="s">
        <v>5875</v>
      </c>
      <c r="J214" s="762" t="s">
        <v>5875</v>
      </c>
      <c r="K214" s="762" t="s">
        <v>5875</v>
      </c>
      <c r="L214" s="762" t="s">
        <v>5875</v>
      </c>
      <c r="M214" s="762" t="s">
        <v>5875</v>
      </c>
      <c r="N214" s="762" t="s">
        <v>5875</v>
      </c>
      <c r="O214" s="432"/>
      <c r="P214" s="432"/>
      <c r="Q214" s="432"/>
      <c r="R214" s="432"/>
      <c r="S214" s="432"/>
    </row>
    <row r="215" spans="1:19">
      <c r="A215" s="762">
        <v>9</v>
      </c>
      <c r="B215" s="766" t="s">
        <v>5861</v>
      </c>
      <c r="C215" s="762" t="s">
        <v>5876</v>
      </c>
      <c r="D215" s="762" t="s">
        <v>5876</v>
      </c>
      <c r="E215" s="762" t="s">
        <v>5876</v>
      </c>
      <c r="F215" s="762" t="s">
        <v>5876</v>
      </c>
      <c r="G215" s="762" t="s">
        <v>5876</v>
      </c>
      <c r="H215" s="762" t="s">
        <v>5876</v>
      </c>
      <c r="I215" s="762" t="s">
        <v>5875</v>
      </c>
      <c r="J215" s="762" t="s">
        <v>5875</v>
      </c>
      <c r="K215" s="762" t="s">
        <v>5875</v>
      </c>
      <c r="L215" s="762" t="s">
        <v>5875</v>
      </c>
      <c r="M215" s="762" t="s">
        <v>5875</v>
      </c>
      <c r="N215" s="762" t="s">
        <v>5875</v>
      </c>
      <c r="O215" s="432"/>
      <c r="P215" s="432"/>
      <c r="Q215" s="432"/>
      <c r="R215" s="432"/>
      <c r="S215" s="432"/>
    </row>
    <row r="216" spans="1:19">
      <c r="A216" s="762">
        <v>9</v>
      </c>
      <c r="B216" s="766" t="s">
        <v>5862</v>
      </c>
      <c r="C216" s="762" t="s">
        <v>5876</v>
      </c>
      <c r="D216" s="762" t="s">
        <v>5876</v>
      </c>
      <c r="E216" s="762" t="s">
        <v>5876</v>
      </c>
      <c r="F216" s="762" t="s">
        <v>5876</v>
      </c>
      <c r="G216" s="762" t="s">
        <v>5876</v>
      </c>
      <c r="H216" s="762" t="s">
        <v>5876</v>
      </c>
      <c r="I216" s="762" t="s">
        <v>5876</v>
      </c>
      <c r="J216" s="762" t="s">
        <v>5875</v>
      </c>
      <c r="K216" s="762" t="s">
        <v>5875</v>
      </c>
      <c r="L216" s="762" t="s">
        <v>5875</v>
      </c>
      <c r="M216" s="762" t="s">
        <v>5875</v>
      </c>
      <c r="N216" s="762" t="s">
        <v>5875</v>
      </c>
      <c r="O216" s="432"/>
      <c r="P216" s="432"/>
      <c r="Q216" s="432"/>
      <c r="R216" s="432"/>
      <c r="S216" s="432"/>
    </row>
    <row r="217" spans="1:19">
      <c r="A217" s="762">
        <v>9</v>
      </c>
      <c r="B217" s="766" t="s">
        <v>5863</v>
      </c>
      <c r="C217" s="762" t="s">
        <v>5876</v>
      </c>
      <c r="D217" s="762" t="s">
        <v>5876</v>
      </c>
      <c r="E217" s="762" t="s">
        <v>5876</v>
      </c>
      <c r="F217" s="762" t="s">
        <v>5876</v>
      </c>
      <c r="G217" s="762" t="s">
        <v>5876</v>
      </c>
      <c r="H217" s="762" t="s">
        <v>5876</v>
      </c>
      <c r="I217" s="762" t="s">
        <v>5876</v>
      </c>
      <c r="J217" s="762" t="s">
        <v>5876</v>
      </c>
      <c r="K217" s="762" t="s">
        <v>5875</v>
      </c>
      <c r="L217" s="762" t="s">
        <v>5875</v>
      </c>
      <c r="M217" s="762" t="s">
        <v>5875</v>
      </c>
      <c r="N217" s="762" t="s">
        <v>5875</v>
      </c>
      <c r="O217" s="432"/>
      <c r="P217" s="432"/>
      <c r="Q217" s="432"/>
      <c r="R217" s="432"/>
      <c r="S217" s="432"/>
    </row>
    <row r="218" spans="1:19">
      <c r="A218" s="762">
        <v>9</v>
      </c>
      <c r="B218" s="766" t="s">
        <v>5864</v>
      </c>
      <c r="C218" s="762" t="s">
        <v>5876</v>
      </c>
      <c r="D218" s="762" t="s">
        <v>5876</v>
      </c>
      <c r="E218" s="762" t="s">
        <v>5876</v>
      </c>
      <c r="F218" s="762" t="s">
        <v>5876</v>
      </c>
      <c r="G218" s="762" t="s">
        <v>5876</v>
      </c>
      <c r="H218" s="762" t="s">
        <v>5876</v>
      </c>
      <c r="I218" s="762" t="s">
        <v>5876</v>
      </c>
      <c r="J218" s="762" t="s">
        <v>5876</v>
      </c>
      <c r="K218" s="762" t="s">
        <v>5876</v>
      </c>
      <c r="L218" s="762" t="s">
        <v>5875</v>
      </c>
      <c r="M218" s="762" t="s">
        <v>5875</v>
      </c>
      <c r="N218" s="762" t="s">
        <v>5875</v>
      </c>
      <c r="O218" s="432"/>
      <c r="P218" s="432"/>
      <c r="Q218" s="432"/>
      <c r="R218" s="432"/>
      <c r="S218" s="432"/>
    </row>
    <row r="219" spans="1:19">
      <c r="A219" s="762">
        <v>9</v>
      </c>
      <c r="B219" s="766" t="s">
        <v>5865</v>
      </c>
      <c r="C219" s="762" t="s">
        <v>5876</v>
      </c>
      <c r="D219" s="762" t="s">
        <v>5876</v>
      </c>
      <c r="E219" s="762" t="s">
        <v>5876</v>
      </c>
      <c r="F219" s="762" t="s">
        <v>5876</v>
      </c>
      <c r="G219" s="762" t="s">
        <v>5876</v>
      </c>
      <c r="H219" s="762" t="s">
        <v>5876</v>
      </c>
      <c r="I219" s="762" t="s">
        <v>5876</v>
      </c>
      <c r="J219" s="762" t="s">
        <v>5876</v>
      </c>
      <c r="K219" s="762" t="s">
        <v>5876</v>
      </c>
      <c r="L219" s="762" t="s">
        <v>5876</v>
      </c>
      <c r="M219" s="762" t="s">
        <v>5875</v>
      </c>
      <c r="N219" s="762" t="s">
        <v>5875</v>
      </c>
      <c r="O219" s="432"/>
      <c r="P219" s="432"/>
      <c r="Q219" s="432"/>
      <c r="R219" s="432"/>
      <c r="S219" s="432"/>
    </row>
    <row r="220" spans="1:19">
      <c r="A220" s="762">
        <v>9</v>
      </c>
      <c r="B220" s="766" t="s">
        <v>5866</v>
      </c>
      <c r="C220" s="762" t="s">
        <v>5876</v>
      </c>
      <c r="D220" s="762" t="s">
        <v>5876</v>
      </c>
      <c r="E220" s="762" t="s">
        <v>5876</v>
      </c>
      <c r="F220" s="762" t="s">
        <v>5876</v>
      </c>
      <c r="G220" s="762" t="s">
        <v>5876</v>
      </c>
      <c r="H220" s="762" t="s">
        <v>5876</v>
      </c>
      <c r="I220" s="762" t="s">
        <v>5876</v>
      </c>
      <c r="J220" s="762" t="s">
        <v>5876</v>
      </c>
      <c r="K220" s="762" t="s">
        <v>5876</v>
      </c>
      <c r="L220" s="762" t="s">
        <v>5876</v>
      </c>
      <c r="M220" s="762" t="s">
        <v>5876</v>
      </c>
      <c r="N220" s="762" t="s">
        <v>5875</v>
      </c>
      <c r="O220" s="432"/>
      <c r="P220" s="432"/>
      <c r="Q220" s="432"/>
      <c r="R220" s="432"/>
      <c r="S220" s="432"/>
    </row>
    <row r="221" spans="1:19">
      <c r="A221" s="762">
        <v>10</v>
      </c>
      <c r="B221" s="764" t="s">
        <v>5855</v>
      </c>
      <c r="C221" s="762" t="s">
        <v>5876</v>
      </c>
      <c r="D221" s="762" t="s">
        <v>5876</v>
      </c>
      <c r="E221" s="762" t="s">
        <v>5876</v>
      </c>
      <c r="F221" s="762" t="s">
        <v>5876</v>
      </c>
      <c r="G221" s="762" t="s">
        <v>5876</v>
      </c>
      <c r="H221" s="762" t="s">
        <v>5876</v>
      </c>
      <c r="I221" s="762" t="s">
        <v>5876</v>
      </c>
      <c r="J221" s="762" t="s">
        <v>5876</v>
      </c>
      <c r="K221" s="762" t="s">
        <v>5876</v>
      </c>
      <c r="L221" s="762" t="s">
        <v>5876</v>
      </c>
      <c r="M221" s="762" t="s">
        <v>5876</v>
      </c>
      <c r="N221" s="762" t="s">
        <v>5876</v>
      </c>
      <c r="O221" s="432"/>
      <c r="P221" s="432"/>
      <c r="Q221" s="432"/>
      <c r="R221" s="432"/>
      <c r="S221" s="432"/>
    </row>
    <row r="222" spans="1:19">
      <c r="A222" s="762">
        <v>10</v>
      </c>
      <c r="B222" s="766" t="s">
        <v>5856</v>
      </c>
      <c r="C222" s="762" t="s">
        <v>5877</v>
      </c>
      <c r="D222" s="762" t="s">
        <v>5876</v>
      </c>
      <c r="E222" s="762" t="s">
        <v>5876</v>
      </c>
      <c r="F222" s="762" t="s">
        <v>5876</v>
      </c>
      <c r="G222" s="762" t="s">
        <v>5876</v>
      </c>
      <c r="H222" s="762" t="s">
        <v>5876</v>
      </c>
      <c r="I222" s="762" t="s">
        <v>5876</v>
      </c>
      <c r="J222" s="762" t="s">
        <v>5876</v>
      </c>
      <c r="K222" s="762" t="s">
        <v>5876</v>
      </c>
      <c r="L222" s="762" t="s">
        <v>5876</v>
      </c>
      <c r="M222" s="762" t="s">
        <v>5876</v>
      </c>
      <c r="N222" s="762" t="s">
        <v>5876</v>
      </c>
      <c r="O222" s="432"/>
      <c r="P222" s="432"/>
      <c r="Q222" s="432"/>
      <c r="R222" s="432"/>
      <c r="S222" s="432"/>
    </row>
    <row r="223" spans="1:19">
      <c r="A223" s="762">
        <v>10</v>
      </c>
      <c r="B223" s="766" t="s">
        <v>5857</v>
      </c>
      <c r="C223" s="762" t="s">
        <v>5877</v>
      </c>
      <c r="D223" s="762" t="s">
        <v>5877</v>
      </c>
      <c r="E223" s="762" t="s">
        <v>5876</v>
      </c>
      <c r="F223" s="762" t="s">
        <v>5876</v>
      </c>
      <c r="G223" s="762" t="s">
        <v>5876</v>
      </c>
      <c r="H223" s="762" t="s">
        <v>5876</v>
      </c>
      <c r="I223" s="762" t="s">
        <v>5876</v>
      </c>
      <c r="J223" s="762" t="s">
        <v>5876</v>
      </c>
      <c r="K223" s="762" t="s">
        <v>5876</v>
      </c>
      <c r="L223" s="762" t="s">
        <v>5876</v>
      </c>
      <c r="M223" s="762" t="s">
        <v>5876</v>
      </c>
      <c r="N223" s="762" t="s">
        <v>5876</v>
      </c>
      <c r="O223" s="432"/>
      <c r="P223" s="432"/>
      <c r="Q223" s="432"/>
      <c r="R223" s="432"/>
      <c r="S223" s="432"/>
    </row>
    <row r="224" spans="1:19">
      <c r="A224" s="762">
        <v>10</v>
      </c>
      <c r="B224" s="766" t="s">
        <v>5858</v>
      </c>
      <c r="C224" s="762" t="s">
        <v>5877</v>
      </c>
      <c r="D224" s="762" t="s">
        <v>5877</v>
      </c>
      <c r="E224" s="762" t="s">
        <v>5877</v>
      </c>
      <c r="F224" s="762" t="s">
        <v>5876</v>
      </c>
      <c r="G224" s="762" t="s">
        <v>5876</v>
      </c>
      <c r="H224" s="762" t="s">
        <v>5876</v>
      </c>
      <c r="I224" s="762" t="s">
        <v>5876</v>
      </c>
      <c r="J224" s="762" t="s">
        <v>5876</v>
      </c>
      <c r="K224" s="762" t="s">
        <v>5876</v>
      </c>
      <c r="L224" s="762" t="s">
        <v>5876</v>
      </c>
      <c r="M224" s="762" t="s">
        <v>5876</v>
      </c>
      <c r="N224" s="762" t="s">
        <v>5876</v>
      </c>
      <c r="O224" s="432"/>
      <c r="P224" s="432"/>
      <c r="Q224" s="432"/>
      <c r="R224" s="432"/>
      <c r="S224" s="432"/>
    </row>
    <row r="225" spans="1:19">
      <c r="A225" s="762">
        <v>10</v>
      </c>
      <c r="B225" s="766" t="s">
        <v>5859</v>
      </c>
      <c r="C225" s="762" t="s">
        <v>5877</v>
      </c>
      <c r="D225" s="762" t="s">
        <v>5877</v>
      </c>
      <c r="E225" s="762" t="s">
        <v>5877</v>
      </c>
      <c r="F225" s="762" t="s">
        <v>5877</v>
      </c>
      <c r="G225" s="762" t="s">
        <v>5876</v>
      </c>
      <c r="H225" s="762" t="s">
        <v>5876</v>
      </c>
      <c r="I225" s="762" t="s">
        <v>5876</v>
      </c>
      <c r="J225" s="762" t="s">
        <v>5876</v>
      </c>
      <c r="K225" s="762" t="s">
        <v>5876</v>
      </c>
      <c r="L225" s="762" t="s">
        <v>5876</v>
      </c>
      <c r="M225" s="762" t="s">
        <v>5876</v>
      </c>
      <c r="N225" s="762" t="s">
        <v>5876</v>
      </c>
      <c r="O225" s="432"/>
      <c r="P225" s="432"/>
      <c r="Q225" s="432"/>
      <c r="R225" s="432"/>
      <c r="S225" s="432"/>
    </row>
    <row r="226" spans="1:19">
      <c r="A226" s="762">
        <v>10</v>
      </c>
      <c r="B226" s="766" t="s">
        <v>5860</v>
      </c>
      <c r="C226" s="762" t="s">
        <v>5877</v>
      </c>
      <c r="D226" s="762" t="s">
        <v>5877</v>
      </c>
      <c r="E226" s="762" t="s">
        <v>5877</v>
      </c>
      <c r="F226" s="762" t="s">
        <v>5877</v>
      </c>
      <c r="G226" s="762" t="s">
        <v>5877</v>
      </c>
      <c r="H226" s="762" t="s">
        <v>5876</v>
      </c>
      <c r="I226" s="762" t="s">
        <v>5876</v>
      </c>
      <c r="J226" s="762" t="s">
        <v>5876</v>
      </c>
      <c r="K226" s="762" t="s">
        <v>5876</v>
      </c>
      <c r="L226" s="762" t="s">
        <v>5876</v>
      </c>
      <c r="M226" s="762" t="s">
        <v>5876</v>
      </c>
      <c r="N226" s="762" t="s">
        <v>5876</v>
      </c>
      <c r="O226" s="432"/>
      <c r="P226" s="432"/>
      <c r="Q226" s="432"/>
      <c r="R226" s="432"/>
      <c r="S226" s="432"/>
    </row>
    <row r="227" spans="1:19">
      <c r="A227" s="762">
        <v>10</v>
      </c>
      <c r="B227" s="766" t="s">
        <v>5861</v>
      </c>
      <c r="C227" s="762" t="s">
        <v>5877</v>
      </c>
      <c r="D227" s="762" t="s">
        <v>5877</v>
      </c>
      <c r="E227" s="762" t="s">
        <v>5877</v>
      </c>
      <c r="F227" s="762" t="s">
        <v>5877</v>
      </c>
      <c r="G227" s="762" t="s">
        <v>5877</v>
      </c>
      <c r="H227" s="762" t="s">
        <v>5877</v>
      </c>
      <c r="I227" s="762" t="s">
        <v>5876</v>
      </c>
      <c r="J227" s="762" t="s">
        <v>5876</v>
      </c>
      <c r="K227" s="762" t="s">
        <v>5876</v>
      </c>
      <c r="L227" s="762" t="s">
        <v>5876</v>
      </c>
      <c r="M227" s="762" t="s">
        <v>5876</v>
      </c>
      <c r="N227" s="762" t="s">
        <v>5876</v>
      </c>
      <c r="O227" s="432"/>
      <c r="P227" s="432"/>
      <c r="Q227" s="432"/>
      <c r="R227" s="432"/>
      <c r="S227" s="432"/>
    </row>
    <row r="228" spans="1:19">
      <c r="A228" s="762">
        <v>10</v>
      </c>
      <c r="B228" s="766" t="s">
        <v>5862</v>
      </c>
      <c r="C228" s="762" t="s">
        <v>5877</v>
      </c>
      <c r="D228" s="762" t="s">
        <v>5877</v>
      </c>
      <c r="E228" s="762" t="s">
        <v>5877</v>
      </c>
      <c r="F228" s="762" t="s">
        <v>5877</v>
      </c>
      <c r="G228" s="762" t="s">
        <v>5877</v>
      </c>
      <c r="H228" s="762" t="s">
        <v>5877</v>
      </c>
      <c r="I228" s="762" t="s">
        <v>5877</v>
      </c>
      <c r="J228" s="762" t="s">
        <v>5876</v>
      </c>
      <c r="K228" s="762" t="s">
        <v>5876</v>
      </c>
      <c r="L228" s="762" t="s">
        <v>5876</v>
      </c>
      <c r="M228" s="762" t="s">
        <v>5876</v>
      </c>
      <c r="N228" s="762" t="s">
        <v>5876</v>
      </c>
      <c r="O228" s="432"/>
      <c r="P228" s="432"/>
      <c r="Q228" s="432"/>
      <c r="R228" s="432"/>
      <c r="S228" s="432"/>
    </row>
    <row r="229" spans="1:19">
      <c r="A229" s="762">
        <v>10</v>
      </c>
      <c r="B229" s="766" t="s">
        <v>5863</v>
      </c>
      <c r="C229" s="762" t="s">
        <v>5877</v>
      </c>
      <c r="D229" s="762" t="s">
        <v>5877</v>
      </c>
      <c r="E229" s="762" t="s">
        <v>5877</v>
      </c>
      <c r="F229" s="762" t="s">
        <v>5877</v>
      </c>
      <c r="G229" s="762" t="s">
        <v>5877</v>
      </c>
      <c r="H229" s="762" t="s">
        <v>5877</v>
      </c>
      <c r="I229" s="762" t="s">
        <v>5877</v>
      </c>
      <c r="J229" s="762" t="s">
        <v>5877</v>
      </c>
      <c r="K229" s="762" t="s">
        <v>5876</v>
      </c>
      <c r="L229" s="762" t="s">
        <v>5876</v>
      </c>
      <c r="M229" s="762" t="s">
        <v>5876</v>
      </c>
      <c r="N229" s="762" t="s">
        <v>5876</v>
      </c>
      <c r="O229" s="432"/>
      <c r="P229" s="432"/>
      <c r="Q229" s="432"/>
      <c r="R229" s="432"/>
      <c r="S229" s="432"/>
    </row>
    <row r="230" spans="1:19">
      <c r="A230" s="762">
        <v>10</v>
      </c>
      <c r="B230" s="766" t="s">
        <v>5864</v>
      </c>
      <c r="C230" s="762" t="s">
        <v>5877</v>
      </c>
      <c r="D230" s="762" t="s">
        <v>5877</v>
      </c>
      <c r="E230" s="762" t="s">
        <v>5877</v>
      </c>
      <c r="F230" s="762" t="s">
        <v>5877</v>
      </c>
      <c r="G230" s="762" t="s">
        <v>5877</v>
      </c>
      <c r="H230" s="762" t="s">
        <v>5877</v>
      </c>
      <c r="I230" s="762" t="s">
        <v>5877</v>
      </c>
      <c r="J230" s="762" t="s">
        <v>5877</v>
      </c>
      <c r="K230" s="762" t="s">
        <v>5877</v>
      </c>
      <c r="L230" s="762" t="s">
        <v>5876</v>
      </c>
      <c r="M230" s="762" t="s">
        <v>5876</v>
      </c>
      <c r="N230" s="762" t="s">
        <v>5876</v>
      </c>
      <c r="O230" s="432"/>
      <c r="P230" s="432"/>
      <c r="Q230" s="432"/>
      <c r="R230" s="432"/>
      <c r="S230" s="432"/>
    </row>
    <row r="231" spans="1:19">
      <c r="A231" s="762">
        <v>10</v>
      </c>
      <c r="B231" s="766" t="s">
        <v>5865</v>
      </c>
      <c r="C231" s="762" t="s">
        <v>5877</v>
      </c>
      <c r="D231" s="762" t="s">
        <v>5877</v>
      </c>
      <c r="E231" s="762" t="s">
        <v>5877</v>
      </c>
      <c r="F231" s="762" t="s">
        <v>5877</v>
      </c>
      <c r="G231" s="762" t="s">
        <v>5877</v>
      </c>
      <c r="H231" s="762" t="s">
        <v>5877</v>
      </c>
      <c r="I231" s="762" t="s">
        <v>5877</v>
      </c>
      <c r="J231" s="762" t="s">
        <v>5877</v>
      </c>
      <c r="K231" s="762" t="s">
        <v>5877</v>
      </c>
      <c r="L231" s="762" t="s">
        <v>5877</v>
      </c>
      <c r="M231" s="762" t="s">
        <v>5876</v>
      </c>
      <c r="N231" s="762" t="s">
        <v>5876</v>
      </c>
      <c r="O231" s="432"/>
      <c r="P231" s="432"/>
      <c r="Q231" s="432"/>
      <c r="R231" s="432"/>
      <c r="S231" s="432"/>
    </row>
    <row r="232" spans="1:19">
      <c r="A232" s="762">
        <v>10</v>
      </c>
      <c r="B232" s="766" t="s">
        <v>5866</v>
      </c>
      <c r="C232" s="762" t="s">
        <v>5877</v>
      </c>
      <c r="D232" s="762" t="s">
        <v>5877</v>
      </c>
      <c r="E232" s="762" t="s">
        <v>5877</v>
      </c>
      <c r="F232" s="762" t="s">
        <v>5877</v>
      </c>
      <c r="G232" s="762" t="s">
        <v>5877</v>
      </c>
      <c r="H232" s="762" t="s">
        <v>5877</v>
      </c>
      <c r="I232" s="762" t="s">
        <v>5877</v>
      </c>
      <c r="J232" s="762" t="s">
        <v>5877</v>
      </c>
      <c r="K232" s="762" t="s">
        <v>5877</v>
      </c>
      <c r="L232" s="762" t="s">
        <v>5877</v>
      </c>
      <c r="M232" s="762" t="s">
        <v>5877</v>
      </c>
      <c r="N232" s="762" t="s">
        <v>5876</v>
      </c>
      <c r="O232" s="432"/>
      <c r="P232" s="432"/>
      <c r="Q232" s="432"/>
      <c r="R232" s="432"/>
      <c r="S232" s="432"/>
    </row>
    <row r="233" spans="1:19">
      <c r="A233" s="762">
        <v>11</v>
      </c>
      <c r="B233" s="764" t="s">
        <v>5855</v>
      </c>
      <c r="C233" s="762" t="s">
        <v>5877</v>
      </c>
      <c r="D233" s="762" t="s">
        <v>5877</v>
      </c>
      <c r="E233" s="762" t="s">
        <v>5877</v>
      </c>
      <c r="F233" s="762" t="s">
        <v>5877</v>
      </c>
      <c r="G233" s="762" t="s">
        <v>5877</v>
      </c>
      <c r="H233" s="762" t="s">
        <v>5877</v>
      </c>
      <c r="I233" s="762" t="s">
        <v>5877</v>
      </c>
      <c r="J233" s="762" t="s">
        <v>5877</v>
      </c>
      <c r="K233" s="762" t="s">
        <v>5877</v>
      </c>
      <c r="L233" s="762" t="s">
        <v>5877</v>
      </c>
      <c r="M233" s="762" t="s">
        <v>5877</v>
      </c>
      <c r="N233" s="762" t="s">
        <v>5877</v>
      </c>
      <c r="O233" s="432"/>
      <c r="P233" s="432"/>
      <c r="Q233" s="432"/>
      <c r="R233" s="432"/>
      <c r="S233" s="432"/>
    </row>
    <row r="234" spans="1:19">
      <c r="A234" s="762">
        <v>11</v>
      </c>
      <c r="B234" s="766" t="s">
        <v>5856</v>
      </c>
      <c r="C234" s="762" t="s">
        <v>5878</v>
      </c>
      <c r="D234" s="762" t="s">
        <v>5877</v>
      </c>
      <c r="E234" s="762" t="s">
        <v>5877</v>
      </c>
      <c r="F234" s="762" t="s">
        <v>5877</v>
      </c>
      <c r="G234" s="762" t="s">
        <v>5877</v>
      </c>
      <c r="H234" s="762" t="s">
        <v>5877</v>
      </c>
      <c r="I234" s="762" t="s">
        <v>5877</v>
      </c>
      <c r="J234" s="762" t="s">
        <v>5877</v>
      </c>
      <c r="K234" s="762" t="s">
        <v>5877</v>
      </c>
      <c r="L234" s="762" t="s">
        <v>5877</v>
      </c>
      <c r="M234" s="762" t="s">
        <v>5877</v>
      </c>
      <c r="N234" s="762" t="s">
        <v>5877</v>
      </c>
      <c r="O234" s="432"/>
      <c r="P234" s="432"/>
      <c r="Q234" s="432"/>
      <c r="R234" s="432"/>
      <c r="S234" s="432"/>
    </row>
    <row r="235" spans="1:19">
      <c r="A235" s="762">
        <v>11</v>
      </c>
      <c r="B235" s="766" t="s">
        <v>5857</v>
      </c>
      <c r="C235" s="762" t="s">
        <v>5878</v>
      </c>
      <c r="D235" s="762" t="s">
        <v>5878</v>
      </c>
      <c r="E235" s="762" t="s">
        <v>5877</v>
      </c>
      <c r="F235" s="762" t="s">
        <v>5877</v>
      </c>
      <c r="G235" s="762" t="s">
        <v>5877</v>
      </c>
      <c r="H235" s="762" t="s">
        <v>5877</v>
      </c>
      <c r="I235" s="762" t="s">
        <v>5877</v>
      </c>
      <c r="J235" s="762" t="s">
        <v>5877</v>
      </c>
      <c r="K235" s="762" t="s">
        <v>5877</v>
      </c>
      <c r="L235" s="762" t="s">
        <v>5877</v>
      </c>
      <c r="M235" s="762" t="s">
        <v>5877</v>
      </c>
      <c r="N235" s="762" t="s">
        <v>5877</v>
      </c>
      <c r="O235" s="432"/>
      <c r="P235" s="432"/>
      <c r="Q235" s="432"/>
      <c r="R235" s="432"/>
      <c r="S235" s="432"/>
    </row>
    <row r="236" spans="1:19">
      <c r="A236" s="762">
        <v>11</v>
      </c>
      <c r="B236" s="766" t="s">
        <v>5858</v>
      </c>
      <c r="C236" s="762" t="s">
        <v>5878</v>
      </c>
      <c r="D236" s="762" t="s">
        <v>5878</v>
      </c>
      <c r="E236" s="762" t="s">
        <v>5878</v>
      </c>
      <c r="F236" s="762" t="s">
        <v>5877</v>
      </c>
      <c r="G236" s="762" t="s">
        <v>5877</v>
      </c>
      <c r="H236" s="762" t="s">
        <v>5877</v>
      </c>
      <c r="I236" s="762" t="s">
        <v>5877</v>
      </c>
      <c r="J236" s="762" t="s">
        <v>5877</v>
      </c>
      <c r="K236" s="762" t="s">
        <v>5877</v>
      </c>
      <c r="L236" s="762" t="s">
        <v>5877</v>
      </c>
      <c r="M236" s="762" t="s">
        <v>5877</v>
      </c>
      <c r="N236" s="762" t="s">
        <v>5877</v>
      </c>
      <c r="O236" s="432"/>
      <c r="P236" s="432"/>
      <c r="Q236" s="432"/>
      <c r="R236" s="432"/>
      <c r="S236" s="432"/>
    </row>
    <row r="237" spans="1:19">
      <c r="A237" s="762">
        <v>11</v>
      </c>
      <c r="B237" s="766" t="s">
        <v>5859</v>
      </c>
      <c r="C237" s="762" t="s">
        <v>5878</v>
      </c>
      <c r="D237" s="762" t="s">
        <v>5878</v>
      </c>
      <c r="E237" s="762" t="s">
        <v>5878</v>
      </c>
      <c r="F237" s="762" t="s">
        <v>5878</v>
      </c>
      <c r="G237" s="762" t="s">
        <v>5877</v>
      </c>
      <c r="H237" s="762" t="s">
        <v>5877</v>
      </c>
      <c r="I237" s="762" t="s">
        <v>5877</v>
      </c>
      <c r="J237" s="762" t="s">
        <v>5877</v>
      </c>
      <c r="K237" s="762" t="s">
        <v>5877</v>
      </c>
      <c r="L237" s="762" t="s">
        <v>5877</v>
      </c>
      <c r="M237" s="762" t="s">
        <v>5877</v>
      </c>
      <c r="N237" s="762" t="s">
        <v>5877</v>
      </c>
      <c r="O237" s="432"/>
      <c r="P237" s="432"/>
      <c r="Q237" s="432"/>
      <c r="R237" s="432"/>
      <c r="S237" s="432"/>
    </row>
    <row r="238" spans="1:19">
      <c r="A238" s="762">
        <v>11</v>
      </c>
      <c r="B238" s="766" t="s">
        <v>5860</v>
      </c>
      <c r="C238" s="762" t="s">
        <v>5878</v>
      </c>
      <c r="D238" s="762" t="s">
        <v>5878</v>
      </c>
      <c r="E238" s="762" t="s">
        <v>5878</v>
      </c>
      <c r="F238" s="762" t="s">
        <v>5878</v>
      </c>
      <c r="G238" s="762" t="s">
        <v>5878</v>
      </c>
      <c r="H238" s="762" t="s">
        <v>5877</v>
      </c>
      <c r="I238" s="762" t="s">
        <v>5877</v>
      </c>
      <c r="J238" s="762" t="s">
        <v>5877</v>
      </c>
      <c r="K238" s="762" t="s">
        <v>5877</v>
      </c>
      <c r="L238" s="762" t="s">
        <v>5877</v>
      </c>
      <c r="M238" s="762" t="s">
        <v>5877</v>
      </c>
      <c r="N238" s="762" t="s">
        <v>5877</v>
      </c>
      <c r="O238" s="432"/>
      <c r="P238" s="432"/>
      <c r="Q238" s="432"/>
      <c r="R238" s="432"/>
      <c r="S238" s="432"/>
    </row>
    <row r="239" spans="1:19">
      <c r="A239" s="762">
        <v>11</v>
      </c>
      <c r="B239" s="766" t="s">
        <v>5861</v>
      </c>
      <c r="C239" s="762" t="s">
        <v>5878</v>
      </c>
      <c r="D239" s="762" t="s">
        <v>5878</v>
      </c>
      <c r="E239" s="762" t="s">
        <v>5878</v>
      </c>
      <c r="F239" s="762" t="s">
        <v>5878</v>
      </c>
      <c r="G239" s="762" t="s">
        <v>5878</v>
      </c>
      <c r="H239" s="762" t="s">
        <v>5878</v>
      </c>
      <c r="I239" s="762" t="s">
        <v>5877</v>
      </c>
      <c r="J239" s="762" t="s">
        <v>5877</v>
      </c>
      <c r="K239" s="762" t="s">
        <v>5877</v>
      </c>
      <c r="L239" s="762" t="s">
        <v>5877</v>
      </c>
      <c r="M239" s="762" t="s">
        <v>5877</v>
      </c>
      <c r="N239" s="762" t="s">
        <v>5877</v>
      </c>
      <c r="O239" s="432"/>
      <c r="P239" s="432"/>
      <c r="Q239" s="432"/>
      <c r="R239" s="432"/>
      <c r="S239" s="432"/>
    </row>
    <row r="240" spans="1:19">
      <c r="A240" s="762">
        <v>11</v>
      </c>
      <c r="B240" s="766" t="s">
        <v>5862</v>
      </c>
      <c r="C240" s="762" t="s">
        <v>5878</v>
      </c>
      <c r="D240" s="762" t="s">
        <v>5878</v>
      </c>
      <c r="E240" s="762" t="s">
        <v>5878</v>
      </c>
      <c r="F240" s="762" t="s">
        <v>5878</v>
      </c>
      <c r="G240" s="762" t="s">
        <v>5878</v>
      </c>
      <c r="H240" s="762" t="s">
        <v>5878</v>
      </c>
      <c r="I240" s="762" t="s">
        <v>5878</v>
      </c>
      <c r="J240" s="762" t="s">
        <v>5877</v>
      </c>
      <c r="K240" s="762" t="s">
        <v>5877</v>
      </c>
      <c r="L240" s="762" t="s">
        <v>5877</v>
      </c>
      <c r="M240" s="762" t="s">
        <v>5877</v>
      </c>
      <c r="N240" s="762" t="s">
        <v>5877</v>
      </c>
      <c r="O240" s="432"/>
      <c r="P240" s="432"/>
      <c r="Q240" s="432"/>
      <c r="R240" s="432"/>
      <c r="S240" s="432"/>
    </row>
    <row r="241" spans="1:19">
      <c r="A241" s="762">
        <v>11</v>
      </c>
      <c r="B241" s="766" t="s">
        <v>5863</v>
      </c>
      <c r="C241" s="762" t="s">
        <v>5878</v>
      </c>
      <c r="D241" s="762" t="s">
        <v>5878</v>
      </c>
      <c r="E241" s="762" t="s">
        <v>5878</v>
      </c>
      <c r="F241" s="762" t="s">
        <v>5878</v>
      </c>
      <c r="G241" s="762" t="s">
        <v>5878</v>
      </c>
      <c r="H241" s="762" t="s">
        <v>5878</v>
      </c>
      <c r="I241" s="762" t="s">
        <v>5878</v>
      </c>
      <c r="J241" s="762" t="s">
        <v>5878</v>
      </c>
      <c r="K241" s="762" t="s">
        <v>5877</v>
      </c>
      <c r="L241" s="762" t="s">
        <v>5877</v>
      </c>
      <c r="M241" s="762" t="s">
        <v>5877</v>
      </c>
      <c r="N241" s="762" t="s">
        <v>5877</v>
      </c>
      <c r="O241" s="432"/>
      <c r="P241" s="432"/>
      <c r="Q241" s="432"/>
      <c r="R241" s="432"/>
      <c r="S241" s="432"/>
    </row>
    <row r="242" spans="1:19">
      <c r="A242" s="762">
        <v>11</v>
      </c>
      <c r="B242" s="766" t="s">
        <v>5864</v>
      </c>
      <c r="C242" s="762" t="s">
        <v>5878</v>
      </c>
      <c r="D242" s="762" t="s">
        <v>5878</v>
      </c>
      <c r="E242" s="762" t="s">
        <v>5878</v>
      </c>
      <c r="F242" s="762" t="s">
        <v>5878</v>
      </c>
      <c r="G242" s="762" t="s">
        <v>5878</v>
      </c>
      <c r="H242" s="762" t="s">
        <v>5878</v>
      </c>
      <c r="I242" s="762" t="s">
        <v>5878</v>
      </c>
      <c r="J242" s="762" t="s">
        <v>5878</v>
      </c>
      <c r="K242" s="762" t="s">
        <v>5878</v>
      </c>
      <c r="L242" s="762" t="s">
        <v>5877</v>
      </c>
      <c r="M242" s="762" t="s">
        <v>5877</v>
      </c>
      <c r="N242" s="762" t="s">
        <v>5877</v>
      </c>
      <c r="O242" s="432"/>
      <c r="P242" s="432"/>
      <c r="Q242" s="432"/>
      <c r="R242" s="432"/>
      <c r="S242" s="432"/>
    </row>
    <row r="243" spans="1:19">
      <c r="A243" s="762">
        <v>11</v>
      </c>
      <c r="B243" s="766" t="s">
        <v>5865</v>
      </c>
      <c r="C243" s="762" t="s">
        <v>5878</v>
      </c>
      <c r="D243" s="762" t="s">
        <v>5878</v>
      </c>
      <c r="E243" s="762" t="s">
        <v>5878</v>
      </c>
      <c r="F243" s="762" t="s">
        <v>5878</v>
      </c>
      <c r="G243" s="762" t="s">
        <v>5878</v>
      </c>
      <c r="H243" s="762" t="s">
        <v>5878</v>
      </c>
      <c r="I243" s="762" t="s">
        <v>5878</v>
      </c>
      <c r="J243" s="762" t="s">
        <v>5878</v>
      </c>
      <c r="K243" s="762" t="s">
        <v>5878</v>
      </c>
      <c r="L243" s="762" t="s">
        <v>5878</v>
      </c>
      <c r="M243" s="762" t="s">
        <v>5877</v>
      </c>
      <c r="N243" s="762" t="s">
        <v>5877</v>
      </c>
      <c r="O243" s="432"/>
      <c r="P243" s="432"/>
      <c r="Q243" s="432"/>
      <c r="R243" s="432"/>
      <c r="S243" s="432"/>
    </row>
    <row r="244" spans="1:19">
      <c r="A244" s="762">
        <v>11</v>
      </c>
      <c r="B244" s="766" t="s">
        <v>5866</v>
      </c>
      <c r="C244" s="762" t="s">
        <v>5878</v>
      </c>
      <c r="D244" s="762" t="s">
        <v>5878</v>
      </c>
      <c r="E244" s="762" t="s">
        <v>5878</v>
      </c>
      <c r="F244" s="762" t="s">
        <v>5878</v>
      </c>
      <c r="G244" s="762" t="s">
        <v>5878</v>
      </c>
      <c r="H244" s="762" t="s">
        <v>5878</v>
      </c>
      <c r="I244" s="762" t="s">
        <v>5878</v>
      </c>
      <c r="J244" s="762" t="s">
        <v>5878</v>
      </c>
      <c r="K244" s="762" t="s">
        <v>5878</v>
      </c>
      <c r="L244" s="762" t="s">
        <v>5878</v>
      </c>
      <c r="M244" s="762" t="s">
        <v>5878</v>
      </c>
      <c r="N244" s="762" t="s">
        <v>5877</v>
      </c>
      <c r="O244" s="432"/>
      <c r="P244" s="432"/>
      <c r="Q244" s="432"/>
      <c r="R244" s="432"/>
      <c r="S244" s="432"/>
    </row>
    <row r="245" spans="1:19">
      <c r="A245" s="762">
        <v>12</v>
      </c>
      <c r="B245" s="764" t="s">
        <v>5855</v>
      </c>
      <c r="C245" s="762" t="s">
        <v>5878</v>
      </c>
      <c r="D245" s="762" t="s">
        <v>5878</v>
      </c>
      <c r="E245" s="762" t="s">
        <v>5878</v>
      </c>
      <c r="F245" s="762" t="s">
        <v>5878</v>
      </c>
      <c r="G245" s="762" t="s">
        <v>5878</v>
      </c>
      <c r="H245" s="762" t="s">
        <v>5878</v>
      </c>
      <c r="I245" s="762" t="s">
        <v>5878</v>
      </c>
      <c r="J245" s="762" t="s">
        <v>5878</v>
      </c>
      <c r="K245" s="762" t="s">
        <v>5878</v>
      </c>
      <c r="L245" s="762" t="s">
        <v>5878</v>
      </c>
      <c r="M245" s="762" t="s">
        <v>5878</v>
      </c>
      <c r="N245" s="762" t="s">
        <v>5878</v>
      </c>
      <c r="O245" s="432"/>
      <c r="P245" s="432"/>
      <c r="Q245" s="432"/>
      <c r="R245" s="432"/>
      <c r="S245" s="432"/>
    </row>
    <row r="246" spans="1:19">
      <c r="A246" s="762">
        <v>12</v>
      </c>
      <c r="B246" s="766" t="s">
        <v>5856</v>
      </c>
      <c r="C246" s="762" t="s">
        <v>5879</v>
      </c>
      <c r="D246" s="762" t="s">
        <v>5878</v>
      </c>
      <c r="E246" s="762" t="s">
        <v>5878</v>
      </c>
      <c r="F246" s="762" t="s">
        <v>5878</v>
      </c>
      <c r="G246" s="762" t="s">
        <v>5878</v>
      </c>
      <c r="H246" s="762" t="s">
        <v>5878</v>
      </c>
      <c r="I246" s="762" t="s">
        <v>5878</v>
      </c>
      <c r="J246" s="762" t="s">
        <v>5878</v>
      </c>
      <c r="K246" s="762" t="s">
        <v>5878</v>
      </c>
      <c r="L246" s="762" t="s">
        <v>5878</v>
      </c>
      <c r="M246" s="762" t="s">
        <v>5878</v>
      </c>
      <c r="N246" s="762" t="s">
        <v>5878</v>
      </c>
      <c r="O246" s="432"/>
      <c r="P246" s="432"/>
      <c r="Q246" s="432"/>
      <c r="R246" s="432"/>
      <c r="S246" s="432"/>
    </row>
    <row r="247" spans="1:19">
      <c r="A247" s="762">
        <v>12</v>
      </c>
      <c r="B247" s="766" t="s">
        <v>5857</v>
      </c>
      <c r="C247" s="762" t="s">
        <v>5879</v>
      </c>
      <c r="D247" s="762" t="s">
        <v>5879</v>
      </c>
      <c r="E247" s="762" t="s">
        <v>5878</v>
      </c>
      <c r="F247" s="762" t="s">
        <v>5878</v>
      </c>
      <c r="G247" s="762" t="s">
        <v>5878</v>
      </c>
      <c r="H247" s="762" t="s">
        <v>5878</v>
      </c>
      <c r="I247" s="762" t="s">
        <v>5878</v>
      </c>
      <c r="J247" s="762" t="s">
        <v>5878</v>
      </c>
      <c r="K247" s="762" t="s">
        <v>5878</v>
      </c>
      <c r="L247" s="762" t="s">
        <v>5878</v>
      </c>
      <c r="M247" s="762" t="s">
        <v>5878</v>
      </c>
      <c r="N247" s="762" t="s">
        <v>5878</v>
      </c>
      <c r="O247" s="432"/>
      <c r="P247" s="432"/>
      <c r="Q247" s="432"/>
      <c r="R247" s="432"/>
      <c r="S247" s="432"/>
    </row>
    <row r="248" spans="1:19">
      <c r="A248" s="762">
        <v>12</v>
      </c>
      <c r="B248" s="766" t="s">
        <v>5858</v>
      </c>
      <c r="C248" s="762" t="s">
        <v>5879</v>
      </c>
      <c r="D248" s="762" t="s">
        <v>5879</v>
      </c>
      <c r="E248" s="762" t="s">
        <v>5879</v>
      </c>
      <c r="F248" s="762" t="s">
        <v>5878</v>
      </c>
      <c r="G248" s="762" t="s">
        <v>5878</v>
      </c>
      <c r="H248" s="762" t="s">
        <v>5878</v>
      </c>
      <c r="I248" s="762" t="s">
        <v>5878</v>
      </c>
      <c r="J248" s="762" t="s">
        <v>5878</v>
      </c>
      <c r="K248" s="762" t="s">
        <v>5878</v>
      </c>
      <c r="L248" s="762" t="s">
        <v>5878</v>
      </c>
      <c r="M248" s="762" t="s">
        <v>5878</v>
      </c>
      <c r="N248" s="762" t="s">
        <v>5878</v>
      </c>
      <c r="O248" s="432"/>
      <c r="P248" s="432"/>
      <c r="Q248" s="432"/>
      <c r="R248" s="432"/>
      <c r="S248" s="432"/>
    </row>
    <row r="249" spans="1:19">
      <c r="A249" s="762">
        <v>12</v>
      </c>
      <c r="B249" s="766" t="s">
        <v>5859</v>
      </c>
      <c r="C249" s="762" t="s">
        <v>5879</v>
      </c>
      <c r="D249" s="762" t="s">
        <v>5879</v>
      </c>
      <c r="E249" s="762" t="s">
        <v>5879</v>
      </c>
      <c r="F249" s="762" t="s">
        <v>5879</v>
      </c>
      <c r="G249" s="762" t="s">
        <v>5878</v>
      </c>
      <c r="H249" s="762" t="s">
        <v>5878</v>
      </c>
      <c r="I249" s="762" t="s">
        <v>5878</v>
      </c>
      <c r="J249" s="762" t="s">
        <v>5878</v>
      </c>
      <c r="K249" s="762" t="s">
        <v>5878</v>
      </c>
      <c r="L249" s="762" t="s">
        <v>5878</v>
      </c>
      <c r="M249" s="762" t="s">
        <v>5878</v>
      </c>
      <c r="N249" s="762" t="s">
        <v>5878</v>
      </c>
      <c r="O249" s="432"/>
      <c r="P249" s="432"/>
      <c r="Q249" s="432"/>
      <c r="R249" s="432"/>
      <c r="S249" s="432"/>
    </row>
    <row r="250" spans="1:19">
      <c r="A250" s="762">
        <v>12</v>
      </c>
      <c r="B250" s="766" t="s">
        <v>5860</v>
      </c>
      <c r="C250" s="762" t="s">
        <v>5879</v>
      </c>
      <c r="D250" s="762" t="s">
        <v>5879</v>
      </c>
      <c r="E250" s="762" t="s">
        <v>5879</v>
      </c>
      <c r="F250" s="762" t="s">
        <v>5879</v>
      </c>
      <c r="G250" s="762" t="s">
        <v>5879</v>
      </c>
      <c r="H250" s="762" t="s">
        <v>5878</v>
      </c>
      <c r="I250" s="762" t="s">
        <v>5878</v>
      </c>
      <c r="J250" s="762" t="s">
        <v>5878</v>
      </c>
      <c r="K250" s="762" t="s">
        <v>5878</v>
      </c>
      <c r="L250" s="762" t="s">
        <v>5878</v>
      </c>
      <c r="M250" s="762" t="s">
        <v>5878</v>
      </c>
      <c r="N250" s="762" t="s">
        <v>5878</v>
      </c>
      <c r="O250" s="432"/>
      <c r="P250" s="432"/>
      <c r="Q250" s="432"/>
      <c r="R250" s="432"/>
      <c r="S250" s="432"/>
    </row>
    <row r="251" spans="1:19">
      <c r="A251" s="762">
        <v>12</v>
      </c>
      <c r="B251" s="766" t="s">
        <v>5861</v>
      </c>
      <c r="C251" s="762" t="s">
        <v>5879</v>
      </c>
      <c r="D251" s="762" t="s">
        <v>5879</v>
      </c>
      <c r="E251" s="762" t="s">
        <v>5879</v>
      </c>
      <c r="F251" s="762" t="s">
        <v>5879</v>
      </c>
      <c r="G251" s="762" t="s">
        <v>5879</v>
      </c>
      <c r="H251" s="762" t="s">
        <v>5879</v>
      </c>
      <c r="I251" s="762" t="s">
        <v>5878</v>
      </c>
      <c r="J251" s="762" t="s">
        <v>5878</v>
      </c>
      <c r="K251" s="762" t="s">
        <v>5878</v>
      </c>
      <c r="L251" s="762" t="s">
        <v>5878</v>
      </c>
      <c r="M251" s="762" t="s">
        <v>5878</v>
      </c>
      <c r="N251" s="762" t="s">
        <v>5878</v>
      </c>
      <c r="O251" s="432"/>
      <c r="P251" s="432"/>
      <c r="Q251" s="432"/>
      <c r="R251" s="432"/>
      <c r="S251" s="432"/>
    </row>
    <row r="252" spans="1:19">
      <c r="A252" s="762">
        <v>12</v>
      </c>
      <c r="B252" s="766" t="s">
        <v>5862</v>
      </c>
      <c r="C252" s="762" t="s">
        <v>5879</v>
      </c>
      <c r="D252" s="762" t="s">
        <v>5879</v>
      </c>
      <c r="E252" s="762" t="s">
        <v>5879</v>
      </c>
      <c r="F252" s="762" t="s">
        <v>5879</v>
      </c>
      <c r="G252" s="762" t="s">
        <v>5879</v>
      </c>
      <c r="H252" s="762" t="s">
        <v>5879</v>
      </c>
      <c r="I252" s="762" t="s">
        <v>5879</v>
      </c>
      <c r="J252" s="762" t="s">
        <v>5878</v>
      </c>
      <c r="K252" s="762" t="s">
        <v>5878</v>
      </c>
      <c r="L252" s="762" t="s">
        <v>5878</v>
      </c>
      <c r="M252" s="762" t="s">
        <v>5878</v>
      </c>
      <c r="N252" s="762" t="s">
        <v>5878</v>
      </c>
      <c r="O252" s="432"/>
      <c r="P252" s="432"/>
      <c r="Q252" s="432"/>
      <c r="R252" s="432"/>
      <c r="S252" s="432"/>
    </row>
    <row r="253" spans="1:19">
      <c r="A253" s="762">
        <v>12</v>
      </c>
      <c r="B253" s="766" t="s">
        <v>5863</v>
      </c>
      <c r="C253" s="762" t="s">
        <v>5879</v>
      </c>
      <c r="D253" s="762" t="s">
        <v>5879</v>
      </c>
      <c r="E253" s="762" t="s">
        <v>5879</v>
      </c>
      <c r="F253" s="762" t="s">
        <v>5879</v>
      </c>
      <c r="G253" s="762" t="s">
        <v>5879</v>
      </c>
      <c r="H253" s="762" t="s">
        <v>5879</v>
      </c>
      <c r="I253" s="762" t="s">
        <v>5879</v>
      </c>
      <c r="J253" s="762" t="s">
        <v>5879</v>
      </c>
      <c r="K253" s="762" t="s">
        <v>5878</v>
      </c>
      <c r="L253" s="762" t="s">
        <v>5878</v>
      </c>
      <c r="M253" s="762" t="s">
        <v>5878</v>
      </c>
      <c r="N253" s="762" t="s">
        <v>5878</v>
      </c>
      <c r="O253" s="432"/>
      <c r="P253" s="432"/>
      <c r="Q253" s="432"/>
      <c r="R253" s="432"/>
      <c r="S253" s="432"/>
    </row>
    <row r="254" spans="1:19">
      <c r="A254" s="762">
        <v>12</v>
      </c>
      <c r="B254" s="766" t="s">
        <v>5864</v>
      </c>
      <c r="C254" s="762" t="s">
        <v>5879</v>
      </c>
      <c r="D254" s="762" t="s">
        <v>5879</v>
      </c>
      <c r="E254" s="762" t="s">
        <v>5879</v>
      </c>
      <c r="F254" s="762" t="s">
        <v>5879</v>
      </c>
      <c r="G254" s="762" t="s">
        <v>5879</v>
      </c>
      <c r="H254" s="762" t="s">
        <v>5879</v>
      </c>
      <c r="I254" s="762" t="s">
        <v>5879</v>
      </c>
      <c r="J254" s="762" t="s">
        <v>5879</v>
      </c>
      <c r="K254" s="762" t="s">
        <v>5879</v>
      </c>
      <c r="L254" s="762" t="s">
        <v>5878</v>
      </c>
      <c r="M254" s="762" t="s">
        <v>5878</v>
      </c>
      <c r="N254" s="762" t="s">
        <v>5878</v>
      </c>
      <c r="O254" s="432"/>
      <c r="P254" s="432"/>
      <c r="Q254" s="432"/>
      <c r="R254" s="432"/>
      <c r="S254" s="432"/>
    </row>
    <row r="255" spans="1:19">
      <c r="A255" s="762">
        <v>12</v>
      </c>
      <c r="B255" s="766" t="s">
        <v>5865</v>
      </c>
      <c r="C255" s="762" t="s">
        <v>5879</v>
      </c>
      <c r="D255" s="762" t="s">
        <v>5879</v>
      </c>
      <c r="E255" s="762" t="s">
        <v>5879</v>
      </c>
      <c r="F255" s="762" t="s">
        <v>5879</v>
      </c>
      <c r="G255" s="762" t="s">
        <v>5879</v>
      </c>
      <c r="H255" s="762" t="s">
        <v>5879</v>
      </c>
      <c r="I255" s="762" t="s">
        <v>5879</v>
      </c>
      <c r="J255" s="762" t="s">
        <v>5879</v>
      </c>
      <c r="K255" s="762" t="s">
        <v>5879</v>
      </c>
      <c r="L255" s="762" t="s">
        <v>5879</v>
      </c>
      <c r="M255" s="762" t="s">
        <v>5878</v>
      </c>
      <c r="N255" s="762" t="s">
        <v>5878</v>
      </c>
      <c r="O255" s="432"/>
      <c r="P255" s="432"/>
      <c r="Q255" s="432"/>
      <c r="R255" s="432"/>
      <c r="S255" s="432"/>
    </row>
    <row r="256" spans="1:19">
      <c r="A256" s="762">
        <v>12</v>
      </c>
      <c r="B256" s="766" t="s">
        <v>5866</v>
      </c>
      <c r="C256" s="762" t="s">
        <v>5879</v>
      </c>
      <c r="D256" s="762" t="s">
        <v>5879</v>
      </c>
      <c r="E256" s="762" t="s">
        <v>5879</v>
      </c>
      <c r="F256" s="762" t="s">
        <v>5879</v>
      </c>
      <c r="G256" s="762" t="s">
        <v>5879</v>
      </c>
      <c r="H256" s="762" t="s">
        <v>5879</v>
      </c>
      <c r="I256" s="762" t="s">
        <v>5879</v>
      </c>
      <c r="J256" s="762" t="s">
        <v>5879</v>
      </c>
      <c r="K256" s="762" t="s">
        <v>5879</v>
      </c>
      <c r="L256" s="762" t="s">
        <v>5879</v>
      </c>
      <c r="M256" s="762" t="s">
        <v>5879</v>
      </c>
      <c r="N256" s="762" t="s">
        <v>5878</v>
      </c>
      <c r="O256" s="432"/>
      <c r="P256" s="432"/>
      <c r="Q256" s="432"/>
      <c r="R256" s="432"/>
      <c r="S256" s="432"/>
    </row>
    <row r="257" spans="1:19">
      <c r="A257" s="762">
        <v>13</v>
      </c>
      <c r="B257" s="764" t="s">
        <v>5855</v>
      </c>
      <c r="C257" s="762" t="s">
        <v>5879</v>
      </c>
      <c r="D257" s="762" t="s">
        <v>5879</v>
      </c>
      <c r="E257" s="762" t="s">
        <v>5879</v>
      </c>
      <c r="F257" s="762" t="s">
        <v>5879</v>
      </c>
      <c r="G257" s="762" t="s">
        <v>5879</v>
      </c>
      <c r="H257" s="762" t="s">
        <v>5879</v>
      </c>
      <c r="I257" s="762" t="s">
        <v>5879</v>
      </c>
      <c r="J257" s="762" t="s">
        <v>5879</v>
      </c>
      <c r="K257" s="762" t="s">
        <v>5879</v>
      </c>
      <c r="L257" s="762" t="s">
        <v>5879</v>
      </c>
      <c r="M257" s="762" t="s">
        <v>5879</v>
      </c>
      <c r="N257" s="762" t="s">
        <v>5879</v>
      </c>
      <c r="O257" s="432"/>
      <c r="P257" s="432"/>
      <c r="Q257" s="432"/>
      <c r="R257" s="432"/>
      <c r="S257" s="432"/>
    </row>
    <row r="258" spans="1:19">
      <c r="A258" s="762">
        <v>13</v>
      </c>
      <c r="B258" s="766" t="s">
        <v>5856</v>
      </c>
      <c r="C258" s="762" t="s">
        <v>5880</v>
      </c>
      <c r="D258" s="762" t="s">
        <v>5879</v>
      </c>
      <c r="E258" s="762" t="s">
        <v>5879</v>
      </c>
      <c r="F258" s="762" t="s">
        <v>5879</v>
      </c>
      <c r="G258" s="762" t="s">
        <v>5879</v>
      </c>
      <c r="H258" s="762" t="s">
        <v>5879</v>
      </c>
      <c r="I258" s="762" t="s">
        <v>5879</v>
      </c>
      <c r="J258" s="762" t="s">
        <v>5879</v>
      </c>
      <c r="K258" s="762" t="s">
        <v>5879</v>
      </c>
      <c r="L258" s="762" t="s">
        <v>5879</v>
      </c>
      <c r="M258" s="762" t="s">
        <v>5879</v>
      </c>
      <c r="N258" s="762" t="s">
        <v>5879</v>
      </c>
      <c r="O258" s="432"/>
      <c r="P258" s="432"/>
      <c r="Q258" s="432"/>
      <c r="R258" s="432"/>
      <c r="S258" s="432"/>
    </row>
    <row r="259" spans="1:19">
      <c r="A259" s="762">
        <v>13</v>
      </c>
      <c r="B259" s="766" t="s">
        <v>5857</v>
      </c>
      <c r="C259" s="762" t="s">
        <v>5880</v>
      </c>
      <c r="D259" s="762" t="s">
        <v>5880</v>
      </c>
      <c r="E259" s="762" t="s">
        <v>5879</v>
      </c>
      <c r="F259" s="762" t="s">
        <v>5879</v>
      </c>
      <c r="G259" s="762" t="s">
        <v>5879</v>
      </c>
      <c r="H259" s="762" t="s">
        <v>5879</v>
      </c>
      <c r="I259" s="762" t="s">
        <v>5879</v>
      </c>
      <c r="J259" s="762" t="s">
        <v>5879</v>
      </c>
      <c r="K259" s="762" t="s">
        <v>5879</v>
      </c>
      <c r="L259" s="762" t="s">
        <v>5879</v>
      </c>
      <c r="M259" s="762" t="s">
        <v>5879</v>
      </c>
      <c r="N259" s="762" t="s">
        <v>5879</v>
      </c>
      <c r="O259" s="432"/>
      <c r="P259" s="432"/>
      <c r="Q259" s="432"/>
      <c r="R259" s="432"/>
      <c r="S259" s="432"/>
    </row>
    <row r="260" spans="1:19">
      <c r="A260" s="762">
        <v>13</v>
      </c>
      <c r="B260" s="766" t="s">
        <v>5858</v>
      </c>
      <c r="C260" s="762" t="s">
        <v>5880</v>
      </c>
      <c r="D260" s="762" t="s">
        <v>5880</v>
      </c>
      <c r="E260" s="762" t="s">
        <v>5880</v>
      </c>
      <c r="F260" s="762" t="s">
        <v>5879</v>
      </c>
      <c r="G260" s="762" t="s">
        <v>5879</v>
      </c>
      <c r="H260" s="762" t="s">
        <v>5879</v>
      </c>
      <c r="I260" s="762" t="s">
        <v>5879</v>
      </c>
      <c r="J260" s="762" t="s">
        <v>5879</v>
      </c>
      <c r="K260" s="762" t="s">
        <v>5879</v>
      </c>
      <c r="L260" s="762" t="s">
        <v>5879</v>
      </c>
      <c r="M260" s="762" t="s">
        <v>5879</v>
      </c>
      <c r="N260" s="762" t="s">
        <v>5879</v>
      </c>
      <c r="O260" s="432"/>
      <c r="P260" s="432"/>
      <c r="Q260" s="432"/>
      <c r="R260" s="432"/>
      <c r="S260" s="432"/>
    </row>
    <row r="261" spans="1:19">
      <c r="A261" s="762">
        <v>13</v>
      </c>
      <c r="B261" s="766" t="s">
        <v>5859</v>
      </c>
      <c r="C261" s="762" t="s">
        <v>5880</v>
      </c>
      <c r="D261" s="762" t="s">
        <v>5880</v>
      </c>
      <c r="E261" s="762" t="s">
        <v>5880</v>
      </c>
      <c r="F261" s="762" t="s">
        <v>5880</v>
      </c>
      <c r="G261" s="762" t="s">
        <v>5879</v>
      </c>
      <c r="H261" s="762" t="s">
        <v>5879</v>
      </c>
      <c r="I261" s="762" t="s">
        <v>5879</v>
      </c>
      <c r="J261" s="762" t="s">
        <v>5879</v>
      </c>
      <c r="K261" s="762" t="s">
        <v>5879</v>
      </c>
      <c r="L261" s="762" t="s">
        <v>5879</v>
      </c>
      <c r="M261" s="762" t="s">
        <v>5879</v>
      </c>
      <c r="N261" s="762" t="s">
        <v>5879</v>
      </c>
      <c r="O261" s="432"/>
      <c r="P261" s="432"/>
      <c r="Q261" s="432"/>
      <c r="R261" s="432"/>
      <c r="S261" s="432"/>
    </row>
    <row r="262" spans="1:19">
      <c r="A262" s="762">
        <v>13</v>
      </c>
      <c r="B262" s="766" t="s">
        <v>5860</v>
      </c>
      <c r="C262" s="762" t="s">
        <v>5880</v>
      </c>
      <c r="D262" s="762" t="s">
        <v>5880</v>
      </c>
      <c r="E262" s="762" t="s">
        <v>5880</v>
      </c>
      <c r="F262" s="762" t="s">
        <v>5880</v>
      </c>
      <c r="G262" s="762" t="s">
        <v>5880</v>
      </c>
      <c r="H262" s="762" t="s">
        <v>5879</v>
      </c>
      <c r="I262" s="762" t="s">
        <v>5879</v>
      </c>
      <c r="J262" s="762" t="s">
        <v>5879</v>
      </c>
      <c r="K262" s="762" t="s">
        <v>5879</v>
      </c>
      <c r="L262" s="762" t="s">
        <v>5879</v>
      </c>
      <c r="M262" s="762" t="s">
        <v>5879</v>
      </c>
      <c r="N262" s="762" t="s">
        <v>5879</v>
      </c>
      <c r="O262" s="432"/>
      <c r="P262" s="432"/>
      <c r="Q262" s="432"/>
      <c r="R262" s="432"/>
      <c r="S262" s="432"/>
    </row>
    <row r="263" spans="1:19">
      <c r="A263" s="762">
        <v>13</v>
      </c>
      <c r="B263" s="766" t="s">
        <v>5861</v>
      </c>
      <c r="C263" s="762" t="s">
        <v>5880</v>
      </c>
      <c r="D263" s="762" t="s">
        <v>5880</v>
      </c>
      <c r="E263" s="762" t="s">
        <v>5880</v>
      </c>
      <c r="F263" s="762" t="s">
        <v>5880</v>
      </c>
      <c r="G263" s="762" t="s">
        <v>5880</v>
      </c>
      <c r="H263" s="762" t="s">
        <v>5880</v>
      </c>
      <c r="I263" s="762" t="s">
        <v>5879</v>
      </c>
      <c r="J263" s="762" t="s">
        <v>5879</v>
      </c>
      <c r="K263" s="762" t="s">
        <v>5879</v>
      </c>
      <c r="L263" s="762" t="s">
        <v>5879</v>
      </c>
      <c r="M263" s="762" t="s">
        <v>5879</v>
      </c>
      <c r="N263" s="762" t="s">
        <v>5879</v>
      </c>
      <c r="O263" s="432"/>
      <c r="P263" s="432"/>
      <c r="Q263" s="432"/>
      <c r="R263" s="432"/>
      <c r="S263" s="432"/>
    </row>
    <row r="264" spans="1:19">
      <c r="A264" s="762">
        <v>13</v>
      </c>
      <c r="B264" s="766" t="s">
        <v>5862</v>
      </c>
      <c r="C264" s="762" t="s">
        <v>5880</v>
      </c>
      <c r="D264" s="762" t="s">
        <v>5880</v>
      </c>
      <c r="E264" s="762" t="s">
        <v>5880</v>
      </c>
      <c r="F264" s="762" t="s">
        <v>5880</v>
      </c>
      <c r="G264" s="762" t="s">
        <v>5880</v>
      </c>
      <c r="H264" s="762" t="s">
        <v>5880</v>
      </c>
      <c r="I264" s="762" t="s">
        <v>5880</v>
      </c>
      <c r="J264" s="762" t="s">
        <v>5879</v>
      </c>
      <c r="K264" s="762" t="s">
        <v>5879</v>
      </c>
      <c r="L264" s="762" t="s">
        <v>5879</v>
      </c>
      <c r="M264" s="762" t="s">
        <v>5879</v>
      </c>
      <c r="N264" s="762" t="s">
        <v>5879</v>
      </c>
      <c r="O264" s="432"/>
      <c r="P264" s="432"/>
      <c r="Q264" s="432"/>
      <c r="R264" s="432"/>
      <c r="S264" s="432"/>
    </row>
    <row r="265" spans="1:19">
      <c r="A265" s="762">
        <v>13</v>
      </c>
      <c r="B265" s="766" t="s">
        <v>5863</v>
      </c>
      <c r="C265" s="762" t="s">
        <v>5880</v>
      </c>
      <c r="D265" s="762" t="s">
        <v>5880</v>
      </c>
      <c r="E265" s="762" t="s">
        <v>5880</v>
      </c>
      <c r="F265" s="762" t="s">
        <v>5880</v>
      </c>
      <c r="G265" s="762" t="s">
        <v>5880</v>
      </c>
      <c r="H265" s="762" t="s">
        <v>5880</v>
      </c>
      <c r="I265" s="762" t="s">
        <v>5880</v>
      </c>
      <c r="J265" s="762" t="s">
        <v>5880</v>
      </c>
      <c r="K265" s="762" t="s">
        <v>5879</v>
      </c>
      <c r="L265" s="762" t="s">
        <v>5879</v>
      </c>
      <c r="M265" s="762" t="s">
        <v>5879</v>
      </c>
      <c r="N265" s="762" t="s">
        <v>5879</v>
      </c>
      <c r="O265" s="432"/>
      <c r="P265" s="432"/>
      <c r="Q265" s="432"/>
      <c r="R265" s="432"/>
      <c r="S265" s="432"/>
    </row>
    <row r="266" spans="1:19">
      <c r="A266" s="762">
        <v>13</v>
      </c>
      <c r="B266" s="766" t="s">
        <v>5864</v>
      </c>
      <c r="C266" s="762" t="s">
        <v>5880</v>
      </c>
      <c r="D266" s="762" t="s">
        <v>5880</v>
      </c>
      <c r="E266" s="762" t="s">
        <v>5880</v>
      </c>
      <c r="F266" s="762" t="s">
        <v>5880</v>
      </c>
      <c r="G266" s="762" t="s">
        <v>5880</v>
      </c>
      <c r="H266" s="762" t="s">
        <v>5880</v>
      </c>
      <c r="I266" s="762" t="s">
        <v>5880</v>
      </c>
      <c r="J266" s="762" t="s">
        <v>5880</v>
      </c>
      <c r="K266" s="762" t="s">
        <v>5880</v>
      </c>
      <c r="L266" s="762" t="s">
        <v>5879</v>
      </c>
      <c r="M266" s="762" t="s">
        <v>5879</v>
      </c>
      <c r="N266" s="762" t="s">
        <v>5879</v>
      </c>
      <c r="O266" s="432"/>
      <c r="P266" s="432"/>
      <c r="Q266" s="432"/>
      <c r="R266" s="432"/>
      <c r="S266" s="432"/>
    </row>
    <row r="267" spans="1:19">
      <c r="A267" s="762">
        <v>13</v>
      </c>
      <c r="B267" s="766" t="s">
        <v>5865</v>
      </c>
      <c r="C267" s="762" t="s">
        <v>5880</v>
      </c>
      <c r="D267" s="762" t="s">
        <v>5880</v>
      </c>
      <c r="E267" s="762" t="s">
        <v>5880</v>
      </c>
      <c r="F267" s="762" t="s">
        <v>5880</v>
      </c>
      <c r="G267" s="762" t="s">
        <v>5880</v>
      </c>
      <c r="H267" s="762" t="s">
        <v>5880</v>
      </c>
      <c r="I267" s="762" t="s">
        <v>5880</v>
      </c>
      <c r="J267" s="762" t="s">
        <v>5880</v>
      </c>
      <c r="K267" s="762" t="s">
        <v>5880</v>
      </c>
      <c r="L267" s="762" t="s">
        <v>5880</v>
      </c>
      <c r="M267" s="762" t="s">
        <v>5879</v>
      </c>
      <c r="N267" s="762" t="s">
        <v>5879</v>
      </c>
      <c r="O267" s="432"/>
      <c r="P267" s="432"/>
      <c r="Q267" s="432"/>
      <c r="R267" s="432"/>
      <c r="S267" s="432"/>
    </row>
    <row r="268" spans="1:19">
      <c r="A268" s="762">
        <v>13</v>
      </c>
      <c r="B268" s="766" t="s">
        <v>5866</v>
      </c>
      <c r="C268" s="762" t="s">
        <v>5880</v>
      </c>
      <c r="D268" s="762" t="s">
        <v>5880</v>
      </c>
      <c r="E268" s="762" t="s">
        <v>5880</v>
      </c>
      <c r="F268" s="762" t="s">
        <v>5880</v>
      </c>
      <c r="G268" s="762" t="s">
        <v>5880</v>
      </c>
      <c r="H268" s="762" t="s">
        <v>5880</v>
      </c>
      <c r="I268" s="762" t="s">
        <v>5880</v>
      </c>
      <c r="J268" s="762" t="s">
        <v>5880</v>
      </c>
      <c r="K268" s="762" t="s">
        <v>5880</v>
      </c>
      <c r="L268" s="762" t="s">
        <v>5880</v>
      </c>
      <c r="M268" s="762" t="s">
        <v>5880</v>
      </c>
      <c r="N268" s="762" t="s">
        <v>5879</v>
      </c>
      <c r="O268" s="432"/>
      <c r="P268" s="432"/>
      <c r="Q268" s="432"/>
      <c r="R268" s="432"/>
      <c r="S268" s="432"/>
    </row>
    <row r="269" spans="1:19">
      <c r="A269" s="762">
        <v>14</v>
      </c>
      <c r="B269" s="764" t="s">
        <v>5855</v>
      </c>
      <c r="C269" s="762" t="s">
        <v>5880</v>
      </c>
      <c r="D269" s="762" t="s">
        <v>5880</v>
      </c>
      <c r="E269" s="762" t="s">
        <v>5880</v>
      </c>
      <c r="F269" s="762" t="s">
        <v>5880</v>
      </c>
      <c r="G269" s="762" t="s">
        <v>5880</v>
      </c>
      <c r="H269" s="762" t="s">
        <v>5880</v>
      </c>
      <c r="I269" s="762" t="s">
        <v>5880</v>
      </c>
      <c r="J269" s="762" t="s">
        <v>5880</v>
      </c>
      <c r="K269" s="762" t="s">
        <v>5880</v>
      </c>
      <c r="L269" s="762" t="s">
        <v>5880</v>
      </c>
      <c r="M269" s="762" t="s">
        <v>5880</v>
      </c>
      <c r="N269" s="762" t="s">
        <v>5880</v>
      </c>
      <c r="O269" s="432"/>
      <c r="P269" s="432"/>
      <c r="Q269" s="432"/>
      <c r="R269" s="432"/>
      <c r="S269" s="432"/>
    </row>
    <row r="270" spans="1:19">
      <c r="A270" s="762">
        <v>14</v>
      </c>
      <c r="B270" s="766" t="s">
        <v>5856</v>
      </c>
      <c r="C270" s="762" t="s">
        <v>5881</v>
      </c>
      <c r="D270" s="762" t="s">
        <v>5880</v>
      </c>
      <c r="E270" s="762" t="s">
        <v>5880</v>
      </c>
      <c r="F270" s="762" t="s">
        <v>5880</v>
      </c>
      <c r="G270" s="762" t="s">
        <v>5880</v>
      </c>
      <c r="H270" s="762" t="s">
        <v>5880</v>
      </c>
      <c r="I270" s="762" t="s">
        <v>5880</v>
      </c>
      <c r="J270" s="762" t="s">
        <v>5880</v>
      </c>
      <c r="K270" s="762" t="s">
        <v>5880</v>
      </c>
      <c r="L270" s="762" t="s">
        <v>5880</v>
      </c>
      <c r="M270" s="762" t="s">
        <v>5880</v>
      </c>
      <c r="N270" s="762" t="s">
        <v>5880</v>
      </c>
      <c r="O270" s="432"/>
      <c r="P270" s="432"/>
      <c r="Q270" s="432"/>
      <c r="R270" s="432"/>
      <c r="S270" s="432"/>
    </row>
    <row r="271" spans="1:19">
      <c r="A271" s="762">
        <v>14</v>
      </c>
      <c r="B271" s="766" t="s">
        <v>5857</v>
      </c>
      <c r="C271" s="762" t="s">
        <v>5881</v>
      </c>
      <c r="D271" s="762" t="s">
        <v>5881</v>
      </c>
      <c r="E271" s="762" t="s">
        <v>5880</v>
      </c>
      <c r="F271" s="762" t="s">
        <v>5880</v>
      </c>
      <c r="G271" s="762" t="s">
        <v>5880</v>
      </c>
      <c r="H271" s="762" t="s">
        <v>5880</v>
      </c>
      <c r="I271" s="762" t="s">
        <v>5880</v>
      </c>
      <c r="J271" s="762" t="s">
        <v>5880</v>
      </c>
      <c r="K271" s="762" t="s">
        <v>5880</v>
      </c>
      <c r="L271" s="762" t="s">
        <v>5880</v>
      </c>
      <c r="M271" s="762" t="s">
        <v>5880</v>
      </c>
      <c r="N271" s="762" t="s">
        <v>5880</v>
      </c>
      <c r="O271" s="432"/>
      <c r="P271" s="432"/>
      <c r="Q271" s="432"/>
      <c r="R271" s="432"/>
      <c r="S271" s="432"/>
    </row>
    <row r="272" spans="1:19">
      <c r="A272" s="762">
        <v>14</v>
      </c>
      <c r="B272" s="766" t="s">
        <v>5858</v>
      </c>
      <c r="C272" s="762" t="s">
        <v>5881</v>
      </c>
      <c r="D272" s="762" t="s">
        <v>5881</v>
      </c>
      <c r="E272" s="762" t="s">
        <v>5881</v>
      </c>
      <c r="F272" s="762" t="s">
        <v>5880</v>
      </c>
      <c r="G272" s="762" t="s">
        <v>5880</v>
      </c>
      <c r="H272" s="762" t="s">
        <v>5880</v>
      </c>
      <c r="I272" s="762" t="s">
        <v>5880</v>
      </c>
      <c r="J272" s="762" t="s">
        <v>5880</v>
      </c>
      <c r="K272" s="762" t="s">
        <v>5880</v>
      </c>
      <c r="L272" s="762" t="s">
        <v>5880</v>
      </c>
      <c r="M272" s="762" t="s">
        <v>5880</v>
      </c>
      <c r="N272" s="762" t="s">
        <v>5880</v>
      </c>
      <c r="O272" s="432"/>
      <c r="P272" s="432"/>
      <c r="Q272" s="432"/>
      <c r="R272" s="432"/>
      <c r="S272" s="432"/>
    </row>
    <row r="273" spans="1:19">
      <c r="A273" s="762">
        <v>14</v>
      </c>
      <c r="B273" s="766" t="s">
        <v>5859</v>
      </c>
      <c r="C273" s="762" t="s">
        <v>5881</v>
      </c>
      <c r="D273" s="762" t="s">
        <v>5881</v>
      </c>
      <c r="E273" s="762" t="s">
        <v>5881</v>
      </c>
      <c r="F273" s="762" t="s">
        <v>5881</v>
      </c>
      <c r="G273" s="762" t="s">
        <v>5880</v>
      </c>
      <c r="H273" s="762" t="s">
        <v>5880</v>
      </c>
      <c r="I273" s="762" t="s">
        <v>5880</v>
      </c>
      <c r="J273" s="762" t="s">
        <v>5880</v>
      </c>
      <c r="K273" s="762" t="s">
        <v>5880</v>
      </c>
      <c r="L273" s="762" t="s">
        <v>5880</v>
      </c>
      <c r="M273" s="762" t="s">
        <v>5880</v>
      </c>
      <c r="N273" s="762" t="s">
        <v>5880</v>
      </c>
      <c r="O273" s="432"/>
      <c r="P273" s="432"/>
      <c r="Q273" s="432"/>
      <c r="R273" s="432"/>
      <c r="S273" s="432"/>
    </row>
    <row r="274" spans="1:19">
      <c r="A274" s="762">
        <v>14</v>
      </c>
      <c r="B274" s="766" t="s">
        <v>5860</v>
      </c>
      <c r="C274" s="762" t="s">
        <v>5881</v>
      </c>
      <c r="D274" s="762" t="s">
        <v>5881</v>
      </c>
      <c r="E274" s="762" t="s">
        <v>5881</v>
      </c>
      <c r="F274" s="762" t="s">
        <v>5881</v>
      </c>
      <c r="G274" s="762" t="s">
        <v>5881</v>
      </c>
      <c r="H274" s="762" t="s">
        <v>5880</v>
      </c>
      <c r="I274" s="762" t="s">
        <v>5880</v>
      </c>
      <c r="J274" s="762" t="s">
        <v>5880</v>
      </c>
      <c r="K274" s="762" t="s">
        <v>5880</v>
      </c>
      <c r="L274" s="762" t="s">
        <v>5880</v>
      </c>
      <c r="M274" s="762" t="s">
        <v>5880</v>
      </c>
      <c r="N274" s="762" t="s">
        <v>5880</v>
      </c>
      <c r="O274" s="432"/>
      <c r="P274" s="432"/>
      <c r="Q274" s="432"/>
      <c r="R274" s="432"/>
      <c r="S274" s="432"/>
    </row>
    <row r="275" spans="1:19">
      <c r="A275" s="762">
        <v>14</v>
      </c>
      <c r="B275" s="766" t="s">
        <v>5861</v>
      </c>
      <c r="C275" s="762" t="s">
        <v>5881</v>
      </c>
      <c r="D275" s="762" t="s">
        <v>5881</v>
      </c>
      <c r="E275" s="762" t="s">
        <v>5881</v>
      </c>
      <c r="F275" s="762" t="s">
        <v>5881</v>
      </c>
      <c r="G275" s="762" t="s">
        <v>5881</v>
      </c>
      <c r="H275" s="762" t="s">
        <v>5881</v>
      </c>
      <c r="I275" s="762" t="s">
        <v>5880</v>
      </c>
      <c r="J275" s="762" t="s">
        <v>5880</v>
      </c>
      <c r="K275" s="762" t="s">
        <v>5880</v>
      </c>
      <c r="L275" s="762" t="s">
        <v>5880</v>
      </c>
      <c r="M275" s="762" t="s">
        <v>5880</v>
      </c>
      <c r="N275" s="762" t="s">
        <v>5880</v>
      </c>
      <c r="O275" s="432"/>
      <c r="P275" s="432"/>
      <c r="Q275" s="432"/>
      <c r="R275" s="432"/>
      <c r="S275" s="432"/>
    </row>
    <row r="276" spans="1:19">
      <c r="A276" s="762">
        <v>14</v>
      </c>
      <c r="B276" s="766" t="s">
        <v>5862</v>
      </c>
      <c r="C276" s="762" t="s">
        <v>5881</v>
      </c>
      <c r="D276" s="762" t="s">
        <v>5881</v>
      </c>
      <c r="E276" s="762" t="s">
        <v>5881</v>
      </c>
      <c r="F276" s="762" t="s">
        <v>5881</v>
      </c>
      <c r="G276" s="762" t="s">
        <v>5881</v>
      </c>
      <c r="H276" s="762" t="s">
        <v>5881</v>
      </c>
      <c r="I276" s="762" t="s">
        <v>5881</v>
      </c>
      <c r="J276" s="762" t="s">
        <v>5880</v>
      </c>
      <c r="K276" s="762" t="s">
        <v>5880</v>
      </c>
      <c r="L276" s="762" t="s">
        <v>5880</v>
      </c>
      <c r="M276" s="762" t="s">
        <v>5880</v>
      </c>
      <c r="N276" s="762" t="s">
        <v>5880</v>
      </c>
      <c r="O276" s="432"/>
      <c r="P276" s="432"/>
      <c r="Q276" s="432"/>
      <c r="R276" s="432"/>
      <c r="S276" s="432"/>
    </row>
    <row r="277" spans="1:19">
      <c r="A277" s="762">
        <v>14</v>
      </c>
      <c r="B277" s="766" t="s">
        <v>5863</v>
      </c>
      <c r="C277" s="762" t="s">
        <v>5881</v>
      </c>
      <c r="D277" s="762" t="s">
        <v>5881</v>
      </c>
      <c r="E277" s="762" t="s">
        <v>5881</v>
      </c>
      <c r="F277" s="762" t="s">
        <v>5881</v>
      </c>
      <c r="G277" s="762" t="s">
        <v>5881</v>
      </c>
      <c r="H277" s="762" t="s">
        <v>5881</v>
      </c>
      <c r="I277" s="762" t="s">
        <v>5881</v>
      </c>
      <c r="J277" s="762" t="s">
        <v>5881</v>
      </c>
      <c r="K277" s="762" t="s">
        <v>5880</v>
      </c>
      <c r="L277" s="762" t="s">
        <v>5880</v>
      </c>
      <c r="M277" s="762" t="s">
        <v>5880</v>
      </c>
      <c r="N277" s="762" t="s">
        <v>5880</v>
      </c>
      <c r="O277" s="432"/>
      <c r="P277" s="432"/>
      <c r="Q277" s="432"/>
      <c r="R277" s="432"/>
      <c r="S277" s="432"/>
    </row>
    <row r="278" spans="1:19">
      <c r="A278" s="762">
        <v>14</v>
      </c>
      <c r="B278" s="766" t="s">
        <v>5864</v>
      </c>
      <c r="C278" s="762" t="s">
        <v>5881</v>
      </c>
      <c r="D278" s="762" t="s">
        <v>5881</v>
      </c>
      <c r="E278" s="762" t="s">
        <v>5881</v>
      </c>
      <c r="F278" s="762" t="s">
        <v>5881</v>
      </c>
      <c r="G278" s="762" t="s">
        <v>5881</v>
      </c>
      <c r="H278" s="762" t="s">
        <v>5881</v>
      </c>
      <c r="I278" s="762" t="s">
        <v>5881</v>
      </c>
      <c r="J278" s="762" t="s">
        <v>5881</v>
      </c>
      <c r="K278" s="762" t="s">
        <v>5881</v>
      </c>
      <c r="L278" s="762" t="s">
        <v>5880</v>
      </c>
      <c r="M278" s="762" t="s">
        <v>5880</v>
      </c>
      <c r="N278" s="762" t="s">
        <v>5880</v>
      </c>
      <c r="O278" s="432"/>
      <c r="P278" s="432"/>
      <c r="Q278" s="432"/>
      <c r="R278" s="432"/>
      <c r="S278" s="432"/>
    </row>
    <row r="279" spans="1:19">
      <c r="A279" s="762">
        <v>14</v>
      </c>
      <c r="B279" s="766" t="s">
        <v>5865</v>
      </c>
      <c r="C279" s="762" t="s">
        <v>5881</v>
      </c>
      <c r="D279" s="762" t="s">
        <v>5881</v>
      </c>
      <c r="E279" s="762" t="s">
        <v>5881</v>
      </c>
      <c r="F279" s="762" t="s">
        <v>5881</v>
      </c>
      <c r="G279" s="762" t="s">
        <v>5881</v>
      </c>
      <c r="H279" s="762" t="s">
        <v>5881</v>
      </c>
      <c r="I279" s="762" t="s">
        <v>5881</v>
      </c>
      <c r="J279" s="762" t="s">
        <v>5881</v>
      </c>
      <c r="K279" s="762" t="s">
        <v>5881</v>
      </c>
      <c r="L279" s="762" t="s">
        <v>5881</v>
      </c>
      <c r="M279" s="762" t="s">
        <v>5880</v>
      </c>
      <c r="N279" s="762" t="s">
        <v>5880</v>
      </c>
      <c r="O279" s="432"/>
      <c r="P279" s="432"/>
      <c r="Q279" s="432"/>
      <c r="R279" s="432"/>
      <c r="S279" s="432"/>
    </row>
    <row r="280" spans="1:19">
      <c r="A280" s="762">
        <v>14</v>
      </c>
      <c r="B280" s="766" t="s">
        <v>5866</v>
      </c>
      <c r="C280" s="762" t="s">
        <v>5881</v>
      </c>
      <c r="D280" s="762" t="s">
        <v>5881</v>
      </c>
      <c r="E280" s="762" t="s">
        <v>5881</v>
      </c>
      <c r="F280" s="762" t="s">
        <v>5881</v>
      </c>
      <c r="G280" s="762" t="s">
        <v>5881</v>
      </c>
      <c r="H280" s="762" t="s">
        <v>5881</v>
      </c>
      <c r="I280" s="762" t="s">
        <v>5881</v>
      </c>
      <c r="J280" s="762" t="s">
        <v>5881</v>
      </c>
      <c r="K280" s="762" t="s">
        <v>5881</v>
      </c>
      <c r="L280" s="762" t="s">
        <v>5881</v>
      </c>
      <c r="M280" s="762" t="s">
        <v>5881</v>
      </c>
      <c r="N280" s="762" t="s">
        <v>5880</v>
      </c>
      <c r="O280" s="432"/>
      <c r="P280" s="432"/>
      <c r="Q280" s="432"/>
      <c r="R280" s="432"/>
      <c r="S280" s="432"/>
    </row>
    <row r="281" spans="1:19">
      <c r="A281" s="762">
        <v>15</v>
      </c>
      <c r="B281" s="764" t="s">
        <v>5855</v>
      </c>
      <c r="C281" s="762" t="s">
        <v>5881</v>
      </c>
      <c r="D281" s="762" t="s">
        <v>5881</v>
      </c>
      <c r="E281" s="762" t="s">
        <v>5881</v>
      </c>
      <c r="F281" s="762" t="s">
        <v>5881</v>
      </c>
      <c r="G281" s="762" t="s">
        <v>5881</v>
      </c>
      <c r="H281" s="762" t="s">
        <v>5881</v>
      </c>
      <c r="I281" s="762" t="s">
        <v>5881</v>
      </c>
      <c r="J281" s="762" t="s">
        <v>5881</v>
      </c>
      <c r="K281" s="762" t="s">
        <v>5881</v>
      </c>
      <c r="L281" s="762" t="s">
        <v>5881</v>
      </c>
      <c r="M281" s="762" t="s">
        <v>5881</v>
      </c>
      <c r="N281" s="762" t="s">
        <v>5881</v>
      </c>
      <c r="O281" s="432"/>
      <c r="P281" s="432"/>
      <c r="Q281" s="432"/>
      <c r="R281" s="432"/>
      <c r="S281" s="432"/>
    </row>
    <row r="282" spans="1:19">
      <c r="A282" s="762">
        <v>15</v>
      </c>
      <c r="B282" s="766" t="s">
        <v>5856</v>
      </c>
      <c r="C282" s="762" t="s">
        <v>5882</v>
      </c>
      <c r="D282" s="762" t="s">
        <v>5881</v>
      </c>
      <c r="E282" s="762" t="s">
        <v>5881</v>
      </c>
      <c r="F282" s="762" t="s">
        <v>5881</v>
      </c>
      <c r="G282" s="762" t="s">
        <v>5881</v>
      </c>
      <c r="H282" s="762" t="s">
        <v>5881</v>
      </c>
      <c r="I282" s="762" t="s">
        <v>5881</v>
      </c>
      <c r="J282" s="762" t="s">
        <v>5881</v>
      </c>
      <c r="K282" s="762" t="s">
        <v>5881</v>
      </c>
      <c r="L282" s="762" t="s">
        <v>5881</v>
      </c>
      <c r="M282" s="762" t="s">
        <v>5881</v>
      </c>
      <c r="N282" s="762" t="s">
        <v>5881</v>
      </c>
      <c r="O282" s="432"/>
      <c r="P282" s="432"/>
      <c r="Q282" s="432"/>
      <c r="R282" s="432"/>
      <c r="S282" s="432"/>
    </row>
    <row r="283" spans="1:19">
      <c r="A283" s="762">
        <v>15</v>
      </c>
      <c r="B283" s="766" t="s">
        <v>5857</v>
      </c>
      <c r="C283" s="762" t="s">
        <v>5882</v>
      </c>
      <c r="D283" s="762" t="s">
        <v>5882</v>
      </c>
      <c r="E283" s="762" t="s">
        <v>5881</v>
      </c>
      <c r="F283" s="762" t="s">
        <v>5881</v>
      </c>
      <c r="G283" s="762" t="s">
        <v>5881</v>
      </c>
      <c r="H283" s="762" t="s">
        <v>5881</v>
      </c>
      <c r="I283" s="762" t="s">
        <v>5881</v>
      </c>
      <c r="J283" s="762" t="s">
        <v>5881</v>
      </c>
      <c r="K283" s="762" t="s">
        <v>5881</v>
      </c>
      <c r="L283" s="762" t="s">
        <v>5881</v>
      </c>
      <c r="M283" s="762" t="s">
        <v>5881</v>
      </c>
      <c r="N283" s="762" t="s">
        <v>5881</v>
      </c>
      <c r="O283" s="432"/>
      <c r="P283" s="432"/>
      <c r="Q283" s="432"/>
      <c r="R283" s="432"/>
      <c r="S283" s="432"/>
    </row>
    <row r="284" spans="1:19">
      <c r="A284" s="762">
        <v>15</v>
      </c>
      <c r="B284" s="766" t="s">
        <v>5858</v>
      </c>
      <c r="C284" s="762" t="s">
        <v>5882</v>
      </c>
      <c r="D284" s="762" t="s">
        <v>5882</v>
      </c>
      <c r="E284" s="762" t="s">
        <v>5882</v>
      </c>
      <c r="F284" s="762" t="s">
        <v>5881</v>
      </c>
      <c r="G284" s="762" t="s">
        <v>5881</v>
      </c>
      <c r="H284" s="762" t="s">
        <v>5881</v>
      </c>
      <c r="I284" s="762" t="s">
        <v>5881</v>
      </c>
      <c r="J284" s="762" t="s">
        <v>5881</v>
      </c>
      <c r="K284" s="762" t="s">
        <v>5881</v>
      </c>
      <c r="L284" s="762" t="s">
        <v>5881</v>
      </c>
      <c r="M284" s="762" t="s">
        <v>5881</v>
      </c>
      <c r="N284" s="762" t="s">
        <v>5881</v>
      </c>
      <c r="O284" s="432"/>
      <c r="P284" s="432"/>
      <c r="Q284" s="432"/>
      <c r="R284" s="432"/>
      <c r="S284" s="432"/>
    </row>
    <row r="285" spans="1:19">
      <c r="A285" s="762">
        <v>15</v>
      </c>
      <c r="B285" s="766" t="s">
        <v>5859</v>
      </c>
      <c r="C285" s="762" t="s">
        <v>5882</v>
      </c>
      <c r="D285" s="762" t="s">
        <v>5882</v>
      </c>
      <c r="E285" s="762" t="s">
        <v>5882</v>
      </c>
      <c r="F285" s="762" t="s">
        <v>5882</v>
      </c>
      <c r="G285" s="762" t="s">
        <v>5881</v>
      </c>
      <c r="H285" s="762" t="s">
        <v>5881</v>
      </c>
      <c r="I285" s="762" t="s">
        <v>5881</v>
      </c>
      <c r="J285" s="762" t="s">
        <v>5881</v>
      </c>
      <c r="K285" s="762" t="s">
        <v>5881</v>
      </c>
      <c r="L285" s="762" t="s">
        <v>5881</v>
      </c>
      <c r="M285" s="762" t="s">
        <v>5881</v>
      </c>
      <c r="N285" s="762" t="s">
        <v>5881</v>
      </c>
      <c r="O285" s="432"/>
      <c r="P285" s="432"/>
      <c r="Q285" s="432"/>
      <c r="R285" s="432"/>
      <c r="S285" s="432"/>
    </row>
    <row r="286" spans="1:19">
      <c r="A286" s="762">
        <v>15</v>
      </c>
      <c r="B286" s="766" t="s">
        <v>5860</v>
      </c>
      <c r="C286" s="762" t="s">
        <v>5882</v>
      </c>
      <c r="D286" s="762" t="s">
        <v>5882</v>
      </c>
      <c r="E286" s="762" t="s">
        <v>5882</v>
      </c>
      <c r="F286" s="762" t="s">
        <v>5882</v>
      </c>
      <c r="G286" s="762" t="s">
        <v>5882</v>
      </c>
      <c r="H286" s="762" t="s">
        <v>5881</v>
      </c>
      <c r="I286" s="762" t="s">
        <v>5881</v>
      </c>
      <c r="J286" s="762" t="s">
        <v>5881</v>
      </c>
      <c r="K286" s="762" t="s">
        <v>5881</v>
      </c>
      <c r="L286" s="762" t="s">
        <v>5881</v>
      </c>
      <c r="M286" s="762" t="s">
        <v>5881</v>
      </c>
      <c r="N286" s="762" t="s">
        <v>5881</v>
      </c>
      <c r="O286" s="432"/>
      <c r="P286" s="432"/>
      <c r="Q286" s="432"/>
      <c r="R286" s="432"/>
      <c r="S286" s="432"/>
    </row>
    <row r="287" spans="1:19">
      <c r="A287" s="762">
        <v>15</v>
      </c>
      <c r="B287" s="766" t="s">
        <v>5861</v>
      </c>
      <c r="C287" s="762" t="s">
        <v>5882</v>
      </c>
      <c r="D287" s="762" t="s">
        <v>5882</v>
      </c>
      <c r="E287" s="762" t="s">
        <v>5882</v>
      </c>
      <c r="F287" s="762" t="s">
        <v>5882</v>
      </c>
      <c r="G287" s="762" t="s">
        <v>5882</v>
      </c>
      <c r="H287" s="762" t="s">
        <v>5882</v>
      </c>
      <c r="I287" s="762" t="s">
        <v>5881</v>
      </c>
      <c r="J287" s="762" t="s">
        <v>5881</v>
      </c>
      <c r="K287" s="762" t="s">
        <v>5881</v>
      </c>
      <c r="L287" s="762" t="s">
        <v>5881</v>
      </c>
      <c r="M287" s="762" t="s">
        <v>5881</v>
      </c>
      <c r="N287" s="762" t="s">
        <v>5881</v>
      </c>
      <c r="O287" s="432"/>
      <c r="P287" s="432"/>
      <c r="Q287" s="432"/>
      <c r="R287" s="432"/>
      <c r="S287" s="432"/>
    </row>
    <row r="288" spans="1:19">
      <c r="A288" s="762">
        <v>15</v>
      </c>
      <c r="B288" s="766" t="s">
        <v>5862</v>
      </c>
      <c r="C288" s="762" t="s">
        <v>5882</v>
      </c>
      <c r="D288" s="762" t="s">
        <v>5882</v>
      </c>
      <c r="E288" s="762" t="s">
        <v>5882</v>
      </c>
      <c r="F288" s="762" t="s">
        <v>5882</v>
      </c>
      <c r="G288" s="762" t="s">
        <v>5882</v>
      </c>
      <c r="H288" s="762" t="s">
        <v>5882</v>
      </c>
      <c r="I288" s="762" t="s">
        <v>5882</v>
      </c>
      <c r="J288" s="762" t="s">
        <v>5881</v>
      </c>
      <c r="K288" s="762" t="s">
        <v>5881</v>
      </c>
      <c r="L288" s="762" t="s">
        <v>5881</v>
      </c>
      <c r="M288" s="762" t="s">
        <v>5881</v>
      </c>
      <c r="N288" s="762" t="s">
        <v>5881</v>
      </c>
      <c r="O288" s="432"/>
      <c r="P288" s="432"/>
      <c r="Q288" s="432"/>
      <c r="R288" s="432"/>
      <c r="S288" s="432"/>
    </row>
    <row r="289" spans="1:19">
      <c r="A289" s="762">
        <v>15</v>
      </c>
      <c r="B289" s="766" t="s">
        <v>5863</v>
      </c>
      <c r="C289" s="762" t="s">
        <v>5882</v>
      </c>
      <c r="D289" s="762" t="s">
        <v>5882</v>
      </c>
      <c r="E289" s="762" t="s">
        <v>5882</v>
      </c>
      <c r="F289" s="762" t="s">
        <v>5882</v>
      </c>
      <c r="G289" s="762" t="s">
        <v>5882</v>
      </c>
      <c r="H289" s="762" t="s">
        <v>5882</v>
      </c>
      <c r="I289" s="762" t="s">
        <v>5882</v>
      </c>
      <c r="J289" s="762" t="s">
        <v>5882</v>
      </c>
      <c r="K289" s="762" t="s">
        <v>5881</v>
      </c>
      <c r="L289" s="762" t="s">
        <v>5881</v>
      </c>
      <c r="M289" s="762" t="s">
        <v>5881</v>
      </c>
      <c r="N289" s="762" t="s">
        <v>5881</v>
      </c>
      <c r="O289" s="432"/>
      <c r="P289" s="432"/>
      <c r="Q289" s="432"/>
      <c r="R289" s="432"/>
      <c r="S289" s="432"/>
    </row>
    <row r="290" spans="1:19">
      <c r="A290" s="762">
        <v>15</v>
      </c>
      <c r="B290" s="766" t="s">
        <v>5864</v>
      </c>
      <c r="C290" s="762" t="s">
        <v>5882</v>
      </c>
      <c r="D290" s="762" t="s">
        <v>5882</v>
      </c>
      <c r="E290" s="762" t="s">
        <v>5882</v>
      </c>
      <c r="F290" s="762" t="s">
        <v>5882</v>
      </c>
      <c r="G290" s="762" t="s">
        <v>5882</v>
      </c>
      <c r="H290" s="762" t="s">
        <v>5882</v>
      </c>
      <c r="I290" s="762" t="s">
        <v>5882</v>
      </c>
      <c r="J290" s="762" t="s">
        <v>5882</v>
      </c>
      <c r="K290" s="762" t="s">
        <v>5882</v>
      </c>
      <c r="L290" s="762" t="s">
        <v>5881</v>
      </c>
      <c r="M290" s="762" t="s">
        <v>5881</v>
      </c>
      <c r="N290" s="762" t="s">
        <v>5881</v>
      </c>
      <c r="O290" s="432"/>
      <c r="P290" s="432"/>
      <c r="Q290" s="432"/>
      <c r="R290" s="432"/>
      <c r="S290" s="432"/>
    </row>
    <row r="291" spans="1:19">
      <c r="A291" s="762">
        <v>15</v>
      </c>
      <c r="B291" s="766" t="s">
        <v>5865</v>
      </c>
      <c r="C291" s="762" t="s">
        <v>5882</v>
      </c>
      <c r="D291" s="762" t="s">
        <v>5882</v>
      </c>
      <c r="E291" s="762" t="s">
        <v>5882</v>
      </c>
      <c r="F291" s="762" t="s">
        <v>5882</v>
      </c>
      <c r="G291" s="762" t="s">
        <v>5882</v>
      </c>
      <c r="H291" s="762" t="s">
        <v>5882</v>
      </c>
      <c r="I291" s="762" t="s">
        <v>5882</v>
      </c>
      <c r="J291" s="762" t="s">
        <v>5882</v>
      </c>
      <c r="K291" s="762" t="s">
        <v>5882</v>
      </c>
      <c r="L291" s="762" t="s">
        <v>5882</v>
      </c>
      <c r="M291" s="762" t="s">
        <v>5881</v>
      </c>
      <c r="N291" s="762" t="s">
        <v>5881</v>
      </c>
      <c r="O291" s="432"/>
      <c r="P291" s="432"/>
      <c r="Q291" s="432"/>
      <c r="R291" s="432"/>
      <c r="S291" s="432"/>
    </row>
    <row r="292" spans="1:19">
      <c r="A292" s="762">
        <v>15</v>
      </c>
      <c r="B292" s="766" t="s">
        <v>5866</v>
      </c>
      <c r="C292" s="762" t="s">
        <v>5882</v>
      </c>
      <c r="D292" s="762" t="s">
        <v>5882</v>
      </c>
      <c r="E292" s="762" t="s">
        <v>5882</v>
      </c>
      <c r="F292" s="762" t="s">
        <v>5882</v>
      </c>
      <c r="G292" s="762" t="s">
        <v>5882</v>
      </c>
      <c r="H292" s="762" t="s">
        <v>5882</v>
      </c>
      <c r="I292" s="762" t="s">
        <v>5882</v>
      </c>
      <c r="J292" s="762" t="s">
        <v>5882</v>
      </c>
      <c r="K292" s="762" t="s">
        <v>5882</v>
      </c>
      <c r="L292" s="762" t="s">
        <v>5882</v>
      </c>
      <c r="M292" s="762" t="s">
        <v>5882</v>
      </c>
      <c r="N292" s="762" t="s">
        <v>5881</v>
      </c>
      <c r="O292" s="432"/>
      <c r="P292" s="432"/>
      <c r="Q292" s="432"/>
      <c r="R292" s="432"/>
      <c r="S292" s="432"/>
    </row>
    <row r="293" spans="1:19">
      <c r="A293" s="762">
        <v>16</v>
      </c>
      <c r="B293" s="764" t="s">
        <v>5855</v>
      </c>
      <c r="C293" s="762" t="s">
        <v>5882</v>
      </c>
      <c r="D293" s="762" t="s">
        <v>5882</v>
      </c>
      <c r="E293" s="762" t="s">
        <v>5882</v>
      </c>
      <c r="F293" s="762" t="s">
        <v>5882</v>
      </c>
      <c r="G293" s="762" t="s">
        <v>5882</v>
      </c>
      <c r="H293" s="762" t="s">
        <v>5882</v>
      </c>
      <c r="I293" s="762" t="s">
        <v>5882</v>
      </c>
      <c r="J293" s="762" t="s">
        <v>5882</v>
      </c>
      <c r="K293" s="762" t="s">
        <v>5882</v>
      </c>
      <c r="L293" s="762" t="s">
        <v>5882</v>
      </c>
      <c r="M293" s="762" t="s">
        <v>5882</v>
      </c>
      <c r="N293" s="762" t="s">
        <v>5882</v>
      </c>
      <c r="O293" s="432"/>
      <c r="P293" s="432"/>
      <c r="Q293" s="432"/>
      <c r="R293" s="432"/>
      <c r="S293" s="432"/>
    </row>
    <row r="294" spans="1:19">
      <c r="A294" s="762">
        <v>16</v>
      </c>
      <c r="B294" s="766" t="s">
        <v>5856</v>
      </c>
      <c r="C294" s="762" t="s">
        <v>5883</v>
      </c>
      <c r="D294" s="762" t="s">
        <v>5882</v>
      </c>
      <c r="E294" s="762" t="s">
        <v>5882</v>
      </c>
      <c r="F294" s="762" t="s">
        <v>5882</v>
      </c>
      <c r="G294" s="762" t="s">
        <v>5882</v>
      </c>
      <c r="H294" s="762" t="s">
        <v>5882</v>
      </c>
      <c r="I294" s="762" t="s">
        <v>5882</v>
      </c>
      <c r="J294" s="762" t="s">
        <v>5882</v>
      </c>
      <c r="K294" s="762" t="s">
        <v>5882</v>
      </c>
      <c r="L294" s="762" t="s">
        <v>5882</v>
      </c>
      <c r="M294" s="762" t="s">
        <v>5882</v>
      </c>
      <c r="N294" s="762" t="s">
        <v>5882</v>
      </c>
      <c r="O294" s="432"/>
      <c r="P294" s="432"/>
      <c r="Q294" s="432"/>
      <c r="R294" s="432"/>
      <c r="S294" s="432"/>
    </row>
    <row r="295" spans="1:19">
      <c r="A295" s="762">
        <v>16</v>
      </c>
      <c r="B295" s="766" t="s">
        <v>5857</v>
      </c>
      <c r="C295" s="762" t="s">
        <v>5883</v>
      </c>
      <c r="D295" s="762" t="s">
        <v>5883</v>
      </c>
      <c r="E295" s="762" t="s">
        <v>5882</v>
      </c>
      <c r="F295" s="762" t="s">
        <v>5882</v>
      </c>
      <c r="G295" s="762" t="s">
        <v>5882</v>
      </c>
      <c r="H295" s="762" t="s">
        <v>5882</v>
      </c>
      <c r="I295" s="762" t="s">
        <v>5882</v>
      </c>
      <c r="J295" s="762" t="s">
        <v>5882</v>
      </c>
      <c r="K295" s="762" t="s">
        <v>5882</v>
      </c>
      <c r="L295" s="762" t="s">
        <v>5882</v>
      </c>
      <c r="M295" s="762" t="s">
        <v>5882</v>
      </c>
      <c r="N295" s="762" t="s">
        <v>5882</v>
      </c>
      <c r="O295" s="432"/>
      <c r="P295" s="432"/>
      <c r="Q295" s="432"/>
      <c r="R295" s="432"/>
      <c r="S295" s="432"/>
    </row>
    <row r="296" spans="1:19">
      <c r="A296" s="762">
        <v>16</v>
      </c>
      <c r="B296" s="766" t="s">
        <v>5858</v>
      </c>
      <c r="C296" s="762" t="s">
        <v>5883</v>
      </c>
      <c r="D296" s="762" t="s">
        <v>5883</v>
      </c>
      <c r="E296" s="762" t="s">
        <v>5883</v>
      </c>
      <c r="F296" s="762" t="s">
        <v>5882</v>
      </c>
      <c r="G296" s="762" t="s">
        <v>5882</v>
      </c>
      <c r="H296" s="762" t="s">
        <v>5882</v>
      </c>
      <c r="I296" s="762" t="s">
        <v>5882</v>
      </c>
      <c r="J296" s="762" t="s">
        <v>5882</v>
      </c>
      <c r="K296" s="762" t="s">
        <v>5882</v>
      </c>
      <c r="L296" s="762" t="s">
        <v>5882</v>
      </c>
      <c r="M296" s="762" t="s">
        <v>5882</v>
      </c>
      <c r="N296" s="762" t="s">
        <v>5882</v>
      </c>
      <c r="O296" s="432"/>
      <c r="P296" s="432"/>
      <c r="Q296" s="432"/>
      <c r="R296" s="432"/>
      <c r="S296" s="432"/>
    </row>
    <row r="297" spans="1:19">
      <c r="A297" s="762">
        <v>16</v>
      </c>
      <c r="B297" s="766" t="s">
        <v>5859</v>
      </c>
      <c r="C297" s="762" t="s">
        <v>5883</v>
      </c>
      <c r="D297" s="762" t="s">
        <v>5883</v>
      </c>
      <c r="E297" s="762" t="s">
        <v>5883</v>
      </c>
      <c r="F297" s="762" t="s">
        <v>5883</v>
      </c>
      <c r="G297" s="762" t="s">
        <v>5882</v>
      </c>
      <c r="H297" s="762" t="s">
        <v>5882</v>
      </c>
      <c r="I297" s="762" t="s">
        <v>5882</v>
      </c>
      <c r="J297" s="762" t="s">
        <v>5882</v>
      </c>
      <c r="K297" s="762" t="s">
        <v>5882</v>
      </c>
      <c r="L297" s="762" t="s">
        <v>5882</v>
      </c>
      <c r="M297" s="762" t="s">
        <v>5882</v>
      </c>
      <c r="N297" s="762" t="s">
        <v>5882</v>
      </c>
      <c r="O297" s="432"/>
      <c r="P297" s="432"/>
      <c r="Q297" s="432"/>
      <c r="R297" s="432"/>
      <c r="S297" s="432"/>
    </row>
    <row r="298" spans="1:19">
      <c r="A298" s="762">
        <v>16</v>
      </c>
      <c r="B298" s="766" t="s">
        <v>5860</v>
      </c>
      <c r="C298" s="762" t="s">
        <v>5883</v>
      </c>
      <c r="D298" s="762" t="s">
        <v>5883</v>
      </c>
      <c r="E298" s="762" t="s">
        <v>5883</v>
      </c>
      <c r="F298" s="762" t="s">
        <v>5883</v>
      </c>
      <c r="G298" s="762" t="s">
        <v>5883</v>
      </c>
      <c r="H298" s="762" t="s">
        <v>5882</v>
      </c>
      <c r="I298" s="762" t="s">
        <v>5882</v>
      </c>
      <c r="J298" s="762" t="s">
        <v>5882</v>
      </c>
      <c r="K298" s="762" t="s">
        <v>5882</v>
      </c>
      <c r="L298" s="762" t="s">
        <v>5882</v>
      </c>
      <c r="M298" s="762" t="s">
        <v>5882</v>
      </c>
      <c r="N298" s="762" t="s">
        <v>5882</v>
      </c>
      <c r="O298" s="432"/>
      <c r="P298" s="432"/>
      <c r="Q298" s="432"/>
      <c r="R298" s="432"/>
      <c r="S298" s="432"/>
    </row>
    <row r="299" spans="1:19">
      <c r="A299" s="762">
        <v>16</v>
      </c>
      <c r="B299" s="766" t="s">
        <v>5861</v>
      </c>
      <c r="C299" s="762" t="s">
        <v>5883</v>
      </c>
      <c r="D299" s="762" t="s">
        <v>5883</v>
      </c>
      <c r="E299" s="762" t="s">
        <v>5883</v>
      </c>
      <c r="F299" s="762" t="s">
        <v>5883</v>
      </c>
      <c r="G299" s="762" t="s">
        <v>5883</v>
      </c>
      <c r="H299" s="762" t="s">
        <v>5883</v>
      </c>
      <c r="I299" s="762" t="s">
        <v>5882</v>
      </c>
      <c r="J299" s="762" t="s">
        <v>5882</v>
      </c>
      <c r="K299" s="762" t="s">
        <v>5882</v>
      </c>
      <c r="L299" s="762" t="s">
        <v>5882</v>
      </c>
      <c r="M299" s="762" t="s">
        <v>5882</v>
      </c>
      <c r="N299" s="762" t="s">
        <v>5882</v>
      </c>
      <c r="O299" s="432"/>
      <c r="P299" s="432"/>
      <c r="Q299" s="432"/>
      <c r="R299" s="432"/>
      <c r="S299" s="432"/>
    </row>
    <row r="300" spans="1:19">
      <c r="A300" s="762">
        <v>16</v>
      </c>
      <c r="B300" s="766" t="s">
        <v>5862</v>
      </c>
      <c r="C300" s="762" t="s">
        <v>5883</v>
      </c>
      <c r="D300" s="762" t="s">
        <v>5883</v>
      </c>
      <c r="E300" s="762" t="s">
        <v>5883</v>
      </c>
      <c r="F300" s="762" t="s">
        <v>5883</v>
      </c>
      <c r="G300" s="762" t="s">
        <v>5883</v>
      </c>
      <c r="H300" s="762" t="s">
        <v>5883</v>
      </c>
      <c r="I300" s="762" t="s">
        <v>5883</v>
      </c>
      <c r="J300" s="762" t="s">
        <v>5882</v>
      </c>
      <c r="K300" s="762" t="s">
        <v>5882</v>
      </c>
      <c r="L300" s="762" t="s">
        <v>5882</v>
      </c>
      <c r="M300" s="762" t="s">
        <v>5882</v>
      </c>
      <c r="N300" s="762" t="s">
        <v>5882</v>
      </c>
      <c r="O300" s="432"/>
      <c r="P300" s="432"/>
      <c r="Q300" s="432"/>
      <c r="R300" s="432"/>
      <c r="S300" s="432"/>
    </row>
    <row r="301" spans="1:19">
      <c r="A301" s="762">
        <v>16</v>
      </c>
      <c r="B301" s="766" t="s">
        <v>5863</v>
      </c>
      <c r="C301" s="762" t="s">
        <v>5883</v>
      </c>
      <c r="D301" s="762" t="s">
        <v>5883</v>
      </c>
      <c r="E301" s="762" t="s">
        <v>5883</v>
      </c>
      <c r="F301" s="762" t="s">
        <v>5883</v>
      </c>
      <c r="G301" s="762" t="s">
        <v>5883</v>
      </c>
      <c r="H301" s="762" t="s">
        <v>5883</v>
      </c>
      <c r="I301" s="762" t="s">
        <v>5883</v>
      </c>
      <c r="J301" s="762" t="s">
        <v>5883</v>
      </c>
      <c r="K301" s="762" t="s">
        <v>5882</v>
      </c>
      <c r="L301" s="762" t="s">
        <v>5882</v>
      </c>
      <c r="M301" s="762" t="s">
        <v>5882</v>
      </c>
      <c r="N301" s="762" t="s">
        <v>5882</v>
      </c>
      <c r="O301" s="432"/>
      <c r="P301" s="432"/>
      <c r="Q301" s="432"/>
      <c r="R301" s="432"/>
      <c r="S301" s="432"/>
    </row>
    <row r="302" spans="1:19">
      <c r="A302" s="762">
        <v>16</v>
      </c>
      <c r="B302" s="766" t="s">
        <v>5864</v>
      </c>
      <c r="C302" s="762" t="s">
        <v>5883</v>
      </c>
      <c r="D302" s="762" t="s">
        <v>5883</v>
      </c>
      <c r="E302" s="762" t="s">
        <v>5883</v>
      </c>
      <c r="F302" s="762" t="s">
        <v>5883</v>
      </c>
      <c r="G302" s="762" t="s">
        <v>5883</v>
      </c>
      <c r="H302" s="762" t="s">
        <v>5883</v>
      </c>
      <c r="I302" s="762" t="s">
        <v>5883</v>
      </c>
      <c r="J302" s="762" t="s">
        <v>5883</v>
      </c>
      <c r="K302" s="762" t="s">
        <v>5883</v>
      </c>
      <c r="L302" s="762" t="s">
        <v>5882</v>
      </c>
      <c r="M302" s="762" t="s">
        <v>5882</v>
      </c>
      <c r="N302" s="762" t="s">
        <v>5882</v>
      </c>
      <c r="O302" s="432"/>
      <c r="P302" s="432"/>
      <c r="Q302" s="432"/>
      <c r="R302" s="432"/>
      <c r="S302" s="432"/>
    </row>
    <row r="303" spans="1:19">
      <c r="A303" s="762">
        <v>16</v>
      </c>
      <c r="B303" s="766" t="s">
        <v>5865</v>
      </c>
      <c r="C303" s="762" t="s">
        <v>5883</v>
      </c>
      <c r="D303" s="762" t="s">
        <v>5883</v>
      </c>
      <c r="E303" s="762" t="s">
        <v>5883</v>
      </c>
      <c r="F303" s="762" t="s">
        <v>5883</v>
      </c>
      <c r="G303" s="762" t="s">
        <v>5883</v>
      </c>
      <c r="H303" s="762" t="s">
        <v>5883</v>
      </c>
      <c r="I303" s="762" t="s">
        <v>5883</v>
      </c>
      <c r="J303" s="762" t="s">
        <v>5883</v>
      </c>
      <c r="K303" s="762" t="s">
        <v>5883</v>
      </c>
      <c r="L303" s="762" t="s">
        <v>5883</v>
      </c>
      <c r="M303" s="762" t="s">
        <v>5882</v>
      </c>
      <c r="N303" s="762" t="s">
        <v>5882</v>
      </c>
      <c r="O303" s="432"/>
      <c r="P303" s="432"/>
      <c r="Q303" s="432"/>
      <c r="R303" s="432"/>
      <c r="S303" s="432"/>
    </row>
    <row r="304" spans="1:19">
      <c r="A304" s="762">
        <v>16</v>
      </c>
      <c r="B304" s="766" t="s">
        <v>5866</v>
      </c>
      <c r="C304" s="762" t="s">
        <v>5883</v>
      </c>
      <c r="D304" s="762" t="s">
        <v>5883</v>
      </c>
      <c r="E304" s="762" t="s">
        <v>5883</v>
      </c>
      <c r="F304" s="762" t="s">
        <v>5883</v>
      </c>
      <c r="G304" s="762" t="s">
        <v>5883</v>
      </c>
      <c r="H304" s="762" t="s">
        <v>5883</v>
      </c>
      <c r="I304" s="762" t="s">
        <v>5883</v>
      </c>
      <c r="J304" s="762" t="s">
        <v>5883</v>
      </c>
      <c r="K304" s="762" t="s">
        <v>5883</v>
      </c>
      <c r="L304" s="762" t="s">
        <v>5883</v>
      </c>
      <c r="M304" s="762" t="s">
        <v>5883</v>
      </c>
      <c r="N304" s="762" t="s">
        <v>5882</v>
      </c>
      <c r="O304" s="432"/>
      <c r="P304" s="432"/>
      <c r="Q304" s="432"/>
      <c r="R304" s="432"/>
      <c r="S304" s="432"/>
    </row>
    <row r="305" spans="1:19">
      <c r="A305" s="762">
        <v>17</v>
      </c>
      <c r="B305" s="764" t="s">
        <v>5855</v>
      </c>
      <c r="C305" s="762" t="s">
        <v>5883</v>
      </c>
      <c r="D305" s="762" t="s">
        <v>5883</v>
      </c>
      <c r="E305" s="762" t="s">
        <v>5883</v>
      </c>
      <c r="F305" s="762" t="s">
        <v>5883</v>
      </c>
      <c r="G305" s="762" t="s">
        <v>5883</v>
      </c>
      <c r="H305" s="762" t="s">
        <v>5883</v>
      </c>
      <c r="I305" s="762" t="s">
        <v>5883</v>
      </c>
      <c r="J305" s="762" t="s">
        <v>5883</v>
      </c>
      <c r="K305" s="762" t="s">
        <v>5883</v>
      </c>
      <c r="L305" s="762" t="s">
        <v>5883</v>
      </c>
      <c r="M305" s="762" t="s">
        <v>5883</v>
      </c>
      <c r="N305" s="762" t="s">
        <v>5883</v>
      </c>
      <c r="O305" s="432"/>
      <c r="P305" s="432"/>
      <c r="Q305" s="432"/>
      <c r="R305" s="432"/>
      <c r="S305" s="432"/>
    </row>
    <row r="306" spans="1:19">
      <c r="A306" s="762">
        <v>17</v>
      </c>
      <c r="B306" s="766" t="s">
        <v>5856</v>
      </c>
      <c r="C306" s="762" t="s">
        <v>5884</v>
      </c>
      <c r="D306" s="762" t="s">
        <v>5883</v>
      </c>
      <c r="E306" s="762" t="s">
        <v>5883</v>
      </c>
      <c r="F306" s="762" t="s">
        <v>5883</v>
      </c>
      <c r="G306" s="762" t="s">
        <v>5883</v>
      </c>
      <c r="H306" s="762" t="s">
        <v>5883</v>
      </c>
      <c r="I306" s="762" t="s">
        <v>5883</v>
      </c>
      <c r="J306" s="762" t="s">
        <v>5883</v>
      </c>
      <c r="K306" s="762" t="s">
        <v>5883</v>
      </c>
      <c r="L306" s="762" t="s">
        <v>5883</v>
      </c>
      <c r="M306" s="762" t="s">
        <v>5883</v>
      </c>
      <c r="N306" s="762" t="s">
        <v>5883</v>
      </c>
      <c r="O306" s="432"/>
      <c r="P306" s="432"/>
      <c r="Q306" s="432"/>
      <c r="R306" s="432"/>
      <c r="S306" s="432"/>
    </row>
    <row r="307" spans="1:19">
      <c r="A307" s="762">
        <v>17</v>
      </c>
      <c r="B307" s="766" t="s">
        <v>5857</v>
      </c>
      <c r="C307" s="762" t="s">
        <v>5884</v>
      </c>
      <c r="D307" s="762" t="s">
        <v>5884</v>
      </c>
      <c r="E307" s="762" t="s">
        <v>5883</v>
      </c>
      <c r="F307" s="762" t="s">
        <v>5883</v>
      </c>
      <c r="G307" s="762" t="s">
        <v>5883</v>
      </c>
      <c r="H307" s="762" t="s">
        <v>5883</v>
      </c>
      <c r="I307" s="762" t="s">
        <v>5883</v>
      </c>
      <c r="J307" s="762" t="s">
        <v>5883</v>
      </c>
      <c r="K307" s="762" t="s">
        <v>5883</v>
      </c>
      <c r="L307" s="762" t="s">
        <v>5883</v>
      </c>
      <c r="M307" s="762" t="s">
        <v>5883</v>
      </c>
      <c r="N307" s="762" t="s">
        <v>5883</v>
      </c>
      <c r="O307" s="432"/>
      <c r="P307" s="432"/>
      <c r="Q307" s="432"/>
      <c r="R307" s="432"/>
      <c r="S307" s="432"/>
    </row>
    <row r="308" spans="1:19">
      <c r="A308" s="762">
        <v>17</v>
      </c>
      <c r="B308" s="766" t="s">
        <v>5858</v>
      </c>
      <c r="C308" s="762" t="s">
        <v>5884</v>
      </c>
      <c r="D308" s="762" t="s">
        <v>5884</v>
      </c>
      <c r="E308" s="762" t="s">
        <v>5884</v>
      </c>
      <c r="F308" s="762" t="s">
        <v>5883</v>
      </c>
      <c r="G308" s="762" t="s">
        <v>5883</v>
      </c>
      <c r="H308" s="762" t="s">
        <v>5883</v>
      </c>
      <c r="I308" s="762" t="s">
        <v>5883</v>
      </c>
      <c r="J308" s="762" t="s">
        <v>5883</v>
      </c>
      <c r="K308" s="762" t="s">
        <v>5883</v>
      </c>
      <c r="L308" s="762" t="s">
        <v>5883</v>
      </c>
      <c r="M308" s="762" t="s">
        <v>5883</v>
      </c>
      <c r="N308" s="762" t="s">
        <v>5883</v>
      </c>
      <c r="O308" s="432"/>
      <c r="P308" s="432"/>
      <c r="Q308" s="432"/>
      <c r="R308" s="432"/>
      <c r="S308" s="432"/>
    </row>
    <row r="309" spans="1:19">
      <c r="A309" s="762">
        <v>17</v>
      </c>
      <c r="B309" s="766" t="s">
        <v>5859</v>
      </c>
      <c r="C309" s="762" t="s">
        <v>5884</v>
      </c>
      <c r="D309" s="762" t="s">
        <v>5884</v>
      </c>
      <c r="E309" s="762" t="s">
        <v>5884</v>
      </c>
      <c r="F309" s="762" t="s">
        <v>5884</v>
      </c>
      <c r="G309" s="762" t="s">
        <v>5883</v>
      </c>
      <c r="H309" s="762" t="s">
        <v>5883</v>
      </c>
      <c r="I309" s="762" t="s">
        <v>5883</v>
      </c>
      <c r="J309" s="762" t="s">
        <v>5883</v>
      </c>
      <c r="K309" s="762" t="s">
        <v>5883</v>
      </c>
      <c r="L309" s="762" t="s">
        <v>5883</v>
      </c>
      <c r="M309" s="762" t="s">
        <v>5883</v>
      </c>
      <c r="N309" s="762" t="s">
        <v>5883</v>
      </c>
      <c r="O309" s="432"/>
      <c r="P309" s="432"/>
      <c r="Q309" s="432"/>
      <c r="R309" s="432"/>
      <c r="S309" s="432"/>
    </row>
    <row r="310" spans="1:19">
      <c r="A310" s="762">
        <v>17</v>
      </c>
      <c r="B310" s="766" t="s">
        <v>5860</v>
      </c>
      <c r="C310" s="762" t="s">
        <v>5884</v>
      </c>
      <c r="D310" s="762" t="s">
        <v>5884</v>
      </c>
      <c r="E310" s="762" t="s">
        <v>5884</v>
      </c>
      <c r="F310" s="762" t="s">
        <v>5884</v>
      </c>
      <c r="G310" s="762" t="s">
        <v>5884</v>
      </c>
      <c r="H310" s="762" t="s">
        <v>5883</v>
      </c>
      <c r="I310" s="762" t="s">
        <v>5883</v>
      </c>
      <c r="J310" s="762" t="s">
        <v>5883</v>
      </c>
      <c r="K310" s="762" t="s">
        <v>5883</v>
      </c>
      <c r="L310" s="762" t="s">
        <v>5883</v>
      </c>
      <c r="M310" s="762" t="s">
        <v>5883</v>
      </c>
      <c r="N310" s="762" t="s">
        <v>5883</v>
      </c>
      <c r="O310" s="432"/>
      <c r="P310" s="432"/>
      <c r="Q310" s="432"/>
      <c r="R310" s="432"/>
      <c r="S310" s="432"/>
    </row>
    <row r="311" spans="1:19">
      <c r="A311" s="762">
        <v>17</v>
      </c>
      <c r="B311" s="766" t="s">
        <v>5861</v>
      </c>
      <c r="C311" s="762" t="s">
        <v>5884</v>
      </c>
      <c r="D311" s="762" t="s">
        <v>5884</v>
      </c>
      <c r="E311" s="762" t="s">
        <v>5884</v>
      </c>
      <c r="F311" s="762" t="s">
        <v>5884</v>
      </c>
      <c r="G311" s="762" t="s">
        <v>5884</v>
      </c>
      <c r="H311" s="762" t="s">
        <v>5884</v>
      </c>
      <c r="I311" s="762" t="s">
        <v>5883</v>
      </c>
      <c r="J311" s="762" t="s">
        <v>5883</v>
      </c>
      <c r="K311" s="762" t="s">
        <v>5883</v>
      </c>
      <c r="L311" s="762" t="s">
        <v>5883</v>
      </c>
      <c r="M311" s="762" t="s">
        <v>5883</v>
      </c>
      <c r="N311" s="762" t="s">
        <v>5883</v>
      </c>
      <c r="O311" s="432"/>
      <c r="P311" s="432"/>
      <c r="Q311" s="432"/>
      <c r="R311" s="432"/>
      <c r="S311" s="432"/>
    </row>
    <row r="312" spans="1:19">
      <c r="A312" s="762">
        <v>17</v>
      </c>
      <c r="B312" s="766" t="s">
        <v>5862</v>
      </c>
      <c r="C312" s="762" t="s">
        <v>5884</v>
      </c>
      <c r="D312" s="762" t="s">
        <v>5884</v>
      </c>
      <c r="E312" s="762" t="s">
        <v>5884</v>
      </c>
      <c r="F312" s="762" t="s">
        <v>5884</v>
      </c>
      <c r="G312" s="762" t="s">
        <v>5884</v>
      </c>
      <c r="H312" s="762" t="s">
        <v>5884</v>
      </c>
      <c r="I312" s="762" t="s">
        <v>5884</v>
      </c>
      <c r="J312" s="762" t="s">
        <v>5883</v>
      </c>
      <c r="K312" s="762" t="s">
        <v>5883</v>
      </c>
      <c r="L312" s="762" t="s">
        <v>5883</v>
      </c>
      <c r="M312" s="762" t="s">
        <v>5883</v>
      </c>
      <c r="N312" s="762" t="s">
        <v>5883</v>
      </c>
      <c r="O312" s="432"/>
      <c r="P312" s="432"/>
      <c r="Q312" s="432"/>
      <c r="R312" s="432"/>
      <c r="S312" s="432"/>
    </row>
    <row r="313" spans="1:19">
      <c r="A313" s="762">
        <v>17</v>
      </c>
      <c r="B313" s="766" t="s">
        <v>5863</v>
      </c>
      <c r="C313" s="762" t="s">
        <v>5884</v>
      </c>
      <c r="D313" s="762" t="s">
        <v>5884</v>
      </c>
      <c r="E313" s="762" t="s">
        <v>5884</v>
      </c>
      <c r="F313" s="762" t="s">
        <v>5884</v>
      </c>
      <c r="G313" s="762" t="s">
        <v>5884</v>
      </c>
      <c r="H313" s="762" t="s">
        <v>5884</v>
      </c>
      <c r="I313" s="762" t="s">
        <v>5884</v>
      </c>
      <c r="J313" s="762" t="s">
        <v>5884</v>
      </c>
      <c r="K313" s="762" t="s">
        <v>5883</v>
      </c>
      <c r="L313" s="762" t="s">
        <v>5883</v>
      </c>
      <c r="M313" s="762" t="s">
        <v>5883</v>
      </c>
      <c r="N313" s="762" t="s">
        <v>5883</v>
      </c>
      <c r="O313" s="432"/>
      <c r="P313" s="432"/>
      <c r="Q313" s="432"/>
      <c r="R313" s="432"/>
      <c r="S313" s="432"/>
    </row>
    <row r="314" spans="1:19">
      <c r="A314" s="762">
        <v>17</v>
      </c>
      <c r="B314" s="766" t="s">
        <v>5864</v>
      </c>
      <c r="C314" s="762" t="s">
        <v>5884</v>
      </c>
      <c r="D314" s="762" t="s">
        <v>5884</v>
      </c>
      <c r="E314" s="762" t="s">
        <v>5884</v>
      </c>
      <c r="F314" s="762" t="s">
        <v>5884</v>
      </c>
      <c r="G314" s="762" t="s">
        <v>5884</v>
      </c>
      <c r="H314" s="762" t="s">
        <v>5884</v>
      </c>
      <c r="I314" s="762" t="s">
        <v>5884</v>
      </c>
      <c r="J314" s="762" t="s">
        <v>5884</v>
      </c>
      <c r="K314" s="762" t="s">
        <v>5884</v>
      </c>
      <c r="L314" s="762" t="s">
        <v>5883</v>
      </c>
      <c r="M314" s="762" t="s">
        <v>5883</v>
      </c>
      <c r="N314" s="762" t="s">
        <v>5883</v>
      </c>
      <c r="O314" s="432"/>
      <c r="P314" s="432"/>
      <c r="Q314" s="432"/>
      <c r="R314" s="432"/>
      <c r="S314" s="432"/>
    </row>
    <row r="315" spans="1:19">
      <c r="A315" s="762">
        <v>17</v>
      </c>
      <c r="B315" s="766" t="s">
        <v>5865</v>
      </c>
      <c r="C315" s="762" t="s">
        <v>5884</v>
      </c>
      <c r="D315" s="762" t="s">
        <v>5884</v>
      </c>
      <c r="E315" s="762" t="s">
        <v>5884</v>
      </c>
      <c r="F315" s="762" t="s">
        <v>5884</v>
      </c>
      <c r="G315" s="762" t="s">
        <v>5884</v>
      </c>
      <c r="H315" s="762" t="s">
        <v>5884</v>
      </c>
      <c r="I315" s="762" t="s">
        <v>5884</v>
      </c>
      <c r="J315" s="762" t="s">
        <v>5884</v>
      </c>
      <c r="K315" s="762" t="s">
        <v>5884</v>
      </c>
      <c r="L315" s="762" t="s">
        <v>5884</v>
      </c>
      <c r="M315" s="762" t="s">
        <v>5883</v>
      </c>
      <c r="N315" s="762" t="s">
        <v>5883</v>
      </c>
      <c r="O315" s="432"/>
      <c r="P315" s="432"/>
      <c r="Q315" s="432"/>
      <c r="R315" s="432"/>
      <c r="S315" s="432"/>
    </row>
    <row r="316" spans="1:19">
      <c r="A316" s="762">
        <v>17</v>
      </c>
      <c r="B316" s="766" t="s">
        <v>5866</v>
      </c>
      <c r="C316" s="762" t="s">
        <v>5884</v>
      </c>
      <c r="D316" s="762" t="s">
        <v>5884</v>
      </c>
      <c r="E316" s="762" t="s">
        <v>5884</v>
      </c>
      <c r="F316" s="762" t="s">
        <v>5884</v>
      </c>
      <c r="G316" s="762" t="s">
        <v>5884</v>
      </c>
      <c r="H316" s="762" t="s">
        <v>5884</v>
      </c>
      <c r="I316" s="762" t="s">
        <v>5884</v>
      </c>
      <c r="J316" s="762" t="s">
        <v>5884</v>
      </c>
      <c r="K316" s="762" t="s">
        <v>5884</v>
      </c>
      <c r="L316" s="762" t="s">
        <v>5884</v>
      </c>
      <c r="M316" s="762" t="s">
        <v>5884</v>
      </c>
      <c r="N316" s="762" t="s">
        <v>5883</v>
      </c>
      <c r="O316" s="432"/>
      <c r="P316" s="432"/>
      <c r="Q316" s="432"/>
      <c r="R316" s="432"/>
      <c r="S316" s="432"/>
    </row>
    <row r="317" spans="1:19">
      <c r="A317" s="762">
        <v>18</v>
      </c>
      <c r="B317" s="764" t="s">
        <v>5855</v>
      </c>
      <c r="C317" s="762" t="s">
        <v>5884</v>
      </c>
      <c r="D317" s="762" t="s">
        <v>5884</v>
      </c>
      <c r="E317" s="762" t="s">
        <v>5884</v>
      </c>
      <c r="F317" s="762" t="s">
        <v>5884</v>
      </c>
      <c r="G317" s="762" t="s">
        <v>5884</v>
      </c>
      <c r="H317" s="762" t="s">
        <v>5884</v>
      </c>
      <c r="I317" s="762" t="s">
        <v>5884</v>
      </c>
      <c r="J317" s="762" t="s">
        <v>5884</v>
      </c>
      <c r="K317" s="762" t="s">
        <v>5884</v>
      </c>
      <c r="L317" s="762" t="s">
        <v>5884</v>
      </c>
      <c r="M317" s="762" t="s">
        <v>5884</v>
      </c>
      <c r="N317" s="762" t="s">
        <v>5884</v>
      </c>
      <c r="O317" s="432"/>
      <c r="P317" s="432"/>
      <c r="Q317" s="432"/>
      <c r="R317" s="432"/>
      <c r="S317" s="432"/>
    </row>
    <row r="318" spans="1:19">
      <c r="A318" s="762">
        <v>18</v>
      </c>
      <c r="B318" s="766" t="s">
        <v>5856</v>
      </c>
      <c r="C318" s="762"/>
      <c r="D318" s="762" t="s">
        <v>5884</v>
      </c>
      <c r="E318" s="762" t="s">
        <v>5884</v>
      </c>
      <c r="F318" s="762" t="s">
        <v>5884</v>
      </c>
      <c r="G318" s="762" t="s">
        <v>5884</v>
      </c>
      <c r="H318" s="762" t="s">
        <v>5884</v>
      </c>
      <c r="I318" s="762" t="s">
        <v>5884</v>
      </c>
      <c r="J318" s="762" t="s">
        <v>5884</v>
      </c>
      <c r="K318" s="762" t="s">
        <v>5884</v>
      </c>
      <c r="L318" s="762" t="s">
        <v>5884</v>
      </c>
      <c r="M318" s="762" t="s">
        <v>5884</v>
      </c>
      <c r="N318" s="762" t="s">
        <v>5884</v>
      </c>
      <c r="O318" s="432"/>
      <c r="P318" s="432"/>
      <c r="Q318" s="432"/>
      <c r="R318" s="432"/>
      <c r="S318" s="432"/>
    </row>
    <row r="319" spans="1:19">
      <c r="A319" s="762">
        <v>18</v>
      </c>
      <c r="B319" s="766" t="s">
        <v>5857</v>
      </c>
      <c r="C319" s="762"/>
      <c r="D319" s="762"/>
      <c r="E319" s="762" t="s">
        <v>5884</v>
      </c>
      <c r="F319" s="762" t="s">
        <v>5884</v>
      </c>
      <c r="G319" s="762" t="s">
        <v>5884</v>
      </c>
      <c r="H319" s="762" t="s">
        <v>5884</v>
      </c>
      <c r="I319" s="762" t="s">
        <v>5884</v>
      </c>
      <c r="J319" s="762" t="s">
        <v>5884</v>
      </c>
      <c r="K319" s="762" t="s">
        <v>5884</v>
      </c>
      <c r="L319" s="762" t="s">
        <v>5884</v>
      </c>
      <c r="M319" s="762" t="s">
        <v>5884</v>
      </c>
      <c r="N319" s="762" t="s">
        <v>5884</v>
      </c>
      <c r="O319" s="432"/>
      <c r="P319" s="432"/>
      <c r="Q319" s="432"/>
      <c r="R319" s="432"/>
      <c r="S319" s="432"/>
    </row>
    <row r="320" spans="1:19">
      <c r="A320" s="762">
        <v>18</v>
      </c>
      <c r="B320" s="766" t="s">
        <v>5858</v>
      </c>
      <c r="C320" s="762"/>
      <c r="D320" s="762"/>
      <c r="E320" s="762"/>
      <c r="F320" s="762" t="s">
        <v>5884</v>
      </c>
      <c r="G320" s="762" t="s">
        <v>5884</v>
      </c>
      <c r="H320" s="762" t="s">
        <v>5884</v>
      </c>
      <c r="I320" s="762" t="s">
        <v>5884</v>
      </c>
      <c r="J320" s="762" t="s">
        <v>5884</v>
      </c>
      <c r="K320" s="762" t="s">
        <v>5884</v>
      </c>
      <c r="L320" s="762" t="s">
        <v>5884</v>
      </c>
      <c r="M320" s="762" t="s">
        <v>5884</v>
      </c>
      <c r="N320" s="762" t="s">
        <v>5884</v>
      </c>
      <c r="O320" s="432"/>
      <c r="P320" s="432"/>
      <c r="Q320" s="432"/>
      <c r="R320" s="432"/>
      <c r="S320" s="432"/>
    </row>
    <row r="321" spans="1:19">
      <c r="A321" s="762">
        <v>18</v>
      </c>
      <c r="B321" s="766" t="s">
        <v>5859</v>
      </c>
      <c r="C321" s="762"/>
      <c r="D321" s="762"/>
      <c r="E321" s="762"/>
      <c r="F321" s="762"/>
      <c r="G321" s="762" t="s">
        <v>5884</v>
      </c>
      <c r="H321" s="762" t="s">
        <v>5884</v>
      </c>
      <c r="I321" s="762" t="s">
        <v>5884</v>
      </c>
      <c r="J321" s="762" t="s">
        <v>5884</v>
      </c>
      <c r="K321" s="762" t="s">
        <v>5884</v>
      </c>
      <c r="L321" s="762" t="s">
        <v>5884</v>
      </c>
      <c r="M321" s="762" t="s">
        <v>5884</v>
      </c>
      <c r="N321" s="762" t="s">
        <v>5884</v>
      </c>
      <c r="O321" s="432"/>
      <c r="P321" s="432"/>
      <c r="Q321" s="432"/>
      <c r="R321" s="432"/>
      <c r="S321" s="432"/>
    </row>
    <row r="322" spans="1:19">
      <c r="A322" s="762">
        <v>18</v>
      </c>
      <c r="B322" s="766" t="s">
        <v>5860</v>
      </c>
      <c r="C322" s="762"/>
      <c r="D322" s="762"/>
      <c r="E322" s="762"/>
      <c r="F322" s="762"/>
      <c r="G322" s="762"/>
      <c r="H322" s="762" t="s">
        <v>5884</v>
      </c>
      <c r="I322" s="762" t="s">
        <v>5884</v>
      </c>
      <c r="J322" s="762" t="s">
        <v>5884</v>
      </c>
      <c r="K322" s="762" t="s">
        <v>5884</v>
      </c>
      <c r="L322" s="762" t="s">
        <v>5884</v>
      </c>
      <c r="M322" s="762" t="s">
        <v>5884</v>
      </c>
      <c r="N322" s="762" t="s">
        <v>5884</v>
      </c>
      <c r="O322" s="432"/>
      <c r="P322" s="432"/>
      <c r="Q322" s="432"/>
      <c r="R322" s="432"/>
      <c r="S322" s="432"/>
    </row>
    <row r="323" spans="1:19">
      <c r="A323" s="762">
        <v>18</v>
      </c>
      <c r="B323" s="766" t="s">
        <v>5861</v>
      </c>
      <c r="C323" s="762"/>
      <c r="D323" s="762"/>
      <c r="E323" s="762"/>
      <c r="F323" s="762"/>
      <c r="G323" s="762"/>
      <c r="H323" s="762"/>
      <c r="I323" s="762" t="s">
        <v>5884</v>
      </c>
      <c r="J323" s="762" t="s">
        <v>5884</v>
      </c>
      <c r="K323" s="762" t="s">
        <v>5884</v>
      </c>
      <c r="L323" s="762" t="s">
        <v>5884</v>
      </c>
      <c r="M323" s="762" t="s">
        <v>5884</v>
      </c>
      <c r="N323" s="762" t="s">
        <v>5884</v>
      </c>
      <c r="O323" s="432"/>
      <c r="P323" s="432"/>
      <c r="Q323" s="432"/>
      <c r="R323" s="432"/>
      <c r="S323" s="432"/>
    </row>
    <row r="324" spans="1:19">
      <c r="A324" s="762">
        <v>18</v>
      </c>
      <c r="B324" s="766" t="s">
        <v>5862</v>
      </c>
      <c r="C324" s="762"/>
      <c r="D324" s="762"/>
      <c r="E324" s="762"/>
      <c r="F324" s="762"/>
      <c r="G324" s="762"/>
      <c r="H324" s="762"/>
      <c r="I324" s="762"/>
      <c r="J324" s="762" t="s">
        <v>5884</v>
      </c>
      <c r="K324" s="762" t="s">
        <v>5884</v>
      </c>
      <c r="L324" s="762" t="s">
        <v>5884</v>
      </c>
      <c r="M324" s="762" t="s">
        <v>5884</v>
      </c>
      <c r="N324" s="762" t="s">
        <v>5884</v>
      </c>
      <c r="O324" s="432"/>
      <c r="P324" s="432"/>
      <c r="Q324" s="432"/>
      <c r="R324" s="432"/>
      <c r="S324" s="432"/>
    </row>
    <row r="325" spans="1:19">
      <c r="A325" s="762">
        <v>18</v>
      </c>
      <c r="B325" s="766" t="s">
        <v>5863</v>
      </c>
      <c r="C325" s="762"/>
      <c r="D325" s="762"/>
      <c r="E325" s="762"/>
      <c r="F325" s="762"/>
      <c r="G325" s="762"/>
      <c r="H325" s="762"/>
      <c r="I325" s="762"/>
      <c r="J325" s="762"/>
      <c r="K325" s="762" t="s">
        <v>5884</v>
      </c>
      <c r="L325" s="762" t="s">
        <v>5884</v>
      </c>
      <c r="M325" s="762" t="s">
        <v>5884</v>
      </c>
      <c r="N325" s="762" t="s">
        <v>5884</v>
      </c>
      <c r="O325" s="432"/>
      <c r="P325" s="432"/>
      <c r="Q325" s="432"/>
      <c r="R325" s="432"/>
      <c r="S325" s="432"/>
    </row>
    <row r="326" spans="1:19">
      <c r="A326" s="762">
        <v>18</v>
      </c>
      <c r="B326" s="766" t="s">
        <v>5864</v>
      </c>
      <c r="C326" s="762"/>
      <c r="D326" s="762"/>
      <c r="E326" s="762"/>
      <c r="F326" s="762"/>
      <c r="G326" s="762"/>
      <c r="H326" s="762"/>
      <c r="I326" s="762"/>
      <c r="J326" s="762"/>
      <c r="K326" s="762"/>
      <c r="L326" s="762" t="s">
        <v>5884</v>
      </c>
      <c r="M326" s="762" t="s">
        <v>5884</v>
      </c>
      <c r="N326" s="762" t="s">
        <v>5884</v>
      </c>
      <c r="O326" s="432"/>
      <c r="P326" s="432"/>
      <c r="Q326" s="432"/>
      <c r="R326" s="432"/>
      <c r="S326" s="432"/>
    </row>
    <row r="327" spans="1:19">
      <c r="A327" s="762">
        <v>18</v>
      </c>
      <c r="B327" s="766" t="s">
        <v>5865</v>
      </c>
      <c r="C327" s="762"/>
      <c r="D327" s="762"/>
      <c r="E327" s="762"/>
      <c r="F327" s="762"/>
      <c r="G327" s="762"/>
      <c r="H327" s="762"/>
      <c r="I327" s="762"/>
      <c r="J327" s="762"/>
      <c r="K327" s="762"/>
      <c r="L327" s="762"/>
      <c r="M327" s="762" t="s">
        <v>5884</v>
      </c>
      <c r="N327" s="762" t="s">
        <v>5884</v>
      </c>
      <c r="O327" s="432"/>
      <c r="P327" s="432"/>
      <c r="Q327" s="432"/>
      <c r="R327" s="432"/>
      <c r="S327" s="432"/>
    </row>
    <row r="328" spans="1:19">
      <c r="A328" s="762">
        <v>18</v>
      </c>
      <c r="B328" s="766" t="s">
        <v>5866</v>
      </c>
      <c r="C328" s="762"/>
      <c r="D328" s="762"/>
      <c r="E328" s="762"/>
      <c r="F328" s="762"/>
      <c r="G328" s="762"/>
      <c r="H328" s="762"/>
      <c r="I328" s="762"/>
      <c r="J328" s="762"/>
      <c r="K328" s="762"/>
      <c r="L328" s="762"/>
      <c r="M328" s="762"/>
      <c r="N328" s="762" t="s">
        <v>5884</v>
      </c>
      <c r="O328" s="432"/>
      <c r="P328" s="432"/>
      <c r="Q328" s="432"/>
      <c r="R328" s="432"/>
      <c r="S328" s="432"/>
    </row>
    <row r="332" spans="1:19" ht="17.399999999999999">
      <c r="A332" s="1186" t="s">
        <v>6744</v>
      </c>
      <c r="B332" s="1186"/>
      <c r="C332" s="1186"/>
      <c r="D332" s="1186"/>
      <c r="E332" s="1186"/>
      <c r="F332" s="1186"/>
      <c r="G332" s="1186"/>
      <c r="H332" s="1186"/>
      <c r="I332" s="1186"/>
      <c r="J332" s="1186"/>
      <c r="K332" s="1186"/>
      <c r="L332" s="1186"/>
      <c r="M332" s="1186"/>
      <c r="N332" s="1186"/>
      <c r="O332" s="1186"/>
      <c r="P332" s="1186"/>
      <c r="Q332" s="1186"/>
      <c r="R332" s="1186"/>
      <c r="S332" s="1186"/>
    </row>
    <row r="333" spans="1:19" ht="13.8" thickBot="1"/>
    <row r="334" spans="1:19" ht="16.2" thickBot="1">
      <c r="A334" s="1191" t="s">
        <v>6745</v>
      </c>
      <c r="B334" s="1191" t="s">
        <v>6746</v>
      </c>
      <c r="C334" s="1193" t="s">
        <v>6747</v>
      </c>
      <c r="D334" s="1194"/>
      <c r="E334" s="1195"/>
    </row>
    <row r="335" spans="1:19" ht="29.4" thickBot="1">
      <c r="A335" s="1192"/>
      <c r="B335" s="1192"/>
      <c r="C335" s="797" t="s">
        <v>6748</v>
      </c>
      <c r="D335" s="797" t="s">
        <v>6749</v>
      </c>
      <c r="E335" s="797" t="s">
        <v>6750</v>
      </c>
    </row>
    <row r="336" spans="1:19" ht="37.799999999999997">
      <c r="A336" s="1196" t="s">
        <v>6751</v>
      </c>
      <c r="B336" s="798" t="s">
        <v>6752</v>
      </c>
      <c r="C336" s="799" t="s">
        <v>6753</v>
      </c>
      <c r="D336" s="799" t="s">
        <v>6754</v>
      </c>
      <c r="E336" s="1199" t="s">
        <v>6755</v>
      </c>
    </row>
    <row r="337" spans="1:5" ht="14.4">
      <c r="A337" s="1197"/>
      <c r="B337" s="798"/>
      <c r="C337" s="800"/>
      <c r="D337" s="800"/>
      <c r="E337" s="1200"/>
    </row>
    <row r="338" spans="1:5" ht="37.799999999999997">
      <c r="A338" s="1197"/>
      <c r="B338" s="798" t="s">
        <v>6756</v>
      </c>
      <c r="C338" s="799" t="s">
        <v>6757</v>
      </c>
      <c r="D338" s="799" t="s">
        <v>6758</v>
      </c>
      <c r="E338" s="1200"/>
    </row>
    <row r="339" spans="1:5" ht="14.4">
      <c r="A339" s="1197"/>
      <c r="B339" s="798"/>
      <c r="C339" s="800"/>
      <c r="D339" s="800"/>
      <c r="E339" s="1200"/>
    </row>
    <row r="340" spans="1:5" ht="37.799999999999997">
      <c r="A340" s="1197"/>
      <c r="B340" s="798" t="s">
        <v>6759</v>
      </c>
      <c r="C340" s="799" t="s">
        <v>6760</v>
      </c>
      <c r="D340" s="799" t="s">
        <v>6761</v>
      </c>
      <c r="E340" s="1200"/>
    </row>
    <row r="341" spans="1:5" ht="13.8" thickBot="1">
      <c r="A341" s="1198"/>
      <c r="B341" s="801"/>
      <c r="C341" s="802"/>
      <c r="D341" s="801"/>
      <c r="E341" s="1201"/>
    </row>
    <row r="342" spans="1:5" ht="37.799999999999997">
      <c r="A342" s="1196" t="s">
        <v>6762</v>
      </c>
      <c r="B342" s="798" t="s">
        <v>6763</v>
      </c>
      <c r="C342" s="799" t="s">
        <v>6764</v>
      </c>
      <c r="D342" s="799" t="s">
        <v>6765</v>
      </c>
      <c r="E342" s="1199" t="s">
        <v>6766</v>
      </c>
    </row>
    <row r="343" spans="1:5" ht="14.4">
      <c r="A343" s="1197"/>
      <c r="B343" s="798"/>
      <c r="C343" s="800"/>
      <c r="D343" s="800"/>
      <c r="E343" s="1200"/>
    </row>
    <row r="344" spans="1:5" ht="37.799999999999997">
      <c r="A344" s="1197"/>
      <c r="B344" s="798" t="s">
        <v>6767</v>
      </c>
      <c r="C344" s="799" t="s">
        <v>6768</v>
      </c>
      <c r="D344" s="799" t="s">
        <v>6769</v>
      </c>
      <c r="E344" s="1200"/>
    </row>
    <row r="345" spans="1:5" ht="14.4">
      <c r="A345" s="1197"/>
      <c r="B345" s="798"/>
      <c r="C345" s="800"/>
      <c r="D345" s="800"/>
      <c r="E345" s="1200"/>
    </row>
    <row r="346" spans="1:5" ht="37.799999999999997">
      <c r="A346" s="1197"/>
      <c r="B346" s="798" t="s">
        <v>6770</v>
      </c>
      <c r="C346" s="799" t="s">
        <v>6771</v>
      </c>
      <c r="D346" s="799" t="s">
        <v>6772</v>
      </c>
      <c r="E346" s="1200"/>
    </row>
    <row r="347" spans="1:5" ht="13.8" thickBot="1">
      <c r="A347" s="1198"/>
      <c r="B347" s="801"/>
      <c r="C347" s="801"/>
      <c r="D347" s="802"/>
      <c r="E347" s="1201"/>
    </row>
    <row r="348" spans="1:5" ht="37.799999999999997">
      <c r="A348" s="1196" t="s">
        <v>6773</v>
      </c>
      <c r="B348" s="798" t="s">
        <v>6774</v>
      </c>
      <c r="C348" s="799" t="s">
        <v>6775</v>
      </c>
      <c r="D348" s="799" t="s">
        <v>6776</v>
      </c>
      <c r="E348" s="1199" t="s">
        <v>6777</v>
      </c>
    </row>
    <row r="349" spans="1:5" ht="14.4">
      <c r="A349" s="1197"/>
      <c r="B349" s="798"/>
      <c r="C349" s="800"/>
      <c r="D349" s="800"/>
      <c r="E349" s="1200"/>
    </row>
    <row r="350" spans="1:5" ht="37.799999999999997">
      <c r="A350" s="1197"/>
      <c r="B350" s="798" t="s">
        <v>6778</v>
      </c>
      <c r="C350" s="799" t="s">
        <v>6779</v>
      </c>
      <c r="D350" s="799" t="s">
        <v>6780</v>
      </c>
      <c r="E350" s="1200"/>
    </row>
    <row r="351" spans="1:5" ht="14.4">
      <c r="A351" s="1197"/>
      <c r="B351" s="798"/>
      <c r="C351" s="800"/>
      <c r="D351" s="800"/>
      <c r="E351" s="1200"/>
    </row>
    <row r="352" spans="1:5" ht="37.799999999999997">
      <c r="A352" s="1197"/>
      <c r="B352" s="798" t="s">
        <v>6781</v>
      </c>
      <c r="C352" s="799" t="s">
        <v>6782</v>
      </c>
      <c r="D352" s="799" t="s">
        <v>6783</v>
      </c>
      <c r="E352" s="1200"/>
    </row>
    <row r="353" spans="1:5" ht="13.8" thickBot="1">
      <c r="A353" s="1198"/>
      <c r="B353" s="801"/>
      <c r="C353" s="801"/>
      <c r="D353" s="802"/>
      <c r="E353" s="1201"/>
    </row>
    <row r="354" spans="1:5" ht="37.799999999999997">
      <c r="A354" s="1196" t="s">
        <v>6784</v>
      </c>
      <c r="B354" s="798" t="s">
        <v>6785</v>
      </c>
      <c r="C354" s="799" t="s">
        <v>6786</v>
      </c>
      <c r="D354" s="799" t="s">
        <v>6787</v>
      </c>
      <c r="E354" s="1199" t="s">
        <v>6788</v>
      </c>
    </row>
    <row r="355" spans="1:5" ht="14.4">
      <c r="A355" s="1197"/>
      <c r="B355" s="798"/>
      <c r="C355" s="800"/>
      <c r="D355" s="800"/>
      <c r="E355" s="1200"/>
    </row>
    <row r="356" spans="1:5" ht="37.799999999999997">
      <c r="A356" s="1197"/>
      <c r="B356" s="798" t="s">
        <v>6789</v>
      </c>
      <c r="C356" s="799" t="s">
        <v>6790</v>
      </c>
      <c r="D356" s="799" t="s">
        <v>6791</v>
      </c>
      <c r="E356" s="1200"/>
    </row>
    <row r="357" spans="1:5" ht="14.4">
      <c r="A357" s="1197"/>
      <c r="B357" s="798"/>
      <c r="C357" s="800"/>
      <c r="D357" s="800"/>
      <c r="E357" s="1200"/>
    </row>
    <row r="358" spans="1:5" ht="37.799999999999997">
      <c r="A358" s="1197"/>
      <c r="B358" s="798" t="s">
        <v>6792</v>
      </c>
      <c r="C358" s="799" t="s">
        <v>6793</v>
      </c>
      <c r="D358" s="799" t="s">
        <v>6794</v>
      </c>
      <c r="E358" s="1200"/>
    </row>
    <row r="359" spans="1:5" ht="13.8" thickBot="1">
      <c r="A359" s="1198"/>
      <c r="B359" s="801"/>
      <c r="C359" s="802"/>
      <c r="D359" s="802"/>
      <c r="E359" s="1201"/>
    </row>
    <row r="360" spans="1:5" ht="37.799999999999997">
      <c r="A360" s="1196" t="s">
        <v>6795</v>
      </c>
      <c r="B360" s="798" t="s">
        <v>6796</v>
      </c>
      <c r="C360" s="799" t="s">
        <v>6797</v>
      </c>
      <c r="D360" s="799" t="s">
        <v>6798</v>
      </c>
      <c r="E360" s="1199" t="s">
        <v>6799</v>
      </c>
    </row>
    <row r="361" spans="1:5" ht="14.4">
      <c r="A361" s="1197"/>
      <c r="B361" s="798"/>
      <c r="C361" s="800"/>
      <c r="D361" s="800"/>
      <c r="E361" s="1200"/>
    </row>
    <row r="362" spans="1:5" ht="37.799999999999997">
      <c r="A362" s="1197"/>
      <c r="B362" s="798" t="s">
        <v>6800</v>
      </c>
      <c r="C362" s="799" t="s">
        <v>6801</v>
      </c>
      <c r="D362" s="799" t="s">
        <v>6802</v>
      </c>
      <c r="E362" s="1200"/>
    </row>
    <row r="363" spans="1:5" ht="14.4">
      <c r="A363" s="1197"/>
      <c r="B363" s="798"/>
      <c r="C363" s="800"/>
      <c r="D363" s="800"/>
      <c r="E363" s="1200"/>
    </row>
    <row r="364" spans="1:5" ht="37.799999999999997">
      <c r="A364" s="1197"/>
      <c r="B364" s="798" t="s">
        <v>6803</v>
      </c>
      <c r="C364" s="799" t="s">
        <v>6804</v>
      </c>
      <c r="D364" s="799" t="s">
        <v>6805</v>
      </c>
      <c r="E364" s="1200"/>
    </row>
    <row r="365" spans="1:5" ht="13.8" thickBot="1">
      <c r="A365" s="1198"/>
      <c r="B365" s="801"/>
      <c r="C365" s="802"/>
      <c r="D365" s="801"/>
      <c r="E365" s="1201"/>
    </row>
  </sheetData>
  <mergeCells count="31">
    <mergeCell ref="A360:A365"/>
    <mergeCell ref="E360:E365"/>
    <mergeCell ref="A342:A347"/>
    <mergeCell ref="E342:E347"/>
    <mergeCell ref="A348:A353"/>
    <mergeCell ref="E348:E353"/>
    <mergeCell ref="A354:A359"/>
    <mergeCell ref="E354:E359"/>
    <mergeCell ref="A332:S332"/>
    <mergeCell ref="A334:A335"/>
    <mergeCell ref="B334:B335"/>
    <mergeCell ref="C334:E334"/>
    <mergeCell ref="A336:A341"/>
    <mergeCell ref="E336:E341"/>
    <mergeCell ref="C99:N99"/>
    <mergeCell ref="A98:S98"/>
    <mergeCell ref="A96:S96"/>
    <mergeCell ref="A8:G8"/>
    <mergeCell ref="A83:G83"/>
    <mergeCell ref="A93:G93"/>
    <mergeCell ref="A11:G11"/>
    <mergeCell ref="A45:G45"/>
    <mergeCell ref="A50:G50"/>
    <mergeCell ref="A56:G57"/>
    <mergeCell ref="A64:G65"/>
    <mergeCell ref="A73:G74"/>
    <mergeCell ref="A1:E1"/>
    <mergeCell ref="A3:E3"/>
    <mergeCell ref="A4:G4"/>
    <mergeCell ref="A6:G6"/>
    <mergeCell ref="A7:G7"/>
  </mergeCell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FE5C7-5FB9-42D1-A789-0EE785F57908}">
  <dimension ref="A1:R2101"/>
  <sheetViews>
    <sheetView zoomScaleNormal="100" workbookViewId="0"/>
  </sheetViews>
  <sheetFormatPr defaultRowHeight="13.2"/>
  <cols>
    <col min="1" max="1" width="63.6640625" bestFit="1" customWidth="1"/>
    <col min="2" max="2" width="86.5546875" customWidth="1"/>
    <col min="3" max="3" width="32.77734375" bestFit="1" customWidth="1"/>
    <col min="4" max="4" width="100.6640625" customWidth="1"/>
    <col min="5" max="5" width="11.44140625" bestFit="1" customWidth="1"/>
    <col min="6" max="6" width="8.21875" bestFit="1" customWidth="1"/>
    <col min="7" max="7" width="48.5546875" bestFit="1" customWidth="1"/>
    <col min="8" max="8" width="6.33203125" bestFit="1" customWidth="1"/>
    <col min="9" max="9" width="7.109375" bestFit="1" customWidth="1"/>
    <col min="10" max="10" width="8.21875" bestFit="1" customWidth="1"/>
    <col min="11" max="11" width="100.6640625" customWidth="1"/>
    <col min="12" max="12" width="12.77734375" customWidth="1"/>
    <col min="13" max="13" width="100.6640625" customWidth="1"/>
    <col min="14" max="14" width="85.109375" customWidth="1"/>
    <col min="15" max="16" width="8.5546875" bestFit="1" customWidth="1"/>
    <col min="18" max="18" width="13.21875" customWidth="1"/>
  </cols>
  <sheetData>
    <row r="1" spans="1:18" ht="103.05" customHeight="1">
      <c r="A1" s="212" t="s">
        <v>2084</v>
      </c>
      <c r="B1" s="211" t="s">
        <v>2122</v>
      </c>
      <c r="C1" s="313" t="s">
        <v>162</v>
      </c>
      <c r="D1" s="211" t="s">
        <v>87</v>
      </c>
      <c r="E1" s="216" t="s">
        <v>116</v>
      </c>
      <c r="F1" s="216" t="s">
        <v>2092</v>
      </c>
      <c r="G1" s="211" t="s">
        <v>76</v>
      </c>
      <c r="H1" s="910" t="s">
        <v>2123</v>
      </c>
      <c r="I1" s="911"/>
      <c r="J1" s="911"/>
      <c r="K1" s="912"/>
      <c r="L1" s="213" t="s">
        <v>2124</v>
      </c>
      <c r="M1" s="211" t="s">
        <v>771</v>
      </c>
      <c r="N1" s="211" t="s">
        <v>2125</v>
      </c>
      <c r="O1" s="910" t="s">
        <v>2126</v>
      </c>
      <c r="P1" s="911"/>
      <c r="Q1" s="912"/>
      <c r="R1" s="211" t="s">
        <v>2115</v>
      </c>
    </row>
    <row r="2" spans="1:18" ht="54" customHeight="1">
      <c r="A2" s="211"/>
      <c r="B2" s="211"/>
      <c r="C2" s="211"/>
      <c r="D2" s="211"/>
      <c r="E2" s="211"/>
      <c r="F2" s="211"/>
      <c r="G2" s="211"/>
      <c r="H2" s="216" t="s">
        <v>2127</v>
      </c>
      <c r="I2" s="216" t="s">
        <v>2128</v>
      </c>
      <c r="J2" s="216" t="s">
        <v>2129</v>
      </c>
      <c r="K2" s="216" t="s">
        <v>767</v>
      </c>
      <c r="L2" s="213"/>
      <c r="M2" s="211"/>
      <c r="N2" s="211" t="s">
        <v>2130</v>
      </c>
      <c r="O2" s="211" t="s">
        <v>2131</v>
      </c>
      <c r="P2" s="211" t="s">
        <v>2132</v>
      </c>
      <c r="Q2" s="211" t="s">
        <v>2133</v>
      </c>
      <c r="R2" s="211"/>
    </row>
    <row r="3" spans="1:18" s="8" customFormat="1" ht="108.75" customHeight="1">
      <c r="A3" s="91" t="s">
        <v>2134</v>
      </c>
      <c r="B3" s="16" t="s">
        <v>2135</v>
      </c>
      <c r="C3" s="16" t="s">
        <v>8</v>
      </c>
      <c r="D3" s="58" t="s">
        <v>2136</v>
      </c>
      <c r="E3" s="49" t="s">
        <v>2137</v>
      </c>
      <c r="F3" s="39"/>
      <c r="G3" s="9"/>
      <c r="H3" s="9" t="s">
        <v>2138</v>
      </c>
      <c r="I3" s="9" t="s">
        <v>2138</v>
      </c>
      <c r="J3" s="9" t="s">
        <v>25</v>
      </c>
      <c r="K3" s="9" t="s">
        <v>2139</v>
      </c>
      <c r="L3" s="39" t="s">
        <v>1148</v>
      </c>
      <c r="M3" s="64" t="s">
        <v>5891</v>
      </c>
      <c r="N3" s="78"/>
      <c r="O3" s="39" t="s">
        <v>2140</v>
      </c>
      <c r="P3" s="108" t="s">
        <v>2140</v>
      </c>
      <c r="Q3" s="108" t="s">
        <v>2140</v>
      </c>
      <c r="R3" s="108" t="s">
        <v>2141</v>
      </c>
    </row>
    <row r="4" spans="1:18" s="8" customFormat="1" ht="147" customHeight="1">
      <c r="A4" s="321" t="s">
        <v>2142</v>
      </c>
      <c r="B4" s="16" t="s">
        <v>2143</v>
      </c>
      <c r="C4" s="16" t="s">
        <v>2144</v>
      </c>
      <c r="D4" s="58" t="s">
        <v>2145</v>
      </c>
      <c r="E4" s="49" t="s">
        <v>137</v>
      </c>
      <c r="F4" s="49"/>
      <c r="G4" s="49"/>
      <c r="H4" s="9" t="s">
        <v>2138</v>
      </c>
      <c r="I4" s="9" t="s">
        <v>2138</v>
      </c>
      <c r="J4" s="9" t="s">
        <v>2138</v>
      </c>
      <c r="K4" s="9" t="s">
        <v>2146</v>
      </c>
      <c r="L4" s="39" t="s">
        <v>1148</v>
      </c>
      <c r="M4" s="64" t="s">
        <v>5892</v>
      </c>
      <c r="N4" s="78"/>
      <c r="O4" s="108" t="s">
        <v>2140</v>
      </c>
      <c r="P4" s="108" t="s">
        <v>2140</v>
      </c>
      <c r="Q4" s="108" t="s">
        <v>2140</v>
      </c>
      <c r="R4" s="108" t="s">
        <v>2141</v>
      </c>
    </row>
    <row r="5" spans="1:18" s="8" customFormat="1" ht="226.5" customHeight="1">
      <c r="A5" s="91" t="s">
        <v>348</v>
      </c>
      <c r="B5" s="16" t="s">
        <v>350</v>
      </c>
      <c r="C5" s="16" t="s">
        <v>2147</v>
      </c>
      <c r="D5" s="58" t="s">
        <v>351</v>
      </c>
      <c r="E5" s="49" t="s">
        <v>137</v>
      </c>
      <c r="F5" s="39"/>
      <c r="G5" s="9"/>
      <c r="H5" s="9" t="s">
        <v>2138</v>
      </c>
      <c r="I5" s="9" t="s">
        <v>2138</v>
      </c>
      <c r="J5" s="9" t="s">
        <v>2148</v>
      </c>
      <c r="K5" s="9" t="s">
        <v>2149</v>
      </c>
      <c r="L5" s="39" t="s">
        <v>1148</v>
      </c>
      <c r="M5" s="64" t="s">
        <v>5893</v>
      </c>
      <c r="N5" s="78"/>
      <c r="O5" s="108" t="s">
        <v>2140</v>
      </c>
      <c r="P5" s="108" t="s">
        <v>2140</v>
      </c>
      <c r="Q5" s="108" t="s">
        <v>2140</v>
      </c>
      <c r="R5" s="108" t="s">
        <v>2141</v>
      </c>
    </row>
    <row r="6" spans="1:18" s="8" customFormat="1" ht="156.75" customHeight="1">
      <c r="A6" s="91" t="s">
        <v>2150</v>
      </c>
      <c r="B6" s="16" t="s">
        <v>2151</v>
      </c>
      <c r="C6" s="16" t="s">
        <v>2152</v>
      </c>
      <c r="D6" s="58" t="s">
        <v>2153</v>
      </c>
      <c r="E6" s="49" t="s">
        <v>2154</v>
      </c>
      <c r="F6" s="39"/>
      <c r="G6" s="9"/>
      <c r="H6" s="9" t="s">
        <v>2138</v>
      </c>
      <c r="I6" s="9" t="s">
        <v>2138</v>
      </c>
      <c r="J6" s="9" t="s">
        <v>25</v>
      </c>
      <c r="K6" s="9" t="s">
        <v>2155</v>
      </c>
      <c r="L6" s="39" t="s">
        <v>1148</v>
      </c>
      <c r="M6" s="64" t="s">
        <v>5894</v>
      </c>
      <c r="O6" s="108" t="s">
        <v>2140</v>
      </c>
      <c r="P6" s="108" t="s">
        <v>2140</v>
      </c>
      <c r="Q6" s="108" t="s">
        <v>2140</v>
      </c>
      <c r="R6" s="108" t="s">
        <v>2141</v>
      </c>
    </row>
    <row r="7" spans="1:18" s="8" customFormat="1" ht="123" customHeight="1">
      <c r="A7" s="91" t="s">
        <v>2156</v>
      </c>
      <c r="B7" s="16" t="s">
        <v>2157</v>
      </c>
      <c r="C7" s="16" t="s">
        <v>2158</v>
      </c>
      <c r="D7" s="58" t="s">
        <v>2159</v>
      </c>
      <c r="E7" s="49" t="s">
        <v>2154</v>
      </c>
      <c r="F7" s="39"/>
      <c r="G7" s="9"/>
      <c r="H7" s="9" t="s">
        <v>2138</v>
      </c>
      <c r="I7" s="9" t="s">
        <v>2138</v>
      </c>
      <c r="J7" s="9" t="s">
        <v>25</v>
      </c>
      <c r="K7" s="9" t="s">
        <v>2160</v>
      </c>
      <c r="L7" s="39" t="s">
        <v>1148</v>
      </c>
      <c r="M7" s="64" t="s">
        <v>5895</v>
      </c>
      <c r="N7" s="78"/>
      <c r="O7" s="108" t="s">
        <v>2140</v>
      </c>
      <c r="P7" s="108" t="s">
        <v>2140</v>
      </c>
      <c r="Q7" s="108" t="s">
        <v>2140</v>
      </c>
      <c r="R7" s="108" t="s">
        <v>2141</v>
      </c>
    </row>
    <row r="8" spans="1:18" s="8" customFormat="1" ht="140.1" customHeight="1">
      <c r="A8" s="91" t="s">
        <v>2161</v>
      </c>
      <c r="B8" s="16" t="s">
        <v>2162</v>
      </c>
      <c r="C8" s="16" t="s">
        <v>2163</v>
      </c>
      <c r="D8" s="58" t="s">
        <v>2164</v>
      </c>
      <c r="E8" s="49" t="s">
        <v>2165</v>
      </c>
      <c r="F8" s="39"/>
      <c r="G8" s="9"/>
      <c r="H8" s="9" t="s">
        <v>2138</v>
      </c>
      <c r="I8" s="9" t="s">
        <v>2138</v>
      </c>
      <c r="J8" s="9" t="s">
        <v>25</v>
      </c>
      <c r="K8" s="9" t="s">
        <v>2166</v>
      </c>
      <c r="L8" s="39" t="s">
        <v>1148</v>
      </c>
      <c r="M8" s="64" t="s">
        <v>5896</v>
      </c>
      <c r="N8" s="78"/>
      <c r="O8" s="108" t="s">
        <v>2140</v>
      </c>
      <c r="P8" s="108" t="s">
        <v>2140</v>
      </c>
      <c r="Q8" s="108" t="s">
        <v>2140</v>
      </c>
      <c r="R8" s="108" t="s">
        <v>2167</v>
      </c>
    </row>
    <row r="9" spans="1:18" s="8" customFormat="1" ht="135" customHeight="1">
      <c r="A9" s="279" t="s">
        <v>2168</v>
      </c>
      <c r="B9" s="16" t="s">
        <v>2169</v>
      </c>
      <c r="C9" s="16" t="s">
        <v>2170</v>
      </c>
      <c r="D9" s="58" t="s">
        <v>2171</v>
      </c>
      <c r="E9" s="49" t="s">
        <v>146</v>
      </c>
      <c r="F9" s="19"/>
      <c r="G9" s="18"/>
      <c r="H9" s="18" t="s">
        <v>2138</v>
      </c>
      <c r="I9" s="18" t="s">
        <v>2138</v>
      </c>
      <c r="J9" s="18" t="s">
        <v>25</v>
      </c>
      <c r="K9" s="18" t="s">
        <v>2172</v>
      </c>
      <c r="L9" s="19" t="s">
        <v>1148</v>
      </c>
      <c r="M9" s="118" t="s">
        <v>5897</v>
      </c>
      <c r="N9" s="403"/>
      <c r="O9" s="281" t="s">
        <v>2140</v>
      </c>
      <c r="P9" s="282" t="s">
        <v>2140</v>
      </c>
      <c r="Q9" s="281" t="s">
        <v>2140</v>
      </c>
      <c r="R9" s="47" t="s">
        <v>2141</v>
      </c>
    </row>
    <row r="10" spans="1:18" s="8" customFormat="1" ht="20.399999999999999">
      <c r="A10" s="191" t="s">
        <v>2173</v>
      </c>
      <c r="B10" s="191" t="s">
        <v>2174</v>
      </c>
      <c r="C10" s="318" t="s">
        <v>2175</v>
      </c>
      <c r="D10" s="124" t="s">
        <v>2176</v>
      </c>
      <c r="E10" s="125" t="s">
        <v>2177</v>
      </c>
      <c r="F10" s="33"/>
      <c r="G10" s="34"/>
      <c r="H10" s="34"/>
      <c r="I10" s="34"/>
      <c r="J10" s="34"/>
      <c r="K10" s="34"/>
      <c r="L10" s="130" t="s">
        <v>1027</v>
      </c>
      <c r="M10" s="135"/>
      <c r="N10" s="124" t="s">
        <v>2178</v>
      </c>
      <c r="O10" s="126" t="s">
        <v>2179</v>
      </c>
      <c r="P10" s="126" t="s">
        <v>2179</v>
      </c>
      <c r="Q10" s="126" t="s">
        <v>2140</v>
      </c>
      <c r="R10" s="123" t="s">
        <v>2180</v>
      </c>
    </row>
    <row r="11" spans="1:18" s="8" customFormat="1" ht="30.6">
      <c r="A11" s="191" t="s">
        <v>984</v>
      </c>
      <c r="B11" s="191" t="s">
        <v>2181</v>
      </c>
      <c r="C11" s="318" t="s">
        <v>2182</v>
      </c>
      <c r="D11" s="124" t="s">
        <v>2183</v>
      </c>
      <c r="E11" s="125" t="s">
        <v>829</v>
      </c>
      <c r="F11" s="33"/>
      <c r="G11" s="34"/>
      <c r="H11" s="34"/>
      <c r="I11" s="34"/>
      <c r="J11" s="34"/>
      <c r="K11" s="34"/>
      <c r="L11" s="130" t="s">
        <v>1027</v>
      </c>
      <c r="M11" s="135"/>
      <c r="N11" s="124" t="s">
        <v>2184</v>
      </c>
      <c r="O11" s="126" t="s">
        <v>2179</v>
      </c>
      <c r="P11" s="126" t="s">
        <v>2140</v>
      </c>
      <c r="Q11" s="126" t="s">
        <v>2140</v>
      </c>
      <c r="R11" s="126" t="s">
        <v>42</v>
      </c>
    </row>
    <row r="12" spans="1:18" s="8" customFormat="1">
      <c r="A12" s="191" t="s">
        <v>815</v>
      </c>
      <c r="B12" s="192" t="s">
        <v>816</v>
      </c>
      <c r="C12" s="318" t="s">
        <v>2185</v>
      </c>
      <c r="D12" s="320" t="s">
        <v>2186</v>
      </c>
      <c r="E12" s="359" t="s">
        <v>818</v>
      </c>
      <c r="F12" s="121"/>
      <c r="G12" s="122"/>
      <c r="H12" s="122"/>
      <c r="I12" s="122"/>
      <c r="J12" s="122"/>
      <c r="K12" s="122"/>
      <c r="L12" s="32" t="s">
        <v>1027</v>
      </c>
      <c r="M12" s="117"/>
      <c r="N12" s="128" t="s">
        <v>2187</v>
      </c>
      <c r="O12" s="125" t="s">
        <v>2179</v>
      </c>
      <c r="P12" s="126" t="s">
        <v>2140</v>
      </c>
      <c r="Q12" s="126" t="s">
        <v>2140</v>
      </c>
      <c r="R12" s="126" t="s">
        <v>42</v>
      </c>
    </row>
    <row r="13" spans="1:18" s="8" customFormat="1" ht="20.399999999999999">
      <c r="A13" s="191" t="s">
        <v>2188</v>
      </c>
      <c r="B13" s="191" t="s">
        <v>2189</v>
      </c>
      <c r="C13" s="318" t="s">
        <v>2190</v>
      </c>
      <c r="D13" s="320" t="s">
        <v>2191</v>
      </c>
      <c r="E13" s="359" t="s">
        <v>2177</v>
      </c>
      <c r="F13" s="32"/>
      <c r="G13" s="122"/>
      <c r="H13" s="122"/>
      <c r="I13" s="122"/>
      <c r="J13" s="122"/>
      <c r="K13" s="122"/>
      <c r="L13" s="32" t="s">
        <v>1027</v>
      </c>
      <c r="M13" s="117"/>
      <c r="N13" s="404" t="s">
        <v>2191</v>
      </c>
      <c r="O13" s="126" t="s">
        <v>2179</v>
      </c>
      <c r="P13" s="126" t="s">
        <v>2140</v>
      </c>
      <c r="Q13" s="126" t="s">
        <v>2140</v>
      </c>
      <c r="R13" s="126" t="s">
        <v>2192</v>
      </c>
    </row>
    <row r="14" spans="1:18">
      <c r="A14" s="191" t="s">
        <v>2193</v>
      </c>
      <c r="B14" s="342" t="s">
        <v>2194</v>
      </c>
      <c r="C14" s="318" t="s">
        <v>2195</v>
      </c>
      <c r="D14" s="320" t="s">
        <v>2196</v>
      </c>
      <c r="E14" s="359" t="s">
        <v>2197</v>
      </c>
      <c r="F14" s="121"/>
      <c r="G14" s="122"/>
      <c r="H14" s="122"/>
      <c r="I14" s="122"/>
      <c r="J14" s="122"/>
      <c r="K14" s="122"/>
      <c r="L14" s="32" t="s">
        <v>1027</v>
      </c>
      <c r="M14" s="117"/>
      <c r="N14" s="124" t="s">
        <v>2198</v>
      </c>
      <c r="O14" s="126" t="s">
        <v>2179</v>
      </c>
      <c r="P14" s="126" t="s">
        <v>2140</v>
      </c>
      <c r="Q14" s="126" t="s">
        <v>2140</v>
      </c>
      <c r="R14" s="126" t="s">
        <v>2199</v>
      </c>
    </row>
    <row r="15" spans="1:18" ht="76.349999999999994" customHeight="1">
      <c r="A15" s="312" t="s">
        <v>2200</v>
      </c>
      <c r="B15" s="319" t="s">
        <v>804</v>
      </c>
      <c r="C15" s="319" t="s">
        <v>2201</v>
      </c>
      <c r="D15" s="145" t="s">
        <v>2202</v>
      </c>
      <c r="E15" s="32" t="s">
        <v>806</v>
      </c>
      <c r="F15" s="304"/>
      <c r="G15" s="304"/>
      <c r="H15" s="304"/>
      <c r="I15" s="304"/>
      <c r="J15" s="304"/>
      <c r="K15" s="304"/>
      <c r="L15" s="304" t="s">
        <v>1027</v>
      </c>
      <c r="M15" s="304"/>
      <c r="N15" s="305" t="s">
        <v>2203</v>
      </c>
      <c r="O15" s="126" t="s">
        <v>2179</v>
      </c>
      <c r="P15" s="126" t="s">
        <v>2140</v>
      </c>
      <c r="Q15" s="126" t="s">
        <v>2140</v>
      </c>
      <c r="R15" s="304" t="s">
        <v>2141</v>
      </c>
    </row>
    <row r="16" spans="1:18" ht="105.75" customHeight="1">
      <c r="A16" s="312" t="s">
        <v>2204</v>
      </c>
      <c r="B16" s="319" t="s">
        <v>2205</v>
      </c>
      <c r="C16" s="319" t="s">
        <v>2206</v>
      </c>
      <c r="D16" s="320" t="s">
        <v>2207</v>
      </c>
      <c r="E16" s="32" t="s">
        <v>2208</v>
      </c>
      <c r="F16" s="304"/>
      <c r="G16" s="304"/>
      <c r="H16" s="304"/>
      <c r="I16" s="304"/>
      <c r="J16" s="304"/>
      <c r="K16" s="304"/>
      <c r="L16" s="304" t="s">
        <v>1027</v>
      </c>
      <c r="M16" s="304"/>
      <c r="N16" s="305" t="s">
        <v>2209</v>
      </c>
      <c r="O16" s="304" t="s">
        <v>2179</v>
      </c>
      <c r="P16" s="304" t="s">
        <v>2140</v>
      </c>
      <c r="Q16" s="304" t="s">
        <v>2140</v>
      </c>
      <c r="R16" s="304" t="s">
        <v>2210</v>
      </c>
    </row>
    <row r="17" spans="1:18" ht="104.1" customHeight="1">
      <c r="A17" s="312" t="s">
        <v>2211</v>
      </c>
      <c r="B17" s="319" t="s">
        <v>2212</v>
      </c>
      <c r="C17" s="319" t="s">
        <v>2213</v>
      </c>
      <c r="D17" s="320" t="s">
        <v>2207</v>
      </c>
      <c r="E17" s="32" t="s">
        <v>2208</v>
      </c>
      <c r="F17" s="304"/>
      <c r="G17" s="304"/>
      <c r="H17" s="304"/>
      <c r="I17" s="304"/>
      <c r="J17" s="304"/>
      <c r="K17" s="304"/>
      <c r="L17" s="304" t="s">
        <v>1027</v>
      </c>
      <c r="M17" s="304"/>
      <c r="N17" s="305" t="s">
        <v>2209</v>
      </c>
      <c r="O17" s="304" t="s">
        <v>2179</v>
      </c>
      <c r="P17" s="304" t="s">
        <v>2140</v>
      </c>
      <c r="Q17" s="304" t="s">
        <v>2140</v>
      </c>
      <c r="R17" s="304" t="s">
        <v>2210</v>
      </c>
    </row>
    <row r="18" spans="1:18" ht="111" customHeight="1">
      <c r="A18" s="312" t="s">
        <v>2214</v>
      </c>
      <c r="B18" s="319" t="s">
        <v>2215</v>
      </c>
      <c r="C18" s="319" t="s">
        <v>2216</v>
      </c>
      <c r="D18" s="320" t="s">
        <v>2207</v>
      </c>
      <c r="E18" s="32" t="s">
        <v>2208</v>
      </c>
      <c r="F18" s="304"/>
      <c r="G18" s="304"/>
      <c r="H18" s="304"/>
      <c r="I18" s="304"/>
      <c r="J18" s="304"/>
      <c r="K18" s="304"/>
      <c r="L18" s="304" t="s">
        <v>1027</v>
      </c>
      <c r="M18" s="304"/>
      <c r="N18" s="305" t="s">
        <v>2209</v>
      </c>
      <c r="O18" s="304" t="s">
        <v>2179</v>
      </c>
      <c r="P18" s="304" t="s">
        <v>2140</v>
      </c>
      <c r="Q18" s="304" t="s">
        <v>2140</v>
      </c>
      <c r="R18" s="304" t="s">
        <v>2210</v>
      </c>
    </row>
    <row r="19" spans="1:18" ht="120" customHeight="1">
      <c r="A19" s="192" t="s">
        <v>2217</v>
      </c>
      <c r="B19" s="192" t="s">
        <v>2218</v>
      </c>
      <c r="C19" s="192" t="s">
        <v>2219</v>
      </c>
      <c r="D19" s="320" t="s">
        <v>2207</v>
      </c>
      <c r="E19" s="32" t="s">
        <v>2208</v>
      </c>
      <c r="F19" s="316"/>
      <c r="G19" s="316"/>
      <c r="H19" s="316"/>
      <c r="I19" s="316"/>
      <c r="J19" s="316"/>
      <c r="K19" s="316"/>
      <c r="L19" s="304" t="s">
        <v>1027</v>
      </c>
      <c r="M19" s="304"/>
      <c r="N19" s="305" t="s">
        <v>2209</v>
      </c>
      <c r="O19" s="304" t="s">
        <v>2179</v>
      </c>
      <c r="P19" s="304" t="s">
        <v>2140</v>
      </c>
      <c r="Q19" s="304" t="s">
        <v>2140</v>
      </c>
      <c r="R19" s="304" t="s">
        <v>2210</v>
      </c>
    </row>
    <row r="20" spans="1:18" ht="112.5" customHeight="1">
      <c r="A20" s="192" t="s">
        <v>2220</v>
      </c>
      <c r="B20" s="192" t="s">
        <v>2221</v>
      </c>
      <c r="C20" s="192" t="s">
        <v>2222</v>
      </c>
      <c r="D20" s="320" t="s">
        <v>2207</v>
      </c>
      <c r="E20" s="32" t="s">
        <v>2208</v>
      </c>
      <c r="F20" s="316"/>
      <c r="G20" s="316"/>
      <c r="H20" s="316"/>
      <c r="I20" s="316"/>
      <c r="J20" s="316"/>
      <c r="K20" s="316"/>
      <c r="L20" s="304" t="s">
        <v>1027</v>
      </c>
      <c r="M20" s="304"/>
      <c r="N20" s="305" t="s">
        <v>2209</v>
      </c>
      <c r="O20" s="304" t="s">
        <v>2179</v>
      </c>
      <c r="P20" s="304" t="s">
        <v>2140</v>
      </c>
      <c r="Q20" s="304" t="s">
        <v>2140</v>
      </c>
      <c r="R20" s="304" t="s">
        <v>2210</v>
      </c>
    </row>
    <row r="21" spans="1:18" ht="112.5" customHeight="1">
      <c r="A21" s="192" t="s">
        <v>2223</v>
      </c>
      <c r="B21" s="192" t="s">
        <v>2224</v>
      </c>
      <c r="C21" s="192" t="s">
        <v>2225</v>
      </c>
      <c r="D21" s="320" t="s">
        <v>2207</v>
      </c>
      <c r="E21" s="32" t="s">
        <v>2208</v>
      </c>
      <c r="F21" s="316"/>
      <c r="G21" s="316"/>
      <c r="H21" s="316"/>
      <c r="I21" s="316"/>
      <c r="J21" s="316"/>
      <c r="K21" s="316"/>
      <c r="L21" s="304" t="s">
        <v>1027</v>
      </c>
      <c r="M21" s="304"/>
      <c r="N21" s="305" t="s">
        <v>2209</v>
      </c>
      <c r="O21" s="304" t="s">
        <v>2179</v>
      </c>
      <c r="P21" s="304" t="s">
        <v>2140</v>
      </c>
      <c r="Q21" s="304" t="s">
        <v>2140</v>
      </c>
      <c r="R21" s="304" t="s">
        <v>2210</v>
      </c>
    </row>
    <row r="22" spans="1:18" ht="111" customHeight="1">
      <c r="A22" s="192" t="s">
        <v>2226</v>
      </c>
      <c r="B22" s="192" t="s">
        <v>2227</v>
      </c>
      <c r="C22" s="192" t="s">
        <v>2228</v>
      </c>
      <c r="D22" s="320" t="s">
        <v>2207</v>
      </c>
      <c r="E22" s="32" t="s">
        <v>2208</v>
      </c>
      <c r="F22" s="316"/>
      <c r="G22" s="316"/>
      <c r="H22" s="316"/>
      <c r="I22" s="316"/>
      <c r="J22" s="316"/>
      <c r="K22" s="316"/>
      <c r="L22" s="304" t="s">
        <v>1027</v>
      </c>
      <c r="M22" s="304"/>
      <c r="N22" s="305" t="s">
        <v>2209</v>
      </c>
      <c r="O22" s="304" t="s">
        <v>2179</v>
      </c>
      <c r="P22" s="304" t="s">
        <v>2140</v>
      </c>
      <c r="Q22" s="304" t="s">
        <v>2140</v>
      </c>
      <c r="R22" s="304" t="s">
        <v>2210</v>
      </c>
    </row>
    <row r="23" spans="1:18" ht="111" customHeight="1">
      <c r="A23" s="192" t="s">
        <v>2229</v>
      </c>
      <c r="B23" s="192" t="s">
        <v>2230</v>
      </c>
      <c r="C23" s="192" t="s">
        <v>2231</v>
      </c>
      <c r="D23" s="320" t="s">
        <v>2207</v>
      </c>
      <c r="E23" s="32" t="s">
        <v>2208</v>
      </c>
      <c r="F23" s="192"/>
      <c r="G23" s="192"/>
      <c r="H23" s="192"/>
      <c r="I23" s="192"/>
      <c r="J23" s="192"/>
      <c r="K23" s="192"/>
      <c r="L23" s="304" t="s">
        <v>1027</v>
      </c>
      <c r="M23" s="304"/>
      <c r="N23" s="305" t="s">
        <v>2209</v>
      </c>
      <c r="O23" s="304" t="s">
        <v>2179</v>
      </c>
      <c r="P23" s="304" t="s">
        <v>2140</v>
      </c>
      <c r="Q23" s="304" t="s">
        <v>2140</v>
      </c>
      <c r="R23" s="304" t="s">
        <v>2210</v>
      </c>
    </row>
    <row r="24" spans="1:18" ht="111" customHeight="1">
      <c r="A24" s="192" t="s">
        <v>2232</v>
      </c>
      <c r="B24" s="192" t="s">
        <v>2233</v>
      </c>
      <c r="C24" s="192" t="s">
        <v>2234</v>
      </c>
      <c r="D24" s="320" t="s">
        <v>2207</v>
      </c>
      <c r="E24" s="32" t="s">
        <v>2208</v>
      </c>
      <c r="F24" s="192"/>
      <c r="G24" s="192"/>
      <c r="H24" s="192"/>
      <c r="I24" s="192"/>
      <c r="J24" s="192"/>
      <c r="K24" s="192"/>
      <c r="L24" s="304" t="s">
        <v>1027</v>
      </c>
      <c r="M24" s="304"/>
      <c r="N24" s="305" t="s">
        <v>2209</v>
      </c>
      <c r="O24" s="304" t="s">
        <v>2179</v>
      </c>
      <c r="P24" s="304" t="s">
        <v>2140</v>
      </c>
      <c r="Q24" s="304" t="s">
        <v>2140</v>
      </c>
      <c r="R24" s="304" t="s">
        <v>2210</v>
      </c>
    </row>
    <row r="25" spans="1:18" ht="108.75" customHeight="1">
      <c r="A25" s="192" t="s">
        <v>2235</v>
      </c>
      <c r="B25" s="192" t="s">
        <v>2236</v>
      </c>
      <c r="C25" s="192" t="s">
        <v>2237</v>
      </c>
      <c r="D25" s="320" t="s">
        <v>2207</v>
      </c>
      <c r="E25" s="32" t="s">
        <v>2208</v>
      </c>
      <c r="F25" s="192"/>
      <c r="G25" s="192"/>
      <c r="H25" s="192"/>
      <c r="I25" s="192"/>
      <c r="J25" s="192"/>
      <c r="K25" s="192"/>
      <c r="L25" s="304" t="s">
        <v>1027</v>
      </c>
      <c r="M25" s="304"/>
      <c r="N25" s="305" t="s">
        <v>2209</v>
      </c>
      <c r="O25" s="304" t="s">
        <v>2179</v>
      </c>
      <c r="P25" s="304" t="s">
        <v>2140</v>
      </c>
      <c r="Q25" s="304" t="s">
        <v>2140</v>
      </c>
      <c r="R25" s="304" t="s">
        <v>2210</v>
      </c>
    </row>
    <row r="26" spans="1:18" ht="111" customHeight="1">
      <c r="A26" s="192" t="s">
        <v>2238</v>
      </c>
      <c r="B26" s="192" t="s">
        <v>2239</v>
      </c>
      <c r="C26" s="192" t="s">
        <v>2240</v>
      </c>
      <c r="D26" s="320" t="s">
        <v>2207</v>
      </c>
      <c r="E26" s="32" t="s">
        <v>2208</v>
      </c>
      <c r="F26" s="192"/>
      <c r="G26" s="192"/>
      <c r="H26" s="192"/>
      <c r="I26" s="192"/>
      <c r="J26" s="192"/>
      <c r="K26" s="192"/>
      <c r="L26" s="304" t="s">
        <v>1027</v>
      </c>
      <c r="M26" s="304"/>
      <c r="N26" s="305" t="s">
        <v>2209</v>
      </c>
      <c r="O26" s="304" t="s">
        <v>2179</v>
      </c>
      <c r="P26" s="304" t="s">
        <v>2140</v>
      </c>
      <c r="Q26" s="304" t="s">
        <v>2140</v>
      </c>
      <c r="R26" s="304" t="s">
        <v>2210</v>
      </c>
    </row>
    <row r="27" spans="1:18" ht="111" customHeight="1">
      <c r="A27" s="192" t="s">
        <v>2241</v>
      </c>
      <c r="B27" s="192" t="s">
        <v>2242</v>
      </c>
      <c r="C27" s="192" t="s">
        <v>2243</v>
      </c>
      <c r="D27" s="320" t="s">
        <v>2207</v>
      </c>
      <c r="E27" s="32" t="s">
        <v>2208</v>
      </c>
      <c r="F27" s="192"/>
      <c r="G27" s="192"/>
      <c r="H27" s="192"/>
      <c r="I27" s="192"/>
      <c r="J27" s="192"/>
      <c r="K27" s="192"/>
      <c r="L27" s="304" t="s">
        <v>1027</v>
      </c>
      <c r="M27" s="304"/>
      <c r="N27" s="305" t="s">
        <v>2209</v>
      </c>
      <c r="O27" s="304" t="s">
        <v>2179</v>
      </c>
      <c r="P27" s="304" t="s">
        <v>2140</v>
      </c>
      <c r="Q27" s="304" t="s">
        <v>2140</v>
      </c>
      <c r="R27" s="304" t="s">
        <v>2210</v>
      </c>
    </row>
    <row r="28" spans="1:18" ht="111" customHeight="1">
      <c r="A28" s="192" t="s">
        <v>2244</v>
      </c>
      <c r="B28" s="192" t="s">
        <v>2245</v>
      </c>
      <c r="C28" s="192" t="s">
        <v>2246</v>
      </c>
      <c r="D28" s="320" t="s">
        <v>2207</v>
      </c>
      <c r="E28" s="32" t="s">
        <v>2208</v>
      </c>
      <c r="F28" s="192"/>
      <c r="G28" s="192"/>
      <c r="H28" s="192"/>
      <c r="I28" s="192"/>
      <c r="J28" s="192"/>
      <c r="K28" s="192"/>
      <c r="L28" s="304" t="s">
        <v>1027</v>
      </c>
      <c r="M28" s="304"/>
      <c r="N28" s="305" t="s">
        <v>2209</v>
      </c>
      <c r="O28" s="304" t="s">
        <v>2179</v>
      </c>
      <c r="P28" s="304" t="s">
        <v>2140</v>
      </c>
      <c r="Q28" s="304" t="s">
        <v>2140</v>
      </c>
      <c r="R28" s="304" t="s">
        <v>2210</v>
      </c>
    </row>
    <row r="29" spans="1:18" ht="111.75" customHeight="1">
      <c r="A29" s="192" t="s">
        <v>2247</v>
      </c>
      <c r="B29" s="192" t="s">
        <v>2248</v>
      </c>
      <c r="C29" s="192" t="s">
        <v>2249</v>
      </c>
      <c r="D29" s="320" t="s">
        <v>2207</v>
      </c>
      <c r="E29" s="32" t="s">
        <v>2208</v>
      </c>
      <c r="F29" s="192"/>
      <c r="G29" s="192"/>
      <c r="H29" s="192"/>
      <c r="I29" s="192"/>
      <c r="J29" s="192"/>
      <c r="K29" s="192"/>
      <c r="L29" s="304" t="s">
        <v>1027</v>
      </c>
      <c r="M29" s="304"/>
      <c r="N29" s="305" t="s">
        <v>2209</v>
      </c>
      <c r="O29" s="304" t="s">
        <v>2179</v>
      </c>
      <c r="P29" s="304" t="s">
        <v>2140</v>
      </c>
      <c r="Q29" s="304" t="s">
        <v>2140</v>
      </c>
      <c r="R29" s="304" t="s">
        <v>2210</v>
      </c>
    </row>
    <row r="30" spans="1:18" ht="113.25" customHeight="1">
      <c r="A30" s="192" t="s">
        <v>2250</v>
      </c>
      <c r="B30" s="192" t="s">
        <v>2251</v>
      </c>
      <c r="C30" s="192" t="s">
        <v>2252</v>
      </c>
      <c r="D30" s="320" t="s">
        <v>2207</v>
      </c>
      <c r="E30" s="32" t="s">
        <v>2208</v>
      </c>
      <c r="F30" s="192"/>
      <c r="G30" s="192"/>
      <c r="H30" s="192"/>
      <c r="I30" s="192"/>
      <c r="J30" s="192"/>
      <c r="K30" s="192"/>
      <c r="L30" s="304" t="s">
        <v>1027</v>
      </c>
      <c r="M30" s="304"/>
      <c r="N30" s="305" t="s">
        <v>2209</v>
      </c>
      <c r="O30" s="304" t="s">
        <v>2179</v>
      </c>
      <c r="P30" s="304" t="s">
        <v>2140</v>
      </c>
      <c r="Q30" s="304" t="s">
        <v>2140</v>
      </c>
      <c r="R30" s="304" t="s">
        <v>2210</v>
      </c>
    </row>
    <row r="31" spans="1:18" ht="110.25" customHeight="1">
      <c r="A31" s="192" t="s">
        <v>2253</v>
      </c>
      <c r="B31" s="192" t="s">
        <v>2254</v>
      </c>
      <c r="C31" s="192" t="s">
        <v>2255</v>
      </c>
      <c r="D31" s="320" t="s">
        <v>2207</v>
      </c>
      <c r="E31" s="32" t="s">
        <v>2208</v>
      </c>
      <c r="F31" s="192"/>
      <c r="G31" s="192"/>
      <c r="H31" s="192"/>
      <c r="I31" s="192"/>
      <c r="J31" s="192"/>
      <c r="K31" s="192"/>
      <c r="L31" s="304" t="s">
        <v>1027</v>
      </c>
      <c r="M31" s="304"/>
      <c r="N31" s="305" t="s">
        <v>2209</v>
      </c>
      <c r="O31" s="304" t="s">
        <v>2179</v>
      </c>
      <c r="P31" s="304" t="s">
        <v>2140</v>
      </c>
      <c r="Q31" s="304" t="s">
        <v>2140</v>
      </c>
      <c r="R31" s="304" t="s">
        <v>2210</v>
      </c>
    </row>
    <row r="32" spans="1:18" ht="108.75" customHeight="1">
      <c r="A32" s="192" t="s">
        <v>2256</v>
      </c>
      <c r="B32" s="192" t="s">
        <v>2257</v>
      </c>
      <c r="C32" s="192" t="s">
        <v>2258</v>
      </c>
      <c r="D32" s="320" t="s">
        <v>2207</v>
      </c>
      <c r="E32" s="32" t="s">
        <v>2208</v>
      </c>
      <c r="F32" s="192"/>
      <c r="G32" s="192"/>
      <c r="H32" s="192"/>
      <c r="I32" s="192"/>
      <c r="J32" s="192"/>
      <c r="K32" s="192"/>
      <c r="L32" s="304" t="s">
        <v>1027</v>
      </c>
      <c r="M32" s="304"/>
      <c r="N32" s="305" t="s">
        <v>2209</v>
      </c>
      <c r="O32" s="304" t="s">
        <v>2179</v>
      </c>
      <c r="P32" s="304" t="s">
        <v>2140</v>
      </c>
      <c r="Q32" s="304" t="s">
        <v>2140</v>
      </c>
      <c r="R32" s="304" t="s">
        <v>2210</v>
      </c>
    </row>
    <row r="33" spans="1:18" ht="110.25" customHeight="1">
      <c r="A33" s="192" t="s">
        <v>2259</v>
      </c>
      <c r="B33" s="192" t="s">
        <v>2260</v>
      </c>
      <c r="C33" s="192" t="s">
        <v>2261</v>
      </c>
      <c r="D33" s="320" t="s">
        <v>2207</v>
      </c>
      <c r="E33" s="32" t="s">
        <v>2208</v>
      </c>
      <c r="F33" s="192"/>
      <c r="G33" s="192"/>
      <c r="H33" s="192"/>
      <c r="I33" s="192"/>
      <c r="J33" s="192"/>
      <c r="K33" s="192"/>
      <c r="L33" s="304" t="s">
        <v>1027</v>
      </c>
      <c r="M33" s="304"/>
      <c r="N33" s="305" t="s">
        <v>2209</v>
      </c>
      <c r="O33" s="304" t="s">
        <v>2179</v>
      </c>
      <c r="P33" s="304" t="s">
        <v>2140</v>
      </c>
      <c r="Q33" s="304" t="s">
        <v>2140</v>
      </c>
      <c r="R33" s="304" t="s">
        <v>2210</v>
      </c>
    </row>
    <row r="34" spans="1:18" ht="109.5" customHeight="1">
      <c r="A34" s="192" t="s">
        <v>2262</v>
      </c>
      <c r="B34" s="192" t="s">
        <v>2263</v>
      </c>
      <c r="C34" s="192" t="s">
        <v>2264</v>
      </c>
      <c r="D34" s="320" t="s">
        <v>2207</v>
      </c>
      <c r="E34" s="32" t="s">
        <v>2208</v>
      </c>
      <c r="F34" s="192"/>
      <c r="G34" s="192"/>
      <c r="H34" s="192"/>
      <c r="I34" s="192"/>
      <c r="J34" s="192"/>
      <c r="K34" s="192"/>
      <c r="L34" s="304" t="s">
        <v>1027</v>
      </c>
      <c r="M34" s="304"/>
      <c r="N34" s="305" t="s">
        <v>2209</v>
      </c>
      <c r="O34" s="304" t="s">
        <v>2179</v>
      </c>
      <c r="P34" s="304" t="s">
        <v>2140</v>
      </c>
      <c r="Q34" s="304" t="s">
        <v>2140</v>
      </c>
      <c r="R34" s="304" t="s">
        <v>2210</v>
      </c>
    </row>
    <row r="35" spans="1:18" ht="111" customHeight="1">
      <c r="A35" s="192" t="s">
        <v>2265</v>
      </c>
      <c r="B35" s="192" t="s">
        <v>2266</v>
      </c>
      <c r="C35" s="192" t="s">
        <v>2267</v>
      </c>
      <c r="D35" s="320" t="s">
        <v>2207</v>
      </c>
      <c r="E35" s="32" t="s">
        <v>2208</v>
      </c>
      <c r="F35" s="192"/>
      <c r="G35" s="192"/>
      <c r="H35" s="192"/>
      <c r="I35" s="192"/>
      <c r="J35" s="192"/>
      <c r="K35" s="192"/>
      <c r="L35" s="304" t="s">
        <v>1027</v>
      </c>
      <c r="M35" s="304"/>
      <c r="N35" s="305" t="s">
        <v>2209</v>
      </c>
      <c r="O35" s="304" t="s">
        <v>2179</v>
      </c>
      <c r="P35" s="304" t="s">
        <v>2140</v>
      </c>
      <c r="Q35" s="304" t="s">
        <v>2140</v>
      </c>
      <c r="R35" s="304" t="s">
        <v>2210</v>
      </c>
    </row>
    <row r="36" spans="1:18" ht="108" customHeight="1">
      <c r="A36" s="192" t="s">
        <v>2268</v>
      </c>
      <c r="B36" s="192" t="s">
        <v>2269</v>
      </c>
      <c r="C36" s="192" t="s">
        <v>2270</v>
      </c>
      <c r="D36" s="320" t="s">
        <v>2207</v>
      </c>
      <c r="E36" s="32" t="s">
        <v>2208</v>
      </c>
      <c r="F36" s="192"/>
      <c r="G36" s="192"/>
      <c r="H36" s="192"/>
      <c r="I36" s="192"/>
      <c r="J36" s="192"/>
      <c r="K36" s="192"/>
      <c r="L36" s="304" t="s">
        <v>1027</v>
      </c>
      <c r="M36" s="304"/>
      <c r="N36" s="305" t="s">
        <v>2209</v>
      </c>
      <c r="O36" s="304" t="s">
        <v>2179</v>
      </c>
      <c r="P36" s="304" t="s">
        <v>2140</v>
      </c>
      <c r="Q36" s="304" t="s">
        <v>2140</v>
      </c>
      <c r="R36" s="304" t="s">
        <v>2210</v>
      </c>
    </row>
    <row r="37" spans="1:18" ht="105.75" customHeight="1">
      <c r="A37" s="192" t="s">
        <v>2271</v>
      </c>
      <c r="B37" s="192" t="s">
        <v>2272</v>
      </c>
      <c r="C37" s="192" t="s">
        <v>2273</v>
      </c>
      <c r="D37" s="320" t="s">
        <v>2207</v>
      </c>
      <c r="E37" s="32" t="s">
        <v>2208</v>
      </c>
      <c r="F37" s="192"/>
      <c r="G37" s="192"/>
      <c r="H37" s="192"/>
      <c r="I37" s="192"/>
      <c r="J37" s="192"/>
      <c r="K37" s="192"/>
      <c r="L37" s="304" t="s">
        <v>1027</v>
      </c>
      <c r="M37" s="304"/>
      <c r="N37" s="305" t="s">
        <v>2209</v>
      </c>
      <c r="O37" s="304" t="s">
        <v>2179</v>
      </c>
      <c r="P37" s="304" t="s">
        <v>2140</v>
      </c>
      <c r="Q37" s="304" t="s">
        <v>2140</v>
      </c>
      <c r="R37" s="304" t="s">
        <v>2210</v>
      </c>
    </row>
    <row r="38" spans="1:18" ht="110.25" customHeight="1">
      <c r="A38" s="192" t="s">
        <v>2274</v>
      </c>
      <c r="B38" s="192" t="s">
        <v>2275</v>
      </c>
      <c r="C38" s="192" t="s">
        <v>2276</v>
      </c>
      <c r="D38" s="320" t="s">
        <v>2207</v>
      </c>
      <c r="E38" s="32" t="s">
        <v>2208</v>
      </c>
      <c r="F38" s="192"/>
      <c r="G38" s="192"/>
      <c r="H38" s="192"/>
      <c r="I38" s="192"/>
      <c r="J38" s="192"/>
      <c r="K38" s="192"/>
      <c r="L38" s="304" t="s">
        <v>1027</v>
      </c>
      <c r="M38" s="304"/>
      <c r="N38" s="305" t="s">
        <v>2209</v>
      </c>
      <c r="O38" s="304" t="s">
        <v>2179</v>
      </c>
      <c r="P38" s="304" t="s">
        <v>2140</v>
      </c>
      <c r="Q38" s="304" t="s">
        <v>2140</v>
      </c>
      <c r="R38" s="304" t="s">
        <v>2210</v>
      </c>
    </row>
    <row r="39" spans="1:18" ht="111" customHeight="1">
      <c r="A39" s="192" t="s">
        <v>2277</v>
      </c>
      <c r="B39" s="192" t="s">
        <v>2278</v>
      </c>
      <c r="C39" s="192" t="s">
        <v>2279</v>
      </c>
      <c r="D39" s="320" t="s">
        <v>2207</v>
      </c>
      <c r="E39" s="32" t="s">
        <v>2208</v>
      </c>
      <c r="F39" s="192"/>
      <c r="G39" s="192"/>
      <c r="H39" s="192"/>
      <c r="I39" s="192"/>
      <c r="J39" s="192"/>
      <c r="K39" s="192"/>
      <c r="L39" s="304" t="s">
        <v>1027</v>
      </c>
      <c r="M39" s="304"/>
      <c r="N39" s="305" t="s">
        <v>2209</v>
      </c>
      <c r="O39" s="304" t="s">
        <v>2179</v>
      </c>
      <c r="P39" s="304" t="s">
        <v>2140</v>
      </c>
      <c r="Q39" s="304" t="s">
        <v>2140</v>
      </c>
      <c r="R39" s="304" t="s">
        <v>2210</v>
      </c>
    </row>
    <row r="40" spans="1:18" ht="109.5" customHeight="1">
      <c r="A40" s="192" t="s">
        <v>2280</v>
      </c>
      <c r="B40" s="192" t="s">
        <v>2281</v>
      </c>
      <c r="C40" s="192" t="s">
        <v>2282</v>
      </c>
      <c r="D40" s="320" t="s">
        <v>2207</v>
      </c>
      <c r="E40" s="32" t="s">
        <v>2208</v>
      </c>
      <c r="F40" s="192"/>
      <c r="G40" s="192"/>
      <c r="H40" s="192"/>
      <c r="I40" s="192"/>
      <c r="J40" s="192"/>
      <c r="K40" s="192"/>
      <c r="L40" s="304" t="s">
        <v>1027</v>
      </c>
      <c r="M40" s="304"/>
      <c r="N40" s="305" t="s">
        <v>2209</v>
      </c>
      <c r="O40" s="304" t="s">
        <v>2179</v>
      </c>
      <c r="P40" s="304" t="s">
        <v>2140</v>
      </c>
      <c r="Q40" s="304" t="s">
        <v>2140</v>
      </c>
      <c r="R40" s="304" t="s">
        <v>2210</v>
      </c>
    </row>
    <row r="41" spans="1:18" ht="107.25" customHeight="1">
      <c r="A41" s="192" t="s">
        <v>2283</v>
      </c>
      <c r="B41" s="192" t="s">
        <v>2284</v>
      </c>
      <c r="C41" s="192" t="s">
        <v>2285</v>
      </c>
      <c r="D41" s="320" t="s">
        <v>2207</v>
      </c>
      <c r="E41" s="32" t="s">
        <v>2208</v>
      </c>
      <c r="F41" s="192"/>
      <c r="G41" s="192"/>
      <c r="H41" s="192"/>
      <c r="I41" s="192"/>
      <c r="J41" s="192"/>
      <c r="K41" s="192"/>
      <c r="L41" s="304" t="s">
        <v>1027</v>
      </c>
      <c r="M41" s="304"/>
      <c r="N41" s="305" t="s">
        <v>2209</v>
      </c>
      <c r="O41" s="304" t="s">
        <v>2179</v>
      </c>
      <c r="P41" s="304" t="s">
        <v>2140</v>
      </c>
      <c r="Q41" s="304" t="s">
        <v>2140</v>
      </c>
      <c r="R41" s="304" t="s">
        <v>2210</v>
      </c>
    </row>
    <row r="42" spans="1:18" ht="107.25" customHeight="1">
      <c r="A42" s="192" t="s">
        <v>2286</v>
      </c>
      <c r="B42" s="192" t="s">
        <v>2287</v>
      </c>
      <c r="C42" s="192" t="s">
        <v>2288</v>
      </c>
      <c r="D42" s="320" t="s">
        <v>2207</v>
      </c>
      <c r="E42" s="32" t="s">
        <v>2208</v>
      </c>
      <c r="F42" s="192"/>
      <c r="G42" s="192"/>
      <c r="H42" s="192"/>
      <c r="I42" s="192"/>
      <c r="J42" s="192"/>
      <c r="K42" s="192"/>
      <c r="L42" s="304" t="s">
        <v>1027</v>
      </c>
      <c r="M42" s="304"/>
      <c r="N42" s="305" t="s">
        <v>2209</v>
      </c>
      <c r="O42" s="304" t="s">
        <v>2179</v>
      </c>
      <c r="P42" s="304" t="s">
        <v>2140</v>
      </c>
      <c r="Q42" s="304" t="s">
        <v>2140</v>
      </c>
      <c r="R42" s="304" t="s">
        <v>2210</v>
      </c>
    </row>
    <row r="43" spans="1:18" ht="108" customHeight="1">
      <c r="A43" s="192" t="s">
        <v>2289</v>
      </c>
      <c r="B43" s="192" t="s">
        <v>2290</v>
      </c>
      <c r="C43" s="192" t="s">
        <v>2291</v>
      </c>
      <c r="D43" s="320" t="s">
        <v>2207</v>
      </c>
      <c r="E43" s="32" t="s">
        <v>2208</v>
      </c>
      <c r="F43" s="192"/>
      <c r="G43" s="192"/>
      <c r="H43" s="192"/>
      <c r="I43" s="192"/>
      <c r="J43" s="192"/>
      <c r="K43" s="192"/>
      <c r="L43" s="304" t="s">
        <v>1027</v>
      </c>
      <c r="M43" s="304"/>
      <c r="N43" s="305" t="s">
        <v>2209</v>
      </c>
      <c r="O43" s="304" t="s">
        <v>2179</v>
      </c>
      <c r="P43" s="304" t="s">
        <v>2140</v>
      </c>
      <c r="Q43" s="304" t="s">
        <v>2140</v>
      </c>
      <c r="R43" s="304" t="s">
        <v>2210</v>
      </c>
    </row>
    <row r="44" spans="1:18" ht="108.75" customHeight="1">
      <c r="A44" s="192" t="s">
        <v>2292</v>
      </c>
      <c r="B44" s="192" t="s">
        <v>2293</v>
      </c>
      <c r="C44" s="192" t="s">
        <v>2294</v>
      </c>
      <c r="D44" s="320" t="s">
        <v>2207</v>
      </c>
      <c r="E44" s="32" t="s">
        <v>2208</v>
      </c>
      <c r="F44" s="192"/>
      <c r="G44" s="192"/>
      <c r="H44" s="192"/>
      <c r="I44" s="192"/>
      <c r="J44" s="192"/>
      <c r="K44" s="192"/>
      <c r="L44" s="304" t="s">
        <v>1027</v>
      </c>
      <c r="M44" s="304"/>
      <c r="N44" s="305" t="s">
        <v>2209</v>
      </c>
      <c r="O44" s="304" t="s">
        <v>2179</v>
      </c>
      <c r="P44" s="304" t="s">
        <v>2140</v>
      </c>
      <c r="Q44" s="304" t="s">
        <v>2140</v>
      </c>
      <c r="R44" s="304" t="s">
        <v>2210</v>
      </c>
    </row>
    <row r="45" spans="1:18" ht="112.5" customHeight="1">
      <c r="A45" s="192" t="s">
        <v>2295</v>
      </c>
      <c r="B45" s="192" t="s">
        <v>2296</v>
      </c>
      <c r="C45" s="192" t="s">
        <v>2297</v>
      </c>
      <c r="D45" s="320" t="s">
        <v>2207</v>
      </c>
      <c r="E45" s="32" t="s">
        <v>2208</v>
      </c>
      <c r="F45" s="192"/>
      <c r="G45" s="192"/>
      <c r="H45" s="192"/>
      <c r="I45" s="192"/>
      <c r="J45" s="192"/>
      <c r="K45" s="192"/>
      <c r="L45" s="304" t="s">
        <v>1027</v>
      </c>
      <c r="M45" s="304"/>
      <c r="N45" s="305" t="s">
        <v>2209</v>
      </c>
      <c r="O45" s="304" t="s">
        <v>2179</v>
      </c>
      <c r="P45" s="304" t="s">
        <v>2140</v>
      </c>
      <c r="Q45" s="304" t="s">
        <v>2140</v>
      </c>
      <c r="R45" s="304" t="s">
        <v>2210</v>
      </c>
    </row>
    <row r="46" spans="1:18" ht="115.5" customHeight="1">
      <c r="A46" s="192" t="s">
        <v>2298</v>
      </c>
      <c r="B46" s="192" t="s">
        <v>2299</v>
      </c>
      <c r="C46" s="192" t="s">
        <v>2300</v>
      </c>
      <c r="D46" s="320" t="s">
        <v>2207</v>
      </c>
      <c r="E46" s="32" t="s">
        <v>2208</v>
      </c>
      <c r="F46" s="192"/>
      <c r="G46" s="192"/>
      <c r="H46" s="192"/>
      <c r="I46" s="192"/>
      <c r="J46" s="192"/>
      <c r="K46" s="192"/>
      <c r="L46" s="304" t="s">
        <v>1027</v>
      </c>
      <c r="M46" s="304"/>
      <c r="N46" s="305" t="s">
        <v>2209</v>
      </c>
      <c r="O46" s="304" t="s">
        <v>2179</v>
      </c>
      <c r="P46" s="304" t="s">
        <v>2140</v>
      </c>
      <c r="Q46" s="304" t="s">
        <v>2140</v>
      </c>
      <c r="R46" s="304" t="s">
        <v>2210</v>
      </c>
    </row>
    <row r="47" spans="1:18" ht="110.25" customHeight="1">
      <c r="A47" s="192" t="s">
        <v>2301</v>
      </c>
      <c r="B47" s="192" t="s">
        <v>2302</v>
      </c>
      <c r="C47" s="192" t="s">
        <v>2303</v>
      </c>
      <c r="D47" s="320" t="s">
        <v>2207</v>
      </c>
      <c r="E47" s="32" t="s">
        <v>2208</v>
      </c>
      <c r="F47" s="192"/>
      <c r="G47" s="192"/>
      <c r="H47" s="192"/>
      <c r="I47" s="192"/>
      <c r="J47" s="192"/>
      <c r="K47" s="192"/>
      <c r="L47" s="304" t="s">
        <v>1027</v>
      </c>
      <c r="M47" s="304"/>
      <c r="N47" s="305" t="s">
        <v>2209</v>
      </c>
      <c r="O47" s="304" t="s">
        <v>2179</v>
      </c>
      <c r="P47" s="304" t="s">
        <v>2140</v>
      </c>
      <c r="Q47" s="304" t="s">
        <v>2140</v>
      </c>
      <c r="R47" s="304" t="s">
        <v>2210</v>
      </c>
    </row>
    <row r="48" spans="1:18" ht="107.25" customHeight="1">
      <c r="A48" s="192" t="s">
        <v>2304</v>
      </c>
      <c r="B48" s="192" t="s">
        <v>2305</v>
      </c>
      <c r="C48" s="192" t="s">
        <v>2306</v>
      </c>
      <c r="D48" s="320" t="s">
        <v>2207</v>
      </c>
      <c r="E48" s="32" t="s">
        <v>2208</v>
      </c>
      <c r="F48" s="192"/>
      <c r="G48" s="192"/>
      <c r="H48" s="192"/>
      <c r="I48" s="192"/>
      <c r="J48" s="192"/>
      <c r="K48" s="192"/>
      <c r="L48" s="304" t="s">
        <v>1027</v>
      </c>
      <c r="M48" s="304"/>
      <c r="N48" s="305" t="s">
        <v>2209</v>
      </c>
      <c r="O48" s="304" t="s">
        <v>2179</v>
      </c>
      <c r="P48" s="304" t="s">
        <v>2140</v>
      </c>
      <c r="Q48" s="304" t="s">
        <v>2140</v>
      </c>
      <c r="R48" s="304" t="s">
        <v>2210</v>
      </c>
    </row>
    <row r="49" spans="1:18" ht="111.75" customHeight="1">
      <c r="A49" s="192" t="s">
        <v>2307</v>
      </c>
      <c r="B49" s="192" t="s">
        <v>2308</v>
      </c>
      <c r="C49" s="192" t="s">
        <v>2309</v>
      </c>
      <c r="D49" s="320" t="s">
        <v>2207</v>
      </c>
      <c r="E49" s="32" t="s">
        <v>2208</v>
      </c>
      <c r="F49" s="192"/>
      <c r="G49" s="192"/>
      <c r="H49" s="192"/>
      <c r="I49" s="192"/>
      <c r="J49" s="192"/>
      <c r="K49" s="192"/>
      <c r="L49" s="304" t="s">
        <v>1027</v>
      </c>
      <c r="M49" s="304"/>
      <c r="N49" s="305" t="s">
        <v>2209</v>
      </c>
      <c r="O49" s="304" t="s">
        <v>2179</v>
      </c>
      <c r="P49" s="304" t="s">
        <v>2140</v>
      </c>
      <c r="Q49" s="304" t="s">
        <v>2140</v>
      </c>
      <c r="R49" s="304" t="s">
        <v>2210</v>
      </c>
    </row>
    <row r="50" spans="1:18" ht="106.5" customHeight="1">
      <c r="A50" s="192" t="s">
        <v>2310</v>
      </c>
      <c r="B50" s="192" t="s">
        <v>2311</v>
      </c>
      <c r="C50" s="192" t="s">
        <v>2312</v>
      </c>
      <c r="D50" s="320" t="s">
        <v>2207</v>
      </c>
      <c r="E50" s="32" t="s">
        <v>2208</v>
      </c>
      <c r="F50" s="192"/>
      <c r="G50" s="192"/>
      <c r="H50" s="192"/>
      <c r="I50" s="192"/>
      <c r="J50" s="192"/>
      <c r="K50" s="192"/>
      <c r="L50" s="304" t="s">
        <v>1027</v>
      </c>
      <c r="M50" s="304"/>
      <c r="N50" s="305" t="s">
        <v>2209</v>
      </c>
      <c r="O50" s="304" t="s">
        <v>2179</v>
      </c>
      <c r="P50" s="304" t="s">
        <v>2140</v>
      </c>
      <c r="Q50" s="304" t="s">
        <v>2140</v>
      </c>
      <c r="R50" s="304" t="s">
        <v>2210</v>
      </c>
    </row>
    <row r="51" spans="1:18" ht="98.85" customHeight="1">
      <c r="A51" s="312" t="s">
        <v>2313</v>
      </c>
      <c r="B51" s="319" t="s">
        <v>2314</v>
      </c>
      <c r="C51" s="319" t="s">
        <v>2315</v>
      </c>
      <c r="D51" s="145" t="s">
        <v>2316</v>
      </c>
      <c r="E51" s="32" t="s">
        <v>818</v>
      </c>
      <c r="F51" s="304"/>
      <c r="G51" s="304"/>
      <c r="H51" s="304"/>
      <c r="I51" s="304"/>
      <c r="J51" s="304"/>
      <c r="K51" s="304"/>
      <c r="L51" s="304" t="s">
        <v>1027</v>
      </c>
      <c r="M51" s="304"/>
      <c r="N51" s="305" t="s">
        <v>2317</v>
      </c>
      <c r="O51" s="304" t="s">
        <v>2179</v>
      </c>
      <c r="P51" s="304" t="s">
        <v>2140</v>
      </c>
      <c r="Q51" s="304" t="s">
        <v>2140</v>
      </c>
      <c r="R51" s="304" t="s">
        <v>2210</v>
      </c>
    </row>
    <row r="52" spans="1:18" ht="98.85" customHeight="1">
      <c r="A52" s="737" t="s">
        <v>1096</v>
      </c>
      <c r="B52" s="192" t="s">
        <v>1097</v>
      </c>
      <c r="C52" s="192" t="s">
        <v>2318</v>
      </c>
      <c r="D52" s="320" t="s">
        <v>2207</v>
      </c>
      <c r="E52" s="32" t="s">
        <v>2208</v>
      </c>
      <c r="F52" s="304"/>
      <c r="G52" s="304"/>
      <c r="H52" s="304"/>
      <c r="I52" s="304"/>
      <c r="J52" s="304"/>
      <c r="K52" s="304"/>
      <c r="L52" s="304" t="s">
        <v>1027</v>
      </c>
      <c r="M52" s="304"/>
      <c r="N52" s="305" t="s">
        <v>2317</v>
      </c>
      <c r="O52" s="304" t="s">
        <v>2179</v>
      </c>
      <c r="P52" s="304" t="s">
        <v>2140</v>
      </c>
      <c r="Q52" s="304" t="s">
        <v>2140</v>
      </c>
      <c r="R52" s="304" t="s">
        <v>47</v>
      </c>
    </row>
    <row r="53" spans="1:18">
      <c r="A53" s="241" t="s">
        <v>2319</v>
      </c>
      <c r="B53" s="239"/>
      <c r="C53" s="239"/>
      <c r="D53" s="240"/>
      <c r="E53" s="240"/>
      <c r="F53" s="240"/>
      <c r="G53" s="240"/>
      <c r="H53" s="240"/>
      <c r="I53" s="240"/>
      <c r="J53" s="240"/>
      <c r="K53" s="240"/>
      <c r="L53" s="240"/>
      <c r="M53" s="240"/>
      <c r="N53" s="240"/>
      <c r="O53" s="240"/>
      <c r="P53" s="240"/>
      <c r="Q53" s="240"/>
      <c r="R53" s="341"/>
    </row>
    <row r="54" spans="1:18" s="8" customFormat="1" ht="73.5" customHeight="1">
      <c r="A54" s="523" t="s">
        <v>986</v>
      </c>
      <c r="B54" s="65" t="s">
        <v>969</v>
      </c>
      <c r="C54" s="531" t="s">
        <v>1124</v>
      </c>
      <c r="D54" s="58" t="s">
        <v>2325</v>
      </c>
      <c r="E54" s="49" t="s">
        <v>146</v>
      </c>
      <c r="F54" s="58"/>
      <c r="G54" s="58"/>
      <c r="H54" s="49" t="s">
        <v>2138</v>
      </c>
      <c r="I54" s="49" t="s">
        <v>2138</v>
      </c>
      <c r="J54" s="49" t="s">
        <v>25</v>
      </c>
      <c r="K54" s="58" t="s">
        <v>1294</v>
      </c>
      <c r="L54" s="39" t="s">
        <v>1148</v>
      </c>
      <c r="M54" s="64" t="s">
        <v>5898</v>
      </c>
      <c r="N54" s="78"/>
      <c r="O54" s="39" t="s">
        <v>2140</v>
      </c>
      <c r="P54" s="108" t="s">
        <v>2140</v>
      </c>
      <c r="Q54" s="108" t="s">
        <v>2140</v>
      </c>
      <c r="R54" s="108" t="s">
        <v>42</v>
      </c>
    </row>
    <row r="55" spans="1:18" s="8" customFormat="1" ht="128.25" customHeight="1">
      <c r="A55" s="523" t="s">
        <v>547</v>
      </c>
      <c r="B55" s="65" t="s">
        <v>548</v>
      </c>
      <c r="C55" s="531" t="s">
        <v>2326</v>
      </c>
      <c r="D55" s="58" t="s">
        <v>2327</v>
      </c>
      <c r="E55" s="49" t="s">
        <v>158</v>
      </c>
      <c r="F55" s="58"/>
      <c r="G55" s="58"/>
      <c r="H55" s="49" t="s">
        <v>2138</v>
      </c>
      <c r="I55" s="49" t="s">
        <v>2138</v>
      </c>
      <c r="J55" s="49" t="s">
        <v>2148</v>
      </c>
      <c r="K55" s="58" t="s">
        <v>2328</v>
      </c>
      <c r="L55" s="39" t="s">
        <v>1148</v>
      </c>
      <c r="M55" s="64" t="s">
        <v>5899</v>
      </c>
      <c r="N55" s="78"/>
      <c r="O55" s="108" t="s">
        <v>2140</v>
      </c>
      <c r="P55" s="108" t="s">
        <v>2140</v>
      </c>
      <c r="Q55" s="108" t="s">
        <v>2140</v>
      </c>
      <c r="R55" s="108" t="s">
        <v>2210</v>
      </c>
    </row>
    <row r="56" spans="1:18" s="8" customFormat="1" ht="97.5" customHeight="1">
      <c r="A56" s="524" t="s">
        <v>272</v>
      </c>
      <c r="B56" s="187" t="s">
        <v>273</v>
      </c>
      <c r="C56" s="532" t="s">
        <v>2329</v>
      </c>
      <c r="D56" s="18" t="s">
        <v>275</v>
      </c>
      <c r="E56" s="19" t="s">
        <v>2330</v>
      </c>
      <c r="F56" s="39"/>
      <c r="G56" s="9"/>
      <c r="H56" s="39" t="s">
        <v>25</v>
      </c>
      <c r="I56" s="39" t="s">
        <v>2138</v>
      </c>
      <c r="J56" s="39" t="s">
        <v>2148</v>
      </c>
      <c r="K56" s="64" t="s">
        <v>2331</v>
      </c>
      <c r="L56" s="39" t="s">
        <v>195</v>
      </c>
      <c r="M56" s="64" t="s">
        <v>5900</v>
      </c>
      <c r="N56" s="78"/>
      <c r="O56" s="108" t="s">
        <v>2140</v>
      </c>
      <c r="P56" s="108" t="s">
        <v>2140</v>
      </c>
      <c r="Q56" s="108" t="s">
        <v>2140</v>
      </c>
      <c r="R56" s="108" t="s">
        <v>42</v>
      </c>
    </row>
    <row r="57" spans="1:18" s="8" customFormat="1" ht="108" customHeight="1">
      <c r="A57" s="525" t="s">
        <v>2332</v>
      </c>
      <c r="B57" s="65" t="s">
        <v>2333</v>
      </c>
      <c r="C57" s="533" t="s">
        <v>2334</v>
      </c>
      <c r="D57" s="63" t="s">
        <v>2335</v>
      </c>
      <c r="E57" s="60" t="s">
        <v>2336</v>
      </c>
      <c r="F57" s="63"/>
      <c r="G57" s="63"/>
      <c r="H57" s="60" t="s">
        <v>2148</v>
      </c>
      <c r="I57" s="60" t="s">
        <v>2138</v>
      </c>
      <c r="J57" s="60" t="s">
        <v>25</v>
      </c>
      <c r="K57" s="63" t="s">
        <v>1294</v>
      </c>
      <c r="L57" s="104" t="s">
        <v>195</v>
      </c>
      <c r="M57" s="106" t="s">
        <v>5079</v>
      </c>
      <c r="N57" s="120"/>
      <c r="O57" s="114" t="s">
        <v>2140</v>
      </c>
      <c r="P57" s="114" t="s">
        <v>2140</v>
      </c>
      <c r="Q57" s="114" t="s">
        <v>2140</v>
      </c>
      <c r="R57" s="108" t="s">
        <v>2199</v>
      </c>
    </row>
    <row r="58" spans="1:18" s="8" customFormat="1" ht="24" customHeight="1">
      <c r="A58" s="915" t="s">
        <v>712</v>
      </c>
      <c r="B58" s="918" t="s">
        <v>713</v>
      </c>
      <c r="C58" s="924" t="s">
        <v>2337</v>
      </c>
      <c r="D58" s="921" t="s">
        <v>2338</v>
      </c>
      <c r="E58" s="927" t="s">
        <v>1213</v>
      </c>
      <c r="F58" s="44" t="s">
        <v>2339</v>
      </c>
      <c r="G58" s="58" t="s">
        <v>2340</v>
      </c>
      <c r="H58" s="927" t="s">
        <v>25</v>
      </c>
      <c r="I58" s="927" t="s">
        <v>2138</v>
      </c>
      <c r="J58" s="927" t="s">
        <v>2148</v>
      </c>
      <c r="K58" s="921" t="s">
        <v>2341</v>
      </c>
      <c r="L58" s="927" t="s">
        <v>195</v>
      </c>
      <c r="M58" s="921" t="s">
        <v>5901</v>
      </c>
      <c r="N58" s="937"/>
      <c r="O58" s="938" t="s">
        <v>2140</v>
      </c>
      <c r="P58" s="938" t="s">
        <v>2140</v>
      </c>
      <c r="Q58" s="938" t="s">
        <v>2140</v>
      </c>
      <c r="R58" s="938" t="s">
        <v>42</v>
      </c>
    </row>
    <row r="59" spans="1:18" s="8" customFormat="1" ht="24" customHeight="1">
      <c r="A59" s="917" t="e">
        <v>#N/A</v>
      </c>
      <c r="B59" s="918" t="e">
        <v>#N/A</v>
      </c>
      <c r="C59" s="933" t="e">
        <v>#N/A</v>
      </c>
      <c r="D59" s="922" t="e">
        <v>#N/A</v>
      </c>
      <c r="E59" s="928" t="e">
        <v>#N/A</v>
      </c>
      <c r="F59" s="44" t="s">
        <v>2342</v>
      </c>
      <c r="G59" s="58" t="s">
        <v>2343</v>
      </c>
      <c r="H59" s="928" t="e">
        <v>#N/A</v>
      </c>
      <c r="I59" s="928" t="e">
        <v>#N/A</v>
      </c>
      <c r="J59" s="928" t="e">
        <v>#N/A</v>
      </c>
      <c r="K59" s="922" t="e">
        <v>#N/A</v>
      </c>
      <c r="L59" s="928" t="e">
        <v>#N/A</v>
      </c>
      <c r="M59" s="922" t="e">
        <v>#N/A</v>
      </c>
      <c r="N59" s="937"/>
      <c r="O59" s="938"/>
      <c r="P59" s="938"/>
      <c r="Q59" s="938"/>
      <c r="R59" s="938"/>
    </row>
    <row r="60" spans="1:18" s="8" customFormat="1" ht="24" customHeight="1">
      <c r="A60" s="917" t="e">
        <v>#N/A</v>
      </c>
      <c r="B60" s="918" t="e">
        <v>#N/A</v>
      </c>
      <c r="C60" s="933" t="e">
        <v>#N/A</v>
      </c>
      <c r="D60" s="922" t="e">
        <v>#N/A</v>
      </c>
      <c r="E60" s="928" t="e">
        <v>#N/A</v>
      </c>
      <c r="F60" s="44" t="s">
        <v>2344</v>
      </c>
      <c r="G60" s="58" t="s">
        <v>2345</v>
      </c>
      <c r="H60" s="928" t="e">
        <v>#N/A</v>
      </c>
      <c r="I60" s="928" t="e">
        <v>#N/A</v>
      </c>
      <c r="J60" s="928" t="e">
        <v>#N/A</v>
      </c>
      <c r="K60" s="922" t="e">
        <v>#N/A</v>
      </c>
      <c r="L60" s="928" t="e">
        <v>#N/A</v>
      </c>
      <c r="M60" s="922" t="e">
        <v>#N/A</v>
      </c>
      <c r="N60" s="937"/>
      <c r="O60" s="938"/>
      <c r="P60" s="938"/>
      <c r="Q60" s="938"/>
      <c r="R60" s="938"/>
    </row>
    <row r="61" spans="1:18" s="8" customFormat="1" ht="24" customHeight="1">
      <c r="A61" s="917" t="e">
        <v>#N/A</v>
      </c>
      <c r="B61" s="918" t="e">
        <v>#N/A</v>
      </c>
      <c r="C61" s="933" t="e">
        <v>#N/A</v>
      </c>
      <c r="D61" s="922" t="e">
        <v>#N/A</v>
      </c>
      <c r="E61" s="928" t="e">
        <v>#N/A</v>
      </c>
      <c r="F61" s="44" t="s">
        <v>2346</v>
      </c>
      <c r="G61" s="58" t="s">
        <v>2347</v>
      </c>
      <c r="H61" s="928" t="e">
        <v>#N/A</v>
      </c>
      <c r="I61" s="928" t="e">
        <v>#N/A</v>
      </c>
      <c r="J61" s="928" t="e">
        <v>#N/A</v>
      </c>
      <c r="K61" s="922" t="e">
        <v>#N/A</v>
      </c>
      <c r="L61" s="928" t="e">
        <v>#N/A</v>
      </c>
      <c r="M61" s="922" t="e">
        <v>#N/A</v>
      </c>
      <c r="N61" s="937"/>
      <c r="O61" s="938"/>
      <c r="P61" s="938"/>
      <c r="Q61" s="938"/>
      <c r="R61" s="938"/>
    </row>
    <row r="62" spans="1:18" s="8" customFormat="1" ht="24" customHeight="1">
      <c r="A62" s="917" t="e">
        <v>#N/A</v>
      </c>
      <c r="B62" s="918" t="e">
        <v>#N/A</v>
      </c>
      <c r="C62" s="933" t="e">
        <v>#N/A</v>
      </c>
      <c r="D62" s="922" t="e">
        <v>#N/A</v>
      </c>
      <c r="E62" s="928" t="e">
        <v>#N/A</v>
      </c>
      <c r="F62" s="44" t="s">
        <v>2348</v>
      </c>
      <c r="G62" s="58" t="s">
        <v>2349</v>
      </c>
      <c r="H62" s="928" t="e">
        <v>#N/A</v>
      </c>
      <c r="I62" s="928" t="e">
        <v>#N/A</v>
      </c>
      <c r="J62" s="928" t="e">
        <v>#N/A</v>
      </c>
      <c r="K62" s="922" t="e">
        <v>#N/A</v>
      </c>
      <c r="L62" s="928" t="e">
        <v>#N/A</v>
      </c>
      <c r="M62" s="922" t="e">
        <v>#N/A</v>
      </c>
      <c r="N62" s="937"/>
      <c r="O62" s="938"/>
      <c r="P62" s="938"/>
      <c r="Q62" s="938"/>
      <c r="R62" s="938"/>
    </row>
    <row r="63" spans="1:18" s="8" customFormat="1" ht="24" customHeight="1">
      <c r="A63" s="917" t="e">
        <v>#N/A</v>
      </c>
      <c r="B63" s="918" t="e">
        <v>#N/A</v>
      </c>
      <c r="C63" s="933" t="e">
        <v>#N/A</v>
      </c>
      <c r="D63" s="922" t="e">
        <v>#N/A</v>
      </c>
      <c r="E63" s="928" t="e">
        <v>#N/A</v>
      </c>
      <c r="F63" s="44" t="s">
        <v>2350</v>
      </c>
      <c r="G63" s="58" t="s">
        <v>2351</v>
      </c>
      <c r="H63" s="928" t="e">
        <v>#N/A</v>
      </c>
      <c r="I63" s="928" t="e">
        <v>#N/A</v>
      </c>
      <c r="J63" s="928" t="e">
        <v>#N/A</v>
      </c>
      <c r="K63" s="922" t="e">
        <v>#N/A</v>
      </c>
      <c r="L63" s="928" t="e">
        <v>#N/A</v>
      </c>
      <c r="M63" s="922" t="e">
        <v>#N/A</v>
      </c>
      <c r="N63" s="937"/>
      <c r="O63" s="938"/>
      <c r="P63" s="938"/>
      <c r="Q63" s="938"/>
      <c r="R63" s="938"/>
    </row>
    <row r="64" spans="1:18" s="8" customFormat="1" ht="24" customHeight="1">
      <c r="A64" s="917" t="e">
        <v>#N/A</v>
      </c>
      <c r="B64" s="918" t="e">
        <v>#N/A</v>
      </c>
      <c r="C64" s="933" t="e">
        <v>#N/A</v>
      </c>
      <c r="D64" s="922" t="e">
        <v>#N/A</v>
      </c>
      <c r="E64" s="928" t="e">
        <v>#N/A</v>
      </c>
      <c r="F64" s="44" t="s">
        <v>2352</v>
      </c>
      <c r="G64" s="58" t="s">
        <v>2353</v>
      </c>
      <c r="H64" s="928" t="e">
        <v>#N/A</v>
      </c>
      <c r="I64" s="928" t="e">
        <v>#N/A</v>
      </c>
      <c r="J64" s="928" t="e">
        <v>#N/A</v>
      </c>
      <c r="K64" s="922" t="e">
        <v>#N/A</v>
      </c>
      <c r="L64" s="928" t="e">
        <v>#N/A</v>
      </c>
      <c r="M64" s="922" t="e">
        <v>#N/A</v>
      </c>
      <c r="N64" s="937"/>
      <c r="O64" s="938"/>
      <c r="P64" s="938"/>
      <c r="Q64" s="938"/>
      <c r="R64" s="938"/>
    </row>
    <row r="65" spans="1:18" s="8" customFormat="1" ht="24" customHeight="1">
      <c r="A65" s="916" t="e">
        <v>#N/A</v>
      </c>
      <c r="B65" s="918" t="e">
        <v>#N/A</v>
      </c>
      <c r="C65" s="925" t="e">
        <v>#N/A</v>
      </c>
      <c r="D65" s="923" t="e">
        <v>#N/A</v>
      </c>
      <c r="E65" s="929" t="e">
        <v>#N/A</v>
      </c>
      <c r="F65" s="44" t="s">
        <v>2354</v>
      </c>
      <c r="G65" s="58" t="s">
        <v>2355</v>
      </c>
      <c r="H65" s="929" t="e">
        <v>#N/A</v>
      </c>
      <c r="I65" s="929" t="e">
        <v>#N/A</v>
      </c>
      <c r="J65" s="929" t="e">
        <v>#N/A</v>
      </c>
      <c r="K65" s="923" t="e">
        <v>#N/A</v>
      </c>
      <c r="L65" s="929" t="e">
        <v>#N/A</v>
      </c>
      <c r="M65" s="923" t="e">
        <v>#N/A</v>
      </c>
      <c r="N65" s="937"/>
      <c r="O65" s="938"/>
      <c r="P65" s="938"/>
      <c r="Q65" s="938"/>
      <c r="R65" s="938"/>
    </row>
    <row r="66" spans="1:18" s="8" customFormat="1" ht="103.5" customHeight="1">
      <c r="A66" s="523" t="s">
        <v>2356</v>
      </c>
      <c r="B66" s="65" t="s">
        <v>2357</v>
      </c>
      <c r="C66" s="531" t="s">
        <v>2358</v>
      </c>
      <c r="D66" s="58" t="s">
        <v>2359</v>
      </c>
      <c r="E66" s="49" t="s">
        <v>2154</v>
      </c>
      <c r="F66" s="58"/>
      <c r="G66" s="58"/>
      <c r="H66" s="49" t="s">
        <v>2148</v>
      </c>
      <c r="I66" s="49" t="s">
        <v>2138</v>
      </c>
      <c r="J66" s="49" t="s">
        <v>25</v>
      </c>
      <c r="K66" s="58" t="s">
        <v>2360</v>
      </c>
      <c r="L66" s="39" t="s">
        <v>195</v>
      </c>
      <c r="M66" s="64" t="s">
        <v>5106</v>
      </c>
      <c r="N66" s="78"/>
      <c r="O66" s="108" t="s">
        <v>2140</v>
      </c>
      <c r="P66" s="108" t="s">
        <v>2140</v>
      </c>
      <c r="Q66" s="108" t="s">
        <v>2140</v>
      </c>
      <c r="R66" s="108" t="s">
        <v>2199</v>
      </c>
    </row>
    <row r="67" spans="1:18" s="8" customFormat="1" ht="164.25" customHeight="1">
      <c r="A67" s="523" t="s">
        <v>2361</v>
      </c>
      <c r="B67" s="65" t="s">
        <v>2362</v>
      </c>
      <c r="C67" s="531" t="s">
        <v>1279</v>
      </c>
      <c r="D67" s="58" t="s">
        <v>2363</v>
      </c>
      <c r="E67" s="49" t="s">
        <v>1280</v>
      </c>
      <c r="F67" s="58"/>
      <c r="G67" s="58"/>
      <c r="H67" s="49" t="s">
        <v>2148</v>
      </c>
      <c r="I67" s="49" t="s">
        <v>2138</v>
      </c>
      <c r="J67" s="49" t="s">
        <v>2148</v>
      </c>
      <c r="K67" s="58" t="s">
        <v>2364</v>
      </c>
      <c r="L67" s="39" t="s">
        <v>195</v>
      </c>
      <c r="M67" s="64" t="s">
        <v>5902</v>
      </c>
      <c r="N67" s="78"/>
      <c r="O67" s="108" t="s">
        <v>2140</v>
      </c>
      <c r="P67" s="108" t="s">
        <v>2140</v>
      </c>
      <c r="Q67" s="108" t="s">
        <v>2140</v>
      </c>
      <c r="R67" s="108" t="s">
        <v>2180</v>
      </c>
    </row>
    <row r="68" spans="1:18" s="8" customFormat="1" ht="16.5" customHeight="1">
      <c r="A68" s="915" t="s">
        <v>276</v>
      </c>
      <c r="B68" s="918" t="s">
        <v>277</v>
      </c>
      <c r="C68" s="924" t="s">
        <v>2365</v>
      </c>
      <c r="D68" s="921" t="s">
        <v>279</v>
      </c>
      <c r="E68" s="927" t="s">
        <v>2366</v>
      </c>
      <c r="F68" s="49">
        <v>1</v>
      </c>
      <c r="G68" s="58" t="s">
        <v>2367</v>
      </c>
      <c r="H68" s="927" t="s">
        <v>2148</v>
      </c>
      <c r="I68" s="927" t="s">
        <v>2138</v>
      </c>
      <c r="J68" s="927" t="s">
        <v>2148</v>
      </c>
      <c r="K68" s="921" t="s">
        <v>2368</v>
      </c>
      <c r="L68" s="927" t="s">
        <v>195</v>
      </c>
      <c r="M68" s="921" t="s">
        <v>5903</v>
      </c>
      <c r="N68" s="945"/>
      <c r="O68" s="942" t="s">
        <v>2140</v>
      </c>
      <c r="P68" s="942" t="s">
        <v>2140</v>
      </c>
      <c r="Q68" s="942" t="s">
        <v>2140</v>
      </c>
      <c r="R68" s="942" t="s">
        <v>13</v>
      </c>
    </row>
    <row r="69" spans="1:18" s="8" customFormat="1" ht="16.5" customHeight="1">
      <c r="A69" s="917" t="e">
        <v>#N/A</v>
      </c>
      <c r="B69" s="918" t="e">
        <v>#N/A</v>
      </c>
      <c r="C69" s="933" t="e">
        <v>#N/A</v>
      </c>
      <c r="D69" s="922" t="e">
        <v>#N/A</v>
      </c>
      <c r="E69" s="928" t="e">
        <v>#N/A</v>
      </c>
      <c r="F69" s="49">
        <v>2</v>
      </c>
      <c r="G69" s="58" t="s">
        <v>2369</v>
      </c>
      <c r="H69" s="928" t="e">
        <v>#N/A</v>
      </c>
      <c r="I69" s="928" t="e">
        <v>#N/A</v>
      </c>
      <c r="J69" s="928" t="e">
        <v>#N/A</v>
      </c>
      <c r="K69" s="922" t="e">
        <v>#N/A</v>
      </c>
      <c r="L69" s="928" t="e">
        <v>#N/A</v>
      </c>
      <c r="M69" s="922" t="e">
        <v>#N/A</v>
      </c>
      <c r="N69" s="946"/>
      <c r="O69" s="944"/>
      <c r="P69" s="944"/>
      <c r="Q69" s="944"/>
      <c r="R69" s="944"/>
    </row>
    <row r="70" spans="1:18" s="8" customFormat="1" ht="27.75" customHeight="1">
      <c r="A70" s="917" t="e">
        <v>#N/A</v>
      </c>
      <c r="B70" s="918" t="e">
        <v>#N/A</v>
      </c>
      <c r="C70" s="933" t="e">
        <v>#N/A</v>
      </c>
      <c r="D70" s="922" t="e">
        <v>#N/A</v>
      </c>
      <c r="E70" s="928" t="e">
        <v>#N/A</v>
      </c>
      <c r="F70" s="49">
        <v>9</v>
      </c>
      <c r="G70" s="58" t="s">
        <v>2370</v>
      </c>
      <c r="H70" s="928" t="e">
        <v>#N/A</v>
      </c>
      <c r="I70" s="928" t="e">
        <v>#N/A</v>
      </c>
      <c r="J70" s="928" t="e">
        <v>#N/A</v>
      </c>
      <c r="K70" s="922" t="e">
        <v>#N/A</v>
      </c>
      <c r="L70" s="928" t="e">
        <v>#N/A</v>
      </c>
      <c r="M70" s="922" t="e">
        <v>#N/A</v>
      </c>
      <c r="N70" s="946"/>
      <c r="O70" s="944"/>
      <c r="P70" s="944"/>
      <c r="Q70" s="944"/>
      <c r="R70" s="944"/>
    </row>
    <row r="71" spans="1:18" s="8" customFormat="1" ht="24.75" customHeight="1">
      <c r="A71" s="916" t="e">
        <v>#N/A</v>
      </c>
      <c r="B71" s="918" t="e">
        <v>#N/A</v>
      </c>
      <c r="C71" s="925" t="e">
        <v>#N/A</v>
      </c>
      <c r="D71" s="923" t="e">
        <v>#N/A</v>
      </c>
      <c r="E71" s="929" t="e">
        <v>#N/A</v>
      </c>
      <c r="F71" s="49" t="s">
        <v>2371</v>
      </c>
      <c r="G71" s="58" t="s">
        <v>2372</v>
      </c>
      <c r="H71" s="929" t="e">
        <v>#N/A</v>
      </c>
      <c r="I71" s="929" t="e">
        <v>#N/A</v>
      </c>
      <c r="J71" s="929" t="e">
        <v>#N/A</v>
      </c>
      <c r="K71" s="923" t="e">
        <v>#N/A</v>
      </c>
      <c r="L71" s="929" t="e">
        <v>#N/A</v>
      </c>
      <c r="M71" s="923" t="e">
        <v>#N/A</v>
      </c>
      <c r="N71" s="947"/>
      <c r="O71" s="943"/>
      <c r="P71" s="943"/>
      <c r="Q71" s="943"/>
      <c r="R71" s="943"/>
    </row>
    <row r="72" spans="1:18" s="8" customFormat="1" ht="14.25" customHeight="1">
      <c r="A72" s="913" t="s">
        <v>101</v>
      </c>
      <c r="B72" s="918" t="s">
        <v>102</v>
      </c>
      <c r="C72" s="934" t="s">
        <v>2373</v>
      </c>
      <c r="D72" s="935" t="s">
        <v>2374</v>
      </c>
      <c r="E72" s="936" t="s">
        <v>1218</v>
      </c>
      <c r="F72" s="513" t="s">
        <v>2375</v>
      </c>
      <c r="G72" s="512" t="s">
        <v>2376</v>
      </c>
      <c r="H72" s="936" t="s">
        <v>25</v>
      </c>
      <c r="I72" s="936" t="s">
        <v>2138</v>
      </c>
      <c r="J72" s="936" t="s">
        <v>2148</v>
      </c>
      <c r="K72" s="935" t="s">
        <v>1294</v>
      </c>
      <c r="L72" s="936" t="s">
        <v>195</v>
      </c>
      <c r="M72" s="935" t="s">
        <v>5904</v>
      </c>
      <c r="N72" s="937"/>
      <c r="O72" s="938" t="s">
        <v>2140</v>
      </c>
      <c r="P72" s="938" t="s">
        <v>2140</v>
      </c>
      <c r="Q72" s="938" t="s">
        <v>2140</v>
      </c>
      <c r="R72" s="938" t="s">
        <v>2377</v>
      </c>
    </row>
    <row r="73" spans="1:18" s="8" customFormat="1" ht="12.75" customHeight="1">
      <c r="A73" s="913" t="e">
        <v>#N/A</v>
      </c>
      <c r="B73" s="918" t="e">
        <v>#N/A</v>
      </c>
      <c r="C73" s="934" t="e">
        <v>#N/A</v>
      </c>
      <c r="D73" s="935" t="e">
        <v>#N/A</v>
      </c>
      <c r="E73" s="936" t="e">
        <v>#N/A</v>
      </c>
      <c r="F73" s="513" t="s">
        <v>2378</v>
      </c>
      <c r="G73" s="512" t="s">
        <v>2379</v>
      </c>
      <c r="H73" s="936" t="e">
        <v>#N/A</v>
      </c>
      <c r="I73" s="936" t="e">
        <v>#N/A</v>
      </c>
      <c r="J73" s="936" t="e">
        <v>#N/A</v>
      </c>
      <c r="K73" s="935" t="e">
        <v>#N/A</v>
      </c>
      <c r="L73" s="936" t="e">
        <v>#N/A</v>
      </c>
      <c r="M73" s="935" t="e">
        <v>#N/A</v>
      </c>
      <c r="N73" s="937"/>
      <c r="O73" s="938"/>
      <c r="P73" s="938"/>
      <c r="Q73" s="938"/>
      <c r="R73" s="938"/>
    </row>
    <row r="74" spans="1:18" s="8" customFormat="1" ht="12.75" customHeight="1">
      <c r="A74" s="913" t="e">
        <v>#N/A</v>
      </c>
      <c r="B74" s="918" t="e">
        <v>#N/A</v>
      </c>
      <c r="C74" s="934" t="e">
        <v>#N/A</v>
      </c>
      <c r="D74" s="935" t="e">
        <v>#N/A</v>
      </c>
      <c r="E74" s="936" t="e">
        <v>#N/A</v>
      </c>
      <c r="F74" s="513" t="s">
        <v>2380</v>
      </c>
      <c r="G74" s="512" t="s">
        <v>2381</v>
      </c>
      <c r="H74" s="936" t="e">
        <v>#N/A</v>
      </c>
      <c r="I74" s="936" t="e">
        <v>#N/A</v>
      </c>
      <c r="J74" s="936" t="e">
        <v>#N/A</v>
      </c>
      <c r="K74" s="935" t="e">
        <v>#N/A</v>
      </c>
      <c r="L74" s="936" t="e">
        <v>#N/A</v>
      </c>
      <c r="M74" s="935" t="e">
        <v>#N/A</v>
      </c>
      <c r="N74" s="937"/>
      <c r="O74" s="938"/>
      <c r="P74" s="938"/>
      <c r="Q74" s="938"/>
      <c r="R74" s="938"/>
    </row>
    <row r="75" spans="1:18" s="8" customFormat="1" ht="12.75" customHeight="1">
      <c r="A75" s="913" t="e">
        <v>#N/A</v>
      </c>
      <c r="B75" s="918" t="e">
        <v>#N/A</v>
      </c>
      <c r="C75" s="934" t="e">
        <v>#N/A</v>
      </c>
      <c r="D75" s="935" t="e">
        <v>#N/A</v>
      </c>
      <c r="E75" s="936" t="e">
        <v>#N/A</v>
      </c>
      <c r="F75" s="513" t="s">
        <v>1027</v>
      </c>
      <c r="G75" s="512" t="s">
        <v>2382</v>
      </c>
      <c r="H75" s="936" t="e">
        <v>#N/A</v>
      </c>
      <c r="I75" s="936" t="e">
        <v>#N/A</v>
      </c>
      <c r="J75" s="936" t="e">
        <v>#N/A</v>
      </c>
      <c r="K75" s="935" t="e">
        <v>#N/A</v>
      </c>
      <c r="L75" s="936" t="e">
        <v>#N/A</v>
      </c>
      <c r="M75" s="935" t="e">
        <v>#N/A</v>
      </c>
      <c r="N75" s="937"/>
      <c r="O75" s="938"/>
      <c r="P75" s="938"/>
      <c r="Q75" s="938"/>
      <c r="R75" s="938"/>
    </row>
    <row r="76" spans="1:18" s="8" customFormat="1" ht="12.75" customHeight="1">
      <c r="A76" s="913" t="e">
        <v>#N/A</v>
      </c>
      <c r="B76" s="918" t="e">
        <v>#N/A</v>
      </c>
      <c r="C76" s="934" t="e">
        <v>#N/A</v>
      </c>
      <c r="D76" s="935" t="e">
        <v>#N/A</v>
      </c>
      <c r="E76" s="936" t="e">
        <v>#N/A</v>
      </c>
      <c r="F76" s="513" t="s">
        <v>2383</v>
      </c>
      <c r="G76" s="512" t="s">
        <v>2384</v>
      </c>
      <c r="H76" s="936" t="e">
        <v>#N/A</v>
      </c>
      <c r="I76" s="936" t="e">
        <v>#N/A</v>
      </c>
      <c r="J76" s="936" t="e">
        <v>#N/A</v>
      </c>
      <c r="K76" s="935" t="e">
        <v>#N/A</v>
      </c>
      <c r="L76" s="936" t="e">
        <v>#N/A</v>
      </c>
      <c r="M76" s="935" t="e">
        <v>#N/A</v>
      </c>
      <c r="N76" s="937"/>
      <c r="O76" s="938"/>
      <c r="P76" s="938"/>
      <c r="Q76" s="938"/>
      <c r="R76" s="938"/>
    </row>
    <row r="77" spans="1:18" s="8" customFormat="1" ht="12.75" customHeight="1">
      <c r="A77" s="913" t="e">
        <v>#N/A</v>
      </c>
      <c r="B77" s="918" t="e">
        <v>#N/A</v>
      </c>
      <c r="C77" s="934" t="e">
        <v>#N/A</v>
      </c>
      <c r="D77" s="935" t="e">
        <v>#N/A</v>
      </c>
      <c r="E77" s="936" t="e">
        <v>#N/A</v>
      </c>
      <c r="F77" s="513" t="s">
        <v>2385</v>
      </c>
      <c r="G77" s="512" t="s">
        <v>2386</v>
      </c>
      <c r="H77" s="936" t="e">
        <v>#N/A</v>
      </c>
      <c r="I77" s="936" t="e">
        <v>#N/A</v>
      </c>
      <c r="J77" s="936" t="e">
        <v>#N/A</v>
      </c>
      <c r="K77" s="935" t="e">
        <v>#N/A</v>
      </c>
      <c r="L77" s="936" t="e">
        <v>#N/A</v>
      </c>
      <c r="M77" s="935" t="e">
        <v>#N/A</v>
      </c>
      <c r="N77" s="937"/>
      <c r="O77" s="938"/>
      <c r="P77" s="938"/>
      <c r="Q77" s="938"/>
      <c r="R77" s="938"/>
    </row>
    <row r="78" spans="1:18" s="8" customFormat="1" ht="12.75" customHeight="1">
      <c r="A78" s="913" t="e">
        <v>#N/A</v>
      </c>
      <c r="B78" s="918" t="e">
        <v>#N/A</v>
      </c>
      <c r="C78" s="934" t="e">
        <v>#N/A</v>
      </c>
      <c r="D78" s="935" t="e">
        <v>#N/A</v>
      </c>
      <c r="E78" s="936" t="e">
        <v>#N/A</v>
      </c>
      <c r="F78" s="513" t="s">
        <v>2387</v>
      </c>
      <c r="G78" s="512" t="s">
        <v>2388</v>
      </c>
      <c r="H78" s="936" t="e">
        <v>#N/A</v>
      </c>
      <c r="I78" s="936" t="e">
        <v>#N/A</v>
      </c>
      <c r="J78" s="936" t="e">
        <v>#N/A</v>
      </c>
      <c r="K78" s="935" t="e">
        <v>#N/A</v>
      </c>
      <c r="L78" s="936" t="e">
        <v>#N/A</v>
      </c>
      <c r="M78" s="935" t="e">
        <v>#N/A</v>
      </c>
      <c r="N78" s="937"/>
      <c r="O78" s="938"/>
      <c r="P78" s="938"/>
      <c r="Q78" s="938"/>
      <c r="R78" s="938"/>
    </row>
    <row r="79" spans="1:18" s="8" customFormat="1" ht="12.75" customHeight="1">
      <c r="A79" s="913" t="e">
        <v>#N/A</v>
      </c>
      <c r="B79" s="918" t="e">
        <v>#N/A</v>
      </c>
      <c r="C79" s="934" t="e">
        <v>#N/A</v>
      </c>
      <c r="D79" s="935" t="e">
        <v>#N/A</v>
      </c>
      <c r="E79" s="936" t="e">
        <v>#N/A</v>
      </c>
      <c r="F79" s="513" t="s">
        <v>2389</v>
      </c>
      <c r="G79" s="512" t="s">
        <v>2390</v>
      </c>
      <c r="H79" s="936" t="e">
        <v>#N/A</v>
      </c>
      <c r="I79" s="936" t="e">
        <v>#N/A</v>
      </c>
      <c r="J79" s="936" t="e">
        <v>#N/A</v>
      </c>
      <c r="K79" s="935" t="e">
        <v>#N/A</v>
      </c>
      <c r="L79" s="936" t="e">
        <v>#N/A</v>
      </c>
      <c r="M79" s="935" t="e">
        <v>#N/A</v>
      </c>
      <c r="N79" s="937"/>
      <c r="O79" s="938"/>
      <c r="P79" s="938"/>
      <c r="Q79" s="938"/>
      <c r="R79" s="938"/>
    </row>
    <row r="80" spans="1:18" s="8" customFormat="1" ht="12.75" customHeight="1">
      <c r="A80" s="913" t="e">
        <v>#N/A</v>
      </c>
      <c r="B80" s="918" t="e">
        <v>#N/A</v>
      </c>
      <c r="C80" s="934" t="e">
        <v>#N/A</v>
      </c>
      <c r="D80" s="935" t="e">
        <v>#N/A</v>
      </c>
      <c r="E80" s="936" t="e">
        <v>#N/A</v>
      </c>
      <c r="F80" s="513" t="s">
        <v>2391</v>
      </c>
      <c r="G80" s="512" t="s">
        <v>2392</v>
      </c>
      <c r="H80" s="936" t="e">
        <v>#N/A</v>
      </c>
      <c r="I80" s="936" t="e">
        <v>#N/A</v>
      </c>
      <c r="J80" s="936" t="e">
        <v>#N/A</v>
      </c>
      <c r="K80" s="935" t="e">
        <v>#N/A</v>
      </c>
      <c r="L80" s="936" t="e">
        <v>#N/A</v>
      </c>
      <c r="M80" s="935" t="e">
        <v>#N/A</v>
      </c>
      <c r="N80" s="937"/>
      <c r="O80" s="938"/>
      <c r="P80" s="938"/>
      <c r="Q80" s="938"/>
      <c r="R80" s="938"/>
    </row>
    <row r="81" spans="1:18" s="8" customFormat="1" ht="12.75" customHeight="1">
      <c r="A81" s="913" t="e">
        <v>#N/A</v>
      </c>
      <c r="B81" s="918" t="e">
        <v>#N/A</v>
      </c>
      <c r="C81" s="934" t="e">
        <v>#N/A</v>
      </c>
      <c r="D81" s="935" t="e">
        <v>#N/A</v>
      </c>
      <c r="E81" s="936" t="e">
        <v>#N/A</v>
      </c>
      <c r="F81" s="513" t="s">
        <v>2393</v>
      </c>
      <c r="G81" s="512" t="s">
        <v>2394</v>
      </c>
      <c r="H81" s="936" t="e">
        <v>#N/A</v>
      </c>
      <c r="I81" s="936" t="e">
        <v>#N/A</v>
      </c>
      <c r="J81" s="936" t="e">
        <v>#N/A</v>
      </c>
      <c r="K81" s="935" t="e">
        <v>#N/A</v>
      </c>
      <c r="L81" s="936" t="e">
        <v>#N/A</v>
      </c>
      <c r="M81" s="935" t="e">
        <v>#N/A</v>
      </c>
      <c r="N81" s="937"/>
      <c r="O81" s="938"/>
      <c r="P81" s="938"/>
      <c r="Q81" s="938"/>
      <c r="R81" s="938"/>
    </row>
    <row r="82" spans="1:18" s="8" customFormat="1" ht="12.75" customHeight="1">
      <c r="A82" s="913" t="e">
        <v>#N/A</v>
      </c>
      <c r="B82" s="918" t="e">
        <v>#N/A</v>
      </c>
      <c r="C82" s="934" t="e">
        <v>#N/A</v>
      </c>
      <c r="D82" s="935" t="e">
        <v>#N/A</v>
      </c>
      <c r="E82" s="936" t="e">
        <v>#N/A</v>
      </c>
      <c r="F82" s="513" t="s">
        <v>2395</v>
      </c>
      <c r="G82" s="512" t="s">
        <v>2396</v>
      </c>
      <c r="H82" s="936" t="e">
        <v>#N/A</v>
      </c>
      <c r="I82" s="936" t="e">
        <v>#N/A</v>
      </c>
      <c r="J82" s="936" t="e">
        <v>#N/A</v>
      </c>
      <c r="K82" s="935" t="e">
        <v>#N/A</v>
      </c>
      <c r="L82" s="936" t="e">
        <v>#N/A</v>
      </c>
      <c r="M82" s="935" t="e">
        <v>#N/A</v>
      </c>
      <c r="N82" s="937"/>
      <c r="O82" s="938"/>
      <c r="P82" s="938"/>
      <c r="Q82" s="938"/>
      <c r="R82" s="938"/>
    </row>
    <row r="83" spans="1:18" s="8" customFormat="1" ht="12.75" customHeight="1">
      <c r="A83" s="913" t="e">
        <v>#N/A</v>
      </c>
      <c r="B83" s="918" t="e">
        <v>#N/A</v>
      </c>
      <c r="C83" s="934" t="e">
        <v>#N/A</v>
      </c>
      <c r="D83" s="935" t="e">
        <v>#N/A</v>
      </c>
      <c r="E83" s="936" t="e">
        <v>#N/A</v>
      </c>
      <c r="F83" s="513" t="s">
        <v>1148</v>
      </c>
      <c r="G83" s="512" t="s">
        <v>2397</v>
      </c>
      <c r="H83" s="936" t="e">
        <v>#N/A</v>
      </c>
      <c r="I83" s="936" t="e">
        <v>#N/A</v>
      </c>
      <c r="J83" s="936" t="e">
        <v>#N/A</v>
      </c>
      <c r="K83" s="935" t="e">
        <v>#N/A</v>
      </c>
      <c r="L83" s="936" t="e">
        <v>#N/A</v>
      </c>
      <c r="M83" s="935" t="e">
        <v>#N/A</v>
      </c>
      <c r="N83" s="937"/>
      <c r="O83" s="938"/>
      <c r="P83" s="938"/>
      <c r="Q83" s="938"/>
      <c r="R83" s="938"/>
    </row>
    <row r="84" spans="1:18" s="8" customFormat="1" ht="12.75" customHeight="1">
      <c r="A84" s="913" t="e">
        <v>#N/A</v>
      </c>
      <c r="B84" s="918" t="e">
        <v>#N/A</v>
      </c>
      <c r="C84" s="934" t="e">
        <v>#N/A</v>
      </c>
      <c r="D84" s="935" t="e">
        <v>#N/A</v>
      </c>
      <c r="E84" s="936" t="e">
        <v>#N/A</v>
      </c>
      <c r="F84" s="513" t="s">
        <v>2179</v>
      </c>
      <c r="G84" s="512" t="s">
        <v>2398</v>
      </c>
      <c r="H84" s="936" t="e">
        <v>#N/A</v>
      </c>
      <c r="I84" s="936" t="e">
        <v>#N/A</v>
      </c>
      <c r="J84" s="936" t="e">
        <v>#N/A</v>
      </c>
      <c r="K84" s="935" t="e">
        <v>#N/A</v>
      </c>
      <c r="L84" s="936" t="e">
        <v>#N/A</v>
      </c>
      <c r="M84" s="935" t="e">
        <v>#N/A</v>
      </c>
      <c r="N84" s="937"/>
      <c r="O84" s="938"/>
      <c r="P84" s="938"/>
      <c r="Q84" s="938"/>
      <c r="R84" s="938"/>
    </row>
    <row r="85" spans="1:18" s="8" customFormat="1" ht="12.75" customHeight="1">
      <c r="A85" s="913" t="e">
        <v>#N/A</v>
      </c>
      <c r="B85" s="918" t="e">
        <v>#N/A</v>
      </c>
      <c r="C85" s="934" t="e">
        <v>#N/A</v>
      </c>
      <c r="D85" s="935" t="e">
        <v>#N/A</v>
      </c>
      <c r="E85" s="936" t="e">
        <v>#N/A</v>
      </c>
      <c r="F85" s="513" t="s">
        <v>2399</v>
      </c>
      <c r="G85" s="512" t="s">
        <v>2400</v>
      </c>
      <c r="H85" s="936" t="e">
        <v>#N/A</v>
      </c>
      <c r="I85" s="936" t="e">
        <v>#N/A</v>
      </c>
      <c r="J85" s="936" t="e">
        <v>#N/A</v>
      </c>
      <c r="K85" s="935" t="e">
        <v>#N/A</v>
      </c>
      <c r="L85" s="936" t="e">
        <v>#N/A</v>
      </c>
      <c r="M85" s="935" t="e">
        <v>#N/A</v>
      </c>
      <c r="N85" s="937"/>
      <c r="O85" s="938"/>
      <c r="P85" s="938"/>
      <c r="Q85" s="938"/>
      <c r="R85" s="938"/>
    </row>
    <row r="86" spans="1:18" s="8" customFormat="1" ht="12.75" customHeight="1">
      <c r="A86" s="913" t="e">
        <v>#N/A</v>
      </c>
      <c r="B86" s="918" t="e">
        <v>#N/A</v>
      </c>
      <c r="C86" s="934" t="e">
        <v>#N/A</v>
      </c>
      <c r="D86" s="935" t="e">
        <v>#N/A</v>
      </c>
      <c r="E86" s="936" t="e">
        <v>#N/A</v>
      </c>
      <c r="F86" s="513" t="s">
        <v>195</v>
      </c>
      <c r="G86" s="512" t="s">
        <v>2401</v>
      </c>
      <c r="H86" s="936" t="e">
        <v>#N/A</v>
      </c>
      <c r="I86" s="936" t="e">
        <v>#N/A</v>
      </c>
      <c r="J86" s="936" t="e">
        <v>#N/A</v>
      </c>
      <c r="K86" s="935" t="e">
        <v>#N/A</v>
      </c>
      <c r="L86" s="936" t="e">
        <v>#N/A</v>
      </c>
      <c r="M86" s="935" t="e">
        <v>#N/A</v>
      </c>
      <c r="N86" s="937"/>
      <c r="O86" s="938"/>
      <c r="P86" s="938"/>
      <c r="Q86" s="938"/>
      <c r="R86" s="938"/>
    </row>
    <row r="87" spans="1:18" s="8" customFormat="1" ht="12.75" customHeight="1">
      <c r="A87" s="913" t="e">
        <v>#N/A</v>
      </c>
      <c r="B87" s="918" t="e">
        <v>#N/A</v>
      </c>
      <c r="C87" s="934" t="e">
        <v>#N/A</v>
      </c>
      <c r="D87" s="935" t="e">
        <v>#N/A</v>
      </c>
      <c r="E87" s="936" t="e">
        <v>#N/A</v>
      </c>
      <c r="F87" s="513" t="s">
        <v>2402</v>
      </c>
      <c r="G87" s="512" t="s">
        <v>2403</v>
      </c>
      <c r="H87" s="936" t="e">
        <v>#N/A</v>
      </c>
      <c r="I87" s="936" t="e">
        <v>#N/A</v>
      </c>
      <c r="J87" s="936" t="e">
        <v>#N/A</v>
      </c>
      <c r="K87" s="935" t="e">
        <v>#N/A</v>
      </c>
      <c r="L87" s="936" t="e">
        <v>#N/A</v>
      </c>
      <c r="M87" s="935" t="e">
        <v>#N/A</v>
      </c>
      <c r="N87" s="937"/>
      <c r="O87" s="938"/>
      <c r="P87" s="938"/>
      <c r="Q87" s="938"/>
      <c r="R87" s="938"/>
    </row>
    <row r="88" spans="1:18" s="8" customFormat="1" ht="12.75" customHeight="1">
      <c r="A88" s="913" t="e">
        <v>#N/A</v>
      </c>
      <c r="B88" s="918" t="e">
        <v>#N/A</v>
      </c>
      <c r="C88" s="934" t="e">
        <v>#N/A</v>
      </c>
      <c r="D88" s="935" t="e">
        <v>#N/A</v>
      </c>
      <c r="E88" s="936" t="e">
        <v>#N/A</v>
      </c>
      <c r="F88" s="513" t="s">
        <v>2404</v>
      </c>
      <c r="G88" s="512" t="s">
        <v>2405</v>
      </c>
      <c r="H88" s="936" t="e">
        <v>#N/A</v>
      </c>
      <c r="I88" s="936" t="e">
        <v>#N/A</v>
      </c>
      <c r="J88" s="936" t="e">
        <v>#N/A</v>
      </c>
      <c r="K88" s="935" t="e">
        <v>#N/A</v>
      </c>
      <c r="L88" s="936" t="e">
        <v>#N/A</v>
      </c>
      <c r="M88" s="935" t="e">
        <v>#N/A</v>
      </c>
      <c r="N88" s="937"/>
      <c r="O88" s="938"/>
      <c r="P88" s="938"/>
      <c r="Q88" s="938"/>
      <c r="R88" s="938"/>
    </row>
    <row r="89" spans="1:18" s="8" customFormat="1" ht="12.75" customHeight="1">
      <c r="A89" s="913" t="e">
        <v>#N/A</v>
      </c>
      <c r="B89" s="918" t="e">
        <v>#N/A</v>
      </c>
      <c r="C89" s="934" t="e">
        <v>#N/A</v>
      </c>
      <c r="D89" s="935" t="e">
        <v>#N/A</v>
      </c>
      <c r="E89" s="936" t="e">
        <v>#N/A</v>
      </c>
      <c r="F89" s="513" t="s">
        <v>2406</v>
      </c>
      <c r="G89" s="512" t="s">
        <v>2407</v>
      </c>
      <c r="H89" s="936" t="e">
        <v>#N/A</v>
      </c>
      <c r="I89" s="936" t="e">
        <v>#N/A</v>
      </c>
      <c r="J89" s="936" t="e">
        <v>#N/A</v>
      </c>
      <c r="K89" s="935" t="e">
        <v>#N/A</v>
      </c>
      <c r="L89" s="936" t="e">
        <v>#N/A</v>
      </c>
      <c r="M89" s="935" t="e">
        <v>#N/A</v>
      </c>
      <c r="N89" s="937"/>
      <c r="O89" s="938"/>
      <c r="P89" s="938"/>
      <c r="Q89" s="938"/>
      <c r="R89" s="938"/>
    </row>
    <row r="90" spans="1:18" s="8" customFormat="1" ht="61.35" customHeight="1">
      <c r="A90" s="526" t="s">
        <v>96</v>
      </c>
      <c r="B90" s="91" t="s">
        <v>98</v>
      </c>
      <c r="C90" s="534" t="s">
        <v>2408</v>
      </c>
      <c r="D90" s="61" t="s">
        <v>2409</v>
      </c>
      <c r="E90" s="60" t="s">
        <v>2410</v>
      </c>
      <c r="F90" s="60"/>
      <c r="G90" s="63"/>
      <c r="H90" s="60" t="s">
        <v>25</v>
      </c>
      <c r="I90" s="60" t="s">
        <v>2138</v>
      </c>
      <c r="J90" s="60" t="s">
        <v>25</v>
      </c>
      <c r="K90" s="61" t="s">
        <v>2411</v>
      </c>
      <c r="L90" s="60" t="s">
        <v>2399</v>
      </c>
      <c r="M90" s="61" t="s">
        <v>553</v>
      </c>
      <c r="N90" s="486"/>
      <c r="O90" s="114" t="s">
        <v>2179</v>
      </c>
      <c r="P90" s="114" t="s">
        <v>2179</v>
      </c>
      <c r="Q90" s="114" t="s">
        <v>2179</v>
      </c>
      <c r="R90" s="114" t="s">
        <v>39</v>
      </c>
    </row>
    <row r="91" spans="1:18" s="8" customFormat="1" ht="36.75" customHeight="1">
      <c r="A91" s="915" t="s">
        <v>280</v>
      </c>
      <c r="B91" s="918" t="s">
        <v>281</v>
      </c>
      <c r="C91" s="924" t="s">
        <v>2412</v>
      </c>
      <c r="D91" s="921" t="s">
        <v>283</v>
      </c>
      <c r="E91" s="927" t="s">
        <v>1213</v>
      </c>
      <c r="F91" s="49"/>
      <c r="G91" s="58" t="s">
        <v>2413</v>
      </c>
      <c r="H91" s="927" t="s">
        <v>25</v>
      </c>
      <c r="I91" s="927" t="s">
        <v>2138</v>
      </c>
      <c r="J91" s="927" t="s">
        <v>2148</v>
      </c>
      <c r="K91" s="921" t="s">
        <v>1294</v>
      </c>
      <c r="L91" s="927" t="s">
        <v>195</v>
      </c>
      <c r="M91" s="921" t="s">
        <v>5905</v>
      </c>
      <c r="N91" s="937"/>
      <c r="O91" s="938" t="s">
        <v>2140</v>
      </c>
      <c r="P91" s="938" t="s">
        <v>2140</v>
      </c>
      <c r="Q91" s="938" t="s">
        <v>2140</v>
      </c>
      <c r="R91" s="938" t="s">
        <v>32</v>
      </c>
    </row>
    <row r="92" spans="1:18" s="8" customFormat="1" ht="12.75" customHeight="1">
      <c r="A92" s="917"/>
      <c r="B92" s="918" t="e">
        <v>#N/A</v>
      </c>
      <c r="C92" s="933" t="e">
        <v>#N/A</v>
      </c>
      <c r="D92" s="922" t="e">
        <v>#N/A</v>
      </c>
      <c r="E92" s="928" t="e">
        <v>#N/A</v>
      </c>
      <c r="F92" s="49"/>
      <c r="G92" s="16" t="s">
        <v>2414</v>
      </c>
      <c r="H92" s="928" t="e">
        <v>#N/A</v>
      </c>
      <c r="I92" s="928" t="e">
        <v>#N/A</v>
      </c>
      <c r="J92" s="928" t="e">
        <v>#N/A</v>
      </c>
      <c r="K92" s="922" t="e">
        <v>#N/A</v>
      </c>
      <c r="L92" s="928" t="e">
        <v>#N/A</v>
      </c>
      <c r="M92" s="922" t="e">
        <v>#N/A</v>
      </c>
      <c r="N92" s="937"/>
      <c r="O92" s="938"/>
      <c r="P92" s="938"/>
      <c r="Q92" s="938"/>
      <c r="R92" s="938"/>
    </row>
    <row r="93" spans="1:18" s="8" customFormat="1" ht="12.75" customHeight="1">
      <c r="A93" s="917"/>
      <c r="B93" s="918" t="e">
        <v>#N/A</v>
      </c>
      <c r="C93" s="933" t="e">
        <v>#N/A</v>
      </c>
      <c r="D93" s="922" t="e">
        <v>#N/A</v>
      </c>
      <c r="E93" s="928" t="e">
        <v>#N/A</v>
      </c>
      <c r="F93" s="49" t="s">
        <v>2415</v>
      </c>
      <c r="G93" s="58" t="s">
        <v>2416</v>
      </c>
      <c r="H93" s="928" t="e">
        <v>#N/A</v>
      </c>
      <c r="I93" s="928" t="e">
        <v>#N/A</v>
      </c>
      <c r="J93" s="928" t="e">
        <v>#N/A</v>
      </c>
      <c r="K93" s="922" t="e">
        <v>#N/A</v>
      </c>
      <c r="L93" s="928" t="e">
        <v>#N/A</v>
      </c>
      <c r="M93" s="922" t="e">
        <v>#N/A</v>
      </c>
      <c r="N93" s="937"/>
      <c r="O93" s="938"/>
      <c r="P93" s="938"/>
      <c r="Q93" s="938"/>
      <c r="R93" s="938"/>
    </row>
    <row r="94" spans="1:18" s="8" customFormat="1" ht="12.75" customHeight="1">
      <c r="A94" s="917"/>
      <c r="B94" s="918" t="e">
        <v>#N/A</v>
      </c>
      <c r="C94" s="933" t="e">
        <v>#N/A</v>
      </c>
      <c r="D94" s="922" t="e">
        <v>#N/A</v>
      </c>
      <c r="E94" s="928" t="e">
        <v>#N/A</v>
      </c>
      <c r="F94" s="49" t="s">
        <v>2417</v>
      </c>
      <c r="G94" s="58" t="s">
        <v>2418</v>
      </c>
      <c r="H94" s="928" t="e">
        <v>#N/A</v>
      </c>
      <c r="I94" s="928" t="e">
        <v>#N/A</v>
      </c>
      <c r="J94" s="928" t="e">
        <v>#N/A</v>
      </c>
      <c r="K94" s="922" t="e">
        <v>#N/A</v>
      </c>
      <c r="L94" s="928" t="e">
        <v>#N/A</v>
      </c>
      <c r="M94" s="922" t="e">
        <v>#N/A</v>
      </c>
      <c r="N94" s="937"/>
      <c r="O94" s="938"/>
      <c r="P94" s="938"/>
      <c r="Q94" s="938"/>
      <c r="R94" s="938"/>
    </row>
    <row r="95" spans="1:18" s="8" customFormat="1" ht="12.75" customHeight="1">
      <c r="A95" s="917"/>
      <c r="B95" s="918" t="e">
        <v>#N/A</v>
      </c>
      <c r="C95" s="933" t="e">
        <v>#N/A</v>
      </c>
      <c r="D95" s="922" t="e">
        <v>#N/A</v>
      </c>
      <c r="E95" s="928" t="e">
        <v>#N/A</v>
      </c>
      <c r="F95" s="49" t="s">
        <v>2419</v>
      </c>
      <c r="G95" s="58" t="s">
        <v>2420</v>
      </c>
      <c r="H95" s="928" t="e">
        <v>#N/A</v>
      </c>
      <c r="I95" s="928" t="e">
        <v>#N/A</v>
      </c>
      <c r="J95" s="928" t="e">
        <v>#N/A</v>
      </c>
      <c r="K95" s="922" t="e">
        <v>#N/A</v>
      </c>
      <c r="L95" s="928" t="e">
        <v>#N/A</v>
      </c>
      <c r="M95" s="922" t="e">
        <v>#N/A</v>
      </c>
      <c r="N95" s="937"/>
      <c r="O95" s="938"/>
      <c r="P95" s="938"/>
      <c r="Q95" s="938"/>
      <c r="R95" s="938"/>
    </row>
    <row r="96" spans="1:18" s="8" customFormat="1" ht="12.75" customHeight="1">
      <c r="A96" s="917"/>
      <c r="B96" s="918" t="e">
        <v>#N/A</v>
      </c>
      <c r="C96" s="933" t="e">
        <v>#N/A</v>
      </c>
      <c r="D96" s="922" t="e">
        <v>#N/A</v>
      </c>
      <c r="E96" s="928" t="e">
        <v>#N/A</v>
      </c>
      <c r="F96" s="49" t="s">
        <v>2421</v>
      </c>
      <c r="G96" s="58" t="s">
        <v>2422</v>
      </c>
      <c r="H96" s="928" t="e">
        <v>#N/A</v>
      </c>
      <c r="I96" s="928" t="e">
        <v>#N/A</v>
      </c>
      <c r="J96" s="928" t="e">
        <v>#N/A</v>
      </c>
      <c r="K96" s="922" t="e">
        <v>#N/A</v>
      </c>
      <c r="L96" s="928" t="e">
        <v>#N/A</v>
      </c>
      <c r="M96" s="922" t="e">
        <v>#N/A</v>
      </c>
      <c r="N96" s="937"/>
      <c r="O96" s="938"/>
      <c r="P96" s="938"/>
      <c r="Q96" s="938"/>
      <c r="R96" s="938"/>
    </row>
    <row r="97" spans="1:18" s="8" customFormat="1" ht="20.399999999999999">
      <c r="A97" s="916"/>
      <c r="B97" s="918" t="e">
        <v>#N/A</v>
      </c>
      <c r="C97" s="925" t="e">
        <v>#N/A</v>
      </c>
      <c r="D97" s="923" t="e">
        <v>#N/A</v>
      </c>
      <c r="E97" s="929" t="e">
        <v>#N/A</v>
      </c>
      <c r="F97" s="39" t="s">
        <v>2423</v>
      </c>
      <c r="G97" s="9" t="s">
        <v>2424</v>
      </c>
      <c r="H97" s="929" t="e">
        <v>#N/A</v>
      </c>
      <c r="I97" s="929" t="e">
        <v>#N/A</v>
      </c>
      <c r="J97" s="929" t="e">
        <v>#N/A</v>
      </c>
      <c r="K97" s="923" t="e">
        <v>#N/A</v>
      </c>
      <c r="L97" s="929" t="e">
        <v>#N/A</v>
      </c>
      <c r="M97" s="923" t="e">
        <v>#N/A</v>
      </c>
      <c r="N97" s="937"/>
      <c r="O97" s="938"/>
      <c r="P97" s="938"/>
      <c r="Q97" s="938"/>
      <c r="R97" s="938"/>
    </row>
    <row r="98" spans="1:18" s="8" customFormat="1" ht="12" customHeight="1">
      <c r="A98" s="915" t="s">
        <v>2425</v>
      </c>
      <c r="B98" s="918" t="s">
        <v>2426</v>
      </c>
      <c r="C98" s="924" t="s">
        <v>2427</v>
      </c>
      <c r="D98" s="930" t="s">
        <v>2428</v>
      </c>
      <c r="E98" s="927" t="s">
        <v>2429</v>
      </c>
      <c r="F98" s="17" t="s">
        <v>2430</v>
      </c>
      <c r="G98" s="16" t="s">
        <v>2431</v>
      </c>
      <c r="H98" s="927" t="s">
        <v>25</v>
      </c>
      <c r="I98" s="927" t="s">
        <v>2138</v>
      </c>
      <c r="J98" s="927" t="s">
        <v>2148</v>
      </c>
      <c r="K98" s="930" t="s">
        <v>1294</v>
      </c>
      <c r="L98" s="927" t="s">
        <v>195</v>
      </c>
      <c r="M98" s="921" t="s">
        <v>5906</v>
      </c>
      <c r="N98" s="937"/>
      <c r="O98" s="938" t="s">
        <v>2140</v>
      </c>
      <c r="P98" s="938" t="s">
        <v>2140</v>
      </c>
      <c r="Q98" s="938" t="s">
        <v>2140</v>
      </c>
      <c r="R98" s="938" t="s">
        <v>2432</v>
      </c>
    </row>
    <row r="99" spans="1:18" s="8" customFormat="1" ht="12.75" customHeight="1">
      <c r="A99" s="917"/>
      <c r="B99" s="918" t="e">
        <v>#N/A</v>
      </c>
      <c r="C99" s="933" t="e">
        <v>#N/A</v>
      </c>
      <c r="D99" s="931" t="e">
        <v>#N/A</v>
      </c>
      <c r="E99" s="928" t="e">
        <v>#N/A</v>
      </c>
      <c r="F99" s="49" t="s">
        <v>2433</v>
      </c>
      <c r="G99" s="58" t="s">
        <v>2434</v>
      </c>
      <c r="H99" s="928" t="e">
        <v>#N/A</v>
      </c>
      <c r="I99" s="928" t="e">
        <v>#N/A</v>
      </c>
      <c r="J99" s="928" t="e">
        <v>#N/A</v>
      </c>
      <c r="K99" s="931" t="e">
        <v>#N/A</v>
      </c>
      <c r="L99" s="928" t="e">
        <v>#N/A</v>
      </c>
      <c r="M99" s="922" t="e">
        <v>#N/A</v>
      </c>
      <c r="N99" s="937"/>
      <c r="O99" s="938"/>
      <c r="P99" s="938"/>
      <c r="Q99" s="938"/>
      <c r="R99" s="938"/>
    </row>
    <row r="100" spans="1:18" s="8" customFormat="1" ht="12.75" customHeight="1">
      <c r="A100" s="917"/>
      <c r="B100" s="918" t="e">
        <v>#N/A</v>
      </c>
      <c r="C100" s="933" t="e">
        <v>#N/A</v>
      </c>
      <c r="D100" s="931" t="e">
        <v>#N/A</v>
      </c>
      <c r="E100" s="928" t="e">
        <v>#N/A</v>
      </c>
      <c r="F100" s="49" t="s">
        <v>2435</v>
      </c>
      <c r="G100" s="58" t="s">
        <v>2436</v>
      </c>
      <c r="H100" s="928" t="e">
        <v>#N/A</v>
      </c>
      <c r="I100" s="928" t="e">
        <v>#N/A</v>
      </c>
      <c r="J100" s="928" t="e">
        <v>#N/A</v>
      </c>
      <c r="K100" s="931" t="e">
        <v>#N/A</v>
      </c>
      <c r="L100" s="928" t="e">
        <v>#N/A</v>
      </c>
      <c r="M100" s="922" t="e">
        <v>#N/A</v>
      </c>
      <c r="N100" s="937"/>
      <c r="O100" s="938"/>
      <c r="P100" s="938"/>
      <c r="Q100" s="938"/>
      <c r="R100" s="938"/>
    </row>
    <row r="101" spans="1:18" s="8" customFormat="1" ht="12.75" customHeight="1">
      <c r="A101" s="917"/>
      <c r="B101" s="918" t="e">
        <v>#N/A</v>
      </c>
      <c r="C101" s="933" t="e">
        <v>#N/A</v>
      </c>
      <c r="D101" s="931" t="e">
        <v>#N/A</v>
      </c>
      <c r="E101" s="928" t="e">
        <v>#N/A</v>
      </c>
      <c r="F101" s="17" t="s">
        <v>2437</v>
      </c>
      <c r="G101" s="16" t="s">
        <v>2438</v>
      </c>
      <c r="H101" s="928" t="e">
        <v>#N/A</v>
      </c>
      <c r="I101" s="928" t="e">
        <v>#N/A</v>
      </c>
      <c r="J101" s="928" t="e">
        <v>#N/A</v>
      </c>
      <c r="K101" s="931" t="e">
        <v>#N/A</v>
      </c>
      <c r="L101" s="928" t="e">
        <v>#N/A</v>
      </c>
      <c r="M101" s="922" t="e">
        <v>#N/A</v>
      </c>
      <c r="N101" s="937"/>
      <c r="O101" s="938"/>
      <c r="P101" s="938"/>
      <c r="Q101" s="938"/>
      <c r="R101" s="938"/>
    </row>
    <row r="102" spans="1:18" s="8" customFormat="1" ht="12.75" customHeight="1">
      <c r="A102" s="917"/>
      <c r="B102" s="918" t="e">
        <v>#N/A</v>
      </c>
      <c r="C102" s="933" t="e">
        <v>#N/A</v>
      </c>
      <c r="D102" s="931" t="e">
        <v>#N/A</v>
      </c>
      <c r="E102" s="928" t="e">
        <v>#N/A</v>
      </c>
      <c r="F102" s="49" t="s">
        <v>2439</v>
      </c>
      <c r="G102" s="58" t="s">
        <v>2440</v>
      </c>
      <c r="H102" s="928" t="e">
        <v>#N/A</v>
      </c>
      <c r="I102" s="928" t="e">
        <v>#N/A</v>
      </c>
      <c r="J102" s="928" t="e">
        <v>#N/A</v>
      </c>
      <c r="K102" s="931" t="e">
        <v>#N/A</v>
      </c>
      <c r="L102" s="928" t="e">
        <v>#N/A</v>
      </c>
      <c r="M102" s="922" t="e">
        <v>#N/A</v>
      </c>
      <c r="N102" s="937"/>
      <c r="O102" s="938"/>
      <c r="P102" s="938"/>
      <c r="Q102" s="938"/>
      <c r="R102" s="938"/>
    </row>
    <row r="103" spans="1:18" s="8" customFormat="1" ht="12.75" customHeight="1">
      <c r="A103" s="917"/>
      <c r="B103" s="918" t="e">
        <v>#N/A</v>
      </c>
      <c r="C103" s="933" t="e">
        <v>#N/A</v>
      </c>
      <c r="D103" s="931" t="e">
        <v>#N/A</v>
      </c>
      <c r="E103" s="928" t="e">
        <v>#N/A</v>
      </c>
      <c r="F103" s="49" t="s">
        <v>2441</v>
      </c>
      <c r="G103" s="58" t="s">
        <v>2442</v>
      </c>
      <c r="H103" s="928" t="e">
        <v>#N/A</v>
      </c>
      <c r="I103" s="928" t="e">
        <v>#N/A</v>
      </c>
      <c r="J103" s="928" t="e">
        <v>#N/A</v>
      </c>
      <c r="K103" s="931" t="e">
        <v>#N/A</v>
      </c>
      <c r="L103" s="928" t="e">
        <v>#N/A</v>
      </c>
      <c r="M103" s="922" t="e">
        <v>#N/A</v>
      </c>
      <c r="N103" s="937"/>
      <c r="O103" s="938"/>
      <c r="P103" s="938"/>
      <c r="Q103" s="938"/>
      <c r="R103" s="938"/>
    </row>
    <row r="104" spans="1:18" s="8" customFormat="1" ht="12.75" customHeight="1">
      <c r="A104" s="917"/>
      <c r="B104" s="918" t="e">
        <v>#N/A</v>
      </c>
      <c r="C104" s="933" t="e">
        <v>#N/A</v>
      </c>
      <c r="D104" s="931" t="e">
        <v>#N/A</v>
      </c>
      <c r="E104" s="928" t="e">
        <v>#N/A</v>
      </c>
      <c r="F104" s="269" t="s">
        <v>2443</v>
      </c>
      <c r="G104" s="270" t="s">
        <v>2444</v>
      </c>
      <c r="H104" s="928" t="e">
        <v>#N/A</v>
      </c>
      <c r="I104" s="928" t="e">
        <v>#N/A</v>
      </c>
      <c r="J104" s="928" t="e">
        <v>#N/A</v>
      </c>
      <c r="K104" s="931" t="e">
        <v>#N/A</v>
      </c>
      <c r="L104" s="928" t="e">
        <v>#N/A</v>
      </c>
      <c r="M104" s="922" t="e">
        <v>#N/A</v>
      </c>
      <c r="N104" s="937"/>
      <c r="O104" s="938"/>
      <c r="P104" s="938"/>
      <c r="Q104" s="938"/>
      <c r="R104" s="938"/>
    </row>
    <row r="105" spans="1:18" s="8" customFormat="1" ht="12.75" customHeight="1">
      <c r="A105" s="917"/>
      <c r="B105" s="918" t="e">
        <v>#N/A</v>
      </c>
      <c r="C105" s="933" t="e">
        <v>#N/A</v>
      </c>
      <c r="D105" s="931" t="e">
        <v>#N/A</v>
      </c>
      <c r="E105" s="928" t="e">
        <v>#N/A</v>
      </c>
      <c r="F105" s="277" t="s">
        <v>2445</v>
      </c>
      <c r="G105" s="271" t="s">
        <v>2446</v>
      </c>
      <c r="H105" s="928" t="e">
        <v>#N/A</v>
      </c>
      <c r="I105" s="928" t="e">
        <v>#N/A</v>
      </c>
      <c r="J105" s="928" t="e">
        <v>#N/A</v>
      </c>
      <c r="K105" s="931" t="e">
        <v>#N/A</v>
      </c>
      <c r="L105" s="928" t="e">
        <v>#N/A</v>
      </c>
      <c r="M105" s="922" t="e">
        <v>#N/A</v>
      </c>
      <c r="N105" s="937"/>
      <c r="O105" s="938"/>
      <c r="P105" s="938"/>
      <c r="Q105" s="938"/>
      <c r="R105" s="938"/>
    </row>
    <row r="106" spans="1:18" s="8" customFormat="1" ht="12.75" customHeight="1">
      <c r="A106" s="917"/>
      <c r="B106" s="918" t="e">
        <v>#N/A</v>
      </c>
      <c r="C106" s="933" t="e">
        <v>#N/A</v>
      </c>
      <c r="D106" s="931" t="e">
        <v>#N/A</v>
      </c>
      <c r="E106" s="928" t="e">
        <v>#N/A</v>
      </c>
      <c r="F106" s="277" t="s">
        <v>2447</v>
      </c>
      <c r="G106" s="271" t="s">
        <v>2448</v>
      </c>
      <c r="H106" s="928" t="e">
        <v>#N/A</v>
      </c>
      <c r="I106" s="928" t="e">
        <v>#N/A</v>
      </c>
      <c r="J106" s="928" t="e">
        <v>#N/A</v>
      </c>
      <c r="K106" s="931" t="e">
        <v>#N/A</v>
      </c>
      <c r="L106" s="928" t="e">
        <v>#N/A</v>
      </c>
      <c r="M106" s="922" t="e">
        <v>#N/A</v>
      </c>
      <c r="N106" s="937"/>
      <c r="O106" s="938"/>
      <c r="P106" s="938"/>
      <c r="Q106" s="938"/>
      <c r="R106" s="938"/>
    </row>
    <row r="107" spans="1:18" s="8" customFormat="1" ht="12.75" customHeight="1">
      <c r="A107" s="917"/>
      <c r="B107" s="918" t="e">
        <v>#N/A</v>
      </c>
      <c r="C107" s="933" t="e">
        <v>#N/A</v>
      </c>
      <c r="D107" s="931" t="e">
        <v>#N/A</v>
      </c>
      <c r="E107" s="928" t="e">
        <v>#N/A</v>
      </c>
      <c r="F107" s="269" t="s">
        <v>2449</v>
      </c>
      <c r="G107" s="270" t="s">
        <v>2450</v>
      </c>
      <c r="H107" s="928" t="e">
        <v>#N/A</v>
      </c>
      <c r="I107" s="928" t="e">
        <v>#N/A</v>
      </c>
      <c r="J107" s="928" t="e">
        <v>#N/A</v>
      </c>
      <c r="K107" s="931" t="e">
        <v>#N/A</v>
      </c>
      <c r="L107" s="928" t="e">
        <v>#N/A</v>
      </c>
      <c r="M107" s="922" t="e">
        <v>#N/A</v>
      </c>
      <c r="N107" s="937"/>
      <c r="O107" s="938"/>
      <c r="P107" s="938"/>
      <c r="Q107" s="938"/>
      <c r="R107" s="938"/>
    </row>
    <row r="108" spans="1:18" s="8" customFormat="1" ht="12.75" customHeight="1">
      <c r="A108" s="917"/>
      <c r="B108" s="918" t="e">
        <v>#N/A</v>
      </c>
      <c r="C108" s="933" t="e">
        <v>#N/A</v>
      </c>
      <c r="D108" s="931" t="e">
        <v>#N/A</v>
      </c>
      <c r="E108" s="928" t="e">
        <v>#N/A</v>
      </c>
      <c r="F108" s="277" t="s">
        <v>2451</v>
      </c>
      <c r="G108" s="271" t="s">
        <v>2452</v>
      </c>
      <c r="H108" s="928" t="e">
        <v>#N/A</v>
      </c>
      <c r="I108" s="928" t="e">
        <v>#N/A</v>
      </c>
      <c r="J108" s="928" t="e">
        <v>#N/A</v>
      </c>
      <c r="K108" s="931" t="e">
        <v>#N/A</v>
      </c>
      <c r="L108" s="928" t="e">
        <v>#N/A</v>
      </c>
      <c r="M108" s="922" t="e">
        <v>#N/A</v>
      </c>
      <c r="N108" s="937"/>
      <c r="O108" s="938"/>
      <c r="P108" s="938"/>
      <c r="Q108" s="938"/>
      <c r="R108" s="938"/>
    </row>
    <row r="109" spans="1:18" s="8" customFormat="1" ht="12.75" customHeight="1">
      <c r="A109" s="917"/>
      <c r="B109" s="918" t="e">
        <v>#N/A</v>
      </c>
      <c r="C109" s="933" t="e">
        <v>#N/A</v>
      </c>
      <c r="D109" s="931" t="e">
        <v>#N/A</v>
      </c>
      <c r="E109" s="928" t="e">
        <v>#N/A</v>
      </c>
      <c r="F109" s="277" t="s">
        <v>2453</v>
      </c>
      <c r="G109" s="271" t="s">
        <v>2454</v>
      </c>
      <c r="H109" s="928" t="e">
        <v>#N/A</v>
      </c>
      <c r="I109" s="928" t="e">
        <v>#N/A</v>
      </c>
      <c r="J109" s="928" t="e">
        <v>#N/A</v>
      </c>
      <c r="K109" s="931" t="e">
        <v>#N/A</v>
      </c>
      <c r="L109" s="928" t="e">
        <v>#N/A</v>
      </c>
      <c r="M109" s="922" t="e">
        <v>#N/A</v>
      </c>
      <c r="N109" s="937"/>
      <c r="O109" s="938"/>
      <c r="P109" s="938"/>
      <c r="Q109" s="938"/>
      <c r="R109" s="938"/>
    </row>
    <row r="110" spans="1:18" s="8" customFormat="1" ht="12.75" customHeight="1">
      <c r="A110" s="917"/>
      <c r="B110" s="918" t="e">
        <v>#N/A</v>
      </c>
      <c r="C110" s="933" t="e">
        <v>#N/A</v>
      </c>
      <c r="D110" s="931" t="e">
        <v>#N/A</v>
      </c>
      <c r="E110" s="928" t="e">
        <v>#N/A</v>
      </c>
      <c r="F110" s="269" t="s">
        <v>2455</v>
      </c>
      <c r="G110" s="270" t="s">
        <v>2456</v>
      </c>
      <c r="H110" s="928" t="e">
        <v>#N/A</v>
      </c>
      <c r="I110" s="928" t="e">
        <v>#N/A</v>
      </c>
      <c r="J110" s="928" t="e">
        <v>#N/A</v>
      </c>
      <c r="K110" s="931" t="e">
        <v>#N/A</v>
      </c>
      <c r="L110" s="928" t="e">
        <v>#N/A</v>
      </c>
      <c r="M110" s="922" t="e">
        <v>#N/A</v>
      </c>
      <c r="N110" s="937"/>
      <c r="O110" s="938"/>
      <c r="P110" s="938"/>
      <c r="Q110" s="938"/>
      <c r="R110" s="938"/>
    </row>
    <row r="111" spans="1:18" s="8" customFormat="1" ht="12.75" customHeight="1">
      <c r="A111" s="917"/>
      <c r="B111" s="918" t="e">
        <v>#N/A</v>
      </c>
      <c r="C111" s="933" t="e">
        <v>#N/A</v>
      </c>
      <c r="D111" s="931" t="e">
        <v>#N/A</v>
      </c>
      <c r="E111" s="928" t="e">
        <v>#N/A</v>
      </c>
      <c r="F111" s="277" t="s">
        <v>2457</v>
      </c>
      <c r="G111" s="271" t="s">
        <v>2458</v>
      </c>
      <c r="H111" s="928" t="e">
        <v>#N/A</v>
      </c>
      <c r="I111" s="928" t="e">
        <v>#N/A</v>
      </c>
      <c r="J111" s="928" t="e">
        <v>#N/A</v>
      </c>
      <c r="K111" s="931" t="e">
        <v>#N/A</v>
      </c>
      <c r="L111" s="928" t="e">
        <v>#N/A</v>
      </c>
      <c r="M111" s="922" t="e">
        <v>#N/A</v>
      </c>
      <c r="N111" s="937"/>
      <c r="O111" s="938"/>
      <c r="P111" s="938"/>
      <c r="Q111" s="938"/>
      <c r="R111" s="938"/>
    </row>
    <row r="112" spans="1:18" s="8" customFormat="1" ht="12.75" customHeight="1">
      <c r="A112" s="917"/>
      <c r="B112" s="918" t="e">
        <v>#N/A</v>
      </c>
      <c r="C112" s="933" t="e">
        <v>#N/A</v>
      </c>
      <c r="D112" s="931" t="e">
        <v>#N/A</v>
      </c>
      <c r="E112" s="928" t="e">
        <v>#N/A</v>
      </c>
      <c r="F112" s="277" t="s">
        <v>2459</v>
      </c>
      <c r="G112" s="271" t="s">
        <v>2460</v>
      </c>
      <c r="H112" s="928" t="e">
        <v>#N/A</v>
      </c>
      <c r="I112" s="928" t="e">
        <v>#N/A</v>
      </c>
      <c r="J112" s="928" t="e">
        <v>#N/A</v>
      </c>
      <c r="K112" s="931" t="e">
        <v>#N/A</v>
      </c>
      <c r="L112" s="928" t="e">
        <v>#N/A</v>
      </c>
      <c r="M112" s="922" t="e">
        <v>#N/A</v>
      </c>
      <c r="N112" s="937"/>
      <c r="O112" s="938"/>
      <c r="P112" s="938"/>
      <c r="Q112" s="938"/>
      <c r="R112" s="938"/>
    </row>
    <row r="113" spans="1:18" s="8" customFormat="1" ht="12.75" customHeight="1">
      <c r="A113" s="917"/>
      <c r="B113" s="918" t="e">
        <v>#N/A</v>
      </c>
      <c r="C113" s="933" t="e">
        <v>#N/A</v>
      </c>
      <c r="D113" s="931" t="e">
        <v>#N/A</v>
      </c>
      <c r="E113" s="928" t="e">
        <v>#N/A</v>
      </c>
      <c r="F113" s="269" t="s">
        <v>2461</v>
      </c>
      <c r="G113" s="270" t="s">
        <v>2462</v>
      </c>
      <c r="H113" s="928" t="e">
        <v>#N/A</v>
      </c>
      <c r="I113" s="928" t="e">
        <v>#N/A</v>
      </c>
      <c r="J113" s="928" t="e">
        <v>#N/A</v>
      </c>
      <c r="K113" s="931" t="e">
        <v>#N/A</v>
      </c>
      <c r="L113" s="928" t="e">
        <v>#N/A</v>
      </c>
      <c r="M113" s="922" t="e">
        <v>#N/A</v>
      </c>
      <c r="N113" s="937"/>
      <c r="O113" s="938"/>
      <c r="P113" s="938"/>
      <c r="Q113" s="938"/>
      <c r="R113" s="938"/>
    </row>
    <row r="114" spans="1:18" s="8" customFormat="1" ht="12.75" customHeight="1">
      <c r="A114" s="917"/>
      <c r="B114" s="918" t="e">
        <v>#N/A</v>
      </c>
      <c r="C114" s="933" t="e">
        <v>#N/A</v>
      </c>
      <c r="D114" s="931" t="e">
        <v>#N/A</v>
      </c>
      <c r="E114" s="928" t="e">
        <v>#N/A</v>
      </c>
      <c r="F114" s="49" t="s">
        <v>2463</v>
      </c>
      <c r="G114" s="58" t="s">
        <v>2464</v>
      </c>
      <c r="H114" s="928" t="e">
        <v>#N/A</v>
      </c>
      <c r="I114" s="928" t="e">
        <v>#N/A</v>
      </c>
      <c r="J114" s="928" t="e">
        <v>#N/A</v>
      </c>
      <c r="K114" s="931" t="e">
        <v>#N/A</v>
      </c>
      <c r="L114" s="928" t="e">
        <v>#N/A</v>
      </c>
      <c r="M114" s="922" t="e">
        <v>#N/A</v>
      </c>
      <c r="N114" s="937"/>
      <c r="O114" s="938"/>
      <c r="P114" s="938"/>
      <c r="Q114" s="938"/>
      <c r="R114" s="938"/>
    </row>
    <row r="115" spans="1:18" s="8" customFormat="1" ht="12.75" customHeight="1">
      <c r="A115" s="917" t="e">
        <v>#N/A</v>
      </c>
      <c r="B115" s="918" t="e">
        <v>#N/A</v>
      </c>
      <c r="C115" s="933" t="e">
        <v>#N/A</v>
      </c>
      <c r="D115" s="931" t="e">
        <v>#N/A</v>
      </c>
      <c r="E115" s="928" t="e">
        <v>#N/A</v>
      </c>
      <c r="F115" s="49" t="s">
        <v>2465</v>
      </c>
      <c r="G115" s="58" t="s">
        <v>2466</v>
      </c>
      <c r="H115" s="928" t="e">
        <v>#N/A</v>
      </c>
      <c r="I115" s="928" t="e">
        <v>#N/A</v>
      </c>
      <c r="J115" s="928" t="e">
        <v>#N/A</v>
      </c>
      <c r="K115" s="931" t="e">
        <v>#N/A</v>
      </c>
      <c r="L115" s="928" t="e">
        <v>#N/A</v>
      </c>
      <c r="M115" s="922" t="e">
        <v>#N/A</v>
      </c>
      <c r="N115" s="937"/>
      <c r="O115" s="938"/>
      <c r="P115" s="938"/>
      <c r="Q115" s="938"/>
      <c r="R115" s="938"/>
    </row>
    <row r="116" spans="1:18" s="8" customFormat="1" ht="12.75" customHeight="1">
      <c r="A116" s="917"/>
      <c r="B116" s="918" t="e">
        <v>#N/A</v>
      </c>
      <c r="C116" s="933" t="e">
        <v>#N/A</v>
      </c>
      <c r="D116" s="931" t="e">
        <v>#N/A</v>
      </c>
      <c r="E116" s="928" t="e">
        <v>#N/A</v>
      </c>
      <c r="F116" s="269" t="s">
        <v>2467</v>
      </c>
      <c r="G116" s="270" t="s">
        <v>2468</v>
      </c>
      <c r="H116" s="928" t="e">
        <v>#N/A</v>
      </c>
      <c r="I116" s="928" t="e">
        <v>#N/A</v>
      </c>
      <c r="J116" s="928" t="e">
        <v>#N/A</v>
      </c>
      <c r="K116" s="931" t="e">
        <v>#N/A</v>
      </c>
      <c r="L116" s="928" t="e">
        <v>#N/A</v>
      </c>
      <c r="M116" s="922" t="e">
        <v>#N/A</v>
      </c>
      <c r="N116" s="937"/>
      <c r="O116" s="938"/>
      <c r="P116" s="938"/>
      <c r="Q116" s="938"/>
      <c r="R116" s="938"/>
    </row>
    <row r="117" spans="1:18" s="8" customFormat="1" ht="12.75" customHeight="1">
      <c r="A117" s="917"/>
      <c r="B117" s="918" t="e">
        <v>#N/A</v>
      </c>
      <c r="C117" s="933" t="e">
        <v>#N/A</v>
      </c>
      <c r="D117" s="931" t="e">
        <v>#N/A</v>
      </c>
      <c r="E117" s="928" t="e">
        <v>#N/A</v>
      </c>
      <c r="F117" s="277" t="s">
        <v>2469</v>
      </c>
      <c r="G117" s="271" t="s">
        <v>2470</v>
      </c>
      <c r="H117" s="928" t="e">
        <v>#N/A</v>
      </c>
      <c r="I117" s="928" t="e">
        <v>#N/A</v>
      </c>
      <c r="J117" s="928" t="e">
        <v>#N/A</v>
      </c>
      <c r="K117" s="931" t="e">
        <v>#N/A</v>
      </c>
      <c r="L117" s="928" t="e">
        <v>#N/A</v>
      </c>
      <c r="M117" s="922" t="e">
        <v>#N/A</v>
      </c>
      <c r="N117" s="937"/>
      <c r="O117" s="938"/>
      <c r="P117" s="938"/>
      <c r="Q117" s="938"/>
      <c r="R117" s="938"/>
    </row>
    <row r="118" spans="1:18" s="8" customFormat="1" ht="12.75" customHeight="1">
      <c r="A118" s="917"/>
      <c r="B118" s="918" t="e">
        <v>#N/A</v>
      </c>
      <c r="C118" s="933" t="e">
        <v>#N/A</v>
      </c>
      <c r="D118" s="931" t="e">
        <v>#N/A</v>
      </c>
      <c r="E118" s="928" t="e">
        <v>#N/A</v>
      </c>
      <c r="F118" s="277" t="s">
        <v>2471</v>
      </c>
      <c r="G118" s="271" t="s">
        <v>2472</v>
      </c>
      <c r="H118" s="928" t="e">
        <v>#N/A</v>
      </c>
      <c r="I118" s="928" t="e">
        <v>#N/A</v>
      </c>
      <c r="J118" s="928" t="e">
        <v>#N/A</v>
      </c>
      <c r="K118" s="931" t="e">
        <v>#N/A</v>
      </c>
      <c r="L118" s="928" t="e">
        <v>#N/A</v>
      </c>
      <c r="M118" s="922" t="e">
        <v>#N/A</v>
      </c>
      <c r="N118" s="937"/>
      <c r="O118" s="938"/>
      <c r="P118" s="938"/>
      <c r="Q118" s="938"/>
      <c r="R118" s="938"/>
    </row>
    <row r="119" spans="1:18" s="8" customFormat="1" ht="12.75" customHeight="1">
      <c r="A119" s="917"/>
      <c r="B119" s="918" t="e">
        <v>#N/A</v>
      </c>
      <c r="C119" s="933" t="e">
        <v>#N/A</v>
      </c>
      <c r="D119" s="931" t="e">
        <v>#N/A</v>
      </c>
      <c r="E119" s="928" t="e">
        <v>#N/A</v>
      </c>
      <c r="F119" s="17" t="s">
        <v>2473</v>
      </c>
      <c r="G119" s="16" t="s">
        <v>2474</v>
      </c>
      <c r="H119" s="928" t="e">
        <v>#N/A</v>
      </c>
      <c r="I119" s="928" t="e">
        <v>#N/A</v>
      </c>
      <c r="J119" s="928" t="e">
        <v>#N/A</v>
      </c>
      <c r="K119" s="931" t="e">
        <v>#N/A</v>
      </c>
      <c r="L119" s="928" t="e">
        <v>#N/A</v>
      </c>
      <c r="M119" s="922" t="e">
        <v>#N/A</v>
      </c>
      <c r="N119" s="937"/>
      <c r="O119" s="938"/>
      <c r="P119" s="938"/>
      <c r="Q119" s="938"/>
      <c r="R119" s="938"/>
    </row>
    <row r="120" spans="1:18" s="8" customFormat="1" ht="12.75" customHeight="1">
      <c r="A120" s="917"/>
      <c r="B120" s="918" t="e">
        <v>#N/A</v>
      </c>
      <c r="C120" s="933" t="e">
        <v>#N/A</v>
      </c>
      <c r="D120" s="931" t="e">
        <v>#N/A</v>
      </c>
      <c r="E120" s="928" t="e">
        <v>#N/A</v>
      </c>
      <c r="F120" s="49" t="s">
        <v>2475</v>
      </c>
      <c r="G120" s="58" t="s">
        <v>2476</v>
      </c>
      <c r="H120" s="928" t="e">
        <v>#N/A</v>
      </c>
      <c r="I120" s="928" t="e">
        <v>#N/A</v>
      </c>
      <c r="J120" s="928" t="e">
        <v>#N/A</v>
      </c>
      <c r="K120" s="931" t="e">
        <v>#N/A</v>
      </c>
      <c r="L120" s="928" t="e">
        <v>#N/A</v>
      </c>
      <c r="M120" s="922" t="e">
        <v>#N/A</v>
      </c>
      <c r="N120" s="937"/>
      <c r="O120" s="938"/>
      <c r="P120" s="938"/>
      <c r="Q120" s="938"/>
      <c r="R120" s="938"/>
    </row>
    <row r="121" spans="1:18" s="8" customFormat="1" ht="12.75" customHeight="1">
      <c r="A121" s="917"/>
      <c r="B121" s="918" t="e">
        <v>#N/A</v>
      </c>
      <c r="C121" s="933" t="e">
        <v>#N/A</v>
      </c>
      <c r="D121" s="931" t="e">
        <v>#N/A</v>
      </c>
      <c r="E121" s="928" t="e">
        <v>#N/A</v>
      </c>
      <c r="F121" s="49" t="s">
        <v>2477</v>
      </c>
      <c r="G121" s="58" t="s">
        <v>2478</v>
      </c>
      <c r="H121" s="928" t="e">
        <v>#N/A</v>
      </c>
      <c r="I121" s="928" t="e">
        <v>#N/A</v>
      </c>
      <c r="J121" s="928" t="e">
        <v>#N/A</v>
      </c>
      <c r="K121" s="931" t="e">
        <v>#N/A</v>
      </c>
      <c r="L121" s="928" t="e">
        <v>#N/A</v>
      </c>
      <c r="M121" s="922" t="e">
        <v>#N/A</v>
      </c>
      <c r="N121" s="937"/>
      <c r="O121" s="938"/>
      <c r="P121" s="938"/>
      <c r="Q121" s="938"/>
      <c r="R121" s="938"/>
    </row>
    <row r="122" spans="1:18" s="8" customFormat="1" ht="12.75" customHeight="1">
      <c r="A122" s="917"/>
      <c r="B122" s="918" t="e">
        <v>#N/A</v>
      </c>
      <c r="C122" s="933" t="e">
        <v>#N/A</v>
      </c>
      <c r="D122" s="931" t="e">
        <v>#N/A</v>
      </c>
      <c r="E122" s="928" t="e">
        <v>#N/A</v>
      </c>
      <c r="F122" s="49" t="s">
        <v>2479</v>
      </c>
      <c r="G122" s="58" t="s">
        <v>2480</v>
      </c>
      <c r="H122" s="928" t="e">
        <v>#N/A</v>
      </c>
      <c r="I122" s="928" t="e">
        <v>#N/A</v>
      </c>
      <c r="J122" s="928" t="e">
        <v>#N/A</v>
      </c>
      <c r="K122" s="931" t="e">
        <v>#N/A</v>
      </c>
      <c r="L122" s="928" t="e">
        <v>#N/A</v>
      </c>
      <c r="M122" s="922" t="e">
        <v>#N/A</v>
      </c>
      <c r="N122" s="937"/>
      <c r="O122" s="938"/>
      <c r="P122" s="938"/>
      <c r="Q122" s="938"/>
      <c r="R122" s="938"/>
    </row>
    <row r="123" spans="1:18" s="8" customFormat="1" ht="12.75" customHeight="1">
      <c r="A123" s="917"/>
      <c r="B123" s="918" t="e">
        <v>#N/A</v>
      </c>
      <c r="C123" s="933" t="e">
        <v>#N/A</v>
      </c>
      <c r="D123" s="931" t="e">
        <v>#N/A</v>
      </c>
      <c r="E123" s="928" t="e">
        <v>#N/A</v>
      </c>
      <c r="F123" s="49" t="s">
        <v>2481</v>
      </c>
      <c r="G123" s="58" t="s">
        <v>2482</v>
      </c>
      <c r="H123" s="928" t="e">
        <v>#N/A</v>
      </c>
      <c r="I123" s="928" t="e">
        <v>#N/A</v>
      </c>
      <c r="J123" s="928" t="e">
        <v>#N/A</v>
      </c>
      <c r="K123" s="931" t="e">
        <v>#N/A</v>
      </c>
      <c r="L123" s="928" t="e">
        <v>#N/A</v>
      </c>
      <c r="M123" s="922" t="e">
        <v>#N/A</v>
      </c>
      <c r="N123" s="937"/>
      <c r="O123" s="938"/>
      <c r="P123" s="938"/>
      <c r="Q123" s="938"/>
      <c r="R123" s="938"/>
    </row>
    <row r="124" spans="1:18" s="8" customFormat="1" ht="12.75" customHeight="1">
      <c r="A124" s="917"/>
      <c r="B124" s="918" t="e">
        <v>#N/A</v>
      </c>
      <c r="C124" s="933" t="e">
        <v>#N/A</v>
      </c>
      <c r="D124" s="931" t="e">
        <v>#N/A</v>
      </c>
      <c r="E124" s="928" t="e">
        <v>#N/A</v>
      </c>
      <c r="F124" s="49" t="s">
        <v>2483</v>
      </c>
      <c r="G124" s="58" t="s">
        <v>2484</v>
      </c>
      <c r="H124" s="928" t="e">
        <v>#N/A</v>
      </c>
      <c r="I124" s="928" t="e">
        <v>#N/A</v>
      </c>
      <c r="J124" s="928" t="e">
        <v>#N/A</v>
      </c>
      <c r="K124" s="931" t="e">
        <v>#N/A</v>
      </c>
      <c r="L124" s="928" t="e">
        <v>#N/A</v>
      </c>
      <c r="M124" s="922" t="e">
        <v>#N/A</v>
      </c>
      <c r="N124" s="937"/>
      <c r="O124" s="938"/>
      <c r="P124" s="938"/>
      <c r="Q124" s="938"/>
      <c r="R124" s="938"/>
    </row>
    <row r="125" spans="1:18" s="8" customFormat="1" ht="12.75" customHeight="1">
      <c r="A125" s="917"/>
      <c r="B125" s="918" t="e">
        <v>#N/A</v>
      </c>
      <c r="C125" s="933" t="e">
        <v>#N/A</v>
      </c>
      <c r="D125" s="931" t="e">
        <v>#N/A</v>
      </c>
      <c r="E125" s="928" t="e">
        <v>#N/A</v>
      </c>
      <c r="F125" s="17" t="s">
        <v>2485</v>
      </c>
      <c r="G125" s="16" t="s">
        <v>2486</v>
      </c>
      <c r="H125" s="928" t="e">
        <v>#N/A</v>
      </c>
      <c r="I125" s="928" t="e">
        <v>#N/A</v>
      </c>
      <c r="J125" s="928" t="e">
        <v>#N/A</v>
      </c>
      <c r="K125" s="931" t="e">
        <v>#N/A</v>
      </c>
      <c r="L125" s="928" t="e">
        <v>#N/A</v>
      </c>
      <c r="M125" s="922" t="e">
        <v>#N/A</v>
      </c>
      <c r="N125" s="937"/>
      <c r="O125" s="938"/>
      <c r="P125" s="938"/>
      <c r="Q125" s="938"/>
      <c r="R125" s="938"/>
    </row>
    <row r="126" spans="1:18" s="8" customFormat="1" ht="12.75" customHeight="1">
      <c r="A126" s="917" t="e">
        <v>#N/A</v>
      </c>
      <c r="B126" s="918" t="e">
        <v>#N/A</v>
      </c>
      <c r="C126" s="933" t="e">
        <v>#N/A</v>
      </c>
      <c r="D126" s="931" t="e">
        <v>#N/A</v>
      </c>
      <c r="E126" s="928" t="e">
        <v>#N/A</v>
      </c>
      <c r="F126" s="49" t="s">
        <v>2487</v>
      </c>
      <c r="G126" s="58" t="s">
        <v>2488</v>
      </c>
      <c r="H126" s="928" t="e">
        <v>#N/A</v>
      </c>
      <c r="I126" s="928" t="e">
        <v>#N/A</v>
      </c>
      <c r="J126" s="928" t="e">
        <v>#N/A</v>
      </c>
      <c r="K126" s="931" t="e">
        <v>#N/A</v>
      </c>
      <c r="L126" s="928" t="e">
        <v>#N/A</v>
      </c>
      <c r="M126" s="922" t="e">
        <v>#N/A</v>
      </c>
      <c r="N126" s="937"/>
      <c r="O126" s="938"/>
      <c r="P126" s="938"/>
      <c r="Q126" s="938"/>
      <c r="R126" s="938"/>
    </row>
    <row r="127" spans="1:18" s="8" customFormat="1" ht="12.75" customHeight="1">
      <c r="A127" s="917"/>
      <c r="B127" s="918" t="e">
        <v>#N/A</v>
      </c>
      <c r="C127" s="933" t="e">
        <v>#N/A</v>
      </c>
      <c r="D127" s="931" t="e">
        <v>#N/A</v>
      </c>
      <c r="E127" s="928" t="e">
        <v>#N/A</v>
      </c>
      <c r="F127" s="49" t="s">
        <v>2489</v>
      </c>
      <c r="G127" s="58" t="s">
        <v>2490</v>
      </c>
      <c r="H127" s="928" t="e">
        <v>#N/A</v>
      </c>
      <c r="I127" s="928" t="e">
        <v>#N/A</v>
      </c>
      <c r="J127" s="928" t="e">
        <v>#N/A</v>
      </c>
      <c r="K127" s="931" t="e">
        <v>#N/A</v>
      </c>
      <c r="L127" s="928" t="e">
        <v>#N/A</v>
      </c>
      <c r="M127" s="922" t="e">
        <v>#N/A</v>
      </c>
      <c r="N127" s="937"/>
      <c r="O127" s="938"/>
      <c r="P127" s="938"/>
      <c r="Q127" s="938"/>
      <c r="R127" s="938"/>
    </row>
    <row r="128" spans="1:18" s="8" customFormat="1" ht="12.75" customHeight="1">
      <c r="A128" s="917"/>
      <c r="B128" s="918" t="e">
        <v>#N/A</v>
      </c>
      <c r="C128" s="933" t="e">
        <v>#N/A</v>
      </c>
      <c r="D128" s="931" t="e">
        <v>#N/A</v>
      </c>
      <c r="E128" s="928" t="e">
        <v>#N/A</v>
      </c>
      <c r="F128" s="17" t="s">
        <v>2491</v>
      </c>
      <c r="G128" s="16" t="s">
        <v>2492</v>
      </c>
      <c r="H128" s="928" t="e">
        <v>#N/A</v>
      </c>
      <c r="I128" s="928" t="e">
        <v>#N/A</v>
      </c>
      <c r="J128" s="928" t="e">
        <v>#N/A</v>
      </c>
      <c r="K128" s="931" t="e">
        <v>#N/A</v>
      </c>
      <c r="L128" s="928" t="e">
        <v>#N/A</v>
      </c>
      <c r="M128" s="922" t="e">
        <v>#N/A</v>
      </c>
      <c r="N128" s="937"/>
      <c r="O128" s="938"/>
      <c r="P128" s="938"/>
      <c r="Q128" s="938"/>
      <c r="R128" s="938"/>
    </row>
    <row r="129" spans="1:18" s="8" customFormat="1" ht="12.75" customHeight="1">
      <c r="A129" s="917"/>
      <c r="B129" s="918" t="e">
        <v>#N/A</v>
      </c>
      <c r="C129" s="933" t="e">
        <v>#N/A</v>
      </c>
      <c r="D129" s="931" t="e">
        <v>#N/A</v>
      </c>
      <c r="E129" s="928" t="e">
        <v>#N/A</v>
      </c>
      <c r="F129" s="49" t="s">
        <v>2493</v>
      </c>
      <c r="G129" s="58" t="s">
        <v>2494</v>
      </c>
      <c r="H129" s="928" t="e">
        <v>#N/A</v>
      </c>
      <c r="I129" s="928" t="e">
        <v>#N/A</v>
      </c>
      <c r="J129" s="928" t="e">
        <v>#N/A</v>
      </c>
      <c r="K129" s="931" t="e">
        <v>#N/A</v>
      </c>
      <c r="L129" s="928" t="e">
        <v>#N/A</v>
      </c>
      <c r="M129" s="922" t="e">
        <v>#N/A</v>
      </c>
      <c r="N129" s="937"/>
      <c r="O129" s="938"/>
      <c r="P129" s="938"/>
      <c r="Q129" s="938"/>
      <c r="R129" s="938"/>
    </row>
    <row r="130" spans="1:18" s="8" customFormat="1" ht="12.75" customHeight="1">
      <c r="A130" s="917"/>
      <c r="B130" s="918" t="e">
        <v>#N/A</v>
      </c>
      <c r="C130" s="933" t="e">
        <v>#N/A</v>
      </c>
      <c r="D130" s="931" t="e">
        <v>#N/A</v>
      </c>
      <c r="E130" s="928" t="e">
        <v>#N/A</v>
      </c>
      <c r="F130" s="49" t="s">
        <v>2495</v>
      </c>
      <c r="G130" s="58" t="s">
        <v>2496</v>
      </c>
      <c r="H130" s="928" t="e">
        <v>#N/A</v>
      </c>
      <c r="I130" s="928" t="e">
        <v>#N/A</v>
      </c>
      <c r="J130" s="928" t="e">
        <v>#N/A</v>
      </c>
      <c r="K130" s="931" t="e">
        <v>#N/A</v>
      </c>
      <c r="L130" s="928" t="e">
        <v>#N/A</v>
      </c>
      <c r="M130" s="922" t="e">
        <v>#N/A</v>
      </c>
      <c r="N130" s="937"/>
      <c r="O130" s="938"/>
      <c r="P130" s="938"/>
      <c r="Q130" s="938"/>
      <c r="R130" s="938"/>
    </row>
    <row r="131" spans="1:18" s="8" customFormat="1" ht="12.75" customHeight="1">
      <c r="A131" s="917"/>
      <c r="B131" s="918" t="e">
        <v>#N/A</v>
      </c>
      <c r="C131" s="933" t="e">
        <v>#N/A</v>
      </c>
      <c r="D131" s="931" t="e">
        <v>#N/A</v>
      </c>
      <c r="E131" s="928" t="e">
        <v>#N/A</v>
      </c>
      <c r="F131" s="17" t="s">
        <v>2497</v>
      </c>
      <c r="G131" s="16" t="s">
        <v>2498</v>
      </c>
      <c r="H131" s="928" t="e">
        <v>#N/A</v>
      </c>
      <c r="I131" s="928" t="e">
        <v>#N/A</v>
      </c>
      <c r="J131" s="928" t="e">
        <v>#N/A</v>
      </c>
      <c r="K131" s="931" t="e">
        <v>#N/A</v>
      </c>
      <c r="L131" s="928" t="e">
        <v>#N/A</v>
      </c>
      <c r="M131" s="922" t="e">
        <v>#N/A</v>
      </c>
      <c r="N131" s="937"/>
      <c r="O131" s="938"/>
      <c r="P131" s="938"/>
      <c r="Q131" s="938"/>
      <c r="R131" s="938"/>
    </row>
    <row r="132" spans="1:18" s="8" customFormat="1" ht="12.75" customHeight="1">
      <c r="A132" s="917"/>
      <c r="B132" s="918" t="e">
        <v>#N/A</v>
      </c>
      <c r="C132" s="933" t="e">
        <v>#N/A</v>
      </c>
      <c r="D132" s="931" t="e">
        <v>#N/A</v>
      </c>
      <c r="E132" s="928" t="e">
        <v>#N/A</v>
      </c>
      <c r="F132" s="17" t="s">
        <v>2499</v>
      </c>
      <c r="G132" s="16" t="s">
        <v>2500</v>
      </c>
      <c r="H132" s="928" t="e">
        <v>#N/A</v>
      </c>
      <c r="I132" s="928" t="e">
        <v>#N/A</v>
      </c>
      <c r="J132" s="928" t="e">
        <v>#N/A</v>
      </c>
      <c r="K132" s="931" t="e">
        <v>#N/A</v>
      </c>
      <c r="L132" s="928" t="e">
        <v>#N/A</v>
      </c>
      <c r="M132" s="922" t="e">
        <v>#N/A</v>
      </c>
      <c r="N132" s="937"/>
      <c r="O132" s="938"/>
      <c r="P132" s="938"/>
      <c r="Q132" s="938"/>
      <c r="R132" s="938"/>
    </row>
    <row r="133" spans="1:18" s="8" customFormat="1" ht="12.75" customHeight="1">
      <c r="A133" s="916"/>
      <c r="B133" s="918" t="e">
        <v>#N/A</v>
      </c>
      <c r="C133" s="925" t="e">
        <v>#N/A</v>
      </c>
      <c r="D133" s="932" t="e">
        <v>#N/A</v>
      </c>
      <c r="E133" s="929" t="e">
        <v>#N/A</v>
      </c>
      <c r="F133" s="17" t="s">
        <v>2501</v>
      </c>
      <c r="G133" s="16" t="s">
        <v>2502</v>
      </c>
      <c r="H133" s="929" t="e">
        <v>#N/A</v>
      </c>
      <c r="I133" s="929" t="e">
        <v>#N/A</v>
      </c>
      <c r="J133" s="929" t="e">
        <v>#N/A</v>
      </c>
      <c r="K133" s="932" t="e">
        <v>#N/A</v>
      </c>
      <c r="L133" s="929" t="e">
        <v>#N/A</v>
      </c>
      <c r="M133" s="923" t="e">
        <v>#N/A</v>
      </c>
      <c r="N133" s="937"/>
      <c r="O133" s="938"/>
      <c r="P133" s="938"/>
      <c r="Q133" s="938"/>
      <c r="R133" s="938"/>
    </row>
    <row r="134" spans="1:18" s="8" customFormat="1" ht="185.1" customHeight="1">
      <c r="A134" s="526" t="s">
        <v>343</v>
      </c>
      <c r="B134" s="91" t="s">
        <v>344</v>
      </c>
      <c r="C134" s="534" t="s">
        <v>2503</v>
      </c>
      <c r="D134" s="61" t="s">
        <v>346</v>
      </c>
      <c r="E134" s="49" t="s">
        <v>2154</v>
      </c>
      <c r="F134" s="17"/>
      <c r="G134" s="16"/>
      <c r="H134" s="60" t="s">
        <v>25</v>
      </c>
      <c r="I134" s="60" t="s">
        <v>2138</v>
      </c>
      <c r="J134" s="60" t="s">
        <v>25</v>
      </c>
      <c r="K134" s="61" t="s">
        <v>2504</v>
      </c>
      <c r="L134" s="39" t="s">
        <v>195</v>
      </c>
      <c r="M134" s="64" t="s">
        <v>5907</v>
      </c>
      <c r="N134" s="78"/>
      <c r="O134" s="108" t="s">
        <v>2140</v>
      </c>
      <c r="P134" s="108" t="s">
        <v>2140</v>
      </c>
      <c r="Q134" s="108" t="s">
        <v>2140</v>
      </c>
      <c r="R134" s="108" t="s">
        <v>32</v>
      </c>
    </row>
    <row r="135" spans="1:18" s="8" customFormat="1" ht="15.75" customHeight="1">
      <c r="A135" s="915" t="s">
        <v>284</v>
      </c>
      <c r="B135" s="918" t="s">
        <v>285</v>
      </c>
      <c r="C135" s="924" t="s">
        <v>2505</v>
      </c>
      <c r="D135" s="921" t="s">
        <v>2506</v>
      </c>
      <c r="E135" s="927" t="s">
        <v>2366</v>
      </c>
      <c r="F135" s="49" t="s">
        <v>2140</v>
      </c>
      <c r="G135" s="58" t="s">
        <v>2507</v>
      </c>
      <c r="H135" s="927" t="s">
        <v>25</v>
      </c>
      <c r="I135" s="927" t="s">
        <v>2138</v>
      </c>
      <c r="J135" s="927" t="s">
        <v>2148</v>
      </c>
      <c r="K135" s="921" t="s">
        <v>2508</v>
      </c>
      <c r="L135" s="927" t="s">
        <v>195</v>
      </c>
      <c r="M135" s="935" t="s">
        <v>5908</v>
      </c>
      <c r="N135" s="937"/>
      <c r="O135" s="938" t="s">
        <v>2140</v>
      </c>
      <c r="P135" s="938" t="s">
        <v>2140</v>
      </c>
      <c r="Q135" s="938" t="s">
        <v>2140</v>
      </c>
      <c r="R135" s="938" t="s">
        <v>32</v>
      </c>
    </row>
    <row r="136" spans="1:18" s="8" customFormat="1" ht="15.75" customHeight="1">
      <c r="A136" s="917" t="e">
        <v>#N/A</v>
      </c>
      <c r="B136" s="918" t="e">
        <v>#N/A</v>
      </c>
      <c r="C136" s="933" t="e">
        <v>#N/A</v>
      </c>
      <c r="D136" s="922" t="e">
        <v>#N/A</v>
      </c>
      <c r="E136" s="928" t="e">
        <v>#N/A</v>
      </c>
      <c r="F136" s="49" t="s">
        <v>2179</v>
      </c>
      <c r="G136" s="58" t="s">
        <v>2509</v>
      </c>
      <c r="H136" s="928" t="e">
        <v>#N/A</v>
      </c>
      <c r="I136" s="928" t="e">
        <v>#N/A</v>
      </c>
      <c r="J136" s="928" t="e">
        <v>#N/A</v>
      </c>
      <c r="K136" s="922" t="e">
        <v>#N/A</v>
      </c>
      <c r="L136" s="928" t="e">
        <v>#N/A</v>
      </c>
      <c r="M136" s="935" t="e">
        <v>#N/A</v>
      </c>
      <c r="N136" s="937"/>
      <c r="O136" s="938"/>
      <c r="P136" s="938"/>
      <c r="Q136" s="938"/>
      <c r="R136" s="938"/>
    </row>
    <row r="137" spans="1:18" s="8" customFormat="1" ht="86.1" customHeight="1">
      <c r="A137" s="916" t="e">
        <v>#N/A</v>
      </c>
      <c r="B137" s="918" t="e">
        <v>#N/A</v>
      </c>
      <c r="C137" s="925" t="e">
        <v>#N/A</v>
      </c>
      <c r="D137" s="923" t="e">
        <v>#N/A</v>
      </c>
      <c r="E137" s="929" t="e">
        <v>#N/A</v>
      </c>
      <c r="F137" s="49" t="s">
        <v>2371</v>
      </c>
      <c r="G137" s="58" t="s">
        <v>2510</v>
      </c>
      <c r="H137" s="929" t="e">
        <v>#N/A</v>
      </c>
      <c r="I137" s="929" t="e">
        <v>#N/A</v>
      </c>
      <c r="J137" s="929" t="e">
        <v>#N/A</v>
      </c>
      <c r="K137" s="923" t="e">
        <v>#N/A</v>
      </c>
      <c r="L137" s="929" t="e">
        <v>#N/A</v>
      </c>
      <c r="M137" s="935" t="e">
        <v>#N/A</v>
      </c>
      <c r="N137" s="937"/>
      <c r="O137" s="938"/>
      <c r="P137" s="938"/>
      <c r="Q137" s="938"/>
      <c r="R137" s="938"/>
    </row>
    <row r="138" spans="1:18" s="8" customFormat="1" ht="22.5" customHeight="1">
      <c r="A138" s="915" t="s">
        <v>289</v>
      </c>
      <c r="B138" s="918" t="s">
        <v>290</v>
      </c>
      <c r="C138" s="924" t="s">
        <v>2511</v>
      </c>
      <c r="D138" s="921" t="s">
        <v>2512</v>
      </c>
      <c r="E138" s="927" t="s">
        <v>2366</v>
      </c>
      <c r="F138" s="49" t="s">
        <v>2140</v>
      </c>
      <c r="G138" s="58" t="s">
        <v>2513</v>
      </c>
      <c r="H138" s="927" t="s">
        <v>25</v>
      </c>
      <c r="I138" s="927" t="s">
        <v>2138</v>
      </c>
      <c r="J138" s="927" t="s">
        <v>2148</v>
      </c>
      <c r="K138" s="921" t="s">
        <v>2514</v>
      </c>
      <c r="L138" s="927" t="s">
        <v>195</v>
      </c>
      <c r="M138" s="921" t="s">
        <v>5909</v>
      </c>
      <c r="N138" s="945"/>
      <c r="O138" s="942" t="s">
        <v>2140</v>
      </c>
      <c r="P138" s="942" t="s">
        <v>2140</v>
      </c>
      <c r="Q138" s="942" t="s">
        <v>2140</v>
      </c>
      <c r="R138" s="942" t="s">
        <v>42</v>
      </c>
    </row>
    <row r="139" spans="1:18" s="8" customFormat="1" ht="105.75" customHeight="1">
      <c r="A139" s="916" t="e">
        <v>#N/A</v>
      </c>
      <c r="B139" s="918" t="e">
        <v>#N/A</v>
      </c>
      <c r="C139" s="925" t="e">
        <v>#N/A</v>
      </c>
      <c r="D139" s="923" t="e">
        <v>#N/A</v>
      </c>
      <c r="E139" s="929" t="e">
        <v>#N/A</v>
      </c>
      <c r="F139" s="49" t="s">
        <v>2179</v>
      </c>
      <c r="G139" s="58" t="s">
        <v>2515</v>
      </c>
      <c r="H139" s="929" t="e">
        <v>#N/A</v>
      </c>
      <c r="I139" s="929" t="e">
        <v>#N/A</v>
      </c>
      <c r="J139" s="929" t="e">
        <v>#N/A</v>
      </c>
      <c r="K139" s="923" t="e">
        <v>#N/A</v>
      </c>
      <c r="L139" s="929" t="e">
        <v>#N/A</v>
      </c>
      <c r="M139" s="923" t="e">
        <v>#N/A</v>
      </c>
      <c r="N139" s="947"/>
      <c r="O139" s="943"/>
      <c r="P139" s="943"/>
      <c r="Q139" s="943"/>
      <c r="R139" s="943"/>
    </row>
    <row r="140" spans="1:18" s="8" customFormat="1" ht="38.1" customHeight="1">
      <c r="A140" s="915" t="s">
        <v>2516</v>
      </c>
      <c r="B140" s="918" t="s">
        <v>2517</v>
      </c>
      <c r="C140" s="924" t="s">
        <v>2518</v>
      </c>
      <c r="D140" s="921" t="s">
        <v>2519</v>
      </c>
      <c r="E140" s="927" t="s">
        <v>2366</v>
      </c>
      <c r="F140" s="49" t="s">
        <v>2140</v>
      </c>
      <c r="G140" s="58" t="s">
        <v>2520</v>
      </c>
      <c r="H140" s="927" t="s">
        <v>25</v>
      </c>
      <c r="I140" s="927" t="s">
        <v>2138</v>
      </c>
      <c r="J140" s="927" t="s">
        <v>2148</v>
      </c>
      <c r="K140" s="921" t="s">
        <v>1294</v>
      </c>
      <c r="L140" s="927" t="s">
        <v>195</v>
      </c>
      <c r="M140" s="921" t="s">
        <v>5910</v>
      </c>
      <c r="N140" s="937"/>
      <c r="O140" s="938" t="s">
        <v>2140</v>
      </c>
      <c r="P140" s="938" t="s">
        <v>2140</v>
      </c>
      <c r="Q140" s="938" t="s">
        <v>2140</v>
      </c>
      <c r="R140" s="938" t="s">
        <v>2199</v>
      </c>
    </row>
    <row r="141" spans="1:18" s="8" customFormat="1" ht="38.1" customHeight="1">
      <c r="A141" s="916"/>
      <c r="B141" s="918" t="e">
        <v>#N/A</v>
      </c>
      <c r="C141" s="925" t="e">
        <v>#N/A</v>
      </c>
      <c r="D141" s="923" t="e">
        <v>#N/A</v>
      </c>
      <c r="E141" s="929" t="e">
        <v>#N/A</v>
      </c>
      <c r="F141" s="49" t="s">
        <v>2179</v>
      </c>
      <c r="G141" s="58" t="s">
        <v>2521</v>
      </c>
      <c r="H141" s="929" t="e">
        <v>#N/A</v>
      </c>
      <c r="I141" s="929" t="e">
        <v>#N/A</v>
      </c>
      <c r="J141" s="929" t="e">
        <v>#N/A</v>
      </c>
      <c r="K141" s="923" t="e">
        <v>#N/A</v>
      </c>
      <c r="L141" s="929" t="e">
        <v>#N/A</v>
      </c>
      <c r="M141" s="923" t="e">
        <v>#N/A</v>
      </c>
      <c r="N141" s="937"/>
      <c r="O141" s="938"/>
      <c r="P141" s="938"/>
      <c r="Q141" s="938"/>
      <c r="R141" s="938"/>
    </row>
    <row r="142" spans="1:18" s="8" customFormat="1" ht="24" customHeight="1">
      <c r="A142" s="915" t="s">
        <v>2522</v>
      </c>
      <c r="B142" s="918" t="s">
        <v>2523</v>
      </c>
      <c r="C142" s="924" t="s">
        <v>2524</v>
      </c>
      <c r="D142" s="921" t="s">
        <v>2525</v>
      </c>
      <c r="E142" s="927" t="s">
        <v>1213</v>
      </c>
      <c r="F142" s="44" t="s">
        <v>2339</v>
      </c>
      <c r="G142" s="58" t="s">
        <v>2526</v>
      </c>
      <c r="H142" s="927" t="s">
        <v>25</v>
      </c>
      <c r="I142" s="927" t="s">
        <v>2138</v>
      </c>
      <c r="J142" s="927" t="s">
        <v>2148</v>
      </c>
      <c r="K142" s="921" t="s">
        <v>1294</v>
      </c>
      <c r="L142" s="927" t="s">
        <v>195</v>
      </c>
      <c r="M142" s="921" t="s">
        <v>5911</v>
      </c>
      <c r="N142" s="937"/>
      <c r="O142" s="938" t="s">
        <v>2140</v>
      </c>
      <c r="P142" s="938" t="s">
        <v>2140</v>
      </c>
      <c r="Q142" s="938" t="s">
        <v>2140</v>
      </c>
      <c r="R142" s="938" t="s">
        <v>2199</v>
      </c>
    </row>
    <row r="143" spans="1:18" s="8" customFormat="1" ht="23.85" customHeight="1">
      <c r="A143" s="917" t="e">
        <v>#N/A</v>
      </c>
      <c r="B143" s="918" t="e">
        <v>#N/A</v>
      </c>
      <c r="C143" s="925" t="e">
        <v>#N/A</v>
      </c>
      <c r="D143" s="922" t="e">
        <v>#N/A</v>
      </c>
      <c r="E143" s="928" t="e">
        <v>#N/A</v>
      </c>
      <c r="F143" s="44" t="s">
        <v>2348</v>
      </c>
      <c r="G143" s="58" t="s">
        <v>2527</v>
      </c>
      <c r="H143" s="928" t="e">
        <v>#N/A</v>
      </c>
      <c r="I143" s="928" t="e">
        <v>#N/A</v>
      </c>
      <c r="J143" s="928" t="e">
        <v>#N/A</v>
      </c>
      <c r="K143" s="922" t="e">
        <v>#N/A</v>
      </c>
      <c r="L143" s="929" t="e">
        <v>#N/A</v>
      </c>
      <c r="M143" s="923" t="e">
        <v>#N/A</v>
      </c>
      <c r="N143" s="937"/>
      <c r="O143" s="938"/>
      <c r="P143" s="938"/>
      <c r="Q143" s="938"/>
      <c r="R143" s="938"/>
    </row>
    <row r="144" spans="1:18" s="8" customFormat="1" ht="38.1" customHeight="1">
      <c r="A144" s="915" t="s">
        <v>2528</v>
      </c>
      <c r="B144" s="918" t="s">
        <v>2529</v>
      </c>
      <c r="C144" s="924" t="s">
        <v>2530</v>
      </c>
      <c r="D144" s="921" t="s">
        <v>2531</v>
      </c>
      <c r="E144" s="927" t="s">
        <v>2366</v>
      </c>
      <c r="F144" s="49" t="s">
        <v>2140</v>
      </c>
      <c r="G144" s="58" t="s">
        <v>2532</v>
      </c>
      <c r="H144" s="927" t="s">
        <v>25</v>
      </c>
      <c r="I144" s="927" t="s">
        <v>2138</v>
      </c>
      <c r="J144" s="927" t="s">
        <v>2148</v>
      </c>
      <c r="K144" s="921" t="s">
        <v>1294</v>
      </c>
      <c r="L144" s="927" t="s">
        <v>195</v>
      </c>
      <c r="M144" s="930" t="s">
        <v>5912</v>
      </c>
      <c r="N144" s="937"/>
      <c r="O144" s="938" t="s">
        <v>2140</v>
      </c>
      <c r="P144" s="938" t="s">
        <v>2140</v>
      </c>
      <c r="Q144" s="938" t="s">
        <v>2140</v>
      </c>
      <c r="R144" s="938" t="s">
        <v>2199</v>
      </c>
    </row>
    <row r="145" spans="1:18" s="8" customFormat="1" ht="38.1" customHeight="1">
      <c r="A145" s="916"/>
      <c r="B145" s="918" t="e">
        <v>#N/A</v>
      </c>
      <c r="C145" s="925" t="e">
        <v>#N/A</v>
      </c>
      <c r="D145" s="923" t="e">
        <v>#N/A</v>
      </c>
      <c r="E145" s="929" t="e">
        <v>#N/A</v>
      </c>
      <c r="F145" s="49" t="s">
        <v>2179</v>
      </c>
      <c r="G145" s="58" t="s">
        <v>2533</v>
      </c>
      <c r="H145" s="929" t="e">
        <v>#N/A</v>
      </c>
      <c r="I145" s="929" t="e">
        <v>#N/A</v>
      </c>
      <c r="J145" s="929" t="e">
        <v>#N/A</v>
      </c>
      <c r="K145" s="923" t="e">
        <v>#N/A</v>
      </c>
      <c r="L145" s="929" t="e">
        <v>#N/A</v>
      </c>
      <c r="M145" s="932" t="e">
        <v>#N/A</v>
      </c>
      <c r="N145" s="937"/>
      <c r="O145" s="938"/>
      <c r="P145" s="938"/>
      <c r="Q145" s="938"/>
      <c r="R145" s="938"/>
    </row>
    <row r="146" spans="1:18" s="8" customFormat="1" ht="22.35" customHeight="1">
      <c r="A146" s="915" t="s">
        <v>2534</v>
      </c>
      <c r="B146" s="918" t="s">
        <v>2535</v>
      </c>
      <c r="C146" s="924" t="s">
        <v>2536</v>
      </c>
      <c r="D146" s="921" t="s">
        <v>2537</v>
      </c>
      <c r="E146" s="927" t="s">
        <v>2366</v>
      </c>
      <c r="F146" s="49" t="s">
        <v>2140</v>
      </c>
      <c r="G146" s="58" t="s">
        <v>2538</v>
      </c>
      <c r="H146" s="927" t="s">
        <v>25</v>
      </c>
      <c r="I146" s="927" t="s">
        <v>2138</v>
      </c>
      <c r="J146" s="927" t="s">
        <v>2148</v>
      </c>
      <c r="K146" s="921"/>
      <c r="L146" s="927" t="s">
        <v>195</v>
      </c>
      <c r="M146" s="948" t="s">
        <v>5913</v>
      </c>
      <c r="N146" s="937"/>
      <c r="O146" s="938" t="s">
        <v>2140</v>
      </c>
      <c r="P146" s="938" t="s">
        <v>2140</v>
      </c>
      <c r="Q146" s="938" t="s">
        <v>2140</v>
      </c>
      <c r="R146" s="938" t="s">
        <v>2199</v>
      </c>
    </row>
    <row r="147" spans="1:18" s="8" customFormat="1" ht="22.35" customHeight="1">
      <c r="A147" s="916"/>
      <c r="B147" s="918" t="e">
        <v>#N/A</v>
      </c>
      <c r="C147" s="925" t="e">
        <v>#N/A</v>
      </c>
      <c r="D147" s="923" t="e">
        <v>#N/A</v>
      </c>
      <c r="E147" s="929" t="e">
        <v>#N/A</v>
      </c>
      <c r="F147" s="49" t="s">
        <v>2179</v>
      </c>
      <c r="G147" s="58" t="s">
        <v>2539</v>
      </c>
      <c r="H147" s="929" t="e">
        <v>#N/A</v>
      </c>
      <c r="I147" s="929" t="e">
        <v>#N/A</v>
      </c>
      <c r="J147" s="929" t="e">
        <v>#N/A</v>
      </c>
      <c r="K147" s="923"/>
      <c r="L147" s="929" t="e">
        <v>#N/A</v>
      </c>
      <c r="M147" s="948" t="e">
        <v>#N/A</v>
      </c>
      <c r="N147" s="937"/>
      <c r="O147" s="938"/>
      <c r="P147" s="938"/>
      <c r="Q147" s="938"/>
      <c r="R147" s="938"/>
    </row>
    <row r="148" spans="1:18" s="8" customFormat="1" ht="10.199999999999999">
      <c r="A148" s="915" t="s">
        <v>293</v>
      </c>
      <c r="B148" s="918" t="s">
        <v>294</v>
      </c>
      <c r="C148" s="924" t="s">
        <v>2540</v>
      </c>
      <c r="D148" s="921" t="s">
        <v>296</v>
      </c>
      <c r="E148" s="927" t="s">
        <v>1213</v>
      </c>
      <c r="F148" s="17">
        <v>10</v>
      </c>
      <c r="G148" s="16" t="s">
        <v>2541</v>
      </c>
      <c r="H148" s="927" t="s">
        <v>25</v>
      </c>
      <c r="I148" s="927" t="s">
        <v>2138</v>
      </c>
      <c r="J148" s="927" t="s">
        <v>2148</v>
      </c>
      <c r="K148" s="921" t="s">
        <v>2542</v>
      </c>
      <c r="L148" s="927" t="s">
        <v>195</v>
      </c>
      <c r="M148" s="935" t="s">
        <v>5914</v>
      </c>
      <c r="N148" s="937"/>
      <c r="O148" s="938" t="s">
        <v>2140</v>
      </c>
      <c r="P148" s="938" t="s">
        <v>2140</v>
      </c>
      <c r="Q148" s="938" t="s">
        <v>2140</v>
      </c>
      <c r="R148" s="938" t="s">
        <v>32</v>
      </c>
    </row>
    <row r="149" spans="1:18" s="8" customFormat="1" ht="12.75" customHeight="1">
      <c r="A149" s="917"/>
      <c r="B149" s="918" t="e">
        <v>#N/A</v>
      </c>
      <c r="C149" s="933" t="e">
        <v>#N/A</v>
      </c>
      <c r="D149" s="922" t="e">
        <v>#N/A</v>
      </c>
      <c r="E149" s="928" t="e">
        <v>#N/A</v>
      </c>
      <c r="F149" s="17">
        <v>20</v>
      </c>
      <c r="G149" s="16" t="s">
        <v>2543</v>
      </c>
      <c r="H149" s="928" t="e">
        <v>#N/A</v>
      </c>
      <c r="I149" s="928" t="e">
        <v>#N/A</v>
      </c>
      <c r="J149" s="928" t="e">
        <v>#N/A</v>
      </c>
      <c r="K149" s="922" t="e">
        <v>#N/A</v>
      </c>
      <c r="L149" s="928" t="e">
        <v>#N/A</v>
      </c>
      <c r="M149" s="935" t="e">
        <v>#N/A</v>
      </c>
      <c r="N149" s="937"/>
      <c r="O149" s="938"/>
      <c r="P149" s="938"/>
      <c r="Q149" s="938"/>
      <c r="R149" s="938"/>
    </row>
    <row r="150" spans="1:18" s="8" customFormat="1" ht="12.75" customHeight="1">
      <c r="A150" s="917" t="e">
        <v>#N/A</v>
      </c>
      <c r="B150" s="918" t="e">
        <v>#N/A</v>
      </c>
      <c r="C150" s="933" t="e">
        <v>#N/A</v>
      </c>
      <c r="D150" s="922" t="e">
        <v>#N/A</v>
      </c>
      <c r="E150" s="928" t="e">
        <v>#N/A</v>
      </c>
      <c r="F150" s="49">
        <v>21</v>
      </c>
      <c r="G150" s="58" t="s">
        <v>2544</v>
      </c>
      <c r="H150" s="928" t="e">
        <v>#N/A</v>
      </c>
      <c r="I150" s="928" t="e">
        <v>#N/A</v>
      </c>
      <c r="J150" s="928" t="e">
        <v>#N/A</v>
      </c>
      <c r="K150" s="922" t="e">
        <v>#N/A</v>
      </c>
      <c r="L150" s="928" t="e">
        <v>#N/A</v>
      </c>
      <c r="M150" s="935" t="e">
        <v>#N/A</v>
      </c>
      <c r="N150" s="937"/>
      <c r="O150" s="938"/>
      <c r="P150" s="938"/>
      <c r="Q150" s="938"/>
      <c r="R150" s="938"/>
    </row>
    <row r="151" spans="1:18" s="8" customFormat="1" ht="10.199999999999999">
      <c r="A151" s="917"/>
      <c r="B151" s="918" t="e">
        <v>#N/A</v>
      </c>
      <c r="C151" s="933" t="e">
        <v>#N/A</v>
      </c>
      <c r="D151" s="922" t="e">
        <v>#N/A</v>
      </c>
      <c r="E151" s="928" t="e">
        <v>#N/A</v>
      </c>
      <c r="F151" s="49">
        <v>22</v>
      </c>
      <c r="G151" s="58" t="s">
        <v>2545</v>
      </c>
      <c r="H151" s="928" t="e">
        <v>#N/A</v>
      </c>
      <c r="I151" s="928" t="e">
        <v>#N/A</v>
      </c>
      <c r="J151" s="928" t="e">
        <v>#N/A</v>
      </c>
      <c r="K151" s="922" t="e">
        <v>#N/A</v>
      </c>
      <c r="L151" s="928" t="e">
        <v>#N/A</v>
      </c>
      <c r="M151" s="935" t="e">
        <v>#N/A</v>
      </c>
      <c r="N151" s="937"/>
      <c r="O151" s="938"/>
      <c r="P151" s="938"/>
      <c r="Q151" s="938"/>
      <c r="R151" s="938"/>
    </row>
    <row r="152" spans="1:18" s="8" customFormat="1" ht="12.75" customHeight="1">
      <c r="A152" s="917" t="e">
        <v>#N/A</v>
      </c>
      <c r="B152" s="918" t="e">
        <v>#N/A</v>
      </c>
      <c r="C152" s="933" t="e">
        <v>#N/A</v>
      </c>
      <c r="D152" s="922" t="e">
        <v>#N/A</v>
      </c>
      <c r="E152" s="928" t="e">
        <v>#N/A</v>
      </c>
      <c r="F152" s="17">
        <v>30</v>
      </c>
      <c r="G152" s="16" t="s">
        <v>2546</v>
      </c>
      <c r="H152" s="928" t="e">
        <v>#N/A</v>
      </c>
      <c r="I152" s="928" t="e">
        <v>#N/A</v>
      </c>
      <c r="J152" s="928" t="e">
        <v>#N/A</v>
      </c>
      <c r="K152" s="922" t="e">
        <v>#N/A</v>
      </c>
      <c r="L152" s="928" t="e">
        <v>#N/A</v>
      </c>
      <c r="M152" s="935" t="e">
        <v>#N/A</v>
      </c>
      <c r="N152" s="937"/>
      <c r="O152" s="938"/>
      <c r="P152" s="938"/>
      <c r="Q152" s="938"/>
      <c r="R152" s="938"/>
    </row>
    <row r="153" spans="1:18" s="8" customFormat="1" ht="12.75" customHeight="1">
      <c r="A153" s="917"/>
      <c r="B153" s="918" t="e">
        <v>#N/A</v>
      </c>
      <c r="C153" s="933" t="e">
        <v>#N/A</v>
      </c>
      <c r="D153" s="922" t="e">
        <v>#N/A</v>
      </c>
      <c r="E153" s="928" t="e">
        <v>#N/A</v>
      </c>
      <c r="F153" s="17">
        <v>40</v>
      </c>
      <c r="G153" s="16" t="s">
        <v>2547</v>
      </c>
      <c r="H153" s="928" t="e">
        <v>#N/A</v>
      </c>
      <c r="I153" s="928" t="e">
        <v>#N/A</v>
      </c>
      <c r="J153" s="928" t="e">
        <v>#N/A</v>
      </c>
      <c r="K153" s="922" t="e">
        <v>#N/A</v>
      </c>
      <c r="L153" s="928" t="e">
        <v>#N/A</v>
      </c>
      <c r="M153" s="935" t="e">
        <v>#N/A</v>
      </c>
      <c r="N153" s="937"/>
      <c r="O153" s="938"/>
      <c r="P153" s="938"/>
      <c r="Q153" s="938"/>
      <c r="R153" s="938"/>
    </row>
    <row r="154" spans="1:18" s="8" customFormat="1" ht="12.75" customHeight="1">
      <c r="A154" s="917" t="e">
        <v>#N/A</v>
      </c>
      <c r="B154" s="918" t="e">
        <v>#N/A</v>
      </c>
      <c r="C154" s="933" t="e">
        <v>#N/A</v>
      </c>
      <c r="D154" s="922" t="e">
        <v>#N/A</v>
      </c>
      <c r="E154" s="928" t="e">
        <v>#N/A</v>
      </c>
      <c r="F154" s="49">
        <v>41</v>
      </c>
      <c r="G154" s="58" t="s">
        <v>2548</v>
      </c>
      <c r="H154" s="928" t="e">
        <v>#N/A</v>
      </c>
      <c r="I154" s="928" t="e">
        <v>#N/A</v>
      </c>
      <c r="J154" s="928" t="e">
        <v>#N/A</v>
      </c>
      <c r="K154" s="922" t="e">
        <v>#N/A</v>
      </c>
      <c r="L154" s="928" t="e">
        <v>#N/A</v>
      </c>
      <c r="M154" s="935" t="e">
        <v>#N/A</v>
      </c>
      <c r="N154" s="937"/>
      <c r="O154" s="938"/>
      <c r="P154" s="938"/>
      <c r="Q154" s="938"/>
      <c r="R154" s="938"/>
    </row>
    <row r="155" spans="1:18" s="8" customFormat="1" ht="12.75" customHeight="1">
      <c r="A155" s="917"/>
      <c r="B155" s="918" t="e">
        <v>#N/A</v>
      </c>
      <c r="C155" s="933" t="e">
        <v>#N/A</v>
      </c>
      <c r="D155" s="922" t="e">
        <v>#N/A</v>
      </c>
      <c r="E155" s="928" t="e">
        <v>#N/A</v>
      </c>
      <c r="F155" s="49">
        <v>42</v>
      </c>
      <c r="G155" s="58" t="s">
        <v>2549</v>
      </c>
      <c r="H155" s="928" t="e">
        <v>#N/A</v>
      </c>
      <c r="I155" s="928" t="e">
        <v>#N/A</v>
      </c>
      <c r="J155" s="928" t="e">
        <v>#N/A</v>
      </c>
      <c r="K155" s="922" t="e">
        <v>#N/A</v>
      </c>
      <c r="L155" s="928" t="e">
        <v>#N/A</v>
      </c>
      <c r="M155" s="935" t="e">
        <v>#N/A</v>
      </c>
      <c r="N155" s="937"/>
      <c r="O155" s="938"/>
      <c r="P155" s="938"/>
      <c r="Q155" s="938"/>
      <c r="R155" s="938"/>
    </row>
    <row r="156" spans="1:18" s="8" customFormat="1" ht="12.75" customHeight="1">
      <c r="A156" s="917" t="e">
        <v>#N/A</v>
      </c>
      <c r="B156" s="918" t="e">
        <v>#N/A</v>
      </c>
      <c r="C156" s="933" t="e">
        <v>#N/A</v>
      </c>
      <c r="D156" s="922" t="e">
        <v>#N/A</v>
      </c>
      <c r="E156" s="928" t="e">
        <v>#N/A</v>
      </c>
      <c r="F156" s="17">
        <v>50</v>
      </c>
      <c r="G156" s="16" t="s">
        <v>2500</v>
      </c>
      <c r="H156" s="928" t="e">
        <v>#N/A</v>
      </c>
      <c r="I156" s="928" t="e">
        <v>#N/A</v>
      </c>
      <c r="J156" s="928" t="e">
        <v>#N/A</v>
      </c>
      <c r="K156" s="922" t="e">
        <v>#N/A</v>
      </c>
      <c r="L156" s="928" t="e">
        <v>#N/A</v>
      </c>
      <c r="M156" s="935" t="e">
        <v>#N/A</v>
      </c>
      <c r="N156" s="937"/>
      <c r="O156" s="938"/>
      <c r="P156" s="938"/>
      <c r="Q156" s="938"/>
      <c r="R156" s="938"/>
    </row>
    <row r="157" spans="1:18" s="8" customFormat="1" ht="20.399999999999999">
      <c r="A157" s="916"/>
      <c r="B157" s="918" t="e">
        <v>#N/A</v>
      </c>
      <c r="C157" s="925" t="e">
        <v>#N/A</v>
      </c>
      <c r="D157" s="923" t="e">
        <v>#N/A</v>
      </c>
      <c r="E157" s="929" t="e">
        <v>#N/A</v>
      </c>
      <c r="F157" s="49">
        <v>99</v>
      </c>
      <c r="G157" s="58" t="s">
        <v>2550</v>
      </c>
      <c r="H157" s="929" t="e">
        <v>#N/A</v>
      </c>
      <c r="I157" s="929" t="e">
        <v>#N/A</v>
      </c>
      <c r="J157" s="929" t="e">
        <v>#N/A</v>
      </c>
      <c r="K157" s="923" t="e">
        <v>#N/A</v>
      </c>
      <c r="L157" s="929" t="e">
        <v>#N/A</v>
      </c>
      <c r="M157" s="935" t="e">
        <v>#N/A</v>
      </c>
      <c r="N157" s="937"/>
      <c r="O157" s="938"/>
      <c r="P157" s="938"/>
      <c r="Q157" s="938"/>
      <c r="R157" s="938"/>
    </row>
    <row r="158" spans="1:18" s="8" customFormat="1" ht="148.35" customHeight="1">
      <c r="A158" s="523" t="s">
        <v>2551</v>
      </c>
      <c r="B158" s="65" t="s">
        <v>2552</v>
      </c>
      <c r="C158" s="531" t="s">
        <v>2553</v>
      </c>
      <c r="D158" s="58" t="s">
        <v>2554</v>
      </c>
      <c r="E158" s="49" t="s">
        <v>2154</v>
      </c>
      <c r="F158" s="58"/>
      <c r="G158" s="58"/>
      <c r="H158" s="49" t="s">
        <v>25</v>
      </c>
      <c r="I158" s="49" t="s">
        <v>2138</v>
      </c>
      <c r="J158" s="49" t="s">
        <v>25</v>
      </c>
      <c r="K158" s="58" t="s">
        <v>2555</v>
      </c>
      <c r="L158" s="39" t="s">
        <v>195</v>
      </c>
      <c r="M158" s="64" t="s">
        <v>5915</v>
      </c>
      <c r="N158" s="78"/>
      <c r="O158" s="108" t="s">
        <v>2140</v>
      </c>
      <c r="P158" s="108" t="s">
        <v>2140</v>
      </c>
      <c r="Q158" s="108" t="s">
        <v>2140</v>
      </c>
      <c r="R158" s="108" t="s">
        <v>2556</v>
      </c>
    </row>
    <row r="159" spans="1:18" s="8" customFormat="1" ht="10.199999999999999">
      <c r="A159" s="915" t="s">
        <v>2557</v>
      </c>
      <c r="B159" s="918" t="s">
        <v>2558</v>
      </c>
      <c r="C159" s="924" t="s">
        <v>2559</v>
      </c>
      <c r="D159" s="921" t="s">
        <v>2560</v>
      </c>
      <c r="E159" s="927" t="s">
        <v>1213</v>
      </c>
      <c r="F159" s="17">
        <v>10</v>
      </c>
      <c r="G159" s="16" t="s">
        <v>2541</v>
      </c>
      <c r="H159" s="927" t="s">
        <v>25</v>
      </c>
      <c r="I159" s="927" t="s">
        <v>2138</v>
      </c>
      <c r="J159" s="927" t="s">
        <v>2148</v>
      </c>
      <c r="K159" s="921" t="s">
        <v>2561</v>
      </c>
      <c r="L159" s="927" t="s">
        <v>195</v>
      </c>
      <c r="M159" s="935" t="s">
        <v>5916</v>
      </c>
      <c r="N159" s="937"/>
      <c r="O159" s="938" t="s">
        <v>2140</v>
      </c>
      <c r="P159" s="938" t="s">
        <v>2140</v>
      </c>
      <c r="Q159" s="938" t="s">
        <v>2140</v>
      </c>
      <c r="R159" s="938" t="s">
        <v>2199</v>
      </c>
    </row>
    <row r="160" spans="1:18" s="8" customFormat="1" ht="12.75" customHeight="1">
      <c r="A160" s="917" t="e">
        <v>#N/A</v>
      </c>
      <c r="B160" s="918" t="e">
        <v>#N/A</v>
      </c>
      <c r="C160" s="933" t="e">
        <v>#N/A</v>
      </c>
      <c r="D160" s="922" t="e">
        <v>#N/A</v>
      </c>
      <c r="E160" s="928" t="e">
        <v>#N/A</v>
      </c>
      <c r="F160" s="17">
        <v>20</v>
      </c>
      <c r="G160" s="16" t="s">
        <v>2543</v>
      </c>
      <c r="H160" s="928" t="e">
        <v>#N/A</v>
      </c>
      <c r="I160" s="928" t="e">
        <v>#N/A</v>
      </c>
      <c r="J160" s="928" t="e">
        <v>#N/A</v>
      </c>
      <c r="K160" s="922" t="e">
        <v>#N/A</v>
      </c>
      <c r="L160" s="928" t="e">
        <v>#N/A</v>
      </c>
      <c r="M160" s="935" t="e">
        <v>#N/A</v>
      </c>
      <c r="N160" s="937"/>
      <c r="O160" s="938"/>
      <c r="P160" s="938"/>
      <c r="Q160" s="938"/>
      <c r="R160" s="938"/>
    </row>
    <row r="161" spans="1:18" s="8" customFormat="1" ht="12.75" customHeight="1">
      <c r="A161" s="917" t="e">
        <v>#N/A</v>
      </c>
      <c r="B161" s="918" t="e">
        <v>#N/A</v>
      </c>
      <c r="C161" s="933" t="e">
        <v>#N/A</v>
      </c>
      <c r="D161" s="922" t="e">
        <v>#N/A</v>
      </c>
      <c r="E161" s="928" t="e">
        <v>#N/A</v>
      </c>
      <c r="F161" s="49">
        <v>21</v>
      </c>
      <c r="G161" s="58" t="s">
        <v>2544</v>
      </c>
      <c r="H161" s="928" t="e">
        <v>#N/A</v>
      </c>
      <c r="I161" s="928" t="e">
        <v>#N/A</v>
      </c>
      <c r="J161" s="928" t="e">
        <v>#N/A</v>
      </c>
      <c r="K161" s="922" t="e">
        <v>#N/A</v>
      </c>
      <c r="L161" s="928" t="e">
        <v>#N/A</v>
      </c>
      <c r="M161" s="935" t="e">
        <v>#N/A</v>
      </c>
      <c r="N161" s="937"/>
      <c r="O161" s="938"/>
      <c r="P161" s="938"/>
      <c r="Q161" s="938"/>
      <c r="R161" s="938"/>
    </row>
    <row r="162" spans="1:18" s="8" customFormat="1" ht="10.199999999999999">
      <c r="A162" s="917" t="e">
        <v>#N/A</v>
      </c>
      <c r="B162" s="918" t="e">
        <v>#N/A</v>
      </c>
      <c r="C162" s="933" t="e">
        <v>#N/A</v>
      </c>
      <c r="D162" s="922" t="e">
        <v>#N/A</v>
      </c>
      <c r="E162" s="928" t="e">
        <v>#N/A</v>
      </c>
      <c r="F162" s="49">
        <v>22</v>
      </c>
      <c r="G162" s="58" t="s">
        <v>2545</v>
      </c>
      <c r="H162" s="928" t="e">
        <v>#N/A</v>
      </c>
      <c r="I162" s="928" t="e">
        <v>#N/A</v>
      </c>
      <c r="J162" s="928" t="e">
        <v>#N/A</v>
      </c>
      <c r="K162" s="922" t="e">
        <v>#N/A</v>
      </c>
      <c r="L162" s="928" t="e">
        <v>#N/A</v>
      </c>
      <c r="M162" s="935" t="e">
        <v>#N/A</v>
      </c>
      <c r="N162" s="937"/>
      <c r="O162" s="938"/>
      <c r="P162" s="938"/>
      <c r="Q162" s="938"/>
      <c r="R162" s="938"/>
    </row>
    <row r="163" spans="1:18" s="8" customFormat="1" ht="12.75" customHeight="1">
      <c r="A163" s="917" t="e">
        <v>#N/A</v>
      </c>
      <c r="B163" s="918" t="e">
        <v>#N/A</v>
      </c>
      <c r="C163" s="933" t="e">
        <v>#N/A</v>
      </c>
      <c r="D163" s="922" t="e">
        <v>#N/A</v>
      </c>
      <c r="E163" s="928" t="e">
        <v>#N/A</v>
      </c>
      <c r="F163" s="17">
        <v>30</v>
      </c>
      <c r="G163" s="16" t="s">
        <v>2546</v>
      </c>
      <c r="H163" s="928" t="e">
        <v>#N/A</v>
      </c>
      <c r="I163" s="928" t="e">
        <v>#N/A</v>
      </c>
      <c r="J163" s="928" t="e">
        <v>#N/A</v>
      </c>
      <c r="K163" s="922" t="e">
        <v>#N/A</v>
      </c>
      <c r="L163" s="928" t="e">
        <v>#N/A</v>
      </c>
      <c r="M163" s="935" t="e">
        <v>#N/A</v>
      </c>
      <c r="N163" s="937"/>
      <c r="O163" s="938"/>
      <c r="P163" s="938"/>
      <c r="Q163" s="938"/>
      <c r="R163" s="938"/>
    </row>
    <row r="164" spans="1:18" s="8" customFormat="1" ht="12.75" customHeight="1">
      <c r="A164" s="917" t="e">
        <v>#N/A</v>
      </c>
      <c r="B164" s="918" t="e">
        <v>#N/A</v>
      </c>
      <c r="C164" s="933" t="e">
        <v>#N/A</v>
      </c>
      <c r="D164" s="922" t="e">
        <v>#N/A</v>
      </c>
      <c r="E164" s="928" t="e">
        <v>#N/A</v>
      </c>
      <c r="F164" s="17">
        <v>40</v>
      </c>
      <c r="G164" s="16" t="s">
        <v>2547</v>
      </c>
      <c r="H164" s="928" t="e">
        <v>#N/A</v>
      </c>
      <c r="I164" s="928" t="e">
        <v>#N/A</v>
      </c>
      <c r="J164" s="928" t="e">
        <v>#N/A</v>
      </c>
      <c r="K164" s="922" t="e">
        <v>#N/A</v>
      </c>
      <c r="L164" s="928" t="e">
        <v>#N/A</v>
      </c>
      <c r="M164" s="935" t="e">
        <v>#N/A</v>
      </c>
      <c r="N164" s="937"/>
      <c r="O164" s="938"/>
      <c r="P164" s="938"/>
      <c r="Q164" s="938"/>
      <c r="R164" s="938"/>
    </row>
    <row r="165" spans="1:18" s="8" customFormat="1" ht="12.75" customHeight="1">
      <c r="A165" s="917" t="e">
        <v>#N/A</v>
      </c>
      <c r="B165" s="918" t="e">
        <v>#N/A</v>
      </c>
      <c r="C165" s="933" t="e">
        <v>#N/A</v>
      </c>
      <c r="D165" s="922" t="e">
        <v>#N/A</v>
      </c>
      <c r="E165" s="928" t="e">
        <v>#N/A</v>
      </c>
      <c r="F165" s="49">
        <v>41</v>
      </c>
      <c r="G165" s="58" t="s">
        <v>2548</v>
      </c>
      <c r="H165" s="928" t="e">
        <v>#N/A</v>
      </c>
      <c r="I165" s="928" t="e">
        <v>#N/A</v>
      </c>
      <c r="J165" s="928" t="e">
        <v>#N/A</v>
      </c>
      <c r="K165" s="922" t="e">
        <v>#N/A</v>
      </c>
      <c r="L165" s="928" t="e">
        <v>#N/A</v>
      </c>
      <c r="M165" s="935" t="e">
        <v>#N/A</v>
      </c>
      <c r="N165" s="937"/>
      <c r="O165" s="938"/>
      <c r="P165" s="938"/>
      <c r="Q165" s="938"/>
      <c r="R165" s="938"/>
    </row>
    <row r="166" spans="1:18" s="8" customFormat="1" ht="12.75" customHeight="1">
      <c r="A166" s="917" t="e">
        <v>#N/A</v>
      </c>
      <c r="B166" s="918" t="e">
        <v>#N/A</v>
      </c>
      <c r="C166" s="933" t="e">
        <v>#N/A</v>
      </c>
      <c r="D166" s="922" t="e">
        <v>#N/A</v>
      </c>
      <c r="E166" s="928" t="e">
        <v>#N/A</v>
      </c>
      <c r="F166" s="49">
        <v>42</v>
      </c>
      <c r="G166" s="58" t="s">
        <v>2549</v>
      </c>
      <c r="H166" s="928" t="e">
        <v>#N/A</v>
      </c>
      <c r="I166" s="928" t="e">
        <v>#N/A</v>
      </c>
      <c r="J166" s="928" t="e">
        <v>#N/A</v>
      </c>
      <c r="K166" s="922" t="e">
        <v>#N/A</v>
      </c>
      <c r="L166" s="928" t="e">
        <v>#N/A</v>
      </c>
      <c r="M166" s="935" t="e">
        <v>#N/A</v>
      </c>
      <c r="N166" s="937"/>
      <c r="O166" s="938"/>
      <c r="P166" s="938"/>
      <c r="Q166" s="938"/>
      <c r="R166" s="938"/>
    </row>
    <row r="167" spans="1:18" s="8" customFormat="1" ht="12.75" customHeight="1">
      <c r="A167" s="917" t="e">
        <v>#N/A</v>
      </c>
      <c r="B167" s="918" t="e">
        <v>#N/A</v>
      </c>
      <c r="C167" s="925" t="e">
        <v>#N/A</v>
      </c>
      <c r="D167" s="922" t="e">
        <v>#N/A</v>
      </c>
      <c r="E167" s="928" t="e">
        <v>#N/A</v>
      </c>
      <c r="F167" s="17">
        <v>50</v>
      </c>
      <c r="G167" s="65" t="s">
        <v>2500</v>
      </c>
      <c r="H167" s="928" t="e">
        <v>#N/A</v>
      </c>
      <c r="I167" s="928" t="e">
        <v>#N/A</v>
      </c>
      <c r="J167" s="928" t="e">
        <v>#N/A</v>
      </c>
      <c r="K167" s="923" t="e">
        <v>#N/A</v>
      </c>
      <c r="L167" s="929" t="e">
        <v>#N/A</v>
      </c>
      <c r="M167" s="935" t="e">
        <v>#N/A</v>
      </c>
      <c r="N167" s="937"/>
      <c r="O167" s="938"/>
      <c r="P167" s="938"/>
      <c r="Q167" s="938"/>
      <c r="R167" s="938"/>
    </row>
    <row r="168" spans="1:18" ht="18" customHeight="1">
      <c r="A168" s="915" t="s">
        <v>297</v>
      </c>
      <c r="B168" s="918" t="s">
        <v>298</v>
      </c>
      <c r="C168" s="924" t="s">
        <v>2562</v>
      </c>
      <c r="D168" s="921" t="s">
        <v>6826</v>
      </c>
      <c r="E168" s="927" t="s">
        <v>1213</v>
      </c>
      <c r="F168" s="49" t="s">
        <v>2339</v>
      </c>
      <c r="G168" s="42" t="s">
        <v>2564</v>
      </c>
      <c r="H168" s="927" t="s">
        <v>25</v>
      </c>
      <c r="I168" s="927" t="s">
        <v>2138</v>
      </c>
      <c r="J168" s="927" t="s">
        <v>2148</v>
      </c>
      <c r="K168" s="939" t="s">
        <v>2565</v>
      </c>
      <c r="L168" s="927" t="s">
        <v>195</v>
      </c>
      <c r="M168" s="935" t="s">
        <v>5917</v>
      </c>
      <c r="N168" s="937"/>
      <c r="O168" s="938" t="s">
        <v>2140</v>
      </c>
      <c r="P168" s="938" t="s">
        <v>2140</v>
      </c>
      <c r="Q168" s="938" t="s">
        <v>2140</v>
      </c>
      <c r="R168" s="938" t="s">
        <v>32</v>
      </c>
    </row>
    <row r="169" spans="1:18">
      <c r="A169" s="917" t="e">
        <v>#N/A</v>
      </c>
      <c r="B169" s="918" t="e">
        <v>#N/A</v>
      </c>
      <c r="C169" s="933" t="e">
        <v>#N/A</v>
      </c>
      <c r="D169" s="922" t="e">
        <v>#N/A</v>
      </c>
      <c r="E169" s="928" t="e">
        <v>#N/A</v>
      </c>
      <c r="F169" s="49" t="s">
        <v>2342</v>
      </c>
      <c r="G169" s="9" t="s">
        <v>2566</v>
      </c>
      <c r="H169" s="928" t="e">
        <v>#N/A</v>
      </c>
      <c r="I169" s="928" t="e">
        <v>#N/A</v>
      </c>
      <c r="J169" s="928" t="e">
        <v>#N/A</v>
      </c>
      <c r="K169" s="940" t="e">
        <v>#N/A</v>
      </c>
      <c r="L169" s="928" t="e">
        <v>#N/A</v>
      </c>
      <c r="M169" s="935" t="e">
        <v>#N/A</v>
      </c>
      <c r="N169" s="937"/>
      <c r="O169" s="938"/>
      <c r="P169" s="938"/>
      <c r="Q169" s="938"/>
      <c r="R169" s="938"/>
    </row>
    <row r="170" spans="1:18">
      <c r="A170" s="917" t="e">
        <v>#N/A</v>
      </c>
      <c r="B170" s="918" t="e">
        <v>#N/A</v>
      </c>
      <c r="C170" s="933" t="e">
        <v>#N/A</v>
      </c>
      <c r="D170" s="922" t="e">
        <v>#N/A</v>
      </c>
      <c r="E170" s="928" t="e">
        <v>#N/A</v>
      </c>
      <c r="F170" s="49" t="s">
        <v>2344</v>
      </c>
      <c r="G170" s="9" t="s">
        <v>2567</v>
      </c>
      <c r="H170" s="928" t="e">
        <v>#N/A</v>
      </c>
      <c r="I170" s="928" t="e">
        <v>#N/A</v>
      </c>
      <c r="J170" s="928" t="e">
        <v>#N/A</v>
      </c>
      <c r="K170" s="940" t="e">
        <v>#N/A</v>
      </c>
      <c r="L170" s="928" t="e">
        <v>#N/A</v>
      </c>
      <c r="M170" s="935" t="e">
        <v>#N/A</v>
      </c>
      <c r="N170" s="937"/>
      <c r="O170" s="938"/>
      <c r="P170" s="938"/>
      <c r="Q170" s="938"/>
      <c r="R170" s="938"/>
    </row>
    <row r="171" spans="1:18">
      <c r="A171" s="917" t="e">
        <v>#N/A</v>
      </c>
      <c r="B171" s="918" t="e">
        <v>#N/A</v>
      </c>
      <c r="C171" s="933" t="e">
        <v>#N/A</v>
      </c>
      <c r="D171" s="922" t="e">
        <v>#N/A</v>
      </c>
      <c r="E171" s="928" t="e">
        <v>#N/A</v>
      </c>
      <c r="F171" s="49" t="s">
        <v>2346</v>
      </c>
      <c r="G171" s="9" t="s">
        <v>2568</v>
      </c>
      <c r="H171" s="928" t="e">
        <v>#N/A</v>
      </c>
      <c r="I171" s="928" t="e">
        <v>#N/A</v>
      </c>
      <c r="J171" s="928" t="e">
        <v>#N/A</v>
      </c>
      <c r="K171" s="940" t="e">
        <v>#N/A</v>
      </c>
      <c r="L171" s="928" t="e">
        <v>#N/A</v>
      </c>
      <c r="M171" s="935" t="e">
        <v>#N/A</v>
      </c>
      <c r="N171" s="937"/>
      <c r="O171" s="938"/>
      <c r="P171" s="938"/>
      <c r="Q171" s="938"/>
      <c r="R171" s="938"/>
    </row>
    <row r="172" spans="1:18">
      <c r="A172" s="917" t="e">
        <v>#N/A</v>
      </c>
      <c r="B172" s="918" t="e">
        <v>#N/A</v>
      </c>
      <c r="C172" s="933" t="e">
        <v>#N/A</v>
      </c>
      <c r="D172" s="922" t="e">
        <v>#N/A</v>
      </c>
      <c r="E172" s="928" t="e">
        <v>#N/A</v>
      </c>
      <c r="F172" s="44" t="s">
        <v>2348</v>
      </c>
      <c r="G172" s="9" t="s">
        <v>2569</v>
      </c>
      <c r="H172" s="928" t="e">
        <v>#N/A</v>
      </c>
      <c r="I172" s="928" t="e">
        <v>#N/A</v>
      </c>
      <c r="J172" s="928" t="e">
        <v>#N/A</v>
      </c>
      <c r="K172" s="940" t="e">
        <v>#N/A</v>
      </c>
      <c r="L172" s="928" t="e">
        <v>#N/A</v>
      </c>
      <c r="M172" s="935" t="e">
        <v>#N/A</v>
      </c>
      <c r="N172" s="937"/>
      <c r="O172" s="938"/>
      <c r="P172" s="938"/>
      <c r="Q172" s="938"/>
      <c r="R172" s="938"/>
    </row>
    <row r="173" spans="1:18">
      <c r="A173" s="917" t="e">
        <v>#N/A</v>
      </c>
      <c r="B173" s="918" t="e">
        <v>#N/A</v>
      </c>
      <c r="C173" s="933" t="e">
        <v>#N/A</v>
      </c>
      <c r="D173" s="922" t="e">
        <v>#N/A</v>
      </c>
      <c r="E173" s="928" t="e">
        <v>#N/A</v>
      </c>
      <c r="F173" s="49" t="s">
        <v>2350</v>
      </c>
      <c r="G173" s="9" t="s">
        <v>2570</v>
      </c>
      <c r="H173" s="928" t="e">
        <v>#N/A</v>
      </c>
      <c r="I173" s="928" t="e">
        <v>#N/A</v>
      </c>
      <c r="J173" s="928" t="e">
        <v>#N/A</v>
      </c>
      <c r="K173" s="940" t="e">
        <v>#N/A</v>
      </c>
      <c r="L173" s="928" t="e">
        <v>#N/A</v>
      </c>
      <c r="M173" s="935" t="e">
        <v>#N/A</v>
      </c>
      <c r="N173" s="937"/>
      <c r="O173" s="938"/>
      <c r="P173" s="938"/>
      <c r="Q173" s="938"/>
      <c r="R173" s="938"/>
    </row>
    <row r="174" spans="1:18">
      <c r="A174" s="917" t="e">
        <v>#N/A</v>
      </c>
      <c r="B174" s="918" t="e">
        <v>#N/A</v>
      </c>
      <c r="C174" s="933" t="e">
        <v>#N/A</v>
      </c>
      <c r="D174" s="922" t="e">
        <v>#N/A</v>
      </c>
      <c r="E174" s="928" t="e">
        <v>#N/A</v>
      </c>
      <c r="F174" s="49" t="s">
        <v>2352</v>
      </c>
      <c r="G174" s="9" t="s">
        <v>2571</v>
      </c>
      <c r="H174" s="928" t="e">
        <v>#N/A</v>
      </c>
      <c r="I174" s="928" t="e">
        <v>#N/A</v>
      </c>
      <c r="J174" s="928" t="e">
        <v>#N/A</v>
      </c>
      <c r="K174" s="940" t="e">
        <v>#N/A</v>
      </c>
      <c r="L174" s="928" t="e">
        <v>#N/A</v>
      </c>
      <c r="M174" s="935" t="e">
        <v>#N/A</v>
      </c>
      <c r="N174" s="937"/>
      <c r="O174" s="938"/>
      <c r="P174" s="938"/>
      <c r="Q174" s="938"/>
      <c r="R174" s="938"/>
    </row>
    <row r="175" spans="1:18">
      <c r="A175" s="917" t="e">
        <v>#N/A</v>
      </c>
      <c r="B175" s="918" t="e">
        <v>#N/A</v>
      </c>
      <c r="C175" s="933" t="e">
        <v>#N/A</v>
      </c>
      <c r="D175" s="922" t="e">
        <v>#N/A</v>
      </c>
      <c r="E175" s="928" t="e">
        <v>#N/A</v>
      </c>
      <c r="F175" s="49">
        <v>98</v>
      </c>
      <c r="G175" s="9" t="s">
        <v>2500</v>
      </c>
      <c r="H175" s="928" t="e">
        <v>#N/A</v>
      </c>
      <c r="I175" s="928" t="e">
        <v>#N/A</v>
      </c>
      <c r="J175" s="928" t="e">
        <v>#N/A</v>
      </c>
      <c r="K175" s="940" t="e">
        <v>#N/A</v>
      </c>
      <c r="L175" s="928" t="e">
        <v>#N/A</v>
      </c>
      <c r="M175" s="935" t="e">
        <v>#N/A</v>
      </c>
      <c r="N175" s="937"/>
      <c r="O175" s="938"/>
      <c r="P175" s="938"/>
      <c r="Q175" s="938"/>
      <c r="R175" s="938"/>
    </row>
    <row r="176" spans="1:18" ht="20.399999999999999">
      <c r="A176" s="917" t="e">
        <v>#N/A</v>
      </c>
      <c r="B176" s="918" t="e">
        <v>#N/A</v>
      </c>
      <c r="C176" s="925" t="e">
        <v>#N/A</v>
      </c>
      <c r="D176" s="922" t="e">
        <v>#N/A</v>
      </c>
      <c r="E176" s="929" t="e">
        <v>#N/A</v>
      </c>
      <c r="F176" s="49" t="s">
        <v>2406</v>
      </c>
      <c r="G176" s="647" t="s">
        <v>2572</v>
      </c>
      <c r="H176" s="928" t="e">
        <v>#N/A</v>
      </c>
      <c r="I176" s="928" t="e">
        <v>#N/A</v>
      </c>
      <c r="J176" s="928" t="e">
        <v>#N/A</v>
      </c>
      <c r="K176" s="941" t="e">
        <v>#N/A</v>
      </c>
      <c r="L176" s="929" t="e">
        <v>#N/A</v>
      </c>
      <c r="M176" s="935" t="e">
        <v>#N/A</v>
      </c>
      <c r="N176" s="937"/>
      <c r="O176" s="938"/>
      <c r="P176" s="938"/>
      <c r="Q176" s="938"/>
      <c r="R176" s="938"/>
    </row>
    <row r="177" spans="1:18" s="8" customFormat="1" ht="182.25" customHeight="1">
      <c r="A177" s="523" t="s">
        <v>1008</v>
      </c>
      <c r="B177" s="65" t="s">
        <v>1009</v>
      </c>
      <c r="C177" s="531" t="s">
        <v>2573</v>
      </c>
      <c r="D177" s="58" t="s">
        <v>2574</v>
      </c>
      <c r="E177" s="49" t="s">
        <v>2336</v>
      </c>
      <c r="F177" s="49"/>
      <c r="G177" s="58"/>
      <c r="H177" s="49" t="s">
        <v>25</v>
      </c>
      <c r="I177" s="49" t="s">
        <v>2138</v>
      </c>
      <c r="J177" s="49" t="s">
        <v>25</v>
      </c>
      <c r="K177" s="58" t="s">
        <v>2575</v>
      </c>
      <c r="L177" s="39" t="s">
        <v>195</v>
      </c>
      <c r="M177" s="64" t="s">
        <v>5918</v>
      </c>
      <c r="N177" s="78"/>
      <c r="O177" s="108" t="s">
        <v>2140</v>
      </c>
      <c r="P177" s="108" t="s">
        <v>2140</v>
      </c>
      <c r="Q177" s="108" t="s">
        <v>2140</v>
      </c>
      <c r="R177" s="108" t="s">
        <v>42</v>
      </c>
    </row>
    <row r="178" spans="1:18" s="8" customFormat="1" ht="19.350000000000001" customHeight="1">
      <c r="A178" s="915" t="s">
        <v>301</v>
      </c>
      <c r="B178" s="918" t="s">
        <v>302</v>
      </c>
      <c r="C178" s="924" t="s">
        <v>2576</v>
      </c>
      <c r="D178" s="921" t="s">
        <v>304</v>
      </c>
      <c r="E178" s="927" t="s">
        <v>1213</v>
      </c>
      <c r="F178" s="44" t="s">
        <v>2339</v>
      </c>
      <c r="G178" s="58" t="s">
        <v>2577</v>
      </c>
      <c r="H178" s="927" t="s">
        <v>25</v>
      </c>
      <c r="I178" s="927" t="s">
        <v>2138</v>
      </c>
      <c r="J178" s="927" t="s">
        <v>2148</v>
      </c>
      <c r="K178" s="921" t="s">
        <v>2578</v>
      </c>
      <c r="L178" s="927" t="s">
        <v>195</v>
      </c>
      <c r="M178" s="921" t="s">
        <v>5919</v>
      </c>
      <c r="N178" s="937"/>
      <c r="O178" s="938" t="s">
        <v>2140</v>
      </c>
      <c r="P178" s="938" t="s">
        <v>2140</v>
      </c>
      <c r="Q178" s="938" t="s">
        <v>2140</v>
      </c>
      <c r="R178" s="938" t="s">
        <v>42</v>
      </c>
    </row>
    <row r="179" spans="1:18" s="8" customFormat="1" ht="19.350000000000001" customHeight="1">
      <c r="A179" s="917" t="e">
        <v>#N/A</v>
      </c>
      <c r="B179" s="918" t="e">
        <v>#N/A</v>
      </c>
      <c r="C179" s="933" t="e">
        <v>#N/A</v>
      </c>
      <c r="D179" s="922" t="e">
        <v>#N/A</v>
      </c>
      <c r="E179" s="928" t="e">
        <v>#N/A</v>
      </c>
      <c r="F179" s="44" t="s">
        <v>2342</v>
      </c>
      <c r="G179" s="58" t="s">
        <v>2343</v>
      </c>
      <c r="H179" s="928" t="e">
        <v>#N/A</v>
      </c>
      <c r="I179" s="928" t="e">
        <v>#N/A</v>
      </c>
      <c r="J179" s="928" t="e">
        <v>#N/A</v>
      </c>
      <c r="K179" s="922" t="e">
        <v>#N/A</v>
      </c>
      <c r="L179" s="928" t="e">
        <v>#N/A</v>
      </c>
      <c r="M179" s="922" t="e">
        <v>#N/A</v>
      </c>
      <c r="N179" s="937"/>
      <c r="O179" s="938"/>
      <c r="P179" s="938"/>
      <c r="Q179" s="938"/>
      <c r="R179" s="938"/>
    </row>
    <row r="180" spans="1:18" s="8" customFormat="1" ht="19.350000000000001" customHeight="1">
      <c r="A180" s="917" t="e">
        <v>#N/A</v>
      </c>
      <c r="B180" s="918" t="e">
        <v>#N/A</v>
      </c>
      <c r="C180" s="933" t="e">
        <v>#N/A</v>
      </c>
      <c r="D180" s="922" t="e">
        <v>#N/A</v>
      </c>
      <c r="E180" s="928" t="e">
        <v>#N/A</v>
      </c>
      <c r="F180" s="44" t="s">
        <v>2344</v>
      </c>
      <c r="G180" s="58" t="s">
        <v>2345</v>
      </c>
      <c r="H180" s="928" t="e">
        <v>#N/A</v>
      </c>
      <c r="I180" s="928" t="e">
        <v>#N/A</v>
      </c>
      <c r="J180" s="928" t="e">
        <v>#N/A</v>
      </c>
      <c r="K180" s="922" t="e">
        <v>#N/A</v>
      </c>
      <c r="L180" s="928" t="e">
        <v>#N/A</v>
      </c>
      <c r="M180" s="922" t="e">
        <v>#N/A</v>
      </c>
      <c r="N180" s="937"/>
      <c r="O180" s="938"/>
      <c r="P180" s="938"/>
      <c r="Q180" s="938"/>
      <c r="R180" s="938"/>
    </row>
    <row r="181" spans="1:18" s="8" customFormat="1" ht="19.350000000000001" customHeight="1">
      <c r="A181" s="917" t="e">
        <v>#N/A</v>
      </c>
      <c r="B181" s="918" t="e">
        <v>#N/A</v>
      </c>
      <c r="C181" s="933" t="e">
        <v>#N/A</v>
      </c>
      <c r="D181" s="922" t="e">
        <v>#N/A</v>
      </c>
      <c r="E181" s="928" t="e">
        <v>#N/A</v>
      </c>
      <c r="F181" s="44" t="s">
        <v>2346</v>
      </c>
      <c r="G181" s="58" t="s">
        <v>2347</v>
      </c>
      <c r="H181" s="928" t="e">
        <v>#N/A</v>
      </c>
      <c r="I181" s="928" t="e">
        <v>#N/A</v>
      </c>
      <c r="J181" s="928" t="e">
        <v>#N/A</v>
      </c>
      <c r="K181" s="922" t="e">
        <v>#N/A</v>
      </c>
      <c r="L181" s="928" t="e">
        <v>#N/A</v>
      </c>
      <c r="M181" s="922" t="e">
        <v>#N/A</v>
      </c>
      <c r="N181" s="937"/>
      <c r="O181" s="938"/>
      <c r="P181" s="938"/>
      <c r="Q181" s="938"/>
      <c r="R181" s="938"/>
    </row>
    <row r="182" spans="1:18" s="8" customFormat="1" ht="24.75" customHeight="1">
      <c r="A182" s="917" t="e">
        <v>#N/A</v>
      </c>
      <c r="B182" s="918" t="e">
        <v>#N/A</v>
      </c>
      <c r="C182" s="933" t="e">
        <v>#N/A</v>
      </c>
      <c r="D182" s="922" t="e">
        <v>#N/A</v>
      </c>
      <c r="E182" s="928" t="e">
        <v>#N/A</v>
      </c>
      <c r="F182" s="44" t="s">
        <v>2348</v>
      </c>
      <c r="G182" s="58" t="s">
        <v>2349</v>
      </c>
      <c r="H182" s="928" t="e">
        <v>#N/A</v>
      </c>
      <c r="I182" s="928" t="e">
        <v>#N/A</v>
      </c>
      <c r="J182" s="928" t="e">
        <v>#N/A</v>
      </c>
      <c r="K182" s="922" t="e">
        <v>#N/A</v>
      </c>
      <c r="L182" s="928" t="e">
        <v>#N/A</v>
      </c>
      <c r="M182" s="922" t="e">
        <v>#N/A</v>
      </c>
      <c r="N182" s="937"/>
      <c r="O182" s="938"/>
      <c r="P182" s="938"/>
      <c r="Q182" s="938"/>
      <c r="R182" s="938"/>
    </row>
    <row r="183" spans="1:18" s="8" customFormat="1" ht="19.350000000000001" customHeight="1">
      <c r="A183" s="917" t="e">
        <v>#N/A</v>
      </c>
      <c r="B183" s="918" t="e">
        <v>#N/A</v>
      </c>
      <c r="C183" s="933" t="e">
        <v>#N/A</v>
      </c>
      <c r="D183" s="922" t="e">
        <v>#N/A</v>
      </c>
      <c r="E183" s="928" t="e">
        <v>#N/A</v>
      </c>
      <c r="F183" s="44" t="s">
        <v>2350</v>
      </c>
      <c r="G183" s="58" t="s">
        <v>2351</v>
      </c>
      <c r="H183" s="928" t="e">
        <v>#N/A</v>
      </c>
      <c r="I183" s="928" t="e">
        <v>#N/A</v>
      </c>
      <c r="J183" s="928" t="e">
        <v>#N/A</v>
      </c>
      <c r="K183" s="922" t="e">
        <v>#N/A</v>
      </c>
      <c r="L183" s="928" t="e">
        <v>#N/A</v>
      </c>
      <c r="M183" s="922" t="e">
        <v>#N/A</v>
      </c>
      <c r="N183" s="937"/>
      <c r="O183" s="938"/>
      <c r="P183" s="938"/>
      <c r="Q183" s="938"/>
      <c r="R183" s="938"/>
    </row>
    <row r="184" spans="1:18" s="8" customFormat="1" ht="19.350000000000001" customHeight="1">
      <c r="A184" s="917" t="e">
        <v>#N/A</v>
      </c>
      <c r="B184" s="918" t="e">
        <v>#N/A</v>
      </c>
      <c r="C184" s="933" t="e">
        <v>#N/A</v>
      </c>
      <c r="D184" s="922" t="e">
        <v>#N/A</v>
      </c>
      <c r="E184" s="928" t="e">
        <v>#N/A</v>
      </c>
      <c r="F184" s="44" t="s">
        <v>2352</v>
      </c>
      <c r="G184" s="58" t="s">
        <v>2353</v>
      </c>
      <c r="H184" s="928" t="e">
        <v>#N/A</v>
      </c>
      <c r="I184" s="928" t="e">
        <v>#N/A</v>
      </c>
      <c r="J184" s="928" t="e">
        <v>#N/A</v>
      </c>
      <c r="K184" s="922" t="e">
        <v>#N/A</v>
      </c>
      <c r="L184" s="928" t="e">
        <v>#N/A</v>
      </c>
      <c r="M184" s="922" t="e">
        <v>#N/A</v>
      </c>
      <c r="N184" s="937"/>
      <c r="O184" s="938"/>
      <c r="P184" s="938"/>
      <c r="Q184" s="938"/>
      <c r="R184" s="938"/>
    </row>
    <row r="185" spans="1:18" s="8" customFormat="1" ht="19.350000000000001" customHeight="1">
      <c r="A185" s="916" t="e">
        <v>#N/A</v>
      </c>
      <c r="B185" s="918" t="e">
        <v>#N/A</v>
      </c>
      <c r="C185" s="925" t="e">
        <v>#N/A</v>
      </c>
      <c r="D185" s="923" t="e">
        <v>#N/A</v>
      </c>
      <c r="E185" s="929" t="e">
        <v>#N/A</v>
      </c>
      <c r="F185" s="44" t="s">
        <v>2354</v>
      </c>
      <c r="G185" s="58" t="s">
        <v>2355</v>
      </c>
      <c r="H185" s="929" t="e">
        <v>#N/A</v>
      </c>
      <c r="I185" s="929" t="e">
        <v>#N/A</v>
      </c>
      <c r="J185" s="929" t="e">
        <v>#N/A</v>
      </c>
      <c r="K185" s="923" t="e">
        <v>#N/A</v>
      </c>
      <c r="L185" s="929" t="e">
        <v>#N/A</v>
      </c>
      <c r="M185" s="923" t="e">
        <v>#N/A</v>
      </c>
      <c r="N185" s="937"/>
      <c r="O185" s="938"/>
      <c r="P185" s="938"/>
      <c r="Q185" s="938"/>
      <c r="R185" s="938"/>
    </row>
    <row r="186" spans="1:18" s="8" customFormat="1" ht="20.399999999999999">
      <c r="A186" s="527" t="s">
        <v>2579</v>
      </c>
      <c r="B186" s="191" t="s">
        <v>2174</v>
      </c>
      <c r="C186" s="535" t="s">
        <v>2175</v>
      </c>
      <c r="D186" s="124" t="s">
        <v>2176</v>
      </c>
      <c r="E186" s="125" t="s">
        <v>2177</v>
      </c>
      <c r="F186" s="33"/>
      <c r="G186" s="34"/>
      <c r="H186" s="34"/>
      <c r="I186" s="34"/>
      <c r="J186" s="34"/>
      <c r="K186" s="34"/>
      <c r="L186" s="130" t="s">
        <v>1027</v>
      </c>
      <c r="M186" s="135"/>
      <c r="N186" s="124" t="s">
        <v>2178</v>
      </c>
      <c r="O186" s="126" t="s">
        <v>2179</v>
      </c>
      <c r="P186" s="126" t="s">
        <v>2179</v>
      </c>
      <c r="Q186" s="126" t="s">
        <v>2140</v>
      </c>
      <c r="R186" s="123" t="s">
        <v>2180</v>
      </c>
    </row>
    <row r="187" spans="1:18" s="115" customFormat="1" ht="70.5" customHeight="1">
      <c r="A187" s="194" t="s">
        <v>821</v>
      </c>
      <c r="B187" s="192" t="s">
        <v>822</v>
      </c>
      <c r="C187" s="536" t="s">
        <v>2580</v>
      </c>
      <c r="D187" s="174" t="s">
        <v>2581</v>
      </c>
      <c r="E187" s="252" t="s">
        <v>824</v>
      </c>
      <c r="F187" s="33"/>
      <c r="G187" s="34"/>
      <c r="H187" s="34"/>
      <c r="I187" s="34"/>
      <c r="J187" s="34"/>
      <c r="K187" s="34"/>
      <c r="L187" s="32" t="s">
        <v>1027</v>
      </c>
      <c r="M187" s="34"/>
      <c r="N187" s="174" t="s">
        <v>2582</v>
      </c>
      <c r="O187" s="136" t="s">
        <v>2179</v>
      </c>
      <c r="P187" s="136" t="s">
        <v>2140</v>
      </c>
      <c r="Q187" s="137" t="s">
        <v>2140</v>
      </c>
      <c r="R187" s="136" t="s">
        <v>42</v>
      </c>
    </row>
    <row r="188" spans="1:18" s="8" customFormat="1" ht="59.85" customHeight="1">
      <c r="A188" s="194" t="s">
        <v>826</v>
      </c>
      <c r="B188" s="192" t="s">
        <v>827</v>
      </c>
      <c r="C188" s="536" t="s">
        <v>2583</v>
      </c>
      <c r="D188" s="124" t="s">
        <v>2183</v>
      </c>
      <c r="E188" s="125" t="s">
        <v>829</v>
      </c>
      <c r="F188" s="33"/>
      <c r="G188" s="34"/>
      <c r="H188" s="34"/>
      <c r="I188" s="34"/>
      <c r="J188" s="34"/>
      <c r="K188" s="34"/>
      <c r="L188" s="130" t="s">
        <v>1027</v>
      </c>
      <c r="M188" s="135"/>
      <c r="N188" s="124" t="s">
        <v>2184</v>
      </c>
      <c r="O188" s="126" t="s">
        <v>2179</v>
      </c>
      <c r="P188" s="126" t="s">
        <v>2140</v>
      </c>
      <c r="Q188" s="126" t="s">
        <v>2140</v>
      </c>
      <c r="R188" s="123" t="s">
        <v>42</v>
      </c>
    </row>
    <row r="189" spans="1:18" s="8" customFormat="1" ht="39.75" customHeight="1">
      <c r="A189" s="194" t="s">
        <v>2584</v>
      </c>
      <c r="B189" s="192" t="s">
        <v>2143</v>
      </c>
      <c r="C189" s="536" t="s">
        <v>2144</v>
      </c>
      <c r="D189" s="128" t="s">
        <v>2585</v>
      </c>
      <c r="E189" s="32" t="s">
        <v>2586</v>
      </c>
      <c r="F189" s="33"/>
      <c r="G189" s="34"/>
      <c r="H189" s="34"/>
      <c r="I189" s="34"/>
      <c r="J189" s="34"/>
      <c r="K189" s="34"/>
      <c r="L189" s="32" t="s">
        <v>1027</v>
      </c>
      <c r="M189" s="34"/>
      <c r="N189" s="128" t="s">
        <v>2587</v>
      </c>
      <c r="O189" s="136" t="s">
        <v>2179</v>
      </c>
      <c r="P189" s="136" t="s">
        <v>2140</v>
      </c>
      <c r="Q189" s="136" t="s">
        <v>2140</v>
      </c>
      <c r="R189" s="123" t="s">
        <v>2192</v>
      </c>
    </row>
    <row r="190" spans="1:18" s="8" customFormat="1" ht="145.5" customHeight="1">
      <c r="A190" s="194" t="s">
        <v>2588</v>
      </c>
      <c r="B190" s="192" t="s">
        <v>2589</v>
      </c>
      <c r="C190" s="536" t="s">
        <v>2590</v>
      </c>
      <c r="D190" s="128" t="s">
        <v>2591</v>
      </c>
      <c r="E190" s="32" t="s">
        <v>2592</v>
      </c>
      <c r="F190" s="33"/>
      <c r="G190" s="34"/>
      <c r="H190" s="34"/>
      <c r="I190" s="34"/>
      <c r="J190" s="34"/>
      <c r="K190" s="34"/>
      <c r="L190" s="32" t="s">
        <v>1027</v>
      </c>
      <c r="M190" s="32"/>
      <c r="N190" s="128" t="s">
        <v>2593</v>
      </c>
      <c r="O190" s="136" t="s">
        <v>2179</v>
      </c>
      <c r="P190" s="136" t="s">
        <v>2179</v>
      </c>
      <c r="Q190" s="136" t="s">
        <v>2140</v>
      </c>
      <c r="R190" s="136" t="s">
        <v>2180</v>
      </c>
    </row>
    <row r="191" spans="1:18" s="8" customFormat="1" ht="39.75" customHeight="1">
      <c r="A191" s="194" t="s">
        <v>820</v>
      </c>
      <c r="B191" s="192" t="s">
        <v>816</v>
      </c>
      <c r="C191" s="536" t="s">
        <v>2185</v>
      </c>
      <c r="D191" s="128" t="s">
        <v>2186</v>
      </c>
      <c r="E191" s="32" t="s">
        <v>818</v>
      </c>
      <c r="F191" s="33"/>
      <c r="G191" s="34"/>
      <c r="H191" s="34"/>
      <c r="I191" s="34"/>
      <c r="J191" s="34"/>
      <c r="K191" s="34"/>
      <c r="L191" s="32" t="s">
        <v>1027</v>
      </c>
      <c r="M191" s="117"/>
      <c r="N191" s="128" t="s">
        <v>2187</v>
      </c>
      <c r="O191" s="136" t="s">
        <v>2179</v>
      </c>
      <c r="P191" s="136" t="s">
        <v>2140</v>
      </c>
      <c r="Q191" s="137" t="s">
        <v>2140</v>
      </c>
      <c r="R191" s="136" t="s">
        <v>42</v>
      </c>
    </row>
    <row r="192" spans="1:18" s="8" customFormat="1" ht="17.850000000000001" customHeight="1">
      <c r="A192" s="970" t="s">
        <v>2594</v>
      </c>
      <c r="B192" s="964" t="s">
        <v>2595</v>
      </c>
      <c r="C192" s="952" t="s">
        <v>2596</v>
      </c>
      <c r="D192" s="979" t="s">
        <v>2597</v>
      </c>
      <c r="E192" s="949" t="s">
        <v>2366</v>
      </c>
      <c r="F192" s="131" t="s">
        <v>2140</v>
      </c>
      <c r="G192" s="128" t="s">
        <v>2598</v>
      </c>
      <c r="H192" s="962"/>
      <c r="I192" s="962"/>
      <c r="J192" s="962"/>
      <c r="K192" s="962"/>
      <c r="L192" s="949" t="s">
        <v>1027</v>
      </c>
      <c r="M192" s="962"/>
      <c r="N192" s="979" t="s">
        <v>2599</v>
      </c>
      <c r="O192" s="973" t="s">
        <v>2179</v>
      </c>
      <c r="P192" s="973" t="s">
        <v>2140</v>
      </c>
      <c r="Q192" s="973" t="s">
        <v>2140</v>
      </c>
      <c r="R192" s="973" t="s">
        <v>2180</v>
      </c>
    </row>
    <row r="193" spans="1:18" s="8" customFormat="1" ht="15.6" customHeight="1">
      <c r="A193" s="972"/>
      <c r="B193" s="964"/>
      <c r="C193" s="954"/>
      <c r="D193" s="980"/>
      <c r="E193" s="951"/>
      <c r="F193" s="131" t="s">
        <v>2179</v>
      </c>
      <c r="G193" s="128" t="s">
        <v>2600</v>
      </c>
      <c r="H193" s="963"/>
      <c r="I193" s="963"/>
      <c r="J193" s="963"/>
      <c r="K193" s="963"/>
      <c r="L193" s="951"/>
      <c r="M193" s="963"/>
      <c r="N193" s="980"/>
      <c r="O193" s="974"/>
      <c r="P193" s="974"/>
      <c r="Q193" s="974"/>
      <c r="R193" s="974"/>
    </row>
    <row r="194" spans="1:18" s="8" customFormat="1" ht="24.6" customHeight="1">
      <c r="A194" s="970" t="s">
        <v>2601</v>
      </c>
      <c r="B194" s="964" t="s">
        <v>2602</v>
      </c>
      <c r="C194" s="952" t="s">
        <v>2603</v>
      </c>
      <c r="D194" s="975" t="s">
        <v>2604</v>
      </c>
      <c r="E194" s="977" t="s">
        <v>2366</v>
      </c>
      <c r="F194" s="314" t="s">
        <v>2140</v>
      </c>
      <c r="G194" s="132" t="s">
        <v>2598</v>
      </c>
      <c r="H194" s="962"/>
      <c r="I194" s="962"/>
      <c r="J194" s="962"/>
      <c r="K194" s="962"/>
      <c r="L194" s="949" t="s">
        <v>1027</v>
      </c>
      <c r="M194" s="949"/>
      <c r="N194" s="975" t="s">
        <v>2605</v>
      </c>
      <c r="O194" s="973" t="s">
        <v>2179</v>
      </c>
      <c r="P194" s="973" t="s">
        <v>2140</v>
      </c>
      <c r="Q194" s="973" t="s">
        <v>2140</v>
      </c>
      <c r="R194" s="973" t="s">
        <v>2180</v>
      </c>
    </row>
    <row r="195" spans="1:18" s="8" customFormat="1" ht="32.25" customHeight="1">
      <c r="A195" s="972"/>
      <c r="B195" s="964"/>
      <c r="C195" s="954"/>
      <c r="D195" s="976"/>
      <c r="E195" s="978"/>
      <c r="F195" s="314" t="s">
        <v>2179</v>
      </c>
      <c r="G195" s="132" t="s">
        <v>2600</v>
      </c>
      <c r="H195" s="963"/>
      <c r="I195" s="963"/>
      <c r="J195" s="963"/>
      <c r="K195" s="963"/>
      <c r="L195" s="951"/>
      <c r="M195" s="951"/>
      <c r="N195" s="976"/>
      <c r="O195" s="974"/>
      <c r="P195" s="974"/>
      <c r="Q195" s="974"/>
      <c r="R195" s="974"/>
    </row>
    <row r="196" spans="1:18" s="8" customFormat="1" ht="113.25" customHeight="1">
      <c r="A196" s="194" t="s">
        <v>2606</v>
      </c>
      <c r="B196" s="192" t="s">
        <v>2607</v>
      </c>
      <c r="C196" s="536" t="s">
        <v>2608</v>
      </c>
      <c r="D196" s="134" t="s">
        <v>2609</v>
      </c>
      <c r="E196" s="339" t="s">
        <v>2610</v>
      </c>
      <c r="F196" s="314"/>
      <c r="G196" s="129"/>
      <c r="H196" s="34"/>
      <c r="I196" s="34"/>
      <c r="J196" s="34"/>
      <c r="K196" s="34"/>
      <c r="L196" s="32" t="s">
        <v>1027</v>
      </c>
      <c r="M196" s="32"/>
      <c r="N196" s="128" t="s">
        <v>2611</v>
      </c>
      <c r="O196" s="334" t="s">
        <v>2179</v>
      </c>
      <c r="P196" s="334" t="s">
        <v>2140</v>
      </c>
      <c r="Q196" s="139" t="s">
        <v>2140</v>
      </c>
      <c r="R196" s="123" t="s">
        <v>2612</v>
      </c>
    </row>
    <row r="197" spans="1:18" s="8" customFormat="1" ht="102.75" customHeight="1">
      <c r="A197" s="194" t="s">
        <v>2613</v>
      </c>
      <c r="B197" s="192" t="s">
        <v>2614</v>
      </c>
      <c r="C197" s="536" t="s">
        <v>2615</v>
      </c>
      <c r="D197" s="134" t="s">
        <v>2616</v>
      </c>
      <c r="E197" s="339" t="s">
        <v>2617</v>
      </c>
      <c r="F197" s="314"/>
      <c r="G197" s="129"/>
      <c r="H197" s="34"/>
      <c r="I197" s="34"/>
      <c r="J197" s="34"/>
      <c r="K197" s="34"/>
      <c r="L197" s="32" t="s">
        <v>1027</v>
      </c>
      <c r="M197" s="32"/>
      <c r="N197" s="128" t="s">
        <v>2618</v>
      </c>
      <c r="O197" s="334" t="s">
        <v>2179</v>
      </c>
      <c r="P197" s="334" t="s">
        <v>2140</v>
      </c>
      <c r="Q197" s="139" t="s">
        <v>2140</v>
      </c>
      <c r="R197" s="123" t="s">
        <v>2180</v>
      </c>
    </row>
    <row r="198" spans="1:18" s="8" customFormat="1" ht="150" customHeight="1">
      <c r="A198" s="194" t="s">
        <v>2619</v>
      </c>
      <c r="B198" s="192" t="s">
        <v>2620</v>
      </c>
      <c r="C198" s="536" t="s">
        <v>2621</v>
      </c>
      <c r="D198" s="345" t="s">
        <v>2622</v>
      </c>
      <c r="E198" s="339" t="s">
        <v>2623</v>
      </c>
      <c r="F198" s="314"/>
      <c r="G198" s="129"/>
      <c r="H198" s="34"/>
      <c r="I198" s="34"/>
      <c r="J198" s="34"/>
      <c r="K198" s="34"/>
      <c r="L198" s="32" t="s">
        <v>1027</v>
      </c>
      <c r="M198" s="32"/>
      <c r="N198" s="128" t="s">
        <v>2624</v>
      </c>
      <c r="O198" s="334" t="s">
        <v>2179</v>
      </c>
      <c r="P198" s="334" t="s">
        <v>2140</v>
      </c>
      <c r="Q198" s="139" t="s">
        <v>2140</v>
      </c>
      <c r="R198" s="123" t="s">
        <v>2612</v>
      </c>
    </row>
    <row r="199" spans="1:18" s="8" customFormat="1" ht="106.5" customHeight="1">
      <c r="A199" s="194" t="s">
        <v>2625</v>
      </c>
      <c r="B199" s="192" t="s">
        <v>2626</v>
      </c>
      <c r="C199" s="536" t="s">
        <v>2627</v>
      </c>
      <c r="D199" s="343" t="s">
        <v>2628</v>
      </c>
      <c r="E199" s="32" t="s">
        <v>806</v>
      </c>
      <c r="F199" s="344"/>
      <c r="G199" s="344"/>
      <c r="H199" s="344"/>
      <c r="I199" s="344"/>
      <c r="J199" s="344"/>
      <c r="K199" s="344"/>
      <c r="L199" s="130" t="s">
        <v>1027</v>
      </c>
      <c r="M199" s="344"/>
      <c r="N199" s="128" t="s">
        <v>2629</v>
      </c>
      <c r="O199" s="136" t="s">
        <v>2179</v>
      </c>
      <c r="P199" s="136" t="s">
        <v>2140</v>
      </c>
      <c r="Q199" s="136" t="s">
        <v>2140</v>
      </c>
      <c r="R199" s="136" t="s">
        <v>2612</v>
      </c>
    </row>
    <row r="200" spans="1:18" s="8" customFormat="1" ht="151.35" customHeight="1">
      <c r="A200" s="528" t="s">
        <v>2630</v>
      </c>
      <c r="B200" s="192" t="s">
        <v>2631</v>
      </c>
      <c r="C200" s="537" t="s">
        <v>2632</v>
      </c>
      <c r="D200" s="338" t="s">
        <v>2633</v>
      </c>
      <c r="E200" s="340" t="s">
        <v>2623</v>
      </c>
      <c r="F200" s="133"/>
      <c r="G200" s="346"/>
      <c r="H200" s="337"/>
      <c r="I200" s="337"/>
      <c r="J200" s="337"/>
      <c r="K200" s="337"/>
      <c r="L200" s="130" t="s">
        <v>1027</v>
      </c>
      <c r="M200" s="335"/>
      <c r="N200" s="405" t="s">
        <v>2634</v>
      </c>
      <c r="O200" s="136" t="s">
        <v>2179</v>
      </c>
      <c r="P200" s="136" t="s">
        <v>2140</v>
      </c>
      <c r="Q200" s="136" t="s">
        <v>2140</v>
      </c>
      <c r="R200" s="123" t="s">
        <v>2612</v>
      </c>
    </row>
    <row r="201" spans="1:18" s="8" customFormat="1" ht="154.5" customHeight="1">
      <c r="A201" s="529" t="s">
        <v>2635</v>
      </c>
      <c r="B201" s="192" t="s">
        <v>2636</v>
      </c>
      <c r="C201" s="538" t="s">
        <v>2637</v>
      </c>
      <c r="D201" s="345" t="s">
        <v>2638</v>
      </c>
      <c r="E201" s="366" t="s">
        <v>2623</v>
      </c>
      <c r="F201" s="367"/>
      <c r="G201" s="368"/>
      <c r="H201" s="336"/>
      <c r="I201" s="336"/>
      <c r="J201" s="336"/>
      <c r="K201" s="336"/>
      <c r="L201" s="130" t="s">
        <v>1027</v>
      </c>
      <c r="M201" s="359"/>
      <c r="N201" s="360" t="s">
        <v>2639</v>
      </c>
      <c r="O201" s="136" t="s">
        <v>2179</v>
      </c>
      <c r="P201" s="136" t="s">
        <v>2140</v>
      </c>
      <c r="Q201" s="136" t="s">
        <v>2140</v>
      </c>
      <c r="R201" s="136" t="s">
        <v>2612</v>
      </c>
    </row>
    <row r="202" spans="1:18" s="8" customFormat="1" ht="156.6" customHeight="1">
      <c r="A202" s="194" t="s">
        <v>2640</v>
      </c>
      <c r="B202" s="192" t="s">
        <v>2641</v>
      </c>
      <c r="C202" s="536" t="s">
        <v>2642</v>
      </c>
      <c r="D202" s="134" t="s">
        <v>2643</v>
      </c>
      <c r="E202" s="339" t="s">
        <v>2623</v>
      </c>
      <c r="F202" s="314"/>
      <c r="G202" s="129"/>
      <c r="H202" s="34"/>
      <c r="I202" s="34"/>
      <c r="J202" s="34"/>
      <c r="K202" s="34"/>
      <c r="L202" s="130" t="s">
        <v>1027</v>
      </c>
      <c r="M202" s="32"/>
      <c r="N202" s="128" t="s">
        <v>2644</v>
      </c>
      <c r="O202" s="123" t="s">
        <v>2179</v>
      </c>
      <c r="P202" s="123" t="s">
        <v>2140</v>
      </c>
      <c r="Q202" s="123" t="s">
        <v>2140</v>
      </c>
      <c r="R202" s="123" t="s">
        <v>2612</v>
      </c>
    </row>
    <row r="203" spans="1:18" s="8" customFormat="1" ht="138" customHeight="1">
      <c r="A203" s="194" t="s">
        <v>2645</v>
      </c>
      <c r="B203" s="192" t="s">
        <v>2646</v>
      </c>
      <c r="C203" s="536" t="s">
        <v>2647</v>
      </c>
      <c r="D203" s="124" t="s">
        <v>2648</v>
      </c>
      <c r="E203" s="125" t="s">
        <v>2649</v>
      </c>
      <c r="F203" s="33"/>
      <c r="G203" s="34"/>
      <c r="H203" s="34"/>
      <c r="I203" s="34"/>
      <c r="J203" s="34"/>
      <c r="K203" s="34"/>
      <c r="L203" s="130" t="s">
        <v>1027</v>
      </c>
      <c r="M203" s="135"/>
      <c r="N203" s="124" t="s">
        <v>2650</v>
      </c>
      <c r="O203" s="125" t="s">
        <v>2179</v>
      </c>
      <c r="P203" s="125" t="s">
        <v>2140</v>
      </c>
      <c r="Q203" s="125" t="s">
        <v>2179</v>
      </c>
      <c r="R203" s="123" t="s">
        <v>2210</v>
      </c>
    </row>
    <row r="204" spans="1:18" s="8" customFormat="1" ht="105.75" customHeight="1">
      <c r="A204" s="194" t="s">
        <v>2651</v>
      </c>
      <c r="B204" s="192" t="s">
        <v>2652</v>
      </c>
      <c r="C204" s="536" t="s">
        <v>2653</v>
      </c>
      <c r="D204" s="124" t="s">
        <v>2654</v>
      </c>
      <c r="E204" s="125" t="s">
        <v>2649</v>
      </c>
      <c r="F204" s="33"/>
      <c r="G204" s="34"/>
      <c r="H204" s="34"/>
      <c r="I204" s="34"/>
      <c r="J204" s="34"/>
      <c r="K204" s="34"/>
      <c r="L204" s="130" t="s">
        <v>1027</v>
      </c>
      <c r="M204" s="135"/>
      <c r="N204" s="124" t="s">
        <v>2655</v>
      </c>
      <c r="O204" s="369" t="s">
        <v>2179</v>
      </c>
      <c r="P204" s="369" t="s">
        <v>2140</v>
      </c>
      <c r="Q204" s="370" t="s">
        <v>2179</v>
      </c>
      <c r="R204" s="123" t="s">
        <v>2612</v>
      </c>
    </row>
    <row r="205" spans="1:18" s="8" customFormat="1" ht="117.6" customHeight="1">
      <c r="A205" s="194" t="s">
        <v>2656</v>
      </c>
      <c r="B205" s="192" t="s">
        <v>2657</v>
      </c>
      <c r="C205" s="536" t="s">
        <v>2658</v>
      </c>
      <c r="D205" s="343" t="s">
        <v>2659</v>
      </c>
      <c r="E205" s="129" t="s">
        <v>2649</v>
      </c>
      <c r="F205" s="406"/>
      <c r="G205" s="34"/>
      <c r="H205" s="34"/>
      <c r="I205" s="34"/>
      <c r="J205" s="34"/>
      <c r="K205" s="34"/>
      <c r="L205" s="130" t="s">
        <v>1027</v>
      </c>
      <c r="M205" s="129"/>
      <c r="N205" s="132" t="s">
        <v>2660</v>
      </c>
      <c r="O205" s="123" t="s">
        <v>2179</v>
      </c>
      <c r="P205" s="123" t="s">
        <v>2140</v>
      </c>
      <c r="Q205" s="138" t="s">
        <v>2179</v>
      </c>
      <c r="R205" s="123" t="s">
        <v>2612</v>
      </c>
    </row>
    <row r="206" spans="1:18" s="8" customFormat="1" ht="225" customHeight="1">
      <c r="A206" s="194" t="s">
        <v>558</v>
      </c>
      <c r="B206" s="192" t="s">
        <v>560</v>
      </c>
      <c r="C206" s="536" t="s">
        <v>561</v>
      </c>
      <c r="D206" s="343" t="s">
        <v>604</v>
      </c>
      <c r="E206" s="130" t="s">
        <v>158</v>
      </c>
      <c r="F206" s="33"/>
      <c r="G206" s="34"/>
      <c r="H206" s="34"/>
      <c r="I206" s="34"/>
      <c r="J206" s="34"/>
      <c r="K206" s="34"/>
      <c r="L206" s="130" t="s">
        <v>1027</v>
      </c>
      <c r="M206" s="32"/>
      <c r="N206" s="127" t="s">
        <v>606</v>
      </c>
      <c r="O206" s="123" t="s">
        <v>2179</v>
      </c>
      <c r="P206" s="123" t="s">
        <v>2140</v>
      </c>
      <c r="Q206" s="138" t="s">
        <v>2140</v>
      </c>
      <c r="R206" s="136" t="s">
        <v>42</v>
      </c>
    </row>
    <row r="207" spans="1:18" s="8" customFormat="1" ht="143.25" customHeight="1">
      <c r="A207" s="194" t="s">
        <v>2661</v>
      </c>
      <c r="B207" s="192" t="s">
        <v>2662</v>
      </c>
      <c r="C207" s="536" t="s">
        <v>2663</v>
      </c>
      <c r="D207" s="128" t="s">
        <v>2664</v>
      </c>
      <c r="E207" s="335" t="s">
        <v>1644</v>
      </c>
      <c r="F207" s="33"/>
      <c r="G207" s="310"/>
      <c r="H207" s="310"/>
      <c r="I207" s="310"/>
      <c r="J207" s="310"/>
      <c r="K207" s="310"/>
      <c r="L207" s="130" t="s">
        <v>1027</v>
      </c>
      <c r="M207" s="310"/>
      <c r="N207" s="128" t="s">
        <v>2665</v>
      </c>
      <c r="O207" s="123" t="s">
        <v>2179</v>
      </c>
      <c r="P207" s="123" t="s">
        <v>2140</v>
      </c>
      <c r="Q207" s="138" t="s">
        <v>2140</v>
      </c>
      <c r="R207" s="123" t="s">
        <v>2666</v>
      </c>
    </row>
    <row r="208" spans="1:18" ht="143.25" customHeight="1">
      <c r="A208" s="194" t="s">
        <v>2667</v>
      </c>
      <c r="B208" s="192" t="s">
        <v>2668</v>
      </c>
      <c r="C208" s="536" t="s">
        <v>2669</v>
      </c>
      <c r="D208" s="128" t="s">
        <v>2670</v>
      </c>
      <c r="E208" s="32" t="s">
        <v>1644</v>
      </c>
      <c r="F208" s="33"/>
      <c r="G208" s="310"/>
      <c r="H208" s="310"/>
      <c r="I208" s="310"/>
      <c r="J208" s="310"/>
      <c r="K208" s="310"/>
      <c r="L208" s="130" t="s">
        <v>1027</v>
      </c>
      <c r="M208" s="310"/>
      <c r="N208" s="306" t="s">
        <v>2671</v>
      </c>
      <c r="O208" s="123" t="s">
        <v>2179</v>
      </c>
      <c r="P208" s="123" t="s">
        <v>2140</v>
      </c>
      <c r="Q208" s="138" t="s">
        <v>2140</v>
      </c>
      <c r="R208" s="136" t="s">
        <v>2612</v>
      </c>
    </row>
    <row r="209" spans="1:18" ht="122.25" customHeight="1">
      <c r="A209" s="194" t="s">
        <v>2672</v>
      </c>
      <c r="B209" s="192" t="s">
        <v>2673</v>
      </c>
      <c r="C209" s="536" t="s">
        <v>2674</v>
      </c>
      <c r="D209" s="343" t="s">
        <v>2675</v>
      </c>
      <c r="E209" s="32" t="s">
        <v>1644</v>
      </c>
      <c r="F209" s="309"/>
      <c r="G209" s="310"/>
      <c r="H209" s="310"/>
      <c r="I209" s="310"/>
      <c r="J209" s="310"/>
      <c r="K209" s="310"/>
      <c r="L209" s="130" t="s">
        <v>1027</v>
      </c>
      <c r="M209" s="310"/>
      <c r="N209" s="128" t="s">
        <v>2676</v>
      </c>
      <c r="O209" s="123" t="s">
        <v>2179</v>
      </c>
      <c r="P209" s="123" t="s">
        <v>2140</v>
      </c>
      <c r="Q209" s="138" t="s">
        <v>2140</v>
      </c>
      <c r="R209" s="136" t="s">
        <v>2666</v>
      </c>
    </row>
    <row r="210" spans="1:18" s="8" customFormat="1" ht="38.25" customHeight="1">
      <c r="A210" s="194" t="s">
        <v>2677</v>
      </c>
      <c r="B210" s="317" t="s">
        <v>1013</v>
      </c>
      <c r="C210" s="539" t="s">
        <v>2678</v>
      </c>
      <c r="D210" s="311" t="s">
        <v>2679</v>
      </c>
      <c r="E210" s="314" t="s">
        <v>2154</v>
      </c>
      <c r="F210" s="314"/>
      <c r="G210" s="314"/>
      <c r="H210" s="314"/>
      <c r="I210" s="314"/>
      <c r="J210" s="314"/>
      <c r="K210" s="314"/>
      <c r="L210" s="130" t="s">
        <v>1027</v>
      </c>
      <c r="M210" s="314"/>
      <c r="N210" s="311" t="s">
        <v>2680</v>
      </c>
      <c r="O210" s="314" t="s">
        <v>2179</v>
      </c>
      <c r="P210" s="314" t="s">
        <v>2179</v>
      </c>
      <c r="Q210" s="314" t="s">
        <v>2179</v>
      </c>
      <c r="R210" s="136" t="s">
        <v>2180</v>
      </c>
    </row>
    <row r="211" spans="1:18" ht="159.75" customHeight="1">
      <c r="A211" s="194" t="s">
        <v>2681</v>
      </c>
      <c r="B211" s="317" t="s">
        <v>1017</v>
      </c>
      <c r="C211" s="539" t="s">
        <v>2682</v>
      </c>
      <c r="D211" s="311" t="s">
        <v>2683</v>
      </c>
      <c r="E211" s="314" t="s">
        <v>2154</v>
      </c>
      <c r="F211" s="314"/>
      <c r="G211" s="314"/>
      <c r="H211" s="314"/>
      <c r="I211" s="314"/>
      <c r="J211" s="314"/>
      <c r="K211" s="314"/>
      <c r="L211" s="130" t="s">
        <v>1027</v>
      </c>
      <c r="M211" s="314"/>
      <c r="N211" s="311" t="s">
        <v>2684</v>
      </c>
      <c r="O211" s="314" t="s">
        <v>2179</v>
      </c>
      <c r="P211" s="314" t="s">
        <v>2179</v>
      </c>
      <c r="Q211" s="314" t="s">
        <v>2179</v>
      </c>
      <c r="R211" s="136" t="s">
        <v>2180</v>
      </c>
    </row>
    <row r="212" spans="1:18" ht="77.099999999999994" customHeight="1">
      <c r="A212" s="194" t="s">
        <v>2685</v>
      </c>
      <c r="B212" s="317" t="s">
        <v>804</v>
      </c>
      <c r="C212" s="539" t="s">
        <v>2201</v>
      </c>
      <c r="D212" s="311" t="s">
        <v>2202</v>
      </c>
      <c r="E212" s="314" t="s">
        <v>806</v>
      </c>
      <c r="F212" s="314"/>
      <c r="G212" s="314"/>
      <c r="H212" s="314"/>
      <c r="I212" s="314"/>
      <c r="J212" s="314"/>
      <c r="K212" s="314"/>
      <c r="L212" s="130" t="s">
        <v>1027</v>
      </c>
      <c r="M212" s="314"/>
      <c r="N212" s="311" t="s">
        <v>2203</v>
      </c>
      <c r="O212" s="314" t="s">
        <v>2179</v>
      </c>
      <c r="P212" s="314" t="s">
        <v>2179</v>
      </c>
      <c r="Q212" s="314" t="s">
        <v>2140</v>
      </c>
      <c r="R212" s="136" t="s">
        <v>2141</v>
      </c>
    </row>
    <row r="213" spans="1:18" ht="10.35" customHeight="1">
      <c r="A213" s="970" t="s">
        <v>2686</v>
      </c>
      <c r="B213" s="964" t="s">
        <v>2687</v>
      </c>
      <c r="C213" s="952" t="s">
        <v>2688</v>
      </c>
      <c r="D213" s="955" t="s">
        <v>2689</v>
      </c>
      <c r="E213" s="949" t="s">
        <v>2690</v>
      </c>
      <c r="F213" s="128" t="s">
        <v>2691</v>
      </c>
      <c r="G213" s="128" t="s">
        <v>2692</v>
      </c>
      <c r="H213" s="955"/>
      <c r="I213" s="955"/>
      <c r="J213" s="955"/>
      <c r="K213" s="955"/>
      <c r="L213" s="949" t="s">
        <v>1027</v>
      </c>
      <c r="M213" s="949"/>
      <c r="N213" s="955" t="s">
        <v>2693</v>
      </c>
      <c r="O213" s="949" t="s">
        <v>2179</v>
      </c>
      <c r="P213" s="949" t="s">
        <v>2140</v>
      </c>
      <c r="Q213" s="949" t="s">
        <v>2140</v>
      </c>
      <c r="R213" s="949" t="s">
        <v>2666</v>
      </c>
    </row>
    <row r="214" spans="1:18" ht="10.35" customHeight="1">
      <c r="A214" s="971"/>
      <c r="B214" s="964"/>
      <c r="C214" s="953"/>
      <c r="D214" s="956"/>
      <c r="E214" s="950"/>
      <c r="F214" s="128" t="s">
        <v>2694</v>
      </c>
      <c r="G214" s="128" t="s">
        <v>2695</v>
      </c>
      <c r="H214" s="956"/>
      <c r="I214" s="956"/>
      <c r="J214" s="956"/>
      <c r="K214" s="956"/>
      <c r="L214" s="950"/>
      <c r="M214" s="950"/>
      <c r="N214" s="956"/>
      <c r="O214" s="950"/>
      <c r="P214" s="950"/>
      <c r="Q214" s="950"/>
      <c r="R214" s="950"/>
    </row>
    <row r="215" spans="1:18" ht="25.5" customHeight="1">
      <c r="A215" s="972"/>
      <c r="B215" s="964"/>
      <c r="C215" s="954"/>
      <c r="D215" s="957"/>
      <c r="E215" s="951"/>
      <c r="F215" s="128" t="s">
        <v>2696</v>
      </c>
      <c r="G215" s="128" t="s">
        <v>2697</v>
      </c>
      <c r="H215" s="957"/>
      <c r="I215" s="957"/>
      <c r="J215" s="957"/>
      <c r="K215" s="957"/>
      <c r="L215" s="951"/>
      <c r="M215" s="951"/>
      <c r="N215" s="957"/>
      <c r="O215" s="951"/>
      <c r="P215" s="951"/>
      <c r="Q215" s="951"/>
      <c r="R215" s="951"/>
    </row>
    <row r="216" spans="1:18" ht="10.35" customHeight="1">
      <c r="A216" s="970" t="s">
        <v>2698</v>
      </c>
      <c r="B216" s="964" t="s">
        <v>2699</v>
      </c>
      <c r="C216" s="952" t="s">
        <v>2700</v>
      </c>
      <c r="D216" s="958" t="s">
        <v>2689</v>
      </c>
      <c r="E216" s="967" t="s">
        <v>2690</v>
      </c>
      <c r="F216" s="128" t="s">
        <v>2691</v>
      </c>
      <c r="G216" s="128" t="s">
        <v>2692</v>
      </c>
      <c r="H216" s="958"/>
      <c r="I216" s="958"/>
      <c r="J216" s="958"/>
      <c r="K216" s="958"/>
      <c r="L216" s="967" t="s">
        <v>1027</v>
      </c>
      <c r="M216" s="958"/>
      <c r="N216" s="958" t="s">
        <v>2701</v>
      </c>
      <c r="O216" s="967" t="s">
        <v>2179</v>
      </c>
      <c r="P216" s="967" t="s">
        <v>2140</v>
      </c>
      <c r="Q216" s="967" t="s">
        <v>2140</v>
      </c>
      <c r="R216" s="967" t="s">
        <v>2666</v>
      </c>
    </row>
    <row r="217" spans="1:18" ht="10.35" customHeight="1">
      <c r="A217" s="971"/>
      <c r="B217" s="964"/>
      <c r="C217" s="953"/>
      <c r="D217" s="959"/>
      <c r="E217" s="968"/>
      <c r="F217" s="360" t="s">
        <v>2694</v>
      </c>
      <c r="G217" s="360" t="s">
        <v>2695</v>
      </c>
      <c r="H217" s="959"/>
      <c r="I217" s="959"/>
      <c r="J217" s="959"/>
      <c r="K217" s="959"/>
      <c r="L217" s="968"/>
      <c r="M217" s="959"/>
      <c r="N217" s="959"/>
      <c r="O217" s="968"/>
      <c r="P217" s="968"/>
      <c r="Q217" s="968"/>
      <c r="R217" s="968"/>
    </row>
    <row r="218" spans="1:18" ht="17.850000000000001" customHeight="1">
      <c r="A218" s="971"/>
      <c r="B218" s="964"/>
      <c r="C218" s="953"/>
      <c r="D218" s="960"/>
      <c r="E218" s="969"/>
      <c r="F218" s="360" t="s">
        <v>2696</v>
      </c>
      <c r="G218" s="360" t="s">
        <v>2697</v>
      </c>
      <c r="H218" s="960"/>
      <c r="I218" s="960"/>
      <c r="J218" s="960"/>
      <c r="K218" s="960"/>
      <c r="L218" s="969"/>
      <c r="M218" s="960"/>
      <c r="N218" s="960"/>
      <c r="O218" s="969"/>
      <c r="P218" s="969"/>
      <c r="Q218" s="969"/>
      <c r="R218" s="969"/>
    </row>
    <row r="219" spans="1:18" ht="7.5" customHeight="1">
      <c r="A219" s="970" t="s">
        <v>2702</v>
      </c>
      <c r="B219" s="964" t="s">
        <v>2703</v>
      </c>
      <c r="C219" s="952" t="s">
        <v>2704</v>
      </c>
      <c r="D219" s="958" t="s">
        <v>2689</v>
      </c>
      <c r="E219" s="967" t="s">
        <v>2690</v>
      </c>
      <c r="F219" s="955" t="s">
        <v>2691</v>
      </c>
      <c r="G219" s="955" t="s">
        <v>2692</v>
      </c>
      <c r="H219" s="958"/>
      <c r="I219" s="958"/>
      <c r="J219" s="958"/>
      <c r="K219" s="958"/>
      <c r="L219" s="967" t="s">
        <v>1027</v>
      </c>
      <c r="M219" s="958"/>
      <c r="N219" s="958" t="s">
        <v>2705</v>
      </c>
      <c r="O219" s="967" t="s">
        <v>2179</v>
      </c>
      <c r="P219" s="967" t="s">
        <v>2140</v>
      </c>
      <c r="Q219" s="967" t="s">
        <v>2140</v>
      </c>
      <c r="R219" s="967" t="s">
        <v>2666</v>
      </c>
    </row>
    <row r="220" spans="1:18" ht="4.5" customHeight="1">
      <c r="A220" s="971"/>
      <c r="B220" s="964"/>
      <c r="C220" s="953"/>
      <c r="D220" s="959"/>
      <c r="E220" s="968"/>
      <c r="F220" s="957"/>
      <c r="G220" s="957"/>
      <c r="H220" s="959"/>
      <c r="I220" s="959"/>
      <c r="J220" s="959"/>
      <c r="K220" s="959"/>
      <c r="L220" s="968"/>
      <c r="M220" s="959"/>
      <c r="N220" s="959"/>
      <c r="O220" s="968"/>
      <c r="P220" s="968"/>
      <c r="Q220" s="968"/>
      <c r="R220" s="968"/>
    </row>
    <row r="221" spans="1:18" ht="10.35" customHeight="1">
      <c r="A221" s="971"/>
      <c r="B221" s="964"/>
      <c r="C221" s="953"/>
      <c r="D221" s="959"/>
      <c r="E221" s="968"/>
      <c r="F221" s="128" t="s">
        <v>2694</v>
      </c>
      <c r="G221" s="128" t="s">
        <v>2695</v>
      </c>
      <c r="H221" s="959"/>
      <c r="I221" s="959"/>
      <c r="J221" s="959"/>
      <c r="K221" s="959"/>
      <c r="L221" s="968"/>
      <c r="M221" s="959"/>
      <c r="N221" s="959"/>
      <c r="O221" s="968"/>
      <c r="P221" s="968"/>
      <c r="Q221" s="968"/>
      <c r="R221" s="968"/>
    </row>
    <row r="222" spans="1:18" ht="10.35" customHeight="1">
      <c r="A222" s="972"/>
      <c r="B222" s="964"/>
      <c r="C222" s="954"/>
      <c r="D222" s="960"/>
      <c r="E222" s="969"/>
      <c r="F222" s="128" t="s">
        <v>2696</v>
      </c>
      <c r="G222" s="128" t="s">
        <v>2697</v>
      </c>
      <c r="H222" s="960"/>
      <c r="I222" s="960"/>
      <c r="J222" s="960"/>
      <c r="K222" s="960"/>
      <c r="L222" s="969"/>
      <c r="M222" s="960"/>
      <c r="N222" s="960"/>
      <c r="O222" s="969"/>
      <c r="P222" s="969"/>
      <c r="Q222" s="969"/>
      <c r="R222" s="969"/>
    </row>
    <row r="223" spans="1:18" ht="12.6" customHeight="1">
      <c r="A223" s="970" t="s">
        <v>2706</v>
      </c>
      <c r="B223" s="964" t="s">
        <v>2707</v>
      </c>
      <c r="C223" s="952" t="s">
        <v>2708</v>
      </c>
      <c r="D223" s="955" t="s">
        <v>2709</v>
      </c>
      <c r="E223" s="949" t="s">
        <v>2690</v>
      </c>
      <c r="F223" s="374" t="s">
        <v>2710</v>
      </c>
      <c r="G223" s="128" t="s">
        <v>2711</v>
      </c>
      <c r="H223" s="955"/>
      <c r="I223" s="955"/>
      <c r="J223" s="955"/>
      <c r="K223" s="955"/>
      <c r="L223" s="949" t="s">
        <v>1027</v>
      </c>
      <c r="M223" s="955"/>
      <c r="N223" s="955" t="s">
        <v>2712</v>
      </c>
      <c r="O223" s="949" t="s">
        <v>2179</v>
      </c>
      <c r="P223" s="949" t="s">
        <v>2140</v>
      </c>
      <c r="Q223" s="949" t="s">
        <v>2140</v>
      </c>
      <c r="R223" s="949" t="s">
        <v>2180</v>
      </c>
    </row>
    <row r="224" spans="1:18" ht="12.6" customHeight="1">
      <c r="A224" s="971"/>
      <c r="B224" s="964"/>
      <c r="C224" s="953"/>
      <c r="D224" s="956"/>
      <c r="E224" s="950"/>
      <c r="F224" s="374" t="s">
        <v>2713</v>
      </c>
      <c r="G224" s="128" t="s">
        <v>2714</v>
      </c>
      <c r="H224" s="956"/>
      <c r="I224" s="956"/>
      <c r="J224" s="956"/>
      <c r="K224" s="956"/>
      <c r="L224" s="950"/>
      <c r="M224" s="956"/>
      <c r="N224" s="956"/>
      <c r="O224" s="950"/>
      <c r="P224" s="950"/>
      <c r="Q224" s="950"/>
      <c r="R224" s="950"/>
    </row>
    <row r="225" spans="1:18" ht="12.6" customHeight="1">
      <c r="A225" s="971"/>
      <c r="B225" s="964"/>
      <c r="C225" s="953"/>
      <c r="D225" s="956"/>
      <c r="E225" s="950"/>
      <c r="F225" s="374" t="s">
        <v>2715</v>
      </c>
      <c r="G225" s="128" t="s">
        <v>2716</v>
      </c>
      <c r="H225" s="956"/>
      <c r="I225" s="956"/>
      <c r="J225" s="956"/>
      <c r="K225" s="956"/>
      <c r="L225" s="950"/>
      <c r="M225" s="956"/>
      <c r="N225" s="956"/>
      <c r="O225" s="950"/>
      <c r="P225" s="950"/>
      <c r="Q225" s="950"/>
      <c r="R225" s="950"/>
    </row>
    <row r="226" spans="1:18" ht="12.6" customHeight="1">
      <c r="A226" s="971"/>
      <c r="B226" s="964"/>
      <c r="C226" s="953"/>
      <c r="D226" s="956"/>
      <c r="E226" s="950"/>
      <c r="F226" s="374" t="s">
        <v>2717</v>
      </c>
      <c r="G226" s="128" t="s">
        <v>2718</v>
      </c>
      <c r="H226" s="956"/>
      <c r="I226" s="956"/>
      <c r="J226" s="956"/>
      <c r="K226" s="956"/>
      <c r="L226" s="950"/>
      <c r="M226" s="956"/>
      <c r="N226" s="956"/>
      <c r="O226" s="950"/>
      <c r="P226" s="950"/>
      <c r="Q226" s="950"/>
      <c r="R226" s="950"/>
    </row>
    <row r="227" spans="1:18" ht="12.6" customHeight="1">
      <c r="A227" s="971"/>
      <c r="B227" s="964"/>
      <c r="C227" s="953"/>
      <c r="D227" s="956"/>
      <c r="E227" s="950"/>
      <c r="F227" s="374" t="s">
        <v>2719</v>
      </c>
      <c r="G227" s="128" t="s">
        <v>2720</v>
      </c>
      <c r="H227" s="956"/>
      <c r="I227" s="956"/>
      <c r="J227" s="956"/>
      <c r="K227" s="956"/>
      <c r="L227" s="950"/>
      <c r="M227" s="956"/>
      <c r="N227" s="956"/>
      <c r="O227" s="950"/>
      <c r="P227" s="950"/>
      <c r="Q227" s="950"/>
      <c r="R227" s="950"/>
    </row>
    <row r="228" spans="1:18" ht="12.6" customHeight="1">
      <c r="A228" s="971"/>
      <c r="B228" s="964"/>
      <c r="C228" s="953"/>
      <c r="D228" s="956"/>
      <c r="E228" s="950"/>
      <c r="F228" s="374" t="s">
        <v>2721</v>
      </c>
      <c r="G228" s="128" t="s">
        <v>2722</v>
      </c>
      <c r="H228" s="956"/>
      <c r="I228" s="956"/>
      <c r="J228" s="956"/>
      <c r="K228" s="956"/>
      <c r="L228" s="950"/>
      <c r="M228" s="956"/>
      <c r="N228" s="956"/>
      <c r="O228" s="950"/>
      <c r="P228" s="950"/>
      <c r="Q228" s="950"/>
      <c r="R228" s="950"/>
    </row>
    <row r="229" spans="1:18" ht="12.6" customHeight="1">
      <c r="A229" s="971"/>
      <c r="B229" s="964"/>
      <c r="C229" s="953"/>
      <c r="D229" s="956"/>
      <c r="E229" s="950"/>
      <c r="F229" s="374" t="s">
        <v>2723</v>
      </c>
      <c r="G229" s="128" t="s">
        <v>2724</v>
      </c>
      <c r="H229" s="956"/>
      <c r="I229" s="956"/>
      <c r="J229" s="956"/>
      <c r="K229" s="956"/>
      <c r="L229" s="950"/>
      <c r="M229" s="956"/>
      <c r="N229" s="956"/>
      <c r="O229" s="950"/>
      <c r="P229" s="950"/>
      <c r="Q229" s="950"/>
      <c r="R229" s="950"/>
    </row>
    <row r="230" spans="1:18" ht="12.6" customHeight="1">
      <c r="A230" s="971"/>
      <c r="B230" s="964"/>
      <c r="C230" s="953"/>
      <c r="D230" s="956"/>
      <c r="E230" s="950"/>
      <c r="F230" s="374" t="s">
        <v>2725</v>
      </c>
      <c r="G230" s="128" t="s">
        <v>2726</v>
      </c>
      <c r="H230" s="956"/>
      <c r="I230" s="956"/>
      <c r="J230" s="956"/>
      <c r="K230" s="956"/>
      <c r="L230" s="950"/>
      <c r="M230" s="956"/>
      <c r="N230" s="956"/>
      <c r="O230" s="950"/>
      <c r="P230" s="950"/>
      <c r="Q230" s="950"/>
      <c r="R230" s="950"/>
    </row>
    <row r="231" spans="1:18" ht="12.6" customHeight="1">
      <c r="A231" s="971"/>
      <c r="B231" s="964"/>
      <c r="C231" s="953"/>
      <c r="D231" s="956"/>
      <c r="E231" s="950"/>
      <c r="F231" s="374" t="s">
        <v>2727</v>
      </c>
      <c r="G231" s="128" t="s">
        <v>2728</v>
      </c>
      <c r="H231" s="956"/>
      <c r="I231" s="956"/>
      <c r="J231" s="956"/>
      <c r="K231" s="956"/>
      <c r="L231" s="950"/>
      <c r="M231" s="956"/>
      <c r="N231" s="956"/>
      <c r="O231" s="950"/>
      <c r="P231" s="950"/>
      <c r="Q231" s="950"/>
      <c r="R231" s="950"/>
    </row>
    <row r="232" spans="1:18" ht="12.6" customHeight="1">
      <c r="A232" s="971"/>
      <c r="B232" s="964"/>
      <c r="C232" s="953"/>
      <c r="D232" s="956"/>
      <c r="E232" s="950"/>
      <c r="F232" s="374" t="s">
        <v>2729</v>
      </c>
      <c r="G232" s="128" t="s">
        <v>2730</v>
      </c>
      <c r="H232" s="956"/>
      <c r="I232" s="956"/>
      <c r="J232" s="956"/>
      <c r="K232" s="956"/>
      <c r="L232" s="950"/>
      <c r="M232" s="956"/>
      <c r="N232" s="956"/>
      <c r="O232" s="950"/>
      <c r="P232" s="950"/>
      <c r="Q232" s="950"/>
      <c r="R232" s="950"/>
    </row>
    <row r="233" spans="1:18" ht="12.6" customHeight="1">
      <c r="A233" s="971"/>
      <c r="B233" s="964"/>
      <c r="C233" s="953"/>
      <c r="D233" s="956"/>
      <c r="E233" s="950"/>
      <c r="F233" s="374" t="s">
        <v>2731</v>
      </c>
      <c r="G233" s="128" t="s">
        <v>2732</v>
      </c>
      <c r="H233" s="956"/>
      <c r="I233" s="956"/>
      <c r="J233" s="956"/>
      <c r="K233" s="956"/>
      <c r="L233" s="950"/>
      <c r="M233" s="956"/>
      <c r="N233" s="956"/>
      <c r="O233" s="950"/>
      <c r="P233" s="950"/>
      <c r="Q233" s="950"/>
      <c r="R233" s="950"/>
    </row>
    <row r="234" spans="1:18" ht="12.6" customHeight="1">
      <c r="A234" s="971"/>
      <c r="B234" s="964"/>
      <c r="C234" s="953"/>
      <c r="D234" s="956"/>
      <c r="E234" s="950"/>
      <c r="F234" s="374" t="s">
        <v>2733</v>
      </c>
      <c r="G234" s="128" t="s">
        <v>2734</v>
      </c>
      <c r="H234" s="956"/>
      <c r="I234" s="956"/>
      <c r="J234" s="956"/>
      <c r="K234" s="956"/>
      <c r="L234" s="950"/>
      <c r="M234" s="956"/>
      <c r="N234" s="956"/>
      <c r="O234" s="950"/>
      <c r="P234" s="950"/>
      <c r="Q234" s="950"/>
      <c r="R234" s="950"/>
    </row>
    <row r="235" spans="1:18" ht="12.6" customHeight="1">
      <c r="A235" s="971"/>
      <c r="B235" s="964"/>
      <c r="C235" s="953"/>
      <c r="D235" s="956"/>
      <c r="E235" s="950"/>
      <c r="F235" s="374" t="s">
        <v>2735</v>
      </c>
      <c r="G235" s="128" t="s">
        <v>2736</v>
      </c>
      <c r="H235" s="956"/>
      <c r="I235" s="956"/>
      <c r="J235" s="956"/>
      <c r="K235" s="956"/>
      <c r="L235" s="950"/>
      <c r="M235" s="956"/>
      <c r="N235" s="956"/>
      <c r="O235" s="950"/>
      <c r="P235" s="950"/>
      <c r="Q235" s="950"/>
      <c r="R235" s="950"/>
    </row>
    <row r="236" spans="1:18" ht="12.6" customHeight="1">
      <c r="A236" s="971"/>
      <c r="B236" s="964"/>
      <c r="C236" s="953"/>
      <c r="D236" s="956"/>
      <c r="E236" s="950"/>
      <c r="F236" s="374" t="s">
        <v>2737</v>
      </c>
      <c r="G236" s="128" t="s">
        <v>2738</v>
      </c>
      <c r="H236" s="956"/>
      <c r="I236" s="956"/>
      <c r="J236" s="956"/>
      <c r="K236" s="956"/>
      <c r="L236" s="950"/>
      <c r="M236" s="956"/>
      <c r="N236" s="956"/>
      <c r="O236" s="950"/>
      <c r="P236" s="950"/>
      <c r="Q236" s="950"/>
      <c r="R236" s="950"/>
    </row>
    <row r="237" spans="1:18" ht="12.6" customHeight="1">
      <c r="A237" s="971"/>
      <c r="B237" s="964"/>
      <c r="C237" s="953"/>
      <c r="D237" s="956"/>
      <c r="E237" s="950"/>
      <c r="F237" s="374" t="s">
        <v>2739</v>
      </c>
      <c r="G237" s="128" t="s">
        <v>2740</v>
      </c>
      <c r="H237" s="956"/>
      <c r="I237" s="956"/>
      <c r="J237" s="956"/>
      <c r="K237" s="956"/>
      <c r="L237" s="950"/>
      <c r="M237" s="956"/>
      <c r="N237" s="956"/>
      <c r="O237" s="950"/>
      <c r="P237" s="950"/>
      <c r="Q237" s="950"/>
      <c r="R237" s="950"/>
    </row>
    <row r="238" spans="1:18" ht="12.6" customHeight="1">
      <c r="A238" s="971"/>
      <c r="B238" s="964"/>
      <c r="C238" s="953"/>
      <c r="D238" s="956"/>
      <c r="E238" s="950"/>
      <c r="F238" s="374" t="s">
        <v>2741</v>
      </c>
      <c r="G238" s="128" t="s">
        <v>2742</v>
      </c>
      <c r="H238" s="956"/>
      <c r="I238" s="956"/>
      <c r="J238" s="956"/>
      <c r="K238" s="956"/>
      <c r="L238" s="950"/>
      <c r="M238" s="956"/>
      <c r="N238" s="956"/>
      <c r="O238" s="950"/>
      <c r="P238" s="950"/>
      <c r="Q238" s="950"/>
      <c r="R238" s="950"/>
    </row>
    <row r="239" spans="1:18" ht="12.6" customHeight="1">
      <c r="A239" s="971"/>
      <c r="B239" s="964"/>
      <c r="C239" s="953"/>
      <c r="D239" s="956"/>
      <c r="E239" s="950"/>
      <c r="F239" s="374" t="s">
        <v>2743</v>
      </c>
      <c r="G239" s="128" t="s">
        <v>2744</v>
      </c>
      <c r="H239" s="956"/>
      <c r="I239" s="956"/>
      <c r="J239" s="956"/>
      <c r="K239" s="956"/>
      <c r="L239" s="950"/>
      <c r="M239" s="956"/>
      <c r="N239" s="956"/>
      <c r="O239" s="950"/>
      <c r="P239" s="950"/>
      <c r="Q239" s="950"/>
      <c r="R239" s="950"/>
    </row>
    <row r="240" spans="1:18" ht="12.6" customHeight="1">
      <c r="A240" s="971"/>
      <c r="B240" s="964"/>
      <c r="C240" s="953"/>
      <c r="D240" s="956"/>
      <c r="E240" s="950"/>
      <c r="F240" s="374" t="s">
        <v>2745</v>
      </c>
      <c r="G240" s="128" t="s">
        <v>2746</v>
      </c>
      <c r="H240" s="956"/>
      <c r="I240" s="956"/>
      <c r="J240" s="956"/>
      <c r="K240" s="956"/>
      <c r="L240" s="950"/>
      <c r="M240" s="956"/>
      <c r="N240" s="956"/>
      <c r="O240" s="950"/>
      <c r="P240" s="950"/>
      <c r="Q240" s="950"/>
      <c r="R240" s="950"/>
    </row>
    <row r="241" spans="1:18" ht="12.6" customHeight="1">
      <c r="A241" s="971"/>
      <c r="B241" s="964"/>
      <c r="C241" s="953"/>
      <c r="D241" s="956"/>
      <c r="E241" s="950"/>
      <c r="F241" s="374" t="s">
        <v>2747</v>
      </c>
      <c r="G241" s="128" t="s">
        <v>2748</v>
      </c>
      <c r="H241" s="956"/>
      <c r="I241" s="956"/>
      <c r="J241" s="956"/>
      <c r="K241" s="956"/>
      <c r="L241" s="950"/>
      <c r="M241" s="956"/>
      <c r="N241" s="956"/>
      <c r="O241" s="950"/>
      <c r="P241" s="950"/>
      <c r="Q241" s="950"/>
      <c r="R241" s="950"/>
    </row>
    <row r="242" spans="1:18" ht="12.6" customHeight="1">
      <c r="A242" s="971"/>
      <c r="B242" s="964"/>
      <c r="C242" s="953"/>
      <c r="D242" s="956"/>
      <c r="E242" s="950"/>
      <c r="F242" s="374" t="s">
        <v>2749</v>
      </c>
      <c r="G242" s="128" t="s">
        <v>2750</v>
      </c>
      <c r="H242" s="956"/>
      <c r="I242" s="956"/>
      <c r="J242" s="956"/>
      <c r="K242" s="956"/>
      <c r="L242" s="950"/>
      <c r="M242" s="956"/>
      <c r="N242" s="956"/>
      <c r="O242" s="950"/>
      <c r="P242" s="950"/>
      <c r="Q242" s="950"/>
      <c r="R242" s="950"/>
    </row>
    <row r="243" spans="1:18" ht="12.6" customHeight="1">
      <c r="A243" s="971"/>
      <c r="B243" s="964"/>
      <c r="C243" s="953"/>
      <c r="D243" s="956"/>
      <c r="E243" s="950"/>
      <c r="F243" s="374" t="s">
        <v>2751</v>
      </c>
      <c r="G243" s="128" t="s">
        <v>2752</v>
      </c>
      <c r="H243" s="956"/>
      <c r="I243" s="956"/>
      <c r="J243" s="956"/>
      <c r="K243" s="956"/>
      <c r="L243" s="950"/>
      <c r="M243" s="956"/>
      <c r="N243" s="956"/>
      <c r="O243" s="950"/>
      <c r="P243" s="950"/>
      <c r="Q243" s="950"/>
      <c r="R243" s="950"/>
    </row>
    <row r="244" spans="1:18" ht="12.6" customHeight="1">
      <c r="A244" s="971"/>
      <c r="B244" s="964"/>
      <c r="C244" s="953"/>
      <c r="D244" s="956"/>
      <c r="E244" s="950"/>
      <c r="F244" s="374" t="s">
        <v>2753</v>
      </c>
      <c r="G244" s="128" t="s">
        <v>2754</v>
      </c>
      <c r="H244" s="956"/>
      <c r="I244" s="956"/>
      <c r="J244" s="956"/>
      <c r="K244" s="956"/>
      <c r="L244" s="950"/>
      <c r="M244" s="956"/>
      <c r="N244" s="956"/>
      <c r="O244" s="950"/>
      <c r="P244" s="950"/>
      <c r="Q244" s="950"/>
      <c r="R244" s="950"/>
    </row>
    <row r="245" spans="1:18" ht="12.6" customHeight="1">
      <c r="A245" s="971"/>
      <c r="B245" s="964"/>
      <c r="C245" s="953"/>
      <c r="D245" s="956"/>
      <c r="E245" s="950"/>
      <c r="F245" s="374" t="s">
        <v>2755</v>
      </c>
      <c r="G245" s="128" t="s">
        <v>2756</v>
      </c>
      <c r="H245" s="956"/>
      <c r="I245" s="956"/>
      <c r="J245" s="956"/>
      <c r="K245" s="956"/>
      <c r="L245" s="950"/>
      <c r="M245" s="956"/>
      <c r="N245" s="956"/>
      <c r="O245" s="950"/>
      <c r="P245" s="950"/>
      <c r="Q245" s="950"/>
      <c r="R245" s="950"/>
    </row>
    <row r="246" spans="1:18" ht="12.6" customHeight="1">
      <c r="A246" s="971"/>
      <c r="B246" s="964"/>
      <c r="C246" s="953"/>
      <c r="D246" s="956"/>
      <c r="E246" s="950"/>
      <c r="F246" s="374" t="s">
        <v>2757</v>
      </c>
      <c r="G246" s="128" t="s">
        <v>2758</v>
      </c>
      <c r="H246" s="956"/>
      <c r="I246" s="956"/>
      <c r="J246" s="956"/>
      <c r="K246" s="956"/>
      <c r="L246" s="950"/>
      <c r="M246" s="956"/>
      <c r="N246" s="956"/>
      <c r="O246" s="950"/>
      <c r="P246" s="950"/>
      <c r="Q246" s="950"/>
      <c r="R246" s="950"/>
    </row>
    <row r="247" spans="1:18" ht="12.6" customHeight="1">
      <c r="A247" s="971"/>
      <c r="B247" s="964"/>
      <c r="C247" s="953"/>
      <c r="D247" s="956"/>
      <c r="E247" s="950"/>
      <c r="F247" s="374" t="s">
        <v>2759</v>
      </c>
      <c r="G247" s="128" t="s">
        <v>2760</v>
      </c>
      <c r="H247" s="956"/>
      <c r="I247" s="956"/>
      <c r="J247" s="956"/>
      <c r="K247" s="956"/>
      <c r="L247" s="950"/>
      <c r="M247" s="956"/>
      <c r="N247" s="956"/>
      <c r="O247" s="950"/>
      <c r="P247" s="950"/>
      <c r="Q247" s="950"/>
      <c r="R247" s="950"/>
    </row>
    <row r="248" spans="1:18" ht="12.6" customHeight="1">
      <c r="A248" s="972"/>
      <c r="B248" s="964"/>
      <c r="C248" s="954"/>
      <c r="D248" s="957"/>
      <c r="E248" s="951"/>
      <c r="F248" s="374" t="s">
        <v>2761</v>
      </c>
      <c r="G248" s="128" t="s">
        <v>2762</v>
      </c>
      <c r="H248" s="957"/>
      <c r="I248" s="957"/>
      <c r="J248" s="957"/>
      <c r="K248" s="957"/>
      <c r="L248" s="951"/>
      <c r="M248" s="957"/>
      <c r="N248" s="957"/>
      <c r="O248" s="951"/>
      <c r="P248" s="951"/>
      <c r="Q248" s="951"/>
      <c r="R248" s="951"/>
    </row>
    <row r="249" spans="1:18" ht="12" customHeight="1">
      <c r="A249" s="970" t="s">
        <v>2763</v>
      </c>
      <c r="B249" s="964" t="s">
        <v>2764</v>
      </c>
      <c r="C249" s="952" t="s">
        <v>2765</v>
      </c>
      <c r="D249" s="955" t="s">
        <v>2709</v>
      </c>
      <c r="E249" s="949" t="s">
        <v>2690</v>
      </c>
      <c r="F249" s="374" t="s">
        <v>2710</v>
      </c>
      <c r="G249" s="374" t="s">
        <v>2711</v>
      </c>
      <c r="H249" s="955"/>
      <c r="I249" s="955"/>
      <c r="J249" s="955"/>
      <c r="K249" s="955"/>
      <c r="L249" s="949" t="s">
        <v>1027</v>
      </c>
      <c r="M249" s="955"/>
      <c r="N249" s="955" t="s">
        <v>2766</v>
      </c>
      <c r="O249" s="961" t="s">
        <v>2179</v>
      </c>
      <c r="P249" s="949" t="s">
        <v>2140</v>
      </c>
      <c r="Q249" s="949" t="s">
        <v>2140</v>
      </c>
      <c r="R249" s="949" t="s">
        <v>2180</v>
      </c>
    </row>
    <row r="250" spans="1:18" ht="12" customHeight="1">
      <c r="A250" s="971"/>
      <c r="B250" s="964"/>
      <c r="C250" s="953"/>
      <c r="D250" s="956"/>
      <c r="E250" s="950"/>
      <c r="F250" s="374" t="s">
        <v>2713</v>
      </c>
      <c r="G250" s="374" t="s">
        <v>2714</v>
      </c>
      <c r="H250" s="956"/>
      <c r="I250" s="956"/>
      <c r="J250" s="956"/>
      <c r="K250" s="956"/>
      <c r="L250" s="950"/>
      <c r="M250" s="956"/>
      <c r="N250" s="956"/>
      <c r="O250" s="961"/>
      <c r="P250" s="950"/>
      <c r="Q250" s="950"/>
      <c r="R250" s="950"/>
    </row>
    <row r="251" spans="1:18" ht="12" customHeight="1">
      <c r="A251" s="971"/>
      <c r="B251" s="964"/>
      <c r="C251" s="953"/>
      <c r="D251" s="956"/>
      <c r="E251" s="950"/>
      <c r="F251" s="374" t="s">
        <v>2715</v>
      </c>
      <c r="G251" s="374" t="s">
        <v>2716</v>
      </c>
      <c r="H251" s="956"/>
      <c r="I251" s="956"/>
      <c r="J251" s="956"/>
      <c r="K251" s="956"/>
      <c r="L251" s="950"/>
      <c r="M251" s="956"/>
      <c r="N251" s="956"/>
      <c r="O251" s="961"/>
      <c r="P251" s="950"/>
      <c r="Q251" s="950"/>
      <c r="R251" s="950"/>
    </row>
    <row r="252" spans="1:18" ht="12" customHeight="1">
      <c r="A252" s="971"/>
      <c r="B252" s="964"/>
      <c r="C252" s="953"/>
      <c r="D252" s="956"/>
      <c r="E252" s="950"/>
      <c r="F252" s="374" t="s">
        <v>2717</v>
      </c>
      <c r="G252" s="374" t="s">
        <v>2718</v>
      </c>
      <c r="H252" s="956"/>
      <c r="I252" s="956"/>
      <c r="J252" s="956"/>
      <c r="K252" s="956"/>
      <c r="L252" s="950"/>
      <c r="M252" s="956"/>
      <c r="N252" s="956"/>
      <c r="O252" s="961"/>
      <c r="P252" s="950"/>
      <c r="Q252" s="950"/>
      <c r="R252" s="950"/>
    </row>
    <row r="253" spans="1:18" ht="12" customHeight="1">
      <c r="A253" s="971"/>
      <c r="B253" s="964"/>
      <c r="C253" s="953"/>
      <c r="D253" s="956"/>
      <c r="E253" s="950"/>
      <c r="F253" s="374" t="s">
        <v>2719</v>
      </c>
      <c r="G253" s="374" t="s">
        <v>2720</v>
      </c>
      <c r="H253" s="956"/>
      <c r="I253" s="956"/>
      <c r="J253" s="956"/>
      <c r="K253" s="956"/>
      <c r="L253" s="950"/>
      <c r="M253" s="956"/>
      <c r="N253" s="956"/>
      <c r="O253" s="961"/>
      <c r="P253" s="950"/>
      <c r="Q253" s="950"/>
      <c r="R253" s="950"/>
    </row>
    <row r="254" spans="1:18" ht="12" customHeight="1">
      <c r="A254" s="971"/>
      <c r="B254" s="964"/>
      <c r="C254" s="953"/>
      <c r="D254" s="956"/>
      <c r="E254" s="950"/>
      <c r="F254" s="374" t="s">
        <v>2721</v>
      </c>
      <c r="G254" s="374" t="s">
        <v>2722</v>
      </c>
      <c r="H254" s="956"/>
      <c r="I254" s="956"/>
      <c r="J254" s="956"/>
      <c r="K254" s="956"/>
      <c r="L254" s="950"/>
      <c r="M254" s="956"/>
      <c r="N254" s="956"/>
      <c r="O254" s="961"/>
      <c r="P254" s="950"/>
      <c r="Q254" s="950"/>
      <c r="R254" s="950"/>
    </row>
    <row r="255" spans="1:18" ht="12" customHeight="1">
      <c r="A255" s="971"/>
      <c r="B255" s="964"/>
      <c r="C255" s="953"/>
      <c r="D255" s="956"/>
      <c r="E255" s="950"/>
      <c r="F255" s="374" t="s">
        <v>2723</v>
      </c>
      <c r="G255" s="374" t="s">
        <v>2724</v>
      </c>
      <c r="H255" s="956"/>
      <c r="I255" s="956"/>
      <c r="J255" s="956"/>
      <c r="K255" s="956"/>
      <c r="L255" s="950"/>
      <c r="M255" s="956"/>
      <c r="N255" s="956"/>
      <c r="O255" s="961"/>
      <c r="P255" s="950"/>
      <c r="Q255" s="950"/>
      <c r="R255" s="950"/>
    </row>
    <row r="256" spans="1:18" ht="12" customHeight="1">
      <c r="A256" s="971"/>
      <c r="B256" s="964"/>
      <c r="C256" s="953"/>
      <c r="D256" s="956"/>
      <c r="E256" s="950"/>
      <c r="F256" s="374" t="s">
        <v>2725</v>
      </c>
      <c r="G256" s="374" t="s">
        <v>2726</v>
      </c>
      <c r="H256" s="956"/>
      <c r="I256" s="956"/>
      <c r="J256" s="956"/>
      <c r="K256" s="956"/>
      <c r="L256" s="950"/>
      <c r="M256" s="956"/>
      <c r="N256" s="956"/>
      <c r="O256" s="961"/>
      <c r="P256" s="950"/>
      <c r="Q256" s="950"/>
      <c r="R256" s="950"/>
    </row>
    <row r="257" spans="1:18" ht="12" customHeight="1">
      <c r="A257" s="971"/>
      <c r="B257" s="964"/>
      <c r="C257" s="953"/>
      <c r="D257" s="956"/>
      <c r="E257" s="950"/>
      <c r="F257" s="374" t="s">
        <v>2727</v>
      </c>
      <c r="G257" s="374" t="s">
        <v>2728</v>
      </c>
      <c r="H257" s="956"/>
      <c r="I257" s="956"/>
      <c r="J257" s="956"/>
      <c r="K257" s="956"/>
      <c r="L257" s="950"/>
      <c r="M257" s="956"/>
      <c r="N257" s="956"/>
      <c r="O257" s="961"/>
      <c r="P257" s="950"/>
      <c r="Q257" s="950"/>
      <c r="R257" s="950"/>
    </row>
    <row r="258" spans="1:18" ht="12" customHeight="1">
      <c r="A258" s="971"/>
      <c r="B258" s="964"/>
      <c r="C258" s="953"/>
      <c r="D258" s="956"/>
      <c r="E258" s="950"/>
      <c r="F258" s="374" t="s">
        <v>2729</v>
      </c>
      <c r="G258" s="374" t="s">
        <v>2730</v>
      </c>
      <c r="H258" s="956"/>
      <c r="I258" s="956"/>
      <c r="J258" s="956"/>
      <c r="K258" s="956"/>
      <c r="L258" s="950"/>
      <c r="M258" s="956"/>
      <c r="N258" s="956"/>
      <c r="O258" s="961"/>
      <c r="P258" s="950"/>
      <c r="Q258" s="950"/>
      <c r="R258" s="950"/>
    </row>
    <row r="259" spans="1:18" ht="12" customHeight="1">
      <c r="A259" s="971"/>
      <c r="B259" s="964"/>
      <c r="C259" s="953"/>
      <c r="D259" s="956"/>
      <c r="E259" s="950"/>
      <c r="F259" s="374" t="s">
        <v>2731</v>
      </c>
      <c r="G259" s="374" t="s">
        <v>2732</v>
      </c>
      <c r="H259" s="956"/>
      <c r="I259" s="956"/>
      <c r="J259" s="956"/>
      <c r="K259" s="956"/>
      <c r="L259" s="950"/>
      <c r="M259" s="956"/>
      <c r="N259" s="956"/>
      <c r="O259" s="961"/>
      <c r="P259" s="950"/>
      <c r="Q259" s="950"/>
      <c r="R259" s="950"/>
    </row>
    <row r="260" spans="1:18" ht="12" customHeight="1">
      <c r="A260" s="971"/>
      <c r="B260" s="964"/>
      <c r="C260" s="953"/>
      <c r="D260" s="956"/>
      <c r="E260" s="950"/>
      <c r="F260" s="374" t="s">
        <v>2733</v>
      </c>
      <c r="G260" s="374" t="s">
        <v>2734</v>
      </c>
      <c r="H260" s="956"/>
      <c r="I260" s="956"/>
      <c r="J260" s="956"/>
      <c r="K260" s="956"/>
      <c r="L260" s="950"/>
      <c r="M260" s="956"/>
      <c r="N260" s="956"/>
      <c r="O260" s="961"/>
      <c r="P260" s="950"/>
      <c r="Q260" s="950"/>
      <c r="R260" s="950"/>
    </row>
    <row r="261" spans="1:18" ht="12" customHeight="1">
      <c r="A261" s="971"/>
      <c r="B261" s="964"/>
      <c r="C261" s="953"/>
      <c r="D261" s="956"/>
      <c r="E261" s="950"/>
      <c r="F261" s="374" t="s">
        <v>2735</v>
      </c>
      <c r="G261" s="374" t="s">
        <v>2736</v>
      </c>
      <c r="H261" s="956"/>
      <c r="I261" s="956"/>
      <c r="J261" s="956"/>
      <c r="K261" s="956"/>
      <c r="L261" s="950"/>
      <c r="M261" s="956"/>
      <c r="N261" s="956"/>
      <c r="O261" s="961"/>
      <c r="P261" s="950"/>
      <c r="Q261" s="950"/>
      <c r="R261" s="950"/>
    </row>
    <row r="262" spans="1:18" ht="12" customHeight="1">
      <c r="A262" s="971"/>
      <c r="B262" s="964"/>
      <c r="C262" s="953"/>
      <c r="D262" s="956"/>
      <c r="E262" s="950"/>
      <c r="F262" s="374" t="s">
        <v>2737</v>
      </c>
      <c r="G262" s="374" t="s">
        <v>2738</v>
      </c>
      <c r="H262" s="956"/>
      <c r="I262" s="956"/>
      <c r="J262" s="956"/>
      <c r="K262" s="956"/>
      <c r="L262" s="950"/>
      <c r="M262" s="956"/>
      <c r="N262" s="956"/>
      <c r="O262" s="961"/>
      <c r="P262" s="950"/>
      <c r="Q262" s="950"/>
      <c r="R262" s="950"/>
    </row>
    <row r="263" spans="1:18" ht="12" customHeight="1">
      <c r="A263" s="971"/>
      <c r="B263" s="964"/>
      <c r="C263" s="953"/>
      <c r="D263" s="956"/>
      <c r="E263" s="950"/>
      <c r="F263" s="374" t="s">
        <v>2739</v>
      </c>
      <c r="G263" s="374" t="s">
        <v>2740</v>
      </c>
      <c r="H263" s="956"/>
      <c r="I263" s="956"/>
      <c r="J263" s="956"/>
      <c r="K263" s="956"/>
      <c r="L263" s="950"/>
      <c r="M263" s="956"/>
      <c r="N263" s="956"/>
      <c r="O263" s="961"/>
      <c r="P263" s="950"/>
      <c r="Q263" s="950"/>
      <c r="R263" s="950"/>
    </row>
    <row r="264" spans="1:18" ht="12" customHeight="1">
      <c r="A264" s="971"/>
      <c r="B264" s="964"/>
      <c r="C264" s="953"/>
      <c r="D264" s="956"/>
      <c r="E264" s="950"/>
      <c r="F264" s="374" t="s">
        <v>2741</v>
      </c>
      <c r="G264" s="374" t="s">
        <v>2742</v>
      </c>
      <c r="H264" s="956"/>
      <c r="I264" s="956"/>
      <c r="J264" s="956"/>
      <c r="K264" s="956"/>
      <c r="L264" s="950"/>
      <c r="M264" s="956"/>
      <c r="N264" s="956"/>
      <c r="O264" s="961"/>
      <c r="P264" s="950"/>
      <c r="Q264" s="950"/>
      <c r="R264" s="950"/>
    </row>
    <row r="265" spans="1:18" ht="12" customHeight="1">
      <c r="A265" s="971"/>
      <c r="B265" s="964"/>
      <c r="C265" s="953"/>
      <c r="D265" s="956"/>
      <c r="E265" s="950"/>
      <c r="F265" s="374" t="s">
        <v>2743</v>
      </c>
      <c r="G265" s="374" t="s">
        <v>2744</v>
      </c>
      <c r="H265" s="956"/>
      <c r="I265" s="956"/>
      <c r="J265" s="956"/>
      <c r="K265" s="956"/>
      <c r="L265" s="950"/>
      <c r="M265" s="956"/>
      <c r="N265" s="956"/>
      <c r="O265" s="961"/>
      <c r="P265" s="950"/>
      <c r="Q265" s="950"/>
      <c r="R265" s="950"/>
    </row>
    <row r="266" spans="1:18" ht="12" customHeight="1">
      <c r="A266" s="971"/>
      <c r="B266" s="964"/>
      <c r="C266" s="953"/>
      <c r="D266" s="956"/>
      <c r="E266" s="950"/>
      <c r="F266" s="374" t="s">
        <v>2745</v>
      </c>
      <c r="G266" s="374" t="s">
        <v>2746</v>
      </c>
      <c r="H266" s="956"/>
      <c r="I266" s="956"/>
      <c r="J266" s="956"/>
      <c r="K266" s="956"/>
      <c r="L266" s="950"/>
      <c r="M266" s="956"/>
      <c r="N266" s="956"/>
      <c r="O266" s="961"/>
      <c r="P266" s="950"/>
      <c r="Q266" s="950"/>
      <c r="R266" s="950"/>
    </row>
    <row r="267" spans="1:18" ht="12" customHeight="1">
      <c r="A267" s="971"/>
      <c r="B267" s="964"/>
      <c r="C267" s="953"/>
      <c r="D267" s="956"/>
      <c r="E267" s="950"/>
      <c r="F267" s="374" t="s">
        <v>2747</v>
      </c>
      <c r="G267" s="374" t="s">
        <v>2748</v>
      </c>
      <c r="H267" s="956"/>
      <c r="I267" s="956"/>
      <c r="J267" s="956"/>
      <c r="K267" s="956"/>
      <c r="L267" s="950"/>
      <c r="M267" s="956"/>
      <c r="N267" s="956"/>
      <c r="O267" s="961"/>
      <c r="P267" s="950"/>
      <c r="Q267" s="950"/>
      <c r="R267" s="950"/>
    </row>
    <row r="268" spans="1:18" ht="12" customHeight="1">
      <c r="A268" s="971"/>
      <c r="B268" s="964"/>
      <c r="C268" s="953"/>
      <c r="D268" s="956"/>
      <c r="E268" s="950"/>
      <c r="F268" s="374" t="s">
        <v>2749</v>
      </c>
      <c r="G268" s="374" t="s">
        <v>2750</v>
      </c>
      <c r="H268" s="956"/>
      <c r="I268" s="956"/>
      <c r="J268" s="956"/>
      <c r="K268" s="956"/>
      <c r="L268" s="950"/>
      <c r="M268" s="956"/>
      <c r="N268" s="956"/>
      <c r="O268" s="961"/>
      <c r="P268" s="950"/>
      <c r="Q268" s="950"/>
      <c r="R268" s="950"/>
    </row>
    <row r="269" spans="1:18" ht="12" customHeight="1">
      <c r="A269" s="971"/>
      <c r="B269" s="964"/>
      <c r="C269" s="953"/>
      <c r="D269" s="956"/>
      <c r="E269" s="950"/>
      <c r="F269" s="374" t="s">
        <v>2751</v>
      </c>
      <c r="G269" s="374" t="s">
        <v>2752</v>
      </c>
      <c r="H269" s="956"/>
      <c r="I269" s="956"/>
      <c r="J269" s="956"/>
      <c r="K269" s="956"/>
      <c r="L269" s="950"/>
      <c r="M269" s="956"/>
      <c r="N269" s="956"/>
      <c r="O269" s="961"/>
      <c r="P269" s="950"/>
      <c r="Q269" s="950"/>
      <c r="R269" s="950"/>
    </row>
    <row r="270" spans="1:18" ht="12" customHeight="1">
      <c r="A270" s="971"/>
      <c r="B270" s="964"/>
      <c r="C270" s="953"/>
      <c r="D270" s="956"/>
      <c r="E270" s="950"/>
      <c r="F270" s="374" t="s">
        <v>2753</v>
      </c>
      <c r="G270" s="374" t="s">
        <v>2754</v>
      </c>
      <c r="H270" s="956"/>
      <c r="I270" s="956"/>
      <c r="J270" s="956"/>
      <c r="K270" s="956"/>
      <c r="L270" s="950"/>
      <c r="M270" s="956"/>
      <c r="N270" s="956"/>
      <c r="O270" s="961"/>
      <c r="P270" s="950"/>
      <c r="Q270" s="950"/>
      <c r="R270" s="950"/>
    </row>
    <row r="271" spans="1:18" ht="12" customHeight="1">
      <c r="A271" s="971"/>
      <c r="B271" s="964"/>
      <c r="C271" s="953"/>
      <c r="D271" s="956"/>
      <c r="E271" s="950"/>
      <c r="F271" s="374" t="s">
        <v>2755</v>
      </c>
      <c r="G271" s="374" t="s">
        <v>2756</v>
      </c>
      <c r="H271" s="956"/>
      <c r="I271" s="956"/>
      <c r="J271" s="956"/>
      <c r="K271" s="956"/>
      <c r="L271" s="950"/>
      <c r="M271" s="956"/>
      <c r="N271" s="956"/>
      <c r="O271" s="961"/>
      <c r="P271" s="950"/>
      <c r="Q271" s="950"/>
      <c r="R271" s="950"/>
    </row>
    <row r="272" spans="1:18" ht="12" customHeight="1">
      <c r="A272" s="971"/>
      <c r="B272" s="964"/>
      <c r="C272" s="953"/>
      <c r="D272" s="956"/>
      <c r="E272" s="950"/>
      <c r="F272" s="374" t="s">
        <v>2757</v>
      </c>
      <c r="G272" s="374" t="s">
        <v>2758</v>
      </c>
      <c r="H272" s="956"/>
      <c r="I272" s="956"/>
      <c r="J272" s="956"/>
      <c r="K272" s="956"/>
      <c r="L272" s="950"/>
      <c r="M272" s="956"/>
      <c r="N272" s="956"/>
      <c r="O272" s="961"/>
      <c r="P272" s="950"/>
      <c r="Q272" s="950"/>
      <c r="R272" s="950"/>
    </row>
    <row r="273" spans="1:18" ht="12" customHeight="1">
      <c r="A273" s="971"/>
      <c r="B273" s="964"/>
      <c r="C273" s="953"/>
      <c r="D273" s="956"/>
      <c r="E273" s="950"/>
      <c r="F273" s="374" t="s">
        <v>2759</v>
      </c>
      <c r="G273" s="374" t="s">
        <v>2760</v>
      </c>
      <c r="H273" s="956"/>
      <c r="I273" s="956"/>
      <c r="J273" s="956"/>
      <c r="K273" s="956"/>
      <c r="L273" s="950"/>
      <c r="M273" s="956"/>
      <c r="N273" s="956"/>
      <c r="O273" s="961"/>
      <c r="P273" s="950"/>
      <c r="Q273" s="950"/>
      <c r="R273" s="950"/>
    </row>
    <row r="274" spans="1:18" ht="12" customHeight="1">
      <c r="A274" s="972"/>
      <c r="B274" s="964"/>
      <c r="C274" s="954"/>
      <c r="D274" s="957"/>
      <c r="E274" s="951"/>
      <c r="F274" s="374" t="s">
        <v>2761</v>
      </c>
      <c r="G274" s="374" t="s">
        <v>2762</v>
      </c>
      <c r="H274" s="957"/>
      <c r="I274" s="957"/>
      <c r="J274" s="957"/>
      <c r="K274" s="957"/>
      <c r="L274" s="951"/>
      <c r="M274" s="957"/>
      <c r="N274" s="957"/>
      <c r="O274" s="961"/>
      <c r="P274" s="951"/>
      <c r="Q274" s="951"/>
      <c r="R274" s="951"/>
    </row>
    <row r="275" spans="1:18" ht="12.75" customHeight="1">
      <c r="A275" s="965" t="s">
        <v>2767</v>
      </c>
      <c r="B275" s="964" t="s">
        <v>2768</v>
      </c>
      <c r="C275" s="966" t="s">
        <v>2769</v>
      </c>
      <c r="D275" s="955" t="s">
        <v>2709</v>
      </c>
      <c r="E275" s="949" t="s">
        <v>2690</v>
      </c>
      <c r="F275" s="374" t="s">
        <v>2710</v>
      </c>
      <c r="G275" s="374" t="s">
        <v>2711</v>
      </c>
      <c r="H275" s="955"/>
      <c r="I275" s="955"/>
      <c r="J275" s="955"/>
      <c r="K275" s="955"/>
      <c r="L275" s="949" t="s">
        <v>1027</v>
      </c>
      <c r="M275" s="955"/>
      <c r="N275" s="955" t="s">
        <v>2770</v>
      </c>
      <c r="O275" s="961" t="s">
        <v>2179</v>
      </c>
      <c r="P275" s="949" t="s">
        <v>2140</v>
      </c>
      <c r="Q275" s="949" t="s">
        <v>2140</v>
      </c>
      <c r="R275" s="949" t="s">
        <v>2180</v>
      </c>
    </row>
    <row r="276" spans="1:18" ht="11.25" customHeight="1">
      <c r="A276" s="965"/>
      <c r="B276" s="964"/>
      <c r="C276" s="966"/>
      <c r="D276" s="956"/>
      <c r="E276" s="950"/>
      <c r="F276" s="374" t="s">
        <v>2713</v>
      </c>
      <c r="G276" s="374" t="s">
        <v>2714</v>
      </c>
      <c r="H276" s="956"/>
      <c r="I276" s="956"/>
      <c r="J276" s="956"/>
      <c r="K276" s="956"/>
      <c r="L276" s="950"/>
      <c r="M276" s="956"/>
      <c r="N276" s="956"/>
      <c r="O276" s="961"/>
      <c r="P276" s="950"/>
      <c r="Q276" s="950"/>
      <c r="R276" s="950"/>
    </row>
    <row r="277" spans="1:18" ht="11.25" customHeight="1">
      <c r="A277" s="965"/>
      <c r="B277" s="964"/>
      <c r="C277" s="966"/>
      <c r="D277" s="956"/>
      <c r="E277" s="950"/>
      <c r="F277" s="374" t="s">
        <v>2715</v>
      </c>
      <c r="G277" s="374" t="s">
        <v>2716</v>
      </c>
      <c r="H277" s="956"/>
      <c r="I277" s="956"/>
      <c r="J277" s="956"/>
      <c r="K277" s="956"/>
      <c r="L277" s="950"/>
      <c r="M277" s="956"/>
      <c r="N277" s="956"/>
      <c r="O277" s="961"/>
      <c r="P277" s="950"/>
      <c r="Q277" s="950"/>
      <c r="R277" s="950"/>
    </row>
    <row r="278" spans="1:18" ht="11.25" customHeight="1">
      <c r="A278" s="965"/>
      <c r="B278" s="964"/>
      <c r="C278" s="966"/>
      <c r="D278" s="956"/>
      <c r="E278" s="950"/>
      <c r="F278" s="374" t="s">
        <v>2717</v>
      </c>
      <c r="G278" s="374" t="s">
        <v>2718</v>
      </c>
      <c r="H278" s="956"/>
      <c r="I278" s="956"/>
      <c r="J278" s="956"/>
      <c r="K278" s="956"/>
      <c r="L278" s="950"/>
      <c r="M278" s="956"/>
      <c r="N278" s="956"/>
      <c r="O278" s="961"/>
      <c r="P278" s="950"/>
      <c r="Q278" s="950"/>
      <c r="R278" s="950"/>
    </row>
    <row r="279" spans="1:18" ht="11.25" customHeight="1">
      <c r="A279" s="965"/>
      <c r="B279" s="964"/>
      <c r="C279" s="966"/>
      <c r="D279" s="956"/>
      <c r="E279" s="950"/>
      <c r="F279" s="374" t="s">
        <v>2719</v>
      </c>
      <c r="G279" s="374" t="s">
        <v>2720</v>
      </c>
      <c r="H279" s="956"/>
      <c r="I279" s="956"/>
      <c r="J279" s="956"/>
      <c r="K279" s="956"/>
      <c r="L279" s="950"/>
      <c r="M279" s="956"/>
      <c r="N279" s="956"/>
      <c r="O279" s="961"/>
      <c r="P279" s="950"/>
      <c r="Q279" s="950"/>
      <c r="R279" s="950"/>
    </row>
    <row r="280" spans="1:18" ht="11.25" customHeight="1">
      <c r="A280" s="965"/>
      <c r="B280" s="964"/>
      <c r="C280" s="966"/>
      <c r="D280" s="956"/>
      <c r="E280" s="950"/>
      <c r="F280" s="374" t="s">
        <v>2721</v>
      </c>
      <c r="G280" s="374" t="s">
        <v>2722</v>
      </c>
      <c r="H280" s="956"/>
      <c r="I280" s="956"/>
      <c r="J280" s="956"/>
      <c r="K280" s="956"/>
      <c r="L280" s="950"/>
      <c r="M280" s="956"/>
      <c r="N280" s="956"/>
      <c r="O280" s="961"/>
      <c r="P280" s="950"/>
      <c r="Q280" s="950"/>
      <c r="R280" s="950"/>
    </row>
    <row r="281" spans="1:18" ht="12.75" customHeight="1">
      <c r="A281" s="965"/>
      <c r="B281" s="964"/>
      <c r="C281" s="966"/>
      <c r="D281" s="956"/>
      <c r="E281" s="950"/>
      <c r="F281" s="374" t="s">
        <v>2723</v>
      </c>
      <c r="G281" s="374" t="s">
        <v>2724</v>
      </c>
      <c r="H281" s="956"/>
      <c r="I281" s="956"/>
      <c r="J281" s="956"/>
      <c r="K281" s="956"/>
      <c r="L281" s="950"/>
      <c r="M281" s="956"/>
      <c r="N281" s="956"/>
      <c r="O281" s="961"/>
      <c r="P281" s="950"/>
      <c r="Q281" s="950"/>
      <c r="R281" s="950"/>
    </row>
    <row r="282" spans="1:18" ht="11.25" customHeight="1">
      <c r="A282" s="965"/>
      <c r="B282" s="964"/>
      <c r="C282" s="966"/>
      <c r="D282" s="956"/>
      <c r="E282" s="950"/>
      <c r="F282" s="374" t="s">
        <v>2725</v>
      </c>
      <c r="G282" s="374" t="s">
        <v>2726</v>
      </c>
      <c r="H282" s="956"/>
      <c r="I282" s="956"/>
      <c r="J282" s="956"/>
      <c r="K282" s="956"/>
      <c r="L282" s="950"/>
      <c r="M282" s="956"/>
      <c r="N282" s="956"/>
      <c r="O282" s="961"/>
      <c r="P282" s="950"/>
      <c r="Q282" s="950"/>
      <c r="R282" s="950"/>
    </row>
    <row r="283" spans="1:18" ht="11.25" customHeight="1">
      <c r="A283" s="965"/>
      <c r="B283" s="964"/>
      <c r="C283" s="966"/>
      <c r="D283" s="956"/>
      <c r="E283" s="950"/>
      <c r="F283" s="374" t="s">
        <v>2727</v>
      </c>
      <c r="G283" s="374" t="s">
        <v>2728</v>
      </c>
      <c r="H283" s="956"/>
      <c r="I283" s="956"/>
      <c r="J283" s="956"/>
      <c r="K283" s="956"/>
      <c r="L283" s="950"/>
      <c r="M283" s="956"/>
      <c r="N283" s="956"/>
      <c r="O283" s="961"/>
      <c r="P283" s="950"/>
      <c r="Q283" s="950"/>
      <c r="R283" s="950"/>
    </row>
    <row r="284" spans="1:18" ht="11.25" customHeight="1">
      <c r="A284" s="965"/>
      <c r="B284" s="964"/>
      <c r="C284" s="966"/>
      <c r="D284" s="956"/>
      <c r="E284" s="950"/>
      <c r="F284" s="374" t="s">
        <v>2729</v>
      </c>
      <c r="G284" s="374" t="s">
        <v>2730</v>
      </c>
      <c r="H284" s="956"/>
      <c r="I284" s="956"/>
      <c r="J284" s="956"/>
      <c r="K284" s="956"/>
      <c r="L284" s="950"/>
      <c r="M284" s="956"/>
      <c r="N284" s="956"/>
      <c r="O284" s="961"/>
      <c r="P284" s="950"/>
      <c r="Q284" s="950"/>
      <c r="R284" s="950"/>
    </row>
    <row r="285" spans="1:18" ht="11.25" customHeight="1">
      <c r="A285" s="965"/>
      <c r="B285" s="964"/>
      <c r="C285" s="966"/>
      <c r="D285" s="956"/>
      <c r="E285" s="950"/>
      <c r="F285" s="374" t="s">
        <v>2731</v>
      </c>
      <c r="G285" s="374" t="s">
        <v>2732</v>
      </c>
      <c r="H285" s="956"/>
      <c r="I285" s="956"/>
      <c r="J285" s="956"/>
      <c r="K285" s="956"/>
      <c r="L285" s="950"/>
      <c r="M285" s="956"/>
      <c r="N285" s="956"/>
      <c r="O285" s="961"/>
      <c r="P285" s="950"/>
      <c r="Q285" s="950"/>
      <c r="R285" s="950"/>
    </row>
    <row r="286" spans="1:18" ht="11.25" customHeight="1">
      <c r="A286" s="965"/>
      <c r="B286" s="964"/>
      <c r="C286" s="966"/>
      <c r="D286" s="956"/>
      <c r="E286" s="950"/>
      <c r="F286" s="374" t="s">
        <v>2733</v>
      </c>
      <c r="G286" s="374" t="s">
        <v>2734</v>
      </c>
      <c r="H286" s="956"/>
      <c r="I286" s="956"/>
      <c r="J286" s="956"/>
      <c r="K286" s="956"/>
      <c r="L286" s="950"/>
      <c r="M286" s="956"/>
      <c r="N286" s="956"/>
      <c r="O286" s="961"/>
      <c r="P286" s="950"/>
      <c r="Q286" s="950"/>
      <c r="R286" s="950"/>
    </row>
    <row r="287" spans="1:18" ht="12.75" customHeight="1">
      <c r="A287" s="965"/>
      <c r="B287" s="964"/>
      <c r="C287" s="966"/>
      <c r="D287" s="956"/>
      <c r="E287" s="950"/>
      <c r="F287" s="374" t="s">
        <v>2735</v>
      </c>
      <c r="G287" s="374" t="s">
        <v>2736</v>
      </c>
      <c r="H287" s="956"/>
      <c r="I287" s="956"/>
      <c r="J287" s="956"/>
      <c r="K287" s="956"/>
      <c r="L287" s="950"/>
      <c r="M287" s="956"/>
      <c r="N287" s="956"/>
      <c r="O287" s="961"/>
      <c r="P287" s="950"/>
      <c r="Q287" s="950"/>
      <c r="R287" s="950"/>
    </row>
    <row r="288" spans="1:18" ht="11.25" customHeight="1">
      <c r="A288" s="965"/>
      <c r="B288" s="964"/>
      <c r="C288" s="966"/>
      <c r="D288" s="956"/>
      <c r="E288" s="950"/>
      <c r="F288" s="374" t="s">
        <v>2737</v>
      </c>
      <c r="G288" s="374" t="s">
        <v>2738</v>
      </c>
      <c r="H288" s="956"/>
      <c r="I288" s="956"/>
      <c r="J288" s="956"/>
      <c r="K288" s="956"/>
      <c r="L288" s="950"/>
      <c r="M288" s="956"/>
      <c r="N288" s="956"/>
      <c r="O288" s="961"/>
      <c r="P288" s="950"/>
      <c r="Q288" s="950"/>
      <c r="R288" s="950"/>
    </row>
    <row r="289" spans="1:18" ht="11.25" customHeight="1">
      <c r="A289" s="965"/>
      <c r="B289" s="964"/>
      <c r="C289" s="966"/>
      <c r="D289" s="956"/>
      <c r="E289" s="950"/>
      <c r="F289" s="374" t="s">
        <v>2739</v>
      </c>
      <c r="G289" s="374" t="s">
        <v>2740</v>
      </c>
      <c r="H289" s="956"/>
      <c r="I289" s="956"/>
      <c r="J289" s="956"/>
      <c r="K289" s="956"/>
      <c r="L289" s="950"/>
      <c r="M289" s="956"/>
      <c r="N289" s="956"/>
      <c r="O289" s="961"/>
      <c r="P289" s="950"/>
      <c r="Q289" s="950"/>
      <c r="R289" s="950"/>
    </row>
    <row r="290" spans="1:18" ht="11.25" customHeight="1">
      <c r="A290" s="965"/>
      <c r="B290" s="964"/>
      <c r="C290" s="966"/>
      <c r="D290" s="956"/>
      <c r="E290" s="950"/>
      <c r="F290" s="374" t="s">
        <v>2741</v>
      </c>
      <c r="G290" s="374" t="s">
        <v>2742</v>
      </c>
      <c r="H290" s="956"/>
      <c r="I290" s="956"/>
      <c r="J290" s="956"/>
      <c r="K290" s="956"/>
      <c r="L290" s="950"/>
      <c r="M290" s="956"/>
      <c r="N290" s="956"/>
      <c r="O290" s="961"/>
      <c r="P290" s="950"/>
      <c r="Q290" s="950"/>
      <c r="R290" s="950"/>
    </row>
    <row r="291" spans="1:18" ht="11.25" customHeight="1">
      <c r="A291" s="965"/>
      <c r="B291" s="964"/>
      <c r="C291" s="966"/>
      <c r="D291" s="956"/>
      <c r="E291" s="950"/>
      <c r="F291" s="374" t="s">
        <v>2743</v>
      </c>
      <c r="G291" s="374" t="s">
        <v>2744</v>
      </c>
      <c r="H291" s="956"/>
      <c r="I291" s="956"/>
      <c r="J291" s="956"/>
      <c r="K291" s="956"/>
      <c r="L291" s="950"/>
      <c r="M291" s="956"/>
      <c r="N291" s="956"/>
      <c r="O291" s="961"/>
      <c r="P291" s="950"/>
      <c r="Q291" s="950"/>
      <c r="R291" s="950"/>
    </row>
    <row r="292" spans="1:18" ht="11.25" customHeight="1">
      <c r="A292" s="965"/>
      <c r="B292" s="964"/>
      <c r="C292" s="966"/>
      <c r="D292" s="956"/>
      <c r="E292" s="950"/>
      <c r="F292" s="374" t="s">
        <v>2745</v>
      </c>
      <c r="G292" s="374" t="s">
        <v>2746</v>
      </c>
      <c r="H292" s="956"/>
      <c r="I292" s="956"/>
      <c r="J292" s="956"/>
      <c r="K292" s="956"/>
      <c r="L292" s="950"/>
      <c r="M292" s="956"/>
      <c r="N292" s="956"/>
      <c r="O292" s="961"/>
      <c r="P292" s="950"/>
      <c r="Q292" s="950"/>
      <c r="R292" s="950"/>
    </row>
    <row r="293" spans="1:18" ht="12.75" customHeight="1">
      <c r="A293" s="965"/>
      <c r="B293" s="964"/>
      <c r="C293" s="966"/>
      <c r="D293" s="956"/>
      <c r="E293" s="950"/>
      <c r="F293" s="374" t="s">
        <v>2747</v>
      </c>
      <c r="G293" s="374" t="s">
        <v>2748</v>
      </c>
      <c r="H293" s="956"/>
      <c r="I293" s="956"/>
      <c r="J293" s="956"/>
      <c r="K293" s="956"/>
      <c r="L293" s="950"/>
      <c r="M293" s="956"/>
      <c r="N293" s="956"/>
      <c r="O293" s="961"/>
      <c r="P293" s="950"/>
      <c r="Q293" s="950"/>
      <c r="R293" s="950"/>
    </row>
    <row r="294" spans="1:18" ht="11.25" customHeight="1">
      <c r="A294" s="965"/>
      <c r="B294" s="964"/>
      <c r="C294" s="966"/>
      <c r="D294" s="956"/>
      <c r="E294" s="950"/>
      <c r="F294" s="374" t="s">
        <v>2749</v>
      </c>
      <c r="G294" s="374" t="s">
        <v>2750</v>
      </c>
      <c r="H294" s="956"/>
      <c r="I294" s="956"/>
      <c r="J294" s="956"/>
      <c r="K294" s="956"/>
      <c r="L294" s="950"/>
      <c r="M294" s="956"/>
      <c r="N294" s="956"/>
      <c r="O294" s="961"/>
      <c r="P294" s="950"/>
      <c r="Q294" s="950"/>
      <c r="R294" s="950"/>
    </row>
    <row r="295" spans="1:18" ht="11.25" customHeight="1">
      <c r="A295" s="965"/>
      <c r="B295" s="964"/>
      <c r="C295" s="966"/>
      <c r="D295" s="956"/>
      <c r="E295" s="950"/>
      <c r="F295" s="374" t="s">
        <v>2751</v>
      </c>
      <c r="G295" s="374" t="s">
        <v>2752</v>
      </c>
      <c r="H295" s="956"/>
      <c r="I295" s="956"/>
      <c r="J295" s="956"/>
      <c r="K295" s="956"/>
      <c r="L295" s="950"/>
      <c r="M295" s="956"/>
      <c r="N295" s="956"/>
      <c r="O295" s="961"/>
      <c r="P295" s="950"/>
      <c r="Q295" s="950"/>
      <c r="R295" s="950"/>
    </row>
    <row r="296" spans="1:18" ht="11.25" customHeight="1">
      <c r="A296" s="965"/>
      <c r="B296" s="964"/>
      <c r="C296" s="966"/>
      <c r="D296" s="956"/>
      <c r="E296" s="950"/>
      <c r="F296" s="374" t="s">
        <v>2753</v>
      </c>
      <c r="G296" s="374" t="s">
        <v>2754</v>
      </c>
      <c r="H296" s="956"/>
      <c r="I296" s="956"/>
      <c r="J296" s="956"/>
      <c r="K296" s="956"/>
      <c r="L296" s="950"/>
      <c r="M296" s="956"/>
      <c r="N296" s="956"/>
      <c r="O296" s="961"/>
      <c r="P296" s="950"/>
      <c r="Q296" s="950"/>
      <c r="R296" s="950"/>
    </row>
    <row r="297" spans="1:18" ht="11.25" customHeight="1">
      <c r="A297" s="965"/>
      <c r="B297" s="964"/>
      <c r="C297" s="966"/>
      <c r="D297" s="956"/>
      <c r="E297" s="950"/>
      <c r="F297" s="374" t="s">
        <v>2755</v>
      </c>
      <c r="G297" s="374" t="s">
        <v>2756</v>
      </c>
      <c r="H297" s="956"/>
      <c r="I297" s="956"/>
      <c r="J297" s="956"/>
      <c r="K297" s="956"/>
      <c r="L297" s="950"/>
      <c r="M297" s="956"/>
      <c r="N297" s="956"/>
      <c r="O297" s="961"/>
      <c r="P297" s="950"/>
      <c r="Q297" s="950"/>
      <c r="R297" s="950"/>
    </row>
    <row r="298" spans="1:18" ht="11.25" customHeight="1">
      <c r="A298" s="965"/>
      <c r="B298" s="964"/>
      <c r="C298" s="966"/>
      <c r="D298" s="956"/>
      <c r="E298" s="950"/>
      <c r="F298" s="374" t="s">
        <v>2757</v>
      </c>
      <c r="G298" s="374" t="s">
        <v>2758</v>
      </c>
      <c r="H298" s="956"/>
      <c r="I298" s="956"/>
      <c r="J298" s="956"/>
      <c r="K298" s="956"/>
      <c r="L298" s="950"/>
      <c r="M298" s="956"/>
      <c r="N298" s="956"/>
      <c r="O298" s="961"/>
      <c r="P298" s="950"/>
      <c r="Q298" s="950"/>
      <c r="R298" s="950"/>
    </row>
    <row r="299" spans="1:18" ht="12.75" customHeight="1">
      <c r="A299" s="965"/>
      <c r="B299" s="964"/>
      <c r="C299" s="966"/>
      <c r="D299" s="956"/>
      <c r="E299" s="950"/>
      <c r="F299" s="374" t="s">
        <v>2759</v>
      </c>
      <c r="G299" s="374" t="s">
        <v>2760</v>
      </c>
      <c r="H299" s="956"/>
      <c r="I299" s="956"/>
      <c r="J299" s="956"/>
      <c r="K299" s="956"/>
      <c r="L299" s="950"/>
      <c r="M299" s="956"/>
      <c r="N299" s="956"/>
      <c r="O299" s="961"/>
      <c r="P299" s="950"/>
      <c r="Q299" s="950"/>
      <c r="R299" s="950"/>
    </row>
    <row r="300" spans="1:18" ht="11.1" customHeight="1">
      <c r="A300" s="965"/>
      <c r="B300" s="964"/>
      <c r="C300" s="966"/>
      <c r="D300" s="957"/>
      <c r="E300" s="951"/>
      <c r="F300" s="374" t="s">
        <v>2761</v>
      </c>
      <c r="G300" s="374" t="s">
        <v>2762</v>
      </c>
      <c r="H300" s="957"/>
      <c r="I300" s="957"/>
      <c r="J300" s="957"/>
      <c r="K300" s="957"/>
      <c r="L300" s="951"/>
      <c r="M300" s="957"/>
      <c r="N300" s="957"/>
      <c r="O300" s="961"/>
      <c r="P300" s="951"/>
      <c r="Q300" s="951"/>
      <c r="R300" s="951"/>
    </row>
    <row r="301" spans="1:18" ht="170.85" customHeight="1">
      <c r="A301" s="194" t="s">
        <v>614</v>
      </c>
      <c r="B301" s="319" t="s">
        <v>615</v>
      </c>
      <c r="C301" s="192" t="s">
        <v>562</v>
      </c>
      <c r="D301" s="128" t="s">
        <v>2771</v>
      </c>
      <c r="E301" s="32" t="s">
        <v>158</v>
      </c>
      <c r="F301" s="374"/>
      <c r="G301" s="374"/>
      <c r="H301" s="128"/>
      <c r="I301" s="128"/>
      <c r="J301" s="128"/>
      <c r="K301" s="128"/>
      <c r="L301" s="32" t="s">
        <v>1027</v>
      </c>
      <c r="M301" s="128"/>
      <c r="N301" s="128" t="s">
        <v>2772</v>
      </c>
      <c r="O301" s="359" t="s">
        <v>2179</v>
      </c>
      <c r="P301" s="359" t="s">
        <v>2140</v>
      </c>
      <c r="Q301" s="359" t="s">
        <v>2140</v>
      </c>
      <c r="R301" s="32" t="s">
        <v>42</v>
      </c>
    </row>
    <row r="302" spans="1:18" ht="170.85" customHeight="1">
      <c r="A302" s="194" t="s">
        <v>617</v>
      </c>
      <c r="B302" s="319" t="s">
        <v>618</v>
      </c>
      <c r="C302" s="192" t="s">
        <v>2773</v>
      </c>
      <c r="D302" s="128" t="s">
        <v>2774</v>
      </c>
      <c r="E302" s="32" t="s">
        <v>158</v>
      </c>
      <c r="F302" s="374"/>
      <c r="G302" s="374"/>
      <c r="H302" s="128"/>
      <c r="I302" s="128"/>
      <c r="J302" s="128"/>
      <c r="K302" s="128"/>
      <c r="L302" s="32" t="s">
        <v>1027</v>
      </c>
      <c r="M302" s="128"/>
      <c r="N302" s="128" t="s">
        <v>2775</v>
      </c>
      <c r="O302" s="32" t="s">
        <v>2179</v>
      </c>
      <c r="P302" s="32" t="s">
        <v>2140</v>
      </c>
      <c r="Q302" s="32" t="s">
        <v>2140</v>
      </c>
      <c r="R302" s="680" t="s">
        <v>42</v>
      </c>
    </row>
    <row r="303" spans="1:18" s="8" customFormat="1" ht="70.5" customHeight="1">
      <c r="A303" s="16" t="s">
        <v>2779</v>
      </c>
      <c r="B303" s="16" t="s">
        <v>969</v>
      </c>
      <c r="C303" s="16" t="s">
        <v>1124</v>
      </c>
      <c r="D303" s="58" t="s">
        <v>2325</v>
      </c>
      <c r="E303" s="49" t="s">
        <v>146</v>
      </c>
      <c r="F303" s="58"/>
      <c r="G303" s="58"/>
      <c r="H303" s="49" t="s">
        <v>2138</v>
      </c>
      <c r="I303" s="49" t="s">
        <v>2138</v>
      </c>
      <c r="J303" s="49" t="s">
        <v>25</v>
      </c>
      <c r="K303" s="58" t="s">
        <v>1294</v>
      </c>
      <c r="L303" s="39" t="s">
        <v>1148</v>
      </c>
      <c r="M303" s="64" t="s">
        <v>5920</v>
      </c>
      <c r="N303" s="78"/>
      <c r="O303" s="39" t="s">
        <v>2140</v>
      </c>
      <c r="P303" s="108" t="s">
        <v>2140</v>
      </c>
      <c r="Q303" s="108" t="s">
        <v>2140</v>
      </c>
      <c r="R303" s="108" t="s">
        <v>2141</v>
      </c>
    </row>
    <row r="304" spans="1:18" s="8" customFormat="1" ht="96.75" customHeight="1">
      <c r="A304" s="16" t="s">
        <v>111</v>
      </c>
      <c r="B304" s="16" t="s">
        <v>113</v>
      </c>
      <c r="C304" s="16" t="s">
        <v>2780</v>
      </c>
      <c r="D304" s="58" t="s">
        <v>119</v>
      </c>
      <c r="E304" s="49" t="s">
        <v>118</v>
      </c>
      <c r="F304" s="58"/>
      <c r="G304" s="58"/>
      <c r="H304" s="49" t="s">
        <v>2138</v>
      </c>
      <c r="I304" s="49" t="s">
        <v>2138</v>
      </c>
      <c r="J304" s="49" t="s">
        <v>2148</v>
      </c>
      <c r="K304" s="58" t="s">
        <v>2781</v>
      </c>
      <c r="L304" s="39" t="s">
        <v>1148</v>
      </c>
      <c r="M304" s="64" t="s">
        <v>5921</v>
      </c>
      <c r="N304" s="78"/>
      <c r="O304" s="108" t="s">
        <v>2140</v>
      </c>
      <c r="P304" s="108" t="s">
        <v>2140</v>
      </c>
      <c r="Q304" s="108" t="s">
        <v>2140</v>
      </c>
      <c r="R304" s="108" t="s">
        <v>39</v>
      </c>
    </row>
    <row r="305" spans="1:18" s="8" customFormat="1" ht="115.5" customHeight="1">
      <c r="A305" s="16" t="s">
        <v>2782</v>
      </c>
      <c r="B305" s="16" t="s">
        <v>2783</v>
      </c>
      <c r="C305" s="16" t="s">
        <v>2784</v>
      </c>
      <c r="D305" s="58" t="s">
        <v>2785</v>
      </c>
      <c r="E305" s="49" t="s">
        <v>2154</v>
      </c>
      <c r="F305" s="58"/>
      <c r="G305" s="58"/>
      <c r="H305" s="49" t="s">
        <v>25</v>
      </c>
      <c r="I305" s="49" t="s">
        <v>2138</v>
      </c>
      <c r="J305" s="49" t="s">
        <v>25</v>
      </c>
      <c r="K305" s="58" t="s">
        <v>2786</v>
      </c>
      <c r="L305" s="39" t="s">
        <v>195</v>
      </c>
      <c r="M305" s="64" t="s">
        <v>5922</v>
      </c>
      <c r="N305" s="78"/>
      <c r="O305" s="108" t="s">
        <v>2140</v>
      </c>
      <c r="P305" s="108" t="s">
        <v>2140</v>
      </c>
      <c r="Q305" s="108" t="s">
        <v>2140</v>
      </c>
      <c r="R305" s="108" t="s">
        <v>32</v>
      </c>
    </row>
    <row r="306" spans="1:18" s="8" customFormat="1" ht="150.6" customHeight="1">
      <c r="A306" s="16" t="s">
        <v>305</v>
      </c>
      <c r="B306" s="16" t="s">
        <v>306</v>
      </c>
      <c r="C306" s="16" t="s">
        <v>2787</v>
      </c>
      <c r="D306" s="58" t="s">
        <v>308</v>
      </c>
      <c r="E306" s="49" t="s">
        <v>2154</v>
      </c>
      <c r="F306" s="58"/>
      <c r="G306" s="58"/>
      <c r="H306" s="49" t="s">
        <v>25</v>
      </c>
      <c r="I306" s="49" t="s">
        <v>2138</v>
      </c>
      <c r="J306" s="49" t="s">
        <v>25</v>
      </c>
      <c r="K306" s="58" t="s">
        <v>2788</v>
      </c>
      <c r="L306" s="39" t="s">
        <v>195</v>
      </c>
      <c r="M306" s="64" t="s">
        <v>5923</v>
      </c>
      <c r="N306" s="78"/>
      <c r="O306" s="108" t="s">
        <v>2140</v>
      </c>
      <c r="P306" s="108" t="s">
        <v>2140</v>
      </c>
      <c r="Q306" s="108" t="s">
        <v>2140</v>
      </c>
      <c r="R306" s="108" t="s">
        <v>32</v>
      </c>
    </row>
    <row r="307" spans="1:18" s="8" customFormat="1" ht="20.399999999999999">
      <c r="A307" s="191" t="s">
        <v>2789</v>
      </c>
      <c r="B307" s="191" t="s">
        <v>2174</v>
      </c>
      <c r="C307" s="318" t="s">
        <v>2175</v>
      </c>
      <c r="D307" s="124" t="s">
        <v>2176</v>
      </c>
      <c r="E307" s="125" t="s">
        <v>2177</v>
      </c>
      <c r="F307" s="33"/>
      <c r="G307" s="34"/>
      <c r="H307" s="34"/>
      <c r="I307" s="34"/>
      <c r="J307" s="34"/>
      <c r="K307" s="34"/>
      <c r="L307" s="130" t="s">
        <v>1027</v>
      </c>
      <c r="M307" s="135"/>
      <c r="N307" s="124" t="s">
        <v>2178</v>
      </c>
      <c r="O307" s="126" t="s">
        <v>2179</v>
      </c>
      <c r="P307" s="126" t="s">
        <v>2179</v>
      </c>
      <c r="Q307" s="126" t="s">
        <v>2140</v>
      </c>
      <c r="R307" s="123" t="s">
        <v>2180</v>
      </c>
    </row>
    <row r="308" spans="1:18" s="8" customFormat="1" ht="67.349999999999994" customHeight="1">
      <c r="A308" s="192" t="s">
        <v>831</v>
      </c>
      <c r="B308" s="194" t="s">
        <v>822</v>
      </c>
      <c r="C308" s="318" t="s">
        <v>2580</v>
      </c>
      <c r="D308" s="174" t="s">
        <v>2581</v>
      </c>
      <c r="E308" s="252" t="s">
        <v>824</v>
      </c>
      <c r="F308" s="33"/>
      <c r="G308" s="34"/>
      <c r="H308" s="34"/>
      <c r="I308" s="34"/>
      <c r="J308" s="34"/>
      <c r="K308" s="34"/>
      <c r="L308" s="32" t="s">
        <v>1027</v>
      </c>
      <c r="M308" s="34"/>
      <c r="N308" s="174" t="s">
        <v>2582</v>
      </c>
      <c r="O308" s="136" t="s">
        <v>2179</v>
      </c>
      <c r="P308" s="136" t="s">
        <v>2140</v>
      </c>
      <c r="Q308" s="137" t="s">
        <v>2140</v>
      </c>
      <c r="R308" s="123" t="s">
        <v>42</v>
      </c>
    </row>
    <row r="309" spans="1:18" s="8" customFormat="1" ht="49.5" customHeight="1">
      <c r="A309" s="192" t="s">
        <v>832</v>
      </c>
      <c r="B309" s="194" t="s">
        <v>833</v>
      </c>
      <c r="C309" s="318" t="s">
        <v>2790</v>
      </c>
      <c r="D309" s="124" t="s">
        <v>2183</v>
      </c>
      <c r="E309" s="125" t="s">
        <v>829</v>
      </c>
      <c r="F309" s="33"/>
      <c r="G309" s="34"/>
      <c r="H309" s="34"/>
      <c r="I309" s="34"/>
      <c r="J309" s="34"/>
      <c r="K309" s="34"/>
      <c r="L309" s="130" t="s">
        <v>1027</v>
      </c>
      <c r="M309" s="135"/>
      <c r="N309" s="124" t="s">
        <v>2184</v>
      </c>
      <c r="O309" s="126" t="s">
        <v>2179</v>
      </c>
      <c r="P309" s="126" t="s">
        <v>2140</v>
      </c>
      <c r="Q309" s="126" t="s">
        <v>2140</v>
      </c>
      <c r="R309" s="123" t="s">
        <v>42</v>
      </c>
    </row>
    <row r="310" spans="1:18" s="8" customFormat="1" ht="48" customHeight="1">
      <c r="A310" s="192" t="s">
        <v>2791</v>
      </c>
      <c r="B310" s="194" t="s">
        <v>2143</v>
      </c>
      <c r="C310" s="318" t="s">
        <v>2144</v>
      </c>
      <c r="D310" s="128" t="s">
        <v>2585</v>
      </c>
      <c r="E310" s="32" t="s">
        <v>2586</v>
      </c>
      <c r="F310" s="131"/>
      <c r="G310" s="34"/>
      <c r="H310" s="34"/>
      <c r="I310" s="34"/>
      <c r="J310" s="34"/>
      <c r="K310" s="34"/>
      <c r="L310" s="32" t="s">
        <v>1027</v>
      </c>
      <c r="M310" s="34"/>
      <c r="N310" s="128" t="s">
        <v>2587</v>
      </c>
      <c r="O310" s="136" t="s">
        <v>2179</v>
      </c>
      <c r="P310" s="136" t="s">
        <v>2140</v>
      </c>
      <c r="Q310" s="136" t="s">
        <v>2140</v>
      </c>
      <c r="R310" s="123" t="s">
        <v>2192</v>
      </c>
    </row>
    <row r="311" spans="1:18" s="8" customFormat="1" ht="39.75" customHeight="1">
      <c r="A311" s="192" t="s">
        <v>2792</v>
      </c>
      <c r="B311" s="194" t="s">
        <v>2589</v>
      </c>
      <c r="C311" s="318" t="s">
        <v>2590</v>
      </c>
      <c r="D311" s="128" t="s">
        <v>2591</v>
      </c>
      <c r="E311" s="32" t="s">
        <v>2592</v>
      </c>
      <c r="F311" s="33"/>
      <c r="G311" s="34"/>
      <c r="H311" s="34"/>
      <c r="I311" s="34"/>
      <c r="J311" s="34"/>
      <c r="K311" s="34"/>
      <c r="L311" s="32" t="s">
        <v>1027</v>
      </c>
      <c r="M311" s="32"/>
      <c r="N311" s="128" t="s">
        <v>2593</v>
      </c>
      <c r="O311" s="136" t="s">
        <v>2179</v>
      </c>
      <c r="P311" s="136" t="s">
        <v>2179</v>
      </c>
      <c r="Q311" s="136" t="s">
        <v>2140</v>
      </c>
      <c r="R311" s="136" t="s">
        <v>2180</v>
      </c>
    </row>
    <row r="312" spans="1:18" s="8" customFormat="1" ht="39.75" customHeight="1">
      <c r="A312" s="192" t="s">
        <v>830</v>
      </c>
      <c r="B312" s="194" t="s">
        <v>816</v>
      </c>
      <c r="C312" s="318" t="s">
        <v>2185</v>
      </c>
      <c r="D312" s="128" t="s">
        <v>2186</v>
      </c>
      <c r="E312" s="32" t="s">
        <v>818</v>
      </c>
      <c r="F312" s="33"/>
      <c r="G312" s="34"/>
      <c r="H312" s="34"/>
      <c r="I312" s="34"/>
      <c r="J312" s="34"/>
      <c r="K312" s="34"/>
      <c r="L312" s="32" t="s">
        <v>1027</v>
      </c>
      <c r="M312" s="34"/>
      <c r="N312" s="128" t="s">
        <v>2187</v>
      </c>
      <c r="O312" s="136" t="s">
        <v>2179</v>
      </c>
      <c r="P312" s="136" t="s">
        <v>2140</v>
      </c>
      <c r="Q312" s="137" t="s">
        <v>2140</v>
      </c>
      <c r="R312" s="136" t="s">
        <v>42</v>
      </c>
    </row>
    <row r="313" spans="1:18" s="8" customFormat="1" ht="143.25" customHeight="1">
      <c r="A313" s="192" t="s">
        <v>2793</v>
      </c>
      <c r="B313" s="192" t="s">
        <v>1323</v>
      </c>
      <c r="C313" s="318" t="s">
        <v>2794</v>
      </c>
      <c r="D313" s="128" t="s">
        <v>2795</v>
      </c>
      <c r="E313" s="32" t="s">
        <v>805</v>
      </c>
      <c r="F313" s="33"/>
      <c r="G313" s="34"/>
      <c r="H313" s="34"/>
      <c r="I313" s="34"/>
      <c r="J313" s="34"/>
      <c r="K313" s="34"/>
      <c r="L313" s="32" t="s">
        <v>1027</v>
      </c>
      <c r="M313" s="34"/>
      <c r="N313" s="128" t="s">
        <v>2796</v>
      </c>
      <c r="O313" s="136" t="s">
        <v>2179</v>
      </c>
      <c r="P313" s="136" t="s">
        <v>2140</v>
      </c>
      <c r="Q313" s="136" t="s">
        <v>2140</v>
      </c>
      <c r="R313" s="123" t="s">
        <v>2199</v>
      </c>
    </row>
    <row r="314" spans="1:18" s="8" customFormat="1" ht="222.75" customHeight="1">
      <c r="A314" s="347" t="s">
        <v>570</v>
      </c>
      <c r="B314" s="192" t="s">
        <v>572</v>
      </c>
      <c r="C314" s="192" t="s">
        <v>573</v>
      </c>
      <c r="D314" s="128" t="s">
        <v>1081</v>
      </c>
      <c r="E314" s="140" t="s">
        <v>158</v>
      </c>
      <c r="F314" s="141"/>
      <c r="G314" s="127"/>
      <c r="H314" s="140"/>
      <c r="I314" s="140"/>
      <c r="J314" s="140"/>
      <c r="K314" s="140"/>
      <c r="L314" s="140" t="s">
        <v>1027</v>
      </c>
      <c r="M314" s="140"/>
      <c r="N314" s="128" t="s">
        <v>1083</v>
      </c>
      <c r="O314" s="142" t="s">
        <v>2179</v>
      </c>
      <c r="P314" s="142" t="s">
        <v>2140</v>
      </c>
      <c r="Q314" s="142" t="s">
        <v>2140</v>
      </c>
      <c r="R314" s="123" t="s">
        <v>45</v>
      </c>
    </row>
    <row r="315" spans="1:18" ht="45.6" customHeight="1">
      <c r="A315" s="194" t="s">
        <v>2797</v>
      </c>
      <c r="B315" s="312" t="s">
        <v>1013</v>
      </c>
      <c r="C315" s="312" t="s">
        <v>2678</v>
      </c>
      <c r="D315" s="305" t="s">
        <v>2679</v>
      </c>
      <c r="E315" s="304" t="s">
        <v>2154</v>
      </c>
      <c r="F315" s="304"/>
      <c r="G315" s="304"/>
      <c r="H315" s="304"/>
      <c r="I315" s="304"/>
      <c r="J315" s="304"/>
      <c r="K315" s="304"/>
      <c r="L315" s="304" t="s">
        <v>1027</v>
      </c>
      <c r="M315" s="304"/>
      <c r="N315" s="305" t="s">
        <v>2680</v>
      </c>
      <c r="O315" s="136" t="s">
        <v>2179</v>
      </c>
      <c r="P315" s="136" t="s">
        <v>2179</v>
      </c>
      <c r="Q315" s="314" t="s">
        <v>2179</v>
      </c>
      <c r="R315" s="136" t="s">
        <v>2180</v>
      </c>
    </row>
    <row r="316" spans="1:18" ht="167.25" customHeight="1">
      <c r="A316" s="194" t="s">
        <v>2798</v>
      </c>
      <c r="B316" s="312" t="s">
        <v>1017</v>
      </c>
      <c r="C316" s="312" t="s">
        <v>2682</v>
      </c>
      <c r="D316" s="305" t="s">
        <v>2799</v>
      </c>
      <c r="E316" s="304" t="s">
        <v>2154</v>
      </c>
      <c r="F316" s="304"/>
      <c r="G316" s="304"/>
      <c r="H316" s="304"/>
      <c r="I316" s="304"/>
      <c r="J316" s="304"/>
      <c r="K316" s="304"/>
      <c r="L316" s="304" t="s">
        <v>1027</v>
      </c>
      <c r="M316" s="304"/>
      <c r="N316" s="305" t="s">
        <v>2800</v>
      </c>
      <c r="O316" s="136" t="s">
        <v>2179</v>
      </c>
      <c r="P316" s="136" t="s">
        <v>2179</v>
      </c>
      <c r="Q316" s="314" t="s">
        <v>2179</v>
      </c>
      <c r="R316" s="136" t="s">
        <v>2180</v>
      </c>
    </row>
    <row r="317" spans="1:18" s="8" customFormat="1" ht="84.75" customHeight="1">
      <c r="A317" s="192" t="s">
        <v>2801</v>
      </c>
      <c r="B317" s="312" t="s">
        <v>804</v>
      </c>
      <c r="C317" s="317" t="s">
        <v>2201</v>
      </c>
      <c r="D317" s="305" t="s">
        <v>2202</v>
      </c>
      <c r="E317" s="304" t="s">
        <v>806</v>
      </c>
      <c r="F317" s="304"/>
      <c r="G317" s="304"/>
      <c r="H317" s="304"/>
      <c r="I317" s="304"/>
      <c r="J317" s="304"/>
      <c r="K317" s="304"/>
      <c r="L317" s="304" t="s">
        <v>1027</v>
      </c>
      <c r="M317" s="304"/>
      <c r="N317" s="305" t="s">
        <v>2203</v>
      </c>
      <c r="O317" s="136" t="s">
        <v>2179</v>
      </c>
      <c r="P317" s="136" t="s">
        <v>2179</v>
      </c>
      <c r="Q317" s="136" t="s">
        <v>2140</v>
      </c>
      <c r="R317" s="136" t="s">
        <v>2141</v>
      </c>
    </row>
    <row r="318" spans="1:18" s="8" customFormat="1" ht="173.85" customHeight="1">
      <c r="A318" s="192" t="s">
        <v>619</v>
      </c>
      <c r="B318" s="312" t="s">
        <v>620</v>
      </c>
      <c r="C318" s="317" t="s">
        <v>574</v>
      </c>
      <c r="D318" s="305" t="s">
        <v>2802</v>
      </c>
      <c r="E318" s="304" t="s">
        <v>158</v>
      </c>
      <c r="F318" s="304"/>
      <c r="G318" s="304"/>
      <c r="H318" s="304"/>
      <c r="I318" s="304"/>
      <c r="J318" s="304"/>
      <c r="K318" s="304"/>
      <c r="L318" s="304" t="s">
        <v>1027</v>
      </c>
      <c r="M318" s="304"/>
      <c r="N318" s="305" t="s">
        <v>2803</v>
      </c>
      <c r="O318" s="136" t="s">
        <v>2179</v>
      </c>
      <c r="P318" s="136" t="s">
        <v>2179</v>
      </c>
      <c r="Q318" s="136" t="s">
        <v>2140</v>
      </c>
      <c r="R318" s="136" t="s">
        <v>42</v>
      </c>
    </row>
    <row r="319" spans="1:18" s="8" customFormat="1" ht="172.5" customHeight="1">
      <c r="A319" s="192" t="s">
        <v>621</v>
      </c>
      <c r="B319" s="192" t="s">
        <v>622</v>
      </c>
      <c r="C319" s="681" t="s">
        <v>2804</v>
      </c>
      <c r="D319" s="128" t="s">
        <v>1086</v>
      </c>
      <c r="E319" s="32" t="s">
        <v>158</v>
      </c>
      <c r="F319" s="304"/>
      <c r="G319" s="304"/>
      <c r="H319" s="304"/>
      <c r="I319" s="304"/>
      <c r="J319" s="304"/>
      <c r="K319" s="304"/>
      <c r="L319" s="304" t="s">
        <v>1027</v>
      </c>
      <c r="M319" s="304"/>
      <c r="N319" s="128" t="s">
        <v>2805</v>
      </c>
      <c r="O319" s="136" t="s">
        <v>2179</v>
      </c>
      <c r="P319" s="136" t="s">
        <v>2179</v>
      </c>
      <c r="Q319" s="136" t="s">
        <v>2140</v>
      </c>
      <c r="R319" s="136" t="s">
        <v>45</v>
      </c>
    </row>
    <row r="320" spans="1:18">
      <c r="A320" s="238" t="s">
        <v>2806</v>
      </c>
      <c r="B320" s="234"/>
      <c r="C320" s="230"/>
      <c r="D320" s="227"/>
      <c r="E320" s="434"/>
      <c r="F320" s="227"/>
      <c r="G320" s="227"/>
      <c r="H320" s="227"/>
      <c r="I320" s="227"/>
      <c r="J320" s="227"/>
      <c r="K320" s="227"/>
      <c r="L320" s="227"/>
      <c r="M320" s="227"/>
      <c r="N320" s="227"/>
      <c r="O320" s="227"/>
      <c r="P320" s="227"/>
      <c r="Q320" s="227"/>
      <c r="R320" s="229"/>
    </row>
    <row r="321" spans="1:18" s="8" customFormat="1" ht="69" customHeight="1">
      <c r="A321" s="195" t="s">
        <v>2811</v>
      </c>
      <c r="B321" s="16" t="s">
        <v>969</v>
      </c>
      <c r="C321" s="16" t="s">
        <v>1124</v>
      </c>
      <c r="D321" s="58" t="s">
        <v>2325</v>
      </c>
      <c r="E321" s="49" t="s">
        <v>146</v>
      </c>
      <c r="F321" s="58"/>
      <c r="G321" s="58"/>
      <c r="H321" s="49" t="s">
        <v>2138</v>
      </c>
      <c r="I321" s="49" t="s">
        <v>2138</v>
      </c>
      <c r="J321" s="49" t="s">
        <v>25</v>
      </c>
      <c r="K321" s="58" t="s">
        <v>1294</v>
      </c>
      <c r="L321" s="39" t="s">
        <v>1148</v>
      </c>
      <c r="M321" s="64" t="s">
        <v>5924</v>
      </c>
      <c r="N321" s="78"/>
      <c r="O321" s="39" t="s">
        <v>2140</v>
      </c>
      <c r="P321" s="108" t="s">
        <v>2140</v>
      </c>
      <c r="Q321" s="108" t="s">
        <v>2140</v>
      </c>
      <c r="R321" s="108" t="s">
        <v>13</v>
      </c>
    </row>
    <row r="322" spans="1:18" s="8" customFormat="1" ht="11.25" customHeight="1">
      <c r="A322" s="999" t="s">
        <v>2812</v>
      </c>
      <c r="B322" s="1002" t="s">
        <v>2813</v>
      </c>
      <c r="C322" s="1004" t="s">
        <v>2814</v>
      </c>
      <c r="D322" s="921" t="s">
        <v>2815</v>
      </c>
      <c r="E322" s="927" t="s">
        <v>2816</v>
      </c>
      <c r="F322" s="17" t="s">
        <v>2817</v>
      </c>
      <c r="G322" s="16" t="s">
        <v>2818</v>
      </c>
      <c r="H322" s="927" t="s">
        <v>2138</v>
      </c>
      <c r="I322" s="927" t="s">
        <v>2138</v>
      </c>
      <c r="J322" s="927" t="s">
        <v>2148</v>
      </c>
      <c r="K322" s="921" t="s">
        <v>1294</v>
      </c>
      <c r="L322" s="927" t="s">
        <v>1148</v>
      </c>
      <c r="M322" s="921" t="s">
        <v>5925</v>
      </c>
      <c r="N322" s="937"/>
      <c r="O322" s="938" t="s">
        <v>2140</v>
      </c>
      <c r="P322" s="938" t="s">
        <v>2140</v>
      </c>
      <c r="Q322" s="938" t="s">
        <v>2140</v>
      </c>
      <c r="R322" s="938" t="s">
        <v>2167</v>
      </c>
    </row>
    <row r="323" spans="1:18" s="8" customFormat="1" ht="10.199999999999999">
      <c r="A323" s="1000" t="e">
        <v>#N/A</v>
      </c>
      <c r="B323" s="1003" t="e">
        <v>#N/A</v>
      </c>
      <c r="C323" s="1005"/>
      <c r="D323" s="922" t="e">
        <v>#N/A</v>
      </c>
      <c r="E323" s="928" t="e">
        <v>#N/A</v>
      </c>
      <c r="F323" s="49" t="s">
        <v>2819</v>
      </c>
      <c r="G323" s="58" t="s">
        <v>2820</v>
      </c>
      <c r="H323" s="928" t="e">
        <v>#N/A</v>
      </c>
      <c r="I323" s="928" t="e">
        <v>#N/A</v>
      </c>
      <c r="J323" s="928" t="e">
        <v>#N/A</v>
      </c>
      <c r="K323" s="922" t="e">
        <v>#N/A</v>
      </c>
      <c r="L323" s="928"/>
      <c r="M323" s="922"/>
      <c r="N323" s="937"/>
      <c r="O323" s="938"/>
      <c r="P323" s="938"/>
      <c r="Q323" s="938"/>
      <c r="R323" s="938"/>
    </row>
    <row r="324" spans="1:18" s="8" customFormat="1" ht="18.600000000000001" customHeight="1">
      <c r="A324" s="1000" t="e">
        <v>#N/A</v>
      </c>
      <c r="B324" s="1003" t="e">
        <v>#N/A</v>
      </c>
      <c r="C324" s="1005"/>
      <c r="D324" s="922" t="e">
        <v>#N/A</v>
      </c>
      <c r="E324" s="928" t="e">
        <v>#N/A</v>
      </c>
      <c r="F324" s="49" t="s">
        <v>2821</v>
      </c>
      <c r="G324" s="58" t="s">
        <v>2822</v>
      </c>
      <c r="H324" s="928" t="e">
        <v>#N/A</v>
      </c>
      <c r="I324" s="928" t="e">
        <v>#N/A</v>
      </c>
      <c r="J324" s="928" t="e">
        <v>#N/A</v>
      </c>
      <c r="K324" s="922" t="e">
        <v>#N/A</v>
      </c>
      <c r="L324" s="928"/>
      <c r="M324" s="922"/>
      <c r="N324" s="937"/>
      <c r="O324" s="938"/>
      <c r="P324" s="938"/>
      <c r="Q324" s="938"/>
      <c r="R324" s="938"/>
    </row>
    <row r="325" spans="1:18" s="8" customFormat="1" ht="33.75" customHeight="1">
      <c r="A325" s="1000" t="e">
        <v>#N/A</v>
      </c>
      <c r="B325" s="1003" t="e">
        <v>#N/A</v>
      </c>
      <c r="C325" s="1005"/>
      <c r="D325" s="922" t="e">
        <v>#N/A</v>
      </c>
      <c r="E325" s="928" t="e">
        <v>#N/A</v>
      </c>
      <c r="F325" s="49" t="s">
        <v>2823</v>
      </c>
      <c r="G325" s="58" t="s">
        <v>2824</v>
      </c>
      <c r="H325" s="928" t="e">
        <v>#N/A</v>
      </c>
      <c r="I325" s="928" t="e">
        <v>#N/A</v>
      </c>
      <c r="J325" s="928" t="e">
        <v>#N/A</v>
      </c>
      <c r="K325" s="922" t="e">
        <v>#N/A</v>
      </c>
      <c r="L325" s="928"/>
      <c r="M325" s="922"/>
      <c r="N325" s="937"/>
      <c r="O325" s="938"/>
      <c r="P325" s="938"/>
      <c r="Q325" s="938"/>
      <c r="R325" s="938"/>
    </row>
    <row r="326" spans="1:18" s="8" customFormat="1" ht="24.75" customHeight="1">
      <c r="A326" s="1000" t="e">
        <v>#N/A</v>
      </c>
      <c r="B326" s="1003" t="e">
        <v>#N/A</v>
      </c>
      <c r="C326" s="1005"/>
      <c r="D326" s="922" t="e">
        <v>#N/A</v>
      </c>
      <c r="E326" s="928" t="e">
        <v>#N/A</v>
      </c>
      <c r="F326" s="49" t="s">
        <v>2825</v>
      </c>
      <c r="G326" s="58" t="s">
        <v>2826</v>
      </c>
      <c r="H326" s="928" t="e">
        <v>#N/A</v>
      </c>
      <c r="I326" s="928" t="e">
        <v>#N/A</v>
      </c>
      <c r="J326" s="928" t="e">
        <v>#N/A</v>
      </c>
      <c r="K326" s="922" t="e">
        <v>#N/A</v>
      </c>
      <c r="L326" s="928"/>
      <c r="M326" s="922"/>
      <c r="N326" s="937"/>
      <c r="O326" s="938"/>
      <c r="P326" s="938"/>
      <c r="Q326" s="938"/>
      <c r="R326" s="938"/>
    </row>
    <row r="327" spans="1:18" s="8" customFormat="1" ht="10.199999999999999">
      <c r="A327" s="1000" t="e">
        <v>#N/A</v>
      </c>
      <c r="B327" s="1003" t="e">
        <v>#N/A</v>
      </c>
      <c r="C327" s="1005"/>
      <c r="D327" s="922" t="e">
        <v>#N/A</v>
      </c>
      <c r="E327" s="928" t="e">
        <v>#N/A</v>
      </c>
      <c r="F327" s="49" t="s">
        <v>2827</v>
      </c>
      <c r="G327" s="58" t="s">
        <v>2828</v>
      </c>
      <c r="H327" s="928" t="e">
        <v>#N/A</v>
      </c>
      <c r="I327" s="928" t="e">
        <v>#N/A</v>
      </c>
      <c r="J327" s="928" t="e">
        <v>#N/A</v>
      </c>
      <c r="K327" s="922" t="e">
        <v>#N/A</v>
      </c>
      <c r="L327" s="928"/>
      <c r="M327" s="922"/>
      <c r="N327" s="937"/>
      <c r="O327" s="938"/>
      <c r="P327" s="938"/>
      <c r="Q327" s="938"/>
      <c r="R327" s="938"/>
    </row>
    <row r="328" spans="1:18" s="8" customFormat="1" ht="10.199999999999999">
      <c r="A328" s="1000" t="e">
        <v>#N/A</v>
      </c>
      <c r="B328" s="1003" t="e">
        <v>#N/A</v>
      </c>
      <c r="C328" s="1005"/>
      <c r="D328" s="922" t="e">
        <v>#N/A</v>
      </c>
      <c r="E328" s="928" t="e">
        <v>#N/A</v>
      </c>
      <c r="F328" s="49" t="s">
        <v>2829</v>
      </c>
      <c r="G328" s="58" t="s">
        <v>2830</v>
      </c>
      <c r="H328" s="928" t="e">
        <v>#N/A</v>
      </c>
      <c r="I328" s="928" t="e">
        <v>#N/A</v>
      </c>
      <c r="J328" s="928" t="e">
        <v>#N/A</v>
      </c>
      <c r="K328" s="922" t="e">
        <v>#N/A</v>
      </c>
      <c r="L328" s="928"/>
      <c r="M328" s="922"/>
      <c r="N328" s="937"/>
      <c r="O328" s="938"/>
      <c r="P328" s="938"/>
      <c r="Q328" s="938"/>
      <c r="R328" s="938"/>
    </row>
    <row r="329" spans="1:18" s="8" customFormat="1" ht="10.199999999999999">
      <c r="A329" s="1000" t="e">
        <v>#N/A</v>
      </c>
      <c r="B329" s="1003" t="e">
        <v>#N/A</v>
      </c>
      <c r="C329" s="1005"/>
      <c r="D329" s="922" t="e">
        <v>#N/A</v>
      </c>
      <c r="E329" s="928" t="e">
        <v>#N/A</v>
      </c>
      <c r="F329" s="49" t="s">
        <v>2831</v>
      </c>
      <c r="G329" s="58" t="s">
        <v>2832</v>
      </c>
      <c r="H329" s="928" t="e">
        <v>#N/A</v>
      </c>
      <c r="I329" s="928" t="e">
        <v>#N/A</v>
      </c>
      <c r="J329" s="928" t="e">
        <v>#N/A</v>
      </c>
      <c r="K329" s="922" t="e">
        <v>#N/A</v>
      </c>
      <c r="L329" s="928"/>
      <c r="M329" s="922"/>
      <c r="N329" s="937"/>
      <c r="O329" s="938"/>
      <c r="P329" s="938"/>
      <c r="Q329" s="938"/>
      <c r="R329" s="938"/>
    </row>
    <row r="330" spans="1:18" s="8" customFormat="1" ht="10.199999999999999">
      <c r="A330" s="1000" t="e">
        <v>#N/A</v>
      </c>
      <c r="B330" s="1003" t="e">
        <v>#N/A</v>
      </c>
      <c r="C330" s="1005"/>
      <c r="D330" s="922" t="e">
        <v>#N/A</v>
      </c>
      <c r="E330" s="928" t="e">
        <v>#N/A</v>
      </c>
      <c r="F330" s="17" t="s">
        <v>2833</v>
      </c>
      <c r="G330" s="16" t="s">
        <v>2834</v>
      </c>
      <c r="H330" s="928" t="e">
        <v>#N/A</v>
      </c>
      <c r="I330" s="928" t="e">
        <v>#N/A</v>
      </c>
      <c r="J330" s="928" t="e">
        <v>#N/A</v>
      </c>
      <c r="K330" s="922" t="e">
        <v>#N/A</v>
      </c>
      <c r="L330" s="928"/>
      <c r="M330" s="922"/>
      <c r="N330" s="937"/>
      <c r="O330" s="938"/>
      <c r="P330" s="938"/>
      <c r="Q330" s="938"/>
      <c r="R330" s="938"/>
    </row>
    <row r="331" spans="1:18" s="8" customFormat="1" ht="10.199999999999999">
      <c r="A331" s="1000" t="e">
        <v>#N/A</v>
      </c>
      <c r="B331" s="1003" t="e">
        <v>#N/A</v>
      </c>
      <c r="C331" s="1005"/>
      <c r="D331" s="922" t="e">
        <v>#N/A</v>
      </c>
      <c r="E331" s="928" t="e">
        <v>#N/A</v>
      </c>
      <c r="F331" s="49" t="s">
        <v>2835</v>
      </c>
      <c r="G331" s="58" t="s">
        <v>2836</v>
      </c>
      <c r="H331" s="928" t="e">
        <v>#N/A</v>
      </c>
      <c r="I331" s="928" t="e">
        <v>#N/A</v>
      </c>
      <c r="J331" s="928" t="e">
        <v>#N/A</v>
      </c>
      <c r="K331" s="922" t="e">
        <v>#N/A</v>
      </c>
      <c r="L331" s="928"/>
      <c r="M331" s="922"/>
      <c r="N331" s="937"/>
      <c r="O331" s="938"/>
      <c r="P331" s="938"/>
      <c r="Q331" s="938"/>
      <c r="R331" s="938"/>
    </row>
    <row r="332" spans="1:18" s="8" customFormat="1" ht="10.199999999999999">
      <c r="A332" s="1000" t="e">
        <v>#N/A</v>
      </c>
      <c r="B332" s="1003" t="e">
        <v>#N/A</v>
      </c>
      <c r="C332" s="1005"/>
      <c r="D332" s="922" t="e">
        <v>#N/A</v>
      </c>
      <c r="E332" s="928" t="e">
        <v>#N/A</v>
      </c>
      <c r="F332" s="49" t="s">
        <v>2837</v>
      </c>
      <c r="G332" s="58" t="s">
        <v>2838</v>
      </c>
      <c r="H332" s="928" t="e">
        <v>#N/A</v>
      </c>
      <c r="I332" s="928" t="e">
        <v>#N/A</v>
      </c>
      <c r="J332" s="928" t="e">
        <v>#N/A</v>
      </c>
      <c r="K332" s="922" t="e">
        <v>#N/A</v>
      </c>
      <c r="L332" s="928"/>
      <c r="M332" s="922"/>
      <c r="N332" s="937"/>
      <c r="O332" s="938"/>
      <c r="P332" s="938"/>
      <c r="Q332" s="938"/>
      <c r="R332" s="938"/>
    </row>
    <row r="333" spans="1:18" s="8" customFormat="1" ht="49.5" customHeight="1">
      <c r="A333" s="1000" t="e">
        <v>#N/A</v>
      </c>
      <c r="B333" s="1003" t="e">
        <v>#N/A</v>
      </c>
      <c r="C333" s="1005"/>
      <c r="D333" s="922" t="e">
        <v>#N/A</v>
      </c>
      <c r="E333" s="928" t="e">
        <v>#N/A</v>
      </c>
      <c r="F333" s="49" t="s">
        <v>2839</v>
      </c>
      <c r="G333" s="58" t="s">
        <v>2840</v>
      </c>
      <c r="H333" s="928" t="e">
        <v>#N/A</v>
      </c>
      <c r="I333" s="928" t="e">
        <v>#N/A</v>
      </c>
      <c r="J333" s="928" t="e">
        <v>#N/A</v>
      </c>
      <c r="K333" s="922" t="e">
        <v>#N/A</v>
      </c>
      <c r="L333" s="928"/>
      <c r="M333" s="922"/>
      <c r="N333" s="937"/>
      <c r="O333" s="938"/>
      <c r="P333" s="938"/>
      <c r="Q333" s="938"/>
      <c r="R333" s="938"/>
    </row>
    <row r="334" spans="1:18" s="8" customFormat="1" ht="28.5" customHeight="1">
      <c r="A334" s="1000" t="e">
        <v>#N/A</v>
      </c>
      <c r="B334" s="1003" t="e">
        <v>#N/A</v>
      </c>
      <c r="C334" s="1005"/>
      <c r="D334" s="922" t="e">
        <v>#N/A</v>
      </c>
      <c r="E334" s="928" t="e">
        <v>#N/A</v>
      </c>
      <c r="F334" s="49" t="s">
        <v>2841</v>
      </c>
      <c r="G334" s="58" t="s">
        <v>2842</v>
      </c>
      <c r="H334" s="928" t="e">
        <v>#N/A</v>
      </c>
      <c r="I334" s="928" t="e">
        <v>#N/A</v>
      </c>
      <c r="J334" s="928" t="e">
        <v>#N/A</v>
      </c>
      <c r="K334" s="922" t="e">
        <v>#N/A</v>
      </c>
      <c r="L334" s="928"/>
      <c r="M334" s="922"/>
      <c r="N334" s="937"/>
      <c r="O334" s="938"/>
      <c r="P334" s="938"/>
      <c r="Q334" s="938"/>
      <c r="R334" s="938"/>
    </row>
    <row r="335" spans="1:18" s="8" customFormat="1" ht="48" customHeight="1">
      <c r="A335" s="1000" t="e">
        <v>#N/A</v>
      </c>
      <c r="B335" s="1003" t="e">
        <v>#N/A</v>
      </c>
      <c r="C335" s="1005"/>
      <c r="D335" s="922" t="e">
        <v>#N/A</v>
      </c>
      <c r="E335" s="928" t="e">
        <v>#N/A</v>
      </c>
      <c r="F335" s="49" t="s">
        <v>2843</v>
      </c>
      <c r="G335" s="58" t="s">
        <v>2844</v>
      </c>
      <c r="H335" s="928" t="e">
        <v>#N/A</v>
      </c>
      <c r="I335" s="928" t="e">
        <v>#N/A</v>
      </c>
      <c r="J335" s="928" t="e">
        <v>#N/A</v>
      </c>
      <c r="K335" s="922" t="e">
        <v>#N/A</v>
      </c>
      <c r="L335" s="928"/>
      <c r="M335" s="922"/>
      <c r="N335" s="937"/>
      <c r="O335" s="938"/>
      <c r="P335" s="938"/>
      <c r="Q335" s="938"/>
      <c r="R335" s="938"/>
    </row>
    <row r="336" spans="1:18" s="8" customFormat="1" ht="21.75" customHeight="1">
      <c r="A336" s="1000" t="e">
        <v>#N/A</v>
      </c>
      <c r="B336" s="1003" t="e">
        <v>#N/A</v>
      </c>
      <c r="C336" s="1005"/>
      <c r="D336" s="922" t="e">
        <v>#N/A</v>
      </c>
      <c r="E336" s="928" t="e">
        <v>#N/A</v>
      </c>
      <c r="F336" s="49" t="s">
        <v>2845</v>
      </c>
      <c r="G336" s="58" t="s">
        <v>2846</v>
      </c>
      <c r="H336" s="928" t="e">
        <v>#N/A</v>
      </c>
      <c r="I336" s="928" t="e">
        <v>#N/A</v>
      </c>
      <c r="J336" s="928" t="e">
        <v>#N/A</v>
      </c>
      <c r="K336" s="922" t="e">
        <v>#N/A</v>
      </c>
      <c r="L336" s="928"/>
      <c r="M336" s="922"/>
      <c r="N336" s="937"/>
      <c r="O336" s="938"/>
      <c r="P336" s="938"/>
      <c r="Q336" s="938"/>
      <c r="R336" s="938"/>
    </row>
    <row r="337" spans="1:18" s="8" customFormat="1" ht="12.75" customHeight="1">
      <c r="A337" s="1000" t="e">
        <v>#N/A</v>
      </c>
      <c r="B337" s="1003" t="e">
        <v>#N/A</v>
      </c>
      <c r="C337" s="1005"/>
      <c r="D337" s="922" t="e">
        <v>#N/A</v>
      </c>
      <c r="E337" s="928" t="e">
        <v>#N/A</v>
      </c>
      <c r="F337" s="49" t="s">
        <v>2847</v>
      </c>
      <c r="G337" s="58" t="s">
        <v>2848</v>
      </c>
      <c r="H337" s="928" t="e">
        <v>#N/A</v>
      </c>
      <c r="I337" s="928" t="e">
        <v>#N/A</v>
      </c>
      <c r="J337" s="928" t="e">
        <v>#N/A</v>
      </c>
      <c r="K337" s="922" t="e">
        <v>#N/A</v>
      </c>
      <c r="L337" s="928"/>
      <c r="M337" s="922"/>
      <c r="N337" s="937"/>
      <c r="O337" s="938"/>
      <c r="P337" s="938"/>
      <c r="Q337" s="938"/>
      <c r="R337" s="938"/>
    </row>
    <row r="338" spans="1:18" s="8" customFormat="1" ht="23.1" customHeight="1">
      <c r="A338" s="1000" t="e">
        <v>#N/A</v>
      </c>
      <c r="B338" s="1003" t="e">
        <v>#N/A</v>
      </c>
      <c r="C338" s="1005"/>
      <c r="D338" s="922" t="e">
        <v>#N/A</v>
      </c>
      <c r="E338" s="928" t="e">
        <v>#N/A</v>
      </c>
      <c r="F338" s="17" t="s">
        <v>2849</v>
      </c>
      <c r="G338" s="16" t="s">
        <v>2850</v>
      </c>
      <c r="H338" s="928" t="e">
        <v>#N/A</v>
      </c>
      <c r="I338" s="928" t="e">
        <v>#N/A</v>
      </c>
      <c r="J338" s="928" t="e">
        <v>#N/A</v>
      </c>
      <c r="K338" s="922" t="e">
        <v>#N/A</v>
      </c>
      <c r="L338" s="928"/>
      <c r="M338" s="922"/>
      <c r="N338" s="937"/>
      <c r="O338" s="938"/>
      <c r="P338" s="938"/>
      <c r="Q338" s="938"/>
      <c r="R338" s="938"/>
    </row>
    <row r="339" spans="1:18" s="8" customFormat="1" ht="26.85" customHeight="1">
      <c r="A339" s="1000" t="e">
        <v>#N/A</v>
      </c>
      <c r="B339" s="1003" t="e">
        <v>#N/A</v>
      </c>
      <c r="C339" s="1005"/>
      <c r="D339" s="922" t="e">
        <v>#N/A</v>
      </c>
      <c r="E339" s="928" t="e">
        <v>#N/A</v>
      </c>
      <c r="F339" s="49" t="s">
        <v>2851</v>
      </c>
      <c r="G339" s="58" t="s">
        <v>2852</v>
      </c>
      <c r="H339" s="928" t="e">
        <v>#N/A</v>
      </c>
      <c r="I339" s="928" t="e">
        <v>#N/A</v>
      </c>
      <c r="J339" s="928" t="e">
        <v>#N/A</v>
      </c>
      <c r="K339" s="922" t="e">
        <v>#N/A</v>
      </c>
      <c r="L339" s="928"/>
      <c r="M339" s="922"/>
      <c r="N339" s="937"/>
      <c r="O339" s="938"/>
      <c r="P339" s="938"/>
      <c r="Q339" s="938"/>
      <c r="R339" s="938"/>
    </row>
    <row r="340" spans="1:18" s="8" customFormat="1" ht="23.85" customHeight="1">
      <c r="A340" s="1000" t="e">
        <v>#N/A</v>
      </c>
      <c r="B340" s="1003" t="e">
        <v>#N/A</v>
      </c>
      <c r="C340" s="1005"/>
      <c r="D340" s="922" t="e">
        <v>#N/A</v>
      </c>
      <c r="E340" s="928" t="e">
        <v>#N/A</v>
      </c>
      <c r="F340" s="49" t="s">
        <v>2853</v>
      </c>
      <c r="G340" s="58" t="s">
        <v>2854</v>
      </c>
      <c r="H340" s="928" t="e">
        <v>#N/A</v>
      </c>
      <c r="I340" s="928" t="e">
        <v>#N/A</v>
      </c>
      <c r="J340" s="928" t="e">
        <v>#N/A</v>
      </c>
      <c r="K340" s="922" t="e">
        <v>#N/A</v>
      </c>
      <c r="L340" s="928"/>
      <c r="M340" s="922"/>
      <c r="N340" s="937"/>
      <c r="O340" s="938"/>
      <c r="P340" s="938"/>
      <c r="Q340" s="938"/>
      <c r="R340" s="938"/>
    </row>
    <row r="341" spans="1:18" s="8" customFormat="1" ht="23.85" customHeight="1">
      <c r="A341" s="1000" t="e">
        <v>#N/A</v>
      </c>
      <c r="B341" s="1003" t="e">
        <v>#N/A</v>
      </c>
      <c r="C341" s="1005"/>
      <c r="D341" s="922" t="e">
        <v>#N/A</v>
      </c>
      <c r="E341" s="928" t="e">
        <v>#N/A</v>
      </c>
      <c r="F341" s="49" t="s">
        <v>2855</v>
      </c>
      <c r="G341" s="58" t="s">
        <v>2856</v>
      </c>
      <c r="H341" s="928" t="e">
        <v>#N/A</v>
      </c>
      <c r="I341" s="928" t="e">
        <v>#N/A</v>
      </c>
      <c r="J341" s="928" t="e">
        <v>#N/A</v>
      </c>
      <c r="K341" s="922" t="e">
        <v>#N/A</v>
      </c>
      <c r="L341" s="928"/>
      <c r="M341" s="922"/>
      <c r="N341" s="937"/>
      <c r="O341" s="938"/>
      <c r="P341" s="938"/>
      <c r="Q341" s="938"/>
      <c r="R341" s="938"/>
    </row>
    <row r="342" spans="1:18" s="8" customFormat="1" ht="12.75" customHeight="1">
      <c r="A342" s="1000" t="e">
        <v>#N/A</v>
      </c>
      <c r="B342" s="1003" t="e">
        <v>#N/A</v>
      </c>
      <c r="C342" s="1005"/>
      <c r="D342" s="922" t="e">
        <v>#N/A</v>
      </c>
      <c r="E342" s="928" t="e">
        <v>#N/A</v>
      </c>
      <c r="F342" s="49" t="s">
        <v>2857</v>
      </c>
      <c r="G342" s="58" t="s">
        <v>2858</v>
      </c>
      <c r="H342" s="928" t="e">
        <v>#N/A</v>
      </c>
      <c r="I342" s="928" t="e">
        <v>#N/A</v>
      </c>
      <c r="J342" s="928" t="e">
        <v>#N/A</v>
      </c>
      <c r="K342" s="922" t="e">
        <v>#N/A</v>
      </c>
      <c r="L342" s="928"/>
      <c r="M342" s="922"/>
      <c r="N342" s="937"/>
      <c r="O342" s="938"/>
      <c r="P342" s="938"/>
      <c r="Q342" s="938"/>
      <c r="R342" s="938"/>
    </row>
    <row r="343" spans="1:18" s="8" customFormat="1" ht="26.25" customHeight="1">
      <c r="A343" s="1000" t="e">
        <v>#N/A</v>
      </c>
      <c r="B343" s="1003" t="e">
        <v>#N/A</v>
      </c>
      <c r="C343" s="1005"/>
      <c r="D343" s="922" t="e">
        <v>#N/A</v>
      </c>
      <c r="E343" s="928" t="e">
        <v>#N/A</v>
      </c>
      <c r="F343" s="49" t="s">
        <v>2859</v>
      </c>
      <c r="G343" s="58" t="s">
        <v>2860</v>
      </c>
      <c r="H343" s="928" t="e">
        <v>#N/A</v>
      </c>
      <c r="I343" s="928" t="e">
        <v>#N/A</v>
      </c>
      <c r="J343" s="928" t="e">
        <v>#N/A</v>
      </c>
      <c r="K343" s="922" t="e">
        <v>#N/A</v>
      </c>
      <c r="L343" s="928"/>
      <c r="M343" s="922"/>
      <c r="N343" s="937"/>
      <c r="O343" s="938"/>
      <c r="P343" s="938"/>
      <c r="Q343" s="938"/>
      <c r="R343" s="938"/>
    </row>
    <row r="344" spans="1:18" s="8" customFormat="1" ht="27" customHeight="1">
      <c r="A344" s="1000" t="e">
        <v>#N/A</v>
      </c>
      <c r="B344" s="1003" t="e">
        <v>#N/A</v>
      </c>
      <c r="C344" s="1005"/>
      <c r="D344" s="922" t="e">
        <v>#N/A</v>
      </c>
      <c r="E344" s="928" t="e">
        <v>#N/A</v>
      </c>
      <c r="F344" s="17" t="s">
        <v>2861</v>
      </c>
      <c r="G344" s="16" t="s">
        <v>2862</v>
      </c>
      <c r="H344" s="928" t="e">
        <v>#N/A</v>
      </c>
      <c r="I344" s="928" t="e">
        <v>#N/A</v>
      </c>
      <c r="J344" s="928" t="e">
        <v>#N/A</v>
      </c>
      <c r="K344" s="922" t="e">
        <v>#N/A</v>
      </c>
      <c r="L344" s="928"/>
      <c r="M344" s="922"/>
      <c r="N344" s="937"/>
      <c r="O344" s="938"/>
      <c r="P344" s="938"/>
      <c r="Q344" s="938"/>
      <c r="R344" s="938"/>
    </row>
    <row r="345" spans="1:18" s="8" customFormat="1" ht="12.75" customHeight="1">
      <c r="A345" s="1000" t="e">
        <v>#N/A</v>
      </c>
      <c r="B345" s="1003" t="e">
        <v>#N/A</v>
      </c>
      <c r="C345" s="1005"/>
      <c r="D345" s="922" t="e">
        <v>#N/A</v>
      </c>
      <c r="E345" s="928" t="e">
        <v>#N/A</v>
      </c>
      <c r="F345" s="49" t="s">
        <v>2863</v>
      </c>
      <c r="G345" s="58" t="s">
        <v>2864</v>
      </c>
      <c r="H345" s="928" t="e">
        <v>#N/A</v>
      </c>
      <c r="I345" s="928" t="e">
        <v>#N/A</v>
      </c>
      <c r="J345" s="928" t="e">
        <v>#N/A</v>
      </c>
      <c r="K345" s="922" t="e">
        <v>#N/A</v>
      </c>
      <c r="L345" s="928"/>
      <c r="M345" s="922"/>
      <c r="N345" s="937"/>
      <c r="O345" s="938"/>
      <c r="P345" s="938"/>
      <c r="Q345" s="938"/>
      <c r="R345" s="938"/>
    </row>
    <row r="346" spans="1:18" s="8" customFormat="1" ht="12.75" customHeight="1">
      <c r="A346" s="1000" t="e">
        <v>#N/A</v>
      </c>
      <c r="B346" s="1003" t="e">
        <v>#N/A</v>
      </c>
      <c r="C346" s="1005"/>
      <c r="D346" s="922" t="e">
        <v>#N/A</v>
      </c>
      <c r="E346" s="928" t="e">
        <v>#N/A</v>
      </c>
      <c r="F346" s="49" t="s">
        <v>2865</v>
      </c>
      <c r="G346" s="58" t="s">
        <v>2866</v>
      </c>
      <c r="H346" s="928" t="e">
        <v>#N/A</v>
      </c>
      <c r="I346" s="928" t="e">
        <v>#N/A</v>
      </c>
      <c r="J346" s="928" t="e">
        <v>#N/A</v>
      </c>
      <c r="K346" s="922" t="e">
        <v>#N/A</v>
      </c>
      <c r="L346" s="928"/>
      <c r="M346" s="922"/>
      <c r="N346" s="937"/>
      <c r="O346" s="938"/>
      <c r="P346" s="938"/>
      <c r="Q346" s="938"/>
      <c r="R346" s="938"/>
    </row>
    <row r="347" spans="1:18" s="8" customFormat="1" ht="12.75" customHeight="1">
      <c r="A347" s="1000" t="e">
        <v>#N/A</v>
      </c>
      <c r="B347" s="1003" t="e">
        <v>#N/A</v>
      </c>
      <c r="C347" s="1005"/>
      <c r="D347" s="922" t="e">
        <v>#N/A</v>
      </c>
      <c r="E347" s="928" t="e">
        <v>#N/A</v>
      </c>
      <c r="F347" s="49" t="s">
        <v>2867</v>
      </c>
      <c r="G347" s="58" t="s">
        <v>2868</v>
      </c>
      <c r="H347" s="928" t="e">
        <v>#N/A</v>
      </c>
      <c r="I347" s="928" t="e">
        <v>#N/A</v>
      </c>
      <c r="J347" s="928" t="e">
        <v>#N/A</v>
      </c>
      <c r="K347" s="922" t="e">
        <v>#N/A</v>
      </c>
      <c r="L347" s="928"/>
      <c r="M347" s="922"/>
      <c r="N347" s="937"/>
      <c r="O347" s="938"/>
      <c r="P347" s="938"/>
      <c r="Q347" s="938"/>
      <c r="R347" s="938"/>
    </row>
    <row r="348" spans="1:18" s="8" customFormat="1" ht="12.75" customHeight="1">
      <c r="A348" s="1000" t="e">
        <v>#N/A</v>
      </c>
      <c r="B348" s="1003" t="e">
        <v>#N/A</v>
      </c>
      <c r="C348" s="1005"/>
      <c r="D348" s="922" t="e">
        <v>#N/A</v>
      </c>
      <c r="E348" s="928" t="e">
        <v>#N/A</v>
      </c>
      <c r="F348" s="49" t="s">
        <v>2869</v>
      </c>
      <c r="G348" s="58" t="s">
        <v>2870</v>
      </c>
      <c r="H348" s="928" t="e">
        <v>#N/A</v>
      </c>
      <c r="I348" s="928" t="e">
        <v>#N/A</v>
      </c>
      <c r="J348" s="928" t="e">
        <v>#N/A</v>
      </c>
      <c r="K348" s="922" t="e">
        <v>#N/A</v>
      </c>
      <c r="L348" s="928"/>
      <c r="M348" s="922"/>
      <c r="N348" s="937"/>
      <c r="O348" s="938"/>
      <c r="P348" s="938"/>
      <c r="Q348" s="938"/>
      <c r="R348" s="938"/>
    </row>
    <row r="349" spans="1:18" s="8" customFormat="1" ht="12.75" customHeight="1">
      <c r="A349" s="1000" t="e">
        <v>#N/A</v>
      </c>
      <c r="B349" s="1003" t="e">
        <v>#N/A</v>
      </c>
      <c r="C349" s="1005"/>
      <c r="D349" s="922" t="e">
        <v>#N/A</v>
      </c>
      <c r="E349" s="928" t="e">
        <v>#N/A</v>
      </c>
      <c r="F349" s="49" t="s">
        <v>2871</v>
      </c>
      <c r="G349" s="58" t="s">
        <v>2872</v>
      </c>
      <c r="H349" s="928" t="e">
        <v>#N/A</v>
      </c>
      <c r="I349" s="928" t="e">
        <v>#N/A</v>
      </c>
      <c r="J349" s="928" t="e">
        <v>#N/A</v>
      </c>
      <c r="K349" s="922" t="e">
        <v>#N/A</v>
      </c>
      <c r="L349" s="928"/>
      <c r="M349" s="922"/>
      <c r="N349" s="937"/>
      <c r="O349" s="938"/>
      <c r="P349" s="938"/>
      <c r="Q349" s="938"/>
      <c r="R349" s="938"/>
    </row>
    <row r="350" spans="1:18" s="8" customFormat="1" ht="27.75" customHeight="1">
      <c r="A350" s="1000" t="e">
        <v>#N/A</v>
      </c>
      <c r="B350" s="1003" t="e">
        <v>#N/A</v>
      </c>
      <c r="C350" s="1005"/>
      <c r="D350" s="922" t="e">
        <v>#N/A</v>
      </c>
      <c r="E350" s="928" t="e">
        <v>#N/A</v>
      </c>
      <c r="F350" s="49" t="s">
        <v>2873</v>
      </c>
      <c r="G350" s="58" t="s">
        <v>2874</v>
      </c>
      <c r="H350" s="928" t="e">
        <v>#N/A</v>
      </c>
      <c r="I350" s="928" t="e">
        <v>#N/A</v>
      </c>
      <c r="J350" s="928" t="e">
        <v>#N/A</v>
      </c>
      <c r="K350" s="922" t="e">
        <v>#N/A</v>
      </c>
      <c r="L350" s="928"/>
      <c r="M350" s="922"/>
      <c r="N350" s="937"/>
      <c r="O350" s="938"/>
      <c r="P350" s="938"/>
      <c r="Q350" s="938"/>
      <c r="R350" s="938"/>
    </row>
    <row r="351" spans="1:18" s="8" customFormat="1" ht="26.85" customHeight="1">
      <c r="A351" s="1000" t="e">
        <v>#N/A</v>
      </c>
      <c r="B351" s="1003" t="e">
        <v>#N/A</v>
      </c>
      <c r="C351" s="1005"/>
      <c r="D351" s="922" t="e">
        <v>#N/A</v>
      </c>
      <c r="E351" s="928" t="e">
        <v>#N/A</v>
      </c>
      <c r="F351" s="17" t="s">
        <v>2875</v>
      </c>
      <c r="G351" s="16" t="s">
        <v>2876</v>
      </c>
      <c r="H351" s="928" t="e">
        <v>#N/A</v>
      </c>
      <c r="I351" s="928" t="e">
        <v>#N/A</v>
      </c>
      <c r="J351" s="928" t="e">
        <v>#N/A</v>
      </c>
      <c r="K351" s="922" t="e">
        <v>#N/A</v>
      </c>
      <c r="L351" s="928"/>
      <c r="M351" s="922"/>
      <c r="N351" s="937"/>
      <c r="O351" s="938"/>
      <c r="P351" s="938"/>
      <c r="Q351" s="938"/>
      <c r="R351" s="938"/>
    </row>
    <row r="352" spans="1:18" s="8" customFormat="1" ht="24.75" customHeight="1">
      <c r="A352" s="1000" t="e">
        <v>#N/A</v>
      </c>
      <c r="B352" s="1003" t="e">
        <v>#N/A</v>
      </c>
      <c r="C352" s="1005"/>
      <c r="D352" s="922" t="e">
        <v>#N/A</v>
      </c>
      <c r="E352" s="928" t="e">
        <v>#N/A</v>
      </c>
      <c r="F352" s="49" t="s">
        <v>2877</v>
      </c>
      <c r="G352" s="58" t="s">
        <v>2878</v>
      </c>
      <c r="H352" s="928" t="e">
        <v>#N/A</v>
      </c>
      <c r="I352" s="928" t="e">
        <v>#N/A</v>
      </c>
      <c r="J352" s="928" t="e">
        <v>#N/A</v>
      </c>
      <c r="K352" s="922" t="e">
        <v>#N/A</v>
      </c>
      <c r="L352" s="928"/>
      <c r="M352" s="922"/>
      <c r="N352" s="937"/>
      <c r="O352" s="938"/>
      <c r="P352" s="938"/>
      <c r="Q352" s="938"/>
      <c r="R352" s="938"/>
    </row>
    <row r="353" spans="1:18" s="8" customFormat="1" ht="12.75" customHeight="1">
      <c r="A353" s="1000" t="e">
        <v>#N/A</v>
      </c>
      <c r="B353" s="1003" t="e">
        <v>#N/A</v>
      </c>
      <c r="C353" s="1005"/>
      <c r="D353" s="922" t="e">
        <v>#N/A</v>
      </c>
      <c r="E353" s="928" t="e">
        <v>#N/A</v>
      </c>
      <c r="F353" s="49" t="s">
        <v>2879</v>
      </c>
      <c r="G353" s="58" t="s">
        <v>2880</v>
      </c>
      <c r="H353" s="928" t="e">
        <v>#N/A</v>
      </c>
      <c r="I353" s="928" t="e">
        <v>#N/A</v>
      </c>
      <c r="J353" s="928" t="e">
        <v>#N/A</v>
      </c>
      <c r="K353" s="922" t="e">
        <v>#N/A</v>
      </c>
      <c r="L353" s="928"/>
      <c r="M353" s="922"/>
      <c r="N353" s="937"/>
      <c r="O353" s="938"/>
      <c r="P353" s="938"/>
      <c r="Q353" s="938"/>
      <c r="R353" s="938"/>
    </row>
    <row r="354" spans="1:18" s="8" customFormat="1" ht="12.75" customHeight="1">
      <c r="A354" s="1000" t="e">
        <v>#N/A</v>
      </c>
      <c r="B354" s="1003" t="e">
        <v>#N/A</v>
      </c>
      <c r="C354" s="1005"/>
      <c r="D354" s="922" t="e">
        <v>#N/A</v>
      </c>
      <c r="E354" s="928" t="e">
        <v>#N/A</v>
      </c>
      <c r="F354" s="49" t="s">
        <v>2881</v>
      </c>
      <c r="G354" s="58" t="s">
        <v>2882</v>
      </c>
      <c r="H354" s="928" t="e">
        <v>#N/A</v>
      </c>
      <c r="I354" s="928" t="e">
        <v>#N/A</v>
      </c>
      <c r="J354" s="928" t="e">
        <v>#N/A</v>
      </c>
      <c r="K354" s="922" t="e">
        <v>#N/A</v>
      </c>
      <c r="L354" s="928"/>
      <c r="M354" s="922"/>
      <c r="N354" s="937"/>
      <c r="O354" s="938"/>
      <c r="P354" s="938"/>
      <c r="Q354" s="938"/>
      <c r="R354" s="938"/>
    </row>
    <row r="355" spans="1:18" s="8" customFormat="1" ht="23.85" customHeight="1">
      <c r="A355" s="1000" t="e">
        <v>#N/A</v>
      </c>
      <c r="B355" s="1003" t="e">
        <v>#N/A</v>
      </c>
      <c r="C355" s="1005"/>
      <c r="D355" s="922" t="e">
        <v>#N/A</v>
      </c>
      <c r="E355" s="928" t="e">
        <v>#N/A</v>
      </c>
      <c r="F355" s="49" t="s">
        <v>2883</v>
      </c>
      <c r="G355" s="58" t="s">
        <v>2884</v>
      </c>
      <c r="H355" s="928" t="e">
        <v>#N/A</v>
      </c>
      <c r="I355" s="928" t="e">
        <v>#N/A</v>
      </c>
      <c r="J355" s="928" t="e">
        <v>#N/A</v>
      </c>
      <c r="K355" s="922" t="e">
        <v>#N/A</v>
      </c>
      <c r="L355" s="928"/>
      <c r="M355" s="922"/>
      <c r="N355" s="937"/>
      <c r="O355" s="938"/>
      <c r="P355" s="938"/>
      <c r="Q355" s="938"/>
      <c r="R355" s="938"/>
    </row>
    <row r="356" spans="1:18" s="8" customFormat="1" ht="20.100000000000001" customHeight="1">
      <c r="A356" s="1000" t="e">
        <v>#N/A</v>
      </c>
      <c r="B356" s="1003" t="e">
        <v>#N/A</v>
      </c>
      <c r="C356" s="1005"/>
      <c r="D356" s="922" t="e">
        <v>#N/A</v>
      </c>
      <c r="E356" s="928" t="e">
        <v>#N/A</v>
      </c>
      <c r="F356" s="17" t="s">
        <v>2885</v>
      </c>
      <c r="G356" s="16" t="s">
        <v>2886</v>
      </c>
      <c r="H356" s="928" t="e">
        <v>#N/A</v>
      </c>
      <c r="I356" s="928" t="e">
        <v>#N/A</v>
      </c>
      <c r="J356" s="928" t="e">
        <v>#N/A</v>
      </c>
      <c r="K356" s="922" t="e">
        <v>#N/A</v>
      </c>
      <c r="L356" s="928"/>
      <c r="M356" s="922"/>
      <c r="N356" s="937"/>
      <c r="O356" s="938"/>
      <c r="P356" s="938"/>
      <c r="Q356" s="938"/>
      <c r="R356" s="938"/>
    </row>
    <row r="357" spans="1:18" s="8" customFormat="1" ht="12.75" customHeight="1">
      <c r="A357" s="1000" t="e">
        <v>#N/A</v>
      </c>
      <c r="B357" s="1003" t="e">
        <v>#N/A</v>
      </c>
      <c r="C357" s="1005"/>
      <c r="D357" s="922" t="e">
        <v>#N/A</v>
      </c>
      <c r="E357" s="928" t="e">
        <v>#N/A</v>
      </c>
      <c r="F357" s="49" t="s">
        <v>2887</v>
      </c>
      <c r="G357" s="58" t="s">
        <v>2888</v>
      </c>
      <c r="H357" s="928" t="e">
        <v>#N/A</v>
      </c>
      <c r="I357" s="928" t="e">
        <v>#N/A</v>
      </c>
      <c r="J357" s="928" t="e">
        <v>#N/A</v>
      </c>
      <c r="K357" s="922" t="e">
        <v>#N/A</v>
      </c>
      <c r="L357" s="928"/>
      <c r="M357" s="922"/>
      <c r="N357" s="937"/>
      <c r="O357" s="938"/>
      <c r="P357" s="938"/>
      <c r="Q357" s="938"/>
      <c r="R357" s="938"/>
    </row>
    <row r="358" spans="1:18" s="8" customFormat="1" ht="12.75" customHeight="1">
      <c r="A358" s="1000" t="e">
        <v>#N/A</v>
      </c>
      <c r="B358" s="1003" t="e">
        <v>#N/A</v>
      </c>
      <c r="C358" s="1005"/>
      <c r="D358" s="922" t="e">
        <v>#N/A</v>
      </c>
      <c r="E358" s="928" t="e">
        <v>#N/A</v>
      </c>
      <c r="F358" s="49" t="s">
        <v>2889</v>
      </c>
      <c r="G358" s="58" t="s">
        <v>2890</v>
      </c>
      <c r="H358" s="928" t="e">
        <v>#N/A</v>
      </c>
      <c r="I358" s="928" t="e">
        <v>#N/A</v>
      </c>
      <c r="J358" s="928" t="e">
        <v>#N/A</v>
      </c>
      <c r="K358" s="922" t="e">
        <v>#N/A</v>
      </c>
      <c r="L358" s="928"/>
      <c r="M358" s="922"/>
      <c r="N358" s="937"/>
      <c r="O358" s="938"/>
      <c r="P358" s="938"/>
      <c r="Q358" s="938"/>
      <c r="R358" s="938"/>
    </row>
    <row r="359" spans="1:18" s="8" customFormat="1" ht="12.75" customHeight="1">
      <c r="A359" s="1000" t="e">
        <v>#N/A</v>
      </c>
      <c r="B359" s="1003" t="e">
        <v>#N/A</v>
      </c>
      <c r="C359" s="1005"/>
      <c r="D359" s="922" t="e">
        <v>#N/A</v>
      </c>
      <c r="E359" s="928" t="e">
        <v>#N/A</v>
      </c>
      <c r="F359" s="49" t="s">
        <v>2891</v>
      </c>
      <c r="G359" s="58" t="s">
        <v>2892</v>
      </c>
      <c r="H359" s="928" t="e">
        <v>#N/A</v>
      </c>
      <c r="I359" s="928" t="e">
        <v>#N/A</v>
      </c>
      <c r="J359" s="928" t="e">
        <v>#N/A</v>
      </c>
      <c r="K359" s="922" t="e">
        <v>#N/A</v>
      </c>
      <c r="L359" s="928"/>
      <c r="M359" s="922"/>
      <c r="N359" s="937"/>
      <c r="O359" s="938"/>
      <c r="P359" s="938"/>
      <c r="Q359" s="938"/>
      <c r="R359" s="938"/>
    </row>
    <row r="360" spans="1:18" s="8" customFormat="1" ht="12.75" customHeight="1">
      <c r="A360" s="1000" t="e">
        <v>#N/A</v>
      </c>
      <c r="B360" s="1003" t="e">
        <v>#N/A</v>
      </c>
      <c r="C360" s="1005"/>
      <c r="D360" s="922" t="e">
        <v>#N/A</v>
      </c>
      <c r="E360" s="928" t="e">
        <v>#N/A</v>
      </c>
      <c r="F360" s="49" t="s">
        <v>2893</v>
      </c>
      <c r="G360" s="58" t="s">
        <v>2894</v>
      </c>
      <c r="H360" s="928" t="e">
        <v>#N/A</v>
      </c>
      <c r="I360" s="928" t="e">
        <v>#N/A</v>
      </c>
      <c r="J360" s="928" t="e">
        <v>#N/A</v>
      </c>
      <c r="K360" s="922" t="e">
        <v>#N/A</v>
      </c>
      <c r="L360" s="928"/>
      <c r="M360" s="922"/>
      <c r="N360" s="937"/>
      <c r="O360" s="938"/>
      <c r="P360" s="938"/>
      <c r="Q360" s="938"/>
      <c r="R360" s="938"/>
    </row>
    <row r="361" spans="1:18" s="8" customFormat="1" ht="12.75" customHeight="1">
      <c r="A361" s="1000"/>
      <c r="B361" s="1003"/>
      <c r="C361" s="1005"/>
      <c r="D361" s="922"/>
      <c r="E361" s="928"/>
      <c r="F361" s="277" t="s">
        <v>2895</v>
      </c>
      <c r="G361" s="271" t="s">
        <v>2896</v>
      </c>
      <c r="H361" s="928"/>
      <c r="I361" s="928"/>
      <c r="J361" s="928"/>
      <c r="K361" s="922"/>
      <c r="L361" s="928"/>
      <c r="M361" s="922"/>
      <c r="N361" s="937"/>
      <c r="O361" s="938"/>
      <c r="P361" s="938"/>
      <c r="Q361" s="938"/>
      <c r="R361" s="938"/>
    </row>
    <row r="362" spans="1:18" s="8" customFormat="1" ht="12.75" customHeight="1">
      <c r="A362" s="1000"/>
      <c r="B362" s="1003"/>
      <c r="C362" s="1005"/>
      <c r="D362" s="922"/>
      <c r="E362" s="928"/>
      <c r="F362" s="277" t="s">
        <v>2897</v>
      </c>
      <c r="G362" s="271" t="s">
        <v>2898</v>
      </c>
      <c r="H362" s="928"/>
      <c r="I362" s="928"/>
      <c r="J362" s="928"/>
      <c r="K362" s="922"/>
      <c r="L362" s="928"/>
      <c r="M362" s="922"/>
      <c r="N362" s="937"/>
      <c r="O362" s="938"/>
      <c r="P362" s="938"/>
      <c r="Q362" s="938"/>
      <c r="R362" s="938"/>
    </row>
    <row r="363" spans="1:18" s="8" customFormat="1" ht="25.35" customHeight="1">
      <c r="A363" s="1000"/>
      <c r="B363" s="1003"/>
      <c r="C363" s="1005"/>
      <c r="D363" s="922"/>
      <c r="E363" s="928"/>
      <c r="F363" s="277" t="s">
        <v>2899</v>
      </c>
      <c r="G363" s="271" t="s">
        <v>2900</v>
      </c>
      <c r="H363" s="928"/>
      <c r="I363" s="928"/>
      <c r="J363" s="928"/>
      <c r="K363" s="922"/>
      <c r="L363" s="928"/>
      <c r="M363" s="922"/>
      <c r="N363" s="937"/>
      <c r="O363" s="938"/>
      <c r="P363" s="938"/>
      <c r="Q363" s="938"/>
      <c r="R363" s="938"/>
    </row>
    <row r="364" spans="1:18" s="8" customFormat="1" ht="24.75" customHeight="1">
      <c r="A364" s="1000"/>
      <c r="B364" s="1003"/>
      <c r="C364" s="1005"/>
      <c r="D364" s="922"/>
      <c r="E364" s="928"/>
      <c r="F364" s="277" t="s">
        <v>2901</v>
      </c>
      <c r="G364" s="271" t="s">
        <v>2902</v>
      </c>
      <c r="H364" s="928"/>
      <c r="I364" s="928"/>
      <c r="J364" s="928"/>
      <c r="K364" s="922"/>
      <c r="L364" s="928"/>
      <c r="M364" s="922"/>
      <c r="N364" s="937"/>
      <c r="O364" s="938"/>
      <c r="P364" s="938"/>
      <c r="Q364" s="938"/>
      <c r="R364" s="938"/>
    </row>
    <row r="365" spans="1:18" s="8" customFormat="1" ht="33.75" customHeight="1">
      <c r="A365" s="1000"/>
      <c r="B365" s="1003"/>
      <c r="C365" s="1005"/>
      <c r="D365" s="922"/>
      <c r="E365" s="928"/>
      <c r="F365" s="277" t="s">
        <v>2903</v>
      </c>
      <c r="G365" s="271" t="s">
        <v>2904</v>
      </c>
      <c r="H365" s="928"/>
      <c r="I365" s="928"/>
      <c r="J365" s="928"/>
      <c r="K365" s="922"/>
      <c r="L365" s="928"/>
      <c r="M365" s="922"/>
      <c r="N365" s="937"/>
      <c r="O365" s="938"/>
      <c r="P365" s="938"/>
      <c r="Q365" s="938"/>
      <c r="R365" s="938"/>
    </row>
    <row r="366" spans="1:18" s="8" customFormat="1" ht="18" customHeight="1">
      <c r="A366" s="1000"/>
      <c r="B366" s="1003"/>
      <c r="C366" s="1005"/>
      <c r="D366" s="922"/>
      <c r="E366" s="928"/>
      <c r="F366" s="277" t="s">
        <v>2905</v>
      </c>
      <c r="G366" s="271" t="s">
        <v>2906</v>
      </c>
      <c r="H366" s="928"/>
      <c r="I366" s="928"/>
      <c r="J366" s="928"/>
      <c r="K366" s="922"/>
      <c r="L366" s="928"/>
      <c r="M366" s="922"/>
      <c r="N366" s="937"/>
      <c r="O366" s="938"/>
      <c r="P366" s="938"/>
      <c r="Q366" s="938"/>
      <c r="R366" s="938"/>
    </row>
    <row r="367" spans="1:18" s="8" customFormat="1" ht="23.25" customHeight="1">
      <c r="A367" s="1000"/>
      <c r="B367" s="1003"/>
      <c r="C367" s="1005"/>
      <c r="D367" s="922"/>
      <c r="E367" s="928"/>
      <c r="F367" s="277" t="s">
        <v>2907</v>
      </c>
      <c r="G367" s="271" t="s">
        <v>2908</v>
      </c>
      <c r="H367" s="928"/>
      <c r="I367" s="928"/>
      <c r="J367" s="928"/>
      <c r="K367" s="922"/>
      <c r="L367" s="928"/>
      <c r="M367" s="922"/>
      <c r="N367" s="937"/>
      <c r="O367" s="938"/>
      <c r="P367" s="938"/>
      <c r="Q367" s="938"/>
      <c r="R367" s="938"/>
    </row>
    <row r="368" spans="1:18" s="8" customFormat="1" ht="44.85" customHeight="1">
      <c r="A368" s="1000" t="e">
        <v>#N/A</v>
      </c>
      <c r="B368" s="1003" t="e">
        <v>#N/A</v>
      </c>
      <c r="C368" s="1005"/>
      <c r="D368" s="922" t="e">
        <v>#N/A</v>
      </c>
      <c r="E368" s="928" t="e">
        <v>#N/A</v>
      </c>
      <c r="F368" s="17" t="s">
        <v>2909</v>
      </c>
      <c r="G368" s="16" t="s">
        <v>2910</v>
      </c>
      <c r="H368" s="928" t="e">
        <v>#N/A</v>
      </c>
      <c r="I368" s="928" t="e">
        <v>#N/A</v>
      </c>
      <c r="J368" s="928" t="e">
        <v>#N/A</v>
      </c>
      <c r="K368" s="922" t="e">
        <v>#N/A</v>
      </c>
      <c r="L368" s="928"/>
      <c r="M368" s="922"/>
      <c r="N368" s="937"/>
      <c r="O368" s="938"/>
      <c r="P368" s="938"/>
      <c r="Q368" s="938"/>
      <c r="R368" s="938"/>
    </row>
    <row r="369" spans="1:18" s="8" customFormat="1" ht="12.75" customHeight="1">
      <c r="A369" s="1000" t="e">
        <v>#N/A</v>
      </c>
      <c r="B369" s="1003" t="e">
        <v>#N/A</v>
      </c>
      <c r="C369" s="1005"/>
      <c r="D369" s="922" t="e">
        <v>#N/A</v>
      </c>
      <c r="E369" s="928" t="e">
        <v>#N/A</v>
      </c>
      <c r="F369" s="49" t="s">
        <v>2911</v>
      </c>
      <c r="G369" s="58" t="s">
        <v>2912</v>
      </c>
      <c r="H369" s="928" t="e">
        <v>#N/A</v>
      </c>
      <c r="I369" s="928" t="e">
        <v>#N/A</v>
      </c>
      <c r="J369" s="928" t="e">
        <v>#N/A</v>
      </c>
      <c r="K369" s="922" t="e">
        <v>#N/A</v>
      </c>
      <c r="L369" s="928"/>
      <c r="M369" s="922"/>
      <c r="N369" s="937"/>
      <c r="O369" s="938"/>
      <c r="P369" s="938"/>
      <c r="Q369" s="938"/>
      <c r="R369" s="938"/>
    </row>
    <row r="370" spans="1:18" s="8" customFormat="1" ht="65.849999999999994" customHeight="1">
      <c r="A370" s="1000" t="e">
        <v>#N/A</v>
      </c>
      <c r="B370" s="1003" t="e">
        <v>#N/A</v>
      </c>
      <c r="C370" s="1005"/>
      <c r="D370" s="922" t="e">
        <v>#N/A</v>
      </c>
      <c r="E370" s="928" t="e">
        <v>#N/A</v>
      </c>
      <c r="F370" s="49" t="s">
        <v>2913</v>
      </c>
      <c r="G370" s="58" t="s">
        <v>2914</v>
      </c>
      <c r="H370" s="928" t="e">
        <v>#N/A</v>
      </c>
      <c r="I370" s="928" t="e">
        <v>#N/A</v>
      </c>
      <c r="J370" s="928" t="e">
        <v>#N/A</v>
      </c>
      <c r="K370" s="922" t="e">
        <v>#N/A</v>
      </c>
      <c r="L370" s="928"/>
      <c r="M370" s="922"/>
      <c r="N370" s="937"/>
      <c r="O370" s="938"/>
      <c r="P370" s="938"/>
      <c r="Q370" s="938"/>
      <c r="R370" s="938"/>
    </row>
    <row r="371" spans="1:18" s="8" customFormat="1" ht="12.75" customHeight="1">
      <c r="A371" s="1000" t="e">
        <v>#N/A</v>
      </c>
      <c r="B371" s="1003" t="e">
        <v>#N/A</v>
      </c>
      <c r="C371" s="1005"/>
      <c r="D371" s="922" t="e">
        <v>#N/A</v>
      </c>
      <c r="E371" s="928" t="e">
        <v>#N/A</v>
      </c>
      <c r="F371" s="49" t="s">
        <v>2915</v>
      </c>
      <c r="G371" s="58" t="s">
        <v>2916</v>
      </c>
      <c r="H371" s="928" t="e">
        <v>#N/A</v>
      </c>
      <c r="I371" s="928" t="e">
        <v>#N/A</v>
      </c>
      <c r="J371" s="928" t="e">
        <v>#N/A</v>
      </c>
      <c r="K371" s="922" t="e">
        <v>#N/A</v>
      </c>
      <c r="L371" s="928"/>
      <c r="M371" s="922"/>
      <c r="N371" s="937"/>
      <c r="O371" s="938"/>
      <c r="P371" s="938"/>
      <c r="Q371" s="938"/>
      <c r="R371" s="938"/>
    </row>
    <row r="372" spans="1:18" s="8" customFormat="1" ht="12.75" customHeight="1">
      <c r="A372" s="1000" t="e">
        <v>#N/A</v>
      </c>
      <c r="B372" s="1003" t="e">
        <v>#N/A</v>
      </c>
      <c r="C372" s="1005"/>
      <c r="D372" s="922" t="e">
        <v>#N/A</v>
      </c>
      <c r="E372" s="928" t="e">
        <v>#N/A</v>
      </c>
      <c r="F372" s="49" t="s">
        <v>2917</v>
      </c>
      <c r="G372" s="58" t="s">
        <v>2918</v>
      </c>
      <c r="H372" s="928" t="e">
        <v>#N/A</v>
      </c>
      <c r="I372" s="928" t="e">
        <v>#N/A</v>
      </c>
      <c r="J372" s="928" t="e">
        <v>#N/A</v>
      </c>
      <c r="K372" s="922" t="e">
        <v>#N/A</v>
      </c>
      <c r="L372" s="928"/>
      <c r="M372" s="922"/>
      <c r="N372" s="937"/>
      <c r="O372" s="938"/>
      <c r="P372" s="938"/>
      <c r="Q372" s="938"/>
      <c r="R372" s="938"/>
    </row>
    <row r="373" spans="1:18" s="8" customFormat="1" ht="12.75" customHeight="1">
      <c r="A373" s="1000" t="e">
        <v>#N/A</v>
      </c>
      <c r="B373" s="1003" t="e">
        <v>#N/A</v>
      </c>
      <c r="C373" s="1005"/>
      <c r="D373" s="922" t="e">
        <v>#N/A</v>
      </c>
      <c r="E373" s="928" t="e">
        <v>#N/A</v>
      </c>
      <c r="F373" s="17" t="s">
        <v>2919</v>
      </c>
      <c r="G373" s="16" t="s">
        <v>2920</v>
      </c>
      <c r="H373" s="928" t="e">
        <v>#N/A</v>
      </c>
      <c r="I373" s="928" t="e">
        <v>#N/A</v>
      </c>
      <c r="J373" s="928" t="e">
        <v>#N/A</v>
      </c>
      <c r="K373" s="922" t="e">
        <v>#N/A</v>
      </c>
      <c r="L373" s="928"/>
      <c r="M373" s="922"/>
      <c r="N373" s="937"/>
      <c r="O373" s="938"/>
      <c r="P373" s="938"/>
      <c r="Q373" s="938"/>
      <c r="R373" s="938"/>
    </row>
    <row r="374" spans="1:18" s="8" customFormat="1" ht="12.75" customHeight="1">
      <c r="A374" s="1000" t="e">
        <v>#N/A</v>
      </c>
      <c r="B374" s="1003" t="e">
        <v>#N/A</v>
      </c>
      <c r="C374" s="1005"/>
      <c r="D374" s="922" t="e">
        <v>#N/A</v>
      </c>
      <c r="E374" s="928" t="e">
        <v>#N/A</v>
      </c>
      <c r="F374" s="17"/>
      <c r="G374" s="16" t="s">
        <v>2500</v>
      </c>
      <c r="H374" s="928" t="e">
        <v>#N/A</v>
      </c>
      <c r="I374" s="928" t="e">
        <v>#N/A</v>
      </c>
      <c r="J374" s="928" t="e">
        <v>#N/A</v>
      </c>
      <c r="K374" s="922" t="e">
        <v>#N/A</v>
      </c>
      <c r="L374" s="928"/>
      <c r="M374" s="922"/>
      <c r="N374" s="937"/>
      <c r="O374" s="938"/>
      <c r="P374" s="938"/>
      <c r="Q374" s="938"/>
      <c r="R374" s="938"/>
    </row>
    <row r="375" spans="1:18" s="8" customFormat="1" ht="12.75" customHeight="1">
      <c r="A375" s="1000" t="e">
        <v>#N/A</v>
      </c>
      <c r="B375" s="1003" t="e">
        <v>#N/A</v>
      </c>
      <c r="C375" s="1005"/>
      <c r="D375" s="922" t="e">
        <v>#N/A</v>
      </c>
      <c r="E375" s="928" t="e">
        <v>#N/A</v>
      </c>
      <c r="F375" s="49" t="s">
        <v>2921</v>
      </c>
      <c r="G375" s="58" t="s">
        <v>2922</v>
      </c>
      <c r="H375" s="928" t="e">
        <v>#N/A</v>
      </c>
      <c r="I375" s="928" t="e">
        <v>#N/A</v>
      </c>
      <c r="J375" s="928" t="e">
        <v>#N/A</v>
      </c>
      <c r="K375" s="922" t="e">
        <v>#N/A</v>
      </c>
      <c r="L375" s="928"/>
      <c r="M375" s="922"/>
      <c r="N375" s="937"/>
      <c r="O375" s="938"/>
      <c r="P375" s="938"/>
      <c r="Q375" s="938"/>
      <c r="R375" s="938"/>
    </row>
    <row r="376" spans="1:18" s="8" customFormat="1" ht="12.75" customHeight="1">
      <c r="A376" s="1000" t="e">
        <v>#N/A</v>
      </c>
      <c r="B376" s="1003" t="e">
        <v>#N/A</v>
      </c>
      <c r="C376" s="1005"/>
      <c r="D376" s="922" t="e">
        <v>#N/A</v>
      </c>
      <c r="E376" s="928" t="e">
        <v>#N/A</v>
      </c>
      <c r="F376" s="49" t="s">
        <v>2923</v>
      </c>
      <c r="G376" s="58" t="s">
        <v>2924</v>
      </c>
      <c r="H376" s="928" t="e">
        <v>#N/A</v>
      </c>
      <c r="I376" s="928" t="e">
        <v>#N/A</v>
      </c>
      <c r="J376" s="928" t="e">
        <v>#N/A</v>
      </c>
      <c r="K376" s="922" t="e">
        <v>#N/A</v>
      </c>
      <c r="L376" s="928"/>
      <c r="M376" s="922"/>
      <c r="N376" s="937"/>
      <c r="O376" s="938"/>
      <c r="P376" s="938"/>
      <c r="Q376" s="938"/>
      <c r="R376" s="938"/>
    </row>
    <row r="377" spans="1:18" s="8" customFormat="1" ht="12.75" customHeight="1">
      <c r="A377" s="1000" t="e">
        <v>#N/A</v>
      </c>
      <c r="B377" s="1003" t="e">
        <v>#N/A</v>
      </c>
      <c r="C377" s="1005"/>
      <c r="D377" s="922" t="e">
        <v>#N/A</v>
      </c>
      <c r="E377" s="928" t="e">
        <v>#N/A</v>
      </c>
      <c r="F377" s="49" t="s">
        <v>2925</v>
      </c>
      <c r="G377" s="58" t="s">
        <v>2926</v>
      </c>
      <c r="H377" s="928" t="e">
        <v>#N/A</v>
      </c>
      <c r="I377" s="928" t="e">
        <v>#N/A</v>
      </c>
      <c r="J377" s="928" t="e">
        <v>#N/A</v>
      </c>
      <c r="K377" s="922" t="e">
        <v>#N/A</v>
      </c>
      <c r="L377" s="928"/>
      <c r="M377" s="922"/>
      <c r="N377" s="937"/>
      <c r="O377" s="938"/>
      <c r="P377" s="938"/>
      <c r="Q377" s="938"/>
      <c r="R377" s="938"/>
    </row>
    <row r="378" spans="1:18" s="8" customFormat="1" ht="12.75" customHeight="1">
      <c r="A378" s="1001" t="e">
        <v>#N/A</v>
      </c>
      <c r="B378" s="828" t="e">
        <v>#N/A</v>
      </c>
      <c r="C378" s="1006"/>
      <c r="D378" s="923" t="e">
        <v>#N/A</v>
      </c>
      <c r="E378" s="929" t="e">
        <v>#N/A</v>
      </c>
      <c r="F378" s="49" t="s">
        <v>2927</v>
      </c>
      <c r="G378" s="58" t="s">
        <v>2928</v>
      </c>
      <c r="H378" s="929" t="e">
        <v>#N/A</v>
      </c>
      <c r="I378" s="929" t="e">
        <v>#N/A</v>
      </c>
      <c r="J378" s="929" t="e">
        <v>#N/A</v>
      </c>
      <c r="K378" s="923" t="e">
        <v>#N/A</v>
      </c>
      <c r="L378" s="929"/>
      <c r="M378" s="923"/>
      <c r="N378" s="937"/>
      <c r="O378" s="938"/>
      <c r="P378" s="938"/>
      <c r="Q378" s="938"/>
      <c r="R378" s="938"/>
    </row>
    <row r="379" spans="1:18" s="66" customFormat="1" ht="139.5" customHeight="1">
      <c r="A379" s="196" t="s">
        <v>309</v>
      </c>
      <c r="B379" s="65" t="s">
        <v>311</v>
      </c>
      <c r="C379" s="65" t="s">
        <v>2929</v>
      </c>
      <c r="D379" s="9" t="s">
        <v>313</v>
      </c>
      <c r="E379" s="39" t="s">
        <v>2154</v>
      </c>
      <c r="F379" s="9"/>
      <c r="G379" s="9"/>
      <c r="H379" s="39" t="s">
        <v>25</v>
      </c>
      <c r="I379" s="39" t="s">
        <v>2138</v>
      </c>
      <c r="J379" s="39" t="s">
        <v>25</v>
      </c>
      <c r="K379" s="9" t="s">
        <v>2930</v>
      </c>
      <c r="L379" s="39" t="s">
        <v>195</v>
      </c>
      <c r="M379" s="64" t="s">
        <v>5926</v>
      </c>
      <c r="N379" s="116"/>
      <c r="O379" s="108" t="s">
        <v>2140</v>
      </c>
      <c r="P379" s="108" t="s">
        <v>2140</v>
      </c>
      <c r="Q379" s="108" t="s">
        <v>2140</v>
      </c>
      <c r="R379" s="108" t="s">
        <v>32</v>
      </c>
    </row>
    <row r="380" spans="1:18" s="8" customFormat="1" ht="20.399999999999999">
      <c r="A380" s="191" t="s">
        <v>2931</v>
      </c>
      <c r="B380" s="191" t="s">
        <v>2174</v>
      </c>
      <c r="C380" s="318" t="s">
        <v>2175</v>
      </c>
      <c r="D380" s="124" t="s">
        <v>2176</v>
      </c>
      <c r="E380" s="125" t="s">
        <v>2177</v>
      </c>
      <c r="F380" s="33"/>
      <c r="G380" s="34"/>
      <c r="H380" s="34"/>
      <c r="I380" s="34"/>
      <c r="J380" s="34"/>
      <c r="K380" s="34"/>
      <c r="L380" s="130" t="s">
        <v>1027</v>
      </c>
      <c r="M380" s="135"/>
      <c r="N380" s="124" t="s">
        <v>2178</v>
      </c>
      <c r="O380" s="126" t="s">
        <v>2179</v>
      </c>
      <c r="P380" s="126" t="s">
        <v>2179</v>
      </c>
      <c r="Q380" s="126" t="s">
        <v>2140</v>
      </c>
      <c r="R380" s="123" t="s">
        <v>2180</v>
      </c>
    </row>
    <row r="381" spans="1:18" s="8" customFormat="1" ht="63.6" customHeight="1">
      <c r="A381" s="192" t="s">
        <v>835</v>
      </c>
      <c r="B381" s="194" t="s">
        <v>822</v>
      </c>
      <c r="C381" s="319" t="s">
        <v>2580</v>
      </c>
      <c r="D381" s="174" t="s">
        <v>2581</v>
      </c>
      <c r="E381" s="252" t="s">
        <v>824</v>
      </c>
      <c r="F381" s="33"/>
      <c r="G381" s="34"/>
      <c r="H381" s="34"/>
      <c r="I381" s="34"/>
      <c r="J381" s="34"/>
      <c r="K381" s="34"/>
      <c r="L381" s="32" t="s">
        <v>1027</v>
      </c>
      <c r="M381" s="34"/>
      <c r="N381" s="174" t="s">
        <v>2582</v>
      </c>
      <c r="O381" s="136" t="s">
        <v>2179</v>
      </c>
      <c r="P381" s="136" t="s">
        <v>2140</v>
      </c>
      <c r="Q381" s="137" t="s">
        <v>2140</v>
      </c>
      <c r="R381" s="123" t="s">
        <v>42</v>
      </c>
    </row>
    <row r="382" spans="1:18" s="8" customFormat="1" ht="49.5" customHeight="1">
      <c r="A382" s="192" t="s">
        <v>836</v>
      </c>
      <c r="B382" s="194" t="s">
        <v>837</v>
      </c>
      <c r="C382" s="319" t="s">
        <v>2932</v>
      </c>
      <c r="D382" s="124" t="s">
        <v>2183</v>
      </c>
      <c r="E382" s="125" t="s">
        <v>829</v>
      </c>
      <c r="F382" s="33"/>
      <c r="G382" s="34"/>
      <c r="H382" s="34"/>
      <c r="I382" s="34"/>
      <c r="J382" s="34"/>
      <c r="K382" s="34"/>
      <c r="L382" s="130" t="s">
        <v>1027</v>
      </c>
      <c r="M382" s="135"/>
      <c r="N382" s="124" t="s">
        <v>2184</v>
      </c>
      <c r="O382" s="126" t="s">
        <v>2179</v>
      </c>
      <c r="P382" s="126" t="s">
        <v>2140</v>
      </c>
      <c r="Q382" s="126" t="s">
        <v>2140</v>
      </c>
      <c r="R382" s="123" t="s">
        <v>42</v>
      </c>
    </row>
    <row r="383" spans="1:18" s="8" customFormat="1" ht="48" customHeight="1">
      <c r="A383" s="192" t="s">
        <v>2933</v>
      </c>
      <c r="B383" s="194" t="s">
        <v>2143</v>
      </c>
      <c r="C383" s="319" t="s">
        <v>2144</v>
      </c>
      <c r="D383" s="128" t="s">
        <v>2585</v>
      </c>
      <c r="E383" s="32" t="s">
        <v>2586</v>
      </c>
      <c r="F383" s="131"/>
      <c r="G383" s="34"/>
      <c r="H383" s="34"/>
      <c r="I383" s="34"/>
      <c r="J383" s="34"/>
      <c r="K383" s="34"/>
      <c r="L383" s="32" t="s">
        <v>1027</v>
      </c>
      <c r="M383" s="34"/>
      <c r="N383" s="128" t="s">
        <v>2587</v>
      </c>
      <c r="O383" s="136" t="s">
        <v>2179</v>
      </c>
      <c r="P383" s="136" t="s">
        <v>2140</v>
      </c>
      <c r="Q383" s="136" t="s">
        <v>2140</v>
      </c>
      <c r="R383" s="123" t="s">
        <v>2192</v>
      </c>
    </row>
    <row r="384" spans="1:18" s="8" customFormat="1" ht="39.75" customHeight="1">
      <c r="A384" s="192" t="s">
        <v>2934</v>
      </c>
      <c r="B384" s="194" t="s">
        <v>2589</v>
      </c>
      <c r="C384" s="319" t="s">
        <v>2590</v>
      </c>
      <c r="D384" s="128" t="s">
        <v>2591</v>
      </c>
      <c r="E384" s="32" t="s">
        <v>2592</v>
      </c>
      <c r="F384" s="33"/>
      <c r="G384" s="34"/>
      <c r="H384" s="34"/>
      <c r="I384" s="34"/>
      <c r="J384" s="34"/>
      <c r="K384" s="34"/>
      <c r="L384" s="32" t="s">
        <v>1027</v>
      </c>
      <c r="M384" s="32"/>
      <c r="N384" s="128" t="s">
        <v>2593</v>
      </c>
      <c r="O384" s="136" t="s">
        <v>2179</v>
      </c>
      <c r="P384" s="136" t="s">
        <v>2179</v>
      </c>
      <c r="Q384" s="136" t="s">
        <v>2140</v>
      </c>
      <c r="R384" s="136" t="s">
        <v>2180</v>
      </c>
    </row>
    <row r="385" spans="1:18" s="8" customFormat="1" ht="35.25" customHeight="1">
      <c r="A385" s="192" t="s">
        <v>834</v>
      </c>
      <c r="B385" s="194" t="s">
        <v>816</v>
      </c>
      <c r="C385" s="319" t="s">
        <v>2185</v>
      </c>
      <c r="D385" s="128" t="s">
        <v>2186</v>
      </c>
      <c r="E385" s="32" t="s">
        <v>818</v>
      </c>
      <c r="F385" s="33"/>
      <c r="G385" s="34"/>
      <c r="H385" s="34"/>
      <c r="I385" s="34"/>
      <c r="J385" s="34"/>
      <c r="K385" s="34"/>
      <c r="L385" s="32" t="s">
        <v>1027</v>
      </c>
      <c r="M385" s="34"/>
      <c r="N385" s="128" t="s">
        <v>2187</v>
      </c>
      <c r="O385" s="136" t="s">
        <v>2179</v>
      </c>
      <c r="P385" s="136" t="s">
        <v>2140</v>
      </c>
      <c r="Q385" s="137" t="s">
        <v>2140</v>
      </c>
      <c r="R385" s="123" t="s">
        <v>42</v>
      </c>
    </row>
    <row r="386" spans="1:18" s="8" customFormat="1" ht="135.75" customHeight="1">
      <c r="A386" s="194" t="s">
        <v>730</v>
      </c>
      <c r="B386" s="194" t="s">
        <v>731</v>
      </c>
      <c r="C386" s="319" t="s">
        <v>2935</v>
      </c>
      <c r="D386" s="128" t="s">
        <v>2936</v>
      </c>
      <c r="E386" s="32" t="s">
        <v>2649</v>
      </c>
      <c r="F386" s="33"/>
      <c r="G386" s="34"/>
      <c r="H386" s="34"/>
      <c r="I386" s="34"/>
      <c r="J386" s="34"/>
      <c r="K386" s="34"/>
      <c r="L386" s="32" t="s">
        <v>1027</v>
      </c>
      <c r="M386" s="34"/>
      <c r="N386" s="128" t="s">
        <v>733</v>
      </c>
      <c r="O386" s="136" t="s">
        <v>2179</v>
      </c>
      <c r="P386" s="136" t="s">
        <v>2140</v>
      </c>
      <c r="Q386" s="137" t="s">
        <v>2179</v>
      </c>
      <c r="R386" s="123" t="s">
        <v>42</v>
      </c>
    </row>
    <row r="387" spans="1:18" ht="130.35" customHeight="1">
      <c r="A387" s="315" t="s">
        <v>734</v>
      </c>
      <c r="B387" s="192" t="s">
        <v>731</v>
      </c>
      <c r="C387" s="192" t="s">
        <v>2937</v>
      </c>
      <c r="D387" s="128" t="s">
        <v>2938</v>
      </c>
      <c r="E387" s="32" t="s">
        <v>1644</v>
      </c>
      <c r="F387" s="310"/>
      <c r="G387" s="310"/>
      <c r="H387" s="310"/>
      <c r="I387" s="310"/>
      <c r="J387" s="310"/>
      <c r="K387" s="310"/>
      <c r="L387" s="304" t="s">
        <v>1027</v>
      </c>
      <c r="M387" s="310"/>
      <c r="N387" s="128" t="s">
        <v>736</v>
      </c>
      <c r="O387" s="136" t="s">
        <v>2179</v>
      </c>
      <c r="P387" s="136" t="s">
        <v>2140</v>
      </c>
      <c r="Q387" s="137" t="s">
        <v>2140</v>
      </c>
      <c r="R387" s="123" t="s">
        <v>42</v>
      </c>
    </row>
    <row r="388" spans="1:18" ht="80.25" customHeight="1">
      <c r="A388" s="192" t="s">
        <v>2939</v>
      </c>
      <c r="B388" s="312" t="s">
        <v>804</v>
      </c>
      <c r="C388" s="317" t="s">
        <v>2201</v>
      </c>
      <c r="D388" s="305" t="s">
        <v>2202</v>
      </c>
      <c r="E388" s="304" t="s">
        <v>806</v>
      </c>
      <c r="F388" s="304"/>
      <c r="G388" s="304"/>
      <c r="H388" s="304"/>
      <c r="I388" s="304"/>
      <c r="J388" s="304"/>
      <c r="K388" s="304"/>
      <c r="L388" s="304" t="s">
        <v>1027</v>
      </c>
      <c r="M388" s="304"/>
      <c r="N388" s="305" t="s">
        <v>2203</v>
      </c>
      <c r="O388" s="136" t="s">
        <v>2179</v>
      </c>
      <c r="P388" s="136" t="s">
        <v>2179</v>
      </c>
      <c r="Q388" s="136" t="s">
        <v>2140</v>
      </c>
      <c r="R388" s="136" t="s">
        <v>2141</v>
      </c>
    </row>
    <row r="389" spans="1:18" ht="10.35" customHeight="1">
      <c r="A389" s="1007" t="s">
        <v>2940</v>
      </c>
      <c r="B389" s="1007" t="s">
        <v>2941</v>
      </c>
      <c r="C389" s="1007" t="s">
        <v>2942</v>
      </c>
      <c r="D389" s="1010" t="s">
        <v>2689</v>
      </c>
      <c r="E389" s="1013" t="s">
        <v>2690</v>
      </c>
      <c r="F389" s="306" t="s">
        <v>2691</v>
      </c>
      <c r="G389" s="306" t="s">
        <v>2692</v>
      </c>
      <c r="H389" s="1018"/>
      <c r="I389" s="1019"/>
      <c r="J389" s="1019"/>
      <c r="K389" s="1019"/>
      <c r="L389" s="973" t="s">
        <v>1027</v>
      </c>
      <c r="M389" s="1019"/>
      <c r="N389" s="1021" t="s">
        <v>2943</v>
      </c>
      <c r="O389" s="973" t="s">
        <v>2179</v>
      </c>
      <c r="P389" s="973" t="s">
        <v>2140</v>
      </c>
      <c r="Q389" s="973" t="s">
        <v>2140</v>
      </c>
      <c r="R389" s="1016" t="s">
        <v>2141</v>
      </c>
    </row>
    <row r="390" spans="1:18" ht="10.35" customHeight="1">
      <c r="A390" s="1008"/>
      <c r="B390" s="1008"/>
      <c r="C390" s="1008"/>
      <c r="D390" s="1011"/>
      <c r="E390" s="1014"/>
      <c r="F390" s="306" t="s">
        <v>2694</v>
      </c>
      <c r="G390" s="306" t="s">
        <v>2695</v>
      </c>
      <c r="H390" s="1018"/>
      <c r="I390" s="1020"/>
      <c r="J390" s="1020"/>
      <c r="K390" s="1020"/>
      <c r="L390" s="1023"/>
      <c r="M390" s="1020"/>
      <c r="N390" s="1022"/>
      <c r="O390" s="1023"/>
      <c r="P390" s="1023"/>
      <c r="Q390" s="1023"/>
      <c r="R390" s="1017"/>
    </row>
    <row r="391" spans="1:18" ht="67.5" customHeight="1">
      <c r="A391" s="1009"/>
      <c r="B391" s="1009"/>
      <c r="C391" s="1009"/>
      <c r="D391" s="1012"/>
      <c r="E391" s="1015"/>
      <c r="F391" s="306" t="s">
        <v>2696</v>
      </c>
      <c r="G391" s="306" t="s">
        <v>2697</v>
      </c>
      <c r="H391" s="1018"/>
      <c r="I391" s="1020"/>
      <c r="J391" s="1020"/>
      <c r="K391" s="1020"/>
      <c r="L391" s="1023"/>
      <c r="M391" s="1020"/>
      <c r="N391" s="1022"/>
      <c r="O391" s="1023"/>
      <c r="P391" s="1023"/>
      <c r="Q391" s="1023"/>
      <c r="R391" s="1017"/>
    </row>
    <row r="392" spans="1:18" ht="12.75" customHeight="1">
      <c r="A392" s="1007" t="s">
        <v>2944</v>
      </c>
      <c r="B392" s="1007" t="s">
        <v>2945</v>
      </c>
      <c r="C392" s="1007" t="s">
        <v>2946</v>
      </c>
      <c r="D392" s="955" t="s">
        <v>2709</v>
      </c>
      <c r="E392" s="949" t="s">
        <v>2690</v>
      </c>
      <c r="F392" s="374" t="s">
        <v>2710</v>
      </c>
      <c r="G392" s="374" t="s">
        <v>2711</v>
      </c>
      <c r="H392" s="955"/>
      <c r="I392" s="955"/>
      <c r="J392" s="955"/>
      <c r="K392" s="955"/>
      <c r="L392" s="949" t="s">
        <v>1027</v>
      </c>
      <c r="M392" s="955"/>
      <c r="N392" s="955" t="s">
        <v>2947</v>
      </c>
      <c r="O392" s="961" t="s">
        <v>2179</v>
      </c>
      <c r="P392" s="949" t="s">
        <v>2140</v>
      </c>
      <c r="Q392" s="949" t="s">
        <v>2140</v>
      </c>
      <c r="R392" s="949" t="s">
        <v>2180</v>
      </c>
    </row>
    <row r="393" spans="1:18" s="375" customFormat="1" ht="10.35" customHeight="1">
      <c r="A393" s="1008"/>
      <c r="B393" s="1008" t="s">
        <v>2711</v>
      </c>
      <c r="C393" s="1008" t="s">
        <v>2711</v>
      </c>
      <c r="D393" s="956"/>
      <c r="E393" s="950"/>
      <c r="F393" s="374" t="s">
        <v>2713</v>
      </c>
      <c r="G393" s="374" t="s">
        <v>2714</v>
      </c>
      <c r="H393" s="956"/>
      <c r="I393" s="956"/>
      <c r="J393" s="956"/>
      <c r="K393" s="956"/>
      <c r="L393" s="950"/>
      <c r="M393" s="956"/>
      <c r="N393" s="956"/>
      <c r="O393" s="961"/>
      <c r="P393" s="950"/>
      <c r="Q393" s="950"/>
      <c r="R393" s="950"/>
    </row>
    <row r="394" spans="1:18" s="375" customFormat="1" ht="10.35" customHeight="1">
      <c r="A394" s="1008"/>
      <c r="B394" s="1008" t="s">
        <v>2714</v>
      </c>
      <c r="C394" s="1008" t="s">
        <v>2714</v>
      </c>
      <c r="D394" s="956"/>
      <c r="E394" s="950"/>
      <c r="F394" s="374" t="s">
        <v>2715</v>
      </c>
      <c r="G394" s="374" t="s">
        <v>2716</v>
      </c>
      <c r="H394" s="956"/>
      <c r="I394" s="956"/>
      <c r="J394" s="956"/>
      <c r="K394" s="956"/>
      <c r="L394" s="950"/>
      <c r="M394" s="956"/>
      <c r="N394" s="956"/>
      <c r="O394" s="961"/>
      <c r="P394" s="950"/>
      <c r="Q394" s="950"/>
      <c r="R394" s="950"/>
    </row>
    <row r="395" spans="1:18" s="375" customFormat="1" ht="10.35" customHeight="1">
      <c r="A395" s="1008"/>
      <c r="B395" s="1008" t="s">
        <v>2716</v>
      </c>
      <c r="C395" s="1008" t="s">
        <v>2716</v>
      </c>
      <c r="D395" s="956"/>
      <c r="E395" s="950"/>
      <c r="F395" s="374" t="s">
        <v>2717</v>
      </c>
      <c r="G395" s="374" t="s">
        <v>2718</v>
      </c>
      <c r="H395" s="956"/>
      <c r="I395" s="956"/>
      <c r="J395" s="956"/>
      <c r="K395" s="956"/>
      <c r="L395" s="950"/>
      <c r="M395" s="956"/>
      <c r="N395" s="956"/>
      <c r="O395" s="961"/>
      <c r="P395" s="950"/>
      <c r="Q395" s="950"/>
      <c r="R395" s="950"/>
    </row>
    <row r="396" spans="1:18" s="375" customFormat="1" ht="10.35" customHeight="1">
      <c r="A396" s="1008"/>
      <c r="B396" s="1008" t="s">
        <v>2718</v>
      </c>
      <c r="C396" s="1008" t="s">
        <v>2718</v>
      </c>
      <c r="D396" s="956"/>
      <c r="E396" s="950"/>
      <c r="F396" s="374" t="s">
        <v>2719</v>
      </c>
      <c r="G396" s="374" t="s">
        <v>2720</v>
      </c>
      <c r="H396" s="956"/>
      <c r="I396" s="956"/>
      <c r="J396" s="956"/>
      <c r="K396" s="956"/>
      <c r="L396" s="950"/>
      <c r="M396" s="956"/>
      <c r="N396" s="956"/>
      <c r="O396" s="961"/>
      <c r="P396" s="950"/>
      <c r="Q396" s="950"/>
      <c r="R396" s="950"/>
    </row>
    <row r="397" spans="1:18" s="375" customFormat="1" ht="10.35" customHeight="1">
      <c r="A397" s="1008"/>
      <c r="B397" s="1008" t="s">
        <v>2720</v>
      </c>
      <c r="C397" s="1008" t="s">
        <v>2720</v>
      </c>
      <c r="D397" s="956"/>
      <c r="E397" s="950"/>
      <c r="F397" s="374" t="s">
        <v>2721</v>
      </c>
      <c r="G397" s="374" t="s">
        <v>2722</v>
      </c>
      <c r="H397" s="956"/>
      <c r="I397" s="956"/>
      <c r="J397" s="956"/>
      <c r="K397" s="956"/>
      <c r="L397" s="950"/>
      <c r="M397" s="956"/>
      <c r="N397" s="956"/>
      <c r="O397" s="961"/>
      <c r="P397" s="950"/>
      <c r="Q397" s="950"/>
      <c r="R397" s="950"/>
    </row>
    <row r="398" spans="1:18" s="375" customFormat="1" ht="10.35" customHeight="1">
      <c r="A398" s="1008"/>
      <c r="B398" s="1008" t="s">
        <v>2722</v>
      </c>
      <c r="C398" s="1008" t="s">
        <v>2722</v>
      </c>
      <c r="D398" s="956"/>
      <c r="E398" s="950"/>
      <c r="F398" s="374" t="s">
        <v>2723</v>
      </c>
      <c r="G398" s="374" t="s">
        <v>2724</v>
      </c>
      <c r="H398" s="956"/>
      <c r="I398" s="956"/>
      <c r="J398" s="956"/>
      <c r="K398" s="956"/>
      <c r="L398" s="950"/>
      <c r="M398" s="956"/>
      <c r="N398" s="956"/>
      <c r="O398" s="961"/>
      <c r="P398" s="950"/>
      <c r="Q398" s="950"/>
      <c r="R398" s="950"/>
    </row>
    <row r="399" spans="1:18" s="375" customFormat="1" ht="10.35" customHeight="1">
      <c r="A399" s="1008"/>
      <c r="B399" s="1008" t="s">
        <v>2724</v>
      </c>
      <c r="C399" s="1008" t="s">
        <v>2724</v>
      </c>
      <c r="D399" s="956"/>
      <c r="E399" s="950"/>
      <c r="F399" s="374" t="s">
        <v>2725</v>
      </c>
      <c r="G399" s="374" t="s">
        <v>2726</v>
      </c>
      <c r="H399" s="956"/>
      <c r="I399" s="956"/>
      <c r="J399" s="956"/>
      <c r="K399" s="956"/>
      <c r="L399" s="950"/>
      <c r="M399" s="956"/>
      <c r="N399" s="956"/>
      <c r="O399" s="961"/>
      <c r="P399" s="950"/>
      <c r="Q399" s="950"/>
      <c r="R399" s="950"/>
    </row>
    <row r="400" spans="1:18" s="375" customFormat="1" ht="10.35" customHeight="1">
      <c r="A400" s="1008"/>
      <c r="B400" s="1008" t="s">
        <v>2726</v>
      </c>
      <c r="C400" s="1008" t="s">
        <v>2726</v>
      </c>
      <c r="D400" s="956"/>
      <c r="E400" s="950"/>
      <c r="F400" s="374" t="s">
        <v>2727</v>
      </c>
      <c r="G400" s="374" t="s">
        <v>2728</v>
      </c>
      <c r="H400" s="956"/>
      <c r="I400" s="956"/>
      <c r="J400" s="956"/>
      <c r="K400" s="956"/>
      <c r="L400" s="950"/>
      <c r="M400" s="956"/>
      <c r="N400" s="956"/>
      <c r="O400" s="961"/>
      <c r="P400" s="950"/>
      <c r="Q400" s="950"/>
      <c r="R400" s="950"/>
    </row>
    <row r="401" spans="1:18" s="375" customFormat="1" ht="10.35" customHeight="1">
      <c r="A401" s="1008"/>
      <c r="B401" s="1008" t="s">
        <v>2728</v>
      </c>
      <c r="C401" s="1008" t="s">
        <v>2728</v>
      </c>
      <c r="D401" s="956"/>
      <c r="E401" s="950"/>
      <c r="F401" s="374" t="s">
        <v>2729</v>
      </c>
      <c r="G401" s="374" t="s">
        <v>2730</v>
      </c>
      <c r="H401" s="956"/>
      <c r="I401" s="956"/>
      <c r="J401" s="956"/>
      <c r="K401" s="956"/>
      <c r="L401" s="950"/>
      <c r="M401" s="956"/>
      <c r="N401" s="956"/>
      <c r="O401" s="961"/>
      <c r="P401" s="950"/>
      <c r="Q401" s="950"/>
      <c r="R401" s="950"/>
    </row>
    <row r="402" spans="1:18" s="375" customFormat="1" ht="10.35" customHeight="1">
      <c r="A402" s="1008"/>
      <c r="B402" s="1008" t="s">
        <v>2730</v>
      </c>
      <c r="C402" s="1008" t="s">
        <v>2730</v>
      </c>
      <c r="D402" s="956"/>
      <c r="E402" s="950"/>
      <c r="F402" s="374" t="s">
        <v>2731</v>
      </c>
      <c r="G402" s="374" t="s">
        <v>2732</v>
      </c>
      <c r="H402" s="956"/>
      <c r="I402" s="956"/>
      <c r="J402" s="956"/>
      <c r="K402" s="956"/>
      <c r="L402" s="950"/>
      <c r="M402" s="956"/>
      <c r="N402" s="956"/>
      <c r="O402" s="961"/>
      <c r="P402" s="950"/>
      <c r="Q402" s="950"/>
      <c r="R402" s="950"/>
    </row>
    <row r="403" spans="1:18" s="375" customFormat="1" ht="10.35" customHeight="1">
      <c r="A403" s="1008"/>
      <c r="B403" s="1008" t="s">
        <v>2732</v>
      </c>
      <c r="C403" s="1008" t="s">
        <v>2732</v>
      </c>
      <c r="D403" s="956"/>
      <c r="E403" s="950"/>
      <c r="F403" s="374" t="s">
        <v>2733</v>
      </c>
      <c r="G403" s="374" t="s">
        <v>2734</v>
      </c>
      <c r="H403" s="956"/>
      <c r="I403" s="956"/>
      <c r="J403" s="956"/>
      <c r="K403" s="956"/>
      <c r="L403" s="950"/>
      <c r="M403" s="956"/>
      <c r="N403" s="956"/>
      <c r="O403" s="961"/>
      <c r="P403" s="950"/>
      <c r="Q403" s="950"/>
      <c r="R403" s="950"/>
    </row>
    <row r="404" spans="1:18" s="375" customFormat="1" ht="10.35" customHeight="1">
      <c r="A404" s="1008"/>
      <c r="B404" s="1008" t="s">
        <v>2734</v>
      </c>
      <c r="C404" s="1008" t="s">
        <v>2734</v>
      </c>
      <c r="D404" s="956"/>
      <c r="E404" s="950"/>
      <c r="F404" s="374" t="s">
        <v>2735</v>
      </c>
      <c r="G404" s="374" t="s">
        <v>2736</v>
      </c>
      <c r="H404" s="956"/>
      <c r="I404" s="956"/>
      <c r="J404" s="956"/>
      <c r="K404" s="956"/>
      <c r="L404" s="950"/>
      <c r="M404" s="956"/>
      <c r="N404" s="956"/>
      <c r="O404" s="961"/>
      <c r="P404" s="950"/>
      <c r="Q404" s="950"/>
      <c r="R404" s="950"/>
    </row>
    <row r="405" spans="1:18" s="375" customFormat="1" ht="10.35" customHeight="1">
      <c r="A405" s="1008"/>
      <c r="B405" s="1008" t="s">
        <v>2736</v>
      </c>
      <c r="C405" s="1008" t="s">
        <v>2736</v>
      </c>
      <c r="D405" s="956"/>
      <c r="E405" s="950"/>
      <c r="F405" s="374" t="s">
        <v>2737</v>
      </c>
      <c r="G405" s="374" t="s">
        <v>2738</v>
      </c>
      <c r="H405" s="956"/>
      <c r="I405" s="956"/>
      <c r="J405" s="956"/>
      <c r="K405" s="956"/>
      <c r="L405" s="950"/>
      <c r="M405" s="956"/>
      <c r="N405" s="956"/>
      <c r="O405" s="961"/>
      <c r="P405" s="950"/>
      <c r="Q405" s="950"/>
      <c r="R405" s="950"/>
    </row>
    <row r="406" spans="1:18" s="375" customFormat="1" ht="10.35" customHeight="1">
      <c r="A406" s="1008"/>
      <c r="B406" s="1008" t="s">
        <v>2738</v>
      </c>
      <c r="C406" s="1008" t="s">
        <v>2738</v>
      </c>
      <c r="D406" s="956"/>
      <c r="E406" s="950"/>
      <c r="F406" s="374" t="s">
        <v>2739</v>
      </c>
      <c r="G406" s="374" t="s">
        <v>2740</v>
      </c>
      <c r="H406" s="956"/>
      <c r="I406" s="956"/>
      <c r="J406" s="956"/>
      <c r="K406" s="956"/>
      <c r="L406" s="950"/>
      <c r="M406" s="956"/>
      <c r="N406" s="956"/>
      <c r="O406" s="961"/>
      <c r="P406" s="950"/>
      <c r="Q406" s="950"/>
      <c r="R406" s="950"/>
    </row>
    <row r="407" spans="1:18" s="375" customFormat="1" ht="10.35" customHeight="1">
      <c r="A407" s="1008"/>
      <c r="B407" s="1008" t="s">
        <v>2740</v>
      </c>
      <c r="C407" s="1008" t="s">
        <v>2740</v>
      </c>
      <c r="D407" s="956"/>
      <c r="E407" s="950"/>
      <c r="F407" s="374" t="s">
        <v>2741</v>
      </c>
      <c r="G407" s="374" t="s">
        <v>2742</v>
      </c>
      <c r="H407" s="956"/>
      <c r="I407" s="956"/>
      <c r="J407" s="956"/>
      <c r="K407" s="956"/>
      <c r="L407" s="950"/>
      <c r="M407" s="956"/>
      <c r="N407" s="956"/>
      <c r="O407" s="961"/>
      <c r="P407" s="950"/>
      <c r="Q407" s="950"/>
      <c r="R407" s="950"/>
    </row>
    <row r="408" spans="1:18" s="375" customFormat="1" ht="10.35" customHeight="1">
      <c r="A408" s="1008"/>
      <c r="B408" s="1008" t="s">
        <v>2742</v>
      </c>
      <c r="C408" s="1008" t="s">
        <v>2742</v>
      </c>
      <c r="D408" s="956"/>
      <c r="E408" s="950"/>
      <c r="F408" s="374" t="s">
        <v>2743</v>
      </c>
      <c r="G408" s="374" t="s">
        <v>2744</v>
      </c>
      <c r="H408" s="956"/>
      <c r="I408" s="956"/>
      <c r="J408" s="956"/>
      <c r="K408" s="956"/>
      <c r="L408" s="950"/>
      <c r="M408" s="956"/>
      <c r="N408" s="956"/>
      <c r="O408" s="961"/>
      <c r="P408" s="950"/>
      <c r="Q408" s="950"/>
      <c r="R408" s="950"/>
    </row>
    <row r="409" spans="1:18" s="375" customFormat="1" ht="10.35" customHeight="1">
      <c r="A409" s="1008"/>
      <c r="B409" s="1008" t="s">
        <v>2744</v>
      </c>
      <c r="C409" s="1008" t="s">
        <v>2744</v>
      </c>
      <c r="D409" s="956"/>
      <c r="E409" s="950"/>
      <c r="F409" s="374" t="s">
        <v>2745</v>
      </c>
      <c r="G409" s="374" t="s">
        <v>2746</v>
      </c>
      <c r="H409" s="956"/>
      <c r="I409" s="956"/>
      <c r="J409" s="956"/>
      <c r="K409" s="956"/>
      <c r="L409" s="950"/>
      <c r="M409" s="956"/>
      <c r="N409" s="956"/>
      <c r="O409" s="961"/>
      <c r="P409" s="950"/>
      <c r="Q409" s="950"/>
      <c r="R409" s="950"/>
    </row>
    <row r="410" spans="1:18" s="375" customFormat="1" ht="10.35" customHeight="1">
      <c r="A410" s="1008"/>
      <c r="B410" s="1008" t="s">
        <v>2746</v>
      </c>
      <c r="C410" s="1008" t="s">
        <v>2746</v>
      </c>
      <c r="D410" s="956"/>
      <c r="E410" s="950"/>
      <c r="F410" s="374" t="s">
        <v>2747</v>
      </c>
      <c r="G410" s="374" t="s">
        <v>2748</v>
      </c>
      <c r="H410" s="956"/>
      <c r="I410" s="956"/>
      <c r="J410" s="956"/>
      <c r="K410" s="956"/>
      <c r="L410" s="950"/>
      <c r="M410" s="956"/>
      <c r="N410" s="956"/>
      <c r="O410" s="961"/>
      <c r="P410" s="950"/>
      <c r="Q410" s="950"/>
      <c r="R410" s="950"/>
    </row>
    <row r="411" spans="1:18" s="375" customFormat="1" ht="10.35" customHeight="1">
      <c r="A411" s="1008"/>
      <c r="B411" s="1008" t="s">
        <v>2748</v>
      </c>
      <c r="C411" s="1008" t="s">
        <v>2748</v>
      </c>
      <c r="D411" s="956"/>
      <c r="E411" s="950"/>
      <c r="F411" s="374" t="s">
        <v>2749</v>
      </c>
      <c r="G411" s="374" t="s">
        <v>2750</v>
      </c>
      <c r="H411" s="956"/>
      <c r="I411" s="956"/>
      <c r="J411" s="956"/>
      <c r="K411" s="956"/>
      <c r="L411" s="950"/>
      <c r="M411" s="956"/>
      <c r="N411" s="956"/>
      <c r="O411" s="961"/>
      <c r="P411" s="950"/>
      <c r="Q411" s="950"/>
      <c r="R411" s="950"/>
    </row>
    <row r="412" spans="1:18" s="375" customFormat="1" ht="10.35" customHeight="1">
      <c r="A412" s="1008"/>
      <c r="B412" s="1008" t="s">
        <v>2750</v>
      </c>
      <c r="C412" s="1008" t="s">
        <v>2750</v>
      </c>
      <c r="D412" s="956"/>
      <c r="E412" s="950"/>
      <c r="F412" s="374" t="s">
        <v>2751</v>
      </c>
      <c r="G412" s="374" t="s">
        <v>2752</v>
      </c>
      <c r="H412" s="956"/>
      <c r="I412" s="956"/>
      <c r="J412" s="956"/>
      <c r="K412" s="956"/>
      <c r="L412" s="950"/>
      <c r="M412" s="956"/>
      <c r="N412" s="956"/>
      <c r="O412" s="961"/>
      <c r="P412" s="950"/>
      <c r="Q412" s="950"/>
      <c r="R412" s="950"/>
    </row>
    <row r="413" spans="1:18" s="375" customFormat="1" ht="10.35" customHeight="1">
      <c r="A413" s="1008"/>
      <c r="B413" s="1008" t="s">
        <v>2752</v>
      </c>
      <c r="C413" s="1008" t="s">
        <v>2752</v>
      </c>
      <c r="D413" s="956"/>
      <c r="E413" s="950"/>
      <c r="F413" s="374" t="s">
        <v>2753</v>
      </c>
      <c r="G413" s="374" t="s">
        <v>2754</v>
      </c>
      <c r="H413" s="956"/>
      <c r="I413" s="956"/>
      <c r="J413" s="956"/>
      <c r="K413" s="956"/>
      <c r="L413" s="950"/>
      <c r="M413" s="956"/>
      <c r="N413" s="956"/>
      <c r="O413" s="961"/>
      <c r="P413" s="950"/>
      <c r="Q413" s="950"/>
      <c r="R413" s="950"/>
    </row>
    <row r="414" spans="1:18" s="375" customFormat="1" ht="10.35" customHeight="1">
      <c r="A414" s="1008"/>
      <c r="B414" s="1008" t="s">
        <v>2754</v>
      </c>
      <c r="C414" s="1008" t="s">
        <v>2754</v>
      </c>
      <c r="D414" s="956"/>
      <c r="E414" s="950"/>
      <c r="F414" s="374" t="s">
        <v>2755</v>
      </c>
      <c r="G414" s="374" t="s">
        <v>2756</v>
      </c>
      <c r="H414" s="956"/>
      <c r="I414" s="956"/>
      <c r="J414" s="956"/>
      <c r="K414" s="956"/>
      <c r="L414" s="950"/>
      <c r="M414" s="956"/>
      <c r="N414" s="956"/>
      <c r="O414" s="961"/>
      <c r="P414" s="950"/>
      <c r="Q414" s="950"/>
      <c r="R414" s="950"/>
    </row>
    <row r="415" spans="1:18" s="375" customFormat="1" ht="10.35" customHeight="1">
      <c r="A415" s="1008"/>
      <c r="B415" s="1008" t="s">
        <v>2756</v>
      </c>
      <c r="C415" s="1008" t="s">
        <v>2756</v>
      </c>
      <c r="D415" s="956"/>
      <c r="E415" s="950"/>
      <c r="F415" s="374" t="s">
        <v>2757</v>
      </c>
      <c r="G415" s="374" t="s">
        <v>2758</v>
      </c>
      <c r="H415" s="956"/>
      <c r="I415" s="956"/>
      <c r="J415" s="956"/>
      <c r="K415" s="956"/>
      <c r="L415" s="950"/>
      <c r="M415" s="956"/>
      <c r="N415" s="956"/>
      <c r="O415" s="961"/>
      <c r="P415" s="950"/>
      <c r="Q415" s="950"/>
      <c r="R415" s="950"/>
    </row>
    <row r="416" spans="1:18" s="375" customFormat="1" ht="10.35" customHeight="1">
      <c r="A416" s="1008"/>
      <c r="B416" s="1008" t="s">
        <v>2758</v>
      </c>
      <c r="C416" s="1008" t="s">
        <v>2758</v>
      </c>
      <c r="D416" s="956"/>
      <c r="E416" s="950"/>
      <c r="F416" s="374" t="s">
        <v>2759</v>
      </c>
      <c r="G416" s="374" t="s">
        <v>2760</v>
      </c>
      <c r="H416" s="956"/>
      <c r="I416" s="956"/>
      <c r="J416" s="956"/>
      <c r="K416" s="956"/>
      <c r="L416" s="950"/>
      <c r="M416" s="956"/>
      <c r="N416" s="956"/>
      <c r="O416" s="961"/>
      <c r="P416" s="950"/>
      <c r="Q416" s="950"/>
      <c r="R416" s="950"/>
    </row>
    <row r="417" spans="1:18" s="375" customFormat="1" ht="62.25" customHeight="1">
      <c r="A417" s="1009"/>
      <c r="B417" s="1009" t="s">
        <v>2760</v>
      </c>
      <c r="C417" s="1009" t="s">
        <v>2760</v>
      </c>
      <c r="D417" s="957"/>
      <c r="E417" s="951"/>
      <c r="F417" s="374" t="s">
        <v>2761</v>
      </c>
      <c r="G417" s="374" t="s">
        <v>2762</v>
      </c>
      <c r="H417" s="957"/>
      <c r="I417" s="957"/>
      <c r="J417" s="957"/>
      <c r="K417" s="957"/>
      <c r="L417" s="951"/>
      <c r="M417" s="957"/>
      <c r="N417" s="957"/>
      <c r="O417" s="961"/>
      <c r="P417" s="951"/>
      <c r="Q417" s="951"/>
      <c r="R417" s="951"/>
    </row>
    <row r="418" spans="1:18">
      <c r="A418" s="236" t="s">
        <v>2948</v>
      </c>
      <c r="B418" s="230"/>
      <c r="C418" s="230"/>
      <c r="D418" s="227"/>
      <c r="E418" s="434"/>
      <c r="F418" s="227"/>
      <c r="G418" s="227"/>
      <c r="H418" s="227"/>
      <c r="I418" s="227"/>
      <c r="J418" s="227"/>
      <c r="K418" s="227"/>
      <c r="L418" s="227"/>
      <c r="M418" s="227"/>
      <c r="N418" s="227"/>
      <c r="O418" s="227"/>
      <c r="P418" s="227"/>
      <c r="Q418" s="227"/>
      <c r="R418" s="229"/>
    </row>
    <row r="419" spans="1:18" s="8" customFormat="1" ht="48.75" customHeight="1">
      <c r="A419" s="324" t="s">
        <v>2954</v>
      </c>
      <c r="B419" s="325" t="s">
        <v>740</v>
      </c>
      <c r="C419" s="324" t="s">
        <v>2955</v>
      </c>
      <c r="D419" s="58" t="s">
        <v>1155</v>
      </c>
      <c r="E419" s="49" t="s">
        <v>146</v>
      </c>
      <c r="F419" s="58"/>
      <c r="G419" s="58"/>
      <c r="H419" s="49" t="s">
        <v>2138</v>
      </c>
      <c r="I419" s="49" t="s">
        <v>2138</v>
      </c>
      <c r="J419" s="49" t="s">
        <v>25</v>
      </c>
      <c r="K419" s="58" t="s">
        <v>1294</v>
      </c>
      <c r="L419" s="49" t="s">
        <v>1148</v>
      </c>
      <c r="M419" s="58" t="s">
        <v>5927</v>
      </c>
      <c r="N419" s="78"/>
      <c r="O419" s="108" t="s">
        <v>2140</v>
      </c>
      <c r="P419" s="108" t="s">
        <v>2140</v>
      </c>
      <c r="Q419" s="108" t="s">
        <v>2140</v>
      </c>
      <c r="R419" s="108" t="s">
        <v>32</v>
      </c>
    </row>
    <row r="420" spans="1:18" s="8" customFormat="1" ht="102" customHeight="1">
      <c r="A420" s="324" t="s">
        <v>2956</v>
      </c>
      <c r="B420" s="325" t="s">
        <v>969</v>
      </c>
      <c r="C420" s="324" t="s">
        <v>1124</v>
      </c>
      <c r="D420" s="58" t="s">
        <v>2957</v>
      </c>
      <c r="E420" s="49" t="s">
        <v>146</v>
      </c>
      <c r="F420" s="58"/>
      <c r="G420" s="58"/>
      <c r="H420" s="49" t="s">
        <v>2138</v>
      </c>
      <c r="I420" s="49" t="s">
        <v>2138</v>
      </c>
      <c r="J420" s="49" t="s">
        <v>25</v>
      </c>
      <c r="K420" s="58" t="s">
        <v>1294</v>
      </c>
      <c r="L420" s="49" t="s">
        <v>1148</v>
      </c>
      <c r="M420" s="58" t="s">
        <v>5928</v>
      </c>
      <c r="N420" s="78"/>
      <c r="O420" s="108" t="s">
        <v>2140</v>
      </c>
      <c r="P420" s="108" t="s">
        <v>2140</v>
      </c>
      <c r="Q420" s="108" t="s">
        <v>2140</v>
      </c>
      <c r="R420" s="108" t="s">
        <v>2377</v>
      </c>
    </row>
    <row r="421" spans="1:18" s="8" customFormat="1" ht="26.1" customHeight="1">
      <c r="A421" s="987" t="s">
        <v>2958</v>
      </c>
      <c r="B421" s="1025" t="s">
        <v>2959</v>
      </c>
      <c r="C421" s="1025" t="s">
        <v>2960</v>
      </c>
      <c r="D421" s="939" t="s">
        <v>2961</v>
      </c>
      <c r="E421" s="927" t="s">
        <v>1213</v>
      </c>
      <c r="F421" s="44" t="s">
        <v>2339</v>
      </c>
      <c r="G421" s="271" t="s">
        <v>2962</v>
      </c>
      <c r="H421" s="927" t="s">
        <v>2138</v>
      </c>
      <c r="I421" s="927" t="s">
        <v>2138</v>
      </c>
      <c r="J421" s="927" t="s">
        <v>2138</v>
      </c>
      <c r="K421" s="927" t="s">
        <v>1294</v>
      </c>
      <c r="L421" s="927" t="s">
        <v>1148</v>
      </c>
      <c r="M421" s="939" t="s">
        <v>5929</v>
      </c>
      <c r="N421" s="927"/>
      <c r="O421" s="927" t="s">
        <v>2140</v>
      </c>
      <c r="P421" s="927" t="s">
        <v>2140</v>
      </c>
      <c r="Q421" s="927" t="s">
        <v>2140</v>
      </c>
      <c r="R421" s="942" t="s">
        <v>2167</v>
      </c>
    </row>
    <row r="422" spans="1:18" s="8" customFormat="1" ht="26.1" customHeight="1">
      <c r="A422" s="988"/>
      <c r="B422" s="1026"/>
      <c r="C422" s="1026"/>
      <c r="D422" s="940"/>
      <c r="E422" s="928"/>
      <c r="F422" s="44" t="s">
        <v>2342</v>
      </c>
      <c r="G422" s="271" t="s">
        <v>2963</v>
      </c>
      <c r="H422" s="928"/>
      <c r="I422" s="928" t="e">
        <v>#N/A</v>
      </c>
      <c r="J422" s="928" t="e">
        <v>#N/A</v>
      </c>
      <c r="K422" s="928" t="e">
        <v>#N/A</v>
      </c>
      <c r="L422" s="928" t="e">
        <v>#N/A</v>
      </c>
      <c r="M422" s="940"/>
      <c r="N422" s="928"/>
      <c r="O422" s="928"/>
      <c r="P422" s="928"/>
      <c r="Q422" s="928"/>
      <c r="R422" s="944"/>
    </row>
    <row r="423" spans="1:18" s="8" customFormat="1" ht="26.1" customHeight="1">
      <c r="A423" s="988"/>
      <c r="B423" s="1027"/>
      <c r="C423" s="1027"/>
      <c r="D423" s="941"/>
      <c r="E423" s="929"/>
      <c r="F423" s="44" t="s">
        <v>2344</v>
      </c>
      <c r="G423" s="271" t="s">
        <v>2964</v>
      </c>
      <c r="H423" s="929"/>
      <c r="I423" s="929" t="e">
        <v>#N/A</v>
      </c>
      <c r="J423" s="929" t="e">
        <v>#N/A</v>
      </c>
      <c r="K423" s="929" t="e">
        <v>#N/A</v>
      </c>
      <c r="L423" s="929" t="e">
        <v>#N/A</v>
      </c>
      <c r="M423" s="941"/>
      <c r="N423" s="928"/>
      <c r="O423" s="928"/>
      <c r="P423" s="928"/>
      <c r="Q423" s="928"/>
      <c r="R423" s="944"/>
    </row>
    <row r="424" spans="1:18" s="8" customFormat="1" ht="112.5" customHeight="1">
      <c r="A424" s="324" t="s">
        <v>2965</v>
      </c>
      <c r="B424" s="325" t="s">
        <v>2966</v>
      </c>
      <c r="C424" s="325" t="s">
        <v>2967</v>
      </c>
      <c r="D424" s="64" t="s">
        <v>2968</v>
      </c>
      <c r="E424" s="29" t="s">
        <v>2154</v>
      </c>
      <c r="F424" s="46"/>
      <c r="G424" s="64"/>
      <c r="H424" s="251" t="s">
        <v>2138</v>
      </c>
      <c r="I424" s="49" t="s">
        <v>2138</v>
      </c>
      <c r="J424" s="49" t="s">
        <v>25</v>
      </c>
      <c r="K424" s="58" t="s">
        <v>2969</v>
      </c>
      <c r="L424" s="49" t="s">
        <v>1148</v>
      </c>
      <c r="M424" s="58" t="s">
        <v>5930</v>
      </c>
      <c r="N424" s="78"/>
      <c r="O424" s="108" t="s">
        <v>2140</v>
      </c>
      <c r="P424" s="108" t="s">
        <v>2140</v>
      </c>
      <c r="Q424" s="108" t="s">
        <v>2140</v>
      </c>
      <c r="R424" s="108" t="s">
        <v>2167</v>
      </c>
    </row>
    <row r="425" spans="1:18" s="8" customFormat="1" ht="34.5" customHeight="1">
      <c r="A425" s="324" t="s">
        <v>2970</v>
      </c>
      <c r="B425" s="325" t="s">
        <v>2971</v>
      </c>
      <c r="C425" s="325" t="s">
        <v>2972</v>
      </c>
      <c r="D425" s="64" t="s">
        <v>2973</v>
      </c>
      <c r="E425" s="29" t="s">
        <v>2974</v>
      </c>
      <c r="F425" s="46"/>
      <c r="G425" s="64"/>
      <c r="H425" s="251" t="s">
        <v>25</v>
      </c>
      <c r="I425" s="49" t="s">
        <v>2138</v>
      </c>
      <c r="J425" s="49" t="s">
        <v>25</v>
      </c>
      <c r="K425" s="58" t="s">
        <v>1294</v>
      </c>
      <c r="L425" s="49" t="s">
        <v>195</v>
      </c>
      <c r="M425" s="58" t="s">
        <v>5182</v>
      </c>
      <c r="N425" s="78"/>
      <c r="O425" s="108" t="s">
        <v>2140</v>
      </c>
      <c r="P425" s="108" t="s">
        <v>2140</v>
      </c>
      <c r="Q425" s="108" t="s">
        <v>2140</v>
      </c>
      <c r="R425" s="108" t="s">
        <v>2167</v>
      </c>
    </row>
    <row r="426" spans="1:18" s="8" customFormat="1" ht="93.75" customHeight="1">
      <c r="A426" s="324" t="s">
        <v>2975</v>
      </c>
      <c r="B426" s="325" t="s">
        <v>2976</v>
      </c>
      <c r="C426" s="325" t="s">
        <v>2977</v>
      </c>
      <c r="D426" s="64" t="s">
        <v>2978</v>
      </c>
      <c r="E426" s="29" t="s">
        <v>2154</v>
      </c>
      <c r="F426" s="39"/>
      <c r="G426" s="9"/>
      <c r="H426" s="251" t="s">
        <v>25</v>
      </c>
      <c r="I426" s="49" t="s">
        <v>2138</v>
      </c>
      <c r="J426" s="49" t="s">
        <v>25</v>
      </c>
      <c r="K426" s="58" t="s">
        <v>2979</v>
      </c>
      <c r="L426" s="49" t="s">
        <v>195</v>
      </c>
      <c r="M426" s="58" t="s">
        <v>5931</v>
      </c>
      <c r="N426" s="78"/>
      <c r="O426" s="108" t="s">
        <v>2140</v>
      </c>
      <c r="P426" s="108" t="s">
        <v>2140</v>
      </c>
      <c r="Q426" s="108" t="s">
        <v>2140</v>
      </c>
      <c r="R426" s="108" t="s">
        <v>2167</v>
      </c>
    </row>
    <row r="427" spans="1:18" s="8" customFormat="1" ht="46.5" customHeight="1">
      <c r="A427" s="324" t="s">
        <v>2980</v>
      </c>
      <c r="B427" s="325" t="s">
        <v>2981</v>
      </c>
      <c r="C427" s="325" t="s">
        <v>2982</v>
      </c>
      <c r="D427" s="64" t="s">
        <v>2983</v>
      </c>
      <c r="E427" s="29" t="s">
        <v>2974</v>
      </c>
      <c r="F427" s="58"/>
      <c r="G427" s="58"/>
      <c r="H427" s="251" t="s">
        <v>25</v>
      </c>
      <c r="I427" s="49" t="s">
        <v>2138</v>
      </c>
      <c r="J427" s="49" t="s">
        <v>25</v>
      </c>
      <c r="K427" s="58" t="s">
        <v>1294</v>
      </c>
      <c r="L427" s="49" t="s">
        <v>195</v>
      </c>
      <c r="M427" s="58" t="s">
        <v>5186</v>
      </c>
      <c r="N427" s="58"/>
      <c r="O427" s="49" t="s">
        <v>2140</v>
      </c>
      <c r="P427" s="49" t="s">
        <v>2140</v>
      </c>
      <c r="Q427" s="49" t="s">
        <v>2140</v>
      </c>
      <c r="R427" s="108" t="s">
        <v>2167</v>
      </c>
    </row>
    <row r="428" spans="1:18" ht="89.1" customHeight="1">
      <c r="A428" s="324" t="s">
        <v>229</v>
      </c>
      <c r="B428" s="325" t="s">
        <v>231</v>
      </c>
      <c r="C428" s="325" t="s">
        <v>2984</v>
      </c>
      <c r="D428" s="64" t="s">
        <v>233</v>
      </c>
      <c r="E428" s="29" t="s">
        <v>2154</v>
      </c>
      <c r="F428" s="39"/>
      <c r="G428" s="9"/>
      <c r="H428" s="251" t="s">
        <v>25</v>
      </c>
      <c r="I428" s="49" t="s">
        <v>2138</v>
      </c>
      <c r="J428" s="49" t="s">
        <v>25</v>
      </c>
      <c r="K428" s="58" t="s">
        <v>2985</v>
      </c>
      <c r="L428" s="49" t="s">
        <v>195</v>
      </c>
      <c r="M428" s="58" t="s">
        <v>5932</v>
      </c>
      <c r="N428" s="78"/>
      <c r="O428" s="108" t="s">
        <v>2140</v>
      </c>
      <c r="P428" s="108" t="s">
        <v>2140</v>
      </c>
      <c r="Q428" s="108" t="s">
        <v>2140</v>
      </c>
      <c r="R428" s="108" t="s">
        <v>32</v>
      </c>
    </row>
    <row r="429" spans="1:18" s="8" customFormat="1" ht="20.399999999999999">
      <c r="A429" s="191" t="s">
        <v>2986</v>
      </c>
      <c r="B429" s="191" t="s">
        <v>2174</v>
      </c>
      <c r="C429" s="318" t="s">
        <v>2175</v>
      </c>
      <c r="D429" s="124" t="s">
        <v>2176</v>
      </c>
      <c r="E429" s="125" t="s">
        <v>2177</v>
      </c>
      <c r="F429" s="33"/>
      <c r="G429" s="34"/>
      <c r="H429" s="34"/>
      <c r="I429" s="34"/>
      <c r="J429" s="34"/>
      <c r="K429" s="34"/>
      <c r="L429" s="130" t="s">
        <v>1027</v>
      </c>
      <c r="M429" s="135"/>
      <c r="N429" s="124" t="s">
        <v>2178</v>
      </c>
      <c r="O429" s="126" t="s">
        <v>2179</v>
      </c>
      <c r="P429" s="126" t="s">
        <v>2179</v>
      </c>
      <c r="Q429" s="126" t="s">
        <v>2140</v>
      </c>
      <c r="R429" s="123" t="s">
        <v>2180</v>
      </c>
    </row>
    <row r="430" spans="1:18" ht="56.25" customHeight="1">
      <c r="A430" s="327" t="s">
        <v>839</v>
      </c>
      <c r="B430" s="327" t="s">
        <v>822</v>
      </c>
      <c r="C430" s="328" t="s">
        <v>2580</v>
      </c>
      <c r="D430" s="174" t="s">
        <v>2581</v>
      </c>
      <c r="E430" s="252" t="s">
        <v>824</v>
      </c>
      <c r="F430" s="253"/>
      <c r="G430" s="254"/>
      <c r="H430" s="254"/>
      <c r="I430" s="254"/>
      <c r="J430" s="254"/>
      <c r="K430" s="254"/>
      <c r="L430" s="252" t="s">
        <v>1027</v>
      </c>
      <c r="M430" s="254"/>
      <c r="N430" s="174" t="s">
        <v>2582</v>
      </c>
      <c r="O430" s="255" t="s">
        <v>2179</v>
      </c>
      <c r="P430" s="255" t="s">
        <v>2140</v>
      </c>
      <c r="Q430" s="256" t="s">
        <v>2140</v>
      </c>
      <c r="R430" s="255" t="s">
        <v>42</v>
      </c>
    </row>
    <row r="431" spans="1:18" ht="96.75" customHeight="1">
      <c r="A431" s="327" t="s">
        <v>840</v>
      </c>
      <c r="B431" s="327" t="s">
        <v>841</v>
      </c>
      <c r="C431" s="328" t="s">
        <v>2987</v>
      </c>
      <c r="D431" s="124" t="s">
        <v>2183</v>
      </c>
      <c r="E431" s="125" t="s">
        <v>829</v>
      </c>
      <c r="F431" s="33"/>
      <c r="G431" s="34"/>
      <c r="H431" s="34"/>
      <c r="I431" s="34"/>
      <c r="J431" s="34"/>
      <c r="K431" s="34"/>
      <c r="L431" s="130" t="s">
        <v>1027</v>
      </c>
      <c r="M431" s="135"/>
      <c r="N431" s="124" t="s">
        <v>2184</v>
      </c>
      <c r="O431" s="126" t="s">
        <v>2179</v>
      </c>
      <c r="P431" s="126" t="s">
        <v>2140</v>
      </c>
      <c r="Q431" s="126" t="s">
        <v>2140</v>
      </c>
      <c r="R431" s="123" t="s">
        <v>42</v>
      </c>
    </row>
    <row r="432" spans="1:18" ht="45.6" customHeight="1">
      <c r="A432" s="327" t="s">
        <v>2988</v>
      </c>
      <c r="B432" s="327" t="s">
        <v>2143</v>
      </c>
      <c r="C432" s="328" t="s">
        <v>2144</v>
      </c>
      <c r="D432" s="174" t="s">
        <v>2989</v>
      </c>
      <c r="E432" s="252" t="s">
        <v>2586</v>
      </c>
      <c r="F432" s="253"/>
      <c r="G432" s="254"/>
      <c r="H432" s="254"/>
      <c r="I432" s="254"/>
      <c r="J432" s="254"/>
      <c r="K432" s="254"/>
      <c r="L432" s="252" t="s">
        <v>1027</v>
      </c>
      <c r="M432" s="254"/>
      <c r="N432" s="174" t="s">
        <v>2587</v>
      </c>
      <c r="O432" s="255" t="s">
        <v>2179</v>
      </c>
      <c r="P432" s="255" t="s">
        <v>2140</v>
      </c>
      <c r="Q432" s="255" t="s">
        <v>2140</v>
      </c>
      <c r="R432" s="255" t="s">
        <v>2192</v>
      </c>
    </row>
    <row r="433" spans="1:18" ht="50.85" customHeight="1">
      <c r="A433" s="327" t="s">
        <v>2990</v>
      </c>
      <c r="B433" s="327" t="s">
        <v>2589</v>
      </c>
      <c r="C433" s="328" t="s">
        <v>2590</v>
      </c>
      <c r="D433" s="128" t="s">
        <v>2591</v>
      </c>
      <c r="E433" s="32" t="s">
        <v>2592</v>
      </c>
      <c r="F433" s="33"/>
      <c r="G433" s="34"/>
      <c r="H433" s="34"/>
      <c r="I433" s="34"/>
      <c r="J433" s="34"/>
      <c r="K433" s="34"/>
      <c r="L433" s="32" t="s">
        <v>1027</v>
      </c>
      <c r="M433" s="32"/>
      <c r="N433" s="128" t="s">
        <v>2593</v>
      </c>
      <c r="O433" s="136" t="s">
        <v>2179</v>
      </c>
      <c r="P433" s="136" t="s">
        <v>2179</v>
      </c>
      <c r="Q433" s="136" t="s">
        <v>2140</v>
      </c>
      <c r="R433" s="136" t="s">
        <v>2180</v>
      </c>
    </row>
    <row r="434" spans="1:18" ht="39" customHeight="1">
      <c r="A434" s="327" t="s">
        <v>838</v>
      </c>
      <c r="B434" s="327" t="s">
        <v>816</v>
      </c>
      <c r="C434" s="328" t="s">
        <v>2185</v>
      </c>
      <c r="D434" s="174" t="s">
        <v>2186</v>
      </c>
      <c r="E434" s="252" t="s">
        <v>818</v>
      </c>
      <c r="F434" s="258"/>
      <c r="G434" s="259"/>
      <c r="H434" s="259"/>
      <c r="I434" s="259"/>
      <c r="J434" s="259"/>
      <c r="K434" s="259"/>
      <c r="L434" s="252" t="s">
        <v>1027</v>
      </c>
      <c r="M434" s="260"/>
      <c r="N434" s="174" t="s">
        <v>2187</v>
      </c>
      <c r="O434" s="252" t="s">
        <v>2179</v>
      </c>
      <c r="P434" s="255" t="s">
        <v>2140</v>
      </c>
      <c r="Q434" s="255" t="s">
        <v>2140</v>
      </c>
      <c r="R434" s="255" t="s">
        <v>42</v>
      </c>
    </row>
    <row r="435" spans="1:18" s="54" customFormat="1" ht="100.5" customHeight="1">
      <c r="A435" s="327" t="s">
        <v>2991</v>
      </c>
      <c r="B435" s="327" t="s">
        <v>2992</v>
      </c>
      <c r="C435" s="328" t="s">
        <v>2993</v>
      </c>
      <c r="D435" s="174" t="s">
        <v>2994</v>
      </c>
      <c r="E435" s="252" t="s">
        <v>2995</v>
      </c>
      <c r="F435" s="253"/>
      <c r="G435" s="254"/>
      <c r="H435" s="254"/>
      <c r="I435" s="254"/>
      <c r="J435" s="254"/>
      <c r="K435" s="254"/>
      <c r="L435" s="252" t="s">
        <v>1027</v>
      </c>
      <c r="M435" s="260"/>
      <c r="N435" s="174" t="s">
        <v>2996</v>
      </c>
      <c r="O435" s="255" t="s">
        <v>2179</v>
      </c>
      <c r="P435" s="255" t="s">
        <v>2140</v>
      </c>
      <c r="Q435" s="256" t="s">
        <v>2140</v>
      </c>
      <c r="R435" s="255" t="s">
        <v>2997</v>
      </c>
    </row>
    <row r="436" spans="1:18" s="35" customFormat="1" ht="85.5" customHeight="1">
      <c r="A436" s="348" t="s">
        <v>2998</v>
      </c>
      <c r="B436" s="319" t="s">
        <v>804</v>
      </c>
      <c r="C436" s="319" t="s">
        <v>2201</v>
      </c>
      <c r="D436" s="174" t="s">
        <v>2202</v>
      </c>
      <c r="E436" s="252" t="s">
        <v>806</v>
      </c>
      <c r="F436" s="349"/>
      <c r="G436" s="349"/>
      <c r="H436" s="308"/>
      <c r="I436" s="349"/>
      <c r="J436" s="349"/>
      <c r="K436" s="349"/>
      <c r="L436" s="32" t="s">
        <v>1027</v>
      </c>
      <c r="M436" s="349"/>
      <c r="N436" s="174" t="s">
        <v>2203</v>
      </c>
      <c r="O436" s="252" t="s">
        <v>2179</v>
      </c>
      <c r="P436" s="32" t="s">
        <v>2179</v>
      </c>
      <c r="Q436" s="32" t="s">
        <v>2140</v>
      </c>
      <c r="R436" s="252" t="s">
        <v>2199</v>
      </c>
    </row>
    <row r="437" spans="1:18" s="35" customFormat="1">
      <c r="A437" s="236" t="s">
        <v>2999</v>
      </c>
      <c r="B437" s="230"/>
      <c r="C437" s="230"/>
      <c r="D437" s="227"/>
      <c r="E437" s="434"/>
      <c r="F437" s="227"/>
      <c r="G437" s="227"/>
      <c r="H437" s="227"/>
      <c r="I437" s="227"/>
      <c r="J437" s="227"/>
      <c r="K437" s="227"/>
      <c r="L437" s="227"/>
      <c r="M437" s="227"/>
      <c r="N437" s="227"/>
      <c r="O437" s="227"/>
      <c r="P437" s="227"/>
      <c r="Q437" s="227"/>
      <c r="R437" s="229"/>
    </row>
    <row r="438" spans="1:18" s="8" customFormat="1" ht="51" customHeight="1">
      <c r="A438" s="324" t="s">
        <v>739</v>
      </c>
      <c r="B438" s="325" t="s">
        <v>740</v>
      </c>
      <c r="C438" s="324" t="s">
        <v>2955</v>
      </c>
      <c r="D438" s="58" t="s">
        <v>1155</v>
      </c>
      <c r="E438" s="49" t="s">
        <v>146</v>
      </c>
      <c r="F438" s="58"/>
      <c r="G438" s="58"/>
      <c r="H438" s="49" t="s">
        <v>2138</v>
      </c>
      <c r="I438" s="49" t="s">
        <v>2138</v>
      </c>
      <c r="J438" s="49" t="s">
        <v>25</v>
      </c>
      <c r="K438" s="58" t="s">
        <v>1294</v>
      </c>
      <c r="L438" s="49" t="s">
        <v>1148</v>
      </c>
      <c r="M438" s="58" t="s">
        <v>5933</v>
      </c>
      <c r="N438" s="78"/>
      <c r="O438" s="108" t="s">
        <v>2140</v>
      </c>
      <c r="P438" s="108" t="s">
        <v>2140</v>
      </c>
      <c r="Q438" s="108" t="s">
        <v>2140</v>
      </c>
      <c r="R438" s="108" t="s">
        <v>42</v>
      </c>
    </row>
    <row r="439" spans="1:18" s="8" customFormat="1" ht="18" customHeight="1">
      <c r="A439" s="987" t="s">
        <v>124</v>
      </c>
      <c r="B439" s="987" t="s">
        <v>126</v>
      </c>
      <c r="C439" s="987" t="s">
        <v>3003</v>
      </c>
      <c r="D439" s="921" t="s">
        <v>128</v>
      </c>
      <c r="E439" s="927" t="s">
        <v>1213</v>
      </c>
      <c r="F439" s="39">
        <v>10</v>
      </c>
      <c r="G439" s="9" t="s">
        <v>3004</v>
      </c>
      <c r="H439" s="927" t="s">
        <v>2138</v>
      </c>
      <c r="I439" s="927" t="s">
        <v>2138</v>
      </c>
      <c r="J439" s="927" t="s">
        <v>2148</v>
      </c>
      <c r="K439" s="927" t="s">
        <v>1294</v>
      </c>
      <c r="L439" s="927" t="s">
        <v>1148</v>
      </c>
      <c r="M439" s="921" t="s">
        <v>5934</v>
      </c>
      <c r="N439" s="927"/>
      <c r="O439" s="927" t="s">
        <v>2140</v>
      </c>
      <c r="P439" s="927" t="s">
        <v>2140</v>
      </c>
      <c r="Q439" s="927" t="s">
        <v>2140</v>
      </c>
      <c r="R439" s="927" t="s">
        <v>52</v>
      </c>
    </row>
    <row r="440" spans="1:18" s="8" customFormat="1" ht="18" customHeight="1">
      <c r="A440" s="988"/>
      <c r="B440" s="988" t="e">
        <v>#N/A</v>
      </c>
      <c r="C440" s="988"/>
      <c r="D440" s="922" t="e">
        <v>#N/A</v>
      </c>
      <c r="E440" s="928" t="e">
        <v>#N/A</v>
      </c>
      <c r="F440" s="39">
        <v>12</v>
      </c>
      <c r="G440" s="9" t="s">
        <v>3005</v>
      </c>
      <c r="H440" s="928" t="e">
        <v>#N/A</v>
      </c>
      <c r="I440" s="928" t="e">
        <v>#N/A</v>
      </c>
      <c r="J440" s="928" t="e">
        <v>#N/A</v>
      </c>
      <c r="K440" s="928" t="e">
        <v>#N/A</v>
      </c>
      <c r="L440" s="928" t="e">
        <v>#N/A</v>
      </c>
      <c r="M440" s="922" t="e">
        <v>#N/A</v>
      </c>
      <c r="N440" s="928"/>
      <c r="O440" s="928"/>
      <c r="P440" s="928"/>
      <c r="Q440" s="928"/>
      <c r="R440" s="928"/>
    </row>
    <row r="441" spans="1:18" s="8" customFormat="1" ht="18" customHeight="1">
      <c r="A441" s="988"/>
      <c r="B441" s="988" t="e">
        <v>#N/A</v>
      </c>
      <c r="C441" s="988"/>
      <c r="D441" s="922" t="e">
        <v>#N/A</v>
      </c>
      <c r="E441" s="928" t="e">
        <v>#N/A</v>
      </c>
      <c r="F441" s="39">
        <v>13</v>
      </c>
      <c r="G441" s="9" t="s">
        <v>3006</v>
      </c>
      <c r="H441" s="928" t="e">
        <v>#N/A</v>
      </c>
      <c r="I441" s="928" t="e">
        <v>#N/A</v>
      </c>
      <c r="J441" s="928" t="e">
        <v>#N/A</v>
      </c>
      <c r="K441" s="928" t="e">
        <v>#N/A</v>
      </c>
      <c r="L441" s="928" t="e">
        <v>#N/A</v>
      </c>
      <c r="M441" s="922" t="e">
        <v>#N/A</v>
      </c>
      <c r="N441" s="928"/>
      <c r="O441" s="928"/>
      <c r="P441" s="928"/>
      <c r="Q441" s="928"/>
      <c r="R441" s="928"/>
    </row>
    <row r="442" spans="1:18" s="8" customFormat="1" ht="18" customHeight="1">
      <c r="A442" s="988"/>
      <c r="B442" s="988" t="e">
        <v>#N/A</v>
      </c>
      <c r="C442" s="988"/>
      <c r="D442" s="922" t="e">
        <v>#N/A</v>
      </c>
      <c r="E442" s="928" t="e">
        <v>#N/A</v>
      </c>
      <c r="F442" s="39">
        <v>14</v>
      </c>
      <c r="G442" s="9" t="s">
        <v>3007</v>
      </c>
      <c r="H442" s="928" t="e">
        <v>#N/A</v>
      </c>
      <c r="I442" s="928" t="e">
        <v>#N/A</v>
      </c>
      <c r="J442" s="928" t="e">
        <v>#N/A</v>
      </c>
      <c r="K442" s="928" t="e">
        <v>#N/A</v>
      </c>
      <c r="L442" s="928" t="e">
        <v>#N/A</v>
      </c>
      <c r="M442" s="922" t="e">
        <v>#N/A</v>
      </c>
      <c r="N442" s="928"/>
      <c r="O442" s="928"/>
      <c r="P442" s="928"/>
      <c r="Q442" s="928"/>
      <c r="R442" s="928"/>
    </row>
    <row r="443" spans="1:18" s="8" customFormat="1" ht="16.350000000000001" customHeight="1">
      <c r="A443" s="988"/>
      <c r="B443" s="988" t="e">
        <v>#N/A</v>
      </c>
      <c r="C443" s="988"/>
      <c r="D443" s="922" t="e">
        <v>#N/A</v>
      </c>
      <c r="E443" s="928" t="e">
        <v>#N/A</v>
      </c>
      <c r="F443" s="39">
        <v>15</v>
      </c>
      <c r="G443" s="9" t="s">
        <v>3008</v>
      </c>
      <c r="H443" s="928" t="e">
        <v>#N/A</v>
      </c>
      <c r="I443" s="928" t="e">
        <v>#N/A</v>
      </c>
      <c r="J443" s="928" t="e">
        <v>#N/A</v>
      </c>
      <c r="K443" s="928" t="e">
        <v>#N/A</v>
      </c>
      <c r="L443" s="928" t="e">
        <v>#N/A</v>
      </c>
      <c r="M443" s="922" t="e">
        <v>#N/A</v>
      </c>
      <c r="N443" s="928"/>
      <c r="O443" s="928"/>
      <c r="P443" s="928"/>
      <c r="Q443" s="928"/>
      <c r="R443" s="928"/>
    </row>
    <row r="444" spans="1:18" s="8" customFormat="1" ht="26.1" customHeight="1">
      <c r="A444" s="988"/>
      <c r="B444" s="988"/>
      <c r="C444" s="988"/>
      <c r="D444" s="922"/>
      <c r="E444" s="928"/>
      <c r="F444" s="39">
        <v>16</v>
      </c>
      <c r="G444" s="9" t="s">
        <v>3009</v>
      </c>
      <c r="H444" s="928"/>
      <c r="I444" s="928"/>
      <c r="J444" s="928"/>
      <c r="K444" s="928"/>
      <c r="L444" s="928"/>
      <c r="M444" s="922"/>
      <c r="N444" s="928"/>
      <c r="O444" s="928"/>
      <c r="P444" s="928"/>
      <c r="Q444" s="928"/>
      <c r="R444" s="928"/>
    </row>
    <row r="445" spans="1:18" s="8" customFormat="1" ht="27.75" customHeight="1">
      <c r="A445" s="989"/>
      <c r="B445" s="989" t="e">
        <v>#N/A</v>
      </c>
      <c r="C445" s="989"/>
      <c r="D445" s="923" t="e">
        <v>#N/A</v>
      </c>
      <c r="E445" s="929" t="e">
        <v>#N/A</v>
      </c>
      <c r="F445" s="108">
        <v>17</v>
      </c>
      <c r="G445" s="9" t="s">
        <v>3010</v>
      </c>
      <c r="H445" s="929" t="e">
        <v>#N/A</v>
      </c>
      <c r="I445" s="929" t="e">
        <v>#N/A</v>
      </c>
      <c r="J445" s="929" t="e">
        <v>#N/A</v>
      </c>
      <c r="K445" s="929" t="e">
        <v>#N/A</v>
      </c>
      <c r="L445" s="929" t="e">
        <v>#N/A</v>
      </c>
      <c r="M445" s="923" t="e">
        <v>#N/A</v>
      </c>
      <c r="N445" s="929"/>
      <c r="O445" s="929"/>
      <c r="P445" s="929"/>
      <c r="Q445" s="929"/>
      <c r="R445" s="929"/>
    </row>
    <row r="446" spans="1:18" s="8" customFormat="1" ht="155.25" customHeight="1">
      <c r="A446" s="324" t="s">
        <v>234</v>
      </c>
      <c r="B446" s="325" t="s">
        <v>235</v>
      </c>
      <c r="C446" s="325" t="s">
        <v>3011</v>
      </c>
      <c r="D446" s="64" t="s">
        <v>238</v>
      </c>
      <c r="E446" s="29" t="s">
        <v>2154</v>
      </c>
      <c r="F446" s="39"/>
      <c r="G446" s="9"/>
      <c r="H446" s="39" t="s">
        <v>25</v>
      </c>
      <c r="I446" s="39" t="s">
        <v>2138</v>
      </c>
      <c r="J446" s="39" t="s">
        <v>25</v>
      </c>
      <c r="K446" s="9" t="s">
        <v>3012</v>
      </c>
      <c r="L446" s="39" t="s">
        <v>195</v>
      </c>
      <c r="M446" s="64" t="s">
        <v>5935</v>
      </c>
      <c r="N446" s="78"/>
      <c r="O446" s="108" t="s">
        <v>2140</v>
      </c>
      <c r="P446" s="108" t="s">
        <v>2140</v>
      </c>
      <c r="Q446" s="108" t="s">
        <v>2140</v>
      </c>
      <c r="R446" s="108" t="s">
        <v>39</v>
      </c>
    </row>
    <row r="447" spans="1:18" ht="33.75" customHeight="1">
      <c r="A447" s="324" t="s">
        <v>239</v>
      </c>
      <c r="B447" s="325" t="s">
        <v>240</v>
      </c>
      <c r="C447" s="325" t="s">
        <v>3013</v>
      </c>
      <c r="D447" s="64" t="s">
        <v>243</v>
      </c>
      <c r="E447" s="29" t="s">
        <v>2974</v>
      </c>
      <c r="F447" s="39"/>
      <c r="G447" s="9"/>
      <c r="H447" s="39" t="s">
        <v>25</v>
      </c>
      <c r="I447" s="39" t="s">
        <v>2138</v>
      </c>
      <c r="J447" s="39" t="s">
        <v>25</v>
      </c>
      <c r="K447" s="9" t="s">
        <v>1294</v>
      </c>
      <c r="L447" s="39" t="s">
        <v>195</v>
      </c>
      <c r="M447" s="64" t="s">
        <v>513</v>
      </c>
      <c r="N447" s="78"/>
      <c r="O447" s="108" t="s">
        <v>2140</v>
      </c>
      <c r="P447" s="108" t="s">
        <v>2140</v>
      </c>
      <c r="Q447" s="261" t="s">
        <v>2140</v>
      </c>
      <c r="R447" s="108" t="s">
        <v>39</v>
      </c>
    </row>
    <row r="448" spans="1:18" s="8" customFormat="1" ht="20.399999999999999">
      <c r="A448" s="191" t="s">
        <v>3014</v>
      </c>
      <c r="B448" s="191" t="s">
        <v>2174</v>
      </c>
      <c r="C448" s="318" t="s">
        <v>2175</v>
      </c>
      <c r="D448" s="124" t="s">
        <v>2176</v>
      </c>
      <c r="E448" s="125" t="s">
        <v>2177</v>
      </c>
      <c r="F448" s="33"/>
      <c r="G448" s="34"/>
      <c r="H448" s="34"/>
      <c r="I448" s="34"/>
      <c r="J448" s="34"/>
      <c r="K448" s="34"/>
      <c r="L448" s="130" t="s">
        <v>1027</v>
      </c>
      <c r="M448" s="135"/>
      <c r="N448" s="124" t="s">
        <v>2178</v>
      </c>
      <c r="O448" s="126" t="s">
        <v>2179</v>
      </c>
      <c r="P448" s="126" t="s">
        <v>2179</v>
      </c>
      <c r="Q448" s="126" t="s">
        <v>2140</v>
      </c>
      <c r="R448" s="123" t="s">
        <v>2180</v>
      </c>
    </row>
    <row r="449" spans="1:18" s="35" customFormat="1" ht="47.25" customHeight="1">
      <c r="A449" s="327" t="s">
        <v>843</v>
      </c>
      <c r="B449" s="327" t="s">
        <v>822</v>
      </c>
      <c r="C449" s="328" t="s">
        <v>2580</v>
      </c>
      <c r="D449" s="174" t="s">
        <v>2581</v>
      </c>
      <c r="E449" s="252" t="s">
        <v>824</v>
      </c>
      <c r="F449" s="252"/>
      <c r="G449" s="252"/>
      <c r="H449" s="252"/>
      <c r="I449" s="252"/>
      <c r="J449" s="252"/>
      <c r="K449" s="252"/>
      <c r="L449" s="252" t="s">
        <v>1027</v>
      </c>
      <c r="M449" s="252"/>
      <c r="N449" s="174" t="s">
        <v>2582</v>
      </c>
      <c r="O449" s="252" t="s">
        <v>2179</v>
      </c>
      <c r="P449" s="252" t="s">
        <v>2140</v>
      </c>
      <c r="Q449" s="252" t="s">
        <v>2140</v>
      </c>
      <c r="R449" s="255" t="s">
        <v>42</v>
      </c>
    </row>
    <row r="450" spans="1:18" s="35" customFormat="1" ht="88.5" customHeight="1">
      <c r="A450" s="327" t="s">
        <v>844</v>
      </c>
      <c r="B450" s="327" t="s">
        <v>845</v>
      </c>
      <c r="C450" s="328" t="s">
        <v>3015</v>
      </c>
      <c r="D450" s="124" t="s">
        <v>2183</v>
      </c>
      <c r="E450" s="125" t="s">
        <v>829</v>
      </c>
      <c r="F450" s="33"/>
      <c r="G450" s="34"/>
      <c r="H450" s="34"/>
      <c r="I450" s="34"/>
      <c r="J450" s="34"/>
      <c r="K450" s="34"/>
      <c r="L450" s="130" t="s">
        <v>1027</v>
      </c>
      <c r="M450" s="135"/>
      <c r="N450" s="124" t="s">
        <v>2184</v>
      </c>
      <c r="O450" s="126" t="s">
        <v>2179</v>
      </c>
      <c r="P450" s="126" t="s">
        <v>2140</v>
      </c>
      <c r="Q450" s="126" t="s">
        <v>2140</v>
      </c>
      <c r="R450" s="123" t="s">
        <v>42</v>
      </c>
    </row>
    <row r="451" spans="1:18" s="35" customFormat="1" ht="38.1" customHeight="1">
      <c r="A451" s="327" t="s">
        <v>3016</v>
      </c>
      <c r="B451" s="327" t="s">
        <v>2143</v>
      </c>
      <c r="C451" s="328" t="s">
        <v>2144</v>
      </c>
      <c r="D451" s="174" t="s">
        <v>2989</v>
      </c>
      <c r="E451" s="252" t="s">
        <v>2586</v>
      </c>
      <c r="F451" s="252"/>
      <c r="G451" s="252"/>
      <c r="H451" s="252"/>
      <c r="I451" s="252"/>
      <c r="J451" s="252"/>
      <c r="K451" s="252"/>
      <c r="L451" s="252" t="s">
        <v>1027</v>
      </c>
      <c r="M451" s="252"/>
      <c r="N451" s="174" t="s">
        <v>2587</v>
      </c>
      <c r="O451" s="252" t="s">
        <v>2179</v>
      </c>
      <c r="P451" s="252" t="s">
        <v>2140</v>
      </c>
      <c r="Q451" s="252" t="s">
        <v>2140</v>
      </c>
      <c r="R451" s="255" t="s">
        <v>2192</v>
      </c>
    </row>
    <row r="452" spans="1:18" s="35" customFormat="1" ht="24" customHeight="1">
      <c r="A452" s="327" t="s">
        <v>3017</v>
      </c>
      <c r="B452" s="327" t="s">
        <v>2589</v>
      </c>
      <c r="C452" s="328" t="s">
        <v>2590</v>
      </c>
      <c r="D452" s="128" t="s">
        <v>2591</v>
      </c>
      <c r="E452" s="32" t="s">
        <v>2592</v>
      </c>
      <c r="F452" s="33"/>
      <c r="G452" s="34"/>
      <c r="H452" s="34"/>
      <c r="I452" s="34"/>
      <c r="J452" s="34"/>
      <c r="K452" s="34"/>
      <c r="L452" s="32" t="s">
        <v>1027</v>
      </c>
      <c r="M452" s="32"/>
      <c r="N452" s="128" t="s">
        <v>2593</v>
      </c>
      <c r="O452" s="136" t="s">
        <v>2179</v>
      </c>
      <c r="P452" s="136" t="s">
        <v>2179</v>
      </c>
      <c r="Q452" s="136" t="s">
        <v>2140</v>
      </c>
      <c r="R452" s="136" t="s">
        <v>2180</v>
      </c>
    </row>
    <row r="453" spans="1:18" s="35" customFormat="1" ht="47.1" customHeight="1">
      <c r="A453" s="327" t="s">
        <v>842</v>
      </c>
      <c r="B453" s="327" t="s">
        <v>816</v>
      </c>
      <c r="C453" s="328" t="s">
        <v>2185</v>
      </c>
      <c r="D453" s="174" t="s">
        <v>2186</v>
      </c>
      <c r="E453" s="252" t="s">
        <v>818</v>
      </c>
      <c r="F453" s="252"/>
      <c r="G453" s="252"/>
      <c r="H453" s="252"/>
      <c r="I453" s="252"/>
      <c r="J453" s="252"/>
      <c r="K453" s="252"/>
      <c r="L453" s="252" t="s">
        <v>1027</v>
      </c>
      <c r="M453" s="252"/>
      <c r="N453" s="174" t="s">
        <v>2187</v>
      </c>
      <c r="O453" s="252" t="s">
        <v>2179</v>
      </c>
      <c r="P453" s="252" t="s">
        <v>2140</v>
      </c>
      <c r="Q453" s="252" t="s">
        <v>2140</v>
      </c>
      <c r="R453" s="255" t="s">
        <v>42</v>
      </c>
    </row>
    <row r="454" spans="1:18" s="35" customFormat="1">
      <c r="A454" s="327" t="s">
        <v>3018</v>
      </c>
      <c r="B454" s="327" t="s">
        <v>2992</v>
      </c>
      <c r="C454" s="328" t="s">
        <v>2993</v>
      </c>
      <c r="D454" s="174" t="s">
        <v>2994</v>
      </c>
      <c r="E454" s="252" t="s">
        <v>2995</v>
      </c>
      <c r="F454" s="252"/>
      <c r="G454" s="252"/>
      <c r="H454" s="252"/>
      <c r="I454" s="252"/>
      <c r="J454" s="252"/>
      <c r="K454" s="252"/>
      <c r="L454" s="252" t="s">
        <v>1027</v>
      </c>
      <c r="M454" s="252"/>
      <c r="N454" s="174" t="s">
        <v>2996</v>
      </c>
      <c r="O454" s="252" t="s">
        <v>2179</v>
      </c>
      <c r="P454" s="252" t="s">
        <v>2140</v>
      </c>
      <c r="Q454" s="252" t="s">
        <v>2140</v>
      </c>
      <c r="R454" s="255" t="s">
        <v>3019</v>
      </c>
    </row>
    <row r="455" spans="1:18" s="35" customFormat="1" ht="83.1" customHeight="1">
      <c r="A455" s="348" t="s">
        <v>3020</v>
      </c>
      <c r="B455" s="319" t="s">
        <v>804</v>
      </c>
      <c r="C455" s="319" t="s">
        <v>2201</v>
      </c>
      <c r="D455" s="174" t="s">
        <v>2202</v>
      </c>
      <c r="E455" s="252" t="s">
        <v>806</v>
      </c>
      <c r="F455" s="349"/>
      <c r="G455" s="349"/>
      <c r="H455" s="308"/>
      <c r="I455" s="349"/>
      <c r="J455" s="349"/>
      <c r="K455" s="349"/>
      <c r="L455" s="32" t="s">
        <v>1027</v>
      </c>
      <c r="M455" s="349"/>
      <c r="N455" s="174" t="s">
        <v>809</v>
      </c>
      <c r="O455" s="252" t="s">
        <v>2179</v>
      </c>
      <c r="P455" s="32" t="s">
        <v>2179</v>
      </c>
      <c r="Q455" s="32" t="s">
        <v>2140</v>
      </c>
      <c r="R455" s="255" t="s">
        <v>2199</v>
      </c>
    </row>
    <row r="456" spans="1:18" s="35" customFormat="1">
      <c r="A456" s="236" t="s">
        <v>3021</v>
      </c>
      <c r="B456" s="230"/>
      <c r="C456" s="230"/>
      <c r="D456" s="227"/>
      <c r="E456" s="434"/>
      <c r="F456" s="227"/>
      <c r="G456" s="227"/>
      <c r="H456" s="227"/>
      <c r="I456" s="227"/>
      <c r="J456" s="227"/>
      <c r="K456" s="227"/>
      <c r="L456" s="227"/>
      <c r="M456" s="227"/>
      <c r="N456" s="227"/>
      <c r="O456" s="227"/>
      <c r="P456" s="227"/>
      <c r="Q456" s="227"/>
      <c r="R456" s="229"/>
    </row>
    <row r="457" spans="1:18" s="266" customFormat="1" ht="109.35" customHeight="1">
      <c r="A457" s="324" t="s">
        <v>3025</v>
      </c>
      <c r="B457" s="325" t="s">
        <v>969</v>
      </c>
      <c r="C457" s="325" t="s">
        <v>1124</v>
      </c>
      <c r="D457" s="70" t="s">
        <v>2957</v>
      </c>
      <c r="E457" s="68" t="s">
        <v>146</v>
      </c>
      <c r="F457" s="58"/>
      <c r="G457" s="58"/>
      <c r="H457" s="39" t="s">
        <v>2138</v>
      </c>
      <c r="I457" s="39" t="s">
        <v>2138</v>
      </c>
      <c r="J457" s="39" t="s">
        <v>25</v>
      </c>
      <c r="K457" s="9" t="s">
        <v>1294</v>
      </c>
      <c r="L457" s="39" t="s">
        <v>1148</v>
      </c>
      <c r="M457" s="9" t="s">
        <v>5936</v>
      </c>
      <c r="N457" s="78"/>
      <c r="O457" s="108" t="s">
        <v>2140</v>
      </c>
      <c r="P457" s="108" t="s">
        <v>2140</v>
      </c>
      <c r="Q457" s="108" t="s">
        <v>2140</v>
      </c>
      <c r="R457" s="108" t="s">
        <v>2141</v>
      </c>
    </row>
    <row r="458" spans="1:18" s="266" customFormat="1" ht="93.75" customHeight="1">
      <c r="A458" s="326" t="s">
        <v>3026</v>
      </c>
      <c r="B458" s="325" t="s">
        <v>3027</v>
      </c>
      <c r="C458" s="325" t="s">
        <v>3028</v>
      </c>
      <c r="D458" s="70" t="s">
        <v>3029</v>
      </c>
      <c r="E458" s="68" t="s">
        <v>1337</v>
      </c>
      <c r="F458" s="262"/>
      <c r="G458" s="263"/>
      <c r="H458" s="39" t="s">
        <v>2138</v>
      </c>
      <c r="I458" s="39" t="s">
        <v>2138</v>
      </c>
      <c r="J458" s="39" t="s">
        <v>25</v>
      </c>
      <c r="K458" s="9" t="s">
        <v>3030</v>
      </c>
      <c r="L458" s="39" t="s">
        <v>1148</v>
      </c>
      <c r="M458" s="9" t="s">
        <v>5937</v>
      </c>
      <c r="N458" s="264"/>
      <c r="O458" s="265" t="s">
        <v>2140</v>
      </c>
      <c r="P458" s="265" t="s">
        <v>2140</v>
      </c>
      <c r="Q458" s="265" t="s">
        <v>2140</v>
      </c>
      <c r="R458" s="108" t="s">
        <v>3031</v>
      </c>
    </row>
    <row r="459" spans="1:18" s="102" customFormat="1" ht="133.5" customHeight="1">
      <c r="A459" s="326" t="s">
        <v>3032</v>
      </c>
      <c r="B459" s="325" t="s">
        <v>3033</v>
      </c>
      <c r="C459" s="325" t="s">
        <v>3034</v>
      </c>
      <c r="D459" s="70" t="s">
        <v>3035</v>
      </c>
      <c r="E459" s="68" t="s">
        <v>2154</v>
      </c>
      <c r="F459" s="262"/>
      <c r="G459" s="263"/>
      <c r="H459" s="39" t="s">
        <v>2138</v>
      </c>
      <c r="I459" s="39" t="s">
        <v>2138</v>
      </c>
      <c r="J459" s="39" t="s">
        <v>25</v>
      </c>
      <c r="K459" s="9" t="s">
        <v>3036</v>
      </c>
      <c r="L459" s="39" t="s">
        <v>1148</v>
      </c>
      <c r="M459" s="9" t="s">
        <v>5938</v>
      </c>
      <c r="N459" s="264"/>
      <c r="O459" s="265" t="s">
        <v>2140</v>
      </c>
      <c r="P459" s="265" t="s">
        <v>2140</v>
      </c>
      <c r="Q459" s="265" t="s">
        <v>2140</v>
      </c>
      <c r="R459" s="108" t="s">
        <v>32</v>
      </c>
    </row>
    <row r="460" spans="1:18" s="8" customFormat="1" ht="20.399999999999999">
      <c r="A460" s="191" t="s">
        <v>3037</v>
      </c>
      <c r="B460" s="191" t="s">
        <v>2174</v>
      </c>
      <c r="C460" s="318" t="s">
        <v>2175</v>
      </c>
      <c r="D460" s="124" t="s">
        <v>2176</v>
      </c>
      <c r="E460" s="125" t="s">
        <v>2177</v>
      </c>
      <c r="F460" s="33"/>
      <c r="G460" s="34"/>
      <c r="H460" s="34"/>
      <c r="I460" s="34"/>
      <c r="J460" s="34"/>
      <c r="K460" s="34"/>
      <c r="L460" s="130" t="s">
        <v>1027</v>
      </c>
      <c r="M460" s="135"/>
      <c r="N460" s="124" t="s">
        <v>2178</v>
      </c>
      <c r="O460" s="126" t="s">
        <v>2179</v>
      </c>
      <c r="P460" s="126" t="s">
        <v>2179</v>
      </c>
      <c r="Q460" s="126" t="s">
        <v>2140</v>
      </c>
      <c r="R460" s="123" t="s">
        <v>2180</v>
      </c>
    </row>
    <row r="461" spans="1:18" s="102" customFormat="1" ht="66.599999999999994" customHeight="1">
      <c r="A461" s="327" t="s">
        <v>847</v>
      </c>
      <c r="B461" s="327" t="s">
        <v>822</v>
      </c>
      <c r="C461" s="328" t="s">
        <v>2580</v>
      </c>
      <c r="D461" s="174" t="s">
        <v>2581</v>
      </c>
      <c r="E461" s="252" t="s">
        <v>824</v>
      </c>
      <c r="F461" s="252"/>
      <c r="G461" s="252"/>
      <c r="H461" s="252"/>
      <c r="I461" s="252"/>
      <c r="J461" s="252"/>
      <c r="K461" s="252"/>
      <c r="L461" s="252" t="s">
        <v>1027</v>
      </c>
      <c r="M461" s="252"/>
      <c r="N461" s="174" t="s">
        <v>2582</v>
      </c>
      <c r="O461" s="255" t="s">
        <v>2179</v>
      </c>
      <c r="P461" s="255" t="s">
        <v>2140</v>
      </c>
      <c r="Q461" s="252" t="s">
        <v>2140</v>
      </c>
      <c r="R461" s="252" t="s">
        <v>42</v>
      </c>
    </row>
    <row r="462" spans="1:18" s="102" customFormat="1" ht="75.75" customHeight="1">
      <c r="A462" s="327" t="s">
        <v>848</v>
      </c>
      <c r="B462" s="327" t="s">
        <v>849</v>
      </c>
      <c r="C462" s="328" t="s">
        <v>3038</v>
      </c>
      <c r="D462" s="124" t="s">
        <v>2183</v>
      </c>
      <c r="E462" s="125" t="s">
        <v>829</v>
      </c>
      <c r="F462" s="33"/>
      <c r="G462" s="34"/>
      <c r="H462" s="34"/>
      <c r="I462" s="34"/>
      <c r="J462" s="34"/>
      <c r="K462" s="34"/>
      <c r="L462" s="130" t="s">
        <v>1027</v>
      </c>
      <c r="M462" s="135"/>
      <c r="N462" s="124" t="s">
        <v>2184</v>
      </c>
      <c r="O462" s="126" t="s">
        <v>2179</v>
      </c>
      <c r="P462" s="126" t="s">
        <v>2140</v>
      </c>
      <c r="Q462" s="126" t="s">
        <v>2140</v>
      </c>
      <c r="R462" s="123" t="s">
        <v>42</v>
      </c>
    </row>
    <row r="463" spans="1:18" s="102" customFormat="1" ht="38.85" customHeight="1">
      <c r="A463" s="327" t="s">
        <v>3039</v>
      </c>
      <c r="B463" s="327" t="s">
        <v>2143</v>
      </c>
      <c r="C463" s="328" t="s">
        <v>2144</v>
      </c>
      <c r="D463" s="329" t="s">
        <v>2989</v>
      </c>
      <c r="E463" s="252" t="s">
        <v>2586</v>
      </c>
      <c r="F463" s="252"/>
      <c r="G463" s="252"/>
      <c r="H463" s="252"/>
      <c r="I463" s="252"/>
      <c r="J463" s="252"/>
      <c r="K463" s="252"/>
      <c r="L463" s="252" t="s">
        <v>1027</v>
      </c>
      <c r="M463" s="252"/>
      <c r="N463" s="174" t="s">
        <v>2587</v>
      </c>
      <c r="O463" s="255" t="s">
        <v>2179</v>
      </c>
      <c r="P463" s="255" t="s">
        <v>2140</v>
      </c>
      <c r="Q463" s="252" t="s">
        <v>2140</v>
      </c>
      <c r="R463" s="252" t="s">
        <v>2192</v>
      </c>
    </row>
    <row r="464" spans="1:18" s="102" customFormat="1" ht="35.25" customHeight="1">
      <c r="A464" s="327" t="s">
        <v>3040</v>
      </c>
      <c r="B464" s="327" t="s">
        <v>2589</v>
      </c>
      <c r="C464" s="328" t="s">
        <v>2590</v>
      </c>
      <c r="D464" s="128" t="s">
        <v>2591</v>
      </c>
      <c r="E464" s="32" t="s">
        <v>2592</v>
      </c>
      <c r="F464" s="33"/>
      <c r="G464" s="34"/>
      <c r="H464" s="34"/>
      <c r="I464" s="34"/>
      <c r="J464" s="34"/>
      <c r="K464" s="34"/>
      <c r="L464" s="32" t="s">
        <v>1027</v>
      </c>
      <c r="M464" s="32"/>
      <c r="N464" s="128" t="s">
        <v>2593</v>
      </c>
      <c r="O464" s="136" t="s">
        <v>2179</v>
      </c>
      <c r="P464" s="136" t="s">
        <v>2179</v>
      </c>
      <c r="Q464" s="136" t="s">
        <v>2140</v>
      </c>
      <c r="R464" s="136" t="s">
        <v>2180</v>
      </c>
    </row>
    <row r="465" spans="1:18" s="102" customFormat="1" ht="36" customHeight="1">
      <c r="A465" s="327" t="s">
        <v>846</v>
      </c>
      <c r="B465" s="327" t="s">
        <v>816</v>
      </c>
      <c r="C465" s="328" t="s">
        <v>2185</v>
      </c>
      <c r="D465" s="329" t="s">
        <v>2186</v>
      </c>
      <c r="E465" s="330" t="s">
        <v>818</v>
      </c>
      <c r="F465" s="252"/>
      <c r="G465" s="252"/>
      <c r="H465" s="252"/>
      <c r="I465" s="252"/>
      <c r="J465" s="252"/>
      <c r="K465" s="252"/>
      <c r="L465" s="252" t="s">
        <v>1027</v>
      </c>
      <c r="M465" s="252"/>
      <c r="N465" s="174" t="s">
        <v>2187</v>
      </c>
      <c r="O465" s="252" t="s">
        <v>2179</v>
      </c>
      <c r="P465" s="255" t="s">
        <v>2140</v>
      </c>
      <c r="Q465" s="252" t="s">
        <v>2140</v>
      </c>
      <c r="R465" s="252" t="s">
        <v>42</v>
      </c>
    </row>
    <row r="466" spans="1:18" s="102" customFormat="1" ht="79.5" customHeight="1">
      <c r="A466" s="348" t="s">
        <v>3041</v>
      </c>
      <c r="B466" s="319" t="s">
        <v>804</v>
      </c>
      <c r="C466" s="319" t="s">
        <v>2201</v>
      </c>
      <c r="D466" s="174" t="s">
        <v>2202</v>
      </c>
      <c r="E466" s="304" t="s">
        <v>806</v>
      </c>
      <c r="F466" s="349"/>
      <c r="G466" s="349"/>
      <c r="H466" s="308"/>
      <c r="I466" s="349"/>
      <c r="J466" s="349"/>
      <c r="K466" s="349"/>
      <c r="L466" s="252" t="s">
        <v>1027</v>
      </c>
      <c r="M466" s="349"/>
      <c r="N466" s="174" t="s">
        <v>2203</v>
      </c>
      <c r="O466" s="252" t="s">
        <v>2179</v>
      </c>
      <c r="P466" s="32" t="s">
        <v>2179</v>
      </c>
      <c r="Q466" s="32" t="s">
        <v>2140</v>
      </c>
      <c r="R466" s="252" t="s">
        <v>2141</v>
      </c>
    </row>
    <row r="467" spans="1:18" s="102" customFormat="1">
      <c r="A467" s="236" t="s">
        <v>3042</v>
      </c>
      <c r="B467" s="230"/>
      <c r="C467" s="230"/>
      <c r="D467" s="227"/>
      <c r="E467" s="434"/>
      <c r="F467" s="227"/>
      <c r="G467" s="227"/>
      <c r="H467" s="227"/>
      <c r="I467" s="227"/>
      <c r="J467" s="227"/>
      <c r="K467" s="227"/>
      <c r="L467" s="227"/>
      <c r="M467" s="227"/>
      <c r="N467" s="227"/>
      <c r="O467" s="227"/>
      <c r="P467" s="227"/>
      <c r="Q467" s="227"/>
      <c r="R467" s="229"/>
    </row>
    <row r="468" spans="1:18" s="8" customFormat="1" ht="116.25" customHeight="1">
      <c r="A468" s="324" t="s">
        <v>3046</v>
      </c>
      <c r="B468" s="372" t="s">
        <v>969</v>
      </c>
      <c r="C468" s="324" t="s">
        <v>1124</v>
      </c>
      <c r="D468" s="58" t="s">
        <v>2957</v>
      </c>
      <c r="E468" s="49" t="s">
        <v>146</v>
      </c>
      <c r="F468" s="58"/>
      <c r="G468" s="58"/>
      <c r="H468" s="49" t="s">
        <v>2138</v>
      </c>
      <c r="I468" s="49" t="s">
        <v>2138</v>
      </c>
      <c r="J468" s="49" t="s">
        <v>25</v>
      </c>
      <c r="K468" s="58" t="s">
        <v>1294</v>
      </c>
      <c r="L468" s="49" t="s">
        <v>1148</v>
      </c>
      <c r="M468" s="58" t="s">
        <v>5939</v>
      </c>
      <c r="N468" s="78"/>
      <c r="O468" s="108" t="s">
        <v>2140</v>
      </c>
      <c r="P468" s="108" t="s">
        <v>2140</v>
      </c>
      <c r="Q468" s="108" t="s">
        <v>2140</v>
      </c>
      <c r="R468" s="108" t="s">
        <v>2141</v>
      </c>
    </row>
    <row r="469" spans="1:18" s="8" customFormat="1" ht="13.5" customHeight="1">
      <c r="A469" s="981" t="s">
        <v>3047</v>
      </c>
      <c r="B469" s="984" t="s">
        <v>3048</v>
      </c>
      <c r="C469" s="987" t="s">
        <v>3049</v>
      </c>
      <c r="D469" s="930" t="s">
        <v>3050</v>
      </c>
      <c r="E469" s="927" t="s">
        <v>1213</v>
      </c>
      <c r="F469" s="44" t="s">
        <v>2339</v>
      </c>
      <c r="G469" s="105" t="s">
        <v>3051</v>
      </c>
      <c r="H469" s="927" t="s">
        <v>2138</v>
      </c>
      <c r="I469" s="927" t="s">
        <v>2138</v>
      </c>
      <c r="J469" s="927" t="s">
        <v>2148</v>
      </c>
      <c r="K469" s="921" t="s">
        <v>1294</v>
      </c>
      <c r="L469" s="927" t="s">
        <v>1148</v>
      </c>
      <c r="M469" s="921" t="s">
        <v>5940</v>
      </c>
      <c r="N469" s="945"/>
      <c r="O469" s="942" t="s">
        <v>2140</v>
      </c>
      <c r="P469" s="942" t="s">
        <v>2140</v>
      </c>
      <c r="Q469" s="942" t="s">
        <v>2140</v>
      </c>
      <c r="R469" s="990" t="s">
        <v>2377</v>
      </c>
    </row>
    <row r="470" spans="1:18" s="8" customFormat="1" ht="14.25" customHeight="1">
      <c r="A470" s="982"/>
      <c r="B470" s="985" t="e">
        <v>#N/A</v>
      </c>
      <c r="C470" s="988"/>
      <c r="D470" s="931" t="e">
        <v>#N/A</v>
      </c>
      <c r="E470" s="928" t="e">
        <v>#N/A</v>
      </c>
      <c r="F470" s="44" t="s">
        <v>2342</v>
      </c>
      <c r="G470" s="105" t="s">
        <v>3052</v>
      </c>
      <c r="H470" s="928" t="e">
        <v>#N/A</v>
      </c>
      <c r="I470" s="928" t="e">
        <v>#N/A</v>
      </c>
      <c r="J470" s="928" t="e">
        <v>#N/A</v>
      </c>
      <c r="K470" s="922" t="e">
        <v>#N/A</v>
      </c>
      <c r="L470" s="928" t="e">
        <v>#N/A</v>
      </c>
      <c r="M470" s="922" t="e">
        <v>#REF!</v>
      </c>
      <c r="N470" s="946"/>
      <c r="O470" s="944"/>
      <c r="P470" s="944"/>
      <c r="Q470" s="944"/>
      <c r="R470" s="991"/>
    </row>
    <row r="471" spans="1:18" s="8" customFormat="1" ht="30.6">
      <c r="A471" s="982"/>
      <c r="B471" s="985" t="e">
        <v>#N/A</v>
      </c>
      <c r="C471" s="988"/>
      <c r="D471" s="931" t="e">
        <v>#N/A</v>
      </c>
      <c r="E471" s="928" t="e">
        <v>#N/A</v>
      </c>
      <c r="F471" s="44" t="s">
        <v>2344</v>
      </c>
      <c r="G471" s="105" t="s">
        <v>3053</v>
      </c>
      <c r="H471" s="928" t="e">
        <v>#N/A</v>
      </c>
      <c r="I471" s="928" t="e">
        <v>#N/A</v>
      </c>
      <c r="J471" s="928" t="e">
        <v>#N/A</v>
      </c>
      <c r="K471" s="922" t="e">
        <v>#N/A</v>
      </c>
      <c r="L471" s="928" t="e">
        <v>#N/A</v>
      </c>
      <c r="M471" s="922" t="e">
        <v>#REF!</v>
      </c>
      <c r="N471" s="946"/>
      <c r="O471" s="944"/>
      <c r="P471" s="944"/>
      <c r="Q471" s="944"/>
      <c r="R471" s="991"/>
    </row>
    <row r="472" spans="1:18" s="8" customFormat="1" ht="20.399999999999999">
      <c r="A472" s="982"/>
      <c r="B472" s="985" t="e">
        <v>#N/A</v>
      </c>
      <c r="C472" s="988"/>
      <c r="D472" s="931" t="e">
        <v>#N/A</v>
      </c>
      <c r="E472" s="928" t="e">
        <v>#N/A</v>
      </c>
      <c r="F472" s="44" t="s">
        <v>2346</v>
      </c>
      <c r="G472" s="105" t="s">
        <v>3054</v>
      </c>
      <c r="H472" s="928" t="e">
        <v>#N/A</v>
      </c>
      <c r="I472" s="928" t="e">
        <v>#N/A</v>
      </c>
      <c r="J472" s="928" t="e">
        <v>#N/A</v>
      </c>
      <c r="K472" s="922" t="e">
        <v>#N/A</v>
      </c>
      <c r="L472" s="928" t="e">
        <v>#N/A</v>
      </c>
      <c r="M472" s="922" t="e">
        <v>#REF!</v>
      </c>
      <c r="N472" s="946"/>
      <c r="O472" s="944"/>
      <c r="P472" s="944"/>
      <c r="Q472" s="944"/>
      <c r="R472" s="991"/>
    </row>
    <row r="473" spans="1:18" s="8" customFormat="1" ht="20.399999999999999">
      <c r="A473" s="982"/>
      <c r="B473" s="985" t="e">
        <v>#N/A</v>
      </c>
      <c r="C473" s="988"/>
      <c r="D473" s="931" t="e">
        <v>#N/A</v>
      </c>
      <c r="E473" s="928" t="e">
        <v>#N/A</v>
      </c>
      <c r="F473" s="44" t="s">
        <v>2348</v>
      </c>
      <c r="G473" s="105" t="s">
        <v>3055</v>
      </c>
      <c r="H473" s="928" t="e">
        <v>#N/A</v>
      </c>
      <c r="I473" s="928" t="e">
        <v>#N/A</v>
      </c>
      <c r="J473" s="928" t="e">
        <v>#N/A</v>
      </c>
      <c r="K473" s="922" t="e">
        <v>#N/A</v>
      </c>
      <c r="L473" s="928" t="e">
        <v>#N/A</v>
      </c>
      <c r="M473" s="922" t="e">
        <v>#REF!</v>
      </c>
      <c r="N473" s="946"/>
      <c r="O473" s="944"/>
      <c r="P473" s="944"/>
      <c r="Q473" s="944"/>
      <c r="R473" s="991"/>
    </row>
    <row r="474" spans="1:18" s="8" customFormat="1" ht="39.75" customHeight="1">
      <c r="A474" s="982"/>
      <c r="B474" s="985" t="e">
        <v>#N/A</v>
      </c>
      <c r="C474" s="988"/>
      <c r="D474" s="931" t="e">
        <v>#N/A</v>
      </c>
      <c r="E474" s="928" t="e">
        <v>#N/A</v>
      </c>
      <c r="F474" s="44" t="s">
        <v>2350</v>
      </c>
      <c r="G474" s="105" t="s">
        <v>3056</v>
      </c>
      <c r="H474" s="928" t="e">
        <v>#N/A</v>
      </c>
      <c r="I474" s="928" t="e">
        <v>#N/A</v>
      </c>
      <c r="J474" s="928" t="e">
        <v>#N/A</v>
      </c>
      <c r="K474" s="922" t="e">
        <v>#N/A</v>
      </c>
      <c r="L474" s="928" t="e">
        <v>#N/A</v>
      </c>
      <c r="M474" s="922" t="e">
        <v>#REF!</v>
      </c>
      <c r="N474" s="946"/>
      <c r="O474" s="944"/>
      <c r="P474" s="944"/>
      <c r="Q474" s="944"/>
      <c r="R474" s="991"/>
    </row>
    <row r="475" spans="1:18" s="8" customFormat="1" ht="29.25" customHeight="1">
      <c r="A475" s="982"/>
      <c r="B475" s="985" t="e">
        <v>#N/A</v>
      </c>
      <c r="C475" s="988"/>
      <c r="D475" s="931" t="e">
        <v>#N/A</v>
      </c>
      <c r="E475" s="928" t="e">
        <v>#N/A</v>
      </c>
      <c r="F475" s="44" t="s">
        <v>2352</v>
      </c>
      <c r="G475" s="105" t="s">
        <v>3057</v>
      </c>
      <c r="H475" s="928" t="e">
        <v>#N/A</v>
      </c>
      <c r="I475" s="928" t="e">
        <v>#N/A</v>
      </c>
      <c r="J475" s="928" t="e">
        <v>#N/A</v>
      </c>
      <c r="K475" s="922" t="e">
        <v>#N/A</v>
      </c>
      <c r="L475" s="928" t="e">
        <v>#N/A</v>
      </c>
      <c r="M475" s="922" t="e">
        <v>#REF!</v>
      </c>
      <c r="N475" s="946"/>
      <c r="O475" s="944"/>
      <c r="P475" s="944"/>
      <c r="Q475" s="944"/>
      <c r="R475" s="991"/>
    </row>
    <row r="476" spans="1:18" s="8" customFormat="1" ht="21.75" customHeight="1">
      <c r="A476" s="982"/>
      <c r="B476" s="985" t="e">
        <v>#N/A</v>
      </c>
      <c r="C476" s="988"/>
      <c r="D476" s="931" t="e">
        <v>#N/A</v>
      </c>
      <c r="E476" s="928" t="e">
        <v>#N/A</v>
      </c>
      <c r="F476" s="44" t="s">
        <v>2354</v>
      </c>
      <c r="G476" s="105" t="s">
        <v>3058</v>
      </c>
      <c r="H476" s="928" t="e">
        <v>#N/A</v>
      </c>
      <c r="I476" s="928" t="e">
        <v>#N/A</v>
      </c>
      <c r="J476" s="928" t="e">
        <v>#N/A</v>
      </c>
      <c r="K476" s="922" t="e">
        <v>#N/A</v>
      </c>
      <c r="L476" s="928" t="e">
        <v>#N/A</v>
      </c>
      <c r="M476" s="922" t="e">
        <v>#REF!</v>
      </c>
      <c r="N476" s="946"/>
      <c r="O476" s="944"/>
      <c r="P476" s="944"/>
      <c r="Q476" s="944"/>
      <c r="R476" s="991"/>
    </row>
    <row r="477" spans="1:18" s="8" customFormat="1" ht="29.25" customHeight="1">
      <c r="A477" s="983"/>
      <c r="B477" s="986" t="e">
        <v>#N/A</v>
      </c>
      <c r="C477" s="989"/>
      <c r="D477" s="932" t="e">
        <v>#N/A</v>
      </c>
      <c r="E477" s="929" t="e">
        <v>#N/A</v>
      </c>
      <c r="F477" s="44" t="s">
        <v>3059</v>
      </c>
      <c r="G477" s="105" t="s">
        <v>3060</v>
      </c>
      <c r="H477" s="929" t="e">
        <v>#N/A</v>
      </c>
      <c r="I477" s="929" t="e">
        <v>#N/A</v>
      </c>
      <c r="J477" s="929" t="e">
        <v>#N/A</v>
      </c>
      <c r="K477" s="923" t="e">
        <v>#N/A</v>
      </c>
      <c r="L477" s="929" t="e">
        <v>#N/A</v>
      </c>
      <c r="M477" s="923" t="e">
        <v>#REF!</v>
      </c>
      <c r="N477" s="947"/>
      <c r="O477" s="943"/>
      <c r="P477" s="943"/>
      <c r="Q477" s="943"/>
      <c r="R477" s="992"/>
    </row>
    <row r="478" spans="1:18" s="8" customFormat="1" ht="129" customHeight="1">
      <c r="A478" s="333" t="s">
        <v>3061</v>
      </c>
      <c r="B478" s="372" t="s">
        <v>3062</v>
      </c>
      <c r="C478" s="324" t="s">
        <v>3063</v>
      </c>
      <c r="D478" s="105" t="s">
        <v>3064</v>
      </c>
      <c r="E478" s="49" t="s">
        <v>2154</v>
      </c>
      <c r="F478" s="17"/>
      <c r="G478" s="16"/>
      <c r="H478" s="49" t="s">
        <v>2148</v>
      </c>
      <c r="I478" s="49" t="s">
        <v>2138</v>
      </c>
      <c r="J478" s="49" t="s">
        <v>25</v>
      </c>
      <c r="K478" s="105" t="s">
        <v>3065</v>
      </c>
      <c r="L478" s="49" t="s">
        <v>195</v>
      </c>
      <c r="M478" s="105" t="s">
        <v>5941</v>
      </c>
      <c r="N478" s="248"/>
      <c r="O478" s="113" t="s">
        <v>2140</v>
      </c>
      <c r="P478" s="113" t="s">
        <v>2140</v>
      </c>
      <c r="Q478" s="113" t="s">
        <v>2140</v>
      </c>
      <c r="R478" s="113" t="s">
        <v>32</v>
      </c>
    </row>
    <row r="479" spans="1:18" s="8" customFormat="1" ht="13.5" customHeight="1">
      <c r="A479" s="994" t="s">
        <v>3066</v>
      </c>
      <c r="B479" s="984" t="s">
        <v>3067</v>
      </c>
      <c r="C479" s="987" t="s">
        <v>3068</v>
      </c>
      <c r="D479" s="930" t="s">
        <v>3069</v>
      </c>
      <c r="E479" s="996" t="s">
        <v>1213</v>
      </c>
      <c r="F479" s="49" t="s">
        <v>2339</v>
      </c>
      <c r="G479" s="105" t="s">
        <v>3070</v>
      </c>
      <c r="H479" s="927" t="s">
        <v>25</v>
      </c>
      <c r="I479" s="927" t="s">
        <v>2138</v>
      </c>
      <c r="J479" s="927" t="s">
        <v>2148</v>
      </c>
      <c r="K479" s="921" t="s">
        <v>1294</v>
      </c>
      <c r="L479" s="927" t="s">
        <v>195</v>
      </c>
      <c r="M479" s="921" t="s">
        <v>5942</v>
      </c>
      <c r="N479" s="945"/>
      <c r="O479" s="942" t="s">
        <v>2140</v>
      </c>
      <c r="P479" s="942" t="s">
        <v>2140</v>
      </c>
      <c r="Q479" s="942" t="s">
        <v>2140</v>
      </c>
      <c r="R479" s="942" t="s">
        <v>32</v>
      </c>
    </row>
    <row r="480" spans="1:18" s="8" customFormat="1" ht="13.5" customHeight="1">
      <c r="A480" s="995"/>
      <c r="B480" s="985" t="e">
        <v>#N/A</v>
      </c>
      <c r="C480" s="988"/>
      <c r="D480" s="931" t="e">
        <v>#N/A</v>
      </c>
      <c r="E480" s="997" t="e">
        <v>#N/A</v>
      </c>
      <c r="F480" s="49" t="s">
        <v>2342</v>
      </c>
      <c r="G480" s="105" t="s">
        <v>3071</v>
      </c>
      <c r="H480" s="928" t="e">
        <v>#N/A</v>
      </c>
      <c r="I480" s="928" t="e">
        <v>#N/A</v>
      </c>
      <c r="J480" s="928" t="e">
        <v>#N/A</v>
      </c>
      <c r="K480" s="922" t="e">
        <v>#N/A</v>
      </c>
      <c r="L480" s="928" t="e">
        <v>#N/A</v>
      </c>
      <c r="M480" s="922" t="e">
        <v>#REF!</v>
      </c>
      <c r="N480" s="946"/>
      <c r="O480" s="944"/>
      <c r="P480" s="944"/>
      <c r="Q480" s="944"/>
      <c r="R480" s="944"/>
    </row>
    <row r="481" spans="1:18" s="8" customFormat="1" ht="13.5" customHeight="1">
      <c r="A481" s="995"/>
      <c r="B481" s="985" t="e">
        <v>#N/A</v>
      </c>
      <c r="C481" s="988"/>
      <c r="D481" s="931" t="e">
        <v>#N/A</v>
      </c>
      <c r="E481" s="997" t="e">
        <v>#N/A</v>
      </c>
      <c r="F481" s="44" t="s">
        <v>2344</v>
      </c>
      <c r="G481" s="105" t="s">
        <v>3072</v>
      </c>
      <c r="H481" s="928" t="e">
        <v>#N/A</v>
      </c>
      <c r="I481" s="928" t="e">
        <v>#N/A</v>
      </c>
      <c r="J481" s="928" t="e">
        <v>#N/A</v>
      </c>
      <c r="K481" s="922" t="e">
        <v>#N/A</v>
      </c>
      <c r="L481" s="928" t="e">
        <v>#N/A</v>
      </c>
      <c r="M481" s="922" t="e">
        <v>#REF!</v>
      </c>
      <c r="N481" s="946"/>
      <c r="O481" s="944"/>
      <c r="P481" s="944"/>
      <c r="Q481" s="944"/>
      <c r="R481" s="944"/>
    </row>
    <row r="482" spans="1:18" s="8" customFormat="1" ht="13.5" customHeight="1">
      <c r="A482" s="995"/>
      <c r="B482" s="985" t="e">
        <v>#N/A</v>
      </c>
      <c r="C482" s="988"/>
      <c r="D482" s="931" t="e">
        <v>#N/A</v>
      </c>
      <c r="E482" s="997" t="e">
        <v>#N/A</v>
      </c>
      <c r="F482" s="49" t="s">
        <v>2346</v>
      </c>
      <c r="G482" s="105" t="s">
        <v>3073</v>
      </c>
      <c r="H482" s="928" t="e">
        <v>#N/A</v>
      </c>
      <c r="I482" s="928" t="e">
        <v>#N/A</v>
      </c>
      <c r="J482" s="928" t="e">
        <v>#N/A</v>
      </c>
      <c r="K482" s="922" t="e">
        <v>#N/A</v>
      </c>
      <c r="L482" s="928" t="e">
        <v>#N/A</v>
      </c>
      <c r="M482" s="922" t="e">
        <v>#REF!</v>
      </c>
      <c r="N482" s="946"/>
      <c r="O482" s="944"/>
      <c r="P482" s="944"/>
      <c r="Q482" s="944"/>
      <c r="R482" s="944"/>
    </row>
    <row r="483" spans="1:18" s="8" customFormat="1" ht="13.5" customHeight="1">
      <c r="A483" s="995"/>
      <c r="B483" s="985" t="e">
        <v>#N/A</v>
      </c>
      <c r="C483" s="988"/>
      <c r="D483" s="931" t="e">
        <v>#N/A</v>
      </c>
      <c r="E483" s="997" t="e">
        <v>#N/A</v>
      </c>
      <c r="F483" s="49">
        <v>97</v>
      </c>
      <c r="G483" s="105" t="s">
        <v>3060</v>
      </c>
      <c r="H483" s="928" t="e">
        <v>#N/A</v>
      </c>
      <c r="I483" s="928" t="e">
        <v>#N/A</v>
      </c>
      <c r="J483" s="928" t="e">
        <v>#N/A</v>
      </c>
      <c r="K483" s="922" t="e">
        <v>#N/A</v>
      </c>
      <c r="L483" s="928" t="e">
        <v>#N/A</v>
      </c>
      <c r="M483" s="922" t="e">
        <v>#REF!</v>
      </c>
      <c r="N483" s="946"/>
      <c r="O483" s="944"/>
      <c r="P483" s="944"/>
      <c r="Q483" s="944"/>
      <c r="R483" s="944"/>
    </row>
    <row r="484" spans="1:18" s="8" customFormat="1" ht="13.5" customHeight="1">
      <c r="A484" s="995"/>
      <c r="B484" s="985" t="e">
        <v>#N/A</v>
      </c>
      <c r="C484" s="988"/>
      <c r="D484" s="931" t="e">
        <v>#N/A</v>
      </c>
      <c r="E484" s="997" t="e">
        <v>#N/A</v>
      </c>
      <c r="F484" s="49" t="s">
        <v>3074</v>
      </c>
      <c r="G484" s="105" t="s">
        <v>3075</v>
      </c>
      <c r="H484" s="928" t="e">
        <v>#N/A</v>
      </c>
      <c r="I484" s="928" t="e">
        <v>#N/A</v>
      </c>
      <c r="J484" s="928" t="e">
        <v>#N/A</v>
      </c>
      <c r="K484" s="922" t="e">
        <v>#N/A</v>
      </c>
      <c r="L484" s="928" t="e">
        <v>#N/A</v>
      </c>
      <c r="M484" s="922" t="e">
        <v>#REF!</v>
      </c>
      <c r="N484" s="946"/>
      <c r="O484" s="944"/>
      <c r="P484" s="944"/>
      <c r="Q484" s="944"/>
      <c r="R484" s="944"/>
    </row>
    <row r="485" spans="1:18" s="8" customFormat="1" ht="13.5" customHeight="1">
      <c r="A485" s="995"/>
      <c r="B485" s="986" t="e">
        <v>#N/A</v>
      </c>
      <c r="C485" s="989"/>
      <c r="D485" s="932" t="e">
        <v>#N/A</v>
      </c>
      <c r="E485" s="998" t="e">
        <v>#N/A</v>
      </c>
      <c r="F485" s="49">
        <v>99</v>
      </c>
      <c r="G485" s="105" t="s">
        <v>3076</v>
      </c>
      <c r="H485" s="929" t="e">
        <v>#N/A</v>
      </c>
      <c r="I485" s="929" t="e">
        <v>#N/A</v>
      </c>
      <c r="J485" s="929" t="e">
        <v>#N/A</v>
      </c>
      <c r="K485" s="923" t="e">
        <v>#N/A</v>
      </c>
      <c r="L485" s="929" t="e">
        <v>#N/A</v>
      </c>
      <c r="M485" s="923" t="e">
        <v>#REF!</v>
      </c>
      <c r="N485" s="947"/>
      <c r="O485" s="943"/>
      <c r="P485" s="943"/>
      <c r="Q485" s="943"/>
      <c r="R485" s="943"/>
    </row>
    <row r="486" spans="1:18" s="8" customFormat="1" ht="20.399999999999999">
      <c r="A486" s="191" t="s">
        <v>3077</v>
      </c>
      <c r="B486" s="191" t="s">
        <v>2174</v>
      </c>
      <c r="C486" s="318" t="s">
        <v>2175</v>
      </c>
      <c r="D486" s="124" t="s">
        <v>2176</v>
      </c>
      <c r="E486" s="125" t="s">
        <v>2177</v>
      </c>
      <c r="F486" s="33"/>
      <c r="G486" s="34"/>
      <c r="H486" s="34"/>
      <c r="I486" s="34"/>
      <c r="J486" s="34"/>
      <c r="K486" s="34"/>
      <c r="L486" s="130" t="s">
        <v>1027</v>
      </c>
      <c r="M486" s="135"/>
      <c r="N486" s="124" t="s">
        <v>2178</v>
      </c>
      <c r="O486" s="126" t="s">
        <v>2179</v>
      </c>
      <c r="P486" s="126" t="s">
        <v>2179</v>
      </c>
      <c r="Q486" s="126" t="s">
        <v>2140</v>
      </c>
      <c r="R486" s="123" t="s">
        <v>2180</v>
      </c>
    </row>
    <row r="487" spans="1:18" ht="61.35" customHeight="1">
      <c r="A487" s="327" t="s">
        <v>852</v>
      </c>
      <c r="B487" s="373" t="s">
        <v>822</v>
      </c>
      <c r="C487" s="327" t="s">
        <v>2580</v>
      </c>
      <c r="D487" s="174" t="s">
        <v>2581</v>
      </c>
      <c r="E487" s="252" t="s">
        <v>824</v>
      </c>
      <c r="F487" s="258"/>
      <c r="G487" s="259"/>
      <c r="H487" s="252"/>
      <c r="I487" s="259"/>
      <c r="J487" s="259"/>
      <c r="K487" s="259"/>
      <c r="L487" s="272" t="s">
        <v>1027</v>
      </c>
      <c r="M487" s="174"/>
      <c r="N487" s="174" t="s">
        <v>2582</v>
      </c>
      <c r="O487" s="252" t="s">
        <v>2179</v>
      </c>
      <c r="P487" s="252" t="s">
        <v>2140</v>
      </c>
      <c r="Q487" s="252" t="s">
        <v>2140</v>
      </c>
      <c r="R487" s="252" t="s">
        <v>42</v>
      </c>
    </row>
    <row r="488" spans="1:18" ht="59.1" customHeight="1">
      <c r="A488" s="327" t="s">
        <v>853</v>
      </c>
      <c r="B488" s="373" t="s">
        <v>854</v>
      </c>
      <c r="C488" s="327" t="s">
        <v>3078</v>
      </c>
      <c r="D488" s="124" t="s">
        <v>2183</v>
      </c>
      <c r="E488" s="125" t="s">
        <v>829</v>
      </c>
      <c r="F488" s="33"/>
      <c r="G488" s="34"/>
      <c r="H488" s="34"/>
      <c r="I488" s="34"/>
      <c r="J488" s="34"/>
      <c r="K488" s="34"/>
      <c r="L488" s="130" t="s">
        <v>1027</v>
      </c>
      <c r="M488" s="135"/>
      <c r="N488" s="124" t="s">
        <v>2184</v>
      </c>
      <c r="O488" s="126" t="s">
        <v>2179</v>
      </c>
      <c r="P488" s="126" t="s">
        <v>2140</v>
      </c>
      <c r="Q488" s="126" t="s">
        <v>2140</v>
      </c>
      <c r="R488" s="123" t="s">
        <v>42</v>
      </c>
    </row>
    <row r="489" spans="1:18" ht="42.6" customHeight="1">
      <c r="A489" s="327" t="s">
        <v>3079</v>
      </c>
      <c r="B489" s="373" t="s">
        <v>2143</v>
      </c>
      <c r="C489" s="327" t="s">
        <v>2144</v>
      </c>
      <c r="D489" s="257" t="s">
        <v>2989</v>
      </c>
      <c r="E489" s="252" t="s">
        <v>2586</v>
      </c>
      <c r="F489" s="258"/>
      <c r="G489" s="259"/>
      <c r="H489" s="252"/>
      <c r="I489" s="259"/>
      <c r="J489" s="259"/>
      <c r="K489" s="259"/>
      <c r="L489" s="130" t="s">
        <v>1027</v>
      </c>
      <c r="M489" s="257"/>
      <c r="N489" s="257" t="s">
        <v>2587</v>
      </c>
      <c r="O489" s="252" t="s">
        <v>2179</v>
      </c>
      <c r="P489" s="252" t="s">
        <v>2140</v>
      </c>
      <c r="Q489" s="252" t="s">
        <v>2140</v>
      </c>
      <c r="R489" s="252" t="s">
        <v>2192</v>
      </c>
    </row>
    <row r="490" spans="1:18" ht="39.75" customHeight="1">
      <c r="A490" s="327" t="s">
        <v>3080</v>
      </c>
      <c r="B490" s="373" t="s">
        <v>2589</v>
      </c>
      <c r="C490" s="327" t="s">
        <v>2590</v>
      </c>
      <c r="D490" s="128" t="s">
        <v>2591</v>
      </c>
      <c r="E490" s="32" t="s">
        <v>2592</v>
      </c>
      <c r="F490" s="33"/>
      <c r="G490" s="34"/>
      <c r="H490" s="34"/>
      <c r="I490" s="34"/>
      <c r="J490" s="34"/>
      <c r="K490" s="34"/>
      <c r="L490" s="130" t="s">
        <v>1027</v>
      </c>
      <c r="M490" s="32"/>
      <c r="N490" s="128" t="s">
        <v>2593</v>
      </c>
      <c r="O490" s="136" t="s">
        <v>2179</v>
      </c>
      <c r="P490" s="136" t="s">
        <v>2179</v>
      </c>
      <c r="Q490" s="136" t="s">
        <v>2140</v>
      </c>
      <c r="R490" s="136" t="s">
        <v>2180</v>
      </c>
    </row>
    <row r="491" spans="1:18">
      <c r="A491" s="327" t="s">
        <v>850</v>
      </c>
      <c r="B491" s="373" t="s">
        <v>816</v>
      </c>
      <c r="C491" s="327" t="s">
        <v>2185</v>
      </c>
      <c r="D491" s="174" t="s">
        <v>2186</v>
      </c>
      <c r="E491" s="252" t="s">
        <v>818</v>
      </c>
      <c r="F491" s="258"/>
      <c r="G491" s="259"/>
      <c r="H491" s="252"/>
      <c r="I491" s="259"/>
      <c r="J491" s="259"/>
      <c r="K491" s="259"/>
      <c r="L491" s="130" t="s">
        <v>1027</v>
      </c>
      <c r="M491" s="174"/>
      <c r="N491" s="174" t="s">
        <v>2187</v>
      </c>
      <c r="O491" s="252" t="s">
        <v>2179</v>
      </c>
      <c r="P491" s="252" t="s">
        <v>2140</v>
      </c>
      <c r="Q491" s="252" t="s">
        <v>2140</v>
      </c>
      <c r="R491" s="252" t="s">
        <v>42</v>
      </c>
    </row>
    <row r="492" spans="1:18" ht="96" customHeight="1">
      <c r="A492" s="348" t="s">
        <v>3081</v>
      </c>
      <c r="B492" s="322" t="s">
        <v>804</v>
      </c>
      <c r="C492" s="319" t="s">
        <v>2201</v>
      </c>
      <c r="D492" s="174" t="s">
        <v>2202</v>
      </c>
      <c r="E492" s="252" t="s">
        <v>806</v>
      </c>
      <c r="F492" s="349"/>
      <c r="G492" s="349"/>
      <c r="H492" s="308"/>
      <c r="I492" s="349"/>
      <c r="J492" s="349"/>
      <c r="K492" s="349"/>
      <c r="L492" s="130" t="s">
        <v>1027</v>
      </c>
      <c r="M492" s="349"/>
      <c r="N492" s="174" t="s">
        <v>809</v>
      </c>
      <c r="O492" s="252" t="s">
        <v>2179</v>
      </c>
      <c r="P492" s="32" t="s">
        <v>2179</v>
      </c>
      <c r="Q492" s="32" t="s">
        <v>2140</v>
      </c>
      <c r="R492" s="252" t="s">
        <v>2141</v>
      </c>
    </row>
    <row r="493" spans="1:18">
      <c r="A493" s="236" t="s">
        <v>3082</v>
      </c>
      <c r="B493" s="230"/>
      <c r="C493" s="230"/>
      <c r="D493" s="227"/>
      <c r="E493" s="434"/>
      <c r="F493" s="227"/>
      <c r="G493" s="227"/>
      <c r="H493" s="227"/>
      <c r="I493" s="227"/>
      <c r="J493" s="227"/>
      <c r="K493" s="227"/>
      <c r="L493" s="227"/>
      <c r="M493" s="227"/>
      <c r="N493" s="227"/>
      <c r="O493" s="227"/>
      <c r="P493" s="227"/>
      <c r="Q493" s="227"/>
      <c r="R493" s="229"/>
    </row>
    <row r="494" spans="1:18" s="8" customFormat="1" ht="100.5" customHeight="1">
      <c r="A494" s="16" t="s">
        <v>1122</v>
      </c>
      <c r="B494" s="65" t="s">
        <v>969</v>
      </c>
      <c r="C494" s="16" t="s">
        <v>1124</v>
      </c>
      <c r="D494" s="58" t="s">
        <v>3088</v>
      </c>
      <c r="E494" s="49" t="s">
        <v>146</v>
      </c>
      <c r="F494" s="58"/>
      <c r="G494" s="58"/>
      <c r="H494" s="49" t="s">
        <v>2138</v>
      </c>
      <c r="I494" s="49" t="s">
        <v>2138</v>
      </c>
      <c r="J494" s="49" t="s">
        <v>25</v>
      </c>
      <c r="K494" s="105" t="s">
        <v>1294</v>
      </c>
      <c r="L494" s="49" t="s">
        <v>1148</v>
      </c>
      <c r="M494" s="64" t="s">
        <v>5943</v>
      </c>
      <c r="N494" s="78"/>
      <c r="O494" s="108" t="s">
        <v>2140</v>
      </c>
      <c r="P494" s="108" t="s">
        <v>2140</v>
      </c>
      <c r="Q494" s="108" t="s">
        <v>2140</v>
      </c>
      <c r="R494" s="108" t="s">
        <v>49</v>
      </c>
    </row>
    <row r="495" spans="1:18" s="266" customFormat="1" ht="23.25" customHeight="1">
      <c r="A495" s="1038" t="s">
        <v>785</v>
      </c>
      <c r="B495" s="1038" t="s">
        <v>786</v>
      </c>
      <c r="C495" s="1038" t="s">
        <v>3089</v>
      </c>
      <c r="D495" s="921" t="s">
        <v>3090</v>
      </c>
      <c r="E495" s="927" t="s">
        <v>2366</v>
      </c>
      <c r="F495" s="49" t="s">
        <v>2375</v>
      </c>
      <c r="G495" s="58" t="s">
        <v>3091</v>
      </c>
      <c r="H495" s="1041" t="s">
        <v>2138</v>
      </c>
      <c r="I495" s="1041" t="s">
        <v>2138</v>
      </c>
      <c r="J495" s="1041" t="s">
        <v>2148</v>
      </c>
      <c r="K495" s="1041" t="s">
        <v>1294</v>
      </c>
      <c r="L495" s="1041" t="s">
        <v>1148</v>
      </c>
      <c r="M495" s="1035" t="s">
        <v>5944</v>
      </c>
      <c r="N495" s="1041"/>
      <c r="O495" s="1041" t="s">
        <v>2140</v>
      </c>
      <c r="P495" s="1041" t="s">
        <v>2140</v>
      </c>
      <c r="Q495" s="1041" t="s">
        <v>2140</v>
      </c>
      <c r="R495" s="942" t="s">
        <v>45</v>
      </c>
    </row>
    <row r="496" spans="1:18" s="266" customFormat="1" ht="26.25" customHeight="1">
      <c r="A496" s="1039"/>
      <c r="B496" s="1039"/>
      <c r="C496" s="1039"/>
      <c r="D496" s="922"/>
      <c r="E496" s="928"/>
      <c r="F496" s="49" t="s">
        <v>2378</v>
      </c>
      <c r="G496" s="58" t="s">
        <v>3092</v>
      </c>
      <c r="H496" s="1042"/>
      <c r="I496" s="1042"/>
      <c r="J496" s="1042"/>
      <c r="K496" s="1042"/>
      <c r="L496" s="1042"/>
      <c r="M496" s="1036"/>
      <c r="N496" s="1042"/>
      <c r="O496" s="1042" t="s">
        <v>2140</v>
      </c>
      <c r="P496" s="1042" t="s">
        <v>2140</v>
      </c>
      <c r="Q496" s="1042" t="s">
        <v>2140</v>
      </c>
      <c r="R496" s="944"/>
    </row>
    <row r="497" spans="1:18" s="266" customFormat="1" ht="26.25" customHeight="1">
      <c r="A497" s="1039"/>
      <c r="B497" s="1039"/>
      <c r="C497" s="1039"/>
      <c r="D497" s="922"/>
      <c r="E497" s="928"/>
      <c r="F497" s="49" t="s">
        <v>2380</v>
      </c>
      <c r="G497" s="58" t="s">
        <v>3093</v>
      </c>
      <c r="H497" s="1042"/>
      <c r="I497" s="1042"/>
      <c r="J497" s="1042"/>
      <c r="K497" s="1042"/>
      <c r="L497" s="1042"/>
      <c r="M497" s="1036"/>
      <c r="N497" s="1042"/>
      <c r="O497" s="1042" t="s">
        <v>2140</v>
      </c>
      <c r="P497" s="1042" t="s">
        <v>2140</v>
      </c>
      <c r="Q497" s="1042" t="s">
        <v>2140</v>
      </c>
      <c r="R497" s="944"/>
    </row>
    <row r="498" spans="1:18" s="266" customFormat="1" ht="26.25" customHeight="1">
      <c r="A498" s="1039"/>
      <c r="B498" s="1039"/>
      <c r="C498" s="1039"/>
      <c r="D498" s="922"/>
      <c r="E498" s="928"/>
      <c r="F498" s="49" t="s">
        <v>1027</v>
      </c>
      <c r="G498" s="58" t="s">
        <v>3094</v>
      </c>
      <c r="H498" s="1042"/>
      <c r="I498" s="1042"/>
      <c r="J498" s="1042"/>
      <c r="K498" s="1042"/>
      <c r="L498" s="1042"/>
      <c r="M498" s="1036"/>
      <c r="N498" s="1042"/>
      <c r="O498" s="1042" t="s">
        <v>2140</v>
      </c>
      <c r="P498" s="1042" t="s">
        <v>2140</v>
      </c>
      <c r="Q498" s="1042" t="s">
        <v>2140</v>
      </c>
      <c r="R498" s="944"/>
    </row>
    <row r="499" spans="1:18" s="266" customFormat="1" ht="26.25" customHeight="1">
      <c r="A499" s="1039"/>
      <c r="B499" s="1039"/>
      <c r="C499" s="1039"/>
      <c r="D499" s="922"/>
      <c r="E499" s="928"/>
      <c r="F499" s="49" t="s">
        <v>2383</v>
      </c>
      <c r="G499" s="58" t="s">
        <v>3095</v>
      </c>
      <c r="H499" s="1042"/>
      <c r="I499" s="1042"/>
      <c r="J499" s="1042"/>
      <c r="K499" s="1042"/>
      <c r="L499" s="1042"/>
      <c r="M499" s="1036"/>
      <c r="N499" s="1042"/>
      <c r="O499" s="1042" t="s">
        <v>2140</v>
      </c>
      <c r="P499" s="1042" t="s">
        <v>2140</v>
      </c>
      <c r="Q499" s="1042" t="s">
        <v>2140</v>
      </c>
      <c r="R499" s="944"/>
    </row>
    <row r="500" spans="1:18" s="266" customFormat="1" ht="26.25" customHeight="1">
      <c r="A500" s="1039"/>
      <c r="B500" s="1039"/>
      <c r="C500" s="1039"/>
      <c r="D500" s="922"/>
      <c r="E500" s="928"/>
      <c r="F500" s="49" t="s">
        <v>2385</v>
      </c>
      <c r="G500" s="58" t="s">
        <v>3096</v>
      </c>
      <c r="H500" s="1042"/>
      <c r="I500" s="1042"/>
      <c r="J500" s="1042"/>
      <c r="K500" s="1042"/>
      <c r="L500" s="1042"/>
      <c r="M500" s="1036"/>
      <c r="N500" s="1042"/>
      <c r="O500" s="1042" t="s">
        <v>2140</v>
      </c>
      <c r="P500" s="1042" t="s">
        <v>2140</v>
      </c>
      <c r="Q500" s="1042" t="s">
        <v>2140</v>
      </c>
      <c r="R500" s="944"/>
    </row>
    <row r="501" spans="1:18" s="266" customFormat="1" ht="26.25" customHeight="1">
      <c r="A501" s="1039"/>
      <c r="B501" s="1039"/>
      <c r="C501" s="1039"/>
      <c r="D501" s="922"/>
      <c r="E501" s="928"/>
      <c r="F501" s="49" t="s">
        <v>2399</v>
      </c>
      <c r="G501" s="58" t="s">
        <v>3097</v>
      </c>
      <c r="H501" s="1042"/>
      <c r="I501" s="1042"/>
      <c r="J501" s="1042"/>
      <c r="K501" s="1042"/>
      <c r="L501" s="1042"/>
      <c r="M501" s="1036"/>
      <c r="N501" s="1042"/>
      <c r="O501" s="1042" t="s">
        <v>2140</v>
      </c>
      <c r="P501" s="1042" t="s">
        <v>2140</v>
      </c>
      <c r="Q501" s="1042" t="s">
        <v>2140</v>
      </c>
      <c r="R501" s="944"/>
    </row>
    <row r="502" spans="1:18" s="266" customFormat="1" ht="26.25" customHeight="1">
      <c r="A502" s="1040"/>
      <c r="B502" s="1040"/>
      <c r="C502" s="1040"/>
      <c r="D502" s="923"/>
      <c r="E502" s="929"/>
      <c r="F502" s="44">
        <v>9</v>
      </c>
      <c r="G502" s="58" t="s">
        <v>3098</v>
      </c>
      <c r="H502" s="1043"/>
      <c r="I502" s="1043"/>
      <c r="J502" s="1043"/>
      <c r="K502" s="1043"/>
      <c r="L502" s="1043"/>
      <c r="M502" s="1037"/>
      <c r="N502" s="1043"/>
      <c r="O502" s="1043" t="s">
        <v>2140</v>
      </c>
      <c r="P502" s="1043" t="s">
        <v>2140</v>
      </c>
      <c r="Q502" s="1043" t="s">
        <v>2140</v>
      </c>
      <c r="R502" s="943"/>
    </row>
    <row r="503" spans="1:18" s="266" customFormat="1" ht="135.6" customHeight="1">
      <c r="A503" s="652" t="s">
        <v>765</v>
      </c>
      <c r="B503" s="653" t="s">
        <v>766</v>
      </c>
      <c r="C503" s="653" t="s">
        <v>3099</v>
      </c>
      <c r="D503" s="512" t="s">
        <v>3100</v>
      </c>
      <c r="E503" s="513" t="s">
        <v>3101</v>
      </c>
      <c r="F503" s="262"/>
      <c r="G503" s="263"/>
      <c r="H503" s="513" t="s">
        <v>2148</v>
      </c>
      <c r="I503" s="513" t="s">
        <v>2138</v>
      </c>
      <c r="J503" s="513" t="s">
        <v>25</v>
      </c>
      <c r="K503" s="514" t="s">
        <v>3102</v>
      </c>
      <c r="L503" s="265" t="s">
        <v>195</v>
      </c>
      <c r="M503" s="481" t="s">
        <v>5945</v>
      </c>
      <c r="N503" s="264"/>
      <c r="O503" s="265" t="s">
        <v>2140</v>
      </c>
      <c r="P503" s="265" t="s">
        <v>2140</v>
      </c>
      <c r="Q503" s="265" t="s">
        <v>2140</v>
      </c>
      <c r="R503" s="108" t="s">
        <v>45</v>
      </c>
    </row>
    <row r="504" spans="1:18" s="518" customFormat="1" ht="171.75" customHeight="1">
      <c r="A504" s="652" t="s">
        <v>791</v>
      </c>
      <c r="B504" s="653" t="s">
        <v>792</v>
      </c>
      <c r="C504" s="654" t="s">
        <v>3103</v>
      </c>
      <c r="D504" s="512" t="s">
        <v>3104</v>
      </c>
      <c r="E504" s="515" t="s">
        <v>3101</v>
      </c>
      <c r="F504" s="516"/>
      <c r="G504" s="516"/>
      <c r="H504" s="513" t="s">
        <v>25</v>
      </c>
      <c r="I504" s="513" t="s">
        <v>2138</v>
      </c>
      <c r="J504" s="513" t="s">
        <v>25</v>
      </c>
      <c r="K504" s="512" t="s">
        <v>3105</v>
      </c>
      <c r="L504" s="517" t="s">
        <v>195</v>
      </c>
      <c r="M504" s="512" t="s">
        <v>5946</v>
      </c>
      <c r="N504" s="519"/>
      <c r="O504" s="517" t="s">
        <v>2140</v>
      </c>
      <c r="P504" s="517" t="s">
        <v>2140</v>
      </c>
      <c r="Q504" s="517" t="s">
        <v>2140</v>
      </c>
      <c r="R504" s="108" t="s">
        <v>45</v>
      </c>
    </row>
    <row r="505" spans="1:18" s="8" customFormat="1" ht="20.399999999999999">
      <c r="A505" s="655" t="s">
        <v>856</v>
      </c>
      <c r="B505" s="656" t="s">
        <v>2174</v>
      </c>
      <c r="C505" s="656" t="s">
        <v>2175</v>
      </c>
      <c r="D505" s="128" t="s">
        <v>2176</v>
      </c>
      <c r="E505" s="32" t="s">
        <v>2177</v>
      </c>
      <c r="F505" s="32"/>
      <c r="G505" s="145"/>
      <c r="H505" s="32"/>
      <c r="I505" s="32"/>
      <c r="J505" s="32"/>
      <c r="K505" s="51"/>
      <c r="L505" s="335" t="s">
        <v>1027</v>
      </c>
      <c r="M505" s="482"/>
      <c r="N505" s="405" t="s">
        <v>3106</v>
      </c>
      <c r="O505" s="136" t="s">
        <v>2179</v>
      </c>
      <c r="P505" s="136" t="s">
        <v>2179</v>
      </c>
      <c r="Q505" s="136" t="s">
        <v>2140</v>
      </c>
      <c r="R505" s="136" t="s">
        <v>39</v>
      </c>
    </row>
    <row r="506" spans="1:18" s="102" customFormat="1" ht="66.75" customHeight="1">
      <c r="A506" s="655" t="s">
        <v>857</v>
      </c>
      <c r="B506" s="655" t="s">
        <v>822</v>
      </c>
      <c r="C506" s="655" t="s">
        <v>2580</v>
      </c>
      <c r="D506" s="174" t="s">
        <v>2581</v>
      </c>
      <c r="E506" s="483" t="s">
        <v>824</v>
      </c>
      <c r="F506" s="258"/>
      <c r="G506" s="259"/>
      <c r="H506" s="259"/>
      <c r="I506" s="259"/>
      <c r="J506" s="259"/>
      <c r="K506" s="487"/>
      <c r="L506" s="252" t="s">
        <v>1027</v>
      </c>
      <c r="M506" s="260"/>
      <c r="N506" s="174" t="s">
        <v>2582</v>
      </c>
      <c r="O506" s="255" t="s">
        <v>2179</v>
      </c>
      <c r="P506" s="255" t="s">
        <v>2140</v>
      </c>
      <c r="Q506" s="256" t="s">
        <v>2140</v>
      </c>
      <c r="R506" s="136" t="s">
        <v>42</v>
      </c>
    </row>
    <row r="507" spans="1:18" s="102" customFormat="1" ht="56.85" customHeight="1">
      <c r="A507" s="655" t="s">
        <v>796</v>
      </c>
      <c r="B507" s="655" t="s">
        <v>797</v>
      </c>
      <c r="C507" s="655" t="s">
        <v>799</v>
      </c>
      <c r="D507" s="257" t="s">
        <v>2183</v>
      </c>
      <c r="E507" s="483" t="s">
        <v>829</v>
      </c>
      <c r="F507" s="258"/>
      <c r="G507" s="259"/>
      <c r="H507" s="259"/>
      <c r="I507" s="259"/>
      <c r="J507" s="259"/>
      <c r="K507" s="487"/>
      <c r="L507" s="252" t="s">
        <v>1027</v>
      </c>
      <c r="M507" s="260"/>
      <c r="N507" s="124" t="s">
        <v>2184</v>
      </c>
      <c r="O507" s="255" t="s">
        <v>2179</v>
      </c>
      <c r="P507" s="255" t="s">
        <v>2140</v>
      </c>
      <c r="Q507" s="256" t="s">
        <v>2140</v>
      </c>
      <c r="R507" s="136" t="s">
        <v>42</v>
      </c>
    </row>
    <row r="508" spans="1:18" s="102" customFormat="1" ht="36.6" customHeight="1">
      <c r="A508" s="655" t="s">
        <v>3107</v>
      </c>
      <c r="B508" s="655" t="s">
        <v>2143</v>
      </c>
      <c r="C508" s="655" t="s">
        <v>2144</v>
      </c>
      <c r="D508" s="174" t="s">
        <v>2989</v>
      </c>
      <c r="E508" s="252" t="s">
        <v>137</v>
      </c>
      <c r="F508" s="253"/>
      <c r="G508" s="254"/>
      <c r="H508" s="254"/>
      <c r="I508" s="254"/>
      <c r="J508" s="254"/>
      <c r="K508" s="488"/>
      <c r="L508" s="252" t="s">
        <v>1027</v>
      </c>
      <c r="M508" s="254"/>
      <c r="N508" s="257" t="s">
        <v>3108</v>
      </c>
      <c r="O508" s="255" t="s">
        <v>2179</v>
      </c>
      <c r="P508" s="255" t="s">
        <v>2140</v>
      </c>
      <c r="Q508" s="255" t="s">
        <v>2140</v>
      </c>
      <c r="R508" s="136" t="s">
        <v>39</v>
      </c>
    </row>
    <row r="509" spans="1:18" s="102" customFormat="1" ht="23.25" customHeight="1">
      <c r="A509" s="655" t="s">
        <v>855</v>
      </c>
      <c r="B509" s="655" t="s">
        <v>2589</v>
      </c>
      <c r="C509" s="655" t="s">
        <v>2590</v>
      </c>
      <c r="D509" s="174" t="s">
        <v>2591</v>
      </c>
      <c r="E509" s="252" t="s">
        <v>2592</v>
      </c>
      <c r="F509" s="253"/>
      <c r="G509" s="254"/>
      <c r="H509" s="254"/>
      <c r="I509" s="254"/>
      <c r="J509" s="254"/>
      <c r="K509" s="488"/>
      <c r="L509" s="252" t="s">
        <v>1027</v>
      </c>
      <c r="M509" s="252"/>
      <c r="N509" s="127" t="s">
        <v>2593</v>
      </c>
      <c r="O509" s="252" t="s">
        <v>2179</v>
      </c>
      <c r="P509" s="252" t="s">
        <v>2179</v>
      </c>
      <c r="Q509" s="484" t="s">
        <v>2140</v>
      </c>
      <c r="R509" s="136" t="s">
        <v>39</v>
      </c>
    </row>
    <row r="510" spans="1:18" s="102" customFormat="1" ht="24.75" customHeight="1">
      <c r="A510" s="655" t="s">
        <v>3109</v>
      </c>
      <c r="B510" s="655" t="s">
        <v>816</v>
      </c>
      <c r="C510" s="655" t="s">
        <v>2185</v>
      </c>
      <c r="D510" s="174" t="s">
        <v>2186</v>
      </c>
      <c r="E510" s="252" t="s">
        <v>818</v>
      </c>
      <c r="F510" s="258"/>
      <c r="G510" s="259"/>
      <c r="H510" s="259"/>
      <c r="I510" s="259"/>
      <c r="J510" s="259"/>
      <c r="K510" s="487"/>
      <c r="L510" s="252" t="s">
        <v>1027</v>
      </c>
      <c r="M510" s="260"/>
      <c r="N510" s="174" t="s">
        <v>3110</v>
      </c>
      <c r="O510" s="252" t="s">
        <v>2179</v>
      </c>
      <c r="P510" s="255" t="s">
        <v>2140</v>
      </c>
      <c r="Q510" s="255" t="s">
        <v>2140</v>
      </c>
      <c r="R510" s="136" t="s">
        <v>42</v>
      </c>
    </row>
    <row r="511" spans="1:18" s="102" customFormat="1" ht="50.25" customHeight="1">
      <c r="A511" s="657" t="s">
        <v>803</v>
      </c>
      <c r="B511" s="657" t="s">
        <v>804</v>
      </c>
      <c r="C511" s="657" t="s">
        <v>2201</v>
      </c>
      <c r="D511" s="145" t="s">
        <v>2202</v>
      </c>
      <c r="E511" s="136" t="s">
        <v>806</v>
      </c>
      <c r="F511" s="485"/>
      <c r="G511" s="485"/>
      <c r="H511" s="485"/>
      <c r="I511" s="485"/>
      <c r="J511" s="485"/>
      <c r="K511" s="489"/>
      <c r="L511" s="136" t="s">
        <v>1027</v>
      </c>
      <c r="M511" s="485"/>
      <c r="N511" s="174" t="s">
        <v>809</v>
      </c>
      <c r="O511" s="136" t="s">
        <v>2179</v>
      </c>
      <c r="P511" s="136" t="s">
        <v>2179</v>
      </c>
      <c r="Q511" s="136" t="s">
        <v>2140</v>
      </c>
      <c r="R511" s="136" t="s">
        <v>42</v>
      </c>
    </row>
    <row r="512" spans="1:18" s="102" customFormat="1">
      <c r="A512" s="236" t="s">
        <v>3111</v>
      </c>
      <c r="B512" s="230"/>
      <c r="C512" s="230"/>
      <c r="D512" s="227"/>
      <c r="E512" s="434"/>
      <c r="F512" s="227"/>
      <c r="G512" s="227"/>
      <c r="H512" s="227"/>
      <c r="I512" s="227"/>
      <c r="J512" s="227"/>
      <c r="K512" s="227"/>
      <c r="L512" s="227"/>
      <c r="M512" s="227"/>
      <c r="N512" s="227"/>
      <c r="O512" s="227"/>
      <c r="P512" s="227"/>
      <c r="Q512" s="227"/>
      <c r="R512" s="229"/>
    </row>
    <row r="513" spans="1:18" s="8" customFormat="1" ht="49.5" customHeight="1">
      <c r="A513" s="196" t="s">
        <v>3115</v>
      </c>
      <c r="B513" s="65" t="s">
        <v>991</v>
      </c>
      <c r="C513" s="65" t="s">
        <v>3116</v>
      </c>
      <c r="D513" s="9" t="s">
        <v>1149</v>
      </c>
      <c r="E513" s="39" t="s">
        <v>146</v>
      </c>
      <c r="F513" s="20"/>
      <c r="G513" s="67"/>
      <c r="H513" s="49" t="s">
        <v>2138</v>
      </c>
      <c r="I513" s="49" t="s">
        <v>2138</v>
      </c>
      <c r="J513" s="49" t="s">
        <v>25</v>
      </c>
      <c r="K513" s="49" t="s">
        <v>1294</v>
      </c>
      <c r="L513" s="39" t="s">
        <v>1148</v>
      </c>
      <c r="M513" s="64" t="s">
        <v>5947</v>
      </c>
      <c r="N513" s="78"/>
      <c r="O513" s="39" t="s">
        <v>2140</v>
      </c>
      <c r="P513" s="108" t="s">
        <v>2140</v>
      </c>
      <c r="Q513" s="108" t="s">
        <v>2140</v>
      </c>
      <c r="R513" s="108" t="s">
        <v>13</v>
      </c>
    </row>
    <row r="514" spans="1:18" s="8" customFormat="1" ht="95.25" customHeight="1">
      <c r="A514" s="196" t="s">
        <v>968</v>
      </c>
      <c r="B514" s="65" t="s">
        <v>969</v>
      </c>
      <c r="C514" s="65" t="s">
        <v>1124</v>
      </c>
      <c r="D514" s="9" t="s">
        <v>2325</v>
      </c>
      <c r="E514" s="39" t="s">
        <v>146</v>
      </c>
      <c r="F514" s="20"/>
      <c r="G514" s="67"/>
      <c r="H514" s="49" t="s">
        <v>2138</v>
      </c>
      <c r="I514" s="49" t="s">
        <v>2138</v>
      </c>
      <c r="J514" s="49" t="s">
        <v>25</v>
      </c>
      <c r="K514" s="49" t="s">
        <v>1294</v>
      </c>
      <c r="L514" s="39" t="s">
        <v>1148</v>
      </c>
      <c r="M514" s="64" t="s">
        <v>5948</v>
      </c>
      <c r="N514" s="78"/>
      <c r="O514" s="108" t="s">
        <v>2140</v>
      </c>
      <c r="P514" s="108" t="s">
        <v>2140</v>
      </c>
      <c r="Q514" s="108" t="s">
        <v>2140</v>
      </c>
      <c r="R514" s="108" t="s">
        <v>42</v>
      </c>
    </row>
    <row r="515" spans="1:18" s="8" customFormat="1" ht="230.25" customHeight="1">
      <c r="A515" s="197" t="s">
        <v>3117</v>
      </c>
      <c r="B515" s="65" t="s">
        <v>3118</v>
      </c>
      <c r="C515" s="279" t="s">
        <v>3119</v>
      </c>
      <c r="D515" s="64" t="s">
        <v>3120</v>
      </c>
      <c r="E515" s="19" t="s">
        <v>158</v>
      </c>
      <c r="F515" s="9"/>
      <c r="G515" s="23"/>
      <c r="H515" s="49" t="s">
        <v>2138</v>
      </c>
      <c r="I515" s="49" t="s">
        <v>2138</v>
      </c>
      <c r="J515" s="49" t="s">
        <v>2148</v>
      </c>
      <c r="K515" s="58" t="s">
        <v>3121</v>
      </c>
      <c r="L515" s="39" t="s">
        <v>1148</v>
      </c>
      <c r="M515" s="64" t="s">
        <v>5949</v>
      </c>
      <c r="N515" s="78"/>
      <c r="O515" s="108" t="s">
        <v>2140</v>
      </c>
      <c r="P515" s="108" t="s">
        <v>2140</v>
      </c>
      <c r="Q515" s="108" t="s">
        <v>2140</v>
      </c>
      <c r="R515" s="108" t="s">
        <v>2556</v>
      </c>
    </row>
    <row r="516" spans="1:18" s="8" customFormat="1" ht="403.5" customHeight="1">
      <c r="A516" s="196" t="s">
        <v>3122</v>
      </c>
      <c r="B516" s="65" t="s">
        <v>3123</v>
      </c>
      <c r="C516" s="65" t="s">
        <v>3124</v>
      </c>
      <c r="D516" s="9" t="s">
        <v>3125</v>
      </c>
      <c r="E516" s="29" t="s">
        <v>2154</v>
      </c>
      <c r="F516" s="9"/>
      <c r="G516" s="69"/>
      <c r="H516" s="49" t="s">
        <v>2138</v>
      </c>
      <c r="I516" s="49" t="s">
        <v>2138</v>
      </c>
      <c r="J516" s="49" t="s">
        <v>25</v>
      </c>
      <c r="K516" s="58" t="s">
        <v>3126</v>
      </c>
      <c r="L516" s="39" t="s">
        <v>1148</v>
      </c>
      <c r="M516" s="64" t="s">
        <v>5950</v>
      </c>
      <c r="N516" s="78"/>
      <c r="O516" s="108" t="s">
        <v>2140</v>
      </c>
      <c r="P516" s="108" t="s">
        <v>2140</v>
      </c>
      <c r="Q516" s="108" t="s">
        <v>2140</v>
      </c>
      <c r="R516" s="108" t="s">
        <v>3127</v>
      </c>
    </row>
    <row r="517" spans="1:18" s="8" customFormat="1" ht="51">
      <c r="A517" s="196" t="s">
        <v>3128</v>
      </c>
      <c r="B517" s="65" t="s">
        <v>3129</v>
      </c>
      <c r="C517" s="65" t="s">
        <v>3130</v>
      </c>
      <c r="D517" s="9" t="s">
        <v>3131</v>
      </c>
      <c r="E517" s="29" t="s">
        <v>2974</v>
      </c>
      <c r="F517" s="9"/>
      <c r="G517" s="69"/>
      <c r="H517" s="49" t="s">
        <v>25</v>
      </c>
      <c r="I517" s="49" t="s">
        <v>2138</v>
      </c>
      <c r="J517" s="49" t="s">
        <v>25</v>
      </c>
      <c r="K517" s="58" t="s">
        <v>1294</v>
      </c>
      <c r="L517" s="39" t="s">
        <v>195</v>
      </c>
      <c r="M517" s="64" t="s">
        <v>5247</v>
      </c>
      <c r="N517" s="78"/>
      <c r="O517" s="108" t="s">
        <v>2140</v>
      </c>
      <c r="P517" s="108" t="s">
        <v>2140</v>
      </c>
      <c r="Q517" s="108" t="s">
        <v>2140</v>
      </c>
      <c r="R517" s="108" t="s">
        <v>32</v>
      </c>
    </row>
    <row r="518" spans="1:18" s="72" customFormat="1" ht="125.25" customHeight="1">
      <c r="A518" s="196" t="s">
        <v>141</v>
      </c>
      <c r="B518" s="509" t="s">
        <v>142</v>
      </c>
      <c r="C518" s="91" t="s">
        <v>3132</v>
      </c>
      <c r="D518" s="70" t="s">
        <v>3133</v>
      </c>
      <c r="E518" s="29" t="s">
        <v>146</v>
      </c>
      <c r="F518" s="70"/>
      <c r="G518" s="71"/>
      <c r="H518" s="68" t="s">
        <v>25</v>
      </c>
      <c r="I518" s="68" t="s">
        <v>2138</v>
      </c>
      <c r="J518" s="68" t="s">
        <v>25</v>
      </c>
      <c r="K518" s="58" t="s">
        <v>1294</v>
      </c>
      <c r="L518" s="39" t="s">
        <v>195</v>
      </c>
      <c r="M518" s="64" t="s">
        <v>382</v>
      </c>
      <c r="N518" s="78"/>
      <c r="O518" s="108" t="s">
        <v>2140</v>
      </c>
      <c r="P518" s="108" t="s">
        <v>2140</v>
      </c>
      <c r="Q518" s="108" t="s">
        <v>2140</v>
      </c>
      <c r="R518" s="108" t="s">
        <v>39</v>
      </c>
    </row>
    <row r="519" spans="1:18" s="8" customFormat="1" ht="12" customHeight="1">
      <c r="A519" s="999" t="s">
        <v>244</v>
      </c>
      <c r="B519" s="1002" t="s">
        <v>245</v>
      </c>
      <c r="C519" s="1002" t="s">
        <v>3134</v>
      </c>
      <c r="D519" s="921" t="s">
        <v>3135</v>
      </c>
      <c r="E519" s="927" t="s">
        <v>1213</v>
      </c>
      <c r="F519" s="44" t="s">
        <v>2339</v>
      </c>
      <c r="G519" s="58" t="s">
        <v>3136</v>
      </c>
      <c r="H519" s="996" t="s">
        <v>25</v>
      </c>
      <c r="I519" s="996" t="s">
        <v>2138</v>
      </c>
      <c r="J519" s="996" t="s">
        <v>2148</v>
      </c>
      <c r="K519" s="996" t="s">
        <v>1294</v>
      </c>
      <c r="L519" s="927" t="s">
        <v>195</v>
      </c>
      <c r="M519" s="921" t="s">
        <v>5951</v>
      </c>
      <c r="N519" s="945"/>
      <c r="O519" s="942" t="s">
        <v>2140</v>
      </c>
      <c r="P519" s="942" t="s">
        <v>2140</v>
      </c>
      <c r="Q519" s="942" t="s">
        <v>2140</v>
      </c>
      <c r="R519" s="942" t="s">
        <v>36</v>
      </c>
    </row>
    <row r="520" spans="1:18" s="8" customFormat="1" ht="12" customHeight="1">
      <c r="A520" s="1000" t="e">
        <v>#N/A</v>
      </c>
      <c r="B520" s="1003" t="e">
        <v>#N/A</v>
      </c>
      <c r="C520" s="1003" t="e">
        <v>#N/A</v>
      </c>
      <c r="D520" s="922" t="e">
        <v>#N/A</v>
      </c>
      <c r="E520" s="928" t="e">
        <v>#N/A</v>
      </c>
      <c r="F520" s="44" t="s">
        <v>2342</v>
      </c>
      <c r="G520" s="58" t="s">
        <v>3137</v>
      </c>
      <c r="H520" s="997" t="e">
        <v>#N/A</v>
      </c>
      <c r="I520" s="997" t="e">
        <v>#N/A</v>
      </c>
      <c r="J520" s="997" t="e">
        <v>#N/A</v>
      </c>
      <c r="K520" s="997" t="e">
        <v>#N/A</v>
      </c>
      <c r="L520" s="928" t="e">
        <v>#N/A</v>
      </c>
      <c r="M520" s="922" t="e">
        <v>#N/A</v>
      </c>
      <c r="N520" s="946"/>
      <c r="O520" s="944"/>
      <c r="P520" s="944"/>
      <c r="Q520" s="944"/>
      <c r="R520" s="944"/>
    </row>
    <row r="521" spans="1:18" s="8" customFormat="1" ht="12" customHeight="1">
      <c r="A521" s="1000" t="e">
        <v>#N/A</v>
      </c>
      <c r="B521" s="1003" t="e">
        <v>#N/A</v>
      </c>
      <c r="C521" s="1003" t="e">
        <v>#N/A</v>
      </c>
      <c r="D521" s="922" t="e">
        <v>#N/A</v>
      </c>
      <c r="E521" s="928" t="e">
        <v>#N/A</v>
      </c>
      <c r="F521" s="44" t="s">
        <v>2344</v>
      </c>
      <c r="G521" s="58" t="s">
        <v>3138</v>
      </c>
      <c r="H521" s="997" t="e">
        <v>#N/A</v>
      </c>
      <c r="I521" s="997" t="e">
        <v>#N/A</v>
      </c>
      <c r="J521" s="997" t="e">
        <v>#N/A</v>
      </c>
      <c r="K521" s="997" t="e">
        <v>#N/A</v>
      </c>
      <c r="L521" s="928" t="e">
        <v>#N/A</v>
      </c>
      <c r="M521" s="922" t="e">
        <v>#N/A</v>
      </c>
      <c r="N521" s="946"/>
      <c r="O521" s="944"/>
      <c r="P521" s="944"/>
      <c r="Q521" s="944"/>
      <c r="R521" s="944"/>
    </row>
    <row r="522" spans="1:18" s="8" customFormat="1" ht="12" customHeight="1">
      <c r="A522" s="1000" t="e">
        <v>#N/A</v>
      </c>
      <c r="B522" s="1003" t="e">
        <v>#N/A</v>
      </c>
      <c r="C522" s="1003" t="e">
        <v>#N/A</v>
      </c>
      <c r="D522" s="922" t="e">
        <v>#N/A</v>
      </c>
      <c r="E522" s="928" t="e">
        <v>#N/A</v>
      </c>
      <c r="F522" s="44" t="s">
        <v>2346</v>
      </c>
      <c r="G522" s="58" t="s">
        <v>3139</v>
      </c>
      <c r="H522" s="997" t="e">
        <v>#N/A</v>
      </c>
      <c r="I522" s="997" t="e">
        <v>#N/A</v>
      </c>
      <c r="J522" s="997" t="e">
        <v>#N/A</v>
      </c>
      <c r="K522" s="997" t="e">
        <v>#N/A</v>
      </c>
      <c r="L522" s="928" t="e">
        <v>#N/A</v>
      </c>
      <c r="M522" s="922" t="e">
        <v>#N/A</v>
      </c>
      <c r="N522" s="946"/>
      <c r="O522" s="944"/>
      <c r="P522" s="944"/>
      <c r="Q522" s="944"/>
      <c r="R522" s="944"/>
    </row>
    <row r="523" spans="1:18" s="8" customFormat="1" ht="23.25" customHeight="1">
      <c r="A523" s="1000" t="e">
        <v>#N/A</v>
      </c>
      <c r="B523" s="1003" t="e">
        <v>#N/A</v>
      </c>
      <c r="C523" s="1003" t="e">
        <v>#N/A</v>
      </c>
      <c r="D523" s="922" t="e">
        <v>#N/A</v>
      </c>
      <c r="E523" s="928" t="e">
        <v>#N/A</v>
      </c>
      <c r="F523" s="44" t="s">
        <v>2348</v>
      </c>
      <c r="G523" s="58" t="s">
        <v>3140</v>
      </c>
      <c r="H523" s="997" t="e">
        <v>#N/A</v>
      </c>
      <c r="I523" s="997" t="e">
        <v>#N/A</v>
      </c>
      <c r="J523" s="997" t="e">
        <v>#N/A</v>
      </c>
      <c r="K523" s="997" t="e">
        <v>#N/A</v>
      </c>
      <c r="L523" s="928" t="e">
        <v>#N/A</v>
      </c>
      <c r="M523" s="922" t="e">
        <v>#N/A</v>
      </c>
      <c r="N523" s="946"/>
      <c r="O523" s="944"/>
      <c r="P523" s="944"/>
      <c r="Q523" s="944"/>
      <c r="R523" s="944"/>
    </row>
    <row r="524" spans="1:18" s="8" customFormat="1" ht="11.25" customHeight="1">
      <c r="A524" s="1000" t="e">
        <v>#N/A</v>
      </c>
      <c r="B524" s="1003" t="e">
        <v>#N/A</v>
      </c>
      <c r="C524" s="1003" t="e">
        <v>#N/A</v>
      </c>
      <c r="D524" s="922" t="e">
        <v>#N/A</v>
      </c>
      <c r="E524" s="928" t="e">
        <v>#N/A</v>
      </c>
      <c r="F524" s="44" t="s">
        <v>2350</v>
      </c>
      <c r="G524" s="58" t="s">
        <v>3141</v>
      </c>
      <c r="H524" s="997" t="e">
        <v>#N/A</v>
      </c>
      <c r="I524" s="997" t="e">
        <v>#N/A</v>
      </c>
      <c r="J524" s="997" t="e">
        <v>#N/A</v>
      </c>
      <c r="K524" s="997" t="e">
        <v>#N/A</v>
      </c>
      <c r="L524" s="928" t="e">
        <v>#N/A</v>
      </c>
      <c r="M524" s="922" t="e">
        <v>#N/A</v>
      </c>
      <c r="N524" s="946"/>
      <c r="O524" s="944"/>
      <c r="P524" s="944"/>
      <c r="Q524" s="944"/>
      <c r="R524" s="944"/>
    </row>
    <row r="525" spans="1:18" s="8" customFormat="1" ht="23.25" customHeight="1">
      <c r="A525" s="1000" t="e">
        <v>#N/A</v>
      </c>
      <c r="B525" s="1003" t="e">
        <v>#N/A</v>
      </c>
      <c r="C525" s="1003" t="e">
        <v>#N/A</v>
      </c>
      <c r="D525" s="922" t="e">
        <v>#N/A</v>
      </c>
      <c r="E525" s="928" t="e">
        <v>#N/A</v>
      </c>
      <c r="F525" s="44" t="s">
        <v>2352</v>
      </c>
      <c r="G525" s="58" t="s">
        <v>3142</v>
      </c>
      <c r="H525" s="997" t="e">
        <v>#N/A</v>
      </c>
      <c r="I525" s="997" t="e">
        <v>#N/A</v>
      </c>
      <c r="J525" s="997" t="e">
        <v>#N/A</v>
      </c>
      <c r="K525" s="997" t="e">
        <v>#N/A</v>
      </c>
      <c r="L525" s="928" t="e">
        <v>#N/A</v>
      </c>
      <c r="M525" s="922" t="e">
        <v>#N/A</v>
      </c>
      <c r="N525" s="946"/>
      <c r="O525" s="944"/>
      <c r="P525" s="944"/>
      <c r="Q525" s="944"/>
      <c r="R525" s="944"/>
    </row>
    <row r="526" spans="1:18" s="8" customFormat="1" ht="12" customHeight="1">
      <c r="A526" s="1000" t="e">
        <v>#N/A</v>
      </c>
      <c r="B526" s="1003" t="e">
        <v>#N/A</v>
      </c>
      <c r="C526" s="1003" t="e">
        <v>#N/A</v>
      </c>
      <c r="D526" s="922" t="e">
        <v>#N/A</v>
      </c>
      <c r="E526" s="928" t="e">
        <v>#N/A</v>
      </c>
      <c r="F526" s="44" t="s">
        <v>2354</v>
      </c>
      <c r="G526" s="58" t="s">
        <v>3143</v>
      </c>
      <c r="H526" s="997" t="e">
        <v>#N/A</v>
      </c>
      <c r="I526" s="997" t="e">
        <v>#N/A</v>
      </c>
      <c r="J526" s="997" t="e">
        <v>#N/A</v>
      </c>
      <c r="K526" s="997" t="e">
        <v>#N/A</v>
      </c>
      <c r="L526" s="928" t="e">
        <v>#N/A</v>
      </c>
      <c r="M526" s="922" t="e">
        <v>#N/A</v>
      </c>
      <c r="N526" s="946"/>
      <c r="O526" s="944"/>
      <c r="P526" s="944"/>
      <c r="Q526" s="944"/>
      <c r="R526" s="944"/>
    </row>
    <row r="527" spans="1:18" s="8" customFormat="1" ht="12" customHeight="1">
      <c r="A527" s="1000" t="e">
        <v>#N/A</v>
      </c>
      <c r="B527" s="1003" t="e">
        <v>#N/A</v>
      </c>
      <c r="C527" s="1003" t="e">
        <v>#N/A</v>
      </c>
      <c r="D527" s="922" t="e">
        <v>#N/A</v>
      </c>
      <c r="E527" s="928" t="e">
        <v>#N/A</v>
      </c>
      <c r="F527" s="44" t="s">
        <v>3144</v>
      </c>
      <c r="G527" s="58" t="s">
        <v>3145</v>
      </c>
      <c r="H527" s="997" t="e">
        <v>#N/A</v>
      </c>
      <c r="I527" s="997" t="e">
        <v>#N/A</v>
      </c>
      <c r="J527" s="997" t="e">
        <v>#N/A</v>
      </c>
      <c r="K527" s="997" t="e">
        <v>#N/A</v>
      </c>
      <c r="L527" s="928" t="e">
        <v>#N/A</v>
      </c>
      <c r="M527" s="922" t="e">
        <v>#N/A</v>
      </c>
      <c r="N527" s="946"/>
      <c r="O527" s="944"/>
      <c r="P527" s="944"/>
      <c r="Q527" s="944"/>
      <c r="R527" s="944"/>
    </row>
    <row r="528" spans="1:18" s="8" customFormat="1" ht="12" customHeight="1">
      <c r="A528" s="1000" t="e">
        <v>#N/A</v>
      </c>
      <c r="B528" s="1003" t="e">
        <v>#N/A</v>
      </c>
      <c r="C528" s="1003" t="e">
        <v>#N/A</v>
      </c>
      <c r="D528" s="922" t="e">
        <v>#N/A</v>
      </c>
      <c r="E528" s="928" t="e">
        <v>#N/A</v>
      </c>
      <c r="F528" s="44" t="s">
        <v>3146</v>
      </c>
      <c r="G528" s="58" t="s">
        <v>3147</v>
      </c>
      <c r="H528" s="997" t="e">
        <v>#N/A</v>
      </c>
      <c r="I528" s="997" t="e">
        <v>#N/A</v>
      </c>
      <c r="J528" s="997" t="e">
        <v>#N/A</v>
      </c>
      <c r="K528" s="997" t="e">
        <v>#N/A</v>
      </c>
      <c r="L528" s="928" t="e">
        <v>#N/A</v>
      </c>
      <c r="M528" s="922" t="e">
        <v>#N/A</v>
      </c>
      <c r="N528" s="946"/>
      <c r="O528" s="944"/>
      <c r="P528" s="944"/>
      <c r="Q528" s="944"/>
      <c r="R528" s="944"/>
    </row>
    <row r="529" spans="1:18" s="8" customFormat="1" ht="12" customHeight="1">
      <c r="A529" s="1000" t="e">
        <v>#N/A</v>
      </c>
      <c r="B529" s="1003" t="e">
        <v>#N/A</v>
      </c>
      <c r="C529" s="1003" t="e">
        <v>#N/A</v>
      </c>
      <c r="D529" s="922" t="e">
        <v>#N/A</v>
      </c>
      <c r="E529" s="928" t="e">
        <v>#N/A</v>
      </c>
      <c r="F529" s="44" t="s">
        <v>3148</v>
      </c>
      <c r="G529" s="58" t="s">
        <v>3149</v>
      </c>
      <c r="H529" s="997" t="e">
        <v>#N/A</v>
      </c>
      <c r="I529" s="997" t="e">
        <v>#N/A</v>
      </c>
      <c r="J529" s="997" t="e">
        <v>#N/A</v>
      </c>
      <c r="K529" s="997" t="e">
        <v>#N/A</v>
      </c>
      <c r="L529" s="928" t="e">
        <v>#N/A</v>
      </c>
      <c r="M529" s="922" t="e">
        <v>#N/A</v>
      </c>
      <c r="N529" s="946"/>
      <c r="O529" s="944"/>
      <c r="P529" s="944"/>
      <c r="Q529" s="944"/>
      <c r="R529" s="944"/>
    </row>
    <row r="530" spans="1:18" s="8" customFormat="1" ht="12" customHeight="1">
      <c r="A530" s="1000" t="e">
        <v>#N/A</v>
      </c>
      <c r="B530" s="1003" t="e">
        <v>#N/A</v>
      </c>
      <c r="C530" s="1003" t="e">
        <v>#N/A</v>
      </c>
      <c r="D530" s="922" t="e">
        <v>#N/A</v>
      </c>
      <c r="E530" s="928" t="e">
        <v>#N/A</v>
      </c>
      <c r="F530" s="44" t="s">
        <v>3150</v>
      </c>
      <c r="G530" s="58" t="s">
        <v>2546</v>
      </c>
      <c r="H530" s="997" t="e">
        <v>#N/A</v>
      </c>
      <c r="I530" s="997" t="e">
        <v>#N/A</v>
      </c>
      <c r="J530" s="997" t="e">
        <v>#N/A</v>
      </c>
      <c r="K530" s="997" t="e">
        <v>#N/A</v>
      </c>
      <c r="L530" s="928" t="e">
        <v>#N/A</v>
      </c>
      <c r="M530" s="922" t="e">
        <v>#N/A</v>
      </c>
      <c r="N530" s="946"/>
      <c r="O530" s="944"/>
      <c r="P530" s="944"/>
      <c r="Q530" s="944"/>
      <c r="R530" s="944"/>
    </row>
    <row r="531" spans="1:18" s="8" customFormat="1" ht="12" customHeight="1">
      <c r="A531" s="1000" t="e">
        <v>#N/A</v>
      </c>
      <c r="B531" s="1003" t="e">
        <v>#N/A</v>
      </c>
      <c r="C531" s="1003" t="e">
        <v>#N/A</v>
      </c>
      <c r="D531" s="922" t="e">
        <v>#N/A</v>
      </c>
      <c r="E531" s="928" t="e">
        <v>#N/A</v>
      </c>
      <c r="F531" s="44" t="s">
        <v>3151</v>
      </c>
      <c r="G531" s="58" t="s">
        <v>2547</v>
      </c>
      <c r="H531" s="997" t="e">
        <v>#N/A</v>
      </c>
      <c r="I531" s="997" t="e">
        <v>#N/A</v>
      </c>
      <c r="J531" s="997" t="e">
        <v>#N/A</v>
      </c>
      <c r="K531" s="997" t="e">
        <v>#N/A</v>
      </c>
      <c r="L531" s="928" t="e">
        <v>#N/A</v>
      </c>
      <c r="M531" s="922" t="e">
        <v>#N/A</v>
      </c>
      <c r="N531" s="946"/>
      <c r="O531" s="944"/>
      <c r="P531" s="944"/>
      <c r="Q531" s="944"/>
      <c r="R531" s="944"/>
    </row>
    <row r="532" spans="1:18" s="8" customFormat="1" ht="11.25" customHeight="1">
      <c r="A532" s="1000" t="e">
        <v>#N/A</v>
      </c>
      <c r="B532" s="1003" t="e">
        <v>#N/A</v>
      </c>
      <c r="C532" s="1003" t="e">
        <v>#N/A</v>
      </c>
      <c r="D532" s="922" t="e">
        <v>#N/A</v>
      </c>
      <c r="E532" s="928" t="e">
        <v>#N/A</v>
      </c>
      <c r="F532" s="44" t="s">
        <v>3152</v>
      </c>
      <c r="G532" s="58" t="s">
        <v>3153</v>
      </c>
      <c r="H532" s="997" t="e">
        <v>#N/A</v>
      </c>
      <c r="I532" s="997" t="e">
        <v>#N/A</v>
      </c>
      <c r="J532" s="997" t="e">
        <v>#N/A</v>
      </c>
      <c r="K532" s="997" t="e">
        <v>#N/A</v>
      </c>
      <c r="L532" s="928" t="e">
        <v>#N/A</v>
      </c>
      <c r="M532" s="922" t="e">
        <v>#N/A</v>
      </c>
      <c r="N532" s="946"/>
      <c r="O532" s="944"/>
      <c r="P532" s="944"/>
      <c r="Q532" s="944"/>
      <c r="R532" s="944"/>
    </row>
    <row r="533" spans="1:18" s="8" customFormat="1" ht="13.35" customHeight="1">
      <c r="A533" s="1000" t="e">
        <v>#N/A</v>
      </c>
      <c r="B533" s="1003" t="e">
        <v>#N/A</v>
      </c>
      <c r="C533" s="1003" t="e">
        <v>#N/A</v>
      </c>
      <c r="D533" s="922" t="e">
        <v>#N/A</v>
      </c>
      <c r="E533" s="928" t="e">
        <v>#N/A</v>
      </c>
      <c r="F533" s="44" t="s">
        <v>3154</v>
      </c>
      <c r="G533" s="58" t="s">
        <v>3155</v>
      </c>
      <c r="H533" s="997" t="e">
        <v>#N/A</v>
      </c>
      <c r="I533" s="997" t="e">
        <v>#N/A</v>
      </c>
      <c r="J533" s="997" t="e">
        <v>#N/A</v>
      </c>
      <c r="K533" s="997" t="e">
        <v>#N/A</v>
      </c>
      <c r="L533" s="928" t="e">
        <v>#N/A</v>
      </c>
      <c r="M533" s="922" t="e">
        <v>#N/A</v>
      </c>
      <c r="N533" s="946"/>
      <c r="O533" s="944"/>
      <c r="P533" s="944"/>
      <c r="Q533" s="944"/>
      <c r="R533" s="944"/>
    </row>
    <row r="534" spans="1:18" s="8" customFormat="1" ht="12" customHeight="1">
      <c r="A534" s="1000" t="e">
        <v>#N/A</v>
      </c>
      <c r="B534" s="1003" t="e">
        <v>#N/A</v>
      </c>
      <c r="C534" s="1003" t="e">
        <v>#N/A</v>
      </c>
      <c r="D534" s="922" t="e">
        <v>#N/A</v>
      </c>
      <c r="E534" s="928" t="e">
        <v>#N/A</v>
      </c>
      <c r="F534" s="44" t="s">
        <v>3156</v>
      </c>
      <c r="G534" s="58" t="s">
        <v>3157</v>
      </c>
      <c r="H534" s="997" t="e">
        <v>#N/A</v>
      </c>
      <c r="I534" s="997" t="e">
        <v>#N/A</v>
      </c>
      <c r="J534" s="997" t="e">
        <v>#N/A</v>
      </c>
      <c r="K534" s="997" t="e">
        <v>#N/A</v>
      </c>
      <c r="L534" s="928" t="e">
        <v>#N/A</v>
      </c>
      <c r="M534" s="922" t="e">
        <v>#N/A</v>
      </c>
      <c r="N534" s="946"/>
      <c r="O534" s="944"/>
      <c r="P534" s="944"/>
      <c r="Q534" s="944"/>
      <c r="R534" s="944"/>
    </row>
    <row r="535" spans="1:18" s="8" customFormat="1" ht="12" customHeight="1">
      <c r="A535" s="1000" t="e">
        <v>#N/A</v>
      </c>
      <c r="B535" s="1003" t="e">
        <v>#N/A</v>
      </c>
      <c r="C535" s="1003" t="e">
        <v>#N/A</v>
      </c>
      <c r="D535" s="922" t="e">
        <v>#N/A</v>
      </c>
      <c r="E535" s="928" t="e">
        <v>#N/A</v>
      </c>
      <c r="F535" s="44" t="s">
        <v>3158</v>
      </c>
      <c r="G535" s="58" t="s">
        <v>3159</v>
      </c>
      <c r="H535" s="997" t="e">
        <v>#N/A</v>
      </c>
      <c r="I535" s="997" t="e">
        <v>#N/A</v>
      </c>
      <c r="J535" s="997" t="e">
        <v>#N/A</v>
      </c>
      <c r="K535" s="997" t="e">
        <v>#N/A</v>
      </c>
      <c r="L535" s="928" t="e">
        <v>#N/A</v>
      </c>
      <c r="M535" s="922" t="e">
        <v>#N/A</v>
      </c>
      <c r="N535" s="946"/>
      <c r="O535" s="944"/>
      <c r="P535" s="944"/>
      <c r="Q535" s="944"/>
      <c r="R535" s="944"/>
    </row>
    <row r="536" spans="1:18" s="8" customFormat="1" ht="12" customHeight="1">
      <c r="A536" s="1000" t="e">
        <v>#N/A</v>
      </c>
      <c r="B536" s="1003" t="e">
        <v>#N/A</v>
      </c>
      <c r="C536" s="1003" t="e">
        <v>#N/A</v>
      </c>
      <c r="D536" s="922" t="e">
        <v>#N/A</v>
      </c>
      <c r="E536" s="928" t="e">
        <v>#N/A</v>
      </c>
      <c r="F536" s="44" t="s">
        <v>3160</v>
      </c>
      <c r="G536" s="58" t="s">
        <v>3161</v>
      </c>
      <c r="H536" s="997" t="e">
        <v>#N/A</v>
      </c>
      <c r="I536" s="997" t="e">
        <v>#N/A</v>
      </c>
      <c r="J536" s="997" t="e">
        <v>#N/A</v>
      </c>
      <c r="K536" s="997" t="e">
        <v>#N/A</v>
      </c>
      <c r="L536" s="928" t="e">
        <v>#N/A</v>
      </c>
      <c r="M536" s="922" t="e">
        <v>#N/A</v>
      </c>
      <c r="N536" s="946"/>
      <c r="O536" s="944"/>
      <c r="P536" s="944"/>
      <c r="Q536" s="944"/>
      <c r="R536" s="944"/>
    </row>
    <row r="537" spans="1:18" s="8" customFormat="1" ht="12" customHeight="1">
      <c r="A537" s="1000" t="e">
        <v>#N/A</v>
      </c>
      <c r="B537" s="1003" t="e">
        <v>#N/A</v>
      </c>
      <c r="C537" s="1003" t="e">
        <v>#N/A</v>
      </c>
      <c r="D537" s="922" t="e">
        <v>#N/A</v>
      </c>
      <c r="E537" s="928" t="e">
        <v>#N/A</v>
      </c>
      <c r="F537" s="44" t="s">
        <v>3162</v>
      </c>
      <c r="G537" s="58" t="s">
        <v>3163</v>
      </c>
      <c r="H537" s="997" t="e">
        <v>#N/A</v>
      </c>
      <c r="I537" s="997" t="e">
        <v>#N/A</v>
      </c>
      <c r="J537" s="997" t="e">
        <v>#N/A</v>
      </c>
      <c r="K537" s="997" t="e">
        <v>#N/A</v>
      </c>
      <c r="L537" s="928" t="e">
        <v>#N/A</v>
      </c>
      <c r="M537" s="922" t="e">
        <v>#N/A</v>
      </c>
      <c r="N537" s="946"/>
      <c r="O537" s="944"/>
      <c r="P537" s="944"/>
      <c r="Q537" s="944"/>
      <c r="R537" s="944"/>
    </row>
    <row r="538" spans="1:18" s="8" customFormat="1" ht="12" customHeight="1">
      <c r="A538" s="1000" t="e">
        <v>#N/A</v>
      </c>
      <c r="B538" s="1003" t="e">
        <v>#N/A</v>
      </c>
      <c r="C538" s="1003" t="e">
        <v>#N/A</v>
      </c>
      <c r="D538" s="922" t="e">
        <v>#N/A</v>
      </c>
      <c r="E538" s="928" t="e">
        <v>#N/A</v>
      </c>
      <c r="F538" s="44" t="s">
        <v>3164</v>
      </c>
      <c r="G538" s="58" t="s">
        <v>3165</v>
      </c>
      <c r="H538" s="997" t="e">
        <v>#N/A</v>
      </c>
      <c r="I538" s="997" t="e">
        <v>#N/A</v>
      </c>
      <c r="J538" s="997" t="e">
        <v>#N/A</v>
      </c>
      <c r="K538" s="997" t="e">
        <v>#N/A</v>
      </c>
      <c r="L538" s="928" t="e">
        <v>#N/A</v>
      </c>
      <c r="M538" s="922" t="e">
        <v>#N/A</v>
      </c>
      <c r="N538" s="946"/>
      <c r="O538" s="944"/>
      <c r="P538" s="944"/>
      <c r="Q538" s="944"/>
      <c r="R538" s="944"/>
    </row>
    <row r="539" spans="1:18" s="8" customFormat="1" ht="12" customHeight="1">
      <c r="A539" s="1000" t="e">
        <v>#N/A</v>
      </c>
      <c r="B539" s="1003" t="e">
        <v>#N/A</v>
      </c>
      <c r="C539" s="1003" t="e">
        <v>#N/A</v>
      </c>
      <c r="D539" s="922" t="e">
        <v>#N/A</v>
      </c>
      <c r="E539" s="928" t="e">
        <v>#N/A</v>
      </c>
      <c r="F539" s="44" t="s">
        <v>3166</v>
      </c>
      <c r="G539" s="58" t="s">
        <v>3167</v>
      </c>
      <c r="H539" s="997" t="e">
        <v>#N/A</v>
      </c>
      <c r="I539" s="997" t="e">
        <v>#N/A</v>
      </c>
      <c r="J539" s="997" t="e">
        <v>#N/A</v>
      </c>
      <c r="K539" s="997" t="e">
        <v>#N/A</v>
      </c>
      <c r="L539" s="928" t="e">
        <v>#N/A</v>
      </c>
      <c r="M539" s="922" t="e">
        <v>#N/A</v>
      </c>
      <c r="N539" s="946"/>
      <c r="O539" s="944"/>
      <c r="P539" s="944"/>
      <c r="Q539" s="944"/>
      <c r="R539" s="944"/>
    </row>
    <row r="540" spans="1:18" s="8" customFormat="1" ht="12" customHeight="1">
      <c r="A540" s="1000" t="e">
        <v>#N/A</v>
      </c>
      <c r="B540" s="1003" t="e">
        <v>#N/A</v>
      </c>
      <c r="C540" s="1003" t="e">
        <v>#N/A</v>
      </c>
      <c r="D540" s="922" t="e">
        <v>#N/A</v>
      </c>
      <c r="E540" s="928" t="e">
        <v>#N/A</v>
      </c>
      <c r="F540" s="44" t="s">
        <v>3168</v>
      </c>
      <c r="G540" s="58" t="s">
        <v>3169</v>
      </c>
      <c r="H540" s="997" t="e">
        <v>#N/A</v>
      </c>
      <c r="I540" s="997" t="e">
        <v>#N/A</v>
      </c>
      <c r="J540" s="997" t="e">
        <v>#N/A</v>
      </c>
      <c r="K540" s="997" t="e">
        <v>#N/A</v>
      </c>
      <c r="L540" s="928" t="e">
        <v>#N/A</v>
      </c>
      <c r="M540" s="922" t="e">
        <v>#N/A</v>
      </c>
      <c r="N540" s="946"/>
      <c r="O540" s="944"/>
      <c r="P540" s="944"/>
      <c r="Q540" s="944"/>
      <c r="R540" s="944"/>
    </row>
    <row r="541" spans="1:18" s="8" customFormat="1" ht="12.75" customHeight="1">
      <c r="A541" s="1000" t="e">
        <v>#N/A</v>
      </c>
      <c r="B541" s="1003" t="e">
        <v>#N/A</v>
      </c>
      <c r="C541" s="1003" t="e">
        <v>#N/A</v>
      </c>
      <c r="D541" s="922" t="e">
        <v>#N/A</v>
      </c>
      <c r="E541" s="928" t="e">
        <v>#N/A</v>
      </c>
      <c r="F541" s="44" t="s">
        <v>3170</v>
      </c>
      <c r="G541" s="58" t="s">
        <v>3171</v>
      </c>
      <c r="H541" s="997" t="e">
        <v>#N/A</v>
      </c>
      <c r="I541" s="997" t="e">
        <v>#N/A</v>
      </c>
      <c r="J541" s="997" t="e">
        <v>#N/A</v>
      </c>
      <c r="K541" s="997" t="e">
        <v>#N/A</v>
      </c>
      <c r="L541" s="928" t="e">
        <v>#N/A</v>
      </c>
      <c r="M541" s="922" t="e">
        <v>#N/A</v>
      </c>
      <c r="N541" s="946"/>
      <c r="O541" s="944"/>
      <c r="P541" s="944"/>
      <c r="Q541" s="944"/>
      <c r="R541" s="944"/>
    </row>
    <row r="542" spans="1:18" s="8" customFormat="1" ht="12.75" customHeight="1">
      <c r="A542" s="1000"/>
      <c r="B542" s="1003"/>
      <c r="C542" s="1003"/>
      <c r="D542" s="922"/>
      <c r="E542" s="928"/>
      <c r="F542" s="44" t="s">
        <v>3172</v>
      </c>
      <c r="G542" s="58" t="s">
        <v>3173</v>
      </c>
      <c r="H542" s="997"/>
      <c r="I542" s="997"/>
      <c r="J542" s="997"/>
      <c r="K542" s="997"/>
      <c r="L542" s="928"/>
      <c r="M542" s="922"/>
      <c r="N542" s="946"/>
      <c r="O542" s="944"/>
      <c r="P542" s="944"/>
      <c r="Q542" s="944"/>
      <c r="R542" s="944"/>
    </row>
    <row r="543" spans="1:18" s="8" customFormat="1" ht="12.75" customHeight="1">
      <c r="A543" s="1001" t="e">
        <v>#N/A</v>
      </c>
      <c r="B543" s="828" t="e">
        <v>#N/A</v>
      </c>
      <c r="C543" s="828" t="e">
        <v>#N/A</v>
      </c>
      <c r="D543" s="922" t="e">
        <v>#N/A</v>
      </c>
      <c r="E543" s="928" t="e">
        <v>#N/A</v>
      </c>
      <c r="F543" s="44" t="s">
        <v>2406</v>
      </c>
      <c r="G543" s="58" t="s">
        <v>3174</v>
      </c>
      <c r="H543" s="998" t="e">
        <v>#N/A</v>
      </c>
      <c r="I543" s="997" t="e">
        <v>#N/A</v>
      </c>
      <c r="J543" s="997" t="e">
        <v>#N/A</v>
      </c>
      <c r="K543" s="997" t="e">
        <v>#N/A</v>
      </c>
      <c r="L543" s="929" t="e">
        <v>#N/A</v>
      </c>
      <c r="M543" s="923" t="e">
        <v>#N/A</v>
      </c>
      <c r="N543" s="947"/>
      <c r="O543" s="943"/>
      <c r="P543" s="943"/>
      <c r="Q543" s="943"/>
      <c r="R543" s="943"/>
    </row>
    <row r="544" spans="1:18" s="8" customFormat="1" ht="81.75" customHeight="1">
      <c r="A544" s="196" t="s">
        <v>132</v>
      </c>
      <c r="B544" s="187" t="s">
        <v>134</v>
      </c>
      <c r="C544" s="187" t="s">
        <v>3175</v>
      </c>
      <c r="D544" s="9" t="s">
        <v>3176</v>
      </c>
      <c r="E544" s="19" t="s">
        <v>138</v>
      </c>
      <c r="F544" s="9"/>
      <c r="G544" s="23"/>
      <c r="H544" s="39" t="s">
        <v>25</v>
      </c>
      <c r="I544" s="39" t="s">
        <v>2138</v>
      </c>
      <c r="J544" s="39" t="s">
        <v>2148</v>
      </c>
      <c r="K544" s="64" t="s">
        <v>3177</v>
      </c>
      <c r="L544" s="39" t="s">
        <v>195</v>
      </c>
      <c r="M544" s="64" t="s">
        <v>5952</v>
      </c>
      <c r="N544" s="118"/>
      <c r="O544" s="19" t="s">
        <v>2140</v>
      </c>
      <c r="P544" s="47" t="s">
        <v>2140</v>
      </c>
      <c r="Q544" s="47" t="s">
        <v>2140</v>
      </c>
      <c r="R544" s="108" t="s">
        <v>39</v>
      </c>
    </row>
    <row r="545" spans="1:18" s="8" customFormat="1" ht="11.25" customHeight="1">
      <c r="A545" s="1047" t="s">
        <v>222</v>
      </c>
      <c r="B545" s="1049" t="s">
        <v>223</v>
      </c>
      <c r="C545" s="1049" t="s">
        <v>3178</v>
      </c>
      <c r="D545" s="1051" t="s">
        <v>228</v>
      </c>
      <c r="E545" s="1053" t="s">
        <v>2429</v>
      </c>
      <c r="F545" s="49" t="s">
        <v>3179</v>
      </c>
      <c r="G545" s="58" t="s">
        <v>3180</v>
      </c>
      <c r="H545" s="1053" t="s">
        <v>25</v>
      </c>
      <c r="I545" s="1053" t="s">
        <v>2138</v>
      </c>
      <c r="J545" s="1053" t="s">
        <v>2148</v>
      </c>
      <c r="K545" s="1053" t="s">
        <v>1294</v>
      </c>
      <c r="L545" s="927" t="s">
        <v>195</v>
      </c>
      <c r="M545" s="921" t="s">
        <v>5953</v>
      </c>
      <c r="N545" s="1063"/>
      <c r="O545" s="1063" t="s">
        <v>2140</v>
      </c>
      <c r="P545" s="1062" t="s">
        <v>2140</v>
      </c>
      <c r="Q545" s="1062" t="s">
        <v>2140</v>
      </c>
      <c r="R545" s="1062" t="s">
        <v>39</v>
      </c>
    </row>
    <row r="546" spans="1:18" s="8" customFormat="1" ht="12" customHeight="1">
      <c r="A546" s="1048" t="e">
        <v>#N/A</v>
      </c>
      <c r="B546" s="1050" t="e">
        <v>#N/A</v>
      </c>
      <c r="C546" s="1050" t="e">
        <v>#N/A</v>
      </c>
      <c r="D546" s="1052" t="e">
        <v>#N/A</v>
      </c>
      <c r="E546" s="1054" t="e">
        <v>#N/A</v>
      </c>
      <c r="F546" s="49" t="s">
        <v>3181</v>
      </c>
      <c r="G546" s="58" t="s">
        <v>3182</v>
      </c>
      <c r="H546" s="1054" t="e">
        <v>#N/A</v>
      </c>
      <c r="I546" s="1054" t="e">
        <v>#N/A</v>
      </c>
      <c r="J546" s="1054" t="e">
        <v>#N/A</v>
      </c>
      <c r="K546" s="1054" t="e">
        <v>#N/A</v>
      </c>
      <c r="L546" s="928" t="e">
        <v>#N/A</v>
      </c>
      <c r="M546" s="922" t="e">
        <v>#N/A</v>
      </c>
      <c r="N546" s="1063"/>
      <c r="O546" s="1063"/>
      <c r="P546" s="1062"/>
      <c r="Q546" s="1062"/>
      <c r="R546" s="1062"/>
    </row>
    <row r="547" spans="1:18" s="8" customFormat="1" ht="12" customHeight="1">
      <c r="A547" s="1048" t="e">
        <v>#N/A</v>
      </c>
      <c r="B547" s="1050" t="e">
        <v>#N/A</v>
      </c>
      <c r="C547" s="1050" t="e">
        <v>#N/A</v>
      </c>
      <c r="D547" s="1052" t="e">
        <v>#N/A</v>
      </c>
      <c r="E547" s="1054" t="e">
        <v>#N/A</v>
      </c>
      <c r="F547" s="49" t="s">
        <v>3183</v>
      </c>
      <c r="G547" s="58" t="s">
        <v>3184</v>
      </c>
      <c r="H547" s="1054" t="e">
        <v>#N/A</v>
      </c>
      <c r="I547" s="1054" t="e">
        <v>#N/A</v>
      </c>
      <c r="J547" s="1054" t="e">
        <v>#N/A</v>
      </c>
      <c r="K547" s="1054" t="e">
        <v>#N/A</v>
      </c>
      <c r="L547" s="928" t="e">
        <v>#N/A</v>
      </c>
      <c r="M547" s="922" t="e">
        <v>#N/A</v>
      </c>
      <c r="N547" s="1063"/>
      <c r="O547" s="1063"/>
      <c r="P547" s="1062"/>
      <c r="Q547" s="1062"/>
      <c r="R547" s="1062"/>
    </row>
    <row r="548" spans="1:18" s="8" customFormat="1" ht="12" customHeight="1">
      <c r="A548" s="1048" t="e">
        <v>#N/A</v>
      </c>
      <c r="B548" s="1050" t="e">
        <v>#N/A</v>
      </c>
      <c r="C548" s="1050" t="e">
        <v>#N/A</v>
      </c>
      <c r="D548" s="1052" t="e">
        <v>#N/A</v>
      </c>
      <c r="E548" s="1054" t="e">
        <v>#N/A</v>
      </c>
      <c r="F548" s="49" t="s">
        <v>3185</v>
      </c>
      <c r="G548" s="58" t="s">
        <v>3186</v>
      </c>
      <c r="H548" s="1054" t="e">
        <v>#N/A</v>
      </c>
      <c r="I548" s="1054" t="e">
        <v>#N/A</v>
      </c>
      <c r="J548" s="1054" t="e">
        <v>#N/A</v>
      </c>
      <c r="K548" s="1054" t="e">
        <v>#N/A</v>
      </c>
      <c r="L548" s="928" t="e">
        <v>#N/A</v>
      </c>
      <c r="M548" s="922" t="e">
        <v>#N/A</v>
      </c>
      <c r="N548" s="1063"/>
      <c r="O548" s="1063"/>
      <c r="P548" s="1062"/>
      <c r="Q548" s="1062"/>
      <c r="R548" s="1062"/>
    </row>
    <row r="549" spans="1:18" s="8" customFormat="1" ht="12" customHeight="1">
      <c r="A549" s="1048" t="e">
        <v>#N/A</v>
      </c>
      <c r="B549" s="1050" t="e">
        <v>#N/A</v>
      </c>
      <c r="C549" s="1050" t="e">
        <v>#N/A</v>
      </c>
      <c r="D549" s="1052" t="e">
        <v>#N/A</v>
      </c>
      <c r="E549" s="1054" t="e">
        <v>#N/A</v>
      </c>
      <c r="F549" s="49" t="s">
        <v>3187</v>
      </c>
      <c r="G549" s="58" t="s">
        <v>3188</v>
      </c>
      <c r="H549" s="1054" t="e">
        <v>#N/A</v>
      </c>
      <c r="I549" s="1054" t="e">
        <v>#N/A</v>
      </c>
      <c r="J549" s="1054" t="e">
        <v>#N/A</v>
      </c>
      <c r="K549" s="1054" t="e">
        <v>#N/A</v>
      </c>
      <c r="L549" s="928" t="e">
        <v>#N/A</v>
      </c>
      <c r="M549" s="922" t="e">
        <v>#N/A</v>
      </c>
      <c r="N549" s="1063"/>
      <c r="O549" s="1063"/>
      <c r="P549" s="1062"/>
      <c r="Q549" s="1062"/>
      <c r="R549" s="1062"/>
    </row>
    <row r="550" spans="1:18" s="8" customFormat="1" ht="12" customHeight="1">
      <c r="A550" s="1048" t="e">
        <v>#N/A</v>
      </c>
      <c r="B550" s="1050" t="e">
        <v>#N/A</v>
      </c>
      <c r="C550" s="1050" t="e">
        <v>#N/A</v>
      </c>
      <c r="D550" s="1052" t="e">
        <v>#N/A</v>
      </c>
      <c r="E550" s="1054" t="e">
        <v>#N/A</v>
      </c>
      <c r="F550" s="49" t="s">
        <v>3189</v>
      </c>
      <c r="G550" s="58" t="s">
        <v>3190</v>
      </c>
      <c r="H550" s="1054" t="e">
        <v>#N/A</v>
      </c>
      <c r="I550" s="1054" t="e">
        <v>#N/A</v>
      </c>
      <c r="J550" s="1054" t="e">
        <v>#N/A</v>
      </c>
      <c r="K550" s="1054" t="e">
        <v>#N/A</v>
      </c>
      <c r="L550" s="928" t="e">
        <v>#N/A</v>
      </c>
      <c r="M550" s="922" t="e">
        <v>#N/A</v>
      </c>
      <c r="N550" s="1063"/>
      <c r="O550" s="1063"/>
      <c r="P550" s="1062"/>
      <c r="Q550" s="1062"/>
      <c r="R550" s="1062"/>
    </row>
    <row r="551" spans="1:18" s="8" customFormat="1" ht="12" customHeight="1">
      <c r="A551" s="1048" t="e">
        <v>#N/A</v>
      </c>
      <c r="B551" s="1050" t="e">
        <v>#N/A</v>
      </c>
      <c r="C551" s="1050" t="e">
        <v>#N/A</v>
      </c>
      <c r="D551" s="1052" t="e">
        <v>#N/A</v>
      </c>
      <c r="E551" s="1054" t="e">
        <v>#N/A</v>
      </c>
      <c r="F551" s="49" t="s">
        <v>3191</v>
      </c>
      <c r="G551" s="58" t="s">
        <v>3192</v>
      </c>
      <c r="H551" s="1054" t="e">
        <v>#N/A</v>
      </c>
      <c r="I551" s="1054" t="e">
        <v>#N/A</v>
      </c>
      <c r="J551" s="1054" t="e">
        <v>#N/A</v>
      </c>
      <c r="K551" s="1054" t="e">
        <v>#N/A</v>
      </c>
      <c r="L551" s="928" t="e">
        <v>#N/A</v>
      </c>
      <c r="M551" s="922" t="e">
        <v>#N/A</v>
      </c>
      <c r="N551" s="1063"/>
      <c r="O551" s="1063"/>
      <c r="P551" s="1062"/>
      <c r="Q551" s="1062"/>
      <c r="R551" s="1062"/>
    </row>
    <row r="552" spans="1:18" s="8" customFormat="1" ht="12" customHeight="1">
      <c r="A552" s="1048" t="e">
        <v>#N/A</v>
      </c>
      <c r="B552" s="1050" t="e">
        <v>#N/A</v>
      </c>
      <c r="C552" s="1050" t="e">
        <v>#N/A</v>
      </c>
      <c r="D552" s="1052" t="e">
        <v>#N/A</v>
      </c>
      <c r="E552" s="1054" t="e">
        <v>#N/A</v>
      </c>
      <c r="F552" s="49" t="s">
        <v>3193</v>
      </c>
      <c r="G552" s="58" t="s">
        <v>3194</v>
      </c>
      <c r="H552" s="1054" t="e">
        <v>#N/A</v>
      </c>
      <c r="I552" s="1054" t="e">
        <v>#N/A</v>
      </c>
      <c r="J552" s="1054" t="e">
        <v>#N/A</v>
      </c>
      <c r="K552" s="1054" t="e">
        <v>#N/A</v>
      </c>
      <c r="L552" s="928" t="e">
        <v>#N/A</v>
      </c>
      <c r="M552" s="922" t="e">
        <v>#N/A</v>
      </c>
      <c r="N552" s="1063"/>
      <c r="O552" s="1063"/>
      <c r="P552" s="1062"/>
      <c r="Q552" s="1062"/>
      <c r="R552" s="1062"/>
    </row>
    <row r="553" spans="1:18" s="8" customFormat="1" ht="12" customHeight="1">
      <c r="A553" s="1048" t="e">
        <v>#N/A</v>
      </c>
      <c r="B553" s="1050" t="e">
        <v>#N/A</v>
      </c>
      <c r="C553" s="1050" t="e">
        <v>#N/A</v>
      </c>
      <c r="D553" s="1052" t="e">
        <v>#N/A</v>
      </c>
      <c r="E553" s="1054" t="e">
        <v>#N/A</v>
      </c>
      <c r="F553" s="49" t="s">
        <v>3195</v>
      </c>
      <c r="G553" s="58" t="s">
        <v>3196</v>
      </c>
      <c r="H553" s="1054" t="e">
        <v>#N/A</v>
      </c>
      <c r="I553" s="1054" t="e">
        <v>#N/A</v>
      </c>
      <c r="J553" s="1054" t="e">
        <v>#N/A</v>
      </c>
      <c r="K553" s="1054" t="e">
        <v>#N/A</v>
      </c>
      <c r="L553" s="928" t="e">
        <v>#N/A</v>
      </c>
      <c r="M553" s="922" t="e">
        <v>#N/A</v>
      </c>
      <c r="N553" s="1063"/>
      <c r="O553" s="1063"/>
      <c r="P553" s="1062"/>
      <c r="Q553" s="1062"/>
      <c r="R553" s="1062"/>
    </row>
    <row r="554" spans="1:18" s="8" customFormat="1" ht="11.25" customHeight="1">
      <c r="A554" s="1048" t="e">
        <v>#N/A</v>
      </c>
      <c r="B554" s="1050" t="e">
        <v>#N/A</v>
      </c>
      <c r="C554" s="1050" t="e">
        <v>#N/A</v>
      </c>
      <c r="D554" s="1052" t="e">
        <v>#N/A</v>
      </c>
      <c r="E554" s="1054" t="e">
        <v>#N/A</v>
      </c>
      <c r="F554" s="49" t="s">
        <v>3197</v>
      </c>
      <c r="G554" s="58" t="s">
        <v>3198</v>
      </c>
      <c r="H554" s="1054" t="e">
        <v>#N/A</v>
      </c>
      <c r="I554" s="1054" t="e">
        <v>#N/A</v>
      </c>
      <c r="J554" s="1054" t="e">
        <v>#N/A</v>
      </c>
      <c r="K554" s="1054" t="e">
        <v>#N/A</v>
      </c>
      <c r="L554" s="928" t="e">
        <v>#N/A</v>
      </c>
      <c r="M554" s="922" t="e">
        <v>#N/A</v>
      </c>
      <c r="N554" s="1063"/>
      <c r="O554" s="1063"/>
      <c r="P554" s="1062"/>
      <c r="Q554" s="1062"/>
      <c r="R554" s="1062"/>
    </row>
    <row r="555" spans="1:18" s="8" customFormat="1" ht="12" customHeight="1">
      <c r="A555" s="1048" t="e">
        <v>#N/A</v>
      </c>
      <c r="B555" s="1050" t="e">
        <v>#N/A</v>
      </c>
      <c r="C555" s="1050" t="e">
        <v>#N/A</v>
      </c>
      <c r="D555" s="1052" t="e">
        <v>#N/A</v>
      </c>
      <c r="E555" s="1054" t="e">
        <v>#N/A</v>
      </c>
      <c r="F555" s="49" t="s">
        <v>3199</v>
      </c>
      <c r="G555" s="58" t="s">
        <v>3200</v>
      </c>
      <c r="H555" s="1054" t="e">
        <v>#N/A</v>
      </c>
      <c r="I555" s="1054" t="e">
        <v>#N/A</v>
      </c>
      <c r="J555" s="1054" t="e">
        <v>#N/A</v>
      </c>
      <c r="K555" s="1054" t="e">
        <v>#N/A</v>
      </c>
      <c r="L555" s="928" t="e">
        <v>#N/A</v>
      </c>
      <c r="M555" s="922" t="e">
        <v>#N/A</v>
      </c>
      <c r="N555" s="1063"/>
      <c r="O555" s="1063"/>
      <c r="P555" s="1062"/>
      <c r="Q555" s="1062"/>
      <c r="R555" s="1062"/>
    </row>
    <row r="556" spans="1:18" s="8" customFormat="1" ht="12" customHeight="1">
      <c r="A556" s="1048" t="e">
        <v>#N/A</v>
      </c>
      <c r="B556" s="1050" t="e">
        <v>#N/A</v>
      </c>
      <c r="C556" s="1050" t="e">
        <v>#N/A</v>
      </c>
      <c r="D556" s="1052" t="e">
        <v>#N/A</v>
      </c>
      <c r="E556" s="1054" t="e">
        <v>#N/A</v>
      </c>
      <c r="F556" s="49" t="s">
        <v>3201</v>
      </c>
      <c r="G556" s="58" t="s">
        <v>3202</v>
      </c>
      <c r="H556" s="1054" t="e">
        <v>#N/A</v>
      </c>
      <c r="I556" s="1054" t="e">
        <v>#N/A</v>
      </c>
      <c r="J556" s="1054" t="e">
        <v>#N/A</v>
      </c>
      <c r="K556" s="1054" t="e">
        <v>#N/A</v>
      </c>
      <c r="L556" s="928" t="e">
        <v>#N/A</v>
      </c>
      <c r="M556" s="922" t="e">
        <v>#N/A</v>
      </c>
      <c r="N556" s="1063"/>
      <c r="O556" s="1063"/>
      <c r="P556" s="1062"/>
      <c r="Q556" s="1062"/>
      <c r="R556" s="1062"/>
    </row>
    <row r="557" spans="1:18" s="8" customFormat="1" ht="12" customHeight="1">
      <c r="A557" s="1048" t="e">
        <v>#N/A</v>
      </c>
      <c r="B557" s="1050" t="e">
        <v>#N/A</v>
      </c>
      <c r="C557" s="1050" t="e">
        <v>#N/A</v>
      </c>
      <c r="D557" s="1052" t="e">
        <v>#N/A</v>
      </c>
      <c r="E557" s="1054" t="e">
        <v>#N/A</v>
      </c>
      <c r="F557" s="49" t="s">
        <v>3203</v>
      </c>
      <c r="G557" s="58" t="s">
        <v>3204</v>
      </c>
      <c r="H557" s="1054" t="e">
        <v>#N/A</v>
      </c>
      <c r="I557" s="1054" t="e">
        <v>#N/A</v>
      </c>
      <c r="J557" s="1054" t="e">
        <v>#N/A</v>
      </c>
      <c r="K557" s="1054" t="e">
        <v>#N/A</v>
      </c>
      <c r="L557" s="928" t="e">
        <v>#N/A</v>
      </c>
      <c r="M557" s="922" t="e">
        <v>#N/A</v>
      </c>
      <c r="N557" s="1063"/>
      <c r="O557" s="1063"/>
      <c r="P557" s="1062"/>
      <c r="Q557" s="1062"/>
      <c r="R557" s="1062"/>
    </row>
    <row r="558" spans="1:18" s="8" customFormat="1" ht="12" customHeight="1">
      <c r="A558" s="1048" t="e">
        <v>#N/A</v>
      </c>
      <c r="B558" s="1050" t="e">
        <v>#N/A</v>
      </c>
      <c r="C558" s="1050" t="e">
        <v>#N/A</v>
      </c>
      <c r="D558" s="1052" t="e">
        <v>#N/A</v>
      </c>
      <c r="E558" s="1054" t="e">
        <v>#N/A</v>
      </c>
      <c r="F558" s="49" t="s">
        <v>3205</v>
      </c>
      <c r="G558" s="58" t="s">
        <v>3206</v>
      </c>
      <c r="H558" s="1054" t="e">
        <v>#N/A</v>
      </c>
      <c r="I558" s="1054" t="e">
        <v>#N/A</v>
      </c>
      <c r="J558" s="1054" t="e">
        <v>#N/A</v>
      </c>
      <c r="K558" s="1054" t="e">
        <v>#N/A</v>
      </c>
      <c r="L558" s="928" t="e">
        <v>#N/A</v>
      </c>
      <c r="M558" s="922" t="e">
        <v>#N/A</v>
      </c>
      <c r="N558" s="1063"/>
      <c r="O558" s="1063"/>
      <c r="P558" s="1062"/>
      <c r="Q558" s="1062"/>
      <c r="R558" s="1062"/>
    </row>
    <row r="559" spans="1:18" s="8" customFormat="1" ht="11.25" customHeight="1">
      <c r="A559" s="1048" t="e">
        <v>#N/A</v>
      </c>
      <c r="B559" s="1050" t="e">
        <v>#N/A</v>
      </c>
      <c r="C559" s="1050" t="e">
        <v>#N/A</v>
      </c>
      <c r="D559" s="1052" t="e">
        <v>#N/A</v>
      </c>
      <c r="E559" s="1054" t="e">
        <v>#N/A</v>
      </c>
      <c r="F559" s="49" t="s">
        <v>3207</v>
      </c>
      <c r="G559" s="58" t="s">
        <v>3208</v>
      </c>
      <c r="H559" s="1054" t="e">
        <v>#N/A</v>
      </c>
      <c r="I559" s="1054" t="e">
        <v>#N/A</v>
      </c>
      <c r="J559" s="1054" t="e">
        <v>#N/A</v>
      </c>
      <c r="K559" s="1054" t="e">
        <v>#N/A</v>
      </c>
      <c r="L559" s="928" t="e">
        <v>#N/A</v>
      </c>
      <c r="M559" s="922" t="e">
        <v>#N/A</v>
      </c>
      <c r="N559" s="1063"/>
      <c r="O559" s="1063"/>
      <c r="P559" s="1062"/>
      <c r="Q559" s="1062"/>
      <c r="R559" s="1062"/>
    </row>
    <row r="560" spans="1:18" s="8" customFormat="1" ht="12" customHeight="1">
      <c r="A560" s="1048" t="e">
        <v>#N/A</v>
      </c>
      <c r="B560" s="1050" t="e">
        <v>#N/A</v>
      </c>
      <c r="C560" s="1050" t="e">
        <v>#N/A</v>
      </c>
      <c r="D560" s="1052" t="e">
        <v>#N/A</v>
      </c>
      <c r="E560" s="1054" t="e">
        <v>#N/A</v>
      </c>
      <c r="F560" s="49" t="s">
        <v>3209</v>
      </c>
      <c r="G560" s="58" t="s">
        <v>3210</v>
      </c>
      <c r="H560" s="1054" t="e">
        <v>#N/A</v>
      </c>
      <c r="I560" s="1054" t="e">
        <v>#N/A</v>
      </c>
      <c r="J560" s="1054" t="e">
        <v>#N/A</v>
      </c>
      <c r="K560" s="1054" t="e">
        <v>#N/A</v>
      </c>
      <c r="L560" s="928" t="e">
        <v>#N/A</v>
      </c>
      <c r="M560" s="922" t="e">
        <v>#N/A</v>
      </c>
      <c r="N560" s="1063"/>
      <c r="O560" s="1063"/>
      <c r="P560" s="1062"/>
      <c r="Q560" s="1062"/>
      <c r="R560" s="1062"/>
    </row>
    <row r="561" spans="1:18" s="8" customFormat="1" ht="12" customHeight="1">
      <c r="A561" s="1048" t="e">
        <v>#N/A</v>
      </c>
      <c r="B561" s="1050" t="e">
        <v>#N/A</v>
      </c>
      <c r="C561" s="1050" t="e">
        <v>#N/A</v>
      </c>
      <c r="D561" s="1052" t="e">
        <v>#N/A</v>
      </c>
      <c r="E561" s="1054" t="e">
        <v>#N/A</v>
      </c>
      <c r="F561" s="49" t="s">
        <v>3211</v>
      </c>
      <c r="G561" s="58" t="s">
        <v>3212</v>
      </c>
      <c r="H561" s="1054" t="e">
        <v>#N/A</v>
      </c>
      <c r="I561" s="1054" t="e">
        <v>#N/A</v>
      </c>
      <c r="J561" s="1054" t="e">
        <v>#N/A</v>
      </c>
      <c r="K561" s="1054" t="e">
        <v>#N/A</v>
      </c>
      <c r="L561" s="928" t="e">
        <v>#N/A</v>
      </c>
      <c r="M561" s="922" t="e">
        <v>#N/A</v>
      </c>
      <c r="N561" s="1063"/>
      <c r="O561" s="1063"/>
      <c r="P561" s="1062"/>
      <c r="Q561" s="1062"/>
      <c r="R561" s="1062"/>
    </row>
    <row r="562" spans="1:18" s="8" customFormat="1" ht="12" customHeight="1">
      <c r="A562" s="1048" t="e">
        <v>#N/A</v>
      </c>
      <c r="B562" s="1050" t="e">
        <v>#N/A</v>
      </c>
      <c r="C562" s="1050" t="e">
        <v>#N/A</v>
      </c>
      <c r="D562" s="1052" t="e">
        <v>#N/A</v>
      </c>
      <c r="E562" s="1054" t="e">
        <v>#N/A</v>
      </c>
      <c r="F562" s="49" t="s">
        <v>3213</v>
      </c>
      <c r="G562" s="58" t="s">
        <v>3214</v>
      </c>
      <c r="H562" s="1054" t="e">
        <v>#N/A</v>
      </c>
      <c r="I562" s="1054" t="e">
        <v>#N/A</v>
      </c>
      <c r="J562" s="1054" t="e">
        <v>#N/A</v>
      </c>
      <c r="K562" s="1054" t="e">
        <v>#N/A</v>
      </c>
      <c r="L562" s="928" t="e">
        <v>#N/A</v>
      </c>
      <c r="M562" s="922" t="e">
        <v>#N/A</v>
      </c>
      <c r="N562" s="1063"/>
      <c r="O562" s="1063"/>
      <c r="P562" s="1062"/>
      <c r="Q562" s="1062"/>
      <c r="R562" s="1062"/>
    </row>
    <row r="563" spans="1:18" s="8" customFormat="1" ht="11.25" customHeight="1">
      <c r="A563" s="1048" t="e">
        <v>#N/A</v>
      </c>
      <c r="B563" s="1050" t="e">
        <v>#N/A</v>
      </c>
      <c r="C563" s="1050" t="e">
        <v>#N/A</v>
      </c>
      <c r="D563" s="1052" t="e">
        <v>#N/A</v>
      </c>
      <c r="E563" s="1054" t="e">
        <v>#N/A</v>
      </c>
      <c r="F563" s="49" t="s">
        <v>3215</v>
      </c>
      <c r="G563" s="58" t="s">
        <v>3216</v>
      </c>
      <c r="H563" s="1054" t="e">
        <v>#N/A</v>
      </c>
      <c r="I563" s="1054" t="e">
        <v>#N/A</v>
      </c>
      <c r="J563" s="1054" t="e">
        <v>#N/A</v>
      </c>
      <c r="K563" s="1054" t="e">
        <v>#N/A</v>
      </c>
      <c r="L563" s="928" t="e">
        <v>#N/A</v>
      </c>
      <c r="M563" s="922" t="e">
        <v>#N/A</v>
      </c>
      <c r="N563" s="1063"/>
      <c r="O563" s="1063"/>
      <c r="P563" s="1062"/>
      <c r="Q563" s="1062"/>
      <c r="R563" s="1062"/>
    </row>
    <row r="564" spans="1:18" s="8" customFormat="1" ht="12" customHeight="1">
      <c r="A564" s="1048" t="e">
        <v>#N/A</v>
      </c>
      <c r="B564" s="1050" t="e">
        <v>#N/A</v>
      </c>
      <c r="C564" s="1050" t="e">
        <v>#N/A</v>
      </c>
      <c r="D564" s="1052" t="e">
        <v>#N/A</v>
      </c>
      <c r="E564" s="1054" t="e">
        <v>#N/A</v>
      </c>
      <c r="F564" s="49" t="s">
        <v>3217</v>
      </c>
      <c r="G564" s="58" t="s">
        <v>3218</v>
      </c>
      <c r="H564" s="1054" t="e">
        <v>#N/A</v>
      </c>
      <c r="I564" s="1054" t="e">
        <v>#N/A</v>
      </c>
      <c r="J564" s="1054" t="e">
        <v>#N/A</v>
      </c>
      <c r="K564" s="1054" t="e">
        <v>#N/A</v>
      </c>
      <c r="L564" s="928" t="e">
        <v>#N/A</v>
      </c>
      <c r="M564" s="922" t="e">
        <v>#N/A</v>
      </c>
      <c r="N564" s="1063"/>
      <c r="O564" s="1063"/>
      <c r="P564" s="1062"/>
      <c r="Q564" s="1062"/>
      <c r="R564" s="1062"/>
    </row>
    <row r="565" spans="1:18" s="8" customFormat="1" ht="12" customHeight="1">
      <c r="A565" s="1048" t="e">
        <v>#N/A</v>
      </c>
      <c r="B565" s="1050" t="e">
        <v>#N/A</v>
      </c>
      <c r="C565" s="1050" t="e">
        <v>#N/A</v>
      </c>
      <c r="D565" s="1052" t="e">
        <v>#N/A</v>
      </c>
      <c r="E565" s="1054" t="e">
        <v>#N/A</v>
      </c>
      <c r="F565" s="49" t="s">
        <v>3219</v>
      </c>
      <c r="G565" s="58" t="s">
        <v>3220</v>
      </c>
      <c r="H565" s="1054" t="e">
        <v>#N/A</v>
      </c>
      <c r="I565" s="1054" t="e">
        <v>#N/A</v>
      </c>
      <c r="J565" s="1054" t="e">
        <v>#N/A</v>
      </c>
      <c r="K565" s="1054" t="e">
        <v>#N/A</v>
      </c>
      <c r="L565" s="928" t="e">
        <v>#N/A</v>
      </c>
      <c r="M565" s="922" t="e">
        <v>#N/A</v>
      </c>
      <c r="N565" s="1063"/>
      <c r="O565" s="1063"/>
      <c r="P565" s="1062"/>
      <c r="Q565" s="1062"/>
      <c r="R565" s="1062"/>
    </row>
    <row r="566" spans="1:18" s="8" customFormat="1" ht="12" customHeight="1">
      <c r="A566" s="1048" t="e">
        <v>#N/A</v>
      </c>
      <c r="B566" s="1050" t="e">
        <v>#N/A</v>
      </c>
      <c r="C566" s="1050" t="e">
        <v>#N/A</v>
      </c>
      <c r="D566" s="1052" t="e">
        <v>#N/A</v>
      </c>
      <c r="E566" s="1054" t="e">
        <v>#N/A</v>
      </c>
      <c r="F566" s="49" t="s">
        <v>3221</v>
      </c>
      <c r="G566" s="58" t="s">
        <v>3222</v>
      </c>
      <c r="H566" s="1054" t="e">
        <v>#N/A</v>
      </c>
      <c r="I566" s="1054" t="e">
        <v>#N/A</v>
      </c>
      <c r="J566" s="1054" t="e">
        <v>#N/A</v>
      </c>
      <c r="K566" s="1054" t="e">
        <v>#N/A</v>
      </c>
      <c r="L566" s="928" t="e">
        <v>#N/A</v>
      </c>
      <c r="M566" s="922" t="e">
        <v>#N/A</v>
      </c>
      <c r="N566" s="1063"/>
      <c r="O566" s="1063"/>
      <c r="P566" s="1062"/>
      <c r="Q566" s="1062"/>
      <c r="R566" s="1062"/>
    </row>
    <row r="567" spans="1:18" s="8" customFormat="1" ht="12" customHeight="1">
      <c r="A567" s="1048" t="e">
        <v>#N/A</v>
      </c>
      <c r="B567" s="1050" t="e">
        <v>#N/A</v>
      </c>
      <c r="C567" s="1050" t="e">
        <v>#N/A</v>
      </c>
      <c r="D567" s="1052" t="e">
        <v>#N/A</v>
      </c>
      <c r="E567" s="1054" t="e">
        <v>#N/A</v>
      </c>
      <c r="F567" s="49" t="s">
        <v>3223</v>
      </c>
      <c r="G567" s="58" t="s">
        <v>3224</v>
      </c>
      <c r="H567" s="1054" t="e">
        <v>#N/A</v>
      </c>
      <c r="I567" s="1054" t="e">
        <v>#N/A</v>
      </c>
      <c r="J567" s="1054" t="e">
        <v>#N/A</v>
      </c>
      <c r="K567" s="1054" t="e">
        <v>#N/A</v>
      </c>
      <c r="L567" s="928" t="e">
        <v>#N/A</v>
      </c>
      <c r="M567" s="922" t="e">
        <v>#N/A</v>
      </c>
      <c r="N567" s="1063"/>
      <c r="O567" s="1063"/>
      <c r="P567" s="1062"/>
      <c r="Q567" s="1062"/>
      <c r="R567" s="1062"/>
    </row>
    <row r="568" spans="1:18" s="8" customFormat="1" ht="12" customHeight="1">
      <c r="A568" s="1048" t="e">
        <v>#N/A</v>
      </c>
      <c r="B568" s="1050" t="e">
        <v>#N/A</v>
      </c>
      <c r="C568" s="1050" t="e">
        <v>#N/A</v>
      </c>
      <c r="D568" s="1052" t="e">
        <v>#N/A</v>
      </c>
      <c r="E568" s="1054" t="e">
        <v>#N/A</v>
      </c>
      <c r="F568" s="49" t="s">
        <v>3225</v>
      </c>
      <c r="G568" s="58" t="s">
        <v>3226</v>
      </c>
      <c r="H568" s="1054" t="e">
        <v>#N/A</v>
      </c>
      <c r="I568" s="1054" t="e">
        <v>#N/A</v>
      </c>
      <c r="J568" s="1054" t="e">
        <v>#N/A</v>
      </c>
      <c r="K568" s="1054" t="e">
        <v>#N/A</v>
      </c>
      <c r="L568" s="928" t="e">
        <v>#N/A</v>
      </c>
      <c r="M568" s="922" t="e">
        <v>#N/A</v>
      </c>
      <c r="N568" s="1063"/>
      <c r="O568" s="1063"/>
      <c r="P568" s="1062"/>
      <c r="Q568" s="1062"/>
      <c r="R568" s="1062"/>
    </row>
    <row r="569" spans="1:18" s="8" customFormat="1" ht="12" customHeight="1">
      <c r="A569" s="1048" t="e">
        <v>#N/A</v>
      </c>
      <c r="B569" s="1050" t="e">
        <v>#N/A</v>
      </c>
      <c r="C569" s="1050" t="e">
        <v>#N/A</v>
      </c>
      <c r="D569" s="1052" t="e">
        <v>#N/A</v>
      </c>
      <c r="E569" s="1054" t="e">
        <v>#N/A</v>
      </c>
      <c r="F569" s="49" t="s">
        <v>3227</v>
      </c>
      <c r="G569" s="58" t="s">
        <v>3228</v>
      </c>
      <c r="H569" s="1054" t="e">
        <v>#N/A</v>
      </c>
      <c r="I569" s="1054" t="e">
        <v>#N/A</v>
      </c>
      <c r="J569" s="1054" t="e">
        <v>#N/A</v>
      </c>
      <c r="K569" s="1054" t="e">
        <v>#N/A</v>
      </c>
      <c r="L569" s="928" t="e">
        <v>#N/A</v>
      </c>
      <c r="M569" s="922" t="e">
        <v>#N/A</v>
      </c>
      <c r="N569" s="1063"/>
      <c r="O569" s="1063"/>
      <c r="P569" s="1062"/>
      <c r="Q569" s="1062"/>
      <c r="R569" s="1062"/>
    </row>
    <row r="570" spans="1:18" s="8" customFormat="1" ht="12" customHeight="1">
      <c r="A570" s="1048" t="e">
        <v>#N/A</v>
      </c>
      <c r="B570" s="1050" t="e">
        <v>#N/A</v>
      </c>
      <c r="C570" s="1050" t="e">
        <v>#N/A</v>
      </c>
      <c r="D570" s="1052" t="e">
        <v>#N/A</v>
      </c>
      <c r="E570" s="1054" t="e">
        <v>#N/A</v>
      </c>
      <c r="F570" s="49" t="s">
        <v>3229</v>
      </c>
      <c r="G570" s="58" t="s">
        <v>3230</v>
      </c>
      <c r="H570" s="1054" t="e">
        <v>#N/A</v>
      </c>
      <c r="I570" s="1054" t="e">
        <v>#N/A</v>
      </c>
      <c r="J570" s="1054" t="e">
        <v>#N/A</v>
      </c>
      <c r="K570" s="1054" t="e">
        <v>#N/A</v>
      </c>
      <c r="L570" s="928" t="e">
        <v>#N/A</v>
      </c>
      <c r="M570" s="922" t="e">
        <v>#N/A</v>
      </c>
      <c r="N570" s="1063"/>
      <c r="O570" s="1063"/>
      <c r="P570" s="1062"/>
      <c r="Q570" s="1062"/>
      <c r="R570" s="1062"/>
    </row>
    <row r="571" spans="1:18" s="8" customFormat="1" ht="21" customHeight="1">
      <c r="A571" s="1048" t="e">
        <v>#N/A</v>
      </c>
      <c r="B571" s="1050" t="e">
        <v>#N/A</v>
      </c>
      <c r="C571" s="1050" t="e">
        <v>#N/A</v>
      </c>
      <c r="D571" s="1052" t="e">
        <v>#N/A</v>
      </c>
      <c r="E571" s="1054" t="e">
        <v>#N/A</v>
      </c>
      <c r="F571" s="49" t="s">
        <v>3231</v>
      </c>
      <c r="G571" s="58" t="s">
        <v>3232</v>
      </c>
      <c r="H571" s="1054" t="e">
        <v>#N/A</v>
      </c>
      <c r="I571" s="1054" t="e">
        <v>#N/A</v>
      </c>
      <c r="J571" s="1054" t="e">
        <v>#N/A</v>
      </c>
      <c r="K571" s="1054" t="e">
        <v>#N/A</v>
      </c>
      <c r="L571" s="928" t="e">
        <v>#N/A</v>
      </c>
      <c r="M571" s="922" t="e">
        <v>#N/A</v>
      </c>
      <c r="N571" s="1063"/>
      <c r="O571" s="1063"/>
      <c r="P571" s="1062"/>
      <c r="Q571" s="1062"/>
      <c r="R571" s="1062"/>
    </row>
    <row r="572" spans="1:18" s="8" customFormat="1" ht="12" customHeight="1">
      <c r="A572" s="1048" t="e">
        <v>#N/A</v>
      </c>
      <c r="B572" s="1050" t="e">
        <v>#N/A</v>
      </c>
      <c r="C572" s="1050" t="e">
        <v>#N/A</v>
      </c>
      <c r="D572" s="1052" t="e">
        <v>#N/A</v>
      </c>
      <c r="E572" s="1054" t="e">
        <v>#N/A</v>
      </c>
      <c r="F572" s="49" t="s">
        <v>3233</v>
      </c>
      <c r="G572" s="58" t="s">
        <v>3234</v>
      </c>
      <c r="H572" s="1054" t="e">
        <v>#N/A</v>
      </c>
      <c r="I572" s="1054" t="e">
        <v>#N/A</v>
      </c>
      <c r="J572" s="1054" t="e">
        <v>#N/A</v>
      </c>
      <c r="K572" s="1054" t="e">
        <v>#N/A</v>
      </c>
      <c r="L572" s="928" t="e">
        <v>#N/A</v>
      </c>
      <c r="M572" s="922" t="e">
        <v>#N/A</v>
      </c>
      <c r="N572" s="1063"/>
      <c r="O572" s="1063"/>
      <c r="P572" s="1062"/>
      <c r="Q572" s="1062"/>
      <c r="R572" s="1062"/>
    </row>
    <row r="573" spans="1:18" s="8" customFormat="1" ht="12" customHeight="1">
      <c r="A573" s="1048" t="e">
        <v>#N/A</v>
      </c>
      <c r="B573" s="1050" t="e">
        <v>#N/A</v>
      </c>
      <c r="C573" s="1050" t="e">
        <v>#N/A</v>
      </c>
      <c r="D573" s="1052" t="e">
        <v>#N/A</v>
      </c>
      <c r="E573" s="1054" t="e">
        <v>#N/A</v>
      </c>
      <c r="F573" s="49" t="s">
        <v>3235</v>
      </c>
      <c r="G573" s="58" t="s">
        <v>3236</v>
      </c>
      <c r="H573" s="1054" t="e">
        <v>#N/A</v>
      </c>
      <c r="I573" s="1054" t="e">
        <v>#N/A</v>
      </c>
      <c r="J573" s="1054" t="e">
        <v>#N/A</v>
      </c>
      <c r="K573" s="1054" t="e">
        <v>#N/A</v>
      </c>
      <c r="L573" s="928" t="e">
        <v>#N/A</v>
      </c>
      <c r="M573" s="922" t="e">
        <v>#N/A</v>
      </c>
      <c r="N573" s="1063"/>
      <c r="O573" s="1063"/>
      <c r="P573" s="1062"/>
      <c r="Q573" s="1062"/>
      <c r="R573" s="1062"/>
    </row>
    <row r="574" spans="1:18" s="8" customFormat="1" ht="12" customHeight="1">
      <c r="A574" s="1048" t="e">
        <v>#N/A</v>
      </c>
      <c r="B574" s="1050" t="e">
        <v>#N/A</v>
      </c>
      <c r="C574" s="1050" t="e">
        <v>#N/A</v>
      </c>
      <c r="D574" s="1052" t="e">
        <v>#N/A</v>
      </c>
      <c r="E574" s="1054" t="e">
        <v>#N/A</v>
      </c>
      <c r="F574" s="49" t="s">
        <v>3237</v>
      </c>
      <c r="G574" s="58" t="s">
        <v>3238</v>
      </c>
      <c r="H574" s="1054" t="e">
        <v>#N/A</v>
      </c>
      <c r="I574" s="1054" t="e">
        <v>#N/A</v>
      </c>
      <c r="J574" s="1054" t="e">
        <v>#N/A</v>
      </c>
      <c r="K574" s="1054" t="e">
        <v>#N/A</v>
      </c>
      <c r="L574" s="928" t="e">
        <v>#N/A</v>
      </c>
      <c r="M574" s="922" t="e">
        <v>#N/A</v>
      </c>
      <c r="N574" s="1063"/>
      <c r="O574" s="1063"/>
      <c r="P574" s="1062"/>
      <c r="Q574" s="1062"/>
      <c r="R574" s="1062"/>
    </row>
    <row r="575" spans="1:18" s="8" customFormat="1" ht="12" customHeight="1">
      <c r="A575" s="1048" t="e">
        <v>#N/A</v>
      </c>
      <c r="B575" s="1050" t="e">
        <v>#N/A</v>
      </c>
      <c r="C575" s="1050" t="e">
        <v>#N/A</v>
      </c>
      <c r="D575" s="1052" t="e">
        <v>#N/A</v>
      </c>
      <c r="E575" s="1054" t="e">
        <v>#N/A</v>
      </c>
      <c r="F575" s="49" t="s">
        <v>3239</v>
      </c>
      <c r="G575" s="58" t="s">
        <v>3240</v>
      </c>
      <c r="H575" s="1054" t="e">
        <v>#N/A</v>
      </c>
      <c r="I575" s="1054" t="e">
        <v>#N/A</v>
      </c>
      <c r="J575" s="1054" t="e">
        <v>#N/A</v>
      </c>
      <c r="K575" s="1054" t="e">
        <v>#N/A</v>
      </c>
      <c r="L575" s="928" t="e">
        <v>#N/A</v>
      </c>
      <c r="M575" s="922" t="e">
        <v>#N/A</v>
      </c>
      <c r="N575" s="1063"/>
      <c r="O575" s="1063"/>
      <c r="P575" s="1062"/>
      <c r="Q575" s="1062"/>
      <c r="R575" s="1062"/>
    </row>
    <row r="576" spans="1:18" s="8" customFormat="1" ht="14.25" customHeight="1">
      <c r="A576" s="1048" t="e">
        <v>#N/A</v>
      </c>
      <c r="B576" s="1050" t="e">
        <v>#N/A</v>
      </c>
      <c r="C576" s="1050" t="e">
        <v>#N/A</v>
      </c>
      <c r="D576" s="1052" t="e">
        <v>#N/A</v>
      </c>
      <c r="E576" s="1054" t="e">
        <v>#N/A</v>
      </c>
      <c r="F576" s="49" t="s">
        <v>3241</v>
      </c>
      <c r="G576" s="58" t="s">
        <v>3242</v>
      </c>
      <c r="H576" s="1054" t="e">
        <v>#N/A</v>
      </c>
      <c r="I576" s="1054" t="e">
        <v>#N/A</v>
      </c>
      <c r="J576" s="1054" t="e">
        <v>#N/A</v>
      </c>
      <c r="K576" s="1054" t="e">
        <v>#N/A</v>
      </c>
      <c r="L576" s="928" t="e">
        <v>#N/A</v>
      </c>
      <c r="M576" s="922" t="e">
        <v>#N/A</v>
      </c>
      <c r="N576" s="1063"/>
      <c r="O576" s="1063"/>
      <c r="P576" s="1062"/>
      <c r="Q576" s="1062"/>
      <c r="R576" s="1062"/>
    </row>
    <row r="577" spans="1:18" s="8" customFormat="1" ht="12" customHeight="1">
      <c r="A577" s="1048" t="e">
        <v>#N/A</v>
      </c>
      <c r="B577" s="1050" t="e">
        <v>#N/A</v>
      </c>
      <c r="C577" s="1050" t="e">
        <v>#N/A</v>
      </c>
      <c r="D577" s="1052" t="e">
        <v>#N/A</v>
      </c>
      <c r="E577" s="1054" t="e">
        <v>#N/A</v>
      </c>
      <c r="F577" s="49" t="s">
        <v>3243</v>
      </c>
      <c r="G577" s="58" t="s">
        <v>3244</v>
      </c>
      <c r="H577" s="1054" t="e">
        <v>#N/A</v>
      </c>
      <c r="I577" s="1054" t="e">
        <v>#N/A</v>
      </c>
      <c r="J577" s="1054" t="e">
        <v>#N/A</v>
      </c>
      <c r="K577" s="1054" t="e">
        <v>#N/A</v>
      </c>
      <c r="L577" s="928" t="e">
        <v>#N/A</v>
      </c>
      <c r="M577" s="922" t="e">
        <v>#N/A</v>
      </c>
      <c r="N577" s="1063"/>
      <c r="O577" s="1063"/>
      <c r="P577" s="1062"/>
      <c r="Q577" s="1062"/>
      <c r="R577" s="1062"/>
    </row>
    <row r="578" spans="1:18" s="8" customFormat="1" ht="12" customHeight="1">
      <c r="A578" s="1048" t="e">
        <v>#N/A</v>
      </c>
      <c r="B578" s="1050" t="e">
        <v>#N/A</v>
      </c>
      <c r="C578" s="1050" t="e">
        <v>#N/A</v>
      </c>
      <c r="D578" s="1052" t="e">
        <v>#N/A</v>
      </c>
      <c r="E578" s="1054" t="e">
        <v>#N/A</v>
      </c>
      <c r="F578" s="49" t="s">
        <v>3245</v>
      </c>
      <c r="G578" s="58" t="s">
        <v>3246</v>
      </c>
      <c r="H578" s="1054" t="e">
        <v>#N/A</v>
      </c>
      <c r="I578" s="1054" t="e">
        <v>#N/A</v>
      </c>
      <c r="J578" s="1054" t="e">
        <v>#N/A</v>
      </c>
      <c r="K578" s="1054" t="e">
        <v>#N/A</v>
      </c>
      <c r="L578" s="928" t="e">
        <v>#N/A</v>
      </c>
      <c r="M578" s="922" t="e">
        <v>#N/A</v>
      </c>
      <c r="N578" s="1063"/>
      <c r="O578" s="1063"/>
      <c r="P578" s="1062"/>
      <c r="Q578" s="1062"/>
      <c r="R578" s="1062"/>
    </row>
    <row r="579" spans="1:18" s="8" customFormat="1" ht="21.75" customHeight="1">
      <c r="A579" s="1048" t="e">
        <v>#N/A</v>
      </c>
      <c r="B579" s="1050" t="e">
        <v>#N/A</v>
      </c>
      <c r="C579" s="1050" t="e">
        <v>#N/A</v>
      </c>
      <c r="D579" s="1052" t="e">
        <v>#N/A</v>
      </c>
      <c r="E579" s="1054" t="e">
        <v>#N/A</v>
      </c>
      <c r="F579" s="49" t="s">
        <v>3247</v>
      </c>
      <c r="G579" s="58" t="s">
        <v>3248</v>
      </c>
      <c r="H579" s="1054" t="e">
        <v>#N/A</v>
      </c>
      <c r="I579" s="1054" t="e">
        <v>#N/A</v>
      </c>
      <c r="J579" s="1054" t="e">
        <v>#N/A</v>
      </c>
      <c r="K579" s="1054" t="e">
        <v>#N/A</v>
      </c>
      <c r="L579" s="928" t="e">
        <v>#N/A</v>
      </c>
      <c r="M579" s="922" t="e">
        <v>#N/A</v>
      </c>
      <c r="N579" s="1063"/>
      <c r="O579" s="1063"/>
      <c r="P579" s="1062"/>
      <c r="Q579" s="1062"/>
      <c r="R579" s="1062"/>
    </row>
    <row r="580" spans="1:18" s="8" customFormat="1" ht="12" customHeight="1">
      <c r="A580" s="1048" t="e">
        <v>#N/A</v>
      </c>
      <c r="B580" s="1050" t="e">
        <v>#N/A</v>
      </c>
      <c r="C580" s="1050" t="e">
        <v>#N/A</v>
      </c>
      <c r="D580" s="1052" t="e">
        <v>#N/A</v>
      </c>
      <c r="E580" s="1054" t="e">
        <v>#N/A</v>
      </c>
      <c r="F580" s="49" t="s">
        <v>3249</v>
      </c>
      <c r="G580" s="58" t="s">
        <v>3250</v>
      </c>
      <c r="H580" s="1054" t="e">
        <v>#N/A</v>
      </c>
      <c r="I580" s="1054" t="e">
        <v>#N/A</v>
      </c>
      <c r="J580" s="1054" t="e">
        <v>#N/A</v>
      </c>
      <c r="K580" s="1054" t="e">
        <v>#N/A</v>
      </c>
      <c r="L580" s="928" t="e">
        <v>#N/A</v>
      </c>
      <c r="M580" s="922" t="e">
        <v>#N/A</v>
      </c>
      <c r="N580" s="1063"/>
      <c r="O580" s="1063"/>
      <c r="P580" s="1062"/>
      <c r="Q580" s="1062"/>
      <c r="R580" s="1062"/>
    </row>
    <row r="581" spans="1:18" s="8" customFormat="1" ht="12" customHeight="1">
      <c r="A581" s="1048" t="e">
        <v>#N/A</v>
      </c>
      <c r="B581" s="1050" t="e">
        <v>#N/A</v>
      </c>
      <c r="C581" s="1050" t="e">
        <v>#N/A</v>
      </c>
      <c r="D581" s="1052" t="e">
        <v>#N/A</v>
      </c>
      <c r="E581" s="1054" t="e">
        <v>#N/A</v>
      </c>
      <c r="F581" s="49" t="s">
        <v>3251</v>
      </c>
      <c r="G581" s="58" t="s">
        <v>3252</v>
      </c>
      <c r="H581" s="1054" t="e">
        <v>#N/A</v>
      </c>
      <c r="I581" s="1054" t="e">
        <v>#N/A</v>
      </c>
      <c r="J581" s="1054" t="e">
        <v>#N/A</v>
      </c>
      <c r="K581" s="1054" t="e">
        <v>#N/A</v>
      </c>
      <c r="L581" s="928" t="e">
        <v>#N/A</v>
      </c>
      <c r="M581" s="922" t="e">
        <v>#N/A</v>
      </c>
      <c r="N581" s="1063"/>
      <c r="O581" s="1063"/>
      <c r="P581" s="1062"/>
      <c r="Q581" s="1062"/>
      <c r="R581" s="1062"/>
    </row>
    <row r="582" spans="1:18" s="8" customFormat="1" ht="12" customHeight="1">
      <c r="A582" s="1048" t="e">
        <v>#N/A</v>
      </c>
      <c r="B582" s="1050" t="e">
        <v>#N/A</v>
      </c>
      <c r="C582" s="1050" t="e">
        <v>#N/A</v>
      </c>
      <c r="D582" s="1052" t="e">
        <v>#N/A</v>
      </c>
      <c r="E582" s="1054" t="e">
        <v>#N/A</v>
      </c>
      <c r="F582" s="49" t="s">
        <v>3253</v>
      </c>
      <c r="G582" s="58" t="s">
        <v>3254</v>
      </c>
      <c r="H582" s="1054" t="e">
        <v>#N/A</v>
      </c>
      <c r="I582" s="1054" t="e">
        <v>#N/A</v>
      </c>
      <c r="J582" s="1054" t="e">
        <v>#N/A</v>
      </c>
      <c r="K582" s="1054" t="e">
        <v>#N/A</v>
      </c>
      <c r="L582" s="928" t="e">
        <v>#N/A</v>
      </c>
      <c r="M582" s="922" t="e">
        <v>#N/A</v>
      </c>
      <c r="N582" s="1063"/>
      <c r="O582" s="1063"/>
      <c r="P582" s="1062"/>
      <c r="Q582" s="1062"/>
      <c r="R582" s="1062"/>
    </row>
    <row r="583" spans="1:18" s="8" customFormat="1" ht="12" customHeight="1">
      <c r="A583" s="1048" t="e">
        <v>#N/A</v>
      </c>
      <c r="B583" s="1050" t="e">
        <v>#N/A</v>
      </c>
      <c r="C583" s="1050" t="e">
        <v>#N/A</v>
      </c>
      <c r="D583" s="1052" t="e">
        <v>#N/A</v>
      </c>
      <c r="E583" s="1054" t="e">
        <v>#N/A</v>
      </c>
      <c r="F583" s="49" t="s">
        <v>3255</v>
      </c>
      <c r="G583" s="58" t="s">
        <v>3256</v>
      </c>
      <c r="H583" s="1054" t="e">
        <v>#N/A</v>
      </c>
      <c r="I583" s="1054" t="e">
        <v>#N/A</v>
      </c>
      <c r="J583" s="1054" t="e">
        <v>#N/A</v>
      </c>
      <c r="K583" s="1054" t="e">
        <v>#N/A</v>
      </c>
      <c r="L583" s="928" t="e">
        <v>#N/A</v>
      </c>
      <c r="M583" s="922" t="e">
        <v>#N/A</v>
      </c>
      <c r="N583" s="1063"/>
      <c r="O583" s="1063"/>
      <c r="P583" s="1062"/>
      <c r="Q583" s="1062"/>
      <c r="R583" s="1062"/>
    </row>
    <row r="584" spans="1:18" s="8" customFormat="1" ht="12" customHeight="1">
      <c r="A584" s="1048" t="e">
        <v>#N/A</v>
      </c>
      <c r="B584" s="1050" t="e">
        <v>#N/A</v>
      </c>
      <c r="C584" s="1050" t="e">
        <v>#N/A</v>
      </c>
      <c r="D584" s="1052" t="e">
        <v>#N/A</v>
      </c>
      <c r="E584" s="1054" t="e">
        <v>#N/A</v>
      </c>
      <c r="F584" s="49" t="s">
        <v>3257</v>
      </c>
      <c r="G584" s="58" t="s">
        <v>3258</v>
      </c>
      <c r="H584" s="1054" t="e">
        <v>#N/A</v>
      </c>
      <c r="I584" s="1054" t="e">
        <v>#N/A</v>
      </c>
      <c r="J584" s="1054" t="e">
        <v>#N/A</v>
      </c>
      <c r="K584" s="1054" t="e">
        <v>#N/A</v>
      </c>
      <c r="L584" s="928" t="e">
        <v>#N/A</v>
      </c>
      <c r="M584" s="922" t="e">
        <v>#N/A</v>
      </c>
      <c r="N584" s="1063"/>
      <c r="O584" s="1063"/>
      <c r="P584" s="1062"/>
      <c r="Q584" s="1062"/>
      <c r="R584" s="1062"/>
    </row>
    <row r="585" spans="1:18" s="8" customFormat="1" ht="12" customHeight="1">
      <c r="A585" s="1048" t="e">
        <v>#N/A</v>
      </c>
      <c r="B585" s="1050" t="e">
        <v>#N/A</v>
      </c>
      <c r="C585" s="1050" t="e">
        <v>#N/A</v>
      </c>
      <c r="D585" s="1052" t="e">
        <v>#N/A</v>
      </c>
      <c r="E585" s="1054" t="e">
        <v>#N/A</v>
      </c>
      <c r="F585" s="49" t="s">
        <v>3259</v>
      </c>
      <c r="G585" s="58" t="s">
        <v>3260</v>
      </c>
      <c r="H585" s="1054" t="e">
        <v>#N/A</v>
      </c>
      <c r="I585" s="1054" t="e">
        <v>#N/A</v>
      </c>
      <c r="J585" s="1054" t="e">
        <v>#N/A</v>
      </c>
      <c r="K585" s="1054" t="e">
        <v>#N/A</v>
      </c>
      <c r="L585" s="928" t="e">
        <v>#N/A</v>
      </c>
      <c r="M585" s="922" t="e">
        <v>#N/A</v>
      </c>
      <c r="N585" s="1063"/>
      <c r="O585" s="1063"/>
      <c r="P585" s="1062"/>
      <c r="Q585" s="1062"/>
      <c r="R585" s="1062"/>
    </row>
    <row r="586" spans="1:18" s="8" customFormat="1" ht="12" customHeight="1">
      <c r="A586" s="1048" t="e">
        <v>#N/A</v>
      </c>
      <c r="B586" s="1050" t="e">
        <v>#N/A</v>
      </c>
      <c r="C586" s="1050" t="e">
        <v>#N/A</v>
      </c>
      <c r="D586" s="1052" t="e">
        <v>#N/A</v>
      </c>
      <c r="E586" s="1054" t="e">
        <v>#N/A</v>
      </c>
      <c r="F586" s="49" t="s">
        <v>3261</v>
      </c>
      <c r="G586" s="58" t="s">
        <v>3262</v>
      </c>
      <c r="H586" s="1054" t="e">
        <v>#N/A</v>
      </c>
      <c r="I586" s="1054" t="e">
        <v>#N/A</v>
      </c>
      <c r="J586" s="1054" t="e">
        <v>#N/A</v>
      </c>
      <c r="K586" s="1054" t="e">
        <v>#N/A</v>
      </c>
      <c r="L586" s="928" t="e">
        <v>#N/A</v>
      </c>
      <c r="M586" s="922" t="e">
        <v>#N/A</v>
      </c>
      <c r="N586" s="1063"/>
      <c r="O586" s="1063"/>
      <c r="P586" s="1062"/>
      <c r="Q586" s="1062"/>
      <c r="R586" s="1062"/>
    </row>
    <row r="587" spans="1:18" s="8" customFormat="1" ht="12" customHeight="1">
      <c r="A587" s="1048" t="e">
        <v>#N/A</v>
      </c>
      <c r="B587" s="1050" t="e">
        <v>#N/A</v>
      </c>
      <c r="C587" s="1050" t="e">
        <v>#N/A</v>
      </c>
      <c r="D587" s="1052" t="e">
        <v>#N/A</v>
      </c>
      <c r="E587" s="1054" t="e">
        <v>#N/A</v>
      </c>
      <c r="F587" s="49" t="s">
        <v>3263</v>
      </c>
      <c r="G587" s="58" t="s">
        <v>3264</v>
      </c>
      <c r="H587" s="1054" t="e">
        <v>#N/A</v>
      </c>
      <c r="I587" s="1054" t="e">
        <v>#N/A</v>
      </c>
      <c r="J587" s="1054" t="e">
        <v>#N/A</v>
      </c>
      <c r="K587" s="1054" t="e">
        <v>#N/A</v>
      </c>
      <c r="L587" s="928" t="e">
        <v>#N/A</v>
      </c>
      <c r="M587" s="922" t="e">
        <v>#N/A</v>
      </c>
      <c r="N587" s="1063"/>
      <c r="O587" s="1063"/>
      <c r="P587" s="1062"/>
      <c r="Q587" s="1062"/>
      <c r="R587" s="1062"/>
    </row>
    <row r="588" spans="1:18" s="8" customFormat="1" ht="12" customHeight="1">
      <c r="A588" s="1048" t="e">
        <v>#N/A</v>
      </c>
      <c r="B588" s="1050" t="e">
        <v>#N/A</v>
      </c>
      <c r="C588" s="1050" t="e">
        <v>#N/A</v>
      </c>
      <c r="D588" s="1052" t="e">
        <v>#N/A</v>
      </c>
      <c r="E588" s="1054" t="e">
        <v>#N/A</v>
      </c>
      <c r="F588" s="49" t="s">
        <v>3265</v>
      </c>
      <c r="G588" s="58" t="s">
        <v>3266</v>
      </c>
      <c r="H588" s="1054" t="e">
        <v>#N/A</v>
      </c>
      <c r="I588" s="1054" t="e">
        <v>#N/A</v>
      </c>
      <c r="J588" s="1054" t="e">
        <v>#N/A</v>
      </c>
      <c r="K588" s="1054" t="e">
        <v>#N/A</v>
      </c>
      <c r="L588" s="928" t="e">
        <v>#N/A</v>
      </c>
      <c r="M588" s="922" t="e">
        <v>#N/A</v>
      </c>
      <c r="N588" s="1063"/>
      <c r="O588" s="1063"/>
      <c r="P588" s="1062"/>
      <c r="Q588" s="1062"/>
      <c r="R588" s="1062"/>
    </row>
    <row r="589" spans="1:18" s="8" customFormat="1" ht="12" customHeight="1">
      <c r="A589" s="1048" t="e">
        <v>#N/A</v>
      </c>
      <c r="B589" s="1050" t="e">
        <v>#N/A</v>
      </c>
      <c r="C589" s="1050" t="e">
        <v>#N/A</v>
      </c>
      <c r="D589" s="1052" t="e">
        <v>#N/A</v>
      </c>
      <c r="E589" s="1054" t="e">
        <v>#N/A</v>
      </c>
      <c r="F589" s="49" t="s">
        <v>3267</v>
      </c>
      <c r="G589" s="58" t="s">
        <v>3268</v>
      </c>
      <c r="H589" s="1054" t="e">
        <v>#N/A</v>
      </c>
      <c r="I589" s="1054" t="e">
        <v>#N/A</v>
      </c>
      <c r="J589" s="1054" t="e">
        <v>#N/A</v>
      </c>
      <c r="K589" s="1054" t="e">
        <v>#N/A</v>
      </c>
      <c r="L589" s="928" t="e">
        <v>#N/A</v>
      </c>
      <c r="M589" s="922" t="e">
        <v>#N/A</v>
      </c>
      <c r="N589" s="1063"/>
      <c r="O589" s="1063"/>
      <c r="P589" s="1062"/>
      <c r="Q589" s="1062"/>
      <c r="R589" s="1062"/>
    </row>
    <row r="590" spans="1:18" s="8" customFormat="1" ht="12" customHeight="1">
      <c r="A590" s="1048" t="e">
        <v>#N/A</v>
      </c>
      <c r="B590" s="1050" t="e">
        <v>#N/A</v>
      </c>
      <c r="C590" s="1050" t="e">
        <v>#N/A</v>
      </c>
      <c r="D590" s="1052" t="e">
        <v>#N/A</v>
      </c>
      <c r="E590" s="1054" t="e">
        <v>#N/A</v>
      </c>
      <c r="F590" s="49" t="s">
        <v>3269</v>
      </c>
      <c r="G590" s="58" t="s">
        <v>3270</v>
      </c>
      <c r="H590" s="1054" t="e">
        <v>#N/A</v>
      </c>
      <c r="I590" s="1054" t="e">
        <v>#N/A</v>
      </c>
      <c r="J590" s="1054" t="e">
        <v>#N/A</v>
      </c>
      <c r="K590" s="1054" t="e">
        <v>#N/A</v>
      </c>
      <c r="L590" s="928" t="e">
        <v>#N/A</v>
      </c>
      <c r="M590" s="922" t="e">
        <v>#N/A</v>
      </c>
      <c r="N590" s="1063"/>
      <c r="O590" s="1063"/>
      <c r="P590" s="1062"/>
      <c r="Q590" s="1062"/>
      <c r="R590" s="1062"/>
    </row>
    <row r="591" spans="1:18" s="8" customFormat="1" ht="11.85" customHeight="1">
      <c r="A591" s="1048" t="e">
        <v>#N/A</v>
      </c>
      <c r="B591" s="1050" t="e">
        <v>#N/A</v>
      </c>
      <c r="C591" s="1050" t="e">
        <v>#N/A</v>
      </c>
      <c r="D591" s="1052" t="e">
        <v>#N/A</v>
      </c>
      <c r="E591" s="1054" t="e">
        <v>#N/A</v>
      </c>
      <c r="F591" s="49" t="s">
        <v>3271</v>
      </c>
      <c r="G591" s="58" t="s">
        <v>3272</v>
      </c>
      <c r="H591" s="1054" t="e">
        <v>#N/A</v>
      </c>
      <c r="I591" s="1054" t="e">
        <v>#N/A</v>
      </c>
      <c r="J591" s="1054" t="e">
        <v>#N/A</v>
      </c>
      <c r="K591" s="1054" t="e">
        <v>#N/A</v>
      </c>
      <c r="L591" s="928" t="e">
        <v>#N/A</v>
      </c>
      <c r="M591" s="922" t="e">
        <v>#N/A</v>
      </c>
      <c r="N591" s="1063"/>
      <c r="O591" s="1063"/>
      <c r="P591" s="1062"/>
      <c r="Q591" s="1062"/>
      <c r="R591" s="1062"/>
    </row>
    <row r="592" spans="1:18" s="8" customFormat="1" ht="11.25" customHeight="1">
      <c r="A592" s="1048" t="e">
        <v>#N/A</v>
      </c>
      <c r="B592" s="1050" t="e">
        <v>#N/A</v>
      </c>
      <c r="C592" s="1050" t="e">
        <v>#N/A</v>
      </c>
      <c r="D592" s="1052" t="e">
        <v>#N/A</v>
      </c>
      <c r="E592" s="1054" t="e">
        <v>#N/A</v>
      </c>
      <c r="F592" s="49" t="s">
        <v>3273</v>
      </c>
      <c r="G592" s="58" t="s">
        <v>3274</v>
      </c>
      <c r="H592" s="1054" t="e">
        <v>#N/A</v>
      </c>
      <c r="I592" s="1054" t="e">
        <v>#N/A</v>
      </c>
      <c r="J592" s="1054" t="e">
        <v>#N/A</v>
      </c>
      <c r="K592" s="1054" t="e">
        <v>#N/A</v>
      </c>
      <c r="L592" s="928" t="e">
        <v>#N/A</v>
      </c>
      <c r="M592" s="922" t="e">
        <v>#N/A</v>
      </c>
      <c r="N592" s="1063"/>
      <c r="O592" s="1063"/>
      <c r="P592" s="1062"/>
      <c r="Q592" s="1062"/>
      <c r="R592" s="1062"/>
    </row>
    <row r="593" spans="1:18" s="8" customFormat="1" ht="11.25" customHeight="1">
      <c r="A593" s="1048" t="e">
        <v>#N/A</v>
      </c>
      <c r="B593" s="1050" t="e">
        <v>#N/A</v>
      </c>
      <c r="C593" s="1050" t="e">
        <v>#N/A</v>
      </c>
      <c r="D593" s="1052" t="e">
        <v>#N/A</v>
      </c>
      <c r="E593" s="1054" t="e">
        <v>#N/A</v>
      </c>
      <c r="F593" s="49" t="s">
        <v>3275</v>
      </c>
      <c r="G593" s="58" t="s">
        <v>3276</v>
      </c>
      <c r="H593" s="1054" t="e">
        <v>#N/A</v>
      </c>
      <c r="I593" s="1054" t="e">
        <v>#N/A</v>
      </c>
      <c r="J593" s="1054" t="e">
        <v>#N/A</v>
      </c>
      <c r="K593" s="1054" t="e">
        <v>#N/A</v>
      </c>
      <c r="L593" s="928" t="e">
        <v>#N/A</v>
      </c>
      <c r="M593" s="922" t="e">
        <v>#N/A</v>
      </c>
      <c r="N593" s="1063"/>
      <c r="O593" s="1063"/>
      <c r="P593" s="1062"/>
      <c r="Q593" s="1062"/>
      <c r="R593" s="1062"/>
    </row>
    <row r="594" spans="1:18" s="8" customFormat="1" ht="11.25" customHeight="1">
      <c r="A594" s="1048" t="e">
        <v>#N/A</v>
      </c>
      <c r="B594" s="1050" t="e">
        <v>#N/A</v>
      </c>
      <c r="C594" s="1050" t="e">
        <v>#N/A</v>
      </c>
      <c r="D594" s="1052" t="e">
        <v>#N/A</v>
      </c>
      <c r="E594" s="1054" t="e">
        <v>#N/A</v>
      </c>
      <c r="F594" s="49" t="s">
        <v>3277</v>
      </c>
      <c r="G594" s="58" t="s">
        <v>3278</v>
      </c>
      <c r="H594" s="1054" t="e">
        <v>#N/A</v>
      </c>
      <c r="I594" s="1054" t="e">
        <v>#N/A</v>
      </c>
      <c r="J594" s="1054" t="e">
        <v>#N/A</v>
      </c>
      <c r="K594" s="1054" t="e">
        <v>#N/A</v>
      </c>
      <c r="L594" s="928" t="e">
        <v>#N/A</v>
      </c>
      <c r="M594" s="922" t="e">
        <v>#N/A</v>
      </c>
      <c r="N594" s="1063"/>
      <c r="O594" s="1063"/>
      <c r="P594" s="1062"/>
      <c r="Q594" s="1062"/>
      <c r="R594" s="1062"/>
    </row>
    <row r="595" spans="1:18" s="8" customFormat="1" ht="11.25" customHeight="1">
      <c r="A595" s="1048" t="e">
        <v>#N/A</v>
      </c>
      <c r="B595" s="1050" t="e">
        <v>#N/A</v>
      </c>
      <c r="C595" s="1050" t="e">
        <v>#N/A</v>
      </c>
      <c r="D595" s="1052" t="e">
        <v>#N/A</v>
      </c>
      <c r="E595" s="1054" t="e">
        <v>#N/A</v>
      </c>
      <c r="F595" s="49" t="s">
        <v>3279</v>
      </c>
      <c r="G595" s="58" t="s">
        <v>3280</v>
      </c>
      <c r="H595" s="1054" t="e">
        <v>#N/A</v>
      </c>
      <c r="I595" s="1054" t="e">
        <v>#N/A</v>
      </c>
      <c r="J595" s="1054" t="e">
        <v>#N/A</v>
      </c>
      <c r="K595" s="1054" t="e">
        <v>#N/A</v>
      </c>
      <c r="L595" s="928" t="e">
        <v>#N/A</v>
      </c>
      <c r="M595" s="922" t="e">
        <v>#N/A</v>
      </c>
      <c r="N595" s="1063"/>
      <c r="O595" s="1063"/>
      <c r="P595" s="1062"/>
      <c r="Q595" s="1062"/>
      <c r="R595" s="1062"/>
    </row>
    <row r="596" spans="1:18" s="8" customFormat="1" ht="11.25" customHeight="1">
      <c r="A596" s="1048" t="e">
        <v>#N/A</v>
      </c>
      <c r="B596" s="1050" t="e">
        <v>#N/A</v>
      </c>
      <c r="C596" s="1050" t="e">
        <v>#N/A</v>
      </c>
      <c r="D596" s="1052" t="e">
        <v>#N/A</v>
      </c>
      <c r="E596" s="1054" t="e">
        <v>#N/A</v>
      </c>
      <c r="F596" s="49" t="s">
        <v>3281</v>
      </c>
      <c r="G596" s="58" t="s">
        <v>3282</v>
      </c>
      <c r="H596" s="1054" t="e">
        <v>#N/A</v>
      </c>
      <c r="I596" s="1054" t="e">
        <v>#N/A</v>
      </c>
      <c r="J596" s="1054" t="e">
        <v>#N/A</v>
      </c>
      <c r="K596" s="1054" t="e">
        <v>#N/A</v>
      </c>
      <c r="L596" s="928" t="e">
        <v>#N/A</v>
      </c>
      <c r="M596" s="922" t="e">
        <v>#N/A</v>
      </c>
      <c r="N596" s="1063"/>
      <c r="O596" s="1063"/>
      <c r="P596" s="1062"/>
      <c r="Q596" s="1062"/>
      <c r="R596" s="1062"/>
    </row>
    <row r="597" spans="1:18" s="8" customFormat="1" ht="11.1" customHeight="1">
      <c r="A597" s="1048" t="e">
        <v>#N/A</v>
      </c>
      <c r="B597" s="1050" t="e">
        <v>#N/A</v>
      </c>
      <c r="C597" s="1050" t="e">
        <v>#N/A</v>
      </c>
      <c r="D597" s="1052" t="e">
        <v>#N/A</v>
      </c>
      <c r="E597" s="1054" t="e">
        <v>#N/A</v>
      </c>
      <c r="F597" s="49" t="s">
        <v>3283</v>
      </c>
      <c r="G597" s="58" t="s">
        <v>3284</v>
      </c>
      <c r="H597" s="1054" t="e">
        <v>#N/A</v>
      </c>
      <c r="I597" s="1054" t="e">
        <v>#N/A</v>
      </c>
      <c r="J597" s="1054" t="e">
        <v>#N/A</v>
      </c>
      <c r="K597" s="1054" t="e">
        <v>#N/A</v>
      </c>
      <c r="L597" s="928" t="e">
        <v>#N/A</v>
      </c>
      <c r="M597" s="922" t="e">
        <v>#N/A</v>
      </c>
      <c r="N597" s="1063"/>
      <c r="O597" s="1063"/>
      <c r="P597" s="1062"/>
      <c r="Q597" s="1062"/>
      <c r="R597" s="1062"/>
    </row>
    <row r="598" spans="1:18" s="8" customFormat="1" ht="12" customHeight="1">
      <c r="A598" s="1048" t="e">
        <v>#N/A</v>
      </c>
      <c r="B598" s="1050" t="e">
        <v>#N/A</v>
      </c>
      <c r="C598" s="1050" t="e">
        <v>#N/A</v>
      </c>
      <c r="D598" s="1052" t="e">
        <v>#N/A</v>
      </c>
      <c r="E598" s="1054" t="e">
        <v>#N/A</v>
      </c>
      <c r="F598" s="49" t="s">
        <v>3285</v>
      </c>
      <c r="G598" s="58" t="s">
        <v>3286</v>
      </c>
      <c r="H598" s="1054" t="e">
        <v>#N/A</v>
      </c>
      <c r="I598" s="1054" t="e">
        <v>#N/A</v>
      </c>
      <c r="J598" s="1054" t="e">
        <v>#N/A</v>
      </c>
      <c r="K598" s="1054" t="e">
        <v>#N/A</v>
      </c>
      <c r="L598" s="928" t="e">
        <v>#N/A</v>
      </c>
      <c r="M598" s="922" t="e">
        <v>#N/A</v>
      </c>
      <c r="N598" s="1063"/>
      <c r="O598" s="1063"/>
      <c r="P598" s="1062"/>
      <c r="Q598" s="1062"/>
      <c r="R598" s="1062"/>
    </row>
    <row r="599" spans="1:18" s="8" customFormat="1" ht="12" customHeight="1">
      <c r="A599" s="1048" t="e">
        <v>#N/A</v>
      </c>
      <c r="B599" s="1050" t="e">
        <v>#N/A</v>
      </c>
      <c r="C599" s="1050" t="e">
        <v>#N/A</v>
      </c>
      <c r="D599" s="1052" t="e">
        <v>#N/A</v>
      </c>
      <c r="E599" s="1054" t="e">
        <v>#N/A</v>
      </c>
      <c r="F599" s="49" t="s">
        <v>3287</v>
      </c>
      <c r="G599" s="58" t="s">
        <v>3288</v>
      </c>
      <c r="H599" s="1054" t="e">
        <v>#N/A</v>
      </c>
      <c r="I599" s="1054" t="e">
        <v>#N/A</v>
      </c>
      <c r="J599" s="1054" t="e">
        <v>#N/A</v>
      </c>
      <c r="K599" s="1054" t="e">
        <v>#N/A</v>
      </c>
      <c r="L599" s="928" t="e">
        <v>#N/A</v>
      </c>
      <c r="M599" s="922" t="e">
        <v>#N/A</v>
      </c>
      <c r="N599" s="1063"/>
      <c r="O599" s="1063"/>
      <c r="P599" s="1062"/>
      <c r="Q599" s="1062"/>
      <c r="R599" s="1062"/>
    </row>
    <row r="600" spans="1:18" s="8" customFormat="1" ht="12" customHeight="1">
      <c r="A600" s="1048" t="e">
        <v>#N/A</v>
      </c>
      <c r="B600" s="1050" t="e">
        <v>#N/A</v>
      </c>
      <c r="C600" s="1050" t="e">
        <v>#N/A</v>
      </c>
      <c r="D600" s="1052" t="e">
        <v>#N/A</v>
      </c>
      <c r="E600" s="1054" t="e">
        <v>#N/A</v>
      </c>
      <c r="F600" s="49" t="s">
        <v>3289</v>
      </c>
      <c r="G600" s="58" t="s">
        <v>3290</v>
      </c>
      <c r="H600" s="1054" t="e">
        <v>#N/A</v>
      </c>
      <c r="I600" s="1054" t="e">
        <v>#N/A</v>
      </c>
      <c r="J600" s="1054" t="e">
        <v>#N/A</v>
      </c>
      <c r="K600" s="1054" t="e">
        <v>#N/A</v>
      </c>
      <c r="L600" s="928" t="e">
        <v>#N/A</v>
      </c>
      <c r="M600" s="922" t="e">
        <v>#N/A</v>
      </c>
      <c r="N600" s="1063"/>
      <c r="O600" s="1063"/>
      <c r="P600" s="1062"/>
      <c r="Q600" s="1062"/>
      <c r="R600" s="1062"/>
    </row>
    <row r="601" spans="1:18" s="8" customFormat="1" ht="12" customHeight="1">
      <c r="A601" s="1048" t="e">
        <v>#N/A</v>
      </c>
      <c r="B601" s="1050" t="e">
        <v>#N/A</v>
      </c>
      <c r="C601" s="1050" t="e">
        <v>#N/A</v>
      </c>
      <c r="D601" s="1052" t="e">
        <v>#N/A</v>
      </c>
      <c r="E601" s="1054" t="e">
        <v>#N/A</v>
      </c>
      <c r="F601" s="49" t="s">
        <v>3291</v>
      </c>
      <c r="G601" s="58" t="s">
        <v>3292</v>
      </c>
      <c r="H601" s="1054" t="e">
        <v>#N/A</v>
      </c>
      <c r="I601" s="1054" t="e">
        <v>#N/A</v>
      </c>
      <c r="J601" s="1054" t="e">
        <v>#N/A</v>
      </c>
      <c r="K601" s="1054" t="e">
        <v>#N/A</v>
      </c>
      <c r="L601" s="928" t="e">
        <v>#N/A</v>
      </c>
      <c r="M601" s="922" t="e">
        <v>#N/A</v>
      </c>
      <c r="N601" s="1063"/>
      <c r="O601" s="1063"/>
      <c r="P601" s="1062"/>
      <c r="Q601" s="1062"/>
      <c r="R601" s="1062"/>
    </row>
    <row r="602" spans="1:18" s="8" customFormat="1" ht="12" customHeight="1">
      <c r="A602" s="1048" t="e">
        <v>#N/A</v>
      </c>
      <c r="B602" s="1050" t="e">
        <v>#N/A</v>
      </c>
      <c r="C602" s="1050" t="e">
        <v>#N/A</v>
      </c>
      <c r="D602" s="1052" t="e">
        <v>#N/A</v>
      </c>
      <c r="E602" s="1054" t="e">
        <v>#N/A</v>
      </c>
      <c r="F602" s="49" t="s">
        <v>3293</v>
      </c>
      <c r="G602" s="58" t="s">
        <v>3294</v>
      </c>
      <c r="H602" s="1054" t="e">
        <v>#N/A</v>
      </c>
      <c r="I602" s="1054" t="e">
        <v>#N/A</v>
      </c>
      <c r="J602" s="1054" t="e">
        <v>#N/A</v>
      </c>
      <c r="K602" s="1054" t="e">
        <v>#N/A</v>
      </c>
      <c r="L602" s="928" t="e">
        <v>#N/A</v>
      </c>
      <c r="M602" s="922" t="e">
        <v>#N/A</v>
      </c>
      <c r="N602" s="1063"/>
      <c r="O602" s="1063"/>
      <c r="P602" s="1062"/>
      <c r="Q602" s="1062"/>
      <c r="R602" s="1062"/>
    </row>
    <row r="603" spans="1:18" s="8" customFormat="1" ht="12" customHeight="1">
      <c r="A603" s="1048" t="e">
        <v>#N/A</v>
      </c>
      <c r="B603" s="1050" t="e">
        <v>#N/A</v>
      </c>
      <c r="C603" s="1050" t="e">
        <v>#N/A</v>
      </c>
      <c r="D603" s="1052" t="e">
        <v>#N/A</v>
      </c>
      <c r="E603" s="1054" t="e">
        <v>#N/A</v>
      </c>
      <c r="F603" s="49" t="s">
        <v>3295</v>
      </c>
      <c r="G603" s="58" t="s">
        <v>3296</v>
      </c>
      <c r="H603" s="1054" t="e">
        <v>#N/A</v>
      </c>
      <c r="I603" s="1054" t="e">
        <v>#N/A</v>
      </c>
      <c r="J603" s="1054" t="e">
        <v>#N/A</v>
      </c>
      <c r="K603" s="1054" t="e">
        <v>#N/A</v>
      </c>
      <c r="L603" s="928" t="e">
        <v>#N/A</v>
      </c>
      <c r="M603" s="922" t="e">
        <v>#N/A</v>
      </c>
      <c r="N603" s="1063"/>
      <c r="O603" s="1063"/>
      <c r="P603" s="1062"/>
      <c r="Q603" s="1062"/>
      <c r="R603" s="1062"/>
    </row>
    <row r="604" spans="1:18" s="8" customFormat="1" ht="12" customHeight="1">
      <c r="A604" s="1048" t="e">
        <v>#N/A</v>
      </c>
      <c r="B604" s="1050" t="e">
        <v>#N/A</v>
      </c>
      <c r="C604" s="1050" t="e">
        <v>#N/A</v>
      </c>
      <c r="D604" s="1052" t="e">
        <v>#N/A</v>
      </c>
      <c r="E604" s="1054" t="e">
        <v>#N/A</v>
      </c>
      <c r="F604" s="49" t="s">
        <v>3297</v>
      </c>
      <c r="G604" s="58" t="s">
        <v>3298</v>
      </c>
      <c r="H604" s="1054" t="e">
        <v>#N/A</v>
      </c>
      <c r="I604" s="1054" t="e">
        <v>#N/A</v>
      </c>
      <c r="J604" s="1054" t="e">
        <v>#N/A</v>
      </c>
      <c r="K604" s="1054" t="e">
        <v>#N/A</v>
      </c>
      <c r="L604" s="928" t="e">
        <v>#N/A</v>
      </c>
      <c r="M604" s="922" t="e">
        <v>#N/A</v>
      </c>
      <c r="N604" s="1063"/>
      <c r="O604" s="1063"/>
      <c r="P604" s="1062"/>
      <c r="Q604" s="1062"/>
      <c r="R604" s="1062"/>
    </row>
    <row r="605" spans="1:18" s="8" customFormat="1" ht="12" customHeight="1">
      <c r="A605" s="1048" t="e">
        <v>#N/A</v>
      </c>
      <c r="B605" s="1050" t="e">
        <v>#N/A</v>
      </c>
      <c r="C605" s="1050" t="e">
        <v>#N/A</v>
      </c>
      <c r="D605" s="1052" t="e">
        <v>#N/A</v>
      </c>
      <c r="E605" s="1054" t="e">
        <v>#N/A</v>
      </c>
      <c r="F605" s="49" t="s">
        <v>3299</v>
      </c>
      <c r="G605" s="58" t="s">
        <v>3300</v>
      </c>
      <c r="H605" s="1054" t="e">
        <v>#N/A</v>
      </c>
      <c r="I605" s="1054" t="e">
        <v>#N/A</v>
      </c>
      <c r="J605" s="1054" t="e">
        <v>#N/A</v>
      </c>
      <c r="K605" s="1054" t="e">
        <v>#N/A</v>
      </c>
      <c r="L605" s="928" t="e">
        <v>#N/A</v>
      </c>
      <c r="M605" s="922" t="e">
        <v>#N/A</v>
      </c>
      <c r="N605" s="1063"/>
      <c r="O605" s="1063"/>
      <c r="P605" s="1062"/>
      <c r="Q605" s="1062"/>
      <c r="R605" s="1062"/>
    </row>
    <row r="606" spans="1:18" s="8" customFormat="1" ht="12" customHeight="1">
      <c r="A606" s="1048" t="e">
        <v>#N/A</v>
      </c>
      <c r="B606" s="1050" t="e">
        <v>#N/A</v>
      </c>
      <c r="C606" s="1050" t="e">
        <v>#N/A</v>
      </c>
      <c r="D606" s="1052" t="e">
        <v>#N/A</v>
      </c>
      <c r="E606" s="1054" t="e">
        <v>#N/A</v>
      </c>
      <c r="F606" s="49" t="s">
        <v>3301</v>
      </c>
      <c r="G606" s="58" t="s">
        <v>3302</v>
      </c>
      <c r="H606" s="1054" t="e">
        <v>#N/A</v>
      </c>
      <c r="I606" s="1054" t="e">
        <v>#N/A</v>
      </c>
      <c r="J606" s="1054" t="e">
        <v>#N/A</v>
      </c>
      <c r="K606" s="1054" t="e">
        <v>#N/A</v>
      </c>
      <c r="L606" s="928" t="e">
        <v>#N/A</v>
      </c>
      <c r="M606" s="922" t="e">
        <v>#N/A</v>
      </c>
      <c r="N606" s="1063"/>
      <c r="O606" s="1063"/>
      <c r="P606" s="1062"/>
      <c r="Q606" s="1062"/>
      <c r="R606" s="1062"/>
    </row>
    <row r="607" spans="1:18" s="8" customFormat="1" ht="12" customHeight="1">
      <c r="A607" s="1048" t="e">
        <v>#N/A</v>
      </c>
      <c r="B607" s="1050" t="e">
        <v>#N/A</v>
      </c>
      <c r="C607" s="1050" t="e">
        <v>#N/A</v>
      </c>
      <c r="D607" s="1052" t="e">
        <v>#N/A</v>
      </c>
      <c r="E607" s="1054" t="e">
        <v>#N/A</v>
      </c>
      <c r="F607" s="49" t="s">
        <v>3303</v>
      </c>
      <c r="G607" s="58" t="s">
        <v>3304</v>
      </c>
      <c r="H607" s="1054" t="e">
        <v>#N/A</v>
      </c>
      <c r="I607" s="1054" t="e">
        <v>#N/A</v>
      </c>
      <c r="J607" s="1054" t="e">
        <v>#N/A</v>
      </c>
      <c r="K607" s="1054" t="e">
        <v>#N/A</v>
      </c>
      <c r="L607" s="928" t="e">
        <v>#N/A</v>
      </c>
      <c r="M607" s="922" t="e">
        <v>#N/A</v>
      </c>
      <c r="N607" s="1063"/>
      <c r="O607" s="1063"/>
      <c r="P607" s="1062"/>
      <c r="Q607" s="1062"/>
      <c r="R607" s="1062"/>
    </row>
    <row r="608" spans="1:18" s="8" customFormat="1" ht="12" customHeight="1">
      <c r="A608" s="1048" t="e">
        <v>#N/A</v>
      </c>
      <c r="B608" s="1050" t="e">
        <v>#N/A</v>
      </c>
      <c r="C608" s="1050" t="e">
        <v>#N/A</v>
      </c>
      <c r="D608" s="1052" t="e">
        <v>#N/A</v>
      </c>
      <c r="E608" s="1054" t="e">
        <v>#N/A</v>
      </c>
      <c r="F608" s="49" t="s">
        <v>3305</v>
      </c>
      <c r="G608" s="58" t="s">
        <v>3306</v>
      </c>
      <c r="H608" s="1054" t="e">
        <v>#N/A</v>
      </c>
      <c r="I608" s="1054" t="e">
        <v>#N/A</v>
      </c>
      <c r="J608" s="1054" t="e">
        <v>#N/A</v>
      </c>
      <c r="K608" s="1054" t="e">
        <v>#N/A</v>
      </c>
      <c r="L608" s="928" t="e">
        <v>#N/A</v>
      </c>
      <c r="M608" s="922" t="e">
        <v>#N/A</v>
      </c>
      <c r="N608" s="1063"/>
      <c r="O608" s="1063"/>
      <c r="P608" s="1062"/>
      <c r="Q608" s="1062"/>
      <c r="R608" s="1062"/>
    </row>
    <row r="609" spans="1:18" s="8" customFormat="1" ht="55.5" customHeight="1">
      <c r="A609" s="999" t="s">
        <v>3307</v>
      </c>
      <c r="B609" s="1055" t="s">
        <v>3308</v>
      </c>
      <c r="C609" s="1055" t="s">
        <v>3309</v>
      </c>
      <c r="D609" s="930" t="s">
        <v>3310</v>
      </c>
      <c r="E609" s="1057" t="s">
        <v>2366</v>
      </c>
      <c r="F609" s="49">
        <v>1</v>
      </c>
      <c r="G609" s="58" t="s">
        <v>3311</v>
      </c>
      <c r="H609" s="1064" t="s">
        <v>25</v>
      </c>
      <c r="I609" s="1064" t="s">
        <v>2138</v>
      </c>
      <c r="J609" s="1064" t="s">
        <v>2148</v>
      </c>
      <c r="K609" s="1064" t="s">
        <v>1294</v>
      </c>
      <c r="L609" s="927" t="s">
        <v>195</v>
      </c>
      <c r="M609" s="921" t="s">
        <v>5954</v>
      </c>
      <c r="N609" s="1057"/>
      <c r="O609" s="1057" t="s">
        <v>2140</v>
      </c>
      <c r="P609" s="1057" t="s">
        <v>2140</v>
      </c>
      <c r="Q609" s="1057" t="s">
        <v>2140</v>
      </c>
      <c r="R609" s="1057" t="s">
        <v>3127</v>
      </c>
    </row>
    <row r="610" spans="1:18" s="8" customFormat="1" ht="55.5" customHeight="1">
      <c r="A610" s="1000" t="e">
        <v>#N/A</v>
      </c>
      <c r="B610" s="1056" t="e">
        <v>#N/A</v>
      </c>
      <c r="C610" s="1056" t="e">
        <v>#N/A</v>
      </c>
      <c r="D610" s="931" t="e">
        <v>#N/A</v>
      </c>
      <c r="E610" s="1058" t="e">
        <v>#N/A</v>
      </c>
      <c r="F610" s="49">
        <v>2</v>
      </c>
      <c r="G610" s="58" t="s">
        <v>3312</v>
      </c>
      <c r="H610" s="1065" t="e">
        <v>#N/A</v>
      </c>
      <c r="I610" s="1065" t="e">
        <v>#N/A</v>
      </c>
      <c r="J610" s="1065" t="e">
        <v>#N/A</v>
      </c>
      <c r="K610" s="1065" t="e">
        <v>#N/A</v>
      </c>
      <c r="L610" s="928" t="e">
        <v>#N/A</v>
      </c>
      <c r="M610" s="922" t="e">
        <v>#N/A</v>
      </c>
      <c r="N610" s="1058"/>
      <c r="O610" s="1058"/>
      <c r="P610" s="1058"/>
      <c r="Q610" s="1058"/>
      <c r="R610" s="1058"/>
    </row>
    <row r="611" spans="1:18" s="8" customFormat="1" ht="55.5" customHeight="1">
      <c r="A611" s="1000" t="e">
        <v>#N/A</v>
      </c>
      <c r="B611" s="1056" t="e">
        <v>#N/A</v>
      </c>
      <c r="C611" s="1056" t="e">
        <v>#N/A</v>
      </c>
      <c r="D611" s="931" t="e">
        <v>#N/A</v>
      </c>
      <c r="E611" s="1058" t="e">
        <v>#N/A</v>
      </c>
      <c r="F611" s="49">
        <v>3</v>
      </c>
      <c r="G611" s="58" t="s">
        <v>3313</v>
      </c>
      <c r="H611" s="1065" t="e">
        <v>#N/A</v>
      </c>
      <c r="I611" s="1065" t="e">
        <v>#N/A</v>
      </c>
      <c r="J611" s="1065" t="e">
        <v>#N/A</v>
      </c>
      <c r="K611" s="1065" t="e">
        <v>#N/A</v>
      </c>
      <c r="L611" s="928" t="e">
        <v>#N/A</v>
      </c>
      <c r="M611" s="922" t="e">
        <v>#N/A</v>
      </c>
      <c r="N611" s="1058"/>
      <c r="O611" s="1058"/>
      <c r="P611" s="1058"/>
      <c r="Q611" s="1058"/>
      <c r="R611" s="1058"/>
    </row>
    <row r="612" spans="1:18" s="8" customFormat="1" ht="12.75" customHeight="1">
      <c r="A612" s="999" t="s">
        <v>3314</v>
      </c>
      <c r="B612" s="1059" t="s">
        <v>3315</v>
      </c>
      <c r="C612" s="1059" t="s">
        <v>3316</v>
      </c>
      <c r="D612" s="1066" t="s">
        <v>3317</v>
      </c>
      <c r="E612" s="1067" t="s">
        <v>2429</v>
      </c>
      <c r="F612" s="44" t="s">
        <v>3318</v>
      </c>
      <c r="G612" s="58" t="s">
        <v>3319</v>
      </c>
      <c r="H612" s="1053" t="s">
        <v>25</v>
      </c>
      <c r="I612" s="1053" t="s">
        <v>2138</v>
      </c>
      <c r="J612" s="1053" t="s">
        <v>2148</v>
      </c>
      <c r="K612" s="1051" t="s">
        <v>1294</v>
      </c>
      <c r="L612" s="927" t="s">
        <v>195</v>
      </c>
      <c r="M612" s="921" t="s">
        <v>5955</v>
      </c>
      <c r="N612" s="1063"/>
      <c r="O612" s="1063" t="s">
        <v>2140</v>
      </c>
      <c r="P612" s="1062" t="s">
        <v>2140</v>
      </c>
      <c r="Q612" s="1062" t="s">
        <v>2140</v>
      </c>
      <c r="R612" s="1062" t="s">
        <v>3320</v>
      </c>
    </row>
    <row r="613" spans="1:18" s="8" customFormat="1" ht="12.75" customHeight="1">
      <c r="A613" s="1000" t="e">
        <v>#N/A</v>
      </c>
      <c r="B613" s="1060" t="e">
        <v>#N/A</v>
      </c>
      <c r="C613" s="1060" t="e">
        <v>#N/A</v>
      </c>
      <c r="D613" s="1066" t="e">
        <v>#N/A</v>
      </c>
      <c r="E613" s="1067" t="e">
        <v>#N/A</v>
      </c>
      <c r="F613" s="44" t="s">
        <v>3321</v>
      </c>
      <c r="G613" s="58" t="s">
        <v>3322</v>
      </c>
      <c r="H613" s="1054" t="e">
        <v>#N/A</v>
      </c>
      <c r="I613" s="1054" t="e">
        <v>#N/A</v>
      </c>
      <c r="J613" s="1054" t="e">
        <v>#N/A</v>
      </c>
      <c r="K613" s="1052" t="e">
        <v>#N/A</v>
      </c>
      <c r="L613" s="928" t="e">
        <v>#N/A</v>
      </c>
      <c r="M613" s="922" t="e">
        <v>#N/A</v>
      </c>
      <c r="N613" s="1063"/>
      <c r="O613" s="1063"/>
      <c r="P613" s="1062"/>
      <c r="Q613" s="1062"/>
      <c r="R613" s="1062"/>
    </row>
    <row r="614" spans="1:18" s="8" customFormat="1" ht="12.75" customHeight="1">
      <c r="A614" s="1000" t="e">
        <v>#N/A</v>
      </c>
      <c r="B614" s="1060" t="e">
        <v>#N/A</v>
      </c>
      <c r="C614" s="1060" t="e">
        <v>#N/A</v>
      </c>
      <c r="D614" s="1066" t="e">
        <v>#N/A</v>
      </c>
      <c r="E614" s="1067" t="e">
        <v>#N/A</v>
      </c>
      <c r="F614" s="44" t="s">
        <v>3323</v>
      </c>
      <c r="G614" s="58" t="s">
        <v>3324</v>
      </c>
      <c r="H614" s="1054" t="e">
        <v>#N/A</v>
      </c>
      <c r="I614" s="1054" t="e">
        <v>#N/A</v>
      </c>
      <c r="J614" s="1054" t="e">
        <v>#N/A</v>
      </c>
      <c r="K614" s="1052" t="e">
        <v>#N/A</v>
      </c>
      <c r="L614" s="928" t="e">
        <v>#N/A</v>
      </c>
      <c r="M614" s="922" t="e">
        <v>#N/A</v>
      </c>
      <c r="N614" s="1063"/>
      <c r="O614" s="1063"/>
      <c r="P614" s="1062"/>
      <c r="Q614" s="1062"/>
      <c r="R614" s="1062"/>
    </row>
    <row r="615" spans="1:18" s="8" customFormat="1" ht="12.75" customHeight="1">
      <c r="A615" s="1000" t="e">
        <v>#N/A</v>
      </c>
      <c r="B615" s="1060" t="e">
        <v>#N/A</v>
      </c>
      <c r="C615" s="1060" t="e">
        <v>#N/A</v>
      </c>
      <c r="D615" s="1066" t="e">
        <v>#N/A</v>
      </c>
      <c r="E615" s="1067" t="e">
        <v>#N/A</v>
      </c>
      <c r="F615" s="44" t="s">
        <v>3325</v>
      </c>
      <c r="G615" s="58" t="s">
        <v>3326</v>
      </c>
      <c r="H615" s="1054" t="e">
        <v>#N/A</v>
      </c>
      <c r="I615" s="1054" t="e">
        <v>#N/A</v>
      </c>
      <c r="J615" s="1054" t="e">
        <v>#N/A</v>
      </c>
      <c r="K615" s="1052" t="e">
        <v>#N/A</v>
      </c>
      <c r="L615" s="928" t="e">
        <v>#N/A</v>
      </c>
      <c r="M615" s="922" t="e">
        <v>#N/A</v>
      </c>
      <c r="N615" s="1063"/>
      <c r="O615" s="1063"/>
      <c r="P615" s="1062"/>
      <c r="Q615" s="1062"/>
      <c r="R615" s="1062"/>
    </row>
    <row r="616" spans="1:18" s="8" customFormat="1" ht="12.75" customHeight="1">
      <c r="A616" s="1000" t="e">
        <v>#N/A</v>
      </c>
      <c r="B616" s="1060" t="e">
        <v>#N/A</v>
      </c>
      <c r="C616" s="1060" t="e">
        <v>#N/A</v>
      </c>
      <c r="D616" s="1066" t="e">
        <v>#N/A</v>
      </c>
      <c r="E616" s="1067" t="e">
        <v>#N/A</v>
      </c>
      <c r="F616" s="44" t="s">
        <v>3327</v>
      </c>
      <c r="G616" s="58" t="s">
        <v>3328</v>
      </c>
      <c r="H616" s="1054" t="e">
        <v>#N/A</v>
      </c>
      <c r="I616" s="1054" t="e">
        <v>#N/A</v>
      </c>
      <c r="J616" s="1054" t="e">
        <v>#N/A</v>
      </c>
      <c r="K616" s="1052" t="e">
        <v>#N/A</v>
      </c>
      <c r="L616" s="928" t="e">
        <v>#N/A</v>
      </c>
      <c r="M616" s="922" t="e">
        <v>#N/A</v>
      </c>
      <c r="N616" s="1063"/>
      <c r="O616" s="1063"/>
      <c r="P616" s="1062"/>
      <c r="Q616" s="1062"/>
      <c r="R616" s="1062"/>
    </row>
    <row r="617" spans="1:18" s="8" customFormat="1" ht="12.75" customHeight="1">
      <c r="A617" s="1000" t="e">
        <v>#N/A</v>
      </c>
      <c r="B617" s="1060" t="e">
        <v>#N/A</v>
      </c>
      <c r="C617" s="1060" t="e">
        <v>#N/A</v>
      </c>
      <c r="D617" s="1066" t="e">
        <v>#N/A</v>
      </c>
      <c r="E617" s="1067" t="e">
        <v>#N/A</v>
      </c>
      <c r="F617" s="44" t="s">
        <v>3329</v>
      </c>
      <c r="G617" s="58" t="s">
        <v>3330</v>
      </c>
      <c r="H617" s="1054" t="e">
        <v>#N/A</v>
      </c>
      <c r="I617" s="1054" t="e">
        <v>#N/A</v>
      </c>
      <c r="J617" s="1054" t="e">
        <v>#N/A</v>
      </c>
      <c r="K617" s="1052" t="e">
        <v>#N/A</v>
      </c>
      <c r="L617" s="928" t="e">
        <v>#N/A</v>
      </c>
      <c r="M617" s="922" t="e">
        <v>#N/A</v>
      </c>
      <c r="N617" s="1063"/>
      <c r="O617" s="1063"/>
      <c r="P617" s="1062"/>
      <c r="Q617" s="1062"/>
      <c r="R617" s="1062"/>
    </row>
    <row r="618" spans="1:18" s="8" customFormat="1" ht="12.75" customHeight="1">
      <c r="A618" s="1000" t="e">
        <v>#N/A</v>
      </c>
      <c r="B618" s="1060" t="e">
        <v>#N/A</v>
      </c>
      <c r="C618" s="1060" t="e">
        <v>#N/A</v>
      </c>
      <c r="D618" s="1066" t="e">
        <v>#N/A</v>
      </c>
      <c r="E618" s="1067" t="e">
        <v>#N/A</v>
      </c>
      <c r="F618" s="44" t="s">
        <v>3331</v>
      </c>
      <c r="G618" s="58" t="s">
        <v>3332</v>
      </c>
      <c r="H618" s="1054" t="e">
        <v>#N/A</v>
      </c>
      <c r="I618" s="1054" t="e">
        <v>#N/A</v>
      </c>
      <c r="J618" s="1054" t="e">
        <v>#N/A</v>
      </c>
      <c r="K618" s="1052" t="e">
        <v>#N/A</v>
      </c>
      <c r="L618" s="928" t="e">
        <v>#N/A</v>
      </c>
      <c r="M618" s="922" t="e">
        <v>#N/A</v>
      </c>
      <c r="N618" s="1063"/>
      <c r="O618" s="1063"/>
      <c r="P618" s="1062"/>
      <c r="Q618" s="1062"/>
      <c r="R618" s="1062"/>
    </row>
    <row r="619" spans="1:18" s="8" customFormat="1" ht="12.75" customHeight="1">
      <c r="A619" s="1000" t="e">
        <v>#N/A</v>
      </c>
      <c r="B619" s="1060" t="e">
        <v>#N/A</v>
      </c>
      <c r="C619" s="1060" t="e">
        <v>#N/A</v>
      </c>
      <c r="D619" s="1066" t="e">
        <v>#N/A</v>
      </c>
      <c r="E619" s="1067" t="e">
        <v>#N/A</v>
      </c>
      <c r="F619" s="44" t="s">
        <v>3333</v>
      </c>
      <c r="G619" s="58" t="s">
        <v>3334</v>
      </c>
      <c r="H619" s="1054" t="e">
        <v>#N/A</v>
      </c>
      <c r="I619" s="1054" t="e">
        <v>#N/A</v>
      </c>
      <c r="J619" s="1054" t="e">
        <v>#N/A</v>
      </c>
      <c r="K619" s="1052" t="e">
        <v>#N/A</v>
      </c>
      <c r="L619" s="928" t="e">
        <v>#N/A</v>
      </c>
      <c r="M619" s="922" t="e">
        <v>#N/A</v>
      </c>
      <c r="N619" s="1063"/>
      <c r="O619" s="1063"/>
      <c r="P619" s="1062"/>
      <c r="Q619" s="1062"/>
      <c r="R619" s="1062"/>
    </row>
    <row r="620" spans="1:18" s="8" customFormat="1" ht="12.75" customHeight="1">
      <c r="A620" s="1000" t="e">
        <v>#N/A</v>
      </c>
      <c r="B620" s="1060" t="e">
        <v>#N/A</v>
      </c>
      <c r="C620" s="1060" t="e">
        <v>#N/A</v>
      </c>
      <c r="D620" s="1066" t="e">
        <v>#N/A</v>
      </c>
      <c r="E620" s="1067" t="e">
        <v>#N/A</v>
      </c>
      <c r="F620" s="44" t="s">
        <v>3335</v>
      </c>
      <c r="G620" s="58" t="s">
        <v>3336</v>
      </c>
      <c r="H620" s="1054" t="e">
        <v>#N/A</v>
      </c>
      <c r="I620" s="1054" t="e">
        <v>#N/A</v>
      </c>
      <c r="J620" s="1054" t="e">
        <v>#N/A</v>
      </c>
      <c r="K620" s="1052" t="e">
        <v>#N/A</v>
      </c>
      <c r="L620" s="928" t="e">
        <v>#N/A</v>
      </c>
      <c r="M620" s="922" t="e">
        <v>#N/A</v>
      </c>
      <c r="N620" s="1063"/>
      <c r="O620" s="1063"/>
      <c r="P620" s="1062"/>
      <c r="Q620" s="1062"/>
      <c r="R620" s="1062"/>
    </row>
    <row r="621" spans="1:18" s="8" customFormat="1" ht="12.75" customHeight="1">
      <c r="A621" s="1000" t="e">
        <v>#N/A</v>
      </c>
      <c r="B621" s="1060" t="e">
        <v>#N/A</v>
      </c>
      <c r="C621" s="1060" t="e">
        <v>#N/A</v>
      </c>
      <c r="D621" s="1066" t="e">
        <v>#N/A</v>
      </c>
      <c r="E621" s="1067" t="e">
        <v>#N/A</v>
      </c>
      <c r="F621" s="44" t="s">
        <v>3337</v>
      </c>
      <c r="G621" s="58" t="s">
        <v>3338</v>
      </c>
      <c r="H621" s="1054" t="e">
        <v>#N/A</v>
      </c>
      <c r="I621" s="1054" t="e">
        <v>#N/A</v>
      </c>
      <c r="J621" s="1054" t="e">
        <v>#N/A</v>
      </c>
      <c r="K621" s="1052" t="e">
        <v>#N/A</v>
      </c>
      <c r="L621" s="928" t="e">
        <v>#N/A</v>
      </c>
      <c r="M621" s="922" t="e">
        <v>#N/A</v>
      </c>
      <c r="N621" s="1063"/>
      <c r="O621" s="1063"/>
      <c r="P621" s="1062"/>
      <c r="Q621" s="1062"/>
      <c r="R621" s="1062"/>
    </row>
    <row r="622" spans="1:18" s="8" customFormat="1" ht="12.75" customHeight="1">
      <c r="A622" s="1000" t="e">
        <v>#N/A</v>
      </c>
      <c r="B622" s="1060" t="e">
        <v>#N/A</v>
      </c>
      <c r="C622" s="1060" t="e">
        <v>#N/A</v>
      </c>
      <c r="D622" s="1066" t="e">
        <v>#N/A</v>
      </c>
      <c r="E622" s="1067" t="e">
        <v>#N/A</v>
      </c>
      <c r="F622" s="44" t="s">
        <v>3339</v>
      </c>
      <c r="G622" s="58" t="s">
        <v>3340</v>
      </c>
      <c r="H622" s="1054" t="e">
        <v>#N/A</v>
      </c>
      <c r="I622" s="1054" t="e">
        <v>#N/A</v>
      </c>
      <c r="J622" s="1054" t="e">
        <v>#N/A</v>
      </c>
      <c r="K622" s="1052" t="e">
        <v>#N/A</v>
      </c>
      <c r="L622" s="928" t="e">
        <v>#N/A</v>
      </c>
      <c r="M622" s="922" t="e">
        <v>#N/A</v>
      </c>
      <c r="N622" s="1063"/>
      <c r="O622" s="1063"/>
      <c r="P622" s="1062"/>
      <c r="Q622" s="1062"/>
      <c r="R622" s="1062"/>
    </row>
    <row r="623" spans="1:18" s="8" customFormat="1" ht="12.75" customHeight="1">
      <c r="A623" s="1000" t="e">
        <v>#N/A</v>
      </c>
      <c r="B623" s="1060" t="e">
        <v>#N/A</v>
      </c>
      <c r="C623" s="1060" t="e">
        <v>#N/A</v>
      </c>
      <c r="D623" s="1066" t="e">
        <v>#N/A</v>
      </c>
      <c r="E623" s="1067" t="e">
        <v>#N/A</v>
      </c>
      <c r="F623" s="44" t="s">
        <v>3341</v>
      </c>
      <c r="G623" s="58" t="s">
        <v>3342</v>
      </c>
      <c r="H623" s="1054" t="e">
        <v>#N/A</v>
      </c>
      <c r="I623" s="1054" t="e">
        <v>#N/A</v>
      </c>
      <c r="J623" s="1054" t="e">
        <v>#N/A</v>
      </c>
      <c r="K623" s="1052" t="e">
        <v>#N/A</v>
      </c>
      <c r="L623" s="928" t="e">
        <v>#N/A</v>
      </c>
      <c r="M623" s="922" t="e">
        <v>#N/A</v>
      </c>
      <c r="N623" s="1063"/>
      <c r="O623" s="1063"/>
      <c r="P623" s="1062"/>
      <c r="Q623" s="1062"/>
      <c r="R623" s="1062"/>
    </row>
    <row r="624" spans="1:18" s="8" customFormat="1" ht="12.75" customHeight="1">
      <c r="A624" s="1000" t="e">
        <v>#N/A</v>
      </c>
      <c r="B624" s="1060" t="e">
        <v>#N/A</v>
      </c>
      <c r="C624" s="1060" t="e">
        <v>#N/A</v>
      </c>
      <c r="D624" s="1066" t="e">
        <v>#N/A</v>
      </c>
      <c r="E624" s="1067" t="e">
        <v>#N/A</v>
      </c>
      <c r="F624" s="44" t="s">
        <v>3343</v>
      </c>
      <c r="G624" s="58" t="s">
        <v>3344</v>
      </c>
      <c r="H624" s="1054" t="e">
        <v>#N/A</v>
      </c>
      <c r="I624" s="1054" t="e">
        <v>#N/A</v>
      </c>
      <c r="J624" s="1054" t="e">
        <v>#N/A</v>
      </c>
      <c r="K624" s="1052" t="e">
        <v>#N/A</v>
      </c>
      <c r="L624" s="928" t="e">
        <v>#N/A</v>
      </c>
      <c r="M624" s="922" t="e">
        <v>#N/A</v>
      </c>
      <c r="N624" s="1063"/>
      <c r="O624" s="1063"/>
      <c r="P624" s="1062"/>
      <c r="Q624" s="1062"/>
      <c r="R624" s="1062"/>
    </row>
    <row r="625" spans="1:18" s="8" customFormat="1" ht="12.75" customHeight="1">
      <c r="A625" s="1000" t="e">
        <v>#N/A</v>
      </c>
      <c r="B625" s="1060" t="e">
        <v>#N/A</v>
      </c>
      <c r="C625" s="1060" t="e">
        <v>#N/A</v>
      </c>
      <c r="D625" s="1066" t="e">
        <v>#N/A</v>
      </c>
      <c r="E625" s="1067" t="e">
        <v>#N/A</v>
      </c>
      <c r="F625" s="44" t="s">
        <v>3345</v>
      </c>
      <c r="G625" s="58" t="s">
        <v>3346</v>
      </c>
      <c r="H625" s="1054" t="e">
        <v>#N/A</v>
      </c>
      <c r="I625" s="1054" t="e">
        <v>#N/A</v>
      </c>
      <c r="J625" s="1054" t="e">
        <v>#N/A</v>
      </c>
      <c r="K625" s="1052" t="e">
        <v>#N/A</v>
      </c>
      <c r="L625" s="928" t="e">
        <v>#N/A</v>
      </c>
      <c r="M625" s="922" t="e">
        <v>#N/A</v>
      </c>
      <c r="N625" s="1063"/>
      <c r="O625" s="1063"/>
      <c r="P625" s="1062"/>
      <c r="Q625" s="1062"/>
      <c r="R625" s="1062"/>
    </row>
    <row r="626" spans="1:18" s="8" customFormat="1" ht="12.75" customHeight="1">
      <c r="A626" s="1000" t="e">
        <v>#N/A</v>
      </c>
      <c r="B626" s="1060" t="e">
        <v>#N/A</v>
      </c>
      <c r="C626" s="1060" t="e">
        <v>#N/A</v>
      </c>
      <c r="D626" s="1066" t="e">
        <v>#N/A</v>
      </c>
      <c r="E626" s="1067" t="e">
        <v>#N/A</v>
      </c>
      <c r="F626" s="44" t="s">
        <v>3347</v>
      </c>
      <c r="G626" s="58" t="s">
        <v>3348</v>
      </c>
      <c r="H626" s="1054" t="e">
        <v>#N/A</v>
      </c>
      <c r="I626" s="1054" t="e">
        <v>#N/A</v>
      </c>
      <c r="J626" s="1054" t="e">
        <v>#N/A</v>
      </c>
      <c r="K626" s="1052" t="e">
        <v>#N/A</v>
      </c>
      <c r="L626" s="928" t="e">
        <v>#N/A</v>
      </c>
      <c r="M626" s="922" t="e">
        <v>#N/A</v>
      </c>
      <c r="N626" s="1063"/>
      <c r="O626" s="1063"/>
      <c r="P626" s="1062"/>
      <c r="Q626" s="1062"/>
      <c r="R626" s="1062"/>
    </row>
    <row r="627" spans="1:18" s="8" customFormat="1" ht="12.75" customHeight="1">
      <c r="A627" s="1000" t="e">
        <v>#N/A</v>
      </c>
      <c r="B627" s="1060" t="e">
        <v>#N/A</v>
      </c>
      <c r="C627" s="1060" t="e">
        <v>#N/A</v>
      </c>
      <c r="D627" s="1066" t="e">
        <v>#N/A</v>
      </c>
      <c r="E627" s="1067" t="e">
        <v>#N/A</v>
      </c>
      <c r="F627" s="44" t="s">
        <v>3349</v>
      </c>
      <c r="G627" s="58" t="s">
        <v>3350</v>
      </c>
      <c r="H627" s="1054" t="e">
        <v>#N/A</v>
      </c>
      <c r="I627" s="1054" t="e">
        <v>#N/A</v>
      </c>
      <c r="J627" s="1054" t="e">
        <v>#N/A</v>
      </c>
      <c r="K627" s="1052" t="e">
        <v>#N/A</v>
      </c>
      <c r="L627" s="928" t="e">
        <v>#N/A</v>
      </c>
      <c r="M627" s="922" t="e">
        <v>#N/A</v>
      </c>
      <c r="N627" s="1063"/>
      <c r="O627" s="1063"/>
      <c r="P627" s="1062"/>
      <c r="Q627" s="1062"/>
      <c r="R627" s="1062"/>
    </row>
    <row r="628" spans="1:18" s="8" customFormat="1" ht="12.75" customHeight="1">
      <c r="A628" s="1000" t="e">
        <v>#N/A</v>
      </c>
      <c r="B628" s="1060" t="e">
        <v>#N/A</v>
      </c>
      <c r="C628" s="1060" t="e">
        <v>#N/A</v>
      </c>
      <c r="D628" s="1066" t="e">
        <v>#N/A</v>
      </c>
      <c r="E628" s="1067" t="e">
        <v>#N/A</v>
      </c>
      <c r="F628" s="44" t="s">
        <v>3351</v>
      </c>
      <c r="G628" s="58" t="s">
        <v>3352</v>
      </c>
      <c r="H628" s="1054" t="e">
        <v>#N/A</v>
      </c>
      <c r="I628" s="1054" t="e">
        <v>#N/A</v>
      </c>
      <c r="J628" s="1054" t="e">
        <v>#N/A</v>
      </c>
      <c r="K628" s="1052" t="e">
        <v>#N/A</v>
      </c>
      <c r="L628" s="928" t="e">
        <v>#N/A</v>
      </c>
      <c r="M628" s="922" t="e">
        <v>#N/A</v>
      </c>
      <c r="N628" s="1063"/>
      <c r="O628" s="1063"/>
      <c r="P628" s="1062"/>
      <c r="Q628" s="1062"/>
      <c r="R628" s="1062"/>
    </row>
    <row r="629" spans="1:18" s="8" customFormat="1" ht="12.75" customHeight="1">
      <c r="A629" s="1000" t="e">
        <v>#N/A</v>
      </c>
      <c r="B629" s="1060" t="e">
        <v>#N/A</v>
      </c>
      <c r="C629" s="1060" t="e">
        <v>#N/A</v>
      </c>
      <c r="D629" s="1066" t="e">
        <v>#N/A</v>
      </c>
      <c r="E629" s="1067" t="e">
        <v>#N/A</v>
      </c>
      <c r="F629" s="44" t="s">
        <v>3353</v>
      </c>
      <c r="G629" s="58" t="s">
        <v>3354</v>
      </c>
      <c r="H629" s="1054" t="e">
        <v>#N/A</v>
      </c>
      <c r="I629" s="1054" t="e">
        <v>#N/A</v>
      </c>
      <c r="J629" s="1054" t="e">
        <v>#N/A</v>
      </c>
      <c r="K629" s="1052" t="e">
        <v>#N/A</v>
      </c>
      <c r="L629" s="928" t="e">
        <v>#N/A</v>
      </c>
      <c r="M629" s="922" t="e">
        <v>#N/A</v>
      </c>
      <c r="N629" s="1063"/>
      <c r="O629" s="1063"/>
      <c r="P629" s="1062"/>
      <c r="Q629" s="1062"/>
      <c r="R629" s="1062"/>
    </row>
    <row r="630" spans="1:18" s="8" customFormat="1" ht="12.75" customHeight="1">
      <c r="A630" s="1000" t="e">
        <v>#N/A</v>
      </c>
      <c r="B630" s="1060" t="e">
        <v>#N/A</v>
      </c>
      <c r="C630" s="1060" t="e">
        <v>#N/A</v>
      </c>
      <c r="D630" s="1066" t="e">
        <v>#N/A</v>
      </c>
      <c r="E630" s="1067" t="e">
        <v>#N/A</v>
      </c>
      <c r="F630" s="44" t="s">
        <v>3355</v>
      </c>
      <c r="G630" s="58" t="s">
        <v>3356</v>
      </c>
      <c r="H630" s="1054" t="e">
        <v>#N/A</v>
      </c>
      <c r="I630" s="1054" t="e">
        <v>#N/A</v>
      </c>
      <c r="J630" s="1054" t="e">
        <v>#N/A</v>
      </c>
      <c r="K630" s="1052" t="e">
        <v>#N/A</v>
      </c>
      <c r="L630" s="928" t="e">
        <v>#N/A</v>
      </c>
      <c r="M630" s="922" t="e">
        <v>#N/A</v>
      </c>
      <c r="N630" s="1063"/>
      <c r="O630" s="1063"/>
      <c r="P630" s="1062"/>
      <c r="Q630" s="1062"/>
      <c r="R630" s="1062"/>
    </row>
    <row r="631" spans="1:18" s="8" customFormat="1" ht="12.75" customHeight="1">
      <c r="A631" s="1000" t="e">
        <v>#N/A</v>
      </c>
      <c r="B631" s="1060" t="e">
        <v>#N/A</v>
      </c>
      <c r="C631" s="1060" t="e">
        <v>#N/A</v>
      </c>
      <c r="D631" s="1066" t="e">
        <v>#N/A</v>
      </c>
      <c r="E631" s="1067" t="e">
        <v>#N/A</v>
      </c>
      <c r="F631" s="44" t="s">
        <v>3357</v>
      </c>
      <c r="G631" s="58" t="s">
        <v>3358</v>
      </c>
      <c r="H631" s="1054" t="e">
        <v>#N/A</v>
      </c>
      <c r="I631" s="1054" t="e">
        <v>#N/A</v>
      </c>
      <c r="J631" s="1054" t="e">
        <v>#N/A</v>
      </c>
      <c r="K631" s="1052" t="e">
        <v>#N/A</v>
      </c>
      <c r="L631" s="928" t="e">
        <v>#N/A</v>
      </c>
      <c r="M631" s="922" t="e">
        <v>#N/A</v>
      </c>
      <c r="N631" s="1063"/>
      <c r="O631" s="1063"/>
      <c r="P631" s="1062"/>
      <c r="Q631" s="1062"/>
      <c r="R631" s="1062"/>
    </row>
    <row r="632" spans="1:18" s="8" customFormat="1" ht="12.75" customHeight="1">
      <c r="A632" s="1000" t="e">
        <v>#N/A</v>
      </c>
      <c r="B632" s="1060" t="e">
        <v>#N/A</v>
      </c>
      <c r="C632" s="1060" t="e">
        <v>#N/A</v>
      </c>
      <c r="D632" s="1066" t="e">
        <v>#N/A</v>
      </c>
      <c r="E632" s="1067" t="e">
        <v>#N/A</v>
      </c>
      <c r="F632" s="44" t="s">
        <v>3359</v>
      </c>
      <c r="G632" s="58" t="s">
        <v>3360</v>
      </c>
      <c r="H632" s="1054" t="e">
        <v>#N/A</v>
      </c>
      <c r="I632" s="1054" t="e">
        <v>#N/A</v>
      </c>
      <c r="J632" s="1054" t="e">
        <v>#N/A</v>
      </c>
      <c r="K632" s="1052" t="e">
        <v>#N/A</v>
      </c>
      <c r="L632" s="928" t="e">
        <v>#N/A</v>
      </c>
      <c r="M632" s="922" t="e">
        <v>#N/A</v>
      </c>
      <c r="N632" s="1063"/>
      <c r="O632" s="1063"/>
      <c r="P632" s="1062"/>
      <c r="Q632" s="1062"/>
      <c r="R632" s="1062"/>
    </row>
    <row r="633" spans="1:18" s="8" customFormat="1" ht="12.75" customHeight="1">
      <c r="A633" s="1000" t="e">
        <v>#N/A</v>
      </c>
      <c r="B633" s="1060" t="e">
        <v>#N/A</v>
      </c>
      <c r="C633" s="1060" t="e">
        <v>#N/A</v>
      </c>
      <c r="D633" s="1066" t="e">
        <v>#N/A</v>
      </c>
      <c r="E633" s="1067" t="e">
        <v>#N/A</v>
      </c>
      <c r="F633" s="44" t="s">
        <v>3361</v>
      </c>
      <c r="G633" s="58" t="s">
        <v>3362</v>
      </c>
      <c r="H633" s="1054" t="e">
        <v>#N/A</v>
      </c>
      <c r="I633" s="1054" t="e">
        <v>#N/A</v>
      </c>
      <c r="J633" s="1054" t="e">
        <v>#N/A</v>
      </c>
      <c r="K633" s="1052" t="e">
        <v>#N/A</v>
      </c>
      <c r="L633" s="928" t="e">
        <v>#N/A</v>
      </c>
      <c r="M633" s="922" t="e">
        <v>#N/A</v>
      </c>
      <c r="N633" s="1063"/>
      <c r="O633" s="1063"/>
      <c r="P633" s="1062"/>
      <c r="Q633" s="1062"/>
      <c r="R633" s="1062"/>
    </row>
    <row r="634" spans="1:18" s="8" customFormat="1" ht="12.75" customHeight="1">
      <c r="A634" s="1000" t="e">
        <v>#N/A</v>
      </c>
      <c r="B634" s="1060" t="e">
        <v>#N/A</v>
      </c>
      <c r="C634" s="1060" t="e">
        <v>#N/A</v>
      </c>
      <c r="D634" s="1066" t="e">
        <v>#N/A</v>
      </c>
      <c r="E634" s="1067" t="e">
        <v>#N/A</v>
      </c>
      <c r="F634" s="44" t="s">
        <v>3363</v>
      </c>
      <c r="G634" s="58" t="s">
        <v>3364</v>
      </c>
      <c r="H634" s="1054" t="e">
        <v>#N/A</v>
      </c>
      <c r="I634" s="1054" t="e">
        <v>#N/A</v>
      </c>
      <c r="J634" s="1054" t="e">
        <v>#N/A</v>
      </c>
      <c r="K634" s="1052" t="e">
        <v>#N/A</v>
      </c>
      <c r="L634" s="928" t="e">
        <v>#N/A</v>
      </c>
      <c r="M634" s="922" t="e">
        <v>#N/A</v>
      </c>
      <c r="N634" s="1063"/>
      <c r="O634" s="1063"/>
      <c r="P634" s="1062"/>
      <c r="Q634" s="1062"/>
      <c r="R634" s="1062"/>
    </row>
    <row r="635" spans="1:18" s="8" customFormat="1" ht="12.75" customHeight="1">
      <c r="A635" s="1000" t="e">
        <v>#N/A</v>
      </c>
      <c r="B635" s="1060" t="e">
        <v>#N/A</v>
      </c>
      <c r="C635" s="1060" t="e">
        <v>#N/A</v>
      </c>
      <c r="D635" s="1066" t="e">
        <v>#N/A</v>
      </c>
      <c r="E635" s="1067" t="e">
        <v>#N/A</v>
      </c>
      <c r="F635" s="44" t="s">
        <v>3365</v>
      </c>
      <c r="G635" s="58" t="s">
        <v>3366</v>
      </c>
      <c r="H635" s="1054" t="e">
        <v>#N/A</v>
      </c>
      <c r="I635" s="1054" t="e">
        <v>#N/A</v>
      </c>
      <c r="J635" s="1054" t="e">
        <v>#N/A</v>
      </c>
      <c r="K635" s="1052" t="e">
        <v>#N/A</v>
      </c>
      <c r="L635" s="928" t="e">
        <v>#N/A</v>
      </c>
      <c r="M635" s="922" t="e">
        <v>#N/A</v>
      </c>
      <c r="N635" s="1063"/>
      <c r="O635" s="1063"/>
      <c r="P635" s="1062"/>
      <c r="Q635" s="1062"/>
      <c r="R635" s="1062"/>
    </row>
    <row r="636" spans="1:18" s="8" customFormat="1" ht="12.75" customHeight="1">
      <c r="A636" s="1000" t="e">
        <v>#N/A</v>
      </c>
      <c r="B636" s="1060" t="e">
        <v>#N/A</v>
      </c>
      <c r="C636" s="1060" t="e">
        <v>#N/A</v>
      </c>
      <c r="D636" s="1066" t="e">
        <v>#N/A</v>
      </c>
      <c r="E636" s="1067" t="e">
        <v>#N/A</v>
      </c>
      <c r="F636" s="44" t="s">
        <v>3367</v>
      </c>
      <c r="G636" s="58" t="s">
        <v>3368</v>
      </c>
      <c r="H636" s="1054" t="e">
        <v>#N/A</v>
      </c>
      <c r="I636" s="1054" t="e">
        <v>#N/A</v>
      </c>
      <c r="J636" s="1054" t="e">
        <v>#N/A</v>
      </c>
      <c r="K636" s="1052" t="e">
        <v>#N/A</v>
      </c>
      <c r="L636" s="928" t="e">
        <v>#N/A</v>
      </c>
      <c r="M636" s="922" t="e">
        <v>#N/A</v>
      </c>
      <c r="N636" s="1063"/>
      <c r="O636" s="1063"/>
      <c r="P636" s="1062"/>
      <c r="Q636" s="1062"/>
      <c r="R636" s="1062"/>
    </row>
    <row r="637" spans="1:18" s="8" customFormat="1" ht="12.75" customHeight="1">
      <c r="A637" s="1000" t="e">
        <v>#N/A</v>
      </c>
      <c r="B637" s="1060" t="e">
        <v>#N/A</v>
      </c>
      <c r="C637" s="1060" t="e">
        <v>#N/A</v>
      </c>
      <c r="D637" s="1066" t="e">
        <v>#N/A</v>
      </c>
      <c r="E637" s="1067" t="e">
        <v>#N/A</v>
      </c>
      <c r="F637" s="44" t="s">
        <v>3369</v>
      </c>
      <c r="G637" s="58" t="s">
        <v>3370</v>
      </c>
      <c r="H637" s="1054" t="e">
        <v>#N/A</v>
      </c>
      <c r="I637" s="1054" t="e">
        <v>#N/A</v>
      </c>
      <c r="J637" s="1054" t="e">
        <v>#N/A</v>
      </c>
      <c r="K637" s="1052" t="e">
        <v>#N/A</v>
      </c>
      <c r="L637" s="928" t="e">
        <v>#N/A</v>
      </c>
      <c r="M637" s="922" t="e">
        <v>#N/A</v>
      </c>
      <c r="N637" s="1063"/>
      <c r="O637" s="1063"/>
      <c r="P637" s="1062"/>
      <c r="Q637" s="1062"/>
      <c r="R637" s="1062"/>
    </row>
    <row r="638" spans="1:18" s="8" customFormat="1" ht="12.75" customHeight="1">
      <c r="A638" s="1000" t="e">
        <v>#N/A</v>
      </c>
      <c r="B638" s="1060" t="e">
        <v>#N/A</v>
      </c>
      <c r="C638" s="1060" t="e">
        <v>#N/A</v>
      </c>
      <c r="D638" s="1066" t="e">
        <v>#N/A</v>
      </c>
      <c r="E638" s="1067" t="e">
        <v>#N/A</v>
      </c>
      <c r="F638" s="44" t="s">
        <v>3371</v>
      </c>
      <c r="G638" s="58" t="s">
        <v>3372</v>
      </c>
      <c r="H638" s="1054" t="e">
        <v>#N/A</v>
      </c>
      <c r="I638" s="1054" t="e">
        <v>#N/A</v>
      </c>
      <c r="J638" s="1054" t="e">
        <v>#N/A</v>
      </c>
      <c r="K638" s="1052" t="e">
        <v>#N/A</v>
      </c>
      <c r="L638" s="928" t="e">
        <v>#N/A</v>
      </c>
      <c r="M638" s="922" t="e">
        <v>#N/A</v>
      </c>
      <c r="N638" s="1063"/>
      <c r="O638" s="1063"/>
      <c r="P638" s="1062"/>
      <c r="Q638" s="1062"/>
      <c r="R638" s="1062"/>
    </row>
    <row r="639" spans="1:18" s="8" customFormat="1" ht="12.75" customHeight="1">
      <c r="A639" s="1000" t="e">
        <v>#N/A</v>
      </c>
      <c r="B639" s="1060" t="e">
        <v>#N/A</v>
      </c>
      <c r="C639" s="1060" t="e">
        <v>#N/A</v>
      </c>
      <c r="D639" s="1066" t="e">
        <v>#N/A</v>
      </c>
      <c r="E639" s="1067" t="e">
        <v>#N/A</v>
      </c>
      <c r="F639" s="44" t="s">
        <v>3373</v>
      </c>
      <c r="G639" s="58" t="s">
        <v>3374</v>
      </c>
      <c r="H639" s="1054" t="e">
        <v>#N/A</v>
      </c>
      <c r="I639" s="1054" t="e">
        <v>#N/A</v>
      </c>
      <c r="J639" s="1054" t="e">
        <v>#N/A</v>
      </c>
      <c r="K639" s="1052" t="e">
        <v>#N/A</v>
      </c>
      <c r="L639" s="928" t="e">
        <v>#N/A</v>
      </c>
      <c r="M639" s="922" t="e">
        <v>#N/A</v>
      </c>
      <c r="N639" s="1063"/>
      <c r="O639" s="1063"/>
      <c r="P639" s="1062"/>
      <c r="Q639" s="1062"/>
      <c r="R639" s="1062"/>
    </row>
    <row r="640" spans="1:18" s="8" customFormat="1" ht="12.75" customHeight="1">
      <c r="A640" s="1000" t="e">
        <v>#N/A</v>
      </c>
      <c r="B640" s="1060" t="e">
        <v>#N/A</v>
      </c>
      <c r="C640" s="1060" t="e">
        <v>#N/A</v>
      </c>
      <c r="D640" s="1066" t="e">
        <v>#N/A</v>
      </c>
      <c r="E640" s="1067" t="e">
        <v>#N/A</v>
      </c>
      <c r="F640" s="44" t="s">
        <v>3375</v>
      </c>
      <c r="G640" s="58" t="s">
        <v>3376</v>
      </c>
      <c r="H640" s="1054" t="e">
        <v>#N/A</v>
      </c>
      <c r="I640" s="1054" t="e">
        <v>#N/A</v>
      </c>
      <c r="J640" s="1054" t="e">
        <v>#N/A</v>
      </c>
      <c r="K640" s="1052" t="e">
        <v>#N/A</v>
      </c>
      <c r="L640" s="928" t="e">
        <v>#N/A</v>
      </c>
      <c r="M640" s="922" t="e">
        <v>#N/A</v>
      </c>
      <c r="N640" s="1063"/>
      <c r="O640" s="1063"/>
      <c r="P640" s="1062"/>
      <c r="Q640" s="1062"/>
      <c r="R640" s="1062"/>
    </row>
    <row r="641" spans="1:18" s="8" customFormat="1" ht="12.75" customHeight="1">
      <c r="A641" s="1000" t="e">
        <v>#N/A</v>
      </c>
      <c r="B641" s="1060" t="e">
        <v>#N/A</v>
      </c>
      <c r="C641" s="1060" t="e">
        <v>#N/A</v>
      </c>
      <c r="D641" s="1066" t="e">
        <v>#N/A</v>
      </c>
      <c r="E641" s="1067" t="e">
        <v>#N/A</v>
      </c>
      <c r="F641" s="44" t="s">
        <v>3377</v>
      </c>
      <c r="G641" s="58" t="s">
        <v>3378</v>
      </c>
      <c r="H641" s="1054" t="e">
        <v>#N/A</v>
      </c>
      <c r="I641" s="1054" t="e">
        <v>#N/A</v>
      </c>
      <c r="J641" s="1054" t="e">
        <v>#N/A</v>
      </c>
      <c r="K641" s="1052" t="e">
        <v>#N/A</v>
      </c>
      <c r="L641" s="928" t="e">
        <v>#N/A</v>
      </c>
      <c r="M641" s="922" t="e">
        <v>#N/A</v>
      </c>
      <c r="N641" s="1063"/>
      <c r="O641" s="1063"/>
      <c r="P641" s="1062"/>
      <c r="Q641" s="1062"/>
      <c r="R641" s="1062"/>
    </row>
    <row r="642" spans="1:18" s="8" customFormat="1" ht="12.75" customHeight="1">
      <c r="A642" s="1000" t="e">
        <v>#N/A</v>
      </c>
      <c r="B642" s="1060" t="e">
        <v>#N/A</v>
      </c>
      <c r="C642" s="1060" t="e">
        <v>#N/A</v>
      </c>
      <c r="D642" s="1066" t="e">
        <v>#N/A</v>
      </c>
      <c r="E642" s="1067" t="e">
        <v>#N/A</v>
      </c>
      <c r="F642" s="44" t="s">
        <v>3379</v>
      </c>
      <c r="G642" s="58" t="s">
        <v>3380</v>
      </c>
      <c r="H642" s="1054" t="e">
        <v>#N/A</v>
      </c>
      <c r="I642" s="1054" t="e">
        <v>#N/A</v>
      </c>
      <c r="J642" s="1054" t="e">
        <v>#N/A</v>
      </c>
      <c r="K642" s="1052" t="e">
        <v>#N/A</v>
      </c>
      <c r="L642" s="928" t="e">
        <v>#N/A</v>
      </c>
      <c r="M642" s="922" t="e">
        <v>#N/A</v>
      </c>
      <c r="N642" s="1063"/>
      <c r="O642" s="1063"/>
      <c r="P642" s="1062"/>
      <c r="Q642" s="1062"/>
      <c r="R642" s="1062"/>
    </row>
    <row r="643" spans="1:18" s="8" customFormat="1" ht="12.75" customHeight="1">
      <c r="A643" s="1000" t="e">
        <v>#N/A</v>
      </c>
      <c r="B643" s="1060" t="e">
        <v>#N/A</v>
      </c>
      <c r="C643" s="1060" t="e">
        <v>#N/A</v>
      </c>
      <c r="D643" s="1066" t="e">
        <v>#N/A</v>
      </c>
      <c r="E643" s="1067" t="e">
        <v>#N/A</v>
      </c>
      <c r="F643" s="44" t="s">
        <v>3381</v>
      </c>
      <c r="G643" s="58" t="s">
        <v>3382</v>
      </c>
      <c r="H643" s="1054" t="e">
        <v>#N/A</v>
      </c>
      <c r="I643" s="1054" t="e">
        <v>#N/A</v>
      </c>
      <c r="J643" s="1054" t="e">
        <v>#N/A</v>
      </c>
      <c r="K643" s="1052" t="e">
        <v>#N/A</v>
      </c>
      <c r="L643" s="928" t="e">
        <v>#N/A</v>
      </c>
      <c r="M643" s="922" t="e">
        <v>#N/A</v>
      </c>
      <c r="N643" s="1063"/>
      <c r="O643" s="1063"/>
      <c r="P643" s="1062"/>
      <c r="Q643" s="1062"/>
      <c r="R643" s="1062"/>
    </row>
    <row r="644" spans="1:18" s="8" customFormat="1" ht="12.75" customHeight="1">
      <c r="A644" s="1000" t="e">
        <v>#N/A</v>
      </c>
      <c r="B644" s="1060" t="e">
        <v>#N/A</v>
      </c>
      <c r="C644" s="1060" t="e">
        <v>#N/A</v>
      </c>
      <c r="D644" s="1066" t="e">
        <v>#N/A</v>
      </c>
      <c r="E644" s="1067" t="e">
        <v>#N/A</v>
      </c>
      <c r="F644" s="44" t="s">
        <v>3383</v>
      </c>
      <c r="G644" s="58" t="s">
        <v>3384</v>
      </c>
      <c r="H644" s="1054" t="e">
        <v>#N/A</v>
      </c>
      <c r="I644" s="1054" t="e">
        <v>#N/A</v>
      </c>
      <c r="J644" s="1054" t="e">
        <v>#N/A</v>
      </c>
      <c r="K644" s="1052" t="e">
        <v>#N/A</v>
      </c>
      <c r="L644" s="928" t="e">
        <v>#N/A</v>
      </c>
      <c r="M644" s="922" t="e">
        <v>#N/A</v>
      </c>
      <c r="N644" s="1063"/>
      <c r="O644" s="1063"/>
      <c r="P644" s="1062"/>
      <c r="Q644" s="1062"/>
      <c r="R644" s="1062"/>
    </row>
    <row r="645" spans="1:18" s="8" customFormat="1" ht="12.75" customHeight="1">
      <c r="A645" s="1000" t="e">
        <v>#N/A</v>
      </c>
      <c r="B645" s="1060" t="e">
        <v>#N/A</v>
      </c>
      <c r="C645" s="1060" t="e">
        <v>#N/A</v>
      </c>
      <c r="D645" s="1066" t="e">
        <v>#N/A</v>
      </c>
      <c r="E645" s="1067" t="e">
        <v>#N/A</v>
      </c>
      <c r="F645" s="44" t="s">
        <v>3385</v>
      </c>
      <c r="G645" s="58" t="s">
        <v>3386</v>
      </c>
      <c r="H645" s="1054" t="e">
        <v>#N/A</v>
      </c>
      <c r="I645" s="1054" t="e">
        <v>#N/A</v>
      </c>
      <c r="J645" s="1054" t="e">
        <v>#N/A</v>
      </c>
      <c r="K645" s="1052" t="e">
        <v>#N/A</v>
      </c>
      <c r="L645" s="928" t="e">
        <v>#N/A</v>
      </c>
      <c r="M645" s="922" t="e">
        <v>#N/A</v>
      </c>
      <c r="N645" s="1063"/>
      <c r="O645" s="1063"/>
      <c r="P645" s="1062"/>
      <c r="Q645" s="1062"/>
      <c r="R645" s="1062"/>
    </row>
    <row r="646" spans="1:18" s="8" customFormat="1" ht="12.75" customHeight="1">
      <c r="A646" s="1000" t="e">
        <v>#N/A</v>
      </c>
      <c r="B646" s="1060" t="e">
        <v>#N/A</v>
      </c>
      <c r="C646" s="1060" t="e">
        <v>#N/A</v>
      </c>
      <c r="D646" s="1066" t="e">
        <v>#N/A</v>
      </c>
      <c r="E646" s="1067" t="e">
        <v>#N/A</v>
      </c>
      <c r="F646" s="44" t="s">
        <v>3387</v>
      </c>
      <c r="G646" s="58" t="s">
        <v>3388</v>
      </c>
      <c r="H646" s="1054" t="e">
        <v>#N/A</v>
      </c>
      <c r="I646" s="1054" t="e">
        <v>#N/A</v>
      </c>
      <c r="J646" s="1054" t="e">
        <v>#N/A</v>
      </c>
      <c r="K646" s="1052" t="e">
        <v>#N/A</v>
      </c>
      <c r="L646" s="928" t="e">
        <v>#N/A</v>
      </c>
      <c r="M646" s="922" t="e">
        <v>#N/A</v>
      </c>
      <c r="N646" s="1063"/>
      <c r="O646" s="1063"/>
      <c r="P646" s="1062"/>
      <c r="Q646" s="1062"/>
      <c r="R646" s="1062"/>
    </row>
    <row r="647" spans="1:18" s="8" customFormat="1" ht="12.75" customHeight="1">
      <c r="A647" s="1000" t="e">
        <v>#N/A</v>
      </c>
      <c r="B647" s="1060" t="e">
        <v>#N/A</v>
      </c>
      <c r="C647" s="1060" t="e">
        <v>#N/A</v>
      </c>
      <c r="D647" s="1066" t="e">
        <v>#N/A</v>
      </c>
      <c r="E647" s="1067" t="e">
        <v>#N/A</v>
      </c>
      <c r="F647" s="44" t="s">
        <v>3389</v>
      </c>
      <c r="G647" s="58" t="s">
        <v>3390</v>
      </c>
      <c r="H647" s="1054" t="e">
        <v>#N/A</v>
      </c>
      <c r="I647" s="1054" t="e">
        <v>#N/A</v>
      </c>
      <c r="J647" s="1054" t="e">
        <v>#N/A</v>
      </c>
      <c r="K647" s="1052" t="e">
        <v>#N/A</v>
      </c>
      <c r="L647" s="928" t="e">
        <v>#N/A</v>
      </c>
      <c r="M647" s="922" t="e">
        <v>#N/A</v>
      </c>
      <c r="N647" s="1063"/>
      <c r="O647" s="1063"/>
      <c r="P647" s="1062"/>
      <c r="Q647" s="1062"/>
      <c r="R647" s="1062"/>
    </row>
    <row r="648" spans="1:18" s="8" customFormat="1" ht="12.75" customHeight="1">
      <c r="A648" s="1000" t="e">
        <v>#N/A</v>
      </c>
      <c r="B648" s="1060" t="e">
        <v>#N/A</v>
      </c>
      <c r="C648" s="1060" t="e">
        <v>#N/A</v>
      </c>
      <c r="D648" s="1066" t="e">
        <v>#N/A</v>
      </c>
      <c r="E648" s="1067" t="e">
        <v>#N/A</v>
      </c>
      <c r="F648" s="44" t="s">
        <v>3391</v>
      </c>
      <c r="G648" s="58" t="s">
        <v>3392</v>
      </c>
      <c r="H648" s="1054" t="e">
        <v>#N/A</v>
      </c>
      <c r="I648" s="1054" t="e">
        <v>#N/A</v>
      </c>
      <c r="J648" s="1054" t="e">
        <v>#N/A</v>
      </c>
      <c r="K648" s="1052" t="e">
        <v>#N/A</v>
      </c>
      <c r="L648" s="928" t="e">
        <v>#N/A</v>
      </c>
      <c r="M648" s="922" t="e">
        <v>#N/A</v>
      </c>
      <c r="N648" s="1063"/>
      <c r="O648" s="1063"/>
      <c r="P648" s="1062"/>
      <c r="Q648" s="1062"/>
      <c r="R648" s="1062"/>
    </row>
    <row r="649" spans="1:18" s="8" customFormat="1" ht="12.75" customHeight="1">
      <c r="A649" s="1000" t="e">
        <v>#N/A</v>
      </c>
      <c r="B649" s="1060" t="e">
        <v>#N/A</v>
      </c>
      <c r="C649" s="1060" t="e">
        <v>#N/A</v>
      </c>
      <c r="D649" s="1066" t="e">
        <v>#N/A</v>
      </c>
      <c r="E649" s="1067" t="e">
        <v>#N/A</v>
      </c>
      <c r="F649" s="44" t="s">
        <v>3393</v>
      </c>
      <c r="G649" s="58" t="s">
        <v>3394</v>
      </c>
      <c r="H649" s="1054" t="e">
        <v>#N/A</v>
      </c>
      <c r="I649" s="1054" t="e">
        <v>#N/A</v>
      </c>
      <c r="J649" s="1054" t="e">
        <v>#N/A</v>
      </c>
      <c r="K649" s="1052" t="e">
        <v>#N/A</v>
      </c>
      <c r="L649" s="928" t="e">
        <v>#N/A</v>
      </c>
      <c r="M649" s="922" t="e">
        <v>#N/A</v>
      </c>
      <c r="N649" s="1063"/>
      <c r="O649" s="1063"/>
      <c r="P649" s="1062"/>
      <c r="Q649" s="1062"/>
      <c r="R649" s="1062"/>
    </row>
    <row r="650" spans="1:18" s="8" customFormat="1" ht="12.75" customHeight="1">
      <c r="A650" s="1000" t="e">
        <v>#N/A</v>
      </c>
      <c r="B650" s="1060" t="e">
        <v>#N/A</v>
      </c>
      <c r="C650" s="1060" t="e">
        <v>#N/A</v>
      </c>
      <c r="D650" s="1066" t="e">
        <v>#N/A</v>
      </c>
      <c r="E650" s="1067" t="e">
        <v>#N/A</v>
      </c>
      <c r="F650" s="44" t="s">
        <v>3395</v>
      </c>
      <c r="G650" s="58" t="s">
        <v>3396</v>
      </c>
      <c r="H650" s="1054" t="e">
        <v>#N/A</v>
      </c>
      <c r="I650" s="1054" t="e">
        <v>#N/A</v>
      </c>
      <c r="J650" s="1054" t="e">
        <v>#N/A</v>
      </c>
      <c r="K650" s="1052" t="e">
        <v>#N/A</v>
      </c>
      <c r="L650" s="928" t="e">
        <v>#N/A</v>
      </c>
      <c r="M650" s="922" t="e">
        <v>#N/A</v>
      </c>
      <c r="N650" s="1063"/>
      <c r="O650" s="1063"/>
      <c r="P650" s="1062"/>
      <c r="Q650" s="1062"/>
      <c r="R650" s="1062"/>
    </row>
    <row r="651" spans="1:18" s="8" customFormat="1" ht="12.75" customHeight="1">
      <c r="A651" s="1000" t="e">
        <v>#N/A</v>
      </c>
      <c r="B651" s="1060" t="e">
        <v>#N/A</v>
      </c>
      <c r="C651" s="1060" t="e">
        <v>#N/A</v>
      </c>
      <c r="D651" s="1066" t="e">
        <v>#N/A</v>
      </c>
      <c r="E651" s="1067" t="e">
        <v>#N/A</v>
      </c>
      <c r="F651" s="44" t="s">
        <v>3397</v>
      </c>
      <c r="G651" s="58" t="s">
        <v>3398</v>
      </c>
      <c r="H651" s="1054" t="e">
        <v>#N/A</v>
      </c>
      <c r="I651" s="1054" t="e">
        <v>#N/A</v>
      </c>
      <c r="J651" s="1054" t="e">
        <v>#N/A</v>
      </c>
      <c r="K651" s="1052" t="e">
        <v>#N/A</v>
      </c>
      <c r="L651" s="928" t="e">
        <v>#N/A</v>
      </c>
      <c r="M651" s="922" t="e">
        <v>#N/A</v>
      </c>
      <c r="N651" s="1063"/>
      <c r="O651" s="1063"/>
      <c r="P651" s="1062"/>
      <c r="Q651" s="1062"/>
      <c r="R651" s="1062"/>
    </row>
    <row r="652" spans="1:18" s="8" customFormat="1" ht="12.75" customHeight="1">
      <c r="A652" s="1000" t="e">
        <v>#N/A</v>
      </c>
      <c r="B652" s="1060" t="e">
        <v>#N/A</v>
      </c>
      <c r="C652" s="1060" t="e">
        <v>#N/A</v>
      </c>
      <c r="D652" s="1066" t="e">
        <v>#N/A</v>
      </c>
      <c r="E652" s="1067" t="e">
        <v>#N/A</v>
      </c>
      <c r="F652" s="44" t="s">
        <v>3399</v>
      </c>
      <c r="G652" s="58" t="s">
        <v>3400</v>
      </c>
      <c r="H652" s="1054" t="e">
        <v>#N/A</v>
      </c>
      <c r="I652" s="1054" t="e">
        <v>#N/A</v>
      </c>
      <c r="J652" s="1054" t="e">
        <v>#N/A</v>
      </c>
      <c r="K652" s="1052" t="e">
        <v>#N/A</v>
      </c>
      <c r="L652" s="928" t="e">
        <v>#N/A</v>
      </c>
      <c r="M652" s="922" t="e">
        <v>#N/A</v>
      </c>
      <c r="N652" s="1063"/>
      <c r="O652" s="1063"/>
      <c r="P652" s="1062"/>
      <c r="Q652" s="1062"/>
      <c r="R652" s="1062"/>
    </row>
    <row r="653" spans="1:18" s="8" customFormat="1" ht="12.75" customHeight="1">
      <c r="A653" s="1000" t="e">
        <v>#N/A</v>
      </c>
      <c r="B653" s="1060" t="e">
        <v>#N/A</v>
      </c>
      <c r="C653" s="1060" t="e">
        <v>#N/A</v>
      </c>
      <c r="D653" s="1066" t="e">
        <v>#N/A</v>
      </c>
      <c r="E653" s="1067" t="e">
        <v>#N/A</v>
      </c>
      <c r="F653" s="44" t="s">
        <v>3401</v>
      </c>
      <c r="G653" s="58" t="s">
        <v>3402</v>
      </c>
      <c r="H653" s="1054" t="e">
        <v>#N/A</v>
      </c>
      <c r="I653" s="1054" t="e">
        <v>#N/A</v>
      </c>
      <c r="J653" s="1054" t="e">
        <v>#N/A</v>
      </c>
      <c r="K653" s="1052" t="e">
        <v>#N/A</v>
      </c>
      <c r="L653" s="928" t="e">
        <v>#N/A</v>
      </c>
      <c r="M653" s="922" t="e">
        <v>#N/A</v>
      </c>
      <c r="N653" s="1063"/>
      <c r="O653" s="1063"/>
      <c r="P653" s="1062"/>
      <c r="Q653" s="1062"/>
      <c r="R653" s="1062"/>
    </row>
    <row r="654" spans="1:18" s="8" customFormat="1" ht="12.75" customHeight="1">
      <c r="A654" s="1000" t="e">
        <v>#N/A</v>
      </c>
      <c r="B654" s="1060" t="e">
        <v>#N/A</v>
      </c>
      <c r="C654" s="1060" t="e">
        <v>#N/A</v>
      </c>
      <c r="D654" s="1066" t="e">
        <v>#N/A</v>
      </c>
      <c r="E654" s="1067" t="e">
        <v>#N/A</v>
      </c>
      <c r="F654" s="44" t="s">
        <v>3403</v>
      </c>
      <c r="G654" s="58" t="s">
        <v>3404</v>
      </c>
      <c r="H654" s="1054" t="e">
        <v>#N/A</v>
      </c>
      <c r="I654" s="1054" t="e">
        <v>#N/A</v>
      </c>
      <c r="J654" s="1054" t="e">
        <v>#N/A</v>
      </c>
      <c r="K654" s="1052" t="e">
        <v>#N/A</v>
      </c>
      <c r="L654" s="928" t="e">
        <v>#N/A</v>
      </c>
      <c r="M654" s="922" t="e">
        <v>#N/A</v>
      </c>
      <c r="N654" s="1063"/>
      <c r="O654" s="1063"/>
      <c r="P654" s="1062"/>
      <c r="Q654" s="1062"/>
      <c r="R654" s="1062"/>
    </row>
    <row r="655" spans="1:18" s="8" customFormat="1" ht="12.75" customHeight="1">
      <c r="A655" s="1000" t="e">
        <v>#N/A</v>
      </c>
      <c r="B655" s="1060" t="e">
        <v>#N/A</v>
      </c>
      <c r="C655" s="1060" t="e">
        <v>#N/A</v>
      </c>
      <c r="D655" s="1066" t="e">
        <v>#N/A</v>
      </c>
      <c r="E655" s="1067" t="e">
        <v>#N/A</v>
      </c>
      <c r="F655" s="44" t="s">
        <v>3405</v>
      </c>
      <c r="G655" s="58" t="s">
        <v>3406</v>
      </c>
      <c r="H655" s="1054" t="e">
        <v>#N/A</v>
      </c>
      <c r="I655" s="1054" t="e">
        <v>#N/A</v>
      </c>
      <c r="J655" s="1054" t="e">
        <v>#N/A</v>
      </c>
      <c r="K655" s="1052" t="e">
        <v>#N/A</v>
      </c>
      <c r="L655" s="928" t="e">
        <v>#N/A</v>
      </c>
      <c r="M655" s="922" t="e">
        <v>#N/A</v>
      </c>
      <c r="N655" s="1063"/>
      <c r="O655" s="1063"/>
      <c r="P655" s="1062"/>
      <c r="Q655" s="1062"/>
      <c r="R655" s="1062"/>
    </row>
    <row r="656" spans="1:18" s="8" customFormat="1" ht="12.75" customHeight="1">
      <c r="A656" s="1000" t="e">
        <v>#N/A</v>
      </c>
      <c r="B656" s="1060" t="e">
        <v>#N/A</v>
      </c>
      <c r="C656" s="1060" t="e">
        <v>#N/A</v>
      </c>
      <c r="D656" s="1066" t="e">
        <v>#N/A</v>
      </c>
      <c r="E656" s="1067" t="e">
        <v>#N/A</v>
      </c>
      <c r="F656" s="44" t="s">
        <v>3407</v>
      </c>
      <c r="G656" s="58" t="s">
        <v>3408</v>
      </c>
      <c r="H656" s="1054" t="e">
        <v>#N/A</v>
      </c>
      <c r="I656" s="1054" t="e">
        <v>#N/A</v>
      </c>
      <c r="J656" s="1054" t="e">
        <v>#N/A</v>
      </c>
      <c r="K656" s="1052" t="e">
        <v>#N/A</v>
      </c>
      <c r="L656" s="928" t="e">
        <v>#N/A</v>
      </c>
      <c r="M656" s="922" t="e">
        <v>#N/A</v>
      </c>
      <c r="N656" s="1063"/>
      <c r="O656" s="1063"/>
      <c r="P656" s="1062"/>
      <c r="Q656" s="1062"/>
      <c r="R656" s="1062"/>
    </row>
    <row r="657" spans="1:18" s="8" customFormat="1" ht="12.75" customHeight="1">
      <c r="A657" s="1000" t="e">
        <v>#N/A</v>
      </c>
      <c r="B657" s="1060" t="e">
        <v>#N/A</v>
      </c>
      <c r="C657" s="1060" t="e">
        <v>#N/A</v>
      </c>
      <c r="D657" s="1066" t="e">
        <v>#N/A</v>
      </c>
      <c r="E657" s="1067" t="e">
        <v>#N/A</v>
      </c>
      <c r="F657" s="44" t="s">
        <v>3409</v>
      </c>
      <c r="G657" s="58" t="s">
        <v>3410</v>
      </c>
      <c r="H657" s="1054" t="e">
        <v>#N/A</v>
      </c>
      <c r="I657" s="1054" t="e">
        <v>#N/A</v>
      </c>
      <c r="J657" s="1054" t="e">
        <v>#N/A</v>
      </c>
      <c r="K657" s="1052" t="e">
        <v>#N/A</v>
      </c>
      <c r="L657" s="928" t="e">
        <v>#N/A</v>
      </c>
      <c r="M657" s="922" t="e">
        <v>#N/A</v>
      </c>
      <c r="N657" s="1063"/>
      <c r="O657" s="1063"/>
      <c r="P657" s="1062"/>
      <c r="Q657" s="1062"/>
      <c r="R657" s="1062"/>
    </row>
    <row r="658" spans="1:18" s="8" customFormat="1" ht="12.75" customHeight="1">
      <c r="A658" s="1000" t="e">
        <v>#N/A</v>
      </c>
      <c r="B658" s="1060" t="e">
        <v>#N/A</v>
      </c>
      <c r="C658" s="1060" t="e">
        <v>#N/A</v>
      </c>
      <c r="D658" s="1066" t="e">
        <v>#N/A</v>
      </c>
      <c r="E658" s="1067" t="e">
        <v>#N/A</v>
      </c>
      <c r="F658" s="44" t="s">
        <v>3411</v>
      </c>
      <c r="G658" s="58" t="s">
        <v>3412</v>
      </c>
      <c r="H658" s="1054" t="e">
        <v>#N/A</v>
      </c>
      <c r="I658" s="1054" t="e">
        <v>#N/A</v>
      </c>
      <c r="J658" s="1054" t="e">
        <v>#N/A</v>
      </c>
      <c r="K658" s="1052" t="e">
        <v>#N/A</v>
      </c>
      <c r="L658" s="928" t="e">
        <v>#N/A</v>
      </c>
      <c r="M658" s="922" t="e">
        <v>#N/A</v>
      </c>
      <c r="N658" s="1063"/>
      <c r="O658" s="1063"/>
      <c r="P658" s="1062"/>
      <c r="Q658" s="1062"/>
      <c r="R658" s="1062"/>
    </row>
    <row r="659" spans="1:18" s="8" customFormat="1" ht="12.75" customHeight="1">
      <c r="A659" s="1000" t="e">
        <v>#N/A</v>
      </c>
      <c r="B659" s="1060" t="e">
        <v>#N/A</v>
      </c>
      <c r="C659" s="1060" t="e">
        <v>#N/A</v>
      </c>
      <c r="D659" s="1066" t="e">
        <v>#N/A</v>
      </c>
      <c r="E659" s="1067" t="e">
        <v>#N/A</v>
      </c>
      <c r="F659" s="44" t="s">
        <v>3413</v>
      </c>
      <c r="G659" s="58" t="s">
        <v>3414</v>
      </c>
      <c r="H659" s="1054" t="e">
        <v>#N/A</v>
      </c>
      <c r="I659" s="1054" t="e">
        <v>#N/A</v>
      </c>
      <c r="J659" s="1054" t="e">
        <v>#N/A</v>
      </c>
      <c r="K659" s="1052" t="e">
        <v>#N/A</v>
      </c>
      <c r="L659" s="928" t="e">
        <v>#N/A</v>
      </c>
      <c r="M659" s="922" t="e">
        <v>#N/A</v>
      </c>
      <c r="N659" s="1063"/>
      <c r="O659" s="1063"/>
      <c r="P659" s="1062"/>
      <c r="Q659" s="1062"/>
      <c r="R659" s="1062"/>
    </row>
    <row r="660" spans="1:18" s="8" customFormat="1" ht="12.75" customHeight="1">
      <c r="A660" s="1000" t="e">
        <v>#N/A</v>
      </c>
      <c r="B660" s="1060" t="e">
        <v>#N/A</v>
      </c>
      <c r="C660" s="1060" t="e">
        <v>#N/A</v>
      </c>
      <c r="D660" s="1066" t="e">
        <v>#N/A</v>
      </c>
      <c r="E660" s="1067" t="e">
        <v>#N/A</v>
      </c>
      <c r="F660" s="44" t="s">
        <v>3415</v>
      </c>
      <c r="G660" s="58" t="s">
        <v>3416</v>
      </c>
      <c r="H660" s="1054" t="e">
        <v>#N/A</v>
      </c>
      <c r="I660" s="1054" t="e">
        <v>#N/A</v>
      </c>
      <c r="J660" s="1054" t="e">
        <v>#N/A</v>
      </c>
      <c r="K660" s="1052" t="e">
        <v>#N/A</v>
      </c>
      <c r="L660" s="928" t="e">
        <v>#N/A</v>
      </c>
      <c r="M660" s="922" t="e">
        <v>#N/A</v>
      </c>
      <c r="N660" s="1063"/>
      <c r="O660" s="1063"/>
      <c r="P660" s="1062"/>
      <c r="Q660" s="1062"/>
      <c r="R660" s="1062"/>
    </row>
    <row r="661" spans="1:18" s="8" customFormat="1" ht="12.75" customHeight="1">
      <c r="A661" s="1000" t="e">
        <v>#N/A</v>
      </c>
      <c r="B661" s="1060" t="e">
        <v>#N/A</v>
      </c>
      <c r="C661" s="1060" t="e">
        <v>#N/A</v>
      </c>
      <c r="D661" s="1066" t="e">
        <v>#N/A</v>
      </c>
      <c r="E661" s="1067" t="e">
        <v>#N/A</v>
      </c>
      <c r="F661" s="44" t="s">
        <v>3417</v>
      </c>
      <c r="G661" s="58" t="s">
        <v>3418</v>
      </c>
      <c r="H661" s="1054" t="e">
        <v>#N/A</v>
      </c>
      <c r="I661" s="1054" t="e">
        <v>#N/A</v>
      </c>
      <c r="J661" s="1054" t="e">
        <v>#N/A</v>
      </c>
      <c r="K661" s="1052" t="e">
        <v>#N/A</v>
      </c>
      <c r="L661" s="928" t="e">
        <v>#N/A</v>
      </c>
      <c r="M661" s="922" t="e">
        <v>#N/A</v>
      </c>
      <c r="N661" s="1063"/>
      <c r="O661" s="1063"/>
      <c r="P661" s="1062"/>
      <c r="Q661" s="1062"/>
      <c r="R661" s="1062"/>
    </row>
    <row r="662" spans="1:18" s="8" customFormat="1" ht="12.75" customHeight="1">
      <c r="A662" s="1000" t="e">
        <v>#N/A</v>
      </c>
      <c r="B662" s="1060" t="e">
        <v>#N/A</v>
      </c>
      <c r="C662" s="1060" t="e">
        <v>#N/A</v>
      </c>
      <c r="D662" s="1066" t="e">
        <v>#N/A</v>
      </c>
      <c r="E662" s="1067" t="e">
        <v>#N/A</v>
      </c>
      <c r="F662" s="44" t="s">
        <v>3419</v>
      </c>
      <c r="G662" s="58" t="s">
        <v>3420</v>
      </c>
      <c r="H662" s="1054" t="e">
        <v>#N/A</v>
      </c>
      <c r="I662" s="1054" t="e">
        <v>#N/A</v>
      </c>
      <c r="J662" s="1054" t="e">
        <v>#N/A</v>
      </c>
      <c r="K662" s="1052" t="e">
        <v>#N/A</v>
      </c>
      <c r="L662" s="928" t="e">
        <v>#N/A</v>
      </c>
      <c r="M662" s="922" t="e">
        <v>#N/A</v>
      </c>
      <c r="N662" s="1063"/>
      <c r="O662" s="1063"/>
      <c r="P662" s="1062"/>
      <c r="Q662" s="1062"/>
      <c r="R662" s="1062"/>
    </row>
    <row r="663" spans="1:18" s="8" customFormat="1" ht="12.75" customHeight="1">
      <c r="A663" s="1000" t="e">
        <v>#N/A</v>
      </c>
      <c r="B663" s="1060" t="e">
        <v>#N/A</v>
      </c>
      <c r="C663" s="1060" t="e">
        <v>#N/A</v>
      </c>
      <c r="D663" s="1066" t="e">
        <v>#N/A</v>
      </c>
      <c r="E663" s="1067" t="e">
        <v>#N/A</v>
      </c>
      <c r="F663" s="44" t="s">
        <v>3421</v>
      </c>
      <c r="G663" s="58" t="s">
        <v>3422</v>
      </c>
      <c r="H663" s="1054" t="e">
        <v>#N/A</v>
      </c>
      <c r="I663" s="1054" t="e">
        <v>#N/A</v>
      </c>
      <c r="J663" s="1054" t="e">
        <v>#N/A</v>
      </c>
      <c r="K663" s="1052" t="e">
        <v>#N/A</v>
      </c>
      <c r="L663" s="928" t="e">
        <v>#N/A</v>
      </c>
      <c r="M663" s="922" t="e">
        <v>#N/A</v>
      </c>
      <c r="N663" s="1063"/>
      <c r="O663" s="1063"/>
      <c r="P663" s="1062"/>
      <c r="Q663" s="1062"/>
      <c r="R663" s="1062"/>
    </row>
    <row r="664" spans="1:18" s="8" customFormat="1" ht="12.75" customHeight="1">
      <c r="A664" s="1000" t="e">
        <v>#N/A</v>
      </c>
      <c r="B664" s="1060" t="e">
        <v>#N/A</v>
      </c>
      <c r="C664" s="1060" t="e">
        <v>#N/A</v>
      </c>
      <c r="D664" s="1066" t="e">
        <v>#N/A</v>
      </c>
      <c r="E664" s="1067" t="e">
        <v>#N/A</v>
      </c>
      <c r="F664" s="44" t="s">
        <v>3423</v>
      </c>
      <c r="G664" s="58" t="s">
        <v>3424</v>
      </c>
      <c r="H664" s="1054" t="e">
        <v>#N/A</v>
      </c>
      <c r="I664" s="1054" t="e">
        <v>#N/A</v>
      </c>
      <c r="J664" s="1054" t="e">
        <v>#N/A</v>
      </c>
      <c r="K664" s="1052" t="e">
        <v>#N/A</v>
      </c>
      <c r="L664" s="928" t="e">
        <v>#N/A</v>
      </c>
      <c r="M664" s="922" t="e">
        <v>#N/A</v>
      </c>
      <c r="N664" s="1063"/>
      <c r="O664" s="1063"/>
      <c r="P664" s="1062"/>
      <c r="Q664" s="1062"/>
      <c r="R664" s="1062"/>
    </row>
    <row r="665" spans="1:18" s="8" customFormat="1" ht="12.75" customHeight="1">
      <c r="A665" s="1000" t="e">
        <v>#N/A</v>
      </c>
      <c r="B665" s="1060" t="e">
        <v>#N/A</v>
      </c>
      <c r="C665" s="1060" t="e">
        <v>#N/A</v>
      </c>
      <c r="D665" s="1066" t="e">
        <v>#N/A</v>
      </c>
      <c r="E665" s="1067" t="e">
        <v>#N/A</v>
      </c>
      <c r="F665" s="44" t="s">
        <v>3425</v>
      </c>
      <c r="G665" s="58" t="s">
        <v>3426</v>
      </c>
      <c r="H665" s="1054" t="e">
        <v>#N/A</v>
      </c>
      <c r="I665" s="1054" t="e">
        <v>#N/A</v>
      </c>
      <c r="J665" s="1054" t="e">
        <v>#N/A</v>
      </c>
      <c r="K665" s="1052" t="e">
        <v>#N/A</v>
      </c>
      <c r="L665" s="928" t="e">
        <v>#N/A</v>
      </c>
      <c r="M665" s="922" t="e">
        <v>#N/A</v>
      </c>
      <c r="N665" s="1063"/>
      <c r="O665" s="1063"/>
      <c r="P665" s="1062"/>
      <c r="Q665" s="1062"/>
      <c r="R665" s="1062"/>
    </row>
    <row r="666" spans="1:18" s="8" customFormat="1" ht="12.75" customHeight="1">
      <c r="A666" s="1000" t="e">
        <v>#N/A</v>
      </c>
      <c r="B666" s="1060" t="e">
        <v>#N/A</v>
      </c>
      <c r="C666" s="1060" t="e">
        <v>#N/A</v>
      </c>
      <c r="D666" s="1066" t="e">
        <v>#N/A</v>
      </c>
      <c r="E666" s="1067" t="e">
        <v>#N/A</v>
      </c>
      <c r="F666" s="44" t="s">
        <v>3427</v>
      </c>
      <c r="G666" s="58" t="s">
        <v>3428</v>
      </c>
      <c r="H666" s="1054" t="e">
        <v>#N/A</v>
      </c>
      <c r="I666" s="1054" t="e">
        <v>#N/A</v>
      </c>
      <c r="J666" s="1054" t="e">
        <v>#N/A</v>
      </c>
      <c r="K666" s="1052" t="e">
        <v>#N/A</v>
      </c>
      <c r="L666" s="928" t="e">
        <v>#N/A</v>
      </c>
      <c r="M666" s="922" t="e">
        <v>#N/A</v>
      </c>
      <c r="N666" s="1063"/>
      <c r="O666" s="1063"/>
      <c r="P666" s="1062"/>
      <c r="Q666" s="1062"/>
      <c r="R666" s="1062"/>
    </row>
    <row r="667" spans="1:18" s="8" customFormat="1" ht="12.75" customHeight="1">
      <c r="A667" s="1000" t="e">
        <v>#N/A</v>
      </c>
      <c r="B667" s="1060" t="e">
        <v>#N/A</v>
      </c>
      <c r="C667" s="1060" t="e">
        <v>#N/A</v>
      </c>
      <c r="D667" s="1066" t="e">
        <v>#N/A</v>
      </c>
      <c r="E667" s="1067" t="e">
        <v>#N/A</v>
      </c>
      <c r="F667" s="44" t="s">
        <v>3429</v>
      </c>
      <c r="G667" s="58" t="s">
        <v>3430</v>
      </c>
      <c r="H667" s="1054" t="e">
        <v>#N/A</v>
      </c>
      <c r="I667" s="1054" t="e">
        <v>#N/A</v>
      </c>
      <c r="J667" s="1054" t="e">
        <v>#N/A</v>
      </c>
      <c r="K667" s="1052" t="e">
        <v>#N/A</v>
      </c>
      <c r="L667" s="928" t="e">
        <v>#N/A</v>
      </c>
      <c r="M667" s="922" t="e">
        <v>#N/A</v>
      </c>
      <c r="N667" s="1063"/>
      <c r="O667" s="1063"/>
      <c r="P667" s="1062"/>
      <c r="Q667" s="1062"/>
      <c r="R667" s="1062"/>
    </row>
    <row r="668" spans="1:18" s="8" customFormat="1" ht="12.75" customHeight="1">
      <c r="A668" s="1000" t="e">
        <v>#N/A</v>
      </c>
      <c r="B668" s="1060" t="e">
        <v>#N/A</v>
      </c>
      <c r="C668" s="1060" t="e">
        <v>#N/A</v>
      </c>
      <c r="D668" s="1066" t="e">
        <v>#N/A</v>
      </c>
      <c r="E668" s="1067" t="e">
        <v>#N/A</v>
      </c>
      <c r="F668" s="44" t="s">
        <v>3431</v>
      </c>
      <c r="G668" s="58" t="s">
        <v>3432</v>
      </c>
      <c r="H668" s="1054" t="e">
        <v>#N/A</v>
      </c>
      <c r="I668" s="1054" t="e">
        <v>#N/A</v>
      </c>
      <c r="J668" s="1054" t="e">
        <v>#N/A</v>
      </c>
      <c r="K668" s="1052" t="e">
        <v>#N/A</v>
      </c>
      <c r="L668" s="928" t="e">
        <v>#N/A</v>
      </c>
      <c r="M668" s="922" t="e">
        <v>#N/A</v>
      </c>
      <c r="N668" s="1063"/>
      <c r="O668" s="1063"/>
      <c r="P668" s="1062"/>
      <c r="Q668" s="1062"/>
      <c r="R668" s="1062"/>
    </row>
    <row r="669" spans="1:18" s="8" customFormat="1" ht="12.75" customHeight="1">
      <c r="A669" s="1000" t="e">
        <v>#N/A</v>
      </c>
      <c r="B669" s="1060" t="e">
        <v>#N/A</v>
      </c>
      <c r="C669" s="1060" t="e">
        <v>#N/A</v>
      </c>
      <c r="D669" s="1066" t="e">
        <v>#N/A</v>
      </c>
      <c r="E669" s="1067" t="e">
        <v>#N/A</v>
      </c>
      <c r="F669" s="44" t="s">
        <v>3433</v>
      </c>
      <c r="G669" s="58" t="s">
        <v>3434</v>
      </c>
      <c r="H669" s="1054" t="e">
        <v>#N/A</v>
      </c>
      <c r="I669" s="1054" t="e">
        <v>#N/A</v>
      </c>
      <c r="J669" s="1054" t="e">
        <v>#N/A</v>
      </c>
      <c r="K669" s="1052" t="e">
        <v>#N/A</v>
      </c>
      <c r="L669" s="928" t="e">
        <v>#N/A</v>
      </c>
      <c r="M669" s="922" t="e">
        <v>#N/A</v>
      </c>
      <c r="N669" s="1063"/>
      <c r="O669" s="1063"/>
      <c r="P669" s="1062"/>
      <c r="Q669" s="1062"/>
      <c r="R669" s="1062"/>
    </row>
    <row r="670" spans="1:18" s="8" customFormat="1" ht="12.75" customHeight="1">
      <c r="A670" s="1000" t="e">
        <v>#N/A</v>
      </c>
      <c r="B670" s="1060" t="e">
        <v>#N/A</v>
      </c>
      <c r="C670" s="1060" t="e">
        <v>#N/A</v>
      </c>
      <c r="D670" s="1066" t="e">
        <v>#N/A</v>
      </c>
      <c r="E670" s="1067" t="e">
        <v>#N/A</v>
      </c>
      <c r="F670" s="44" t="s">
        <v>3435</v>
      </c>
      <c r="G670" s="58" t="s">
        <v>3436</v>
      </c>
      <c r="H670" s="1054" t="e">
        <v>#N/A</v>
      </c>
      <c r="I670" s="1054" t="e">
        <v>#N/A</v>
      </c>
      <c r="J670" s="1054" t="e">
        <v>#N/A</v>
      </c>
      <c r="K670" s="1052" t="e">
        <v>#N/A</v>
      </c>
      <c r="L670" s="928" t="e">
        <v>#N/A</v>
      </c>
      <c r="M670" s="922" t="e">
        <v>#N/A</v>
      </c>
      <c r="N670" s="1063"/>
      <c r="O670" s="1063"/>
      <c r="P670" s="1062"/>
      <c r="Q670" s="1062"/>
      <c r="R670" s="1062"/>
    </row>
    <row r="671" spans="1:18" s="8" customFormat="1" ht="12.75" customHeight="1">
      <c r="A671" s="1000" t="e">
        <v>#N/A</v>
      </c>
      <c r="B671" s="1060" t="e">
        <v>#N/A</v>
      </c>
      <c r="C671" s="1060" t="e">
        <v>#N/A</v>
      </c>
      <c r="D671" s="1066" t="e">
        <v>#N/A</v>
      </c>
      <c r="E671" s="1067" t="e">
        <v>#N/A</v>
      </c>
      <c r="F671" s="44" t="s">
        <v>3437</v>
      </c>
      <c r="G671" s="58" t="s">
        <v>3438</v>
      </c>
      <c r="H671" s="1054" t="e">
        <v>#N/A</v>
      </c>
      <c r="I671" s="1054" t="e">
        <v>#N/A</v>
      </c>
      <c r="J671" s="1054" t="e">
        <v>#N/A</v>
      </c>
      <c r="K671" s="1052" t="e">
        <v>#N/A</v>
      </c>
      <c r="L671" s="928" t="e">
        <v>#N/A</v>
      </c>
      <c r="M671" s="922" t="e">
        <v>#N/A</v>
      </c>
      <c r="N671" s="1063"/>
      <c r="O671" s="1063"/>
      <c r="P671" s="1062"/>
      <c r="Q671" s="1062"/>
      <c r="R671" s="1062"/>
    </row>
    <row r="672" spans="1:18" s="8" customFormat="1" ht="12.75" customHeight="1">
      <c r="A672" s="1000" t="e">
        <v>#N/A</v>
      </c>
      <c r="B672" s="1060" t="e">
        <v>#N/A</v>
      </c>
      <c r="C672" s="1060" t="e">
        <v>#N/A</v>
      </c>
      <c r="D672" s="1066" t="e">
        <v>#N/A</v>
      </c>
      <c r="E672" s="1067" t="e">
        <v>#N/A</v>
      </c>
      <c r="F672" s="44" t="s">
        <v>3439</v>
      </c>
      <c r="G672" s="58" t="s">
        <v>3440</v>
      </c>
      <c r="H672" s="1054" t="e">
        <v>#N/A</v>
      </c>
      <c r="I672" s="1054" t="e">
        <v>#N/A</v>
      </c>
      <c r="J672" s="1054" t="e">
        <v>#N/A</v>
      </c>
      <c r="K672" s="1052" t="e">
        <v>#N/A</v>
      </c>
      <c r="L672" s="928" t="e">
        <v>#N/A</v>
      </c>
      <c r="M672" s="922" t="e">
        <v>#N/A</v>
      </c>
      <c r="N672" s="1063"/>
      <c r="O672" s="1063"/>
      <c r="P672" s="1062"/>
      <c r="Q672" s="1062"/>
      <c r="R672" s="1062"/>
    </row>
    <row r="673" spans="1:18" s="8" customFormat="1" ht="12.75" customHeight="1">
      <c r="A673" s="1000" t="e">
        <v>#N/A</v>
      </c>
      <c r="B673" s="1060" t="e">
        <v>#N/A</v>
      </c>
      <c r="C673" s="1060" t="e">
        <v>#N/A</v>
      </c>
      <c r="D673" s="1066" t="e">
        <v>#N/A</v>
      </c>
      <c r="E673" s="1067" t="e">
        <v>#N/A</v>
      </c>
      <c r="F673" s="44" t="s">
        <v>3441</v>
      </c>
      <c r="G673" s="58" t="s">
        <v>3442</v>
      </c>
      <c r="H673" s="1054" t="e">
        <v>#N/A</v>
      </c>
      <c r="I673" s="1054" t="e">
        <v>#N/A</v>
      </c>
      <c r="J673" s="1054" t="e">
        <v>#N/A</v>
      </c>
      <c r="K673" s="1052" t="e">
        <v>#N/A</v>
      </c>
      <c r="L673" s="928" t="e">
        <v>#N/A</v>
      </c>
      <c r="M673" s="922" t="e">
        <v>#N/A</v>
      </c>
      <c r="N673" s="1063"/>
      <c r="O673" s="1063"/>
      <c r="P673" s="1062"/>
      <c r="Q673" s="1062"/>
      <c r="R673" s="1062"/>
    </row>
    <row r="674" spans="1:18" s="8" customFormat="1" ht="12.75" customHeight="1">
      <c r="A674" s="1000" t="e">
        <v>#N/A</v>
      </c>
      <c r="B674" s="1060" t="e">
        <v>#N/A</v>
      </c>
      <c r="C674" s="1060" t="e">
        <v>#N/A</v>
      </c>
      <c r="D674" s="1066" t="e">
        <v>#N/A</v>
      </c>
      <c r="E674" s="1067" t="e">
        <v>#N/A</v>
      </c>
      <c r="F674" s="44" t="s">
        <v>3443</v>
      </c>
      <c r="G674" s="58" t="s">
        <v>3444</v>
      </c>
      <c r="H674" s="1054" t="e">
        <v>#N/A</v>
      </c>
      <c r="I674" s="1054" t="e">
        <v>#N/A</v>
      </c>
      <c r="J674" s="1054" t="e">
        <v>#N/A</v>
      </c>
      <c r="K674" s="1052" t="e">
        <v>#N/A</v>
      </c>
      <c r="L674" s="928" t="e">
        <v>#N/A</v>
      </c>
      <c r="M674" s="922" t="e">
        <v>#N/A</v>
      </c>
      <c r="N674" s="1063"/>
      <c r="O674" s="1063"/>
      <c r="P674" s="1062"/>
      <c r="Q674" s="1062"/>
      <c r="R674" s="1062"/>
    </row>
    <row r="675" spans="1:18" s="8" customFormat="1" ht="12.75" customHeight="1">
      <c r="A675" s="1000" t="e">
        <v>#N/A</v>
      </c>
      <c r="B675" s="1060" t="e">
        <v>#N/A</v>
      </c>
      <c r="C675" s="1060" t="e">
        <v>#N/A</v>
      </c>
      <c r="D675" s="1066" t="e">
        <v>#N/A</v>
      </c>
      <c r="E675" s="1067" t="e">
        <v>#N/A</v>
      </c>
      <c r="F675" s="44" t="s">
        <v>3445</v>
      </c>
      <c r="G675" s="58" t="s">
        <v>3446</v>
      </c>
      <c r="H675" s="1054" t="e">
        <v>#N/A</v>
      </c>
      <c r="I675" s="1054" t="e">
        <v>#N/A</v>
      </c>
      <c r="J675" s="1054" t="e">
        <v>#N/A</v>
      </c>
      <c r="K675" s="1052" t="e">
        <v>#N/A</v>
      </c>
      <c r="L675" s="928" t="e">
        <v>#N/A</v>
      </c>
      <c r="M675" s="922" t="e">
        <v>#N/A</v>
      </c>
      <c r="N675" s="1063"/>
      <c r="O675" s="1063"/>
      <c r="P675" s="1062"/>
      <c r="Q675" s="1062"/>
      <c r="R675" s="1062"/>
    </row>
    <row r="676" spans="1:18" s="8" customFormat="1" ht="12.75" customHeight="1">
      <c r="A676" s="1000" t="e">
        <v>#N/A</v>
      </c>
      <c r="B676" s="1060" t="e">
        <v>#N/A</v>
      </c>
      <c r="C676" s="1060" t="e">
        <v>#N/A</v>
      </c>
      <c r="D676" s="1066" t="e">
        <v>#N/A</v>
      </c>
      <c r="E676" s="1067" t="e">
        <v>#N/A</v>
      </c>
      <c r="F676" s="44" t="s">
        <v>3447</v>
      </c>
      <c r="G676" s="58" t="s">
        <v>3448</v>
      </c>
      <c r="H676" s="1054" t="e">
        <v>#N/A</v>
      </c>
      <c r="I676" s="1054" t="e">
        <v>#N/A</v>
      </c>
      <c r="J676" s="1054" t="e">
        <v>#N/A</v>
      </c>
      <c r="K676" s="1052" t="e">
        <v>#N/A</v>
      </c>
      <c r="L676" s="928" t="e">
        <v>#N/A</v>
      </c>
      <c r="M676" s="922" t="e">
        <v>#N/A</v>
      </c>
      <c r="N676" s="1063"/>
      <c r="O676" s="1063"/>
      <c r="P676" s="1062"/>
      <c r="Q676" s="1062"/>
      <c r="R676" s="1062"/>
    </row>
    <row r="677" spans="1:18" s="8" customFormat="1" ht="12.75" customHeight="1">
      <c r="A677" s="1000" t="e">
        <v>#N/A</v>
      </c>
      <c r="B677" s="1060" t="e">
        <v>#N/A</v>
      </c>
      <c r="C677" s="1060" t="e">
        <v>#N/A</v>
      </c>
      <c r="D677" s="1066" t="e">
        <v>#N/A</v>
      </c>
      <c r="E677" s="1067" t="e">
        <v>#N/A</v>
      </c>
      <c r="F677" s="44" t="s">
        <v>3449</v>
      </c>
      <c r="G677" s="58" t="s">
        <v>3450</v>
      </c>
      <c r="H677" s="1054" t="e">
        <v>#N/A</v>
      </c>
      <c r="I677" s="1054" t="e">
        <v>#N/A</v>
      </c>
      <c r="J677" s="1054" t="e">
        <v>#N/A</v>
      </c>
      <c r="K677" s="1052" t="e">
        <v>#N/A</v>
      </c>
      <c r="L677" s="928" t="e">
        <v>#N/A</v>
      </c>
      <c r="M677" s="922" t="e">
        <v>#N/A</v>
      </c>
      <c r="N677" s="1063"/>
      <c r="O677" s="1063"/>
      <c r="P677" s="1062"/>
      <c r="Q677" s="1062"/>
      <c r="R677" s="1062"/>
    </row>
    <row r="678" spans="1:18" s="8" customFormat="1" ht="12.75" customHeight="1">
      <c r="A678" s="1000" t="e">
        <v>#N/A</v>
      </c>
      <c r="B678" s="1060" t="e">
        <v>#N/A</v>
      </c>
      <c r="C678" s="1060" t="e">
        <v>#N/A</v>
      </c>
      <c r="D678" s="1066" t="e">
        <v>#N/A</v>
      </c>
      <c r="E678" s="1067" t="e">
        <v>#N/A</v>
      </c>
      <c r="F678" s="44" t="s">
        <v>3451</v>
      </c>
      <c r="G678" s="58" t="s">
        <v>3452</v>
      </c>
      <c r="H678" s="1054" t="e">
        <v>#N/A</v>
      </c>
      <c r="I678" s="1054" t="e">
        <v>#N/A</v>
      </c>
      <c r="J678" s="1054" t="e">
        <v>#N/A</v>
      </c>
      <c r="K678" s="1052" t="e">
        <v>#N/A</v>
      </c>
      <c r="L678" s="928" t="e">
        <v>#N/A</v>
      </c>
      <c r="M678" s="922" t="e">
        <v>#N/A</v>
      </c>
      <c r="N678" s="1063"/>
      <c r="O678" s="1063"/>
      <c r="P678" s="1062"/>
      <c r="Q678" s="1062"/>
      <c r="R678" s="1062"/>
    </row>
    <row r="679" spans="1:18" s="8" customFormat="1" ht="12.75" customHeight="1">
      <c r="A679" s="1000" t="e">
        <v>#N/A</v>
      </c>
      <c r="B679" s="1060" t="e">
        <v>#N/A</v>
      </c>
      <c r="C679" s="1060" t="e">
        <v>#N/A</v>
      </c>
      <c r="D679" s="1066" t="e">
        <v>#N/A</v>
      </c>
      <c r="E679" s="1067" t="e">
        <v>#N/A</v>
      </c>
      <c r="F679" s="44" t="s">
        <v>3453</v>
      </c>
      <c r="G679" s="58" t="s">
        <v>3454</v>
      </c>
      <c r="H679" s="1054" t="e">
        <v>#N/A</v>
      </c>
      <c r="I679" s="1054" t="e">
        <v>#N/A</v>
      </c>
      <c r="J679" s="1054" t="e">
        <v>#N/A</v>
      </c>
      <c r="K679" s="1052" t="e">
        <v>#N/A</v>
      </c>
      <c r="L679" s="928" t="e">
        <v>#N/A</v>
      </c>
      <c r="M679" s="922" t="e">
        <v>#N/A</v>
      </c>
      <c r="N679" s="1063"/>
      <c r="O679" s="1063"/>
      <c r="P679" s="1062"/>
      <c r="Q679" s="1062"/>
      <c r="R679" s="1062"/>
    </row>
    <row r="680" spans="1:18" s="8" customFormat="1" ht="12.75" customHeight="1">
      <c r="A680" s="1000" t="e">
        <v>#N/A</v>
      </c>
      <c r="B680" s="1060" t="e">
        <v>#N/A</v>
      </c>
      <c r="C680" s="1060" t="e">
        <v>#N/A</v>
      </c>
      <c r="D680" s="1051" t="e">
        <v>#N/A</v>
      </c>
      <c r="E680" s="1053" t="e">
        <v>#N/A</v>
      </c>
      <c r="F680" s="44" t="s">
        <v>3455</v>
      </c>
      <c r="G680" s="58" t="s">
        <v>3456</v>
      </c>
      <c r="H680" s="1054" t="e">
        <v>#N/A</v>
      </c>
      <c r="I680" s="1054" t="e">
        <v>#N/A</v>
      </c>
      <c r="J680" s="1054" t="e">
        <v>#N/A</v>
      </c>
      <c r="K680" s="1052" t="e">
        <v>#N/A</v>
      </c>
      <c r="L680" s="928" t="e">
        <v>#N/A</v>
      </c>
      <c r="M680" s="922" t="e">
        <v>#N/A</v>
      </c>
      <c r="N680" s="1063"/>
      <c r="O680" s="1063"/>
      <c r="P680" s="1062"/>
      <c r="Q680" s="1062"/>
      <c r="R680" s="1062"/>
    </row>
    <row r="681" spans="1:18" s="8" customFormat="1" ht="10.199999999999999">
      <c r="A681" s="1000" t="e">
        <v>#N/A</v>
      </c>
      <c r="B681" s="1060" t="e">
        <v>#N/A</v>
      </c>
      <c r="C681" s="1060" t="e">
        <v>#N/A</v>
      </c>
      <c r="D681" s="1051" t="e">
        <v>#N/A</v>
      </c>
      <c r="E681" s="1053" t="e">
        <v>#N/A</v>
      </c>
      <c r="F681" s="45" t="s">
        <v>3457</v>
      </c>
      <c r="G681" s="58" t="s">
        <v>3458</v>
      </c>
      <c r="H681" s="1054" t="e">
        <v>#N/A</v>
      </c>
      <c r="I681" s="1054" t="e">
        <v>#N/A</v>
      </c>
      <c r="J681" s="1054" t="e">
        <v>#N/A</v>
      </c>
      <c r="K681" s="1052" t="e">
        <v>#N/A</v>
      </c>
      <c r="L681" s="928" t="e">
        <v>#N/A</v>
      </c>
      <c r="M681" s="922" t="e">
        <v>#N/A</v>
      </c>
      <c r="N681" s="1063"/>
      <c r="O681" s="1063"/>
      <c r="P681" s="1062"/>
      <c r="Q681" s="1062"/>
      <c r="R681" s="1062"/>
    </row>
    <row r="682" spans="1:18" s="8" customFormat="1" ht="12.75" customHeight="1">
      <c r="A682" s="1000" t="e">
        <v>#N/A</v>
      </c>
      <c r="B682" s="1060" t="e">
        <v>#N/A</v>
      </c>
      <c r="C682" s="1060" t="e">
        <v>#N/A</v>
      </c>
      <c r="D682" s="1051" t="e">
        <v>#N/A</v>
      </c>
      <c r="E682" s="1053" t="e">
        <v>#N/A</v>
      </c>
      <c r="F682" s="45" t="s">
        <v>3459</v>
      </c>
      <c r="G682" s="58" t="s">
        <v>3460</v>
      </c>
      <c r="H682" s="1054" t="e">
        <v>#N/A</v>
      </c>
      <c r="I682" s="1054" t="e">
        <v>#N/A</v>
      </c>
      <c r="J682" s="1054" t="e">
        <v>#N/A</v>
      </c>
      <c r="K682" s="1052" t="e">
        <v>#N/A</v>
      </c>
      <c r="L682" s="928" t="e">
        <v>#N/A</v>
      </c>
      <c r="M682" s="922" t="e">
        <v>#N/A</v>
      </c>
      <c r="N682" s="1063"/>
      <c r="O682" s="1063"/>
      <c r="P682" s="1062"/>
      <c r="Q682" s="1062"/>
      <c r="R682" s="1062"/>
    </row>
    <row r="683" spans="1:18" s="8" customFormat="1" ht="12.75" customHeight="1">
      <c r="A683" s="1000" t="e">
        <v>#N/A</v>
      </c>
      <c r="B683" s="1060" t="e">
        <v>#N/A</v>
      </c>
      <c r="C683" s="1060" t="e">
        <v>#N/A</v>
      </c>
      <c r="D683" s="1051" t="e">
        <v>#N/A</v>
      </c>
      <c r="E683" s="1053" t="e">
        <v>#N/A</v>
      </c>
      <c r="F683" s="45" t="s">
        <v>3461</v>
      </c>
      <c r="G683" s="58" t="s">
        <v>3462</v>
      </c>
      <c r="H683" s="1054" t="e">
        <v>#N/A</v>
      </c>
      <c r="I683" s="1054" t="e">
        <v>#N/A</v>
      </c>
      <c r="J683" s="1054" t="e">
        <v>#N/A</v>
      </c>
      <c r="K683" s="1052" t="e">
        <v>#N/A</v>
      </c>
      <c r="L683" s="928" t="e">
        <v>#N/A</v>
      </c>
      <c r="M683" s="922" t="e">
        <v>#N/A</v>
      </c>
      <c r="N683" s="1063"/>
      <c r="O683" s="1063"/>
      <c r="P683" s="1062"/>
      <c r="Q683" s="1062"/>
      <c r="R683" s="1062"/>
    </row>
    <row r="684" spans="1:18" s="8" customFormat="1" ht="10.199999999999999">
      <c r="A684" s="1000" t="e">
        <v>#N/A</v>
      </c>
      <c r="B684" s="1060" t="e">
        <v>#N/A</v>
      </c>
      <c r="C684" s="1060" t="e">
        <v>#N/A</v>
      </c>
      <c r="D684" s="1051" t="e">
        <v>#N/A</v>
      </c>
      <c r="E684" s="1053" t="e">
        <v>#N/A</v>
      </c>
      <c r="F684" s="45" t="s">
        <v>3463</v>
      </c>
      <c r="G684" s="58" t="s">
        <v>3464</v>
      </c>
      <c r="H684" s="1054" t="e">
        <v>#N/A</v>
      </c>
      <c r="I684" s="1054" t="e">
        <v>#N/A</v>
      </c>
      <c r="J684" s="1054" t="e">
        <v>#N/A</v>
      </c>
      <c r="K684" s="1052" t="e">
        <v>#N/A</v>
      </c>
      <c r="L684" s="928" t="e">
        <v>#N/A</v>
      </c>
      <c r="M684" s="922" t="e">
        <v>#N/A</v>
      </c>
      <c r="N684" s="1063"/>
      <c r="O684" s="1063"/>
      <c r="P684" s="1062"/>
      <c r="Q684" s="1062"/>
      <c r="R684" s="1062"/>
    </row>
    <row r="685" spans="1:18" ht="12.75" customHeight="1">
      <c r="A685" s="1000" t="e">
        <v>#N/A</v>
      </c>
      <c r="B685" s="1060" t="e">
        <v>#N/A</v>
      </c>
      <c r="C685" s="1060" t="e">
        <v>#N/A</v>
      </c>
      <c r="D685" s="1051" t="e">
        <v>#N/A</v>
      </c>
      <c r="E685" s="1053" t="e">
        <v>#N/A</v>
      </c>
      <c r="F685" s="45" t="s">
        <v>3465</v>
      </c>
      <c r="G685" s="58" t="s">
        <v>3466</v>
      </c>
      <c r="H685" s="1054" t="e">
        <v>#N/A</v>
      </c>
      <c r="I685" s="1054" t="e">
        <v>#N/A</v>
      </c>
      <c r="J685" s="1054" t="e">
        <v>#N/A</v>
      </c>
      <c r="K685" s="1052" t="e">
        <v>#N/A</v>
      </c>
      <c r="L685" s="928" t="e">
        <v>#N/A</v>
      </c>
      <c r="M685" s="922" t="e">
        <v>#N/A</v>
      </c>
      <c r="N685" s="1063"/>
      <c r="O685" s="1063"/>
      <c r="P685" s="1062"/>
      <c r="Q685" s="1062"/>
      <c r="R685" s="1062"/>
    </row>
    <row r="686" spans="1:18" ht="12.75" customHeight="1">
      <c r="A686" s="1000" t="e">
        <v>#N/A</v>
      </c>
      <c r="B686" s="1060" t="e">
        <v>#N/A</v>
      </c>
      <c r="C686" s="1060" t="e">
        <v>#N/A</v>
      </c>
      <c r="D686" s="1051" t="e">
        <v>#N/A</v>
      </c>
      <c r="E686" s="1053" t="e">
        <v>#N/A</v>
      </c>
      <c r="F686" s="45" t="s">
        <v>3467</v>
      </c>
      <c r="G686" s="58" t="s">
        <v>3468</v>
      </c>
      <c r="H686" s="1054" t="e">
        <v>#N/A</v>
      </c>
      <c r="I686" s="1054" t="e">
        <v>#N/A</v>
      </c>
      <c r="J686" s="1054" t="e">
        <v>#N/A</v>
      </c>
      <c r="K686" s="1052" t="e">
        <v>#N/A</v>
      </c>
      <c r="L686" s="928" t="e">
        <v>#N/A</v>
      </c>
      <c r="M686" s="922" t="e">
        <v>#N/A</v>
      </c>
      <c r="N686" s="1063"/>
      <c r="O686" s="1063"/>
      <c r="P686" s="1062"/>
      <c r="Q686" s="1062"/>
      <c r="R686" s="1062"/>
    </row>
    <row r="687" spans="1:18" ht="12.75" customHeight="1">
      <c r="A687" s="1000" t="e">
        <v>#N/A</v>
      </c>
      <c r="B687" s="1060" t="e">
        <v>#N/A</v>
      </c>
      <c r="C687" s="1060" t="e">
        <v>#N/A</v>
      </c>
      <c r="D687" s="1051" t="e">
        <v>#N/A</v>
      </c>
      <c r="E687" s="1053" t="e">
        <v>#N/A</v>
      </c>
      <c r="F687" s="45" t="s">
        <v>3469</v>
      </c>
      <c r="G687" s="58" t="s">
        <v>3470</v>
      </c>
      <c r="H687" s="1054" t="e">
        <v>#N/A</v>
      </c>
      <c r="I687" s="1054" t="e">
        <v>#N/A</v>
      </c>
      <c r="J687" s="1054" t="e">
        <v>#N/A</v>
      </c>
      <c r="K687" s="1052" t="e">
        <v>#N/A</v>
      </c>
      <c r="L687" s="928" t="e">
        <v>#N/A</v>
      </c>
      <c r="M687" s="922" t="e">
        <v>#N/A</v>
      </c>
      <c r="N687" s="1063"/>
      <c r="O687" s="1063"/>
      <c r="P687" s="1062"/>
      <c r="Q687" s="1062"/>
      <c r="R687" s="1062"/>
    </row>
    <row r="688" spans="1:18" ht="12.75" customHeight="1">
      <c r="A688" s="1000" t="e">
        <v>#N/A</v>
      </c>
      <c r="B688" s="1060" t="e">
        <v>#N/A</v>
      </c>
      <c r="C688" s="1060" t="e">
        <v>#N/A</v>
      </c>
      <c r="D688" s="1051" t="e">
        <v>#N/A</v>
      </c>
      <c r="E688" s="1053" t="e">
        <v>#N/A</v>
      </c>
      <c r="F688" s="45" t="s">
        <v>3471</v>
      </c>
      <c r="G688" s="58" t="s">
        <v>3472</v>
      </c>
      <c r="H688" s="1054" t="e">
        <v>#N/A</v>
      </c>
      <c r="I688" s="1054" t="e">
        <v>#N/A</v>
      </c>
      <c r="J688" s="1054" t="e">
        <v>#N/A</v>
      </c>
      <c r="K688" s="1052" t="e">
        <v>#N/A</v>
      </c>
      <c r="L688" s="928" t="e">
        <v>#N/A</v>
      </c>
      <c r="M688" s="922" t="e">
        <v>#N/A</v>
      </c>
      <c r="N688" s="1063"/>
      <c r="O688" s="1063"/>
      <c r="P688" s="1062"/>
      <c r="Q688" s="1062"/>
      <c r="R688" s="1062"/>
    </row>
    <row r="689" spans="1:18" ht="12.75" customHeight="1">
      <c r="A689" s="1000" t="e">
        <v>#N/A</v>
      </c>
      <c r="B689" s="1060" t="e">
        <v>#N/A</v>
      </c>
      <c r="C689" s="1060" t="e">
        <v>#N/A</v>
      </c>
      <c r="D689" s="1051" t="e">
        <v>#N/A</v>
      </c>
      <c r="E689" s="1053" t="e">
        <v>#N/A</v>
      </c>
      <c r="F689" s="45" t="s">
        <v>3473</v>
      </c>
      <c r="G689" s="58" t="s">
        <v>3474</v>
      </c>
      <c r="H689" s="1054" t="e">
        <v>#N/A</v>
      </c>
      <c r="I689" s="1054" t="e">
        <v>#N/A</v>
      </c>
      <c r="J689" s="1054" t="e">
        <v>#N/A</v>
      </c>
      <c r="K689" s="1052" t="e">
        <v>#N/A</v>
      </c>
      <c r="L689" s="928" t="e">
        <v>#N/A</v>
      </c>
      <c r="M689" s="922" t="e">
        <v>#N/A</v>
      </c>
      <c r="N689" s="1063"/>
      <c r="O689" s="1063"/>
      <c r="P689" s="1062"/>
      <c r="Q689" s="1062"/>
      <c r="R689" s="1062"/>
    </row>
    <row r="690" spans="1:18" ht="12.75" customHeight="1">
      <c r="A690" s="1000" t="e">
        <v>#N/A</v>
      </c>
      <c r="B690" s="1060" t="e">
        <v>#N/A</v>
      </c>
      <c r="C690" s="1060" t="e">
        <v>#N/A</v>
      </c>
      <c r="D690" s="1051" t="e">
        <v>#N/A</v>
      </c>
      <c r="E690" s="1053" t="e">
        <v>#N/A</v>
      </c>
      <c r="F690" s="45" t="s">
        <v>3475</v>
      </c>
      <c r="G690" s="58" t="s">
        <v>3476</v>
      </c>
      <c r="H690" s="1054" t="e">
        <v>#N/A</v>
      </c>
      <c r="I690" s="1054" t="e">
        <v>#N/A</v>
      </c>
      <c r="J690" s="1054" t="e">
        <v>#N/A</v>
      </c>
      <c r="K690" s="1052" t="e">
        <v>#N/A</v>
      </c>
      <c r="L690" s="928" t="e">
        <v>#N/A</v>
      </c>
      <c r="M690" s="922" t="e">
        <v>#N/A</v>
      </c>
      <c r="N690" s="1063"/>
      <c r="O690" s="1063"/>
      <c r="P690" s="1062"/>
      <c r="Q690" s="1062"/>
      <c r="R690" s="1062"/>
    </row>
    <row r="691" spans="1:18" ht="12.75" customHeight="1">
      <c r="A691" s="1000" t="e">
        <v>#N/A</v>
      </c>
      <c r="B691" s="1060" t="e">
        <v>#N/A</v>
      </c>
      <c r="C691" s="1060" t="e">
        <v>#N/A</v>
      </c>
      <c r="D691" s="1051" t="e">
        <v>#N/A</v>
      </c>
      <c r="E691" s="1053" t="e">
        <v>#N/A</v>
      </c>
      <c r="F691" s="45" t="s">
        <v>3477</v>
      </c>
      <c r="G691" s="58" t="s">
        <v>3478</v>
      </c>
      <c r="H691" s="1054" t="e">
        <v>#N/A</v>
      </c>
      <c r="I691" s="1054" t="e">
        <v>#N/A</v>
      </c>
      <c r="J691" s="1054" t="e">
        <v>#N/A</v>
      </c>
      <c r="K691" s="1052" t="e">
        <v>#N/A</v>
      </c>
      <c r="L691" s="928" t="e">
        <v>#N/A</v>
      </c>
      <c r="M691" s="922" t="e">
        <v>#N/A</v>
      </c>
      <c r="N691" s="1063"/>
      <c r="O691" s="1063"/>
      <c r="P691" s="1062"/>
      <c r="Q691" s="1062"/>
      <c r="R691" s="1062"/>
    </row>
    <row r="692" spans="1:18" ht="12.75" customHeight="1">
      <c r="A692" s="1000" t="e">
        <v>#N/A</v>
      </c>
      <c r="B692" s="1060" t="e">
        <v>#N/A</v>
      </c>
      <c r="C692" s="1060" t="e">
        <v>#N/A</v>
      </c>
      <c r="D692" s="1051" t="e">
        <v>#N/A</v>
      </c>
      <c r="E692" s="1053" t="e">
        <v>#N/A</v>
      </c>
      <c r="F692" s="45" t="s">
        <v>3479</v>
      </c>
      <c r="G692" s="58" t="s">
        <v>3480</v>
      </c>
      <c r="H692" s="1054" t="e">
        <v>#N/A</v>
      </c>
      <c r="I692" s="1054" t="e">
        <v>#N/A</v>
      </c>
      <c r="J692" s="1054" t="e">
        <v>#N/A</v>
      </c>
      <c r="K692" s="1052" t="e">
        <v>#N/A</v>
      </c>
      <c r="L692" s="928" t="e">
        <v>#N/A</v>
      </c>
      <c r="M692" s="922" t="e">
        <v>#N/A</v>
      </c>
      <c r="N692" s="1063"/>
      <c r="O692" s="1063"/>
      <c r="P692" s="1062"/>
      <c r="Q692" s="1062"/>
      <c r="R692" s="1062"/>
    </row>
    <row r="693" spans="1:18" ht="20.399999999999999">
      <c r="A693" s="1000" t="e">
        <v>#N/A</v>
      </c>
      <c r="B693" s="1060" t="e">
        <v>#N/A</v>
      </c>
      <c r="C693" s="1060" t="e">
        <v>#N/A</v>
      </c>
      <c r="D693" s="1051" t="e">
        <v>#N/A</v>
      </c>
      <c r="E693" s="1053" t="e">
        <v>#N/A</v>
      </c>
      <c r="F693" s="45" t="s">
        <v>3481</v>
      </c>
      <c r="G693" s="58" t="s">
        <v>3482</v>
      </c>
      <c r="H693" s="1054" t="e">
        <v>#N/A</v>
      </c>
      <c r="I693" s="1054" t="e">
        <v>#N/A</v>
      </c>
      <c r="J693" s="1054" t="e">
        <v>#N/A</v>
      </c>
      <c r="K693" s="1052" t="e">
        <v>#N/A</v>
      </c>
      <c r="L693" s="928" t="e">
        <v>#N/A</v>
      </c>
      <c r="M693" s="922" t="e">
        <v>#N/A</v>
      </c>
      <c r="N693" s="1063"/>
      <c r="O693" s="1063"/>
      <c r="P693" s="1062"/>
      <c r="Q693" s="1062"/>
      <c r="R693" s="1062"/>
    </row>
    <row r="694" spans="1:18" ht="12.75" customHeight="1">
      <c r="A694" s="1000" t="e">
        <v>#N/A</v>
      </c>
      <c r="B694" s="1060" t="e">
        <v>#N/A</v>
      </c>
      <c r="C694" s="1060" t="e">
        <v>#N/A</v>
      </c>
      <c r="D694" s="1051" t="e">
        <v>#N/A</v>
      </c>
      <c r="E694" s="1053" t="e">
        <v>#N/A</v>
      </c>
      <c r="F694" s="45" t="s">
        <v>3483</v>
      </c>
      <c r="G694" s="58" t="s">
        <v>3484</v>
      </c>
      <c r="H694" s="1054" t="e">
        <v>#N/A</v>
      </c>
      <c r="I694" s="1054" t="e">
        <v>#N/A</v>
      </c>
      <c r="J694" s="1054" t="e">
        <v>#N/A</v>
      </c>
      <c r="K694" s="1052" t="e">
        <v>#N/A</v>
      </c>
      <c r="L694" s="928" t="e">
        <v>#N/A</v>
      </c>
      <c r="M694" s="922" t="e">
        <v>#N/A</v>
      </c>
      <c r="N694" s="1063"/>
      <c r="O694" s="1063"/>
      <c r="P694" s="1062"/>
      <c r="Q694" s="1062"/>
      <c r="R694" s="1062"/>
    </row>
    <row r="695" spans="1:18" ht="12.75" customHeight="1">
      <c r="A695" s="1000" t="e">
        <v>#N/A</v>
      </c>
      <c r="B695" s="1060" t="e">
        <v>#N/A</v>
      </c>
      <c r="C695" s="1060" t="e">
        <v>#N/A</v>
      </c>
      <c r="D695" s="1051" t="e">
        <v>#N/A</v>
      </c>
      <c r="E695" s="1053" t="e">
        <v>#N/A</v>
      </c>
      <c r="F695" s="45" t="s">
        <v>3485</v>
      </c>
      <c r="G695" s="58" t="s">
        <v>3486</v>
      </c>
      <c r="H695" s="1054" t="e">
        <v>#N/A</v>
      </c>
      <c r="I695" s="1054" t="e">
        <v>#N/A</v>
      </c>
      <c r="J695" s="1054" t="e">
        <v>#N/A</v>
      </c>
      <c r="K695" s="1052" t="e">
        <v>#N/A</v>
      </c>
      <c r="L695" s="928" t="e">
        <v>#N/A</v>
      </c>
      <c r="M695" s="922" t="e">
        <v>#N/A</v>
      </c>
      <c r="N695" s="1063"/>
      <c r="O695" s="1063"/>
      <c r="P695" s="1062"/>
      <c r="Q695" s="1062"/>
      <c r="R695" s="1062"/>
    </row>
    <row r="696" spans="1:18" ht="12.75" customHeight="1">
      <c r="A696" s="1000" t="e">
        <v>#N/A</v>
      </c>
      <c r="B696" s="1060" t="e">
        <v>#N/A</v>
      </c>
      <c r="C696" s="1060" t="e">
        <v>#N/A</v>
      </c>
      <c r="D696" s="1051" t="e">
        <v>#N/A</v>
      </c>
      <c r="E696" s="1053" t="e">
        <v>#N/A</v>
      </c>
      <c r="F696" s="45" t="s">
        <v>3487</v>
      </c>
      <c r="G696" s="58" t="s">
        <v>3488</v>
      </c>
      <c r="H696" s="1054" t="e">
        <v>#N/A</v>
      </c>
      <c r="I696" s="1054" t="e">
        <v>#N/A</v>
      </c>
      <c r="J696" s="1054" t="e">
        <v>#N/A</v>
      </c>
      <c r="K696" s="1052" t="e">
        <v>#N/A</v>
      </c>
      <c r="L696" s="928" t="e">
        <v>#N/A</v>
      </c>
      <c r="M696" s="922" t="e">
        <v>#N/A</v>
      </c>
      <c r="N696" s="1063"/>
      <c r="O696" s="1063"/>
      <c r="P696" s="1062"/>
      <c r="Q696" s="1062"/>
      <c r="R696" s="1062"/>
    </row>
    <row r="697" spans="1:18" ht="12.75" customHeight="1">
      <c r="A697" s="1000" t="e">
        <v>#N/A</v>
      </c>
      <c r="B697" s="1060" t="e">
        <v>#N/A</v>
      </c>
      <c r="C697" s="1060" t="e">
        <v>#N/A</v>
      </c>
      <c r="D697" s="1051" t="e">
        <v>#N/A</v>
      </c>
      <c r="E697" s="1053" t="e">
        <v>#N/A</v>
      </c>
      <c r="F697" s="45" t="s">
        <v>3489</v>
      </c>
      <c r="G697" s="58" t="s">
        <v>3490</v>
      </c>
      <c r="H697" s="1054" t="e">
        <v>#N/A</v>
      </c>
      <c r="I697" s="1054" t="e">
        <v>#N/A</v>
      </c>
      <c r="J697" s="1054" t="e">
        <v>#N/A</v>
      </c>
      <c r="K697" s="1052" t="e">
        <v>#N/A</v>
      </c>
      <c r="L697" s="928" t="e">
        <v>#N/A</v>
      </c>
      <c r="M697" s="922" t="e">
        <v>#N/A</v>
      </c>
      <c r="N697" s="1063"/>
      <c r="O697" s="1063"/>
      <c r="P697" s="1062"/>
      <c r="Q697" s="1062"/>
      <c r="R697" s="1062"/>
    </row>
    <row r="698" spans="1:18" ht="12.75" customHeight="1">
      <c r="A698" s="1000" t="e">
        <v>#N/A</v>
      </c>
      <c r="B698" s="1060" t="e">
        <v>#N/A</v>
      </c>
      <c r="C698" s="1060" t="e">
        <v>#N/A</v>
      </c>
      <c r="D698" s="1051" t="e">
        <v>#N/A</v>
      </c>
      <c r="E698" s="1053" t="e">
        <v>#N/A</v>
      </c>
      <c r="F698" s="45" t="s">
        <v>3491</v>
      </c>
      <c r="G698" s="58" t="s">
        <v>3492</v>
      </c>
      <c r="H698" s="1054" t="e">
        <v>#N/A</v>
      </c>
      <c r="I698" s="1054" t="e">
        <v>#N/A</v>
      </c>
      <c r="J698" s="1054" t="e">
        <v>#N/A</v>
      </c>
      <c r="K698" s="1052" t="e">
        <v>#N/A</v>
      </c>
      <c r="L698" s="928" t="e">
        <v>#N/A</v>
      </c>
      <c r="M698" s="922" t="e">
        <v>#N/A</v>
      </c>
      <c r="N698" s="1063"/>
      <c r="O698" s="1063"/>
      <c r="P698" s="1062"/>
      <c r="Q698" s="1062"/>
      <c r="R698" s="1062"/>
    </row>
    <row r="699" spans="1:18" ht="12.75" customHeight="1">
      <c r="A699" s="1001" t="e">
        <v>#N/A</v>
      </c>
      <c r="B699" s="1061" t="e">
        <v>#N/A</v>
      </c>
      <c r="C699" s="1061" t="e">
        <v>#N/A</v>
      </c>
      <c r="D699" s="1051" t="e">
        <v>#N/A</v>
      </c>
      <c r="E699" s="1053" t="e">
        <v>#N/A</v>
      </c>
      <c r="F699" s="44" t="s">
        <v>3493</v>
      </c>
      <c r="G699" s="58" t="s">
        <v>3494</v>
      </c>
      <c r="H699" s="1054" t="e">
        <v>#N/A</v>
      </c>
      <c r="I699" s="1054" t="e">
        <v>#N/A</v>
      </c>
      <c r="J699" s="1054" t="e">
        <v>#N/A</v>
      </c>
      <c r="K699" s="1052" t="e">
        <v>#N/A</v>
      </c>
      <c r="L699" s="929" t="e">
        <v>#N/A</v>
      </c>
      <c r="M699" s="923" t="e">
        <v>#N/A</v>
      </c>
      <c r="N699" s="1063"/>
      <c r="O699" s="1063"/>
      <c r="P699" s="1062"/>
      <c r="Q699" s="1062"/>
      <c r="R699" s="1062"/>
    </row>
    <row r="700" spans="1:18" ht="196.35" customHeight="1">
      <c r="A700" s="197" t="s">
        <v>3495</v>
      </c>
      <c r="B700" s="198" t="s">
        <v>3496</v>
      </c>
      <c r="C700" s="198" t="s">
        <v>3497</v>
      </c>
      <c r="D700" s="74" t="s">
        <v>3498</v>
      </c>
      <c r="E700" s="29" t="s">
        <v>2154</v>
      </c>
      <c r="F700" s="22"/>
      <c r="G700" s="24"/>
      <c r="H700" s="75" t="s">
        <v>25</v>
      </c>
      <c r="I700" s="75" t="s">
        <v>2138</v>
      </c>
      <c r="J700" s="75" t="s">
        <v>25</v>
      </c>
      <c r="K700" s="74" t="s">
        <v>3499</v>
      </c>
      <c r="L700" s="39" t="s">
        <v>195</v>
      </c>
      <c r="M700" s="64" t="s">
        <v>5956</v>
      </c>
      <c r="N700" s="118"/>
      <c r="O700" s="19" t="s">
        <v>2140</v>
      </c>
      <c r="P700" s="47" t="s">
        <v>2140</v>
      </c>
      <c r="Q700" s="47" t="s">
        <v>2140</v>
      </c>
      <c r="R700" s="108" t="s">
        <v>32</v>
      </c>
    </row>
    <row r="701" spans="1:18" ht="194.85" customHeight="1">
      <c r="A701" s="196" t="s">
        <v>249</v>
      </c>
      <c r="B701" s="198" t="s">
        <v>250</v>
      </c>
      <c r="C701" s="65" t="s">
        <v>3500</v>
      </c>
      <c r="D701" s="77" t="s">
        <v>3501</v>
      </c>
      <c r="E701" s="29" t="s">
        <v>2154</v>
      </c>
      <c r="F701" s="9"/>
      <c r="G701" s="23"/>
      <c r="H701" s="39" t="s">
        <v>25</v>
      </c>
      <c r="I701" s="39" t="s">
        <v>2138</v>
      </c>
      <c r="J701" s="39" t="s">
        <v>25</v>
      </c>
      <c r="K701" s="64" t="s">
        <v>3502</v>
      </c>
      <c r="L701" s="39" t="s">
        <v>195</v>
      </c>
      <c r="M701" s="64" t="s">
        <v>5957</v>
      </c>
      <c r="N701" s="118"/>
      <c r="O701" s="19" t="s">
        <v>2140</v>
      </c>
      <c r="P701" s="47" t="s">
        <v>2140</v>
      </c>
      <c r="Q701" s="47" t="s">
        <v>2140</v>
      </c>
      <c r="R701" s="108" t="s">
        <v>39</v>
      </c>
    </row>
    <row r="702" spans="1:18" s="8" customFormat="1" ht="20.399999999999999">
      <c r="A702" s="191" t="s">
        <v>3503</v>
      </c>
      <c r="B702" s="191" t="s">
        <v>2174</v>
      </c>
      <c r="C702" s="318" t="s">
        <v>2175</v>
      </c>
      <c r="D702" s="124" t="s">
        <v>2176</v>
      </c>
      <c r="E702" s="125" t="s">
        <v>2177</v>
      </c>
      <c r="F702" s="33"/>
      <c r="G702" s="34"/>
      <c r="H702" s="34"/>
      <c r="I702" s="34"/>
      <c r="J702" s="34"/>
      <c r="K702" s="34"/>
      <c r="L702" s="130" t="s">
        <v>1027</v>
      </c>
      <c r="M702" s="135"/>
      <c r="N702" s="124" t="s">
        <v>2178</v>
      </c>
      <c r="O702" s="126" t="s">
        <v>2179</v>
      </c>
      <c r="P702" s="126" t="s">
        <v>2179</v>
      </c>
      <c r="Q702" s="126" t="s">
        <v>2140</v>
      </c>
      <c r="R702" s="123" t="s">
        <v>2180</v>
      </c>
    </row>
    <row r="703" spans="1:18" s="8" customFormat="1" ht="72.599999999999994" customHeight="1">
      <c r="A703" s="192" t="s">
        <v>859</v>
      </c>
      <c r="B703" s="194" t="s">
        <v>822</v>
      </c>
      <c r="C703" s="319" t="s">
        <v>2580</v>
      </c>
      <c r="D703" s="174" t="s">
        <v>2581</v>
      </c>
      <c r="E703" s="252" t="s">
        <v>824</v>
      </c>
      <c r="F703" s="33"/>
      <c r="G703" s="34"/>
      <c r="H703" s="34"/>
      <c r="I703" s="34"/>
      <c r="J703" s="34"/>
      <c r="K703" s="34"/>
      <c r="L703" s="32" t="s">
        <v>1027</v>
      </c>
      <c r="M703" s="34"/>
      <c r="N703" s="174" t="s">
        <v>2582</v>
      </c>
      <c r="O703" s="136" t="s">
        <v>2179</v>
      </c>
      <c r="P703" s="136" t="s">
        <v>2140</v>
      </c>
      <c r="Q703" s="137" t="s">
        <v>2140</v>
      </c>
      <c r="R703" s="252" t="s">
        <v>36</v>
      </c>
    </row>
    <row r="704" spans="1:18" s="8" customFormat="1" ht="49.5" customHeight="1">
      <c r="A704" s="192" t="s">
        <v>860</v>
      </c>
      <c r="B704" s="194" t="s">
        <v>861</v>
      </c>
      <c r="C704" s="319" t="s">
        <v>3504</v>
      </c>
      <c r="D704" s="124" t="s">
        <v>2183</v>
      </c>
      <c r="E704" s="125" t="s">
        <v>829</v>
      </c>
      <c r="F704" s="33"/>
      <c r="G704" s="34"/>
      <c r="H704" s="34"/>
      <c r="I704" s="34"/>
      <c r="J704" s="34"/>
      <c r="K704" s="34"/>
      <c r="L704" s="130" t="s">
        <v>1027</v>
      </c>
      <c r="M704" s="135"/>
      <c r="N704" s="124" t="s">
        <v>2184</v>
      </c>
      <c r="O704" s="126" t="s">
        <v>2179</v>
      </c>
      <c r="P704" s="126" t="s">
        <v>2140</v>
      </c>
      <c r="Q704" s="126" t="s">
        <v>2140</v>
      </c>
      <c r="R704" s="123" t="s">
        <v>42</v>
      </c>
    </row>
    <row r="705" spans="1:18" s="8" customFormat="1" ht="48" customHeight="1">
      <c r="A705" s="192" t="s">
        <v>3505</v>
      </c>
      <c r="B705" s="194" t="s">
        <v>2143</v>
      </c>
      <c r="C705" s="319" t="s">
        <v>2144</v>
      </c>
      <c r="D705" s="128" t="s">
        <v>2585</v>
      </c>
      <c r="E705" s="32" t="s">
        <v>2586</v>
      </c>
      <c r="F705" s="131"/>
      <c r="G705" s="34"/>
      <c r="H705" s="34"/>
      <c r="I705" s="34"/>
      <c r="J705" s="34"/>
      <c r="K705" s="34"/>
      <c r="L705" s="32" t="s">
        <v>1027</v>
      </c>
      <c r="M705" s="34"/>
      <c r="N705" s="128" t="s">
        <v>2587</v>
      </c>
      <c r="O705" s="136" t="s">
        <v>2179</v>
      </c>
      <c r="P705" s="136" t="s">
        <v>2140</v>
      </c>
      <c r="Q705" s="136" t="s">
        <v>2140</v>
      </c>
      <c r="R705" s="123" t="s">
        <v>2192</v>
      </c>
    </row>
    <row r="706" spans="1:18" s="8" customFormat="1" ht="39.75" customHeight="1">
      <c r="A706" s="192" t="s">
        <v>3506</v>
      </c>
      <c r="B706" s="194" t="s">
        <v>2589</v>
      </c>
      <c r="C706" s="319" t="s">
        <v>2590</v>
      </c>
      <c r="D706" s="128" t="s">
        <v>2591</v>
      </c>
      <c r="E706" s="32" t="s">
        <v>2592</v>
      </c>
      <c r="F706" s="33"/>
      <c r="G706" s="34"/>
      <c r="H706" s="34"/>
      <c r="I706" s="34"/>
      <c r="J706" s="34"/>
      <c r="K706" s="34"/>
      <c r="L706" s="32" t="s">
        <v>1027</v>
      </c>
      <c r="M706" s="32"/>
      <c r="N706" s="128" t="s">
        <v>2593</v>
      </c>
      <c r="O706" s="136" t="s">
        <v>2179</v>
      </c>
      <c r="P706" s="136" t="s">
        <v>2179</v>
      </c>
      <c r="Q706" s="136" t="s">
        <v>2140</v>
      </c>
      <c r="R706" s="136" t="s">
        <v>2180</v>
      </c>
    </row>
    <row r="707" spans="1:18" s="8" customFormat="1" ht="25.5" customHeight="1">
      <c r="A707" s="192" t="s">
        <v>858</v>
      </c>
      <c r="B707" s="194" t="s">
        <v>816</v>
      </c>
      <c r="C707" s="319" t="s">
        <v>2185</v>
      </c>
      <c r="D707" s="128" t="s">
        <v>2186</v>
      </c>
      <c r="E707" s="32" t="s">
        <v>818</v>
      </c>
      <c r="F707" s="33"/>
      <c r="G707" s="34"/>
      <c r="H707" s="34"/>
      <c r="I707" s="34"/>
      <c r="J707" s="34"/>
      <c r="K707" s="34"/>
      <c r="L707" s="32" t="s">
        <v>1027</v>
      </c>
      <c r="M707" s="34"/>
      <c r="N707" s="128" t="s">
        <v>2187</v>
      </c>
      <c r="O707" s="136" t="s">
        <v>2179</v>
      </c>
      <c r="P707" s="136" t="s">
        <v>2140</v>
      </c>
      <c r="Q707" s="137" t="s">
        <v>2140</v>
      </c>
      <c r="R707" s="123" t="s">
        <v>42</v>
      </c>
    </row>
    <row r="708" spans="1:18" s="8" customFormat="1" ht="39.75" customHeight="1">
      <c r="A708" s="194" t="s">
        <v>3507</v>
      </c>
      <c r="B708" s="194" t="s">
        <v>3508</v>
      </c>
      <c r="C708" s="319" t="s">
        <v>3509</v>
      </c>
      <c r="D708" s="128" t="s">
        <v>3510</v>
      </c>
      <c r="E708" s="32" t="s">
        <v>2995</v>
      </c>
      <c r="F708" s="33"/>
      <c r="G708" s="34"/>
      <c r="H708" s="34"/>
      <c r="I708" s="34"/>
      <c r="J708" s="34"/>
      <c r="K708" s="34"/>
      <c r="L708" s="32" t="s">
        <v>1027</v>
      </c>
      <c r="M708" s="34"/>
      <c r="N708" s="128" t="s">
        <v>3511</v>
      </c>
      <c r="O708" s="136" t="s">
        <v>2179</v>
      </c>
      <c r="P708" s="136" t="s">
        <v>2140</v>
      </c>
      <c r="Q708" s="137" t="s">
        <v>2140</v>
      </c>
      <c r="R708" s="123" t="s">
        <v>2192</v>
      </c>
    </row>
    <row r="709" spans="1:18" s="8" customFormat="1" ht="121.5" customHeight="1">
      <c r="A709" s="194" t="s">
        <v>3512</v>
      </c>
      <c r="B709" s="194" t="s">
        <v>3513</v>
      </c>
      <c r="C709" s="319" t="s">
        <v>3514</v>
      </c>
      <c r="D709" s="128" t="s">
        <v>3515</v>
      </c>
      <c r="E709" s="32" t="s">
        <v>2649</v>
      </c>
      <c r="F709" s="128"/>
      <c r="G709" s="34"/>
      <c r="H709" s="34"/>
      <c r="I709" s="34"/>
      <c r="J709" s="34"/>
      <c r="K709" s="34"/>
      <c r="L709" s="32" t="s">
        <v>1027</v>
      </c>
      <c r="M709" s="34"/>
      <c r="N709" s="128" t="s">
        <v>3516</v>
      </c>
      <c r="O709" s="136" t="s">
        <v>2179</v>
      </c>
      <c r="P709" s="136" t="s">
        <v>2140</v>
      </c>
      <c r="Q709" s="137" t="s">
        <v>2179</v>
      </c>
      <c r="R709" s="123" t="s">
        <v>2612</v>
      </c>
    </row>
    <row r="710" spans="1:18" s="8" customFormat="1" ht="117.75" customHeight="1">
      <c r="A710" s="194" t="s">
        <v>3517</v>
      </c>
      <c r="B710" s="194" t="s">
        <v>3518</v>
      </c>
      <c r="C710" s="319" t="s">
        <v>3519</v>
      </c>
      <c r="D710" s="128" t="s">
        <v>3520</v>
      </c>
      <c r="E710" s="32" t="s">
        <v>2649</v>
      </c>
      <c r="F710" s="128"/>
      <c r="G710" s="34"/>
      <c r="H710" s="34"/>
      <c r="I710" s="34"/>
      <c r="J710" s="34"/>
      <c r="K710" s="34"/>
      <c r="L710" s="32" t="s">
        <v>1027</v>
      </c>
      <c r="M710" s="34"/>
      <c r="N710" s="128" t="s">
        <v>3521</v>
      </c>
      <c r="O710" s="136" t="s">
        <v>2179</v>
      </c>
      <c r="P710" s="136" t="s">
        <v>2140</v>
      </c>
      <c r="Q710" s="137" t="s">
        <v>2179</v>
      </c>
      <c r="R710" s="123" t="s">
        <v>2612</v>
      </c>
    </row>
    <row r="711" spans="1:18" ht="120" customHeight="1">
      <c r="A711" s="315" t="s">
        <v>3522</v>
      </c>
      <c r="B711" s="192" t="s">
        <v>3513</v>
      </c>
      <c r="C711" s="192" t="s">
        <v>3523</v>
      </c>
      <c r="D711" s="128" t="s">
        <v>3524</v>
      </c>
      <c r="E711" s="32" t="s">
        <v>1644</v>
      </c>
      <c r="F711" s="310"/>
      <c r="G711" s="310"/>
      <c r="H711" s="310"/>
      <c r="I711" s="310"/>
      <c r="J711" s="310"/>
      <c r="K711" s="310"/>
      <c r="L711" s="32" t="s">
        <v>1027</v>
      </c>
      <c r="M711" s="310"/>
      <c r="N711" s="128" t="s">
        <v>3525</v>
      </c>
      <c r="O711" s="136" t="s">
        <v>2179</v>
      </c>
      <c r="P711" s="136" t="s">
        <v>2140</v>
      </c>
      <c r="Q711" s="136" t="s">
        <v>2140</v>
      </c>
      <c r="R711" s="123" t="s">
        <v>2612</v>
      </c>
    </row>
    <row r="712" spans="1:18" ht="117.6" customHeight="1">
      <c r="A712" s="315" t="s">
        <v>3526</v>
      </c>
      <c r="B712" s="192" t="s">
        <v>3518</v>
      </c>
      <c r="C712" s="192" t="s">
        <v>3527</v>
      </c>
      <c r="D712" s="128" t="s">
        <v>3528</v>
      </c>
      <c r="E712" s="32" t="s">
        <v>1644</v>
      </c>
      <c r="F712" s="310"/>
      <c r="G712" s="310"/>
      <c r="H712" s="310"/>
      <c r="I712" s="310"/>
      <c r="J712" s="310"/>
      <c r="K712" s="310"/>
      <c r="L712" s="32" t="s">
        <v>1027</v>
      </c>
      <c r="M712" s="310"/>
      <c r="N712" s="128" t="s">
        <v>3529</v>
      </c>
      <c r="O712" s="136" t="s">
        <v>2179</v>
      </c>
      <c r="P712" s="136" t="s">
        <v>2140</v>
      </c>
      <c r="Q712" s="136" t="s">
        <v>2140</v>
      </c>
      <c r="R712" s="123" t="s">
        <v>2612</v>
      </c>
    </row>
    <row r="713" spans="1:18" s="8" customFormat="1" ht="35.85" customHeight="1">
      <c r="A713" s="192" t="s">
        <v>3530</v>
      </c>
      <c r="B713" s="315" t="s">
        <v>1013</v>
      </c>
      <c r="C713" s="192" t="s">
        <v>2678</v>
      </c>
      <c r="D713" s="712" t="s">
        <v>2679</v>
      </c>
      <c r="E713" s="32" t="s">
        <v>2154</v>
      </c>
      <c r="F713" s="307"/>
      <c r="G713" s="307"/>
      <c r="H713" s="307"/>
      <c r="I713" s="307"/>
      <c r="J713" s="307"/>
      <c r="K713" s="307"/>
      <c r="L713" s="136" t="s">
        <v>1027</v>
      </c>
      <c r="M713" s="128"/>
      <c r="N713" s="128" t="s">
        <v>2680</v>
      </c>
      <c r="O713" s="136" t="s">
        <v>2179</v>
      </c>
      <c r="P713" s="136" t="s">
        <v>2179</v>
      </c>
      <c r="Q713" s="314" t="s">
        <v>2179</v>
      </c>
      <c r="R713" s="136" t="s">
        <v>2180</v>
      </c>
    </row>
    <row r="714" spans="1:18" ht="153.75" customHeight="1">
      <c r="A714" s="192" t="s">
        <v>3531</v>
      </c>
      <c r="B714" s="315" t="s">
        <v>1017</v>
      </c>
      <c r="C714" s="192" t="s">
        <v>2682</v>
      </c>
      <c r="D714" s="128" t="s">
        <v>3532</v>
      </c>
      <c r="E714" s="32" t="s">
        <v>2154</v>
      </c>
      <c r="F714" s="307"/>
      <c r="G714" s="307"/>
      <c r="H714" s="307"/>
      <c r="I714" s="307"/>
      <c r="J714" s="307"/>
      <c r="K714" s="307"/>
      <c r="L714" s="136" t="s">
        <v>1027</v>
      </c>
      <c r="M714" s="128"/>
      <c r="N714" s="128" t="s">
        <v>3533</v>
      </c>
      <c r="O714" s="136" t="s">
        <v>2179</v>
      </c>
      <c r="P714" s="136" t="s">
        <v>2179</v>
      </c>
      <c r="Q714" s="314" t="s">
        <v>2179</v>
      </c>
      <c r="R714" s="136" t="s">
        <v>2180</v>
      </c>
    </row>
    <row r="715" spans="1:18" ht="40.799999999999997">
      <c r="A715" s="192" t="s">
        <v>3534</v>
      </c>
      <c r="B715" s="312" t="s">
        <v>804</v>
      </c>
      <c r="C715" s="317" t="s">
        <v>2201</v>
      </c>
      <c r="D715" s="128" t="s">
        <v>2202</v>
      </c>
      <c r="E715" s="304" t="s">
        <v>806</v>
      </c>
      <c r="F715" s="304"/>
      <c r="G715" s="304"/>
      <c r="H715" s="304"/>
      <c r="I715" s="304"/>
      <c r="J715" s="304"/>
      <c r="K715" s="304"/>
      <c r="L715" s="304" t="s">
        <v>1027</v>
      </c>
      <c r="M715" s="304"/>
      <c r="N715" s="128" t="s">
        <v>2203</v>
      </c>
      <c r="O715" s="136" t="s">
        <v>2179</v>
      </c>
      <c r="P715" s="136" t="s">
        <v>2179</v>
      </c>
      <c r="Q715" s="136" t="s">
        <v>2140</v>
      </c>
      <c r="R715" s="136" t="s">
        <v>2141</v>
      </c>
    </row>
    <row r="716" spans="1:18" ht="12.75" customHeight="1">
      <c r="A716" s="1007" t="s">
        <v>3535</v>
      </c>
      <c r="B716" s="1007" t="s">
        <v>3536</v>
      </c>
      <c r="C716" s="1007" t="s">
        <v>3537</v>
      </c>
      <c r="D716" s="955" t="s">
        <v>2689</v>
      </c>
      <c r="E716" s="949" t="s">
        <v>2690</v>
      </c>
      <c r="F716" s="128" t="s">
        <v>2691</v>
      </c>
      <c r="G716" s="128" t="s">
        <v>2692</v>
      </c>
      <c r="H716" s="1019"/>
      <c r="I716" s="1019"/>
      <c r="J716" s="1019"/>
      <c r="K716" s="1019"/>
      <c r="L716" s="1069" t="s">
        <v>1027</v>
      </c>
      <c r="M716" s="955"/>
      <c r="N716" s="955" t="s">
        <v>3538</v>
      </c>
      <c r="O716" s="973" t="s">
        <v>2179</v>
      </c>
      <c r="P716" s="973" t="s">
        <v>2140</v>
      </c>
      <c r="Q716" s="973" t="s">
        <v>2140</v>
      </c>
      <c r="R716" s="973" t="s">
        <v>2666</v>
      </c>
    </row>
    <row r="717" spans="1:18" ht="12.75" customHeight="1">
      <c r="A717" s="1008"/>
      <c r="B717" s="1008"/>
      <c r="C717" s="1008"/>
      <c r="D717" s="956"/>
      <c r="E717" s="950"/>
      <c r="F717" s="128" t="s">
        <v>2694</v>
      </c>
      <c r="G717" s="128" t="s">
        <v>2695</v>
      </c>
      <c r="H717" s="1020"/>
      <c r="I717" s="1020"/>
      <c r="J717" s="1020"/>
      <c r="K717" s="1020"/>
      <c r="L717" s="1017"/>
      <c r="M717" s="956"/>
      <c r="N717" s="956"/>
      <c r="O717" s="1023"/>
      <c r="P717" s="1023"/>
      <c r="Q717" s="1023"/>
      <c r="R717" s="1023"/>
    </row>
    <row r="718" spans="1:18" ht="41.25" customHeight="1">
      <c r="A718" s="1009"/>
      <c r="B718" s="1009"/>
      <c r="C718" s="1009"/>
      <c r="D718" s="957"/>
      <c r="E718" s="951"/>
      <c r="F718" s="128" t="s">
        <v>2696</v>
      </c>
      <c r="G718" s="128" t="s">
        <v>2697</v>
      </c>
      <c r="H718" s="1068"/>
      <c r="I718" s="1068"/>
      <c r="J718" s="1068"/>
      <c r="K718" s="1068"/>
      <c r="L718" s="1070"/>
      <c r="M718" s="957"/>
      <c r="N718" s="957"/>
      <c r="O718" s="974"/>
      <c r="P718" s="974"/>
      <c r="Q718" s="974"/>
      <c r="R718" s="974"/>
    </row>
    <row r="719" spans="1:18" ht="11.25" customHeight="1">
      <c r="A719" s="1007" t="s">
        <v>3539</v>
      </c>
      <c r="B719" s="1007" t="s">
        <v>3540</v>
      </c>
      <c r="C719" s="1007" t="s">
        <v>3541</v>
      </c>
      <c r="D719" s="955" t="s">
        <v>2689</v>
      </c>
      <c r="E719" s="949" t="s">
        <v>2690</v>
      </c>
      <c r="F719" s="128" t="s">
        <v>2691</v>
      </c>
      <c r="G719" s="128" t="s">
        <v>2692</v>
      </c>
      <c r="H719" s="1019"/>
      <c r="I719" s="1019"/>
      <c r="J719" s="1019"/>
      <c r="K719" s="1019"/>
      <c r="L719" s="1069" t="s">
        <v>1027</v>
      </c>
      <c r="M719" s="955"/>
      <c r="N719" s="955" t="s">
        <v>3542</v>
      </c>
      <c r="O719" s="973" t="s">
        <v>2179</v>
      </c>
      <c r="P719" s="973" t="s">
        <v>2140</v>
      </c>
      <c r="Q719" s="973" t="s">
        <v>2140</v>
      </c>
      <c r="R719" s="973" t="s">
        <v>2666</v>
      </c>
    </row>
    <row r="720" spans="1:18" ht="12.75" customHeight="1">
      <c r="A720" s="1008"/>
      <c r="B720" s="1008"/>
      <c r="C720" s="1008"/>
      <c r="D720" s="956"/>
      <c r="E720" s="950"/>
      <c r="F720" s="128" t="s">
        <v>2694</v>
      </c>
      <c r="G720" s="128" t="s">
        <v>2695</v>
      </c>
      <c r="H720" s="1020"/>
      <c r="I720" s="1020"/>
      <c r="J720" s="1020"/>
      <c r="K720" s="1020"/>
      <c r="L720" s="1017"/>
      <c r="M720" s="956"/>
      <c r="N720" s="956"/>
      <c r="O720" s="1023"/>
      <c r="P720" s="1023"/>
      <c r="Q720" s="1023"/>
      <c r="R720" s="1023"/>
    </row>
    <row r="721" spans="1:18" ht="42.75" customHeight="1">
      <c r="A721" s="1009"/>
      <c r="B721" s="1009"/>
      <c r="C721" s="1009"/>
      <c r="D721" s="957"/>
      <c r="E721" s="951"/>
      <c r="F721" s="128" t="s">
        <v>2696</v>
      </c>
      <c r="G721" s="128" t="s">
        <v>2697</v>
      </c>
      <c r="H721" s="1068"/>
      <c r="I721" s="1068"/>
      <c r="J721" s="1068"/>
      <c r="K721" s="1068"/>
      <c r="L721" s="1070"/>
      <c r="M721" s="957"/>
      <c r="N721" s="957"/>
      <c r="O721" s="974"/>
      <c r="P721" s="974"/>
      <c r="Q721" s="974"/>
      <c r="R721" s="974"/>
    </row>
    <row r="722" spans="1:18" ht="10.35" customHeight="1">
      <c r="A722" s="1007" t="s">
        <v>3543</v>
      </c>
      <c r="B722" s="1007" t="s">
        <v>3544</v>
      </c>
      <c r="C722" s="1007" t="s">
        <v>3545</v>
      </c>
      <c r="D722" s="955" t="s">
        <v>2709</v>
      </c>
      <c r="E722" s="949" t="s">
        <v>2690</v>
      </c>
      <c r="F722" s="374" t="s">
        <v>2710</v>
      </c>
      <c r="G722" s="374" t="s">
        <v>2711</v>
      </c>
      <c r="H722" s="955"/>
      <c r="I722" s="955"/>
      <c r="J722" s="955"/>
      <c r="K722" s="955"/>
      <c r="L722" s="949" t="s">
        <v>1027</v>
      </c>
      <c r="M722" s="955"/>
      <c r="N722" s="955" t="s">
        <v>3546</v>
      </c>
      <c r="O722" s="961" t="s">
        <v>2179</v>
      </c>
      <c r="P722" s="949" t="s">
        <v>2140</v>
      </c>
      <c r="Q722" s="949" t="s">
        <v>2140</v>
      </c>
      <c r="R722" s="949" t="s">
        <v>2180</v>
      </c>
    </row>
    <row r="723" spans="1:18" ht="10.35" customHeight="1">
      <c r="A723" s="1008"/>
      <c r="B723" s="1008"/>
      <c r="C723" s="1008"/>
      <c r="D723" s="956"/>
      <c r="E723" s="950"/>
      <c r="F723" s="374" t="s">
        <v>2713</v>
      </c>
      <c r="G723" s="374" t="s">
        <v>2714</v>
      </c>
      <c r="H723" s="956"/>
      <c r="I723" s="956"/>
      <c r="J723" s="956"/>
      <c r="K723" s="956"/>
      <c r="L723" s="950"/>
      <c r="M723" s="956"/>
      <c r="N723" s="956"/>
      <c r="O723" s="961"/>
      <c r="P723" s="950"/>
      <c r="Q723" s="950"/>
      <c r="R723" s="950"/>
    </row>
    <row r="724" spans="1:18" ht="10.35" customHeight="1">
      <c r="A724" s="1008"/>
      <c r="B724" s="1008"/>
      <c r="C724" s="1008"/>
      <c r="D724" s="956"/>
      <c r="E724" s="950"/>
      <c r="F724" s="374" t="s">
        <v>2715</v>
      </c>
      <c r="G724" s="374" t="s">
        <v>2716</v>
      </c>
      <c r="H724" s="956"/>
      <c r="I724" s="956"/>
      <c r="J724" s="956"/>
      <c r="K724" s="956"/>
      <c r="L724" s="950"/>
      <c r="M724" s="956"/>
      <c r="N724" s="956"/>
      <c r="O724" s="961"/>
      <c r="P724" s="950"/>
      <c r="Q724" s="950"/>
      <c r="R724" s="950"/>
    </row>
    <row r="725" spans="1:18" ht="10.35" customHeight="1">
      <c r="A725" s="1008"/>
      <c r="B725" s="1008"/>
      <c r="C725" s="1008"/>
      <c r="D725" s="956"/>
      <c r="E725" s="950"/>
      <c r="F725" s="374" t="s">
        <v>2717</v>
      </c>
      <c r="G725" s="374" t="s">
        <v>2718</v>
      </c>
      <c r="H725" s="956"/>
      <c r="I725" s="956"/>
      <c r="J725" s="956"/>
      <c r="K725" s="956"/>
      <c r="L725" s="950"/>
      <c r="M725" s="956"/>
      <c r="N725" s="956"/>
      <c r="O725" s="961"/>
      <c r="P725" s="950"/>
      <c r="Q725" s="950"/>
      <c r="R725" s="950"/>
    </row>
    <row r="726" spans="1:18" ht="10.35" customHeight="1">
      <c r="A726" s="1008"/>
      <c r="B726" s="1008"/>
      <c r="C726" s="1008"/>
      <c r="D726" s="956"/>
      <c r="E726" s="950"/>
      <c r="F726" s="374" t="s">
        <v>2719</v>
      </c>
      <c r="G726" s="374" t="s">
        <v>2720</v>
      </c>
      <c r="H726" s="956"/>
      <c r="I726" s="956"/>
      <c r="J726" s="956"/>
      <c r="K726" s="956"/>
      <c r="L726" s="950"/>
      <c r="M726" s="956"/>
      <c r="N726" s="956"/>
      <c r="O726" s="961"/>
      <c r="P726" s="950"/>
      <c r="Q726" s="950"/>
      <c r="R726" s="950"/>
    </row>
    <row r="727" spans="1:18" ht="10.35" customHeight="1">
      <c r="A727" s="1008"/>
      <c r="B727" s="1008"/>
      <c r="C727" s="1008"/>
      <c r="D727" s="956"/>
      <c r="E727" s="950"/>
      <c r="F727" s="374" t="s">
        <v>2721</v>
      </c>
      <c r="G727" s="374" t="s">
        <v>2722</v>
      </c>
      <c r="H727" s="956"/>
      <c r="I727" s="956"/>
      <c r="J727" s="956"/>
      <c r="K727" s="956"/>
      <c r="L727" s="950"/>
      <c r="M727" s="956"/>
      <c r="N727" s="956"/>
      <c r="O727" s="961"/>
      <c r="P727" s="950"/>
      <c r="Q727" s="950"/>
      <c r="R727" s="950"/>
    </row>
    <row r="728" spans="1:18" ht="10.35" customHeight="1">
      <c r="A728" s="1008"/>
      <c r="B728" s="1008"/>
      <c r="C728" s="1008"/>
      <c r="D728" s="956"/>
      <c r="E728" s="950"/>
      <c r="F728" s="374" t="s">
        <v>2723</v>
      </c>
      <c r="G728" s="374" t="s">
        <v>2724</v>
      </c>
      <c r="H728" s="956"/>
      <c r="I728" s="956"/>
      <c r="J728" s="956"/>
      <c r="K728" s="956"/>
      <c r="L728" s="950"/>
      <c r="M728" s="956"/>
      <c r="N728" s="956"/>
      <c r="O728" s="961"/>
      <c r="P728" s="950"/>
      <c r="Q728" s="950"/>
      <c r="R728" s="950"/>
    </row>
    <row r="729" spans="1:18" ht="10.35" customHeight="1">
      <c r="A729" s="1008"/>
      <c r="B729" s="1008"/>
      <c r="C729" s="1008"/>
      <c r="D729" s="956"/>
      <c r="E729" s="950"/>
      <c r="F729" s="374" t="s">
        <v>2725</v>
      </c>
      <c r="G729" s="374" t="s">
        <v>2726</v>
      </c>
      <c r="H729" s="956"/>
      <c r="I729" s="956"/>
      <c r="J729" s="956"/>
      <c r="K729" s="956"/>
      <c r="L729" s="950"/>
      <c r="M729" s="956"/>
      <c r="N729" s="956"/>
      <c r="O729" s="961"/>
      <c r="P729" s="950"/>
      <c r="Q729" s="950"/>
      <c r="R729" s="950"/>
    </row>
    <row r="730" spans="1:18" ht="10.35" customHeight="1">
      <c r="A730" s="1008"/>
      <c r="B730" s="1008"/>
      <c r="C730" s="1008"/>
      <c r="D730" s="956"/>
      <c r="E730" s="950"/>
      <c r="F730" s="374" t="s">
        <v>2727</v>
      </c>
      <c r="G730" s="374" t="s">
        <v>2728</v>
      </c>
      <c r="H730" s="956"/>
      <c r="I730" s="956"/>
      <c r="J730" s="956"/>
      <c r="K730" s="956"/>
      <c r="L730" s="950"/>
      <c r="M730" s="956"/>
      <c r="N730" s="956"/>
      <c r="O730" s="961"/>
      <c r="P730" s="950"/>
      <c r="Q730" s="950"/>
      <c r="R730" s="950"/>
    </row>
    <row r="731" spans="1:18" ht="10.35" customHeight="1">
      <c r="A731" s="1008"/>
      <c r="B731" s="1008"/>
      <c r="C731" s="1008"/>
      <c r="D731" s="956"/>
      <c r="E731" s="950"/>
      <c r="F731" s="374" t="s">
        <v>2729</v>
      </c>
      <c r="G731" s="374" t="s">
        <v>2730</v>
      </c>
      <c r="H731" s="956"/>
      <c r="I731" s="956"/>
      <c r="J731" s="956"/>
      <c r="K731" s="956"/>
      <c r="L731" s="950"/>
      <c r="M731" s="956"/>
      <c r="N731" s="956"/>
      <c r="O731" s="961"/>
      <c r="P731" s="950"/>
      <c r="Q731" s="950"/>
      <c r="R731" s="950"/>
    </row>
    <row r="732" spans="1:18" ht="10.35" customHeight="1">
      <c r="A732" s="1008"/>
      <c r="B732" s="1008"/>
      <c r="C732" s="1008"/>
      <c r="D732" s="956"/>
      <c r="E732" s="950"/>
      <c r="F732" s="374" t="s">
        <v>2731</v>
      </c>
      <c r="G732" s="374" t="s">
        <v>2732</v>
      </c>
      <c r="H732" s="956"/>
      <c r="I732" s="956"/>
      <c r="J732" s="956"/>
      <c r="K732" s="956"/>
      <c r="L732" s="950"/>
      <c r="M732" s="956"/>
      <c r="N732" s="956"/>
      <c r="O732" s="961"/>
      <c r="P732" s="950"/>
      <c r="Q732" s="950"/>
      <c r="R732" s="950"/>
    </row>
    <row r="733" spans="1:18" ht="10.35" customHeight="1">
      <c r="A733" s="1008"/>
      <c r="B733" s="1008"/>
      <c r="C733" s="1008"/>
      <c r="D733" s="956"/>
      <c r="E733" s="950"/>
      <c r="F733" s="374" t="s">
        <v>2733</v>
      </c>
      <c r="G733" s="374" t="s">
        <v>2734</v>
      </c>
      <c r="H733" s="956"/>
      <c r="I733" s="956"/>
      <c r="J733" s="956"/>
      <c r="K733" s="956"/>
      <c r="L733" s="950"/>
      <c r="M733" s="956"/>
      <c r="N733" s="956"/>
      <c r="O733" s="961"/>
      <c r="P733" s="950"/>
      <c r="Q733" s="950"/>
      <c r="R733" s="950"/>
    </row>
    <row r="734" spans="1:18" ht="10.35" customHeight="1">
      <c r="A734" s="1008"/>
      <c r="B734" s="1008"/>
      <c r="C734" s="1008"/>
      <c r="D734" s="956"/>
      <c r="E734" s="950"/>
      <c r="F734" s="374" t="s">
        <v>2735</v>
      </c>
      <c r="G734" s="374" t="s">
        <v>2736</v>
      </c>
      <c r="H734" s="956"/>
      <c r="I734" s="956"/>
      <c r="J734" s="956"/>
      <c r="K734" s="956"/>
      <c r="L734" s="950"/>
      <c r="M734" s="956"/>
      <c r="N734" s="956"/>
      <c r="O734" s="961"/>
      <c r="P734" s="950"/>
      <c r="Q734" s="950"/>
      <c r="R734" s="950"/>
    </row>
    <row r="735" spans="1:18" ht="10.35" customHeight="1">
      <c r="A735" s="1008"/>
      <c r="B735" s="1008"/>
      <c r="C735" s="1008"/>
      <c r="D735" s="956"/>
      <c r="E735" s="950"/>
      <c r="F735" s="374" t="s">
        <v>2737</v>
      </c>
      <c r="G735" s="374" t="s">
        <v>2738</v>
      </c>
      <c r="H735" s="956"/>
      <c r="I735" s="956"/>
      <c r="J735" s="956"/>
      <c r="K735" s="956"/>
      <c r="L735" s="950"/>
      <c r="M735" s="956"/>
      <c r="N735" s="956"/>
      <c r="O735" s="961"/>
      <c r="P735" s="950"/>
      <c r="Q735" s="950"/>
      <c r="R735" s="950"/>
    </row>
    <row r="736" spans="1:18" ht="10.35" customHeight="1">
      <c r="A736" s="1008"/>
      <c r="B736" s="1008"/>
      <c r="C736" s="1008"/>
      <c r="D736" s="956"/>
      <c r="E736" s="950"/>
      <c r="F736" s="374" t="s">
        <v>2739</v>
      </c>
      <c r="G736" s="374" t="s">
        <v>2740</v>
      </c>
      <c r="H736" s="956"/>
      <c r="I736" s="956"/>
      <c r="J736" s="956"/>
      <c r="K736" s="956"/>
      <c r="L736" s="950"/>
      <c r="M736" s="956"/>
      <c r="N736" s="956"/>
      <c r="O736" s="961"/>
      <c r="P736" s="950"/>
      <c r="Q736" s="950"/>
      <c r="R736" s="950"/>
    </row>
    <row r="737" spans="1:18" ht="10.35" customHeight="1">
      <c r="A737" s="1008"/>
      <c r="B737" s="1008"/>
      <c r="C737" s="1008"/>
      <c r="D737" s="956"/>
      <c r="E737" s="950"/>
      <c r="F737" s="374" t="s">
        <v>2741</v>
      </c>
      <c r="G737" s="374" t="s">
        <v>2742</v>
      </c>
      <c r="H737" s="956"/>
      <c r="I737" s="956"/>
      <c r="J737" s="956"/>
      <c r="K737" s="956"/>
      <c r="L737" s="950"/>
      <c r="M737" s="956"/>
      <c r="N737" s="956"/>
      <c r="O737" s="961"/>
      <c r="P737" s="950"/>
      <c r="Q737" s="950"/>
      <c r="R737" s="950"/>
    </row>
    <row r="738" spans="1:18" ht="10.35" customHeight="1">
      <c r="A738" s="1008"/>
      <c r="B738" s="1008"/>
      <c r="C738" s="1008"/>
      <c r="D738" s="956"/>
      <c r="E738" s="950"/>
      <c r="F738" s="374" t="s">
        <v>2743</v>
      </c>
      <c r="G738" s="374" t="s">
        <v>2744</v>
      </c>
      <c r="H738" s="956"/>
      <c r="I738" s="956"/>
      <c r="J738" s="956"/>
      <c r="K738" s="956"/>
      <c r="L738" s="950"/>
      <c r="M738" s="956"/>
      <c r="N738" s="956"/>
      <c r="O738" s="961"/>
      <c r="P738" s="950"/>
      <c r="Q738" s="950"/>
      <c r="R738" s="950"/>
    </row>
    <row r="739" spans="1:18" ht="10.35" customHeight="1">
      <c r="A739" s="1008"/>
      <c r="B739" s="1008"/>
      <c r="C739" s="1008"/>
      <c r="D739" s="956"/>
      <c r="E739" s="950"/>
      <c r="F739" s="374" t="s">
        <v>2745</v>
      </c>
      <c r="G739" s="374" t="s">
        <v>2746</v>
      </c>
      <c r="H739" s="956"/>
      <c r="I739" s="956"/>
      <c r="J739" s="956"/>
      <c r="K739" s="956"/>
      <c r="L739" s="950"/>
      <c r="M739" s="956"/>
      <c r="N739" s="956"/>
      <c r="O739" s="961"/>
      <c r="P739" s="950"/>
      <c r="Q739" s="950"/>
      <c r="R739" s="950"/>
    </row>
    <row r="740" spans="1:18" ht="10.35" customHeight="1">
      <c r="A740" s="1008"/>
      <c r="B740" s="1008"/>
      <c r="C740" s="1008"/>
      <c r="D740" s="956"/>
      <c r="E740" s="950"/>
      <c r="F740" s="374" t="s">
        <v>2747</v>
      </c>
      <c r="G740" s="374" t="s">
        <v>2748</v>
      </c>
      <c r="H740" s="956"/>
      <c r="I740" s="956"/>
      <c r="J740" s="956"/>
      <c r="K740" s="956"/>
      <c r="L740" s="950"/>
      <c r="M740" s="956"/>
      <c r="N740" s="956"/>
      <c r="O740" s="961"/>
      <c r="P740" s="950"/>
      <c r="Q740" s="950"/>
      <c r="R740" s="950"/>
    </row>
    <row r="741" spans="1:18" ht="10.35" customHeight="1">
      <c r="A741" s="1008"/>
      <c r="B741" s="1008"/>
      <c r="C741" s="1008"/>
      <c r="D741" s="956"/>
      <c r="E741" s="950"/>
      <c r="F741" s="374" t="s">
        <v>2749</v>
      </c>
      <c r="G741" s="374" t="s">
        <v>2750</v>
      </c>
      <c r="H741" s="956"/>
      <c r="I741" s="956"/>
      <c r="J741" s="956"/>
      <c r="K741" s="956"/>
      <c r="L741" s="950"/>
      <c r="M741" s="956"/>
      <c r="N741" s="956"/>
      <c r="O741" s="961"/>
      <c r="P741" s="950"/>
      <c r="Q741" s="950"/>
      <c r="R741" s="950"/>
    </row>
    <row r="742" spans="1:18" ht="10.35" customHeight="1">
      <c r="A742" s="1008"/>
      <c r="B742" s="1008"/>
      <c r="C742" s="1008"/>
      <c r="D742" s="956"/>
      <c r="E742" s="950"/>
      <c r="F742" s="374" t="s">
        <v>2751</v>
      </c>
      <c r="G742" s="374" t="s">
        <v>2752</v>
      </c>
      <c r="H742" s="956"/>
      <c r="I742" s="956"/>
      <c r="J742" s="956"/>
      <c r="K742" s="956"/>
      <c r="L742" s="950"/>
      <c r="M742" s="956"/>
      <c r="N742" s="956"/>
      <c r="O742" s="961"/>
      <c r="P742" s="950"/>
      <c r="Q742" s="950"/>
      <c r="R742" s="950"/>
    </row>
    <row r="743" spans="1:18" ht="10.35" customHeight="1">
      <c r="A743" s="1008"/>
      <c r="B743" s="1008"/>
      <c r="C743" s="1008"/>
      <c r="D743" s="956"/>
      <c r="E743" s="950"/>
      <c r="F743" s="374" t="s">
        <v>2753</v>
      </c>
      <c r="G743" s="374" t="s">
        <v>2754</v>
      </c>
      <c r="H743" s="956"/>
      <c r="I743" s="956"/>
      <c r="J743" s="956"/>
      <c r="K743" s="956"/>
      <c r="L743" s="950"/>
      <c r="M743" s="956"/>
      <c r="N743" s="956"/>
      <c r="O743" s="961"/>
      <c r="P743" s="950"/>
      <c r="Q743" s="950"/>
      <c r="R743" s="950"/>
    </row>
    <row r="744" spans="1:18" ht="10.35" customHeight="1">
      <c r="A744" s="1008"/>
      <c r="B744" s="1008"/>
      <c r="C744" s="1008"/>
      <c r="D744" s="956"/>
      <c r="E744" s="950"/>
      <c r="F744" s="374" t="s">
        <v>2755</v>
      </c>
      <c r="G744" s="374" t="s">
        <v>2756</v>
      </c>
      <c r="H744" s="956"/>
      <c r="I744" s="956"/>
      <c r="J744" s="956"/>
      <c r="K744" s="956"/>
      <c r="L744" s="950"/>
      <c r="M744" s="956"/>
      <c r="N744" s="956"/>
      <c r="O744" s="961"/>
      <c r="P744" s="950"/>
      <c r="Q744" s="950"/>
      <c r="R744" s="950"/>
    </row>
    <row r="745" spans="1:18" ht="10.35" customHeight="1">
      <c r="A745" s="1008"/>
      <c r="B745" s="1008"/>
      <c r="C745" s="1008"/>
      <c r="D745" s="956"/>
      <c r="E745" s="950"/>
      <c r="F745" s="374" t="s">
        <v>2757</v>
      </c>
      <c r="G745" s="374" t="s">
        <v>2758</v>
      </c>
      <c r="H745" s="956"/>
      <c r="I745" s="956"/>
      <c r="J745" s="956"/>
      <c r="K745" s="956"/>
      <c r="L745" s="950"/>
      <c r="M745" s="956"/>
      <c r="N745" s="956"/>
      <c r="O745" s="961"/>
      <c r="P745" s="950"/>
      <c r="Q745" s="950"/>
      <c r="R745" s="950"/>
    </row>
    <row r="746" spans="1:18" ht="10.35" customHeight="1">
      <c r="A746" s="1008"/>
      <c r="B746" s="1008"/>
      <c r="C746" s="1008"/>
      <c r="D746" s="956"/>
      <c r="E746" s="950"/>
      <c r="F746" s="374" t="s">
        <v>2759</v>
      </c>
      <c r="G746" s="374" t="s">
        <v>2760</v>
      </c>
      <c r="H746" s="956"/>
      <c r="I746" s="956"/>
      <c r="J746" s="956"/>
      <c r="K746" s="956"/>
      <c r="L746" s="950"/>
      <c r="M746" s="956"/>
      <c r="N746" s="956"/>
      <c r="O746" s="961"/>
      <c r="P746" s="950"/>
      <c r="Q746" s="950"/>
      <c r="R746" s="950"/>
    </row>
    <row r="747" spans="1:18" ht="72.75" customHeight="1">
      <c r="A747" s="1009"/>
      <c r="B747" s="1009"/>
      <c r="C747" s="1009"/>
      <c r="D747" s="957"/>
      <c r="E747" s="951"/>
      <c r="F747" s="374" t="s">
        <v>2761</v>
      </c>
      <c r="G747" s="374" t="s">
        <v>2762</v>
      </c>
      <c r="H747" s="957"/>
      <c r="I747" s="957"/>
      <c r="J747" s="957"/>
      <c r="K747" s="957"/>
      <c r="L747" s="951"/>
      <c r="M747" s="957"/>
      <c r="N747" s="957"/>
      <c r="O747" s="961"/>
      <c r="P747" s="951"/>
      <c r="Q747" s="951"/>
      <c r="R747" s="951"/>
    </row>
    <row r="748" spans="1:18" ht="10.35" customHeight="1">
      <c r="A748" s="1007" t="s">
        <v>3547</v>
      </c>
      <c r="B748" s="1007" t="s">
        <v>3548</v>
      </c>
      <c r="C748" s="1007" t="s">
        <v>3549</v>
      </c>
      <c r="D748" s="955" t="s">
        <v>2709</v>
      </c>
      <c r="E748" s="949" t="s">
        <v>2690</v>
      </c>
      <c r="F748" s="374" t="s">
        <v>2710</v>
      </c>
      <c r="G748" s="374" t="s">
        <v>2711</v>
      </c>
      <c r="H748" s="955"/>
      <c r="I748" s="955"/>
      <c r="J748" s="955"/>
      <c r="K748" s="955"/>
      <c r="L748" s="949" t="s">
        <v>1027</v>
      </c>
      <c r="M748" s="955"/>
      <c r="N748" s="955" t="s">
        <v>3550</v>
      </c>
      <c r="O748" s="961" t="s">
        <v>2179</v>
      </c>
      <c r="P748" s="949" t="s">
        <v>2140</v>
      </c>
      <c r="Q748" s="949" t="s">
        <v>2140</v>
      </c>
      <c r="R748" s="949" t="s">
        <v>2180</v>
      </c>
    </row>
    <row r="749" spans="1:18" ht="10.35" customHeight="1">
      <c r="A749" s="1008"/>
      <c r="B749" s="1008"/>
      <c r="C749" s="1008"/>
      <c r="D749" s="956"/>
      <c r="E749" s="950"/>
      <c r="F749" s="374" t="s">
        <v>2713</v>
      </c>
      <c r="G749" s="374" t="s">
        <v>2714</v>
      </c>
      <c r="H749" s="956"/>
      <c r="I749" s="956"/>
      <c r="J749" s="956"/>
      <c r="K749" s="956"/>
      <c r="L749" s="950"/>
      <c r="M749" s="956"/>
      <c r="N749" s="956"/>
      <c r="O749" s="961"/>
      <c r="P749" s="950"/>
      <c r="Q749" s="950"/>
      <c r="R749" s="950"/>
    </row>
    <row r="750" spans="1:18" ht="10.35" customHeight="1">
      <c r="A750" s="1008"/>
      <c r="B750" s="1008"/>
      <c r="C750" s="1008"/>
      <c r="D750" s="956"/>
      <c r="E750" s="950"/>
      <c r="F750" s="374" t="s">
        <v>2715</v>
      </c>
      <c r="G750" s="374" t="s">
        <v>2716</v>
      </c>
      <c r="H750" s="956"/>
      <c r="I750" s="956"/>
      <c r="J750" s="956"/>
      <c r="K750" s="956"/>
      <c r="L750" s="950"/>
      <c r="M750" s="956"/>
      <c r="N750" s="956"/>
      <c r="O750" s="961"/>
      <c r="P750" s="950"/>
      <c r="Q750" s="950"/>
      <c r="R750" s="950"/>
    </row>
    <row r="751" spans="1:18" ht="10.35" customHeight="1">
      <c r="A751" s="1008"/>
      <c r="B751" s="1008"/>
      <c r="C751" s="1008"/>
      <c r="D751" s="956"/>
      <c r="E751" s="950"/>
      <c r="F751" s="374" t="s">
        <v>2717</v>
      </c>
      <c r="G751" s="374" t="s">
        <v>2718</v>
      </c>
      <c r="H751" s="956"/>
      <c r="I751" s="956"/>
      <c r="J751" s="956"/>
      <c r="K751" s="956"/>
      <c r="L751" s="950"/>
      <c r="M751" s="956"/>
      <c r="N751" s="956"/>
      <c r="O751" s="961"/>
      <c r="P751" s="950"/>
      <c r="Q751" s="950"/>
      <c r="R751" s="950"/>
    </row>
    <row r="752" spans="1:18" ht="10.35" customHeight="1">
      <c r="A752" s="1008"/>
      <c r="B752" s="1008"/>
      <c r="C752" s="1008"/>
      <c r="D752" s="956"/>
      <c r="E752" s="950"/>
      <c r="F752" s="374" t="s">
        <v>2719</v>
      </c>
      <c r="G752" s="374" t="s">
        <v>2720</v>
      </c>
      <c r="H752" s="956"/>
      <c r="I752" s="956"/>
      <c r="J752" s="956"/>
      <c r="K752" s="956"/>
      <c r="L752" s="950"/>
      <c r="M752" s="956"/>
      <c r="N752" s="956"/>
      <c r="O752" s="961"/>
      <c r="P752" s="950"/>
      <c r="Q752" s="950"/>
      <c r="R752" s="950"/>
    </row>
    <row r="753" spans="1:18" ht="10.35" customHeight="1">
      <c r="A753" s="1008"/>
      <c r="B753" s="1008"/>
      <c r="C753" s="1008"/>
      <c r="D753" s="956"/>
      <c r="E753" s="950"/>
      <c r="F753" s="374" t="s">
        <v>2721</v>
      </c>
      <c r="G753" s="374" t="s">
        <v>2722</v>
      </c>
      <c r="H753" s="956"/>
      <c r="I753" s="956"/>
      <c r="J753" s="956"/>
      <c r="K753" s="956"/>
      <c r="L753" s="950"/>
      <c r="M753" s="956"/>
      <c r="N753" s="956"/>
      <c r="O753" s="961"/>
      <c r="P753" s="950"/>
      <c r="Q753" s="950"/>
      <c r="R753" s="950"/>
    </row>
    <row r="754" spans="1:18" ht="10.35" customHeight="1">
      <c r="A754" s="1008"/>
      <c r="B754" s="1008"/>
      <c r="C754" s="1008"/>
      <c r="D754" s="956"/>
      <c r="E754" s="950"/>
      <c r="F754" s="374" t="s">
        <v>2723</v>
      </c>
      <c r="G754" s="374" t="s">
        <v>2724</v>
      </c>
      <c r="H754" s="956"/>
      <c r="I754" s="956"/>
      <c r="J754" s="956"/>
      <c r="K754" s="956"/>
      <c r="L754" s="950"/>
      <c r="M754" s="956"/>
      <c r="N754" s="956"/>
      <c r="O754" s="961"/>
      <c r="P754" s="950"/>
      <c r="Q754" s="950"/>
      <c r="R754" s="950"/>
    </row>
    <row r="755" spans="1:18" ht="10.35" customHeight="1">
      <c r="A755" s="1008"/>
      <c r="B755" s="1008"/>
      <c r="C755" s="1008"/>
      <c r="D755" s="956"/>
      <c r="E755" s="950"/>
      <c r="F755" s="374" t="s">
        <v>2725</v>
      </c>
      <c r="G755" s="374" t="s">
        <v>2726</v>
      </c>
      <c r="H755" s="956"/>
      <c r="I755" s="956"/>
      <c r="J755" s="956"/>
      <c r="K755" s="956"/>
      <c r="L755" s="950"/>
      <c r="M755" s="956"/>
      <c r="N755" s="956"/>
      <c r="O755" s="961"/>
      <c r="P755" s="950"/>
      <c r="Q755" s="950"/>
      <c r="R755" s="950"/>
    </row>
    <row r="756" spans="1:18" ht="10.35" customHeight="1">
      <c r="A756" s="1008"/>
      <c r="B756" s="1008"/>
      <c r="C756" s="1008"/>
      <c r="D756" s="956"/>
      <c r="E756" s="950"/>
      <c r="F756" s="374" t="s">
        <v>2727</v>
      </c>
      <c r="G756" s="374" t="s">
        <v>2728</v>
      </c>
      <c r="H756" s="956"/>
      <c r="I756" s="956"/>
      <c r="J756" s="956"/>
      <c r="K756" s="956"/>
      <c r="L756" s="950"/>
      <c r="M756" s="956"/>
      <c r="N756" s="956"/>
      <c r="O756" s="961"/>
      <c r="P756" s="950"/>
      <c r="Q756" s="950"/>
      <c r="R756" s="950"/>
    </row>
    <row r="757" spans="1:18" ht="10.35" customHeight="1">
      <c r="A757" s="1008"/>
      <c r="B757" s="1008"/>
      <c r="C757" s="1008"/>
      <c r="D757" s="956"/>
      <c r="E757" s="950"/>
      <c r="F757" s="374" t="s">
        <v>2729</v>
      </c>
      <c r="G757" s="374" t="s">
        <v>2730</v>
      </c>
      <c r="H757" s="956"/>
      <c r="I757" s="956"/>
      <c r="J757" s="956"/>
      <c r="K757" s="956"/>
      <c r="L757" s="950"/>
      <c r="M757" s="956"/>
      <c r="N757" s="956"/>
      <c r="O757" s="961"/>
      <c r="P757" s="950"/>
      <c r="Q757" s="950"/>
      <c r="R757" s="950"/>
    </row>
    <row r="758" spans="1:18" ht="10.35" customHeight="1">
      <c r="A758" s="1008"/>
      <c r="B758" s="1008"/>
      <c r="C758" s="1008"/>
      <c r="D758" s="956"/>
      <c r="E758" s="950"/>
      <c r="F758" s="374" t="s">
        <v>2731</v>
      </c>
      <c r="G758" s="374" t="s">
        <v>2732</v>
      </c>
      <c r="H758" s="956"/>
      <c r="I758" s="956"/>
      <c r="J758" s="956"/>
      <c r="K758" s="956"/>
      <c r="L758" s="950"/>
      <c r="M758" s="956"/>
      <c r="N758" s="956"/>
      <c r="O758" s="961"/>
      <c r="P758" s="950"/>
      <c r="Q758" s="950"/>
      <c r="R758" s="950"/>
    </row>
    <row r="759" spans="1:18" ht="10.35" customHeight="1">
      <c r="A759" s="1008"/>
      <c r="B759" s="1008"/>
      <c r="C759" s="1008"/>
      <c r="D759" s="956"/>
      <c r="E759" s="950"/>
      <c r="F759" s="374" t="s">
        <v>2733</v>
      </c>
      <c r="G759" s="374" t="s">
        <v>2734</v>
      </c>
      <c r="H759" s="956"/>
      <c r="I759" s="956"/>
      <c r="J759" s="956"/>
      <c r="K759" s="956"/>
      <c r="L759" s="950"/>
      <c r="M759" s="956"/>
      <c r="N759" s="956"/>
      <c r="O759" s="961"/>
      <c r="P759" s="950"/>
      <c r="Q759" s="950"/>
      <c r="R759" s="950"/>
    </row>
    <row r="760" spans="1:18" ht="10.35" customHeight="1">
      <c r="A760" s="1008"/>
      <c r="B760" s="1008"/>
      <c r="C760" s="1008"/>
      <c r="D760" s="956"/>
      <c r="E760" s="950"/>
      <c r="F760" s="374" t="s">
        <v>2735</v>
      </c>
      <c r="G760" s="374" t="s">
        <v>2736</v>
      </c>
      <c r="H760" s="956"/>
      <c r="I760" s="956"/>
      <c r="J760" s="956"/>
      <c r="K760" s="956"/>
      <c r="L760" s="950"/>
      <c r="M760" s="956"/>
      <c r="N760" s="956"/>
      <c r="O760" s="961"/>
      <c r="P760" s="950"/>
      <c r="Q760" s="950"/>
      <c r="R760" s="950"/>
    </row>
    <row r="761" spans="1:18" ht="10.35" customHeight="1">
      <c r="A761" s="1008"/>
      <c r="B761" s="1008"/>
      <c r="C761" s="1008"/>
      <c r="D761" s="956"/>
      <c r="E761" s="950"/>
      <c r="F761" s="374" t="s">
        <v>2737</v>
      </c>
      <c r="G761" s="374" t="s">
        <v>2738</v>
      </c>
      <c r="H761" s="956"/>
      <c r="I761" s="956"/>
      <c r="J761" s="956"/>
      <c r="K761" s="956"/>
      <c r="L761" s="950"/>
      <c r="M761" s="956"/>
      <c r="N761" s="956"/>
      <c r="O761" s="961"/>
      <c r="P761" s="950"/>
      <c r="Q761" s="950"/>
      <c r="R761" s="950"/>
    </row>
    <row r="762" spans="1:18" ht="10.35" customHeight="1">
      <c r="A762" s="1008"/>
      <c r="B762" s="1008"/>
      <c r="C762" s="1008"/>
      <c r="D762" s="956"/>
      <c r="E762" s="950"/>
      <c r="F762" s="374" t="s">
        <v>2739</v>
      </c>
      <c r="G762" s="374" t="s">
        <v>2740</v>
      </c>
      <c r="H762" s="956"/>
      <c r="I762" s="956"/>
      <c r="J762" s="956"/>
      <c r="K762" s="956"/>
      <c r="L762" s="950"/>
      <c r="M762" s="956"/>
      <c r="N762" s="956"/>
      <c r="O762" s="961"/>
      <c r="P762" s="950"/>
      <c r="Q762" s="950"/>
      <c r="R762" s="950"/>
    </row>
    <row r="763" spans="1:18" ht="10.35" customHeight="1">
      <c r="A763" s="1008"/>
      <c r="B763" s="1008"/>
      <c r="C763" s="1008"/>
      <c r="D763" s="956"/>
      <c r="E763" s="950"/>
      <c r="F763" s="374" t="s">
        <v>2741</v>
      </c>
      <c r="G763" s="374" t="s">
        <v>2742</v>
      </c>
      <c r="H763" s="956"/>
      <c r="I763" s="956"/>
      <c r="J763" s="956"/>
      <c r="K763" s="956"/>
      <c r="L763" s="950"/>
      <c r="M763" s="956"/>
      <c r="N763" s="956"/>
      <c r="O763" s="961"/>
      <c r="P763" s="950"/>
      <c r="Q763" s="950"/>
      <c r="R763" s="950"/>
    </row>
    <row r="764" spans="1:18" ht="10.35" customHeight="1">
      <c r="A764" s="1008"/>
      <c r="B764" s="1008"/>
      <c r="C764" s="1008"/>
      <c r="D764" s="956"/>
      <c r="E764" s="950"/>
      <c r="F764" s="374" t="s">
        <v>2743</v>
      </c>
      <c r="G764" s="374" t="s">
        <v>2744</v>
      </c>
      <c r="H764" s="956"/>
      <c r="I764" s="956"/>
      <c r="J764" s="956"/>
      <c r="K764" s="956"/>
      <c r="L764" s="950"/>
      <c r="M764" s="956"/>
      <c r="N764" s="956"/>
      <c r="O764" s="961"/>
      <c r="P764" s="950"/>
      <c r="Q764" s="950"/>
      <c r="R764" s="950"/>
    </row>
    <row r="765" spans="1:18" ht="10.35" customHeight="1">
      <c r="A765" s="1008"/>
      <c r="B765" s="1008"/>
      <c r="C765" s="1008"/>
      <c r="D765" s="956"/>
      <c r="E765" s="950"/>
      <c r="F765" s="374" t="s">
        <v>2745</v>
      </c>
      <c r="G765" s="374" t="s">
        <v>2746</v>
      </c>
      <c r="H765" s="956"/>
      <c r="I765" s="956"/>
      <c r="J765" s="956"/>
      <c r="K765" s="956"/>
      <c r="L765" s="950"/>
      <c r="M765" s="956"/>
      <c r="N765" s="956"/>
      <c r="O765" s="961"/>
      <c r="P765" s="950"/>
      <c r="Q765" s="950"/>
      <c r="R765" s="950"/>
    </row>
    <row r="766" spans="1:18" ht="10.35" customHeight="1">
      <c r="A766" s="1008"/>
      <c r="B766" s="1008"/>
      <c r="C766" s="1008"/>
      <c r="D766" s="956"/>
      <c r="E766" s="950"/>
      <c r="F766" s="374" t="s">
        <v>2747</v>
      </c>
      <c r="G766" s="374" t="s">
        <v>2748</v>
      </c>
      <c r="H766" s="956"/>
      <c r="I766" s="956"/>
      <c r="J766" s="956"/>
      <c r="K766" s="956"/>
      <c r="L766" s="950"/>
      <c r="M766" s="956"/>
      <c r="N766" s="956"/>
      <c r="O766" s="961"/>
      <c r="P766" s="950"/>
      <c r="Q766" s="950"/>
      <c r="R766" s="950"/>
    </row>
    <row r="767" spans="1:18" ht="10.35" customHeight="1">
      <c r="A767" s="1008"/>
      <c r="B767" s="1008"/>
      <c r="C767" s="1008"/>
      <c r="D767" s="956"/>
      <c r="E767" s="950"/>
      <c r="F767" s="374" t="s">
        <v>2749</v>
      </c>
      <c r="G767" s="374" t="s">
        <v>2750</v>
      </c>
      <c r="H767" s="956"/>
      <c r="I767" s="956"/>
      <c r="J767" s="956"/>
      <c r="K767" s="956"/>
      <c r="L767" s="950"/>
      <c r="M767" s="956"/>
      <c r="N767" s="956"/>
      <c r="O767" s="961"/>
      <c r="P767" s="950"/>
      <c r="Q767" s="950"/>
      <c r="R767" s="950"/>
    </row>
    <row r="768" spans="1:18" ht="10.35" customHeight="1">
      <c r="A768" s="1008"/>
      <c r="B768" s="1008"/>
      <c r="C768" s="1008"/>
      <c r="D768" s="956"/>
      <c r="E768" s="950"/>
      <c r="F768" s="374" t="s">
        <v>2751</v>
      </c>
      <c r="G768" s="374" t="s">
        <v>2752</v>
      </c>
      <c r="H768" s="956"/>
      <c r="I768" s="956"/>
      <c r="J768" s="956"/>
      <c r="K768" s="956"/>
      <c r="L768" s="950"/>
      <c r="M768" s="956"/>
      <c r="N768" s="956"/>
      <c r="O768" s="961"/>
      <c r="P768" s="950"/>
      <c r="Q768" s="950"/>
      <c r="R768" s="950"/>
    </row>
    <row r="769" spans="1:18" ht="10.35" customHeight="1">
      <c r="A769" s="1008"/>
      <c r="B769" s="1008"/>
      <c r="C769" s="1008"/>
      <c r="D769" s="956"/>
      <c r="E769" s="950"/>
      <c r="F769" s="374" t="s">
        <v>2753</v>
      </c>
      <c r="G769" s="374" t="s">
        <v>2754</v>
      </c>
      <c r="H769" s="956"/>
      <c r="I769" s="956"/>
      <c r="J769" s="956"/>
      <c r="K769" s="956"/>
      <c r="L769" s="950"/>
      <c r="M769" s="956"/>
      <c r="N769" s="956"/>
      <c r="O769" s="961"/>
      <c r="P769" s="950"/>
      <c r="Q769" s="950"/>
      <c r="R769" s="950"/>
    </row>
    <row r="770" spans="1:18" ht="10.35" customHeight="1">
      <c r="A770" s="1008"/>
      <c r="B770" s="1008"/>
      <c r="C770" s="1008"/>
      <c r="D770" s="956"/>
      <c r="E770" s="950"/>
      <c r="F770" s="374" t="s">
        <v>2755</v>
      </c>
      <c r="G770" s="374" t="s">
        <v>2756</v>
      </c>
      <c r="H770" s="956"/>
      <c r="I770" s="956"/>
      <c r="J770" s="956"/>
      <c r="K770" s="956"/>
      <c r="L770" s="950"/>
      <c r="M770" s="956"/>
      <c r="N770" s="956"/>
      <c r="O770" s="961"/>
      <c r="P770" s="950"/>
      <c r="Q770" s="950"/>
      <c r="R770" s="950"/>
    </row>
    <row r="771" spans="1:18" ht="10.35" customHeight="1">
      <c r="A771" s="1008"/>
      <c r="B771" s="1008"/>
      <c r="C771" s="1008"/>
      <c r="D771" s="956"/>
      <c r="E771" s="950"/>
      <c r="F771" s="374" t="s">
        <v>2757</v>
      </c>
      <c r="G771" s="374" t="s">
        <v>2758</v>
      </c>
      <c r="H771" s="956"/>
      <c r="I771" s="956"/>
      <c r="J771" s="956"/>
      <c r="K771" s="956"/>
      <c r="L771" s="950"/>
      <c r="M771" s="956"/>
      <c r="N771" s="956"/>
      <c r="O771" s="961"/>
      <c r="P771" s="950"/>
      <c r="Q771" s="950"/>
      <c r="R771" s="950"/>
    </row>
    <row r="772" spans="1:18" ht="10.35" customHeight="1">
      <c r="A772" s="1008"/>
      <c r="B772" s="1008"/>
      <c r="C772" s="1008"/>
      <c r="D772" s="956"/>
      <c r="E772" s="950"/>
      <c r="F772" s="374" t="s">
        <v>2759</v>
      </c>
      <c r="G772" s="374" t="s">
        <v>2760</v>
      </c>
      <c r="H772" s="956"/>
      <c r="I772" s="956"/>
      <c r="J772" s="956"/>
      <c r="K772" s="956"/>
      <c r="L772" s="950"/>
      <c r="M772" s="956"/>
      <c r="N772" s="956"/>
      <c r="O772" s="961"/>
      <c r="P772" s="950"/>
      <c r="Q772" s="950"/>
      <c r="R772" s="950"/>
    </row>
    <row r="773" spans="1:18" ht="66.75" customHeight="1">
      <c r="A773" s="1009"/>
      <c r="B773" s="1009"/>
      <c r="C773" s="1009"/>
      <c r="D773" s="957"/>
      <c r="E773" s="951"/>
      <c r="F773" s="374" t="s">
        <v>2761</v>
      </c>
      <c r="G773" s="374" t="s">
        <v>2762</v>
      </c>
      <c r="H773" s="957"/>
      <c r="I773" s="957"/>
      <c r="J773" s="957"/>
      <c r="K773" s="957"/>
      <c r="L773" s="951"/>
      <c r="M773" s="957"/>
      <c r="N773" s="957"/>
      <c r="O773" s="961"/>
      <c r="P773" s="951"/>
      <c r="Q773" s="951"/>
      <c r="R773" s="951"/>
    </row>
    <row r="774" spans="1:18">
      <c r="A774" s="238" t="s">
        <v>3551</v>
      </c>
      <c r="B774" s="234"/>
      <c r="C774" s="230"/>
      <c r="D774" s="227"/>
      <c r="E774" s="434"/>
      <c r="F774" s="227"/>
      <c r="G774" s="227"/>
      <c r="H774" s="227"/>
      <c r="I774" s="227"/>
      <c r="J774" s="227"/>
      <c r="K774" s="227"/>
      <c r="L774" s="227"/>
      <c r="M774" s="227"/>
      <c r="N774" s="227"/>
      <c r="O774" s="227"/>
      <c r="P774" s="227"/>
      <c r="Q774" s="227"/>
      <c r="R774" s="229"/>
    </row>
    <row r="775" spans="1:18" s="8" customFormat="1" ht="46.35" customHeight="1">
      <c r="A775" s="197" t="s">
        <v>3555</v>
      </c>
      <c r="B775" s="91" t="s">
        <v>991</v>
      </c>
      <c r="C775" s="91" t="s">
        <v>3116</v>
      </c>
      <c r="D775" s="64" t="s">
        <v>1149</v>
      </c>
      <c r="E775" s="39" t="s">
        <v>146</v>
      </c>
      <c r="F775" s="39"/>
      <c r="G775" s="9"/>
      <c r="H775" s="39" t="s">
        <v>2138</v>
      </c>
      <c r="I775" s="39" t="s">
        <v>2138</v>
      </c>
      <c r="J775" s="39" t="s">
        <v>25</v>
      </c>
      <c r="K775" s="39" t="s">
        <v>1294</v>
      </c>
      <c r="L775" s="39" t="s">
        <v>1148</v>
      </c>
      <c r="M775" s="64" t="s">
        <v>5958</v>
      </c>
      <c r="N775" s="78"/>
      <c r="O775" s="39" t="s">
        <v>2140</v>
      </c>
      <c r="P775" s="108" t="s">
        <v>2140</v>
      </c>
      <c r="Q775" s="108" t="s">
        <v>2140</v>
      </c>
      <c r="R775" s="108" t="s">
        <v>13</v>
      </c>
    </row>
    <row r="776" spans="1:18" s="8" customFormat="1" ht="53.85" customHeight="1">
      <c r="A776" s="199" t="s">
        <v>3556</v>
      </c>
      <c r="B776" s="91" t="s">
        <v>1153</v>
      </c>
      <c r="C776" s="91" t="s">
        <v>3557</v>
      </c>
      <c r="D776" s="64" t="s">
        <v>3558</v>
      </c>
      <c r="E776" s="39" t="s">
        <v>146</v>
      </c>
      <c r="F776" s="119"/>
      <c r="G776" s="648" t="s">
        <v>3559</v>
      </c>
      <c r="H776" s="39" t="s">
        <v>25</v>
      </c>
      <c r="I776" s="39" t="s">
        <v>2138</v>
      </c>
      <c r="J776" s="39" t="s">
        <v>25</v>
      </c>
      <c r="K776" s="39" t="s">
        <v>1294</v>
      </c>
      <c r="L776" s="39" t="s">
        <v>195</v>
      </c>
      <c r="M776" s="64" t="s">
        <v>5288</v>
      </c>
      <c r="N776" s="120"/>
      <c r="O776" s="114" t="s">
        <v>2140</v>
      </c>
      <c r="P776" s="114" t="s">
        <v>2140</v>
      </c>
      <c r="Q776" s="114" t="s">
        <v>2140</v>
      </c>
      <c r="R776" s="108" t="s">
        <v>32</v>
      </c>
    </row>
    <row r="777" spans="1:18" s="8" customFormat="1" ht="10.35" customHeight="1">
      <c r="A777" s="1002" t="s">
        <v>73</v>
      </c>
      <c r="B777" s="1055" t="s">
        <v>75</v>
      </c>
      <c r="C777" s="1002" t="s">
        <v>3560</v>
      </c>
      <c r="D777" s="921" t="s">
        <v>3561</v>
      </c>
      <c r="E777" s="927" t="s">
        <v>1213</v>
      </c>
      <c r="F777" s="49" t="s">
        <v>2339</v>
      </c>
      <c r="G777" s="58" t="s">
        <v>3562</v>
      </c>
      <c r="H777" s="927" t="s">
        <v>2138</v>
      </c>
      <c r="I777" s="921" t="s">
        <v>2138</v>
      </c>
      <c r="J777" s="921" t="s">
        <v>2148</v>
      </c>
      <c r="K777" s="1002" t="s">
        <v>1294</v>
      </c>
      <c r="L777" s="927" t="s">
        <v>1148</v>
      </c>
      <c r="M777" s="921" t="s">
        <v>5959</v>
      </c>
      <c r="N777" s="1002"/>
      <c r="O777" s="927" t="s">
        <v>2140</v>
      </c>
      <c r="P777" s="927" t="s">
        <v>2140</v>
      </c>
      <c r="Q777" s="927" t="s">
        <v>2140</v>
      </c>
      <c r="R777" s="927" t="s">
        <v>32</v>
      </c>
    </row>
    <row r="778" spans="1:18" s="8" customFormat="1" ht="10.199999999999999">
      <c r="A778" s="1003" t="e">
        <v>#N/A</v>
      </c>
      <c r="B778" s="1056" t="e">
        <v>#N/A</v>
      </c>
      <c r="C778" s="1003"/>
      <c r="D778" s="922" t="e">
        <v>#N/A</v>
      </c>
      <c r="E778" s="928" t="e">
        <v>#N/A</v>
      </c>
      <c r="F778" s="49" t="s">
        <v>2342</v>
      </c>
      <c r="G778" s="58" t="s">
        <v>3563</v>
      </c>
      <c r="H778" s="928" t="e">
        <v>#N/A</v>
      </c>
      <c r="I778" s="922" t="e">
        <v>#N/A</v>
      </c>
      <c r="J778" s="922" t="e">
        <v>#N/A</v>
      </c>
      <c r="K778" s="1003" t="e">
        <v>#N/A</v>
      </c>
      <c r="L778" s="928"/>
      <c r="M778" s="922"/>
      <c r="N778" s="1003"/>
      <c r="O778" s="928"/>
      <c r="P778" s="928"/>
      <c r="Q778" s="928"/>
      <c r="R778" s="928"/>
    </row>
    <row r="779" spans="1:18" s="8" customFormat="1" ht="10.199999999999999">
      <c r="A779" s="1003" t="e">
        <v>#N/A</v>
      </c>
      <c r="B779" s="1056" t="e">
        <v>#N/A</v>
      </c>
      <c r="C779" s="1003"/>
      <c r="D779" s="922" t="e">
        <v>#N/A</v>
      </c>
      <c r="E779" s="928" t="e">
        <v>#N/A</v>
      </c>
      <c r="F779" s="49" t="s">
        <v>2344</v>
      </c>
      <c r="G779" s="58" t="s">
        <v>3564</v>
      </c>
      <c r="H779" s="928" t="e">
        <v>#N/A</v>
      </c>
      <c r="I779" s="922" t="e">
        <v>#N/A</v>
      </c>
      <c r="J779" s="922" t="e">
        <v>#N/A</v>
      </c>
      <c r="K779" s="1003" t="e">
        <v>#N/A</v>
      </c>
      <c r="L779" s="928"/>
      <c r="M779" s="922"/>
      <c r="N779" s="1003"/>
      <c r="O779" s="928"/>
      <c r="P779" s="928"/>
      <c r="Q779" s="928"/>
      <c r="R779" s="928"/>
    </row>
    <row r="780" spans="1:18" s="8" customFormat="1" ht="10.199999999999999">
      <c r="A780" s="1003" t="e">
        <v>#N/A</v>
      </c>
      <c r="B780" s="1056" t="e">
        <v>#N/A</v>
      </c>
      <c r="C780" s="1003"/>
      <c r="D780" s="922" t="e">
        <v>#N/A</v>
      </c>
      <c r="E780" s="928" t="e">
        <v>#N/A</v>
      </c>
      <c r="F780" s="49" t="s">
        <v>2346</v>
      </c>
      <c r="G780" s="58" t="s">
        <v>3565</v>
      </c>
      <c r="H780" s="928" t="e">
        <v>#N/A</v>
      </c>
      <c r="I780" s="922" t="e">
        <v>#N/A</v>
      </c>
      <c r="J780" s="922" t="e">
        <v>#N/A</v>
      </c>
      <c r="K780" s="1003" t="e">
        <v>#N/A</v>
      </c>
      <c r="L780" s="928"/>
      <c r="M780" s="922"/>
      <c r="N780" s="1003"/>
      <c r="O780" s="928"/>
      <c r="P780" s="928"/>
      <c r="Q780" s="928"/>
      <c r="R780" s="928"/>
    </row>
    <row r="781" spans="1:18" s="8" customFormat="1" ht="10.199999999999999">
      <c r="A781" s="1003" t="e">
        <v>#N/A</v>
      </c>
      <c r="B781" s="1056" t="e">
        <v>#N/A</v>
      </c>
      <c r="C781" s="1003"/>
      <c r="D781" s="922" t="e">
        <v>#N/A</v>
      </c>
      <c r="E781" s="928" t="e">
        <v>#N/A</v>
      </c>
      <c r="F781" s="49" t="s">
        <v>2348</v>
      </c>
      <c r="G781" s="58" t="s">
        <v>3566</v>
      </c>
      <c r="H781" s="928" t="e">
        <v>#N/A</v>
      </c>
      <c r="I781" s="922" t="e">
        <v>#N/A</v>
      </c>
      <c r="J781" s="922" t="e">
        <v>#N/A</v>
      </c>
      <c r="K781" s="1003" t="e">
        <v>#N/A</v>
      </c>
      <c r="L781" s="928"/>
      <c r="M781" s="922"/>
      <c r="N781" s="1003"/>
      <c r="O781" s="928"/>
      <c r="P781" s="928"/>
      <c r="Q781" s="928"/>
      <c r="R781" s="928"/>
    </row>
    <row r="782" spans="1:18" s="8" customFormat="1" ht="10.199999999999999">
      <c r="A782" s="1003" t="e">
        <v>#N/A</v>
      </c>
      <c r="B782" s="1056" t="e">
        <v>#N/A</v>
      </c>
      <c r="C782" s="1003"/>
      <c r="D782" s="922" t="e">
        <v>#N/A</v>
      </c>
      <c r="E782" s="928" t="e">
        <v>#N/A</v>
      </c>
      <c r="F782" s="49" t="s">
        <v>2350</v>
      </c>
      <c r="G782" s="58" t="s">
        <v>3567</v>
      </c>
      <c r="H782" s="928" t="e">
        <v>#N/A</v>
      </c>
      <c r="I782" s="922" t="e">
        <v>#N/A</v>
      </c>
      <c r="J782" s="922" t="e">
        <v>#N/A</v>
      </c>
      <c r="K782" s="1003" t="e">
        <v>#N/A</v>
      </c>
      <c r="L782" s="928"/>
      <c r="M782" s="922"/>
      <c r="N782" s="1003"/>
      <c r="O782" s="928"/>
      <c r="P782" s="928"/>
      <c r="Q782" s="928"/>
      <c r="R782" s="928"/>
    </row>
    <row r="783" spans="1:18" s="8" customFormat="1" ht="10.199999999999999">
      <c r="A783" s="1003" t="e">
        <v>#N/A</v>
      </c>
      <c r="B783" s="1056" t="e">
        <v>#N/A</v>
      </c>
      <c r="C783" s="1003"/>
      <c r="D783" s="922" t="e">
        <v>#N/A</v>
      </c>
      <c r="E783" s="928" t="e">
        <v>#N/A</v>
      </c>
      <c r="F783" s="49" t="s">
        <v>2352</v>
      </c>
      <c r="G783" s="58" t="s">
        <v>3568</v>
      </c>
      <c r="H783" s="928" t="e">
        <v>#N/A</v>
      </c>
      <c r="I783" s="922" t="e">
        <v>#N/A</v>
      </c>
      <c r="J783" s="922" t="e">
        <v>#N/A</v>
      </c>
      <c r="K783" s="1003" t="e">
        <v>#N/A</v>
      </c>
      <c r="L783" s="928"/>
      <c r="M783" s="922"/>
      <c r="N783" s="1003"/>
      <c r="O783" s="928"/>
      <c r="P783" s="928"/>
      <c r="Q783" s="928"/>
      <c r="R783" s="928"/>
    </row>
    <row r="784" spans="1:18" s="8" customFormat="1" ht="10.199999999999999">
      <c r="A784" s="1003" t="e">
        <v>#N/A</v>
      </c>
      <c r="B784" s="1056" t="e">
        <v>#N/A</v>
      </c>
      <c r="C784" s="1003"/>
      <c r="D784" s="922" t="e">
        <v>#N/A</v>
      </c>
      <c r="E784" s="928" t="e">
        <v>#N/A</v>
      </c>
      <c r="F784" s="49" t="s">
        <v>3144</v>
      </c>
      <c r="G784" s="58" t="s">
        <v>3569</v>
      </c>
      <c r="H784" s="928" t="e">
        <v>#N/A</v>
      </c>
      <c r="I784" s="922" t="e">
        <v>#N/A</v>
      </c>
      <c r="J784" s="922" t="e">
        <v>#N/A</v>
      </c>
      <c r="K784" s="1003" t="e">
        <v>#N/A</v>
      </c>
      <c r="L784" s="928"/>
      <c r="M784" s="922"/>
      <c r="N784" s="1003"/>
      <c r="O784" s="928"/>
      <c r="P784" s="928"/>
      <c r="Q784" s="928"/>
      <c r="R784" s="928"/>
    </row>
    <row r="785" spans="1:18" s="8" customFormat="1" ht="10.199999999999999">
      <c r="A785" s="1003" t="e">
        <v>#N/A</v>
      </c>
      <c r="B785" s="1056" t="e">
        <v>#N/A</v>
      </c>
      <c r="C785" s="1003"/>
      <c r="D785" s="922" t="e">
        <v>#N/A</v>
      </c>
      <c r="E785" s="928" t="e">
        <v>#N/A</v>
      </c>
      <c r="F785" s="49" t="s">
        <v>3146</v>
      </c>
      <c r="G785" s="58" t="s">
        <v>3570</v>
      </c>
      <c r="H785" s="928" t="e">
        <v>#N/A</v>
      </c>
      <c r="I785" s="922" t="e">
        <v>#N/A</v>
      </c>
      <c r="J785" s="922" t="e">
        <v>#N/A</v>
      </c>
      <c r="K785" s="1003" t="e">
        <v>#N/A</v>
      </c>
      <c r="L785" s="928"/>
      <c r="M785" s="922"/>
      <c r="N785" s="1003"/>
      <c r="O785" s="928"/>
      <c r="P785" s="928"/>
      <c r="Q785" s="928"/>
      <c r="R785" s="928"/>
    </row>
    <row r="786" spans="1:18" s="8" customFormat="1" ht="10.199999999999999">
      <c r="A786" s="1003" t="e">
        <v>#N/A</v>
      </c>
      <c r="B786" s="1056" t="e">
        <v>#N/A</v>
      </c>
      <c r="C786" s="1003"/>
      <c r="D786" s="922" t="e">
        <v>#N/A</v>
      </c>
      <c r="E786" s="928" t="e">
        <v>#N/A</v>
      </c>
      <c r="F786" s="49" t="s">
        <v>3148</v>
      </c>
      <c r="G786" s="58" t="s">
        <v>3571</v>
      </c>
      <c r="H786" s="928" t="e">
        <v>#N/A</v>
      </c>
      <c r="I786" s="922" t="e">
        <v>#N/A</v>
      </c>
      <c r="J786" s="922" t="e">
        <v>#N/A</v>
      </c>
      <c r="K786" s="1003" t="e">
        <v>#N/A</v>
      </c>
      <c r="L786" s="928"/>
      <c r="M786" s="922"/>
      <c r="N786" s="1003"/>
      <c r="O786" s="928"/>
      <c r="P786" s="928"/>
      <c r="Q786" s="928"/>
      <c r="R786" s="928"/>
    </row>
    <row r="787" spans="1:18" s="8" customFormat="1" ht="10.199999999999999">
      <c r="A787" s="1003" t="e">
        <v>#N/A</v>
      </c>
      <c r="B787" s="1056" t="e">
        <v>#N/A</v>
      </c>
      <c r="C787" s="1003"/>
      <c r="D787" s="922" t="e">
        <v>#N/A</v>
      </c>
      <c r="E787" s="928" t="e">
        <v>#N/A</v>
      </c>
      <c r="F787" s="49" t="s">
        <v>3150</v>
      </c>
      <c r="G787" s="58" t="s">
        <v>3572</v>
      </c>
      <c r="H787" s="928" t="e">
        <v>#N/A</v>
      </c>
      <c r="I787" s="922" t="e">
        <v>#N/A</v>
      </c>
      <c r="J787" s="922" t="e">
        <v>#N/A</v>
      </c>
      <c r="K787" s="1003" t="e">
        <v>#N/A</v>
      </c>
      <c r="L787" s="928"/>
      <c r="M787" s="922"/>
      <c r="N787" s="1003"/>
      <c r="O787" s="928"/>
      <c r="P787" s="928"/>
      <c r="Q787" s="928"/>
      <c r="R787" s="928"/>
    </row>
    <row r="788" spans="1:18" s="8" customFormat="1" ht="10.199999999999999">
      <c r="A788" s="1003" t="e">
        <v>#N/A</v>
      </c>
      <c r="B788" s="1056" t="e">
        <v>#N/A</v>
      </c>
      <c r="C788" s="1003"/>
      <c r="D788" s="922" t="e">
        <v>#N/A</v>
      </c>
      <c r="E788" s="928" t="e">
        <v>#N/A</v>
      </c>
      <c r="F788" s="49" t="s">
        <v>3151</v>
      </c>
      <c r="G788" s="58" t="s">
        <v>3573</v>
      </c>
      <c r="H788" s="928" t="e">
        <v>#N/A</v>
      </c>
      <c r="I788" s="922" t="e">
        <v>#N/A</v>
      </c>
      <c r="J788" s="922" t="e">
        <v>#N/A</v>
      </c>
      <c r="K788" s="1003" t="e">
        <v>#N/A</v>
      </c>
      <c r="L788" s="928"/>
      <c r="M788" s="922"/>
      <c r="N788" s="1003"/>
      <c r="O788" s="928"/>
      <c r="P788" s="928"/>
      <c r="Q788" s="928"/>
      <c r="R788" s="928"/>
    </row>
    <row r="789" spans="1:18" s="8" customFormat="1" ht="10.199999999999999">
      <c r="A789" s="1003" t="e">
        <v>#N/A</v>
      </c>
      <c r="B789" s="1056" t="e">
        <v>#N/A</v>
      </c>
      <c r="C789" s="1003"/>
      <c r="D789" s="922" t="e">
        <v>#N/A</v>
      </c>
      <c r="E789" s="928" t="e">
        <v>#N/A</v>
      </c>
      <c r="F789" s="49" t="s">
        <v>3152</v>
      </c>
      <c r="G789" s="58" t="s">
        <v>3574</v>
      </c>
      <c r="H789" s="928" t="e">
        <v>#N/A</v>
      </c>
      <c r="I789" s="922" t="e">
        <v>#N/A</v>
      </c>
      <c r="J789" s="922" t="e">
        <v>#N/A</v>
      </c>
      <c r="K789" s="1003" t="e">
        <v>#N/A</v>
      </c>
      <c r="L789" s="928"/>
      <c r="M789" s="922"/>
      <c r="N789" s="1003"/>
      <c r="O789" s="928"/>
      <c r="P789" s="928"/>
      <c r="Q789" s="928"/>
      <c r="R789" s="928"/>
    </row>
    <row r="790" spans="1:18" s="8" customFormat="1" ht="10.199999999999999">
      <c r="A790" s="1003" t="e">
        <v>#N/A</v>
      </c>
      <c r="B790" s="1056" t="e">
        <v>#N/A</v>
      </c>
      <c r="C790" s="1003"/>
      <c r="D790" s="922" t="e">
        <v>#N/A</v>
      </c>
      <c r="E790" s="928" t="e">
        <v>#N/A</v>
      </c>
      <c r="F790" s="49" t="s">
        <v>3154</v>
      </c>
      <c r="G790" s="58" t="s">
        <v>3575</v>
      </c>
      <c r="H790" s="928" t="e">
        <v>#N/A</v>
      </c>
      <c r="I790" s="922" t="e">
        <v>#N/A</v>
      </c>
      <c r="J790" s="922" t="e">
        <v>#N/A</v>
      </c>
      <c r="K790" s="1003" t="e">
        <v>#N/A</v>
      </c>
      <c r="L790" s="928"/>
      <c r="M790" s="922"/>
      <c r="N790" s="1003"/>
      <c r="O790" s="928"/>
      <c r="P790" s="928"/>
      <c r="Q790" s="928"/>
      <c r="R790" s="928"/>
    </row>
    <row r="791" spans="1:18" s="8" customFormat="1" ht="10.199999999999999">
      <c r="A791" s="1003" t="e">
        <v>#N/A</v>
      </c>
      <c r="B791" s="1056" t="e">
        <v>#N/A</v>
      </c>
      <c r="C791" s="1003"/>
      <c r="D791" s="922" t="e">
        <v>#N/A</v>
      </c>
      <c r="E791" s="928" t="e">
        <v>#N/A</v>
      </c>
      <c r="F791" s="49" t="s">
        <v>3156</v>
      </c>
      <c r="G791" s="58" t="s">
        <v>3576</v>
      </c>
      <c r="H791" s="928" t="e">
        <v>#N/A</v>
      </c>
      <c r="I791" s="922" t="e">
        <v>#N/A</v>
      </c>
      <c r="J791" s="922" t="e">
        <v>#N/A</v>
      </c>
      <c r="K791" s="1003" t="e">
        <v>#N/A</v>
      </c>
      <c r="L791" s="928"/>
      <c r="M791" s="922"/>
      <c r="N791" s="1003"/>
      <c r="O791" s="928"/>
      <c r="P791" s="928"/>
      <c r="Q791" s="928"/>
      <c r="R791" s="928"/>
    </row>
    <row r="792" spans="1:18" s="8" customFormat="1" ht="10.199999999999999">
      <c r="A792" s="1003" t="e">
        <v>#N/A</v>
      </c>
      <c r="B792" s="1056" t="e">
        <v>#N/A</v>
      </c>
      <c r="C792" s="1003"/>
      <c r="D792" s="922" t="e">
        <v>#N/A</v>
      </c>
      <c r="E792" s="928" t="e">
        <v>#N/A</v>
      </c>
      <c r="F792" s="49" t="s">
        <v>3158</v>
      </c>
      <c r="G792" s="58" t="s">
        <v>3577</v>
      </c>
      <c r="H792" s="928" t="e">
        <v>#N/A</v>
      </c>
      <c r="I792" s="922" t="e">
        <v>#N/A</v>
      </c>
      <c r="J792" s="922" t="e">
        <v>#N/A</v>
      </c>
      <c r="K792" s="1003" t="e">
        <v>#N/A</v>
      </c>
      <c r="L792" s="928"/>
      <c r="M792" s="922"/>
      <c r="N792" s="1003"/>
      <c r="O792" s="928"/>
      <c r="P792" s="928"/>
      <c r="Q792" s="928"/>
      <c r="R792" s="928"/>
    </row>
    <row r="793" spans="1:18" s="8" customFormat="1" ht="10.199999999999999">
      <c r="A793" s="1003" t="e">
        <v>#N/A</v>
      </c>
      <c r="B793" s="1056" t="e">
        <v>#N/A</v>
      </c>
      <c r="C793" s="1003"/>
      <c r="D793" s="922" t="e">
        <v>#N/A</v>
      </c>
      <c r="E793" s="928" t="e">
        <v>#N/A</v>
      </c>
      <c r="F793" s="49" t="s">
        <v>3162</v>
      </c>
      <c r="G793" s="58" t="s">
        <v>3578</v>
      </c>
      <c r="H793" s="928" t="e">
        <v>#N/A</v>
      </c>
      <c r="I793" s="922" t="e">
        <v>#N/A</v>
      </c>
      <c r="J793" s="922" t="e">
        <v>#N/A</v>
      </c>
      <c r="K793" s="1003" t="e">
        <v>#N/A</v>
      </c>
      <c r="L793" s="928"/>
      <c r="M793" s="922"/>
      <c r="N793" s="1003"/>
      <c r="O793" s="928"/>
      <c r="P793" s="928"/>
      <c r="Q793" s="928"/>
      <c r="R793" s="928"/>
    </row>
    <row r="794" spans="1:18" s="8" customFormat="1" ht="12.75" customHeight="1">
      <c r="A794" s="1003" t="e">
        <v>#N/A</v>
      </c>
      <c r="B794" s="1056" t="e">
        <v>#N/A</v>
      </c>
      <c r="C794" s="1003"/>
      <c r="D794" s="922" t="e">
        <v>#N/A</v>
      </c>
      <c r="E794" s="928" t="e">
        <v>#N/A</v>
      </c>
      <c r="F794" s="49" t="s">
        <v>3164</v>
      </c>
      <c r="G794" s="58" t="s">
        <v>3579</v>
      </c>
      <c r="H794" s="928" t="e">
        <v>#N/A</v>
      </c>
      <c r="I794" s="922" t="e">
        <v>#N/A</v>
      </c>
      <c r="J794" s="922" t="e">
        <v>#N/A</v>
      </c>
      <c r="K794" s="1003" t="e">
        <v>#N/A</v>
      </c>
      <c r="L794" s="928"/>
      <c r="M794" s="922"/>
      <c r="N794" s="1003"/>
      <c r="O794" s="928"/>
      <c r="P794" s="928"/>
      <c r="Q794" s="928"/>
      <c r="R794" s="928"/>
    </row>
    <row r="795" spans="1:18" s="8" customFormat="1" ht="12.75" customHeight="1">
      <c r="A795" s="1003" t="e">
        <v>#N/A</v>
      </c>
      <c r="B795" s="1056" t="e">
        <v>#N/A</v>
      </c>
      <c r="C795" s="1003"/>
      <c r="D795" s="922" t="e">
        <v>#N/A</v>
      </c>
      <c r="E795" s="928" t="e">
        <v>#N/A</v>
      </c>
      <c r="F795" s="49" t="s">
        <v>3166</v>
      </c>
      <c r="G795" s="58" t="s">
        <v>3580</v>
      </c>
      <c r="H795" s="928" t="e">
        <v>#N/A</v>
      </c>
      <c r="I795" s="922" t="e">
        <v>#N/A</v>
      </c>
      <c r="J795" s="922" t="e">
        <v>#N/A</v>
      </c>
      <c r="K795" s="1003" t="e">
        <v>#N/A</v>
      </c>
      <c r="L795" s="928"/>
      <c r="M795" s="922"/>
      <c r="N795" s="1003"/>
      <c r="O795" s="928"/>
      <c r="P795" s="928"/>
      <c r="Q795" s="928"/>
      <c r="R795" s="928"/>
    </row>
    <row r="796" spans="1:18" s="8" customFormat="1" ht="12.75" customHeight="1">
      <c r="A796" s="1003" t="e">
        <v>#N/A</v>
      </c>
      <c r="B796" s="1056" t="e">
        <v>#N/A</v>
      </c>
      <c r="C796" s="1003"/>
      <c r="D796" s="922" t="e">
        <v>#N/A</v>
      </c>
      <c r="E796" s="928" t="e">
        <v>#N/A</v>
      </c>
      <c r="F796" s="49" t="s">
        <v>3170</v>
      </c>
      <c r="G796" s="58" t="s">
        <v>3581</v>
      </c>
      <c r="H796" s="928" t="e">
        <v>#N/A</v>
      </c>
      <c r="I796" s="922" t="e">
        <v>#N/A</v>
      </c>
      <c r="J796" s="922" t="e">
        <v>#N/A</v>
      </c>
      <c r="K796" s="1003" t="e">
        <v>#N/A</v>
      </c>
      <c r="L796" s="928"/>
      <c r="M796" s="922"/>
      <c r="N796" s="1003"/>
      <c r="O796" s="928"/>
      <c r="P796" s="928"/>
      <c r="Q796" s="928"/>
      <c r="R796" s="928"/>
    </row>
    <row r="797" spans="1:18" s="8" customFormat="1" ht="12.75" customHeight="1">
      <c r="A797" s="1003" t="e">
        <v>#N/A</v>
      </c>
      <c r="B797" s="1056" t="e">
        <v>#N/A</v>
      </c>
      <c r="C797" s="1003"/>
      <c r="D797" s="922" t="e">
        <v>#N/A</v>
      </c>
      <c r="E797" s="928" t="e">
        <v>#N/A</v>
      </c>
      <c r="F797" s="49" t="s">
        <v>3172</v>
      </c>
      <c r="G797" s="58" t="s">
        <v>3582</v>
      </c>
      <c r="H797" s="928" t="e">
        <v>#N/A</v>
      </c>
      <c r="I797" s="922" t="e">
        <v>#N/A</v>
      </c>
      <c r="J797" s="922" t="e">
        <v>#N/A</v>
      </c>
      <c r="K797" s="1003" t="e">
        <v>#N/A</v>
      </c>
      <c r="L797" s="928"/>
      <c r="M797" s="922"/>
      <c r="N797" s="1003"/>
      <c r="O797" s="928"/>
      <c r="P797" s="928"/>
      <c r="Q797" s="928"/>
      <c r="R797" s="928"/>
    </row>
    <row r="798" spans="1:18" s="8" customFormat="1" ht="12.75" customHeight="1">
      <c r="A798" s="1003" t="e">
        <v>#N/A</v>
      </c>
      <c r="B798" s="1056" t="e">
        <v>#N/A</v>
      </c>
      <c r="C798" s="1003"/>
      <c r="D798" s="922" t="e">
        <v>#N/A</v>
      </c>
      <c r="E798" s="928" t="e">
        <v>#N/A</v>
      </c>
      <c r="F798" s="49" t="s">
        <v>3583</v>
      </c>
      <c r="G798" s="58" t="s">
        <v>3584</v>
      </c>
      <c r="H798" s="928" t="e">
        <v>#N/A</v>
      </c>
      <c r="I798" s="922" t="e">
        <v>#N/A</v>
      </c>
      <c r="J798" s="922" t="e">
        <v>#N/A</v>
      </c>
      <c r="K798" s="1003" t="e">
        <v>#N/A</v>
      </c>
      <c r="L798" s="928"/>
      <c r="M798" s="922"/>
      <c r="N798" s="1003"/>
      <c r="O798" s="928"/>
      <c r="P798" s="928"/>
      <c r="Q798" s="928"/>
      <c r="R798" s="928"/>
    </row>
    <row r="799" spans="1:18" s="8" customFormat="1" ht="12.75" customHeight="1">
      <c r="A799" s="1003" t="e">
        <v>#N/A</v>
      </c>
      <c r="B799" s="1056" t="e">
        <v>#N/A</v>
      </c>
      <c r="C799" s="1003"/>
      <c r="D799" s="922" t="e">
        <v>#N/A</v>
      </c>
      <c r="E799" s="928" t="e">
        <v>#N/A</v>
      </c>
      <c r="F799" s="49" t="s">
        <v>3585</v>
      </c>
      <c r="G799" s="58" t="s">
        <v>3586</v>
      </c>
      <c r="H799" s="928" t="e">
        <v>#N/A</v>
      </c>
      <c r="I799" s="922" t="e">
        <v>#N/A</v>
      </c>
      <c r="J799" s="922" t="e">
        <v>#N/A</v>
      </c>
      <c r="K799" s="1003" t="e">
        <v>#N/A</v>
      </c>
      <c r="L799" s="928"/>
      <c r="M799" s="922"/>
      <c r="N799" s="1003"/>
      <c r="O799" s="928"/>
      <c r="P799" s="928"/>
      <c r="Q799" s="928"/>
      <c r="R799" s="928"/>
    </row>
    <row r="800" spans="1:18" s="8" customFormat="1" ht="12.75" customHeight="1">
      <c r="A800" s="1003" t="e">
        <v>#N/A</v>
      </c>
      <c r="B800" s="1056" t="e">
        <v>#N/A</v>
      </c>
      <c r="C800" s="1003"/>
      <c r="D800" s="922" t="e">
        <v>#N/A</v>
      </c>
      <c r="E800" s="928" t="e">
        <v>#N/A</v>
      </c>
      <c r="F800" s="49" t="s">
        <v>3587</v>
      </c>
      <c r="G800" s="58" t="s">
        <v>3588</v>
      </c>
      <c r="H800" s="928" t="e">
        <v>#N/A</v>
      </c>
      <c r="I800" s="922" t="e">
        <v>#N/A</v>
      </c>
      <c r="J800" s="922" t="e">
        <v>#N/A</v>
      </c>
      <c r="K800" s="1003" t="e">
        <v>#N/A</v>
      </c>
      <c r="L800" s="928"/>
      <c r="M800" s="922"/>
      <c r="N800" s="1003"/>
      <c r="O800" s="928"/>
      <c r="P800" s="928"/>
      <c r="Q800" s="928"/>
      <c r="R800" s="928"/>
    </row>
    <row r="801" spans="1:18" s="8" customFormat="1" ht="12.75" customHeight="1">
      <c r="A801" s="1003" t="e">
        <v>#N/A</v>
      </c>
      <c r="B801" s="1056" t="e">
        <v>#N/A</v>
      </c>
      <c r="C801" s="1003"/>
      <c r="D801" s="922" t="e">
        <v>#N/A</v>
      </c>
      <c r="E801" s="928" t="e">
        <v>#N/A</v>
      </c>
      <c r="F801" s="49" t="s">
        <v>3589</v>
      </c>
      <c r="G801" s="58" t="s">
        <v>3590</v>
      </c>
      <c r="H801" s="928" t="e">
        <v>#N/A</v>
      </c>
      <c r="I801" s="922" t="e">
        <v>#N/A</v>
      </c>
      <c r="J801" s="922" t="e">
        <v>#N/A</v>
      </c>
      <c r="K801" s="1003" t="e">
        <v>#N/A</v>
      </c>
      <c r="L801" s="928"/>
      <c r="M801" s="922"/>
      <c r="N801" s="1003"/>
      <c r="O801" s="928"/>
      <c r="P801" s="928"/>
      <c r="Q801" s="928"/>
      <c r="R801" s="928"/>
    </row>
    <row r="802" spans="1:18" s="8" customFormat="1" ht="12.75" customHeight="1">
      <c r="A802" s="1003" t="e">
        <v>#N/A</v>
      </c>
      <c r="B802" s="1056" t="e">
        <v>#N/A</v>
      </c>
      <c r="C802" s="1003"/>
      <c r="D802" s="922" t="e">
        <v>#N/A</v>
      </c>
      <c r="E802" s="928" t="e">
        <v>#N/A</v>
      </c>
      <c r="F802" s="49" t="s">
        <v>3591</v>
      </c>
      <c r="G802" s="58" t="s">
        <v>3592</v>
      </c>
      <c r="H802" s="928" t="e">
        <v>#N/A</v>
      </c>
      <c r="I802" s="922" t="e">
        <v>#N/A</v>
      </c>
      <c r="J802" s="922" t="e">
        <v>#N/A</v>
      </c>
      <c r="K802" s="1003" t="e">
        <v>#N/A</v>
      </c>
      <c r="L802" s="928"/>
      <c r="M802" s="922"/>
      <c r="N802" s="1003"/>
      <c r="O802" s="928"/>
      <c r="P802" s="928"/>
      <c r="Q802" s="928"/>
      <c r="R802" s="928"/>
    </row>
    <row r="803" spans="1:18" s="8" customFormat="1" ht="12.75" customHeight="1">
      <c r="A803" s="1003" t="e">
        <v>#N/A</v>
      </c>
      <c r="B803" s="1056" t="e">
        <v>#N/A</v>
      </c>
      <c r="C803" s="1003"/>
      <c r="D803" s="922" t="e">
        <v>#N/A</v>
      </c>
      <c r="E803" s="928" t="e">
        <v>#N/A</v>
      </c>
      <c r="F803" s="49" t="s">
        <v>3593</v>
      </c>
      <c r="G803" s="58" t="s">
        <v>3594</v>
      </c>
      <c r="H803" s="928" t="e">
        <v>#N/A</v>
      </c>
      <c r="I803" s="922" t="e">
        <v>#N/A</v>
      </c>
      <c r="J803" s="922" t="e">
        <v>#N/A</v>
      </c>
      <c r="K803" s="1003" t="e">
        <v>#N/A</v>
      </c>
      <c r="L803" s="928"/>
      <c r="M803" s="922"/>
      <c r="N803" s="1003"/>
      <c r="O803" s="928"/>
      <c r="P803" s="928"/>
      <c r="Q803" s="928"/>
      <c r="R803" s="928"/>
    </row>
    <row r="804" spans="1:18" s="8" customFormat="1" ht="12.75" customHeight="1">
      <c r="A804" s="1003" t="e">
        <v>#N/A</v>
      </c>
      <c r="B804" s="1056" t="e">
        <v>#N/A</v>
      </c>
      <c r="C804" s="1003"/>
      <c r="D804" s="922" t="e">
        <v>#N/A</v>
      </c>
      <c r="E804" s="928" t="e">
        <v>#N/A</v>
      </c>
      <c r="F804" s="49" t="s">
        <v>3595</v>
      </c>
      <c r="G804" s="58" t="s">
        <v>3596</v>
      </c>
      <c r="H804" s="928" t="e">
        <v>#N/A</v>
      </c>
      <c r="I804" s="922" t="e">
        <v>#N/A</v>
      </c>
      <c r="J804" s="922" t="e">
        <v>#N/A</v>
      </c>
      <c r="K804" s="1003" t="e">
        <v>#N/A</v>
      </c>
      <c r="L804" s="928"/>
      <c r="M804" s="922"/>
      <c r="N804" s="1003"/>
      <c r="O804" s="928"/>
      <c r="P804" s="928"/>
      <c r="Q804" s="928"/>
      <c r="R804" s="928"/>
    </row>
    <row r="805" spans="1:18" s="8" customFormat="1" ht="12.75" customHeight="1">
      <c r="A805" s="1003" t="e">
        <v>#N/A</v>
      </c>
      <c r="B805" s="1056" t="e">
        <v>#N/A</v>
      </c>
      <c r="C805" s="1003"/>
      <c r="D805" s="922" t="e">
        <v>#N/A</v>
      </c>
      <c r="E805" s="928" t="e">
        <v>#N/A</v>
      </c>
      <c r="F805" s="49" t="s">
        <v>3597</v>
      </c>
      <c r="G805" s="58" t="s">
        <v>3598</v>
      </c>
      <c r="H805" s="928" t="e">
        <v>#N/A</v>
      </c>
      <c r="I805" s="922" t="e">
        <v>#N/A</v>
      </c>
      <c r="J805" s="922" t="e">
        <v>#N/A</v>
      </c>
      <c r="K805" s="1003" t="e">
        <v>#N/A</v>
      </c>
      <c r="L805" s="928"/>
      <c r="M805" s="922"/>
      <c r="N805" s="1003"/>
      <c r="O805" s="928"/>
      <c r="P805" s="928"/>
      <c r="Q805" s="928"/>
      <c r="R805" s="928"/>
    </row>
    <row r="806" spans="1:18" s="8" customFormat="1" ht="12.75" customHeight="1">
      <c r="A806" s="1003" t="e">
        <v>#N/A</v>
      </c>
      <c r="B806" s="1056" t="e">
        <v>#N/A</v>
      </c>
      <c r="C806" s="1003"/>
      <c r="D806" s="922" t="e">
        <v>#N/A</v>
      </c>
      <c r="E806" s="928" t="e">
        <v>#N/A</v>
      </c>
      <c r="F806" s="49" t="s">
        <v>3599</v>
      </c>
      <c r="G806" s="58" t="s">
        <v>3600</v>
      </c>
      <c r="H806" s="928" t="e">
        <v>#N/A</v>
      </c>
      <c r="I806" s="922" t="e">
        <v>#N/A</v>
      </c>
      <c r="J806" s="922" t="e">
        <v>#N/A</v>
      </c>
      <c r="K806" s="1003" t="e">
        <v>#N/A</v>
      </c>
      <c r="L806" s="928"/>
      <c r="M806" s="922"/>
      <c r="N806" s="1003"/>
      <c r="O806" s="928"/>
      <c r="P806" s="928"/>
      <c r="Q806" s="928"/>
      <c r="R806" s="928"/>
    </row>
    <row r="807" spans="1:18" s="8" customFormat="1" ht="12.75" customHeight="1">
      <c r="A807" s="1003" t="e">
        <v>#N/A</v>
      </c>
      <c r="B807" s="1056" t="e">
        <v>#N/A</v>
      </c>
      <c r="C807" s="1003"/>
      <c r="D807" s="922" t="e">
        <v>#N/A</v>
      </c>
      <c r="E807" s="928" t="e">
        <v>#N/A</v>
      </c>
      <c r="F807" s="49" t="s">
        <v>3601</v>
      </c>
      <c r="G807" s="58" t="s">
        <v>3602</v>
      </c>
      <c r="H807" s="928" t="e">
        <v>#N/A</v>
      </c>
      <c r="I807" s="922" t="e">
        <v>#N/A</v>
      </c>
      <c r="J807" s="922" t="e">
        <v>#N/A</v>
      </c>
      <c r="K807" s="1003" t="e">
        <v>#N/A</v>
      </c>
      <c r="L807" s="928"/>
      <c r="M807" s="922"/>
      <c r="N807" s="1003"/>
      <c r="O807" s="928"/>
      <c r="P807" s="928"/>
      <c r="Q807" s="928"/>
      <c r="R807" s="928"/>
    </row>
    <row r="808" spans="1:18" s="8" customFormat="1" ht="12.75" customHeight="1">
      <c r="A808" s="1003" t="e">
        <v>#N/A</v>
      </c>
      <c r="B808" s="1056" t="e">
        <v>#N/A</v>
      </c>
      <c r="C808" s="1003"/>
      <c r="D808" s="922" t="e">
        <v>#N/A</v>
      </c>
      <c r="E808" s="928" t="e">
        <v>#N/A</v>
      </c>
      <c r="F808" s="49">
        <v>36</v>
      </c>
      <c r="G808" s="58" t="s">
        <v>3603</v>
      </c>
      <c r="H808" s="928" t="e">
        <v>#N/A</v>
      </c>
      <c r="I808" s="922" t="e">
        <v>#N/A</v>
      </c>
      <c r="J808" s="922" t="e">
        <v>#N/A</v>
      </c>
      <c r="K808" s="1003" t="e">
        <v>#N/A</v>
      </c>
      <c r="L808" s="928"/>
      <c r="M808" s="922"/>
      <c r="N808" s="1003"/>
      <c r="O808" s="928"/>
      <c r="P808" s="928"/>
      <c r="Q808" s="928"/>
      <c r="R808" s="928"/>
    </row>
    <row r="809" spans="1:18" s="8" customFormat="1" ht="12.75" customHeight="1">
      <c r="A809" s="1003" t="e">
        <v>#N/A</v>
      </c>
      <c r="B809" s="1056" t="e">
        <v>#N/A</v>
      </c>
      <c r="C809" s="1003"/>
      <c r="D809" s="922" t="e">
        <v>#N/A</v>
      </c>
      <c r="E809" s="928" t="e">
        <v>#N/A</v>
      </c>
      <c r="F809" s="49">
        <v>37</v>
      </c>
      <c r="G809" s="58" t="s">
        <v>3604</v>
      </c>
      <c r="H809" s="928" t="e">
        <v>#N/A</v>
      </c>
      <c r="I809" s="922" t="e">
        <v>#N/A</v>
      </c>
      <c r="J809" s="922" t="e">
        <v>#N/A</v>
      </c>
      <c r="K809" s="1003" t="e">
        <v>#N/A</v>
      </c>
      <c r="L809" s="928"/>
      <c r="M809" s="922"/>
      <c r="N809" s="1003"/>
      <c r="O809" s="928"/>
      <c r="P809" s="928"/>
      <c r="Q809" s="928"/>
      <c r="R809" s="928"/>
    </row>
    <row r="810" spans="1:18" s="8" customFormat="1" ht="12.75" customHeight="1">
      <c r="A810" s="1003" t="e">
        <v>#N/A</v>
      </c>
      <c r="B810" s="1056" t="e">
        <v>#N/A</v>
      </c>
      <c r="C810" s="1003"/>
      <c r="D810" s="922" t="e">
        <v>#N/A</v>
      </c>
      <c r="E810" s="928" t="e">
        <v>#N/A</v>
      </c>
      <c r="F810" s="49">
        <v>38</v>
      </c>
      <c r="G810" s="58" t="s">
        <v>3605</v>
      </c>
      <c r="H810" s="928" t="e">
        <v>#N/A</v>
      </c>
      <c r="I810" s="922" t="e">
        <v>#N/A</v>
      </c>
      <c r="J810" s="922" t="e">
        <v>#N/A</v>
      </c>
      <c r="K810" s="1003" t="e">
        <v>#N/A</v>
      </c>
      <c r="L810" s="928"/>
      <c r="M810" s="922"/>
      <c r="N810" s="1003"/>
      <c r="O810" s="928"/>
      <c r="P810" s="928"/>
      <c r="Q810" s="928"/>
      <c r="R810" s="928"/>
    </row>
    <row r="811" spans="1:18" s="8" customFormat="1" ht="12.75" customHeight="1">
      <c r="A811" s="1003" t="e">
        <v>#N/A</v>
      </c>
      <c r="B811" s="1056" t="e">
        <v>#N/A</v>
      </c>
      <c r="C811" s="1003"/>
      <c r="D811" s="922" t="e">
        <v>#N/A</v>
      </c>
      <c r="E811" s="928" t="e">
        <v>#N/A</v>
      </c>
      <c r="F811" s="49">
        <v>39</v>
      </c>
      <c r="G811" s="58" t="s">
        <v>3606</v>
      </c>
      <c r="H811" s="928" t="e">
        <v>#N/A</v>
      </c>
      <c r="I811" s="922" t="e">
        <v>#N/A</v>
      </c>
      <c r="J811" s="922" t="e">
        <v>#N/A</v>
      </c>
      <c r="K811" s="1003" t="e">
        <v>#N/A</v>
      </c>
      <c r="L811" s="928"/>
      <c r="M811" s="922"/>
      <c r="N811" s="1003"/>
      <c r="O811" s="928"/>
      <c r="P811" s="928"/>
      <c r="Q811" s="928"/>
      <c r="R811" s="928"/>
    </row>
    <row r="812" spans="1:18" s="8" customFormat="1" ht="12.75" customHeight="1">
      <c r="A812" s="1003" t="e">
        <v>#N/A</v>
      </c>
      <c r="B812" s="1056" t="e">
        <v>#N/A</v>
      </c>
      <c r="C812" s="1003"/>
      <c r="D812" s="922" t="e">
        <v>#N/A</v>
      </c>
      <c r="E812" s="928" t="e">
        <v>#N/A</v>
      </c>
      <c r="F812" s="49">
        <v>40</v>
      </c>
      <c r="G812" s="58" t="s">
        <v>3607</v>
      </c>
      <c r="H812" s="928" t="e">
        <v>#N/A</v>
      </c>
      <c r="I812" s="922" t="e">
        <v>#N/A</v>
      </c>
      <c r="J812" s="922" t="e">
        <v>#N/A</v>
      </c>
      <c r="K812" s="1003" t="e">
        <v>#N/A</v>
      </c>
      <c r="L812" s="928"/>
      <c r="M812" s="922"/>
      <c r="N812" s="1003"/>
      <c r="O812" s="928"/>
      <c r="P812" s="928"/>
      <c r="Q812" s="928"/>
      <c r="R812" s="928"/>
    </row>
    <row r="813" spans="1:18" s="8" customFormat="1" ht="12.75" customHeight="1">
      <c r="A813" s="1003" t="e">
        <v>#N/A</v>
      </c>
      <c r="B813" s="1056" t="e">
        <v>#N/A</v>
      </c>
      <c r="C813" s="1003"/>
      <c r="D813" s="922" t="e">
        <v>#N/A</v>
      </c>
      <c r="E813" s="928" t="e">
        <v>#N/A</v>
      </c>
      <c r="F813" s="49">
        <v>41</v>
      </c>
      <c r="G813" s="58" t="s">
        <v>3608</v>
      </c>
      <c r="H813" s="928" t="e">
        <v>#N/A</v>
      </c>
      <c r="I813" s="922" t="e">
        <v>#N/A</v>
      </c>
      <c r="J813" s="922" t="e">
        <v>#N/A</v>
      </c>
      <c r="K813" s="1003" t="e">
        <v>#N/A</v>
      </c>
      <c r="L813" s="928"/>
      <c r="M813" s="922"/>
      <c r="N813" s="1003"/>
      <c r="O813" s="928"/>
      <c r="P813" s="928"/>
      <c r="Q813" s="928"/>
      <c r="R813" s="928"/>
    </row>
    <row r="814" spans="1:18" s="8" customFormat="1" ht="12.75" customHeight="1">
      <c r="A814" s="1003" t="e">
        <v>#N/A</v>
      </c>
      <c r="B814" s="1056" t="e">
        <v>#N/A</v>
      </c>
      <c r="C814" s="1003"/>
      <c r="D814" s="922" t="e">
        <v>#N/A</v>
      </c>
      <c r="E814" s="928" t="e">
        <v>#N/A</v>
      </c>
      <c r="F814" s="49">
        <v>42</v>
      </c>
      <c r="G814" s="58" t="s">
        <v>3609</v>
      </c>
      <c r="H814" s="928" t="e">
        <v>#N/A</v>
      </c>
      <c r="I814" s="922" t="e">
        <v>#N/A</v>
      </c>
      <c r="J814" s="922" t="e">
        <v>#N/A</v>
      </c>
      <c r="K814" s="1003" t="e">
        <v>#N/A</v>
      </c>
      <c r="L814" s="928"/>
      <c r="M814" s="922"/>
      <c r="N814" s="1003"/>
      <c r="O814" s="928"/>
      <c r="P814" s="928"/>
      <c r="Q814" s="928"/>
      <c r="R814" s="928"/>
    </row>
    <row r="815" spans="1:18" s="8" customFormat="1" ht="12.75" customHeight="1">
      <c r="A815" s="1003" t="e">
        <v>#N/A</v>
      </c>
      <c r="B815" s="1056" t="e">
        <v>#N/A</v>
      </c>
      <c r="C815" s="1003"/>
      <c r="D815" s="922" t="e">
        <v>#N/A</v>
      </c>
      <c r="E815" s="928" t="e">
        <v>#N/A</v>
      </c>
      <c r="F815" s="49">
        <v>43</v>
      </c>
      <c r="G815" s="58" t="s">
        <v>3610</v>
      </c>
      <c r="H815" s="928" t="e">
        <v>#N/A</v>
      </c>
      <c r="I815" s="922" t="e">
        <v>#N/A</v>
      </c>
      <c r="J815" s="922" t="e">
        <v>#N/A</v>
      </c>
      <c r="K815" s="1003" t="e">
        <v>#N/A</v>
      </c>
      <c r="L815" s="928"/>
      <c r="M815" s="922"/>
      <c r="N815" s="1003"/>
      <c r="O815" s="928"/>
      <c r="P815" s="928"/>
      <c r="Q815" s="928"/>
      <c r="R815" s="928"/>
    </row>
    <row r="816" spans="1:18" s="8" customFormat="1" ht="12.75" customHeight="1">
      <c r="A816" s="1003" t="e">
        <v>#N/A</v>
      </c>
      <c r="B816" s="1056" t="e">
        <v>#N/A</v>
      </c>
      <c r="C816" s="1003"/>
      <c r="D816" s="922" t="e">
        <v>#N/A</v>
      </c>
      <c r="E816" s="928" t="e">
        <v>#N/A</v>
      </c>
      <c r="F816" s="49">
        <v>44</v>
      </c>
      <c r="G816" s="58" t="s">
        <v>3611</v>
      </c>
      <c r="H816" s="928" t="e">
        <v>#N/A</v>
      </c>
      <c r="I816" s="922" t="e">
        <v>#N/A</v>
      </c>
      <c r="J816" s="922" t="e">
        <v>#N/A</v>
      </c>
      <c r="K816" s="1003" t="e">
        <v>#N/A</v>
      </c>
      <c r="L816" s="928"/>
      <c r="M816" s="922"/>
      <c r="N816" s="1003"/>
      <c r="O816" s="928"/>
      <c r="P816" s="928"/>
      <c r="Q816" s="928"/>
      <c r="R816" s="928"/>
    </row>
    <row r="817" spans="1:18" s="8" customFormat="1" ht="21.75" customHeight="1">
      <c r="A817" s="1003" t="e">
        <v>#N/A</v>
      </c>
      <c r="B817" s="1056" t="e">
        <v>#N/A</v>
      </c>
      <c r="C817" s="1003"/>
      <c r="D817" s="922" t="e">
        <v>#N/A</v>
      </c>
      <c r="E817" s="928" t="e">
        <v>#N/A</v>
      </c>
      <c r="F817" s="49">
        <v>45</v>
      </c>
      <c r="G817" s="58" t="s">
        <v>3612</v>
      </c>
      <c r="H817" s="928" t="e">
        <v>#N/A</v>
      </c>
      <c r="I817" s="922" t="e">
        <v>#N/A</v>
      </c>
      <c r="J817" s="922" t="e">
        <v>#N/A</v>
      </c>
      <c r="K817" s="1003" t="e">
        <v>#N/A</v>
      </c>
      <c r="L817" s="928"/>
      <c r="M817" s="922"/>
      <c r="N817" s="1003"/>
      <c r="O817" s="928"/>
      <c r="P817" s="928"/>
      <c r="Q817" s="928"/>
      <c r="R817" s="928"/>
    </row>
    <row r="818" spans="1:18" s="8" customFormat="1" ht="12.75" customHeight="1">
      <c r="A818" s="1003" t="e">
        <v>#N/A</v>
      </c>
      <c r="B818" s="1056" t="e">
        <v>#N/A</v>
      </c>
      <c r="C818" s="1003"/>
      <c r="D818" s="922" t="e">
        <v>#N/A</v>
      </c>
      <c r="E818" s="928" t="e">
        <v>#N/A</v>
      </c>
      <c r="F818" s="277">
        <v>46</v>
      </c>
      <c r="G818" s="271" t="s">
        <v>3613</v>
      </c>
      <c r="H818" s="928" t="e">
        <v>#N/A</v>
      </c>
      <c r="I818" s="922" t="e">
        <v>#N/A</v>
      </c>
      <c r="J818" s="922" t="e">
        <v>#N/A</v>
      </c>
      <c r="K818" s="1003" t="e">
        <v>#N/A</v>
      </c>
      <c r="L818" s="928"/>
      <c r="M818" s="922"/>
      <c r="N818" s="1003"/>
      <c r="O818" s="928"/>
      <c r="P818" s="928"/>
      <c r="Q818" s="928"/>
      <c r="R818" s="928"/>
    </row>
    <row r="819" spans="1:18" s="8" customFormat="1" ht="12.75" customHeight="1">
      <c r="A819" s="1003"/>
      <c r="B819" s="1056"/>
      <c r="C819" s="1003"/>
      <c r="D819" s="922"/>
      <c r="E819" s="928"/>
      <c r="F819" s="277">
        <v>47</v>
      </c>
      <c r="G819" s="271" t="s">
        <v>3614</v>
      </c>
      <c r="H819" s="928"/>
      <c r="I819" s="922"/>
      <c r="J819" s="922"/>
      <c r="K819" s="1003"/>
      <c r="L819" s="928"/>
      <c r="M819" s="922"/>
      <c r="N819" s="1003"/>
      <c r="O819" s="928"/>
      <c r="P819" s="928"/>
      <c r="Q819" s="928"/>
      <c r="R819" s="928"/>
    </row>
    <row r="820" spans="1:18" s="8" customFormat="1" ht="12.75" customHeight="1">
      <c r="A820" s="1003"/>
      <c r="B820" s="1056"/>
      <c r="C820" s="1003"/>
      <c r="D820" s="922"/>
      <c r="E820" s="928"/>
      <c r="F820" s="277">
        <v>48</v>
      </c>
      <c r="G820" s="271" t="s">
        <v>3615</v>
      </c>
      <c r="H820" s="928"/>
      <c r="I820" s="922"/>
      <c r="J820" s="922"/>
      <c r="K820" s="1003"/>
      <c r="L820" s="928"/>
      <c r="M820" s="922"/>
      <c r="N820" s="1003"/>
      <c r="O820" s="928"/>
      <c r="P820" s="928"/>
      <c r="Q820" s="928"/>
      <c r="R820" s="928"/>
    </row>
    <row r="821" spans="1:18" s="8" customFormat="1" ht="12.75" customHeight="1">
      <c r="A821" s="1003"/>
      <c r="B821" s="1056"/>
      <c r="C821" s="1003"/>
      <c r="D821" s="922"/>
      <c r="E821" s="928"/>
      <c r="F821" s="277">
        <v>49</v>
      </c>
      <c r="G821" s="271" t="s">
        <v>3616</v>
      </c>
      <c r="H821" s="928"/>
      <c r="I821" s="922"/>
      <c r="J821" s="922"/>
      <c r="K821" s="1003"/>
      <c r="L821" s="928"/>
      <c r="M821" s="922"/>
      <c r="N821" s="1003"/>
      <c r="O821" s="928"/>
      <c r="P821" s="928"/>
      <c r="Q821" s="928"/>
      <c r="R821" s="928"/>
    </row>
    <row r="822" spans="1:18" s="8" customFormat="1" ht="12.75" customHeight="1">
      <c r="A822" s="1003"/>
      <c r="B822" s="1056"/>
      <c r="C822" s="1003"/>
      <c r="D822" s="922"/>
      <c r="E822" s="928"/>
      <c r="F822" s="277">
        <v>50</v>
      </c>
      <c r="G822" s="331" t="s">
        <v>3617</v>
      </c>
      <c r="H822" s="928"/>
      <c r="I822" s="922"/>
      <c r="J822" s="922"/>
      <c r="K822" s="1003"/>
      <c r="L822" s="928"/>
      <c r="M822" s="922"/>
      <c r="N822" s="1003"/>
      <c r="O822" s="928"/>
      <c r="P822" s="928"/>
      <c r="Q822" s="928"/>
      <c r="R822" s="928"/>
    </row>
    <row r="823" spans="1:18" s="8" customFormat="1" ht="11.85" customHeight="1">
      <c r="A823" s="1003" t="e">
        <v>#N/A</v>
      </c>
      <c r="B823" s="1056" t="e">
        <v>#N/A</v>
      </c>
      <c r="C823" s="1003"/>
      <c r="D823" s="922" t="e">
        <v>#N/A</v>
      </c>
      <c r="E823" s="928" t="e">
        <v>#N/A</v>
      </c>
      <c r="F823" s="277">
        <v>51</v>
      </c>
      <c r="G823" s="331" t="s">
        <v>3618</v>
      </c>
      <c r="H823" s="928" t="e">
        <v>#N/A</v>
      </c>
      <c r="I823" s="922" t="e">
        <v>#N/A</v>
      </c>
      <c r="J823" s="922" t="e">
        <v>#N/A</v>
      </c>
      <c r="K823" s="1003" t="e">
        <v>#N/A</v>
      </c>
      <c r="L823" s="928"/>
      <c r="M823" s="922"/>
      <c r="N823" s="1003"/>
      <c r="O823" s="928"/>
      <c r="P823" s="928"/>
      <c r="Q823" s="928"/>
      <c r="R823" s="928"/>
    </row>
    <row r="824" spans="1:18" s="8" customFormat="1" ht="11.85" customHeight="1">
      <c r="A824" s="1003"/>
      <c r="B824" s="1056"/>
      <c r="C824" s="1003"/>
      <c r="D824" s="922"/>
      <c r="E824" s="928"/>
      <c r="F824" s="277">
        <v>52</v>
      </c>
      <c r="G824" s="331" t="s">
        <v>3619</v>
      </c>
      <c r="H824" s="928"/>
      <c r="I824" s="922"/>
      <c r="J824" s="922"/>
      <c r="K824" s="1003"/>
      <c r="L824" s="928"/>
      <c r="M824" s="922"/>
      <c r="N824" s="1003"/>
      <c r="O824" s="928"/>
      <c r="P824" s="928"/>
      <c r="Q824" s="928"/>
      <c r="R824" s="928"/>
    </row>
    <row r="825" spans="1:18" s="8" customFormat="1" ht="11.85" customHeight="1">
      <c r="A825" s="1003"/>
      <c r="B825" s="1056"/>
      <c r="C825" s="1003"/>
      <c r="D825" s="922"/>
      <c r="E825" s="928"/>
      <c r="F825" s="277">
        <v>53</v>
      </c>
      <c r="G825" s="331" t="s">
        <v>3620</v>
      </c>
      <c r="H825" s="928"/>
      <c r="I825" s="922"/>
      <c r="J825" s="922"/>
      <c r="K825" s="1003"/>
      <c r="L825" s="928"/>
      <c r="M825" s="922"/>
      <c r="N825" s="1003"/>
      <c r="O825" s="928"/>
      <c r="P825" s="928"/>
      <c r="Q825" s="928"/>
      <c r="R825" s="928"/>
    </row>
    <row r="826" spans="1:18" s="8" customFormat="1" ht="21.75" customHeight="1">
      <c r="A826" s="1003"/>
      <c r="B826" s="1056"/>
      <c r="C826" s="1003"/>
      <c r="D826" s="922"/>
      <c r="E826" s="928"/>
      <c r="F826" s="277">
        <v>54</v>
      </c>
      <c r="G826" s="331" t="s">
        <v>3621</v>
      </c>
      <c r="H826" s="928"/>
      <c r="I826" s="922"/>
      <c r="J826" s="922"/>
      <c r="K826" s="1003"/>
      <c r="L826" s="928"/>
      <c r="M826" s="922"/>
      <c r="N826" s="1003"/>
      <c r="O826" s="928"/>
      <c r="P826" s="928"/>
      <c r="Q826" s="928"/>
      <c r="R826" s="928"/>
    </row>
    <row r="827" spans="1:18" s="8" customFormat="1" ht="14.85" customHeight="1">
      <c r="A827" s="1003"/>
      <c r="B827" s="1056"/>
      <c r="C827" s="1003"/>
      <c r="D827" s="922"/>
      <c r="E827" s="928"/>
      <c r="F827" s="277">
        <v>55</v>
      </c>
      <c r="G827" s="331" t="s">
        <v>3622</v>
      </c>
      <c r="H827" s="928"/>
      <c r="I827" s="922"/>
      <c r="J827" s="922"/>
      <c r="K827" s="1003"/>
      <c r="L827" s="928"/>
      <c r="M827" s="922"/>
      <c r="N827" s="1003"/>
      <c r="O827" s="928"/>
      <c r="P827" s="928"/>
      <c r="Q827" s="928"/>
      <c r="R827" s="928"/>
    </row>
    <row r="828" spans="1:18" s="8" customFormat="1" ht="13.35" customHeight="1">
      <c r="A828" s="1003"/>
      <c r="B828" s="1056"/>
      <c r="C828" s="1003"/>
      <c r="D828" s="922"/>
      <c r="E828" s="928"/>
      <c r="F828" s="108">
        <v>56</v>
      </c>
      <c r="G828" s="478" t="s">
        <v>3623</v>
      </c>
      <c r="H828" s="928"/>
      <c r="I828" s="922"/>
      <c r="J828" s="922"/>
      <c r="K828" s="1003"/>
      <c r="L828" s="928"/>
      <c r="M828" s="922"/>
      <c r="N828" s="1003"/>
      <c r="O828" s="928"/>
      <c r="P828" s="928"/>
      <c r="Q828" s="928"/>
      <c r="R828" s="928"/>
    </row>
    <row r="829" spans="1:18" s="8" customFormat="1" ht="21.6" customHeight="1">
      <c r="A829" s="1003"/>
      <c r="B829" s="1056"/>
      <c r="C829" s="1003"/>
      <c r="D829" s="922"/>
      <c r="E829" s="928"/>
      <c r="F829" s="19">
        <v>57</v>
      </c>
      <c r="G829" s="18" t="s">
        <v>3624</v>
      </c>
      <c r="H829" s="928"/>
      <c r="I829" s="922"/>
      <c r="J829" s="922"/>
      <c r="K829" s="1003"/>
      <c r="L829" s="928"/>
      <c r="M829" s="922"/>
      <c r="N829" s="1003"/>
      <c r="O829" s="928"/>
      <c r="P829" s="928"/>
      <c r="Q829" s="928"/>
      <c r="R829" s="928"/>
    </row>
    <row r="830" spans="1:18" s="8" customFormat="1" ht="22.35" customHeight="1">
      <c r="A830" s="1003"/>
      <c r="B830" s="1056"/>
      <c r="C830" s="1003"/>
      <c r="D830" s="922"/>
      <c r="E830" s="928"/>
      <c r="F830" s="108">
        <v>58</v>
      </c>
      <c r="G830" s="58" t="s">
        <v>3625</v>
      </c>
      <c r="H830" s="928"/>
      <c r="I830" s="922"/>
      <c r="J830" s="922"/>
      <c r="K830" s="1003"/>
      <c r="L830" s="928"/>
      <c r="M830" s="922"/>
      <c r="N830" s="1003"/>
      <c r="O830" s="928"/>
      <c r="P830" s="928"/>
      <c r="Q830" s="928"/>
      <c r="R830" s="928"/>
    </row>
    <row r="831" spans="1:18" s="8" customFormat="1" ht="215.85" customHeight="1">
      <c r="A831" s="196" t="s">
        <v>3626</v>
      </c>
      <c r="B831" s="65" t="s">
        <v>3627</v>
      </c>
      <c r="C831" s="65" t="s">
        <v>3628</v>
      </c>
      <c r="D831" s="9" t="s">
        <v>3629</v>
      </c>
      <c r="E831" s="29" t="s">
        <v>2154</v>
      </c>
      <c r="F831" s="39"/>
      <c r="G831" s="9"/>
      <c r="H831" s="39" t="s">
        <v>25</v>
      </c>
      <c r="I831" s="39" t="s">
        <v>2138</v>
      </c>
      <c r="J831" s="39" t="s">
        <v>25</v>
      </c>
      <c r="K831" s="64" t="s">
        <v>3630</v>
      </c>
      <c r="L831" s="39" t="s">
        <v>195</v>
      </c>
      <c r="M831" s="64" t="s">
        <v>5960</v>
      </c>
      <c r="N831" s="78"/>
      <c r="O831" s="108" t="s">
        <v>2140</v>
      </c>
      <c r="P831" s="108" t="s">
        <v>2140</v>
      </c>
      <c r="Q831" s="108" t="s">
        <v>2140</v>
      </c>
      <c r="R831" s="108" t="s">
        <v>32</v>
      </c>
    </row>
    <row r="832" spans="1:18" ht="263.85000000000002" customHeight="1">
      <c r="A832" s="197" t="s">
        <v>3631</v>
      </c>
      <c r="B832" s="200" t="s">
        <v>3632</v>
      </c>
      <c r="C832" s="200" t="s">
        <v>3633</v>
      </c>
      <c r="D832" s="74" t="s">
        <v>3634</v>
      </c>
      <c r="E832" s="75" t="s">
        <v>2154</v>
      </c>
      <c r="F832" s="49"/>
      <c r="G832" s="58"/>
      <c r="H832" s="62" t="s">
        <v>25</v>
      </c>
      <c r="I832" s="62" t="s">
        <v>2138</v>
      </c>
      <c r="J832" s="62" t="s">
        <v>25</v>
      </c>
      <c r="K832" s="178" t="s">
        <v>3635</v>
      </c>
      <c r="L832" s="39" t="s">
        <v>195</v>
      </c>
      <c r="M832" s="64" t="s">
        <v>5961</v>
      </c>
      <c r="N832" s="78"/>
      <c r="O832" s="108" t="s">
        <v>2140</v>
      </c>
      <c r="P832" s="108" t="s">
        <v>2140</v>
      </c>
      <c r="Q832" s="108" t="s">
        <v>2140</v>
      </c>
      <c r="R832" s="108" t="s">
        <v>32</v>
      </c>
    </row>
    <row r="833" spans="1:18" ht="21.75" customHeight="1">
      <c r="A833" s="999" t="s">
        <v>3636</v>
      </c>
      <c r="B833" s="1059" t="s">
        <v>3637</v>
      </c>
      <c r="C833" s="1059" t="s">
        <v>3638</v>
      </c>
      <c r="D833" s="1066" t="s">
        <v>3639</v>
      </c>
      <c r="E833" s="1067" t="s">
        <v>1213</v>
      </c>
      <c r="F833" s="49" t="s">
        <v>2339</v>
      </c>
      <c r="G833" s="58" t="s">
        <v>3640</v>
      </c>
      <c r="H833" s="1053" t="s">
        <v>25</v>
      </c>
      <c r="I833" s="1053" t="s">
        <v>2138</v>
      </c>
      <c r="J833" s="1053" t="s">
        <v>2148</v>
      </c>
      <c r="K833" s="1051" t="s">
        <v>3641</v>
      </c>
      <c r="L833" s="927" t="s">
        <v>195</v>
      </c>
      <c r="M833" s="921" t="s">
        <v>5962</v>
      </c>
      <c r="N833" s="937"/>
      <c r="O833" s="938" t="s">
        <v>2140</v>
      </c>
      <c r="P833" s="938" t="s">
        <v>2140</v>
      </c>
      <c r="Q833" s="938" t="s">
        <v>2140</v>
      </c>
      <c r="R833" s="938" t="s">
        <v>32</v>
      </c>
    </row>
    <row r="834" spans="1:18" ht="12.75" customHeight="1">
      <c r="A834" s="1000" t="e">
        <v>#N/A</v>
      </c>
      <c r="B834" s="1060" t="e">
        <v>#N/A</v>
      </c>
      <c r="C834" s="1060"/>
      <c r="D834" s="1066" t="e">
        <v>#N/A</v>
      </c>
      <c r="E834" s="1067" t="e">
        <v>#N/A</v>
      </c>
      <c r="F834" s="49" t="s">
        <v>2342</v>
      </c>
      <c r="G834" s="58" t="s">
        <v>3642</v>
      </c>
      <c r="H834" s="1054" t="e">
        <v>#N/A</v>
      </c>
      <c r="I834" s="1054" t="e">
        <v>#N/A</v>
      </c>
      <c r="J834" s="1054" t="e">
        <v>#N/A</v>
      </c>
      <c r="K834" s="1052" t="e">
        <v>#N/A</v>
      </c>
      <c r="L834" s="928"/>
      <c r="M834" s="922"/>
      <c r="N834" s="937"/>
      <c r="O834" s="938"/>
      <c r="P834" s="938"/>
      <c r="Q834" s="938"/>
      <c r="R834" s="938"/>
    </row>
    <row r="835" spans="1:18" ht="12.75" customHeight="1">
      <c r="A835" s="1000" t="e">
        <v>#N/A</v>
      </c>
      <c r="B835" s="1060" t="e">
        <v>#N/A</v>
      </c>
      <c r="C835" s="1060"/>
      <c r="D835" s="1066" t="e">
        <v>#N/A</v>
      </c>
      <c r="E835" s="1067" t="e">
        <v>#N/A</v>
      </c>
      <c r="F835" s="49" t="s">
        <v>2344</v>
      </c>
      <c r="G835" s="58" t="s">
        <v>3643</v>
      </c>
      <c r="H835" s="1054" t="e">
        <v>#N/A</v>
      </c>
      <c r="I835" s="1054" t="e">
        <v>#N/A</v>
      </c>
      <c r="J835" s="1054" t="e">
        <v>#N/A</v>
      </c>
      <c r="K835" s="1052" t="e">
        <v>#N/A</v>
      </c>
      <c r="L835" s="928"/>
      <c r="M835" s="922"/>
      <c r="N835" s="937"/>
      <c r="O835" s="938"/>
      <c r="P835" s="938"/>
      <c r="Q835" s="938"/>
      <c r="R835" s="938"/>
    </row>
    <row r="836" spans="1:18" ht="12.75" customHeight="1">
      <c r="A836" s="1000" t="e">
        <v>#N/A</v>
      </c>
      <c r="B836" s="1060" t="e">
        <v>#N/A</v>
      </c>
      <c r="C836" s="1060"/>
      <c r="D836" s="1066" t="e">
        <v>#N/A</v>
      </c>
      <c r="E836" s="1067" t="e">
        <v>#N/A</v>
      </c>
      <c r="F836" s="49" t="s">
        <v>2346</v>
      </c>
      <c r="G836" s="58" t="s">
        <v>3644</v>
      </c>
      <c r="H836" s="1054" t="e">
        <v>#N/A</v>
      </c>
      <c r="I836" s="1054" t="e">
        <v>#N/A</v>
      </c>
      <c r="J836" s="1054" t="e">
        <v>#N/A</v>
      </c>
      <c r="K836" s="1052" t="e">
        <v>#N/A</v>
      </c>
      <c r="L836" s="928"/>
      <c r="M836" s="922"/>
      <c r="N836" s="937"/>
      <c r="O836" s="938"/>
      <c r="P836" s="938"/>
      <c r="Q836" s="938"/>
      <c r="R836" s="938"/>
    </row>
    <row r="837" spans="1:18" ht="12.75" customHeight="1">
      <c r="A837" s="1000" t="e">
        <v>#N/A</v>
      </c>
      <c r="B837" s="1060" t="e">
        <v>#N/A</v>
      </c>
      <c r="C837" s="1060"/>
      <c r="D837" s="1066" t="e">
        <v>#N/A</v>
      </c>
      <c r="E837" s="1067" t="e">
        <v>#N/A</v>
      </c>
      <c r="F837" s="49" t="s">
        <v>2348</v>
      </c>
      <c r="G837" s="58" t="s">
        <v>3645</v>
      </c>
      <c r="H837" s="1054" t="e">
        <v>#N/A</v>
      </c>
      <c r="I837" s="1054" t="e">
        <v>#N/A</v>
      </c>
      <c r="J837" s="1054" t="e">
        <v>#N/A</v>
      </c>
      <c r="K837" s="1052" t="e">
        <v>#N/A</v>
      </c>
      <c r="L837" s="928"/>
      <c r="M837" s="922"/>
      <c r="N837" s="937"/>
      <c r="O837" s="938"/>
      <c r="P837" s="938"/>
      <c r="Q837" s="938"/>
      <c r="R837" s="938"/>
    </row>
    <row r="838" spans="1:18" ht="12.75" customHeight="1">
      <c r="A838" s="1000" t="e">
        <v>#N/A</v>
      </c>
      <c r="B838" s="1060" t="e">
        <v>#N/A</v>
      </c>
      <c r="C838" s="1060"/>
      <c r="D838" s="1066" t="e">
        <v>#N/A</v>
      </c>
      <c r="E838" s="1067" t="e">
        <v>#N/A</v>
      </c>
      <c r="F838" s="49" t="s">
        <v>2350</v>
      </c>
      <c r="G838" s="58" t="s">
        <v>3646</v>
      </c>
      <c r="H838" s="1054" t="e">
        <v>#N/A</v>
      </c>
      <c r="I838" s="1054" t="e">
        <v>#N/A</v>
      </c>
      <c r="J838" s="1054" t="e">
        <v>#N/A</v>
      </c>
      <c r="K838" s="1052" t="e">
        <v>#N/A</v>
      </c>
      <c r="L838" s="928"/>
      <c r="M838" s="922"/>
      <c r="N838" s="937"/>
      <c r="O838" s="938"/>
      <c r="P838" s="938"/>
      <c r="Q838" s="938"/>
      <c r="R838" s="938"/>
    </row>
    <row r="839" spans="1:18" ht="12.75" customHeight="1">
      <c r="A839" s="1000" t="e">
        <v>#N/A</v>
      </c>
      <c r="B839" s="1060" t="e">
        <v>#N/A</v>
      </c>
      <c r="C839" s="1060"/>
      <c r="D839" s="1066" t="e">
        <v>#N/A</v>
      </c>
      <c r="E839" s="1067" t="e">
        <v>#N/A</v>
      </c>
      <c r="F839" s="49" t="s">
        <v>2352</v>
      </c>
      <c r="G839" s="58" t="s">
        <v>3647</v>
      </c>
      <c r="H839" s="1054" t="e">
        <v>#N/A</v>
      </c>
      <c r="I839" s="1054" t="e">
        <v>#N/A</v>
      </c>
      <c r="J839" s="1054" t="e">
        <v>#N/A</v>
      </c>
      <c r="K839" s="1052" t="e">
        <v>#N/A</v>
      </c>
      <c r="L839" s="928"/>
      <c r="M839" s="922"/>
      <c r="N839" s="937"/>
      <c r="O839" s="938"/>
      <c r="P839" s="938"/>
      <c r="Q839" s="938"/>
      <c r="R839" s="938"/>
    </row>
    <row r="840" spans="1:18" ht="24" customHeight="1">
      <c r="A840" s="1000" t="e">
        <v>#N/A</v>
      </c>
      <c r="B840" s="1060" t="e">
        <v>#N/A</v>
      </c>
      <c r="C840" s="1060"/>
      <c r="D840" s="1066" t="e">
        <v>#N/A</v>
      </c>
      <c r="E840" s="1067" t="e">
        <v>#N/A</v>
      </c>
      <c r="F840" s="49" t="s">
        <v>2354</v>
      </c>
      <c r="G840" s="58" t="s">
        <v>3648</v>
      </c>
      <c r="H840" s="1054" t="e">
        <v>#N/A</v>
      </c>
      <c r="I840" s="1054" t="e">
        <v>#N/A</v>
      </c>
      <c r="J840" s="1054" t="e">
        <v>#N/A</v>
      </c>
      <c r="K840" s="1052" t="e">
        <v>#N/A</v>
      </c>
      <c r="L840" s="928"/>
      <c r="M840" s="922"/>
      <c r="N840" s="937"/>
      <c r="O840" s="938"/>
      <c r="P840" s="938"/>
      <c r="Q840" s="938"/>
      <c r="R840" s="938"/>
    </row>
    <row r="841" spans="1:18" ht="17.850000000000001" customHeight="1">
      <c r="A841" s="1000" t="e">
        <v>#N/A</v>
      </c>
      <c r="B841" s="1060" t="e">
        <v>#N/A</v>
      </c>
      <c r="C841" s="1061"/>
      <c r="D841" s="1066" t="e">
        <v>#N/A</v>
      </c>
      <c r="E841" s="1067" t="e">
        <v>#N/A</v>
      </c>
      <c r="F841" s="49" t="s">
        <v>3144</v>
      </c>
      <c r="G841" s="58" t="s">
        <v>3649</v>
      </c>
      <c r="H841" s="1054" t="e">
        <v>#N/A</v>
      </c>
      <c r="I841" s="1054" t="e">
        <v>#N/A</v>
      </c>
      <c r="J841" s="1054" t="e">
        <v>#N/A</v>
      </c>
      <c r="K841" s="1052" t="e">
        <v>#N/A</v>
      </c>
      <c r="L841" s="929"/>
      <c r="M841" s="923"/>
      <c r="N841" s="937"/>
      <c r="O841" s="938"/>
      <c r="P841" s="938"/>
      <c r="Q841" s="938"/>
      <c r="R841" s="938"/>
    </row>
    <row r="842" spans="1:18" ht="47.1" customHeight="1">
      <c r="A842" s="1073" t="s">
        <v>3650</v>
      </c>
      <c r="B842" s="1059" t="s">
        <v>3651</v>
      </c>
      <c r="C842" s="1059" t="s">
        <v>3652</v>
      </c>
      <c r="D842" s="1051" t="s">
        <v>3653</v>
      </c>
      <c r="E842" s="1053" t="s">
        <v>1213</v>
      </c>
      <c r="F842" s="44" t="s">
        <v>2339</v>
      </c>
      <c r="G842" s="58" t="s">
        <v>3654</v>
      </c>
      <c r="H842" s="1053" t="s">
        <v>25</v>
      </c>
      <c r="I842" s="1053" t="s">
        <v>2138</v>
      </c>
      <c r="J842" s="1053" t="s">
        <v>2148</v>
      </c>
      <c r="K842" s="1051" t="s">
        <v>3655</v>
      </c>
      <c r="L842" s="927" t="s">
        <v>195</v>
      </c>
      <c r="M842" s="921" t="s">
        <v>5963</v>
      </c>
      <c r="N842" s="937"/>
      <c r="O842" s="938" t="s">
        <v>2140</v>
      </c>
      <c r="P842" s="938" t="s">
        <v>2140</v>
      </c>
      <c r="Q842" s="938" t="s">
        <v>2140</v>
      </c>
      <c r="R842" s="938" t="s">
        <v>32</v>
      </c>
    </row>
    <row r="843" spans="1:18" ht="47.1" customHeight="1">
      <c r="A843" s="1074"/>
      <c r="B843" s="1060"/>
      <c r="C843" s="1060"/>
      <c r="D843" s="1052"/>
      <c r="E843" s="1054"/>
      <c r="F843" s="44" t="s">
        <v>2342</v>
      </c>
      <c r="G843" s="58" t="s">
        <v>3656</v>
      </c>
      <c r="H843" s="1054"/>
      <c r="I843" s="1054"/>
      <c r="J843" s="1054"/>
      <c r="K843" s="1052"/>
      <c r="L843" s="928"/>
      <c r="M843" s="922"/>
      <c r="N843" s="937"/>
      <c r="O843" s="938"/>
      <c r="P843" s="938"/>
      <c r="Q843" s="938"/>
      <c r="R843" s="938"/>
    </row>
    <row r="844" spans="1:18" ht="47.1" customHeight="1">
      <c r="A844" s="1075"/>
      <c r="B844" s="1061"/>
      <c r="C844" s="1061"/>
      <c r="D844" s="1071"/>
      <c r="E844" s="1072"/>
      <c r="F844" s="46" t="s">
        <v>2344</v>
      </c>
      <c r="G844" s="9" t="s">
        <v>3657</v>
      </c>
      <c r="H844" s="1072"/>
      <c r="I844" s="1072"/>
      <c r="J844" s="1072"/>
      <c r="K844" s="1071"/>
      <c r="L844" s="929"/>
      <c r="M844" s="923"/>
      <c r="N844" s="937"/>
      <c r="O844" s="938"/>
      <c r="P844" s="938"/>
      <c r="Q844" s="938"/>
      <c r="R844" s="938"/>
    </row>
    <row r="845" spans="1:18" s="8" customFormat="1" ht="47.1" customHeight="1">
      <c r="A845" s="191" t="s">
        <v>3658</v>
      </c>
      <c r="B845" s="191" t="s">
        <v>2174</v>
      </c>
      <c r="C845" s="318" t="s">
        <v>2175</v>
      </c>
      <c r="D845" s="124" t="s">
        <v>2176</v>
      </c>
      <c r="E845" s="125" t="s">
        <v>2177</v>
      </c>
      <c r="F845" s="33"/>
      <c r="G845" s="34"/>
      <c r="H845" s="34"/>
      <c r="I845" s="34"/>
      <c r="J845" s="34"/>
      <c r="K845" s="34"/>
      <c r="L845" s="130" t="s">
        <v>1027</v>
      </c>
      <c r="M845" s="135"/>
      <c r="N845" s="124" t="s">
        <v>2178</v>
      </c>
      <c r="O845" s="126" t="s">
        <v>2179</v>
      </c>
      <c r="P845" s="126" t="s">
        <v>2179</v>
      </c>
      <c r="Q845" s="126" t="s">
        <v>2140</v>
      </c>
      <c r="R845" s="123" t="s">
        <v>2180</v>
      </c>
    </row>
    <row r="846" spans="1:18" s="8" customFormat="1" ht="72.599999999999994" customHeight="1">
      <c r="A846" s="192" t="s">
        <v>863</v>
      </c>
      <c r="B846" s="194" t="s">
        <v>822</v>
      </c>
      <c r="C846" s="194" t="s">
        <v>2580</v>
      </c>
      <c r="D846" s="174" t="s">
        <v>2581</v>
      </c>
      <c r="E846" s="252" t="s">
        <v>824</v>
      </c>
      <c r="F846" s="33"/>
      <c r="G846" s="34"/>
      <c r="H846" s="34"/>
      <c r="I846" s="34"/>
      <c r="J846" s="34"/>
      <c r="K846" s="34"/>
      <c r="L846" s="32" t="s">
        <v>1027</v>
      </c>
      <c r="M846" s="34"/>
      <c r="N846" s="174" t="s">
        <v>2582</v>
      </c>
      <c r="O846" s="136" t="s">
        <v>2179</v>
      </c>
      <c r="P846" s="136" t="s">
        <v>2140</v>
      </c>
      <c r="Q846" s="137" t="s">
        <v>2140</v>
      </c>
      <c r="R846" s="252" t="s">
        <v>42</v>
      </c>
    </row>
    <row r="847" spans="1:18" s="8" customFormat="1" ht="60" customHeight="1">
      <c r="A847" s="192" t="s">
        <v>864</v>
      </c>
      <c r="B847" s="194" t="s">
        <v>865</v>
      </c>
      <c r="C847" s="194" t="s">
        <v>3659</v>
      </c>
      <c r="D847" s="124" t="s">
        <v>2183</v>
      </c>
      <c r="E847" s="125" t="s">
        <v>829</v>
      </c>
      <c r="F847" s="33"/>
      <c r="G847" s="34"/>
      <c r="H847" s="34"/>
      <c r="I847" s="34"/>
      <c r="J847" s="34"/>
      <c r="K847" s="34"/>
      <c r="L847" s="130" t="s">
        <v>1027</v>
      </c>
      <c r="M847" s="135"/>
      <c r="N847" s="124" t="s">
        <v>2184</v>
      </c>
      <c r="O847" s="126" t="s">
        <v>2179</v>
      </c>
      <c r="P847" s="126" t="s">
        <v>2140</v>
      </c>
      <c r="Q847" s="126" t="s">
        <v>2140</v>
      </c>
      <c r="R847" s="123" t="s">
        <v>42</v>
      </c>
    </row>
    <row r="848" spans="1:18" s="8" customFormat="1" ht="48" customHeight="1">
      <c r="A848" s="192" t="s">
        <v>3660</v>
      </c>
      <c r="B848" s="194" t="s">
        <v>2143</v>
      </c>
      <c r="C848" s="194" t="s">
        <v>2144</v>
      </c>
      <c r="D848" s="128" t="s">
        <v>2585</v>
      </c>
      <c r="E848" s="32" t="s">
        <v>2586</v>
      </c>
      <c r="F848" s="33"/>
      <c r="G848" s="34"/>
      <c r="H848" s="34"/>
      <c r="I848" s="34"/>
      <c r="J848" s="34"/>
      <c r="K848" s="34"/>
      <c r="L848" s="32" t="s">
        <v>1027</v>
      </c>
      <c r="M848" s="34"/>
      <c r="N848" s="128" t="s">
        <v>2587</v>
      </c>
      <c r="O848" s="136" t="s">
        <v>2179</v>
      </c>
      <c r="P848" s="136" t="s">
        <v>2140</v>
      </c>
      <c r="Q848" s="136" t="s">
        <v>2140</v>
      </c>
      <c r="R848" s="123" t="s">
        <v>2192</v>
      </c>
    </row>
    <row r="849" spans="1:18" s="8" customFormat="1" ht="39.75" customHeight="1">
      <c r="A849" s="192" t="s">
        <v>3661</v>
      </c>
      <c r="B849" s="194" t="s">
        <v>2589</v>
      </c>
      <c r="C849" s="194" t="s">
        <v>2590</v>
      </c>
      <c r="D849" s="128" t="s">
        <v>2591</v>
      </c>
      <c r="E849" s="32" t="s">
        <v>2592</v>
      </c>
      <c r="F849" s="33"/>
      <c r="G849" s="34"/>
      <c r="H849" s="34"/>
      <c r="I849" s="34"/>
      <c r="J849" s="34"/>
      <c r="K849" s="34"/>
      <c r="L849" s="32" t="s">
        <v>1027</v>
      </c>
      <c r="M849" s="32"/>
      <c r="N849" s="128" t="s">
        <v>2593</v>
      </c>
      <c r="O849" s="136" t="s">
        <v>2179</v>
      </c>
      <c r="P849" s="136" t="s">
        <v>2179</v>
      </c>
      <c r="Q849" s="136" t="s">
        <v>2140</v>
      </c>
      <c r="R849" s="136" t="s">
        <v>2180</v>
      </c>
    </row>
    <row r="850" spans="1:18" s="8" customFormat="1" ht="26.25" customHeight="1">
      <c r="A850" s="192" t="s">
        <v>862</v>
      </c>
      <c r="B850" s="194" t="s">
        <v>816</v>
      </c>
      <c r="C850" s="194" t="s">
        <v>2185</v>
      </c>
      <c r="D850" s="128" t="s">
        <v>2186</v>
      </c>
      <c r="E850" s="32" t="s">
        <v>818</v>
      </c>
      <c r="F850" s="131"/>
      <c r="G850" s="34"/>
      <c r="H850" s="34"/>
      <c r="I850" s="34"/>
      <c r="J850" s="34"/>
      <c r="K850" s="34"/>
      <c r="L850" s="32" t="s">
        <v>1027</v>
      </c>
      <c r="M850" s="34"/>
      <c r="N850" s="128" t="s">
        <v>2187</v>
      </c>
      <c r="O850" s="136" t="s">
        <v>2179</v>
      </c>
      <c r="P850" s="136" t="s">
        <v>2140</v>
      </c>
      <c r="Q850" s="137" t="s">
        <v>2140</v>
      </c>
      <c r="R850" s="123" t="s">
        <v>42</v>
      </c>
    </row>
    <row r="851" spans="1:18" s="8" customFormat="1" ht="51" customHeight="1">
      <c r="A851" s="194" t="s">
        <v>3662</v>
      </c>
      <c r="B851" s="194" t="s">
        <v>3508</v>
      </c>
      <c r="C851" s="194" t="s">
        <v>3509</v>
      </c>
      <c r="D851" s="128" t="s">
        <v>3510</v>
      </c>
      <c r="E851" s="32" t="s">
        <v>2995</v>
      </c>
      <c r="F851" s="33"/>
      <c r="G851" s="34"/>
      <c r="H851" s="34"/>
      <c r="I851" s="34"/>
      <c r="J851" s="34"/>
      <c r="K851" s="34"/>
      <c r="L851" s="32" t="s">
        <v>1027</v>
      </c>
      <c r="M851" s="34"/>
      <c r="N851" s="128" t="s">
        <v>3511</v>
      </c>
      <c r="O851" s="136" t="s">
        <v>2179</v>
      </c>
      <c r="P851" s="136" t="s">
        <v>2140</v>
      </c>
      <c r="Q851" s="137" t="s">
        <v>2140</v>
      </c>
      <c r="R851" s="123" t="s">
        <v>2192</v>
      </c>
    </row>
    <row r="852" spans="1:18" ht="57" customHeight="1">
      <c r="A852" s="201" t="s">
        <v>3663</v>
      </c>
      <c r="B852" s="201" t="s">
        <v>3664</v>
      </c>
      <c r="C852" s="194" t="s">
        <v>3665</v>
      </c>
      <c r="D852" s="143" t="s">
        <v>3666</v>
      </c>
      <c r="E852" s="144" t="s">
        <v>2995</v>
      </c>
      <c r="F852" s="33"/>
      <c r="G852" s="34"/>
      <c r="H852" s="144"/>
      <c r="I852" s="144"/>
      <c r="J852" s="144"/>
      <c r="K852" s="144"/>
      <c r="L852" s="144" t="s">
        <v>1027</v>
      </c>
      <c r="M852" s="146"/>
      <c r="N852" s="143" t="s">
        <v>3667</v>
      </c>
      <c r="O852" s="136" t="s">
        <v>2179</v>
      </c>
      <c r="P852" s="136" t="s">
        <v>2140</v>
      </c>
      <c r="Q852" s="136" t="s">
        <v>2140</v>
      </c>
      <c r="R852" s="136" t="s">
        <v>2180</v>
      </c>
    </row>
    <row r="853" spans="1:18" ht="119.25" customHeight="1">
      <c r="A853" s="194" t="s">
        <v>3668</v>
      </c>
      <c r="B853" s="194" t="s">
        <v>3669</v>
      </c>
      <c r="C853" s="194" t="s">
        <v>3670</v>
      </c>
      <c r="D853" s="128" t="s">
        <v>3671</v>
      </c>
      <c r="E853" s="32" t="s">
        <v>2649</v>
      </c>
      <c r="F853" s="33"/>
      <c r="G853" s="34"/>
      <c r="H853" s="34"/>
      <c r="I853" s="34"/>
      <c r="J853" s="34"/>
      <c r="K853" s="34"/>
      <c r="L853" s="32" t="s">
        <v>1027</v>
      </c>
      <c r="M853" s="34"/>
      <c r="N853" s="128" t="s">
        <v>3672</v>
      </c>
      <c r="O853" s="136" t="s">
        <v>2179</v>
      </c>
      <c r="P853" s="136" t="s">
        <v>2140</v>
      </c>
      <c r="Q853" s="137" t="s">
        <v>2179</v>
      </c>
      <c r="R853" s="136" t="s">
        <v>2612</v>
      </c>
    </row>
    <row r="854" spans="1:18" ht="120.75" customHeight="1">
      <c r="A854" s="194" t="s">
        <v>3673</v>
      </c>
      <c r="B854" s="194" t="s">
        <v>3674</v>
      </c>
      <c r="C854" s="194" t="s">
        <v>3675</v>
      </c>
      <c r="D854" s="128" t="s">
        <v>3676</v>
      </c>
      <c r="E854" s="32" t="s">
        <v>2649</v>
      </c>
      <c r="F854" s="32"/>
      <c r="G854" s="145"/>
      <c r="H854" s="34"/>
      <c r="I854" s="34"/>
      <c r="J854" s="34"/>
      <c r="K854" s="34"/>
      <c r="L854" s="304" t="s">
        <v>1027</v>
      </c>
      <c r="M854" s="34"/>
      <c r="N854" s="128" t="s">
        <v>3677</v>
      </c>
      <c r="O854" s="136" t="s">
        <v>2179</v>
      </c>
      <c r="P854" s="136" t="s">
        <v>2140</v>
      </c>
      <c r="Q854" s="137" t="s">
        <v>2179</v>
      </c>
      <c r="R854" s="136" t="s">
        <v>2612</v>
      </c>
    </row>
    <row r="855" spans="1:18" ht="122.25" customHeight="1">
      <c r="A855" s="194" t="s">
        <v>3678</v>
      </c>
      <c r="B855" s="192" t="s">
        <v>3669</v>
      </c>
      <c r="C855" s="192" t="s">
        <v>3679</v>
      </c>
      <c r="D855" s="128" t="s">
        <v>3680</v>
      </c>
      <c r="E855" s="32" t="s">
        <v>1644</v>
      </c>
      <c r="F855" s="128"/>
      <c r="G855" s="34"/>
      <c r="H855" s="316"/>
      <c r="I855" s="316"/>
      <c r="J855" s="316"/>
      <c r="K855" s="316"/>
      <c r="L855" s="304" t="s">
        <v>1027</v>
      </c>
      <c r="M855" s="316"/>
      <c r="N855" s="128" t="s">
        <v>3681</v>
      </c>
      <c r="O855" s="136" t="s">
        <v>2179</v>
      </c>
      <c r="P855" s="32" t="s">
        <v>2140</v>
      </c>
      <c r="Q855" s="32" t="s">
        <v>2140</v>
      </c>
      <c r="R855" s="136" t="s">
        <v>2612</v>
      </c>
    </row>
    <row r="856" spans="1:18" ht="99" customHeight="1">
      <c r="A856" s="194" t="s">
        <v>3682</v>
      </c>
      <c r="B856" s="192" t="s">
        <v>3674</v>
      </c>
      <c r="C856" s="192" t="s">
        <v>3683</v>
      </c>
      <c r="D856" s="128" t="s">
        <v>3684</v>
      </c>
      <c r="E856" s="32" t="s">
        <v>1644</v>
      </c>
      <c r="F856" s="128"/>
      <c r="G856" s="34"/>
      <c r="H856" s="316"/>
      <c r="I856" s="316"/>
      <c r="J856" s="316"/>
      <c r="K856" s="316"/>
      <c r="L856" s="304" t="s">
        <v>1027</v>
      </c>
      <c r="M856" s="316"/>
      <c r="N856" s="128" t="s">
        <v>3685</v>
      </c>
      <c r="O856" s="136" t="s">
        <v>2179</v>
      </c>
      <c r="P856" s="32" t="s">
        <v>2140</v>
      </c>
      <c r="Q856" s="32" t="s">
        <v>2140</v>
      </c>
      <c r="R856" s="136" t="s">
        <v>2612</v>
      </c>
    </row>
    <row r="857" spans="1:18" ht="20.399999999999999">
      <c r="A857" s="192" t="s">
        <v>3686</v>
      </c>
      <c r="B857" s="192" t="s">
        <v>1013</v>
      </c>
      <c r="C857" s="192" t="s">
        <v>2678</v>
      </c>
      <c r="D857" s="128" t="s">
        <v>2679</v>
      </c>
      <c r="E857" s="32" t="s">
        <v>2154</v>
      </c>
      <c r="F857" s="316"/>
      <c r="G857" s="316"/>
      <c r="H857" s="307"/>
      <c r="I857" s="307"/>
      <c r="J857" s="307"/>
      <c r="K857" s="307"/>
      <c r="L857" s="304" t="s">
        <v>1027</v>
      </c>
      <c r="M857" s="307"/>
      <c r="N857" s="128" t="s">
        <v>2680</v>
      </c>
      <c r="O857" s="136" t="s">
        <v>2179</v>
      </c>
      <c r="P857" s="136" t="s">
        <v>2179</v>
      </c>
      <c r="Q857" s="314" t="s">
        <v>2179</v>
      </c>
      <c r="R857" s="136" t="s">
        <v>2180</v>
      </c>
    </row>
    <row r="858" spans="1:18" ht="165.6" customHeight="1">
      <c r="A858" s="192" t="s">
        <v>3687</v>
      </c>
      <c r="B858" s="192" t="s">
        <v>1017</v>
      </c>
      <c r="C858" s="192" t="s">
        <v>2682</v>
      </c>
      <c r="D858" s="128" t="s">
        <v>3688</v>
      </c>
      <c r="E858" s="32" t="s">
        <v>2154</v>
      </c>
      <c r="F858" s="316"/>
      <c r="G858" s="316"/>
      <c r="H858" s="307"/>
      <c r="I858" s="307"/>
      <c r="J858" s="307"/>
      <c r="K858" s="307"/>
      <c r="L858" s="304" t="s">
        <v>1027</v>
      </c>
      <c r="M858" s="307"/>
      <c r="N858" s="128" t="s">
        <v>3689</v>
      </c>
      <c r="O858" s="136" t="s">
        <v>2179</v>
      </c>
      <c r="P858" s="136" t="s">
        <v>2179</v>
      </c>
      <c r="Q858" s="136" t="s">
        <v>2179</v>
      </c>
      <c r="R858" s="136" t="s">
        <v>2180</v>
      </c>
    </row>
    <row r="859" spans="1:18" ht="40.799999999999997">
      <c r="A859" s="192" t="s">
        <v>3690</v>
      </c>
      <c r="B859" s="312" t="s">
        <v>804</v>
      </c>
      <c r="C859" s="317" t="s">
        <v>2201</v>
      </c>
      <c r="D859" s="128" t="s">
        <v>2202</v>
      </c>
      <c r="E859" s="304" t="s">
        <v>806</v>
      </c>
      <c r="F859" s="307"/>
      <c r="G859" s="307"/>
      <c r="H859" s="304"/>
      <c r="I859" s="304"/>
      <c r="J859" s="304"/>
      <c r="K859" s="304"/>
      <c r="L859" s="304" t="s">
        <v>1027</v>
      </c>
      <c r="M859" s="304"/>
      <c r="N859" s="128" t="s">
        <v>2203</v>
      </c>
      <c r="O859" s="136" t="s">
        <v>2179</v>
      </c>
      <c r="P859" s="136" t="s">
        <v>2179</v>
      </c>
      <c r="Q859" s="136" t="s">
        <v>2140</v>
      </c>
      <c r="R859" s="136" t="s">
        <v>2141</v>
      </c>
    </row>
    <row r="860" spans="1:18" ht="10.35" customHeight="1">
      <c r="A860" s="1007" t="s">
        <v>3691</v>
      </c>
      <c r="B860" s="1007" t="s">
        <v>3692</v>
      </c>
      <c r="C860" s="1007" t="s">
        <v>3693</v>
      </c>
      <c r="D860" s="955" t="s">
        <v>2689</v>
      </c>
      <c r="E860" s="949" t="s">
        <v>2690</v>
      </c>
      <c r="F860" s="128" t="s">
        <v>2691</v>
      </c>
      <c r="G860" s="128" t="s">
        <v>2692</v>
      </c>
      <c r="H860" s="1019"/>
      <c r="I860" s="1019"/>
      <c r="J860" s="1019"/>
      <c r="K860" s="1019"/>
      <c r="L860" s="973" t="s">
        <v>1027</v>
      </c>
      <c r="M860" s="1019"/>
      <c r="N860" s="955" t="s">
        <v>3694</v>
      </c>
      <c r="O860" s="973" t="s">
        <v>2179</v>
      </c>
      <c r="P860" s="973" t="s">
        <v>2140</v>
      </c>
      <c r="Q860" s="973" t="s">
        <v>2140</v>
      </c>
      <c r="R860" s="973" t="s">
        <v>2666</v>
      </c>
    </row>
    <row r="861" spans="1:18" ht="10.35" customHeight="1">
      <c r="A861" s="1008"/>
      <c r="B861" s="1008"/>
      <c r="C861" s="1008"/>
      <c r="D861" s="956"/>
      <c r="E861" s="950"/>
      <c r="F861" s="128" t="s">
        <v>2694</v>
      </c>
      <c r="G861" s="128" t="s">
        <v>2695</v>
      </c>
      <c r="H861" s="1020"/>
      <c r="I861" s="1020"/>
      <c r="J861" s="1020"/>
      <c r="K861" s="1020"/>
      <c r="L861" s="1023"/>
      <c r="M861" s="1020"/>
      <c r="N861" s="956"/>
      <c r="O861" s="1023"/>
      <c r="P861" s="1023"/>
      <c r="Q861" s="1023"/>
      <c r="R861" s="1023"/>
    </row>
    <row r="862" spans="1:18" ht="45" customHeight="1">
      <c r="A862" s="1009"/>
      <c r="B862" s="1009"/>
      <c r="C862" s="1009"/>
      <c r="D862" s="957"/>
      <c r="E862" s="951"/>
      <c r="F862" s="128" t="s">
        <v>2696</v>
      </c>
      <c r="G862" s="128" t="s">
        <v>2697</v>
      </c>
      <c r="H862" s="1068"/>
      <c r="I862" s="1068"/>
      <c r="J862" s="1068"/>
      <c r="K862" s="1068"/>
      <c r="L862" s="974"/>
      <c r="M862" s="1068"/>
      <c r="N862" s="957"/>
      <c r="O862" s="974"/>
      <c r="P862" s="974"/>
      <c r="Q862" s="974"/>
      <c r="R862" s="974"/>
    </row>
    <row r="863" spans="1:18" ht="10.35" customHeight="1">
      <c r="A863" s="1007" t="s">
        <v>3695</v>
      </c>
      <c r="B863" s="1007" t="s">
        <v>3696</v>
      </c>
      <c r="C863" s="1007" t="s">
        <v>3697</v>
      </c>
      <c r="D863" s="955" t="s">
        <v>2689</v>
      </c>
      <c r="E863" s="949" t="s">
        <v>2690</v>
      </c>
      <c r="F863" s="128" t="s">
        <v>2691</v>
      </c>
      <c r="G863" s="128" t="s">
        <v>2692</v>
      </c>
      <c r="H863" s="1019"/>
      <c r="I863" s="1019"/>
      <c r="J863" s="1019"/>
      <c r="K863" s="1019"/>
      <c r="L863" s="973" t="s">
        <v>1027</v>
      </c>
      <c r="M863" s="1021"/>
      <c r="N863" s="955" t="s">
        <v>3698</v>
      </c>
      <c r="O863" s="973" t="s">
        <v>2179</v>
      </c>
      <c r="P863" s="973" t="s">
        <v>2140</v>
      </c>
      <c r="Q863" s="973" t="s">
        <v>2140</v>
      </c>
      <c r="R863" s="973" t="s">
        <v>2666</v>
      </c>
    </row>
    <row r="864" spans="1:18" ht="10.35" customHeight="1">
      <c r="A864" s="1008"/>
      <c r="B864" s="1008"/>
      <c r="C864" s="1008"/>
      <c r="D864" s="956"/>
      <c r="E864" s="950"/>
      <c r="F864" s="128" t="s">
        <v>2694</v>
      </c>
      <c r="G864" s="128" t="s">
        <v>2695</v>
      </c>
      <c r="H864" s="1020"/>
      <c r="I864" s="1020"/>
      <c r="J864" s="1020"/>
      <c r="K864" s="1020"/>
      <c r="L864" s="1023"/>
      <c r="M864" s="1076"/>
      <c r="N864" s="956"/>
      <c r="O864" s="1023"/>
      <c r="P864" s="1023"/>
      <c r="Q864" s="1023"/>
      <c r="R864" s="1023"/>
    </row>
    <row r="865" spans="1:18" ht="48" customHeight="1">
      <c r="A865" s="1009"/>
      <c r="B865" s="1009"/>
      <c r="C865" s="1009"/>
      <c r="D865" s="957"/>
      <c r="E865" s="951"/>
      <c r="F865" s="128" t="s">
        <v>2696</v>
      </c>
      <c r="G865" s="128" t="s">
        <v>2697</v>
      </c>
      <c r="H865" s="1068"/>
      <c r="I865" s="1068"/>
      <c r="J865" s="1068"/>
      <c r="K865" s="1068"/>
      <c r="L865" s="974"/>
      <c r="M865" s="1077"/>
      <c r="N865" s="957"/>
      <c r="O865" s="974"/>
      <c r="P865" s="974"/>
      <c r="Q865" s="974"/>
      <c r="R865" s="974"/>
    </row>
    <row r="866" spans="1:18" ht="10.35" customHeight="1">
      <c r="A866" s="1007" t="s">
        <v>3699</v>
      </c>
      <c r="B866" s="1007" t="s">
        <v>3700</v>
      </c>
      <c r="C866" s="1007" t="s">
        <v>3701</v>
      </c>
      <c r="D866" s="955" t="s">
        <v>2709</v>
      </c>
      <c r="E866" s="949" t="s">
        <v>2690</v>
      </c>
      <c r="F866" s="374" t="s">
        <v>2710</v>
      </c>
      <c r="G866" s="374" t="s">
        <v>2711</v>
      </c>
      <c r="H866" s="955"/>
      <c r="I866" s="955"/>
      <c r="J866" s="955"/>
      <c r="K866" s="955"/>
      <c r="L866" s="949" t="s">
        <v>1027</v>
      </c>
      <c r="M866" s="955"/>
      <c r="N866" s="955" t="s">
        <v>3702</v>
      </c>
      <c r="O866" s="961" t="s">
        <v>2179</v>
      </c>
      <c r="P866" s="949" t="s">
        <v>2140</v>
      </c>
      <c r="Q866" s="949" t="s">
        <v>2140</v>
      </c>
      <c r="R866" s="949" t="s">
        <v>2180</v>
      </c>
    </row>
    <row r="867" spans="1:18" ht="10.35" customHeight="1">
      <c r="A867" s="1008"/>
      <c r="B867" s="1008"/>
      <c r="C867" s="1008"/>
      <c r="D867" s="956"/>
      <c r="E867" s="950"/>
      <c r="F867" s="374" t="s">
        <v>2713</v>
      </c>
      <c r="G867" s="374" t="s">
        <v>2714</v>
      </c>
      <c r="H867" s="956"/>
      <c r="I867" s="956"/>
      <c r="J867" s="956"/>
      <c r="K867" s="956"/>
      <c r="L867" s="950"/>
      <c r="M867" s="956"/>
      <c r="N867" s="956"/>
      <c r="O867" s="961"/>
      <c r="P867" s="950"/>
      <c r="Q867" s="950"/>
      <c r="R867" s="950"/>
    </row>
    <row r="868" spans="1:18" ht="10.35" customHeight="1">
      <c r="A868" s="1008"/>
      <c r="B868" s="1008"/>
      <c r="C868" s="1008"/>
      <c r="D868" s="956"/>
      <c r="E868" s="950"/>
      <c r="F868" s="374" t="s">
        <v>2715</v>
      </c>
      <c r="G868" s="374" t="s">
        <v>2716</v>
      </c>
      <c r="H868" s="956"/>
      <c r="I868" s="956"/>
      <c r="J868" s="956"/>
      <c r="K868" s="956"/>
      <c r="L868" s="950"/>
      <c r="M868" s="956"/>
      <c r="N868" s="956"/>
      <c r="O868" s="961"/>
      <c r="P868" s="950"/>
      <c r="Q868" s="950"/>
      <c r="R868" s="950"/>
    </row>
    <row r="869" spans="1:18" ht="10.35" customHeight="1">
      <c r="A869" s="1008"/>
      <c r="B869" s="1008"/>
      <c r="C869" s="1008"/>
      <c r="D869" s="956"/>
      <c r="E869" s="950"/>
      <c r="F869" s="374" t="s">
        <v>2717</v>
      </c>
      <c r="G869" s="374" t="s">
        <v>2718</v>
      </c>
      <c r="H869" s="956"/>
      <c r="I869" s="956"/>
      <c r="J869" s="956"/>
      <c r="K869" s="956"/>
      <c r="L869" s="950"/>
      <c r="M869" s="956"/>
      <c r="N869" s="956"/>
      <c r="O869" s="961"/>
      <c r="P869" s="950"/>
      <c r="Q869" s="950"/>
      <c r="R869" s="950"/>
    </row>
    <row r="870" spans="1:18" ht="10.35" customHeight="1">
      <c r="A870" s="1008"/>
      <c r="B870" s="1008"/>
      <c r="C870" s="1008"/>
      <c r="D870" s="956"/>
      <c r="E870" s="950"/>
      <c r="F870" s="374" t="s">
        <v>2719</v>
      </c>
      <c r="G870" s="374" t="s">
        <v>2720</v>
      </c>
      <c r="H870" s="956"/>
      <c r="I870" s="956"/>
      <c r="J870" s="956"/>
      <c r="K870" s="956"/>
      <c r="L870" s="950"/>
      <c r="M870" s="956"/>
      <c r="N870" s="956"/>
      <c r="O870" s="961"/>
      <c r="P870" s="950"/>
      <c r="Q870" s="950"/>
      <c r="R870" s="950"/>
    </row>
    <row r="871" spans="1:18" ht="10.35" customHeight="1">
      <c r="A871" s="1008"/>
      <c r="B871" s="1008"/>
      <c r="C871" s="1008"/>
      <c r="D871" s="956"/>
      <c r="E871" s="950"/>
      <c r="F871" s="374" t="s">
        <v>2721</v>
      </c>
      <c r="G871" s="374" t="s">
        <v>2722</v>
      </c>
      <c r="H871" s="956"/>
      <c r="I871" s="956"/>
      <c r="J871" s="956"/>
      <c r="K871" s="956"/>
      <c r="L871" s="950"/>
      <c r="M871" s="956"/>
      <c r="N871" s="956"/>
      <c r="O871" s="961"/>
      <c r="P871" s="950"/>
      <c r="Q871" s="950"/>
      <c r="R871" s="950"/>
    </row>
    <row r="872" spans="1:18" ht="10.35" customHeight="1">
      <c r="A872" s="1008"/>
      <c r="B872" s="1008"/>
      <c r="C872" s="1008"/>
      <c r="D872" s="956"/>
      <c r="E872" s="950"/>
      <c r="F872" s="374" t="s">
        <v>2723</v>
      </c>
      <c r="G872" s="374" t="s">
        <v>2724</v>
      </c>
      <c r="H872" s="956"/>
      <c r="I872" s="956"/>
      <c r="J872" s="956"/>
      <c r="K872" s="956"/>
      <c r="L872" s="950"/>
      <c r="M872" s="956"/>
      <c r="N872" s="956"/>
      <c r="O872" s="961"/>
      <c r="P872" s="950"/>
      <c r="Q872" s="950"/>
      <c r="R872" s="950"/>
    </row>
    <row r="873" spans="1:18" ht="10.35" customHeight="1">
      <c r="A873" s="1008"/>
      <c r="B873" s="1008"/>
      <c r="C873" s="1008"/>
      <c r="D873" s="956"/>
      <c r="E873" s="950"/>
      <c r="F873" s="374" t="s">
        <v>2725</v>
      </c>
      <c r="G873" s="374" t="s">
        <v>2726</v>
      </c>
      <c r="H873" s="956"/>
      <c r="I873" s="956"/>
      <c r="J873" s="956"/>
      <c r="K873" s="956"/>
      <c r="L873" s="950"/>
      <c r="M873" s="956"/>
      <c r="N873" s="956"/>
      <c r="O873" s="961"/>
      <c r="P873" s="950"/>
      <c r="Q873" s="950"/>
      <c r="R873" s="950"/>
    </row>
    <row r="874" spans="1:18" ht="10.35" customHeight="1">
      <c r="A874" s="1008"/>
      <c r="B874" s="1008"/>
      <c r="C874" s="1008"/>
      <c r="D874" s="956"/>
      <c r="E874" s="950"/>
      <c r="F874" s="374" t="s">
        <v>2727</v>
      </c>
      <c r="G874" s="374" t="s">
        <v>2728</v>
      </c>
      <c r="H874" s="956"/>
      <c r="I874" s="956"/>
      <c r="J874" s="956"/>
      <c r="K874" s="956"/>
      <c r="L874" s="950"/>
      <c r="M874" s="956"/>
      <c r="N874" s="956"/>
      <c r="O874" s="961"/>
      <c r="P874" s="950"/>
      <c r="Q874" s="950"/>
      <c r="R874" s="950"/>
    </row>
    <row r="875" spans="1:18" ht="10.35" customHeight="1">
      <c r="A875" s="1008"/>
      <c r="B875" s="1008"/>
      <c r="C875" s="1008"/>
      <c r="D875" s="956"/>
      <c r="E875" s="950"/>
      <c r="F875" s="374" t="s">
        <v>2729</v>
      </c>
      <c r="G875" s="374" t="s">
        <v>2730</v>
      </c>
      <c r="H875" s="956"/>
      <c r="I875" s="956"/>
      <c r="J875" s="956"/>
      <c r="K875" s="956"/>
      <c r="L875" s="950"/>
      <c r="M875" s="956"/>
      <c r="N875" s="956"/>
      <c r="O875" s="961"/>
      <c r="P875" s="950"/>
      <c r="Q875" s="950"/>
      <c r="R875" s="950"/>
    </row>
    <row r="876" spans="1:18" ht="10.35" customHeight="1">
      <c r="A876" s="1008"/>
      <c r="B876" s="1008"/>
      <c r="C876" s="1008"/>
      <c r="D876" s="956"/>
      <c r="E876" s="950"/>
      <c r="F876" s="374" t="s">
        <v>2731</v>
      </c>
      <c r="G876" s="374" t="s">
        <v>2732</v>
      </c>
      <c r="H876" s="956"/>
      <c r="I876" s="956"/>
      <c r="J876" s="956"/>
      <c r="K876" s="956"/>
      <c r="L876" s="950"/>
      <c r="M876" s="956"/>
      <c r="N876" s="956"/>
      <c r="O876" s="961"/>
      <c r="P876" s="950"/>
      <c r="Q876" s="950"/>
      <c r="R876" s="950"/>
    </row>
    <row r="877" spans="1:18" ht="10.35" customHeight="1">
      <c r="A877" s="1008"/>
      <c r="B877" s="1008"/>
      <c r="C877" s="1008"/>
      <c r="D877" s="956"/>
      <c r="E877" s="950"/>
      <c r="F877" s="374" t="s">
        <v>2733</v>
      </c>
      <c r="G877" s="374" t="s">
        <v>2734</v>
      </c>
      <c r="H877" s="956"/>
      <c r="I877" s="956"/>
      <c r="J877" s="956"/>
      <c r="K877" s="956"/>
      <c r="L877" s="950"/>
      <c r="M877" s="956"/>
      <c r="N877" s="956"/>
      <c r="O877" s="961"/>
      <c r="P877" s="950"/>
      <c r="Q877" s="950"/>
      <c r="R877" s="950"/>
    </row>
    <row r="878" spans="1:18" ht="10.35" customHeight="1">
      <c r="A878" s="1008"/>
      <c r="B878" s="1008"/>
      <c r="C878" s="1008"/>
      <c r="D878" s="956"/>
      <c r="E878" s="950"/>
      <c r="F878" s="374" t="s">
        <v>2735</v>
      </c>
      <c r="G878" s="374" t="s">
        <v>2736</v>
      </c>
      <c r="H878" s="956"/>
      <c r="I878" s="956"/>
      <c r="J878" s="956"/>
      <c r="K878" s="956"/>
      <c r="L878" s="950"/>
      <c r="M878" s="956"/>
      <c r="N878" s="956"/>
      <c r="O878" s="961"/>
      <c r="P878" s="950"/>
      <c r="Q878" s="950"/>
      <c r="R878" s="950"/>
    </row>
    <row r="879" spans="1:18" ht="10.35" customHeight="1">
      <c r="A879" s="1008"/>
      <c r="B879" s="1008"/>
      <c r="C879" s="1008"/>
      <c r="D879" s="956"/>
      <c r="E879" s="950"/>
      <c r="F879" s="374" t="s">
        <v>2737</v>
      </c>
      <c r="G879" s="374" t="s">
        <v>2738</v>
      </c>
      <c r="H879" s="956"/>
      <c r="I879" s="956"/>
      <c r="J879" s="956"/>
      <c r="K879" s="956"/>
      <c r="L879" s="950"/>
      <c r="M879" s="956"/>
      <c r="N879" s="956"/>
      <c r="O879" s="961"/>
      <c r="P879" s="950"/>
      <c r="Q879" s="950"/>
      <c r="R879" s="950"/>
    </row>
    <row r="880" spans="1:18" ht="10.35" customHeight="1">
      <c r="A880" s="1008"/>
      <c r="B880" s="1008"/>
      <c r="C880" s="1008"/>
      <c r="D880" s="956"/>
      <c r="E880" s="950"/>
      <c r="F880" s="374" t="s">
        <v>2739</v>
      </c>
      <c r="G880" s="374" t="s">
        <v>2740</v>
      </c>
      <c r="H880" s="956"/>
      <c r="I880" s="956"/>
      <c r="J880" s="956"/>
      <c r="K880" s="956"/>
      <c r="L880" s="950"/>
      <c r="M880" s="956"/>
      <c r="N880" s="956"/>
      <c r="O880" s="961"/>
      <c r="P880" s="950"/>
      <c r="Q880" s="950"/>
      <c r="R880" s="950"/>
    </row>
    <row r="881" spans="1:18" ht="10.35" customHeight="1">
      <c r="A881" s="1008"/>
      <c r="B881" s="1008"/>
      <c r="C881" s="1008"/>
      <c r="D881" s="956"/>
      <c r="E881" s="950"/>
      <c r="F881" s="374" t="s">
        <v>2741</v>
      </c>
      <c r="G881" s="374" t="s">
        <v>2742</v>
      </c>
      <c r="H881" s="956"/>
      <c r="I881" s="956"/>
      <c r="J881" s="956"/>
      <c r="K881" s="956"/>
      <c r="L881" s="950"/>
      <c r="M881" s="956"/>
      <c r="N881" s="956"/>
      <c r="O881" s="961"/>
      <c r="P881" s="950"/>
      <c r="Q881" s="950"/>
      <c r="R881" s="950"/>
    </row>
    <row r="882" spans="1:18" ht="10.35" customHeight="1">
      <c r="A882" s="1008"/>
      <c r="B882" s="1008"/>
      <c r="C882" s="1008"/>
      <c r="D882" s="956"/>
      <c r="E882" s="950"/>
      <c r="F882" s="374" t="s">
        <v>2743</v>
      </c>
      <c r="G882" s="374" t="s">
        <v>2744</v>
      </c>
      <c r="H882" s="956"/>
      <c r="I882" s="956"/>
      <c r="J882" s="956"/>
      <c r="K882" s="956"/>
      <c r="L882" s="950"/>
      <c r="M882" s="956"/>
      <c r="N882" s="956"/>
      <c r="O882" s="961"/>
      <c r="P882" s="950"/>
      <c r="Q882" s="950"/>
      <c r="R882" s="950"/>
    </row>
    <row r="883" spans="1:18" ht="10.35" customHeight="1">
      <c r="A883" s="1008"/>
      <c r="B883" s="1008"/>
      <c r="C883" s="1008"/>
      <c r="D883" s="956"/>
      <c r="E883" s="950"/>
      <c r="F883" s="374" t="s">
        <v>2745</v>
      </c>
      <c r="G883" s="374" t="s">
        <v>2746</v>
      </c>
      <c r="H883" s="956"/>
      <c r="I883" s="956"/>
      <c r="J883" s="956"/>
      <c r="K883" s="956"/>
      <c r="L883" s="950"/>
      <c r="M883" s="956"/>
      <c r="N883" s="956"/>
      <c r="O883" s="961"/>
      <c r="P883" s="950"/>
      <c r="Q883" s="950"/>
      <c r="R883" s="950"/>
    </row>
    <row r="884" spans="1:18" ht="10.35" customHeight="1">
      <c r="A884" s="1008"/>
      <c r="B884" s="1008"/>
      <c r="C884" s="1008"/>
      <c r="D884" s="956"/>
      <c r="E884" s="950"/>
      <c r="F884" s="374" t="s">
        <v>2747</v>
      </c>
      <c r="G884" s="374" t="s">
        <v>2748</v>
      </c>
      <c r="H884" s="956"/>
      <c r="I884" s="956"/>
      <c r="J884" s="956"/>
      <c r="K884" s="956"/>
      <c r="L884" s="950"/>
      <c r="M884" s="956"/>
      <c r="N884" s="956"/>
      <c r="O884" s="961"/>
      <c r="P884" s="950"/>
      <c r="Q884" s="950"/>
      <c r="R884" s="950"/>
    </row>
    <row r="885" spans="1:18" ht="10.35" customHeight="1">
      <c r="A885" s="1008"/>
      <c r="B885" s="1008"/>
      <c r="C885" s="1008"/>
      <c r="D885" s="956"/>
      <c r="E885" s="950"/>
      <c r="F885" s="374" t="s">
        <v>2749</v>
      </c>
      <c r="G885" s="374" t="s">
        <v>2750</v>
      </c>
      <c r="H885" s="956"/>
      <c r="I885" s="956"/>
      <c r="J885" s="956"/>
      <c r="K885" s="956"/>
      <c r="L885" s="950"/>
      <c r="M885" s="956"/>
      <c r="N885" s="956"/>
      <c r="O885" s="961"/>
      <c r="P885" s="950"/>
      <c r="Q885" s="950"/>
      <c r="R885" s="950"/>
    </row>
    <row r="886" spans="1:18" ht="10.35" customHeight="1">
      <c r="A886" s="1008"/>
      <c r="B886" s="1008"/>
      <c r="C886" s="1008"/>
      <c r="D886" s="956"/>
      <c r="E886" s="950"/>
      <c r="F886" s="374" t="s">
        <v>2751</v>
      </c>
      <c r="G886" s="374" t="s">
        <v>2752</v>
      </c>
      <c r="H886" s="956"/>
      <c r="I886" s="956"/>
      <c r="J886" s="956"/>
      <c r="K886" s="956"/>
      <c r="L886" s="950"/>
      <c r="M886" s="956"/>
      <c r="N886" s="956"/>
      <c r="O886" s="961"/>
      <c r="P886" s="950"/>
      <c r="Q886" s="950"/>
      <c r="R886" s="950"/>
    </row>
    <row r="887" spans="1:18" ht="10.35" customHeight="1">
      <c r="A887" s="1008"/>
      <c r="B887" s="1008"/>
      <c r="C887" s="1008"/>
      <c r="D887" s="956"/>
      <c r="E887" s="950"/>
      <c r="F887" s="374" t="s">
        <v>2753</v>
      </c>
      <c r="G887" s="374" t="s">
        <v>2754</v>
      </c>
      <c r="H887" s="956"/>
      <c r="I887" s="956"/>
      <c r="J887" s="956"/>
      <c r="K887" s="956"/>
      <c r="L887" s="950"/>
      <c r="M887" s="956"/>
      <c r="N887" s="956"/>
      <c r="O887" s="961"/>
      <c r="P887" s="950"/>
      <c r="Q887" s="950"/>
      <c r="R887" s="950"/>
    </row>
    <row r="888" spans="1:18" ht="10.35" customHeight="1">
      <c r="A888" s="1008"/>
      <c r="B888" s="1008"/>
      <c r="C888" s="1008"/>
      <c r="D888" s="956"/>
      <c r="E888" s="950"/>
      <c r="F888" s="374" t="s">
        <v>2755</v>
      </c>
      <c r="G888" s="374" t="s">
        <v>2756</v>
      </c>
      <c r="H888" s="956"/>
      <c r="I888" s="956"/>
      <c r="J888" s="956"/>
      <c r="K888" s="956"/>
      <c r="L888" s="950"/>
      <c r="M888" s="956"/>
      <c r="N888" s="956"/>
      <c r="O888" s="961"/>
      <c r="P888" s="950"/>
      <c r="Q888" s="950"/>
      <c r="R888" s="950"/>
    </row>
    <row r="889" spans="1:18" ht="10.35" customHeight="1">
      <c r="A889" s="1008"/>
      <c r="B889" s="1008"/>
      <c r="C889" s="1008"/>
      <c r="D889" s="956"/>
      <c r="E889" s="950"/>
      <c r="F889" s="374" t="s">
        <v>2757</v>
      </c>
      <c r="G889" s="374" t="s">
        <v>2758</v>
      </c>
      <c r="H889" s="956"/>
      <c r="I889" s="956"/>
      <c r="J889" s="956"/>
      <c r="K889" s="956"/>
      <c r="L889" s="950"/>
      <c r="M889" s="956"/>
      <c r="N889" s="956"/>
      <c r="O889" s="961"/>
      <c r="P889" s="950"/>
      <c r="Q889" s="950"/>
      <c r="R889" s="950"/>
    </row>
    <row r="890" spans="1:18" ht="10.35" customHeight="1">
      <c r="A890" s="1008"/>
      <c r="B890" s="1008"/>
      <c r="C890" s="1008"/>
      <c r="D890" s="956"/>
      <c r="E890" s="950"/>
      <c r="F890" s="374" t="s">
        <v>2759</v>
      </c>
      <c r="G890" s="374" t="s">
        <v>2760</v>
      </c>
      <c r="H890" s="956"/>
      <c r="I890" s="956"/>
      <c r="J890" s="956"/>
      <c r="K890" s="956"/>
      <c r="L890" s="950"/>
      <c r="M890" s="956"/>
      <c r="N890" s="956"/>
      <c r="O890" s="961"/>
      <c r="P890" s="950"/>
      <c r="Q890" s="950"/>
      <c r="R890" s="950"/>
    </row>
    <row r="891" spans="1:18" ht="68.25" customHeight="1">
      <c r="A891" s="1009"/>
      <c r="B891" s="1009"/>
      <c r="C891" s="1009"/>
      <c r="D891" s="957"/>
      <c r="E891" s="951"/>
      <c r="F891" s="374" t="s">
        <v>2761</v>
      </c>
      <c r="G891" s="374" t="s">
        <v>2762</v>
      </c>
      <c r="H891" s="957"/>
      <c r="I891" s="957"/>
      <c r="J891" s="957"/>
      <c r="K891" s="957"/>
      <c r="L891" s="951"/>
      <c r="M891" s="957"/>
      <c r="N891" s="957"/>
      <c r="O891" s="961"/>
      <c r="P891" s="951"/>
      <c r="Q891" s="951"/>
      <c r="R891" s="951"/>
    </row>
    <row r="892" spans="1:18" ht="10.35" customHeight="1">
      <c r="A892" s="964" t="s">
        <v>3703</v>
      </c>
      <c r="B892" s="964" t="s">
        <v>3704</v>
      </c>
      <c r="C892" s="964" t="s">
        <v>3705</v>
      </c>
      <c r="D892" s="955" t="s">
        <v>2709</v>
      </c>
      <c r="E892" s="949" t="s">
        <v>2690</v>
      </c>
      <c r="F892" s="374" t="s">
        <v>2710</v>
      </c>
      <c r="G892" s="374" t="s">
        <v>2711</v>
      </c>
      <c r="H892" s="955"/>
      <c r="I892" s="955"/>
      <c r="J892" s="955"/>
      <c r="K892" s="955"/>
      <c r="L892" s="949" t="s">
        <v>1027</v>
      </c>
      <c r="M892" s="955"/>
      <c r="N892" s="955" t="s">
        <v>3706</v>
      </c>
      <c r="O892" s="961" t="s">
        <v>2179</v>
      </c>
      <c r="P892" s="949" t="s">
        <v>2140</v>
      </c>
      <c r="Q892" s="949" t="s">
        <v>2140</v>
      </c>
      <c r="R892" s="949" t="s">
        <v>2180</v>
      </c>
    </row>
    <row r="893" spans="1:18" ht="10.35" customHeight="1">
      <c r="A893" s="964"/>
      <c r="B893" s="964"/>
      <c r="C893" s="964"/>
      <c r="D893" s="956"/>
      <c r="E893" s="950"/>
      <c r="F893" s="374" t="s">
        <v>2713</v>
      </c>
      <c r="G893" s="374" t="s">
        <v>2714</v>
      </c>
      <c r="H893" s="956"/>
      <c r="I893" s="956"/>
      <c r="J893" s="956"/>
      <c r="K893" s="956"/>
      <c r="L893" s="950"/>
      <c r="M893" s="956"/>
      <c r="N893" s="956"/>
      <c r="O893" s="961"/>
      <c r="P893" s="950"/>
      <c r="Q893" s="950"/>
      <c r="R893" s="950"/>
    </row>
    <row r="894" spans="1:18" ht="10.35" customHeight="1">
      <c r="A894" s="964"/>
      <c r="B894" s="964"/>
      <c r="C894" s="964"/>
      <c r="D894" s="956"/>
      <c r="E894" s="950"/>
      <c r="F894" s="374" t="s">
        <v>2715</v>
      </c>
      <c r="G894" s="374" t="s">
        <v>2716</v>
      </c>
      <c r="H894" s="956"/>
      <c r="I894" s="956"/>
      <c r="J894" s="956"/>
      <c r="K894" s="956"/>
      <c r="L894" s="950"/>
      <c r="M894" s="956"/>
      <c r="N894" s="956"/>
      <c r="O894" s="961"/>
      <c r="P894" s="950"/>
      <c r="Q894" s="950"/>
      <c r="R894" s="950"/>
    </row>
    <row r="895" spans="1:18" ht="10.35" customHeight="1">
      <c r="A895" s="964"/>
      <c r="B895" s="964"/>
      <c r="C895" s="964"/>
      <c r="D895" s="956"/>
      <c r="E895" s="950"/>
      <c r="F895" s="374" t="s">
        <v>2717</v>
      </c>
      <c r="G895" s="374" t="s">
        <v>2718</v>
      </c>
      <c r="H895" s="956"/>
      <c r="I895" s="956"/>
      <c r="J895" s="956"/>
      <c r="K895" s="956"/>
      <c r="L895" s="950"/>
      <c r="M895" s="956"/>
      <c r="N895" s="956"/>
      <c r="O895" s="961"/>
      <c r="P895" s="950"/>
      <c r="Q895" s="950"/>
      <c r="R895" s="950"/>
    </row>
    <row r="896" spans="1:18" ht="10.35" customHeight="1">
      <c r="A896" s="964"/>
      <c r="B896" s="964"/>
      <c r="C896" s="964"/>
      <c r="D896" s="956"/>
      <c r="E896" s="950"/>
      <c r="F896" s="374" t="s">
        <v>2719</v>
      </c>
      <c r="G896" s="374" t="s">
        <v>2720</v>
      </c>
      <c r="H896" s="956"/>
      <c r="I896" s="956"/>
      <c r="J896" s="956"/>
      <c r="K896" s="956"/>
      <c r="L896" s="950"/>
      <c r="M896" s="956"/>
      <c r="N896" s="956"/>
      <c r="O896" s="961"/>
      <c r="P896" s="950"/>
      <c r="Q896" s="950"/>
      <c r="R896" s="950"/>
    </row>
    <row r="897" spans="1:18" ht="10.35" customHeight="1">
      <c r="A897" s="964"/>
      <c r="B897" s="964"/>
      <c r="C897" s="964"/>
      <c r="D897" s="956"/>
      <c r="E897" s="950"/>
      <c r="F897" s="374" t="s">
        <v>2721</v>
      </c>
      <c r="G897" s="374" t="s">
        <v>2722</v>
      </c>
      <c r="H897" s="956"/>
      <c r="I897" s="956"/>
      <c r="J897" s="956"/>
      <c r="K897" s="956"/>
      <c r="L897" s="950"/>
      <c r="M897" s="956"/>
      <c r="N897" s="956"/>
      <c r="O897" s="961"/>
      <c r="P897" s="950"/>
      <c r="Q897" s="950"/>
      <c r="R897" s="950"/>
    </row>
    <row r="898" spans="1:18" ht="10.35" customHeight="1">
      <c r="A898" s="964"/>
      <c r="B898" s="964"/>
      <c r="C898" s="964"/>
      <c r="D898" s="956"/>
      <c r="E898" s="950"/>
      <c r="F898" s="374" t="s">
        <v>2723</v>
      </c>
      <c r="G898" s="374" t="s">
        <v>2724</v>
      </c>
      <c r="H898" s="956"/>
      <c r="I898" s="956"/>
      <c r="J898" s="956"/>
      <c r="K898" s="956"/>
      <c r="L898" s="950"/>
      <c r="M898" s="956"/>
      <c r="N898" s="956"/>
      <c r="O898" s="961"/>
      <c r="P898" s="950"/>
      <c r="Q898" s="950"/>
      <c r="R898" s="950"/>
    </row>
    <row r="899" spans="1:18" ht="10.35" customHeight="1">
      <c r="A899" s="964"/>
      <c r="B899" s="964"/>
      <c r="C899" s="964"/>
      <c r="D899" s="956"/>
      <c r="E899" s="950"/>
      <c r="F899" s="374" t="s">
        <v>2725</v>
      </c>
      <c r="G899" s="374" t="s">
        <v>2726</v>
      </c>
      <c r="H899" s="956"/>
      <c r="I899" s="956"/>
      <c r="J899" s="956"/>
      <c r="K899" s="956"/>
      <c r="L899" s="950"/>
      <c r="M899" s="956"/>
      <c r="N899" s="956"/>
      <c r="O899" s="961"/>
      <c r="P899" s="950"/>
      <c r="Q899" s="950"/>
      <c r="R899" s="950"/>
    </row>
    <row r="900" spans="1:18" ht="10.35" customHeight="1">
      <c r="A900" s="964"/>
      <c r="B900" s="964"/>
      <c r="C900" s="964"/>
      <c r="D900" s="956"/>
      <c r="E900" s="950"/>
      <c r="F900" s="374" t="s">
        <v>2727</v>
      </c>
      <c r="G900" s="374" t="s">
        <v>2728</v>
      </c>
      <c r="H900" s="956"/>
      <c r="I900" s="956"/>
      <c r="J900" s="956"/>
      <c r="K900" s="956"/>
      <c r="L900" s="950"/>
      <c r="M900" s="956"/>
      <c r="N900" s="956"/>
      <c r="O900" s="961"/>
      <c r="P900" s="950"/>
      <c r="Q900" s="950"/>
      <c r="R900" s="950"/>
    </row>
    <row r="901" spans="1:18" ht="10.35" customHeight="1">
      <c r="A901" s="964"/>
      <c r="B901" s="964"/>
      <c r="C901" s="964"/>
      <c r="D901" s="956"/>
      <c r="E901" s="950"/>
      <c r="F901" s="374" t="s">
        <v>2729</v>
      </c>
      <c r="G901" s="374" t="s">
        <v>2730</v>
      </c>
      <c r="H901" s="956"/>
      <c r="I901" s="956"/>
      <c r="J901" s="956"/>
      <c r="K901" s="956"/>
      <c r="L901" s="950"/>
      <c r="M901" s="956"/>
      <c r="N901" s="956"/>
      <c r="O901" s="961"/>
      <c r="P901" s="950"/>
      <c r="Q901" s="950"/>
      <c r="R901" s="950"/>
    </row>
    <row r="902" spans="1:18" ht="10.35" customHeight="1">
      <c r="A902" s="964"/>
      <c r="B902" s="964"/>
      <c r="C902" s="964"/>
      <c r="D902" s="956"/>
      <c r="E902" s="950"/>
      <c r="F902" s="374" t="s">
        <v>2731</v>
      </c>
      <c r="G902" s="374" t="s">
        <v>2732</v>
      </c>
      <c r="H902" s="956"/>
      <c r="I902" s="956"/>
      <c r="J902" s="956"/>
      <c r="K902" s="956"/>
      <c r="L902" s="950"/>
      <c r="M902" s="956"/>
      <c r="N902" s="956"/>
      <c r="O902" s="961"/>
      <c r="P902" s="950"/>
      <c r="Q902" s="950"/>
      <c r="R902" s="950"/>
    </row>
    <row r="903" spans="1:18" ht="10.35" customHeight="1">
      <c r="A903" s="964"/>
      <c r="B903" s="964"/>
      <c r="C903" s="964"/>
      <c r="D903" s="956"/>
      <c r="E903" s="950"/>
      <c r="F903" s="374" t="s">
        <v>2733</v>
      </c>
      <c r="G903" s="374" t="s">
        <v>2734</v>
      </c>
      <c r="H903" s="956"/>
      <c r="I903" s="956"/>
      <c r="J903" s="956"/>
      <c r="K903" s="956"/>
      <c r="L903" s="950"/>
      <c r="M903" s="956"/>
      <c r="N903" s="956"/>
      <c r="O903" s="961"/>
      <c r="P903" s="950"/>
      <c r="Q903" s="950"/>
      <c r="R903" s="950"/>
    </row>
    <row r="904" spans="1:18" ht="10.35" customHeight="1">
      <c r="A904" s="964"/>
      <c r="B904" s="964"/>
      <c r="C904" s="964"/>
      <c r="D904" s="956"/>
      <c r="E904" s="950"/>
      <c r="F904" s="374" t="s">
        <v>2735</v>
      </c>
      <c r="G904" s="374" t="s">
        <v>2736</v>
      </c>
      <c r="H904" s="956"/>
      <c r="I904" s="956"/>
      <c r="J904" s="956"/>
      <c r="K904" s="956"/>
      <c r="L904" s="950"/>
      <c r="M904" s="956"/>
      <c r="N904" s="956"/>
      <c r="O904" s="961"/>
      <c r="P904" s="950"/>
      <c r="Q904" s="950"/>
      <c r="R904" s="950"/>
    </row>
    <row r="905" spans="1:18" ht="10.35" customHeight="1">
      <c r="A905" s="964"/>
      <c r="B905" s="964"/>
      <c r="C905" s="964"/>
      <c r="D905" s="956"/>
      <c r="E905" s="950"/>
      <c r="F905" s="374" t="s">
        <v>2737</v>
      </c>
      <c r="G905" s="374" t="s">
        <v>2738</v>
      </c>
      <c r="H905" s="956"/>
      <c r="I905" s="956"/>
      <c r="J905" s="956"/>
      <c r="K905" s="956"/>
      <c r="L905" s="950"/>
      <c r="M905" s="956"/>
      <c r="N905" s="956"/>
      <c r="O905" s="961"/>
      <c r="P905" s="950"/>
      <c r="Q905" s="950"/>
      <c r="R905" s="950"/>
    </row>
    <row r="906" spans="1:18" ht="10.35" customHeight="1">
      <c r="A906" s="964"/>
      <c r="B906" s="964"/>
      <c r="C906" s="964"/>
      <c r="D906" s="956"/>
      <c r="E906" s="950"/>
      <c r="F906" s="374" t="s">
        <v>2739</v>
      </c>
      <c r="G906" s="374" t="s">
        <v>2740</v>
      </c>
      <c r="H906" s="956"/>
      <c r="I906" s="956"/>
      <c r="J906" s="956"/>
      <c r="K906" s="956"/>
      <c r="L906" s="950"/>
      <c r="M906" s="956"/>
      <c r="N906" s="956"/>
      <c r="O906" s="961"/>
      <c r="P906" s="950"/>
      <c r="Q906" s="950"/>
      <c r="R906" s="950"/>
    </row>
    <row r="907" spans="1:18" ht="10.35" customHeight="1">
      <c r="A907" s="964"/>
      <c r="B907" s="964"/>
      <c r="C907" s="964"/>
      <c r="D907" s="956"/>
      <c r="E907" s="950"/>
      <c r="F907" s="374" t="s">
        <v>2741</v>
      </c>
      <c r="G907" s="374" t="s">
        <v>2742</v>
      </c>
      <c r="H907" s="956"/>
      <c r="I907" s="956"/>
      <c r="J907" s="956"/>
      <c r="K907" s="956"/>
      <c r="L907" s="950"/>
      <c r="M907" s="956"/>
      <c r="N907" s="956"/>
      <c r="O907" s="961"/>
      <c r="P907" s="950"/>
      <c r="Q907" s="950"/>
      <c r="R907" s="950"/>
    </row>
    <row r="908" spans="1:18" ht="10.35" customHeight="1">
      <c r="A908" s="964"/>
      <c r="B908" s="964"/>
      <c r="C908" s="964"/>
      <c r="D908" s="956"/>
      <c r="E908" s="950"/>
      <c r="F908" s="374" t="s">
        <v>2743</v>
      </c>
      <c r="G908" s="374" t="s">
        <v>2744</v>
      </c>
      <c r="H908" s="956"/>
      <c r="I908" s="956"/>
      <c r="J908" s="956"/>
      <c r="K908" s="956"/>
      <c r="L908" s="950"/>
      <c r="M908" s="956"/>
      <c r="N908" s="956"/>
      <c r="O908" s="961"/>
      <c r="P908" s="950"/>
      <c r="Q908" s="950"/>
      <c r="R908" s="950"/>
    </row>
    <row r="909" spans="1:18" ht="10.35" customHeight="1">
      <c r="A909" s="964"/>
      <c r="B909" s="964"/>
      <c r="C909" s="964"/>
      <c r="D909" s="956"/>
      <c r="E909" s="950"/>
      <c r="F909" s="374" t="s">
        <v>2745</v>
      </c>
      <c r="G909" s="374" t="s">
        <v>2746</v>
      </c>
      <c r="H909" s="956"/>
      <c r="I909" s="956"/>
      <c r="J909" s="956"/>
      <c r="K909" s="956"/>
      <c r="L909" s="950"/>
      <c r="M909" s="956"/>
      <c r="N909" s="956"/>
      <c r="O909" s="961"/>
      <c r="P909" s="950"/>
      <c r="Q909" s="950"/>
      <c r="R909" s="950"/>
    </row>
    <row r="910" spans="1:18" ht="10.35" customHeight="1">
      <c r="A910" s="964"/>
      <c r="B910" s="964"/>
      <c r="C910" s="964"/>
      <c r="D910" s="956"/>
      <c r="E910" s="950"/>
      <c r="F910" s="374" t="s">
        <v>2747</v>
      </c>
      <c r="G910" s="374" t="s">
        <v>2748</v>
      </c>
      <c r="H910" s="956"/>
      <c r="I910" s="956"/>
      <c r="J910" s="956"/>
      <c r="K910" s="956"/>
      <c r="L910" s="950"/>
      <c r="M910" s="956"/>
      <c r="N910" s="956"/>
      <c r="O910" s="961"/>
      <c r="P910" s="950"/>
      <c r="Q910" s="950"/>
      <c r="R910" s="950"/>
    </row>
    <row r="911" spans="1:18" ht="10.35" customHeight="1">
      <c r="A911" s="964"/>
      <c r="B911" s="964"/>
      <c r="C911" s="964"/>
      <c r="D911" s="956"/>
      <c r="E911" s="950"/>
      <c r="F911" s="374" t="s">
        <v>2749</v>
      </c>
      <c r="G911" s="374" t="s">
        <v>2750</v>
      </c>
      <c r="H911" s="956"/>
      <c r="I911" s="956"/>
      <c r="J911" s="956"/>
      <c r="K911" s="956"/>
      <c r="L911" s="950"/>
      <c r="M911" s="956"/>
      <c r="N911" s="956"/>
      <c r="O911" s="961"/>
      <c r="P911" s="950"/>
      <c r="Q911" s="950"/>
      <c r="R911" s="950"/>
    </row>
    <row r="912" spans="1:18" ht="10.35" customHeight="1">
      <c r="A912" s="964"/>
      <c r="B912" s="964"/>
      <c r="C912" s="964"/>
      <c r="D912" s="956"/>
      <c r="E912" s="950"/>
      <c r="F912" s="374" t="s">
        <v>2751</v>
      </c>
      <c r="G912" s="374" t="s">
        <v>2752</v>
      </c>
      <c r="H912" s="956"/>
      <c r="I912" s="956"/>
      <c r="J912" s="956"/>
      <c r="K912" s="956"/>
      <c r="L912" s="950"/>
      <c r="M912" s="956"/>
      <c r="N912" s="956"/>
      <c r="O912" s="961"/>
      <c r="P912" s="950"/>
      <c r="Q912" s="950"/>
      <c r="R912" s="950"/>
    </row>
    <row r="913" spans="1:18" ht="10.35" customHeight="1">
      <c r="A913" s="964"/>
      <c r="B913" s="964"/>
      <c r="C913" s="964"/>
      <c r="D913" s="956"/>
      <c r="E913" s="950"/>
      <c r="F913" s="374" t="s">
        <v>2753</v>
      </c>
      <c r="G913" s="374" t="s">
        <v>2754</v>
      </c>
      <c r="H913" s="956"/>
      <c r="I913" s="956"/>
      <c r="J913" s="956"/>
      <c r="K913" s="956"/>
      <c r="L913" s="950"/>
      <c r="M913" s="956"/>
      <c r="N913" s="956"/>
      <c r="O913" s="961"/>
      <c r="P913" s="950"/>
      <c r="Q913" s="950"/>
      <c r="R913" s="950"/>
    </row>
    <row r="914" spans="1:18" ht="10.35" customHeight="1">
      <c r="A914" s="964"/>
      <c r="B914" s="964"/>
      <c r="C914" s="964"/>
      <c r="D914" s="956"/>
      <c r="E914" s="950"/>
      <c r="F914" s="374" t="s">
        <v>2755</v>
      </c>
      <c r="G914" s="374" t="s">
        <v>2756</v>
      </c>
      <c r="H914" s="956"/>
      <c r="I914" s="956"/>
      <c r="J914" s="956"/>
      <c r="K914" s="956"/>
      <c r="L914" s="950"/>
      <c r="M914" s="956"/>
      <c r="N914" s="956"/>
      <c r="O914" s="961"/>
      <c r="P914" s="950"/>
      <c r="Q914" s="950"/>
      <c r="R914" s="950"/>
    </row>
    <row r="915" spans="1:18" ht="10.35" customHeight="1">
      <c r="A915" s="964"/>
      <c r="B915" s="964"/>
      <c r="C915" s="964"/>
      <c r="D915" s="956"/>
      <c r="E915" s="950"/>
      <c r="F915" s="374" t="s">
        <v>2757</v>
      </c>
      <c r="G915" s="374" t="s">
        <v>2758</v>
      </c>
      <c r="H915" s="956"/>
      <c r="I915" s="956"/>
      <c r="J915" s="956"/>
      <c r="K915" s="956"/>
      <c r="L915" s="950"/>
      <c r="M915" s="956"/>
      <c r="N915" s="956"/>
      <c r="O915" s="961"/>
      <c r="P915" s="950"/>
      <c r="Q915" s="950"/>
      <c r="R915" s="950"/>
    </row>
    <row r="916" spans="1:18" ht="10.35" customHeight="1">
      <c r="A916" s="964"/>
      <c r="B916" s="964"/>
      <c r="C916" s="964"/>
      <c r="D916" s="956"/>
      <c r="E916" s="950"/>
      <c r="F916" s="374" t="s">
        <v>2759</v>
      </c>
      <c r="G916" s="374" t="s">
        <v>2760</v>
      </c>
      <c r="H916" s="956"/>
      <c r="I916" s="956"/>
      <c r="J916" s="956"/>
      <c r="K916" s="956"/>
      <c r="L916" s="950"/>
      <c r="M916" s="956"/>
      <c r="N916" s="956"/>
      <c r="O916" s="961"/>
      <c r="P916" s="950"/>
      <c r="Q916" s="950"/>
      <c r="R916" s="950"/>
    </row>
    <row r="917" spans="1:18" ht="64.5" customHeight="1">
      <c r="A917" s="964"/>
      <c r="B917" s="964"/>
      <c r="C917" s="964"/>
      <c r="D917" s="957"/>
      <c r="E917" s="951"/>
      <c r="F917" s="374" t="s">
        <v>2761</v>
      </c>
      <c r="G917" s="374" t="s">
        <v>2762</v>
      </c>
      <c r="H917" s="957"/>
      <c r="I917" s="957"/>
      <c r="J917" s="957"/>
      <c r="K917" s="957"/>
      <c r="L917" s="951"/>
      <c r="M917" s="957"/>
      <c r="N917" s="957"/>
      <c r="O917" s="961"/>
      <c r="P917" s="951"/>
      <c r="Q917" s="951"/>
      <c r="R917" s="951"/>
    </row>
    <row r="918" spans="1:18">
      <c r="A918" s="243" t="s">
        <v>3707</v>
      </c>
      <c r="B918" s="242"/>
      <c r="C918" s="239"/>
      <c r="D918" s="240"/>
      <c r="E918" s="438"/>
      <c r="F918" s="240"/>
      <c r="G918" s="240"/>
      <c r="H918" s="240"/>
      <c r="I918" s="240"/>
      <c r="J918" s="240"/>
      <c r="K918" s="240"/>
      <c r="L918" s="240"/>
      <c r="M918" s="240"/>
      <c r="N918" s="240"/>
      <c r="O918" s="240"/>
      <c r="P918" s="240"/>
      <c r="Q918" s="240"/>
      <c r="R918" s="341"/>
    </row>
    <row r="919" spans="1:18" s="8" customFormat="1" ht="86.25" customHeight="1">
      <c r="A919" s="16" t="s">
        <v>3711</v>
      </c>
      <c r="B919" s="16" t="s">
        <v>991</v>
      </c>
      <c r="C919" s="16" t="s">
        <v>3116</v>
      </c>
      <c r="D919" s="9" t="s">
        <v>3712</v>
      </c>
      <c r="E919" s="49" t="s">
        <v>146</v>
      </c>
      <c r="F919" s="58"/>
      <c r="G919" s="58"/>
      <c r="H919" s="49" t="s">
        <v>2138</v>
      </c>
      <c r="I919" s="49" t="s">
        <v>2138</v>
      </c>
      <c r="J919" s="49" t="s">
        <v>25</v>
      </c>
      <c r="K919" s="58" t="s">
        <v>1294</v>
      </c>
      <c r="L919" s="39" t="s">
        <v>1148</v>
      </c>
      <c r="M919" s="64" t="s">
        <v>5964</v>
      </c>
      <c r="N919" s="78"/>
      <c r="O919" s="39" t="s">
        <v>2140</v>
      </c>
      <c r="P919" s="108" t="s">
        <v>2140</v>
      </c>
      <c r="Q919" s="108" t="s">
        <v>2140</v>
      </c>
      <c r="R919" s="108" t="s">
        <v>3713</v>
      </c>
    </row>
    <row r="920" spans="1:18" s="8" customFormat="1" ht="10.199999999999999">
      <c r="A920" s="1002" t="s">
        <v>314</v>
      </c>
      <c r="B920" s="1002" t="s">
        <v>316</v>
      </c>
      <c r="C920" s="1002" t="s">
        <v>3714</v>
      </c>
      <c r="D920" s="921" t="s">
        <v>3715</v>
      </c>
      <c r="E920" s="927" t="s">
        <v>2429</v>
      </c>
      <c r="F920" s="49" t="s">
        <v>3318</v>
      </c>
      <c r="G920" s="58" t="s">
        <v>3319</v>
      </c>
      <c r="H920" s="927" t="s">
        <v>2138</v>
      </c>
      <c r="I920" s="927" t="s">
        <v>2138</v>
      </c>
      <c r="J920" s="927" t="s">
        <v>2148</v>
      </c>
      <c r="K920" s="921" t="s">
        <v>1294</v>
      </c>
      <c r="L920" s="927" t="s">
        <v>1148</v>
      </c>
      <c r="M920" s="921" t="s">
        <v>5965</v>
      </c>
      <c r="N920" s="937"/>
      <c r="O920" s="938" t="s">
        <v>2140</v>
      </c>
      <c r="P920" s="938" t="s">
        <v>2140</v>
      </c>
      <c r="Q920" s="938" t="s">
        <v>2140</v>
      </c>
      <c r="R920" s="938" t="s">
        <v>42</v>
      </c>
    </row>
    <row r="921" spans="1:18" s="8" customFormat="1" ht="10.199999999999999">
      <c r="A921" s="1003" t="e">
        <v>#N/A</v>
      </c>
      <c r="B921" s="1003" t="e">
        <v>#N/A</v>
      </c>
      <c r="C921" s="1003"/>
      <c r="D921" s="922" t="e">
        <v>#N/A</v>
      </c>
      <c r="E921" s="928" t="e">
        <v>#N/A</v>
      </c>
      <c r="F921" s="49" t="s">
        <v>3321</v>
      </c>
      <c r="G921" s="58" t="s">
        <v>3322</v>
      </c>
      <c r="H921" s="928" t="e">
        <v>#N/A</v>
      </c>
      <c r="I921" s="928" t="e">
        <v>#N/A</v>
      </c>
      <c r="J921" s="928" t="e">
        <v>#N/A</v>
      </c>
      <c r="K921" s="922" t="e">
        <v>#N/A</v>
      </c>
      <c r="L921" s="928"/>
      <c r="M921" s="922"/>
      <c r="N921" s="937"/>
      <c r="O921" s="938"/>
      <c r="P921" s="938"/>
      <c r="Q921" s="938"/>
      <c r="R921" s="938"/>
    </row>
    <row r="922" spans="1:18" s="8" customFormat="1" ht="10.199999999999999">
      <c r="A922" s="1003" t="e">
        <v>#N/A</v>
      </c>
      <c r="B922" s="1003" t="e">
        <v>#N/A</v>
      </c>
      <c r="C922" s="1003"/>
      <c r="D922" s="922" t="e">
        <v>#N/A</v>
      </c>
      <c r="E922" s="928" t="e">
        <v>#N/A</v>
      </c>
      <c r="F922" s="49" t="s">
        <v>3323</v>
      </c>
      <c r="G922" s="58" t="s">
        <v>3324</v>
      </c>
      <c r="H922" s="928" t="e">
        <v>#N/A</v>
      </c>
      <c r="I922" s="928" t="e">
        <v>#N/A</v>
      </c>
      <c r="J922" s="928" t="e">
        <v>#N/A</v>
      </c>
      <c r="K922" s="922" t="e">
        <v>#N/A</v>
      </c>
      <c r="L922" s="928"/>
      <c r="M922" s="922"/>
      <c r="N922" s="937"/>
      <c r="O922" s="938"/>
      <c r="P922" s="938"/>
      <c r="Q922" s="938"/>
      <c r="R922" s="938"/>
    </row>
    <row r="923" spans="1:18" s="8" customFormat="1" ht="10.199999999999999">
      <c r="A923" s="1003" t="e">
        <v>#N/A</v>
      </c>
      <c r="B923" s="1003" t="e">
        <v>#N/A</v>
      </c>
      <c r="C923" s="1003"/>
      <c r="D923" s="922" t="e">
        <v>#N/A</v>
      </c>
      <c r="E923" s="928" t="e">
        <v>#N/A</v>
      </c>
      <c r="F923" s="49" t="s">
        <v>3325</v>
      </c>
      <c r="G923" s="58" t="s">
        <v>3326</v>
      </c>
      <c r="H923" s="928" t="e">
        <v>#N/A</v>
      </c>
      <c r="I923" s="928" t="e">
        <v>#N/A</v>
      </c>
      <c r="J923" s="928" t="e">
        <v>#N/A</v>
      </c>
      <c r="K923" s="922" t="e">
        <v>#N/A</v>
      </c>
      <c r="L923" s="928"/>
      <c r="M923" s="922"/>
      <c r="N923" s="937"/>
      <c r="O923" s="938"/>
      <c r="P923" s="938"/>
      <c r="Q923" s="938"/>
      <c r="R923" s="938"/>
    </row>
    <row r="924" spans="1:18" s="8" customFormat="1" ht="10.199999999999999">
      <c r="A924" s="1003" t="e">
        <v>#N/A</v>
      </c>
      <c r="B924" s="1003" t="e">
        <v>#N/A</v>
      </c>
      <c r="C924" s="1003"/>
      <c r="D924" s="922" t="e">
        <v>#N/A</v>
      </c>
      <c r="E924" s="928" t="e">
        <v>#N/A</v>
      </c>
      <c r="F924" s="49" t="s">
        <v>3327</v>
      </c>
      <c r="G924" s="58" t="s">
        <v>3328</v>
      </c>
      <c r="H924" s="928" t="e">
        <v>#N/A</v>
      </c>
      <c r="I924" s="928" t="e">
        <v>#N/A</v>
      </c>
      <c r="J924" s="928" t="e">
        <v>#N/A</v>
      </c>
      <c r="K924" s="922" t="e">
        <v>#N/A</v>
      </c>
      <c r="L924" s="928"/>
      <c r="M924" s="922"/>
      <c r="N924" s="937"/>
      <c r="O924" s="938"/>
      <c r="P924" s="938"/>
      <c r="Q924" s="938"/>
      <c r="R924" s="938"/>
    </row>
    <row r="925" spans="1:18" s="8" customFormat="1" ht="10.199999999999999">
      <c r="A925" s="1003" t="e">
        <v>#N/A</v>
      </c>
      <c r="B925" s="1003" t="e">
        <v>#N/A</v>
      </c>
      <c r="C925" s="1003"/>
      <c r="D925" s="922" t="e">
        <v>#N/A</v>
      </c>
      <c r="E925" s="928" t="e">
        <v>#N/A</v>
      </c>
      <c r="F925" s="49" t="s">
        <v>3329</v>
      </c>
      <c r="G925" s="58" t="s">
        <v>3330</v>
      </c>
      <c r="H925" s="928" t="e">
        <v>#N/A</v>
      </c>
      <c r="I925" s="928" t="e">
        <v>#N/A</v>
      </c>
      <c r="J925" s="928" t="e">
        <v>#N/A</v>
      </c>
      <c r="K925" s="922" t="e">
        <v>#N/A</v>
      </c>
      <c r="L925" s="928"/>
      <c r="M925" s="922"/>
      <c r="N925" s="937"/>
      <c r="O925" s="938"/>
      <c r="P925" s="938"/>
      <c r="Q925" s="938"/>
      <c r="R925" s="938"/>
    </row>
    <row r="926" spans="1:18" s="8" customFormat="1" ht="12.75" customHeight="1">
      <c r="A926" s="1003" t="e">
        <v>#N/A</v>
      </c>
      <c r="B926" s="1003" t="e">
        <v>#N/A</v>
      </c>
      <c r="C926" s="1003"/>
      <c r="D926" s="922" t="e">
        <v>#N/A</v>
      </c>
      <c r="E926" s="928" t="e">
        <v>#N/A</v>
      </c>
      <c r="F926" s="49" t="s">
        <v>3331</v>
      </c>
      <c r="G926" s="58" t="s">
        <v>3332</v>
      </c>
      <c r="H926" s="928" t="e">
        <v>#N/A</v>
      </c>
      <c r="I926" s="928" t="e">
        <v>#N/A</v>
      </c>
      <c r="J926" s="928" t="e">
        <v>#N/A</v>
      </c>
      <c r="K926" s="922" t="e">
        <v>#N/A</v>
      </c>
      <c r="L926" s="928"/>
      <c r="M926" s="922"/>
      <c r="N926" s="937"/>
      <c r="O926" s="938"/>
      <c r="P926" s="938"/>
      <c r="Q926" s="938"/>
      <c r="R926" s="938"/>
    </row>
    <row r="927" spans="1:18" s="8" customFormat="1" ht="12.75" customHeight="1">
      <c r="A927" s="1003" t="e">
        <v>#N/A</v>
      </c>
      <c r="B927" s="1003" t="e">
        <v>#N/A</v>
      </c>
      <c r="C927" s="1003"/>
      <c r="D927" s="922" t="e">
        <v>#N/A</v>
      </c>
      <c r="E927" s="928" t="e">
        <v>#N/A</v>
      </c>
      <c r="F927" s="49" t="s">
        <v>3333</v>
      </c>
      <c r="G927" s="58" t="s">
        <v>3334</v>
      </c>
      <c r="H927" s="928" t="e">
        <v>#N/A</v>
      </c>
      <c r="I927" s="928" t="e">
        <v>#N/A</v>
      </c>
      <c r="J927" s="928" t="e">
        <v>#N/A</v>
      </c>
      <c r="K927" s="922" t="e">
        <v>#N/A</v>
      </c>
      <c r="L927" s="928"/>
      <c r="M927" s="922"/>
      <c r="N927" s="937"/>
      <c r="O927" s="938"/>
      <c r="P927" s="938"/>
      <c r="Q927" s="938"/>
      <c r="R927" s="938"/>
    </row>
    <row r="928" spans="1:18" s="8" customFormat="1" ht="12.75" customHeight="1">
      <c r="A928" s="1003" t="e">
        <v>#N/A</v>
      </c>
      <c r="B928" s="1003" t="e">
        <v>#N/A</v>
      </c>
      <c r="C928" s="1003"/>
      <c r="D928" s="922" t="e">
        <v>#N/A</v>
      </c>
      <c r="E928" s="928" t="e">
        <v>#N/A</v>
      </c>
      <c r="F928" s="49" t="s">
        <v>3335</v>
      </c>
      <c r="G928" s="58" t="s">
        <v>3336</v>
      </c>
      <c r="H928" s="928" t="e">
        <v>#N/A</v>
      </c>
      <c r="I928" s="928" t="e">
        <v>#N/A</v>
      </c>
      <c r="J928" s="928" t="e">
        <v>#N/A</v>
      </c>
      <c r="K928" s="922" t="e">
        <v>#N/A</v>
      </c>
      <c r="L928" s="928"/>
      <c r="M928" s="922"/>
      <c r="N928" s="937"/>
      <c r="O928" s="938"/>
      <c r="P928" s="938"/>
      <c r="Q928" s="938"/>
      <c r="R928" s="938"/>
    </row>
    <row r="929" spans="1:18" s="8" customFormat="1" ht="12.75" customHeight="1">
      <c r="A929" s="1003" t="e">
        <v>#N/A</v>
      </c>
      <c r="B929" s="1003" t="e">
        <v>#N/A</v>
      </c>
      <c r="C929" s="1003"/>
      <c r="D929" s="922" t="e">
        <v>#N/A</v>
      </c>
      <c r="E929" s="928" t="e">
        <v>#N/A</v>
      </c>
      <c r="F929" s="49" t="s">
        <v>3337</v>
      </c>
      <c r="G929" s="58" t="s">
        <v>3338</v>
      </c>
      <c r="H929" s="928" t="e">
        <v>#N/A</v>
      </c>
      <c r="I929" s="928" t="e">
        <v>#N/A</v>
      </c>
      <c r="J929" s="928" t="e">
        <v>#N/A</v>
      </c>
      <c r="K929" s="922" t="e">
        <v>#N/A</v>
      </c>
      <c r="L929" s="928"/>
      <c r="M929" s="922"/>
      <c r="N929" s="937"/>
      <c r="O929" s="938"/>
      <c r="P929" s="938"/>
      <c r="Q929" s="938"/>
      <c r="R929" s="938"/>
    </row>
    <row r="930" spans="1:18" s="8" customFormat="1" ht="12.75" customHeight="1">
      <c r="A930" s="1003" t="e">
        <v>#N/A</v>
      </c>
      <c r="B930" s="1003" t="e">
        <v>#N/A</v>
      </c>
      <c r="C930" s="1003"/>
      <c r="D930" s="922" t="e">
        <v>#N/A</v>
      </c>
      <c r="E930" s="928" t="e">
        <v>#N/A</v>
      </c>
      <c r="F930" s="49" t="s">
        <v>3339</v>
      </c>
      <c r="G930" s="58" t="s">
        <v>3340</v>
      </c>
      <c r="H930" s="928" t="e">
        <v>#N/A</v>
      </c>
      <c r="I930" s="928" t="e">
        <v>#N/A</v>
      </c>
      <c r="J930" s="928" t="e">
        <v>#N/A</v>
      </c>
      <c r="K930" s="922" t="e">
        <v>#N/A</v>
      </c>
      <c r="L930" s="928"/>
      <c r="M930" s="922"/>
      <c r="N930" s="937"/>
      <c r="O930" s="938"/>
      <c r="P930" s="938"/>
      <c r="Q930" s="938"/>
      <c r="R930" s="938"/>
    </row>
    <row r="931" spans="1:18" s="8" customFormat="1" ht="12.75" customHeight="1">
      <c r="A931" s="1003" t="e">
        <v>#N/A</v>
      </c>
      <c r="B931" s="1003" t="e">
        <v>#N/A</v>
      </c>
      <c r="C931" s="1003"/>
      <c r="D931" s="922" t="e">
        <v>#N/A</v>
      </c>
      <c r="E931" s="928" t="e">
        <v>#N/A</v>
      </c>
      <c r="F931" s="49" t="s">
        <v>3341</v>
      </c>
      <c r="G931" s="58" t="s">
        <v>3342</v>
      </c>
      <c r="H931" s="928" t="e">
        <v>#N/A</v>
      </c>
      <c r="I931" s="928" t="e">
        <v>#N/A</v>
      </c>
      <c r="J931" s="928" t="e">
        <v>#N/A</v>
      </c>
      <c r="K931" s="922" t="e">
        <v>#N/A</v>
      </c>
      <c r="L931" s="928"/>
      <c r="M931" s="922"/>
      <c r="N931" s="937"/>
      <c r="O931" s="938"/>
      <c r="P931" s="938"/>
      <c r="Q931" s="938"/>
      <c r="R931" s="938"/>
    </row>
    <row r="932" spans="1:18" s="8" customFormat="1" ht="12.75" customHeight="1">
      <c r="A932" s="1003" t="e">
        <v>#N/A</v>
      </c>
      <c r="B932" s="1003" t="e">
        <v>#N/A</v>
      </c>
      <c r="C932" s="1003"/>
      <c r="D932" s="922" t="e">
        <v>#N/A</v>
      </c>
      <c r="E932" s="928" t="e">
        <v>#N/A</v>
      </c>
      <c r="F932" s="49" t="s">
        <v>3343</v>
      </c>
      <c r="G932" s="58" t="s">
        <v>3344</v>
      </c>
      <c r="H932" s="928" t="e">
        <v>#N/A</v>
      </c>
      <c r="I932" s="928" t="e">
        <v>#N/A</v>
      </c>
      <c r="J932" s="928" t="e">
        <v>#N/A</v>
      </c>
      <c r="K932" s="922" t="e">
        <v>#N/A</v>
      </c>
      <c r="L932" s="928"/>
      <c r="M932" s="922"/>
      <c r="N932" s="937"/>
      <c r="O932" s="938"/>
      <c r="P932" s="938"/>
      <c r="Q932" s="938"/>
      <c r="R932" s="938"/>
    </row>
    <row r="933" spans="1:18" s="8" customFormat="1" ht="12.75" customHeight="1">
      <c r="A933" s="1003" t="e">
        <v>#N/A</v>
      </c>
      <c r="B933" s="1003" t="e">
        <v>#N/A</v>
      </c>
      <c r="C933" s="1003"/>
      <c r="D933" s="922" t="e">
        <v>#N/A</v>
      </c>
      <c r="E933" s="928" t="e">
        <v>#N/A</v>
      </c>
      <c r="F933" s="49" t="s">
        <v>3345</v>
      </c>
      <c r="G933" s="58" t="s">
        <v>3346</v>
      </c>
      <c r="H933" s="928" t="e">
        <v>#N/A</v>
      </c>
      <c r="I933" s="928" t="e">
        <v>#N/A</v>
      </c>
      <c r="J933" s="928" t="e">
        <v>#N/A</v>
      </c>
      <c r="K933" s="922" t="e">
        <v>#N/A</v>
      </c>
      <c r="L933" s="928"/>
      <c r="M933" s="922"/>
      <c r="N933" s="937"/>
      <c r="O933" s="938"/>
      <c r="P933" s="938"/>
      <c r="Q933" s="938"/>
      <c r="R933" s="938"/>
    </row>
    <row r="934" spans="1:18" s="8" customFormat="1" ht="12.75" customHeight="1">
      <c r="A934" s="1003" t="e">
        <v>#N/A</v>
      </c>
      <c r="B934" s="1003" t="e">
        <v>#N/A</v>
      </c>
      <c r="C934" s="1003"/>
      <c r="D934" s="922" t="e">
        <v>#N/A</v>
      </c>
      <c r="E934" s="928" t="e">
        <v>#N/A</v>
      </c>
      <c r="F934" s="49" t="s">
        <v>3347</v>
      </c>
      <c r="G934" s="58" t="s">
        <v>3348</v>
      </c>
      <c r="H934" s="928" t="e">
        <v>#N/A</v>
      </c>
      <c r="I934" s="928" t="e">
        <v>#N/A</v>
      </c>
      <c r="J934" s="928" t="e">
        <v>#N/A</v>
      </c>
      <c r="K934" s="922" t="e">
        <v>#N/A</v>
      </c>
      <c r="L934" s="928"/>
      <c r="M934" s="922"/>
      <c r="N934" s="937"/>
      <c r="O934" s="938"/>
      <c r="P934" s="938"/>
      <c r="Q934" s="938"/>
      <c r="R934" s="938"/>
    </row>
    <row r="935" spans="1:18" s="8" customFormat="1" ht="12.75" customHeight="1">
      <c r="A935" s="1003" t="e">
        <v>#N/A</v>
      </c>
      <c r="B935" s="1003" t="e">
        <v>#N/A</v>
      </c>
      <c r="C935" s="1003"/>
      <c r="D935" s="922" t="e">
        <v>#N/A</v>
      </c>
      <c r="E935" s="928" t="e">
        <v>#N/A</v>
      </c>
      <c r="F935" s="49" t="s">
        <v>3349</v>
      </c>
      <c r="G935" s="58" t="s">
        <v>3350</v>
      </c>
      <c r="H935" s="928" t="e">
        <v>#N/A</v>
      </c>
      <c r="I935" s="928" t="e">
        <v>#N/A</v>
      </c>
      <c r="J935" s="928" t="e">
        <v>#N/A</v>
      </c>
      <c r="K935" s="922" t="e">
        <v>#N/A</v>
      </c>
      <c r="L935" s="928"/>
      <c r="M935" s="922"/>
      <c r="N935" s="937"/>
      <c r="O935" s="938"/>
      <c r="P935" s="938"/>
      <c r="Q935" s="938"/>
      <c r="R935" s="938"/>
    </row>
    <row r="936" spans="1:18" s="8" customFormat="1" ht="12.75" customHeight="1">
      <c r="A936" s="1003" t="e">
        <v>#N/A</v>
      </c>
      <c r="B936" s="1003" t="e">
        <v>#N/A</v>
      </c>
      <c r="C936" s="1003"/>
      <c r="D936" s="922" t="e">
        <v>#N/A</v>
      </c>
      <c r="E936" s="928" t="e">
        <v>#N/A</v>
      </c>
      <c r="F936" s="49" t="s">
        <v>3351</v>
      </c>
      <c r="G936" s="58" t="s">
        <v>3352</v>
      </c>
      <c r="H936" s="928" t="e">
        <v>#N/A</v>
      </c>
      <c r="I936" s="928" t="e">
        <v>#N/A</v>
      </c>
      <c r="J936" s="928" t="e">
        <v>#N/A</v>
      </c>
      <c r="K936" s="922" t="e">
        <v>#N/A</v>
      </c>
      <c r="L936" s="928"/>
      <c r="M936" s="922"/>
      <c r="N936" s="937"/>
      <c r="O936" s="938"/>
      <c r="P936" s="938"/>
      <c r="Q936" s="938"/>
      <c r="R936" s="938"/>
    </row>
    <row r="937" spans="1:18" s="8" customFormat="1" ht="12.75" customHeight="1">
      <c r="A937" s="1003" t="e">
        <v>#N/A</v>
      </c>
      <c r="B937" s="1003" t="e">
        <v>#N/A</v>
      </c>
      <c r="C937" s="1003"/>
      <c r="D937" s="922" t="e">
        <v>#N/A</v>
      </c>
      <c r="E937" s="928" t="e">
        <v>#N/A</v>
      </c>
      <c r="F937" s="49" t="s">
        <v>3353</v>
      </c>
      <c r="G937" s="58" t="s">
        <v>3354</v>
      </c>
      <c r="H937" s="928" t="e">
        <v>#N/A</v>
      </c>
      <c r="I937" s="928" t="e">
        <v>#N/A</v>
      </c>
      <c r="J937" s="928" t="e">
        <v>#N/A</v>
      </c>
      <c r="K937" s="922" t="e">
        <v>#N/A</v>
      </c>
      <c r="L937" s="928"/>
      <c r="M937" s="922"/>
      <c r="N937" s="937"/>
      <c r="O937" s="938"/>
      <c r="P937" s="938"/>
      <c r="Q937" s="938"/>
      <c r="R937" s="938"/>
    </row>
    <row r="938" spans="1:18" s="8" customFormat="1" ht="12.75" customHeight="1">
      <c r="A938" s="1003" t="e">
        <v>#N/A</v>
      </c>
      <c r="B938" s="1003" t="e">
        <v>#N/A</v>
      </c>
      <c r="C938" s="1003"/>
      <c r="D938" s="922" t="e">
        <v>#N/A</v>
      </c>
      <c r="E938" s="928" t="e">
        <v>#N/A</v>
      </c>
      <c r="F938" s="49" t="s">
        <v>3355</v>
      </c>
      <c r="G938" s="58" t="s">
        <v>3356</v>
      </c>
      <c r="H938" s="928" t="e">
        <v>#N/A</v>
      </c>
      <c r="I938" s="928" t="e">
        <v>#N/A</v>
      </c>
      <c r="J938" s="928" t="e">
        <v>#N/A</v>
      </c>
      <c r="K938" s="922" t="e">
        <v>#N/A</v>
      </c>
      <c r="L938" s="928"/>
      <c r="M938" s="922"/>
      <c r="N938" s="937"/>
      <c r="O938" s="938"/>
      <c r="P938" s="938"/>
      <c r="Q938" s="938"/>
      <c r="R938" s="938"/>
    </row>
    <row r="939" spans="1:18" s="8" customFormat="1" ht="12.75" customHeight="1">
      <c r="A939" s="1003" t="e">
        <v>#N/A</v>
      </c>
      <c r="B939" s="1003" t="e">
        <v>#N/A</v>
      </c>
      <c r="C939" s="1003"/>
      <c r="D939" s="922" t="e">
        <v>#N/A</v>
      </c>
      <c r="E939" s="928" t="e">
        <v>#N/A</v>
      </c>
      <c r="F939" s="49" t="s">
        <v>3357</v>
      </c>
      <c r="G939" s="58" t="s">
        <v>3358</v>
      </c>
      <c r="H939" s="928" t="e">
        <v>#N/A</v>
      </c>
      <c r="I939" s="928" t="e">
        <v>#N/A</v>
      </c>
      <c r="J939" s="928" t="e">
        <v>#N/A</v>
      </c>
      <c r="K939" s="922" t="e">
        <v>#N/A</v>
      </c>
      <c r="L939" s="928"/>
      <c r="M939" s="922"/>
      <c r="N939" s="937"/>
      <c r="O939" s="938"/>
      <c r="P939" s="938"/>
      <c r="Q939" s="938"/>
      <c r="R939" s="938"/>
    </row>
    <row r="940" spans="1:18" s="8" customFormat="1" ht="12.75" customHeight="1">
      <c r="A940" s="1003" t="e">
        <v>#N/A</v>
      </c>
      <c r="B940" s="1003" t="e">
        <v>#N/A</v>
      </c>
      <c r="C940" s="1003"/>
      <c r="D940" s="922" t="e">
        <v>#N/A</v>
      </c>
      <c r="E940" s="928" t="e">
        <v>#N/A</v>
      </c>
      <c r="F940" s="49" t="s">
        <v>3359</v>
      </c>
      <c r="G940" s="58" t="s">
        <v>3360</v>
      </c>
      <c r="H940" s="928" t="e">
        <v>#N/A</v>
      </c>
      <c r="I940" s="928" t="e">
        <v>#N/A</v>
      </c>
      <c r="J940" s="928" t="e">
        <v>#N/A</v>
      </c>
      <c r="K940" s="922" t="e">
        <v>#N/A</v>
      </c>
      <c r="L940" s="928"/>
      <c r="M940" s="922"/>
      <c r="N940" s="937"/>
      <c r="O940" s="938"/>
      <c r="P940" s="938"/>
      <c r="Q940" s="938"/>
      <c r="R940" s="938"/>
    </row>
    <row r="941" spans="1:18" s="8" customFormat="1" ht="12.75" customHeight="1">
      <c r="A941" s="1003" t="e">
        <v>#N/A</v>
      </c>
      <c r="B941" s="1003" t="e">
        <v>#N/A</v>
      </c>
      <c r="C941" s="1003"/>
      <c r="D941" s="922" t="e">
        <v>#N/A</v>
      </c>
      <c r="E941" s="928" t="e">
        <v>#N/A</v>
      </c>
      <c r="F941" s="49" t="s">
        <v>3361</v>
      </c>
      <c r="G941" s="58" t="s">
        <v>3362</v>
      </c>
      <c r="H941" s="928" t="e">
        <v>#N/A</v>
      </c>
      <c r="I941" s="928" t="e">
        <v>#N/A</v>
      </c>
      <c r="J941" s="928" t="e">
        <v>#N/A</v>
      </c>
      <c r="K941" s="922" t="e">
        <v>#N/A</v>
      </c>
      <c r="L941" s="928"/>
      <c r="M941" s="922"/>
      <c r="N941" s="937"/>
      <c r="O941" s="938"/>
      <c r="P941" s="938"/>
      <c r="Q941" s="938"/>
      <c r="R941" s="938"/>
    </row>
    <row r="942" spans="1:18" s="8" customFormat="1" ht="12.75" customHeight="1">
      <c r="A942" s="1003" t="e">
        <v>#N/A</v>
      </c>
      <c r="B942" s="1003" t="e">
        <v>#N/A</v>
      </c>
      <c r="C942" s="1003"/>
      <c r="D942" s="922" t="e">
        <v>#N/A</v>
      </c>
      <c r="E942" s="928" t="e">
        <v>#N/A</v>
      </c>
      <c r="F942" s="49" t="s">
        <v>3363</v>
      </c>
      <c r="G942" s="58" t="s">
        <v>3364</v>
      </c>
      <c r="H942" s="928" t="e">
        <v>#N/A</v>
      </c>
      <c r="I942" s="928" t="e">
        <v>#N/A</v>
      </c>
      <c r="J942" s="928" t="e">
        <v>#N/A</v>
      </c>
      <c r="K942" s="922" t="e">
        <v>#N/A</v>
      </c>
      <c r="L942" s="928"/>
      <c r="M942" s="922"/>
      <c r="N942" s="937"/>
      <c r="O942" s="938"/>
      <c r="P942" s="938"/>
      <c r="Q942" s="938"/>
      <c r="R942" s="938"/>
    </row>
    <row r="943" spans="1:18" s="8" customFormat="1" ht="12.75" customHeight="1">
      <c r="A943" s="1003" t="e">
        <v>#N/A</v>
      </c>
      <c r="B943" s="1003" t="e">
        <v>#N/A</v>
      </c>
      <c r="C943" s="1003"/>
      <c r="D943" s="922" t="e">
        <v>#N/A</v>
      </c>
      <c r="E943" s="928" t="e">
        <v>#N/A</v>
      </c>
      <c r="F943" s="49" t="s">
        <v>3365</v>
      </c>
      <c r="G943" s="58" t="s">
        <v>3366</v>
      </c>
      <c r="H943" s="928" t="e">
        <v>#N/A</v>
      </c>
      <c r="I943" s="928" t="e">
        <v>#N/A</v>
      </c>
      <c r="J943" s="928" t="e">
        <v>#N/A</v>
      </c>
      <c r="K943" s="922" t="e">
        <v>#N/A</v>
      </c>
      <c r="L943" s="928"/>
      <c r="M943" s="922"/>
      <c r="N943" s="937"/>
      <c r="O943" s="938"/>
      <c r="P943" s="938"/>
      <c r="Q943" s="938"/>
      <c r="R943" s="938"/>
    </row>
    <row r="944" spans="1:18" s="8" customFormat="1" ht="12.75" customHeight="1">
      <c r="A944" s="1003" t="e">
        <v>#N/A</v>
      </c>
      <c r="B944" s="1003" t="e">
        <v>#N/A</v>
      </c>
      <c r="C944" s="1003"/>
      <c r="D944" s="922" t="e">
        <v>#N/A</v>
      </c>
      <c r="E944" s="928" t="e">
        <v>#N/A</v>
      </c>
      <c r="F944" s="49" t="s">
        <v>3367</v>
      </c>
      <c r="G944" s="58" t="s">
        <v>3368</v>
      </c>
      <c r="H944" s="928" t="e">
        <v>#N/A</v>
      </c>
      <c r="I944" s="928" t="e">
        <v>#N/A</v>
      </c>
      <c r="J944" s="928" t="e">
        <v>#N/A</v>
      </c>
      <c r="K944" s="922" t="e">
        <v>#N/A</v>
      </c>
      <c r="L944" s="928"/>
      <c r="M944" s="922"/>
      <c r="N944" s="937"/>
      <c r="O944" s="938"/>
      <c r="P944" s="938"/>
      <c r="Q944" s="938"/>
      <c r="R944" s="938"/>
    </row>
    <row r="945" spans="1:18" s="8" customFormat="1" ht="12.75" customHeight="1">
      <c r="A945" s="1003" t="e">
        <v>#N/A</v>
      </c>
      <c r="B945" s="1003" t="e">
        <v>#N/A</v>
      </c>
      <c r="C945" s="1003"/>
      <c r="D945" s="922" t="e">
        <v>#N/A</v>
      </c>
      <c r="E945" s="928" t="e">
        <v>#N/A</v>
      </c>
      <c r="F945" s="49" t="s">
        <v>3369</v>
      </c>
      <c r="G945" s="58" t="s">
        <v>3370</v>
      </c>
      <c r="H945" s="928" t="e">
        <v>#N/A</v>
      </c>
      <c r="I945" s="928" t="e">
        <v>#N/A</v>
      </c>
      <c r="J945" s="928" t="e">
        <v>#N/A</v>
      </c>
      <c r="K945" s="922" t="e">
        <v>#N/A</v>
      </c>
      <c r="L945" s="928"/>
      <c r="M945" s="922"/>
      <c r="N945" s="937"/>
      <c r="O945" s="938"/>
      <c r="P945" s="938"/>
      <c r="Q945" s="938"/>
      <c r="R945" s="938"/>
    </row>
    <row r="946" spans="1:18" s="8" customFormat="1" ht="12.75" customHeight="1">
      <c r="A946" s="1003" t="e">
        <v>#N/A</v>
      </c>
      <c r="B946" s="1003" t="e">
        <v>#N/A</v>
      </c>
      <c r="C946" s="1003"/>
      <c r="D946" s="922" t="e">
        <v>#N/A</v>
      </c>
      <c r="E946" s="928" t="e">
        <v>#N/A</v>
      </c>
      <c r="F946" s="49" t="s">
        <v>3371</v>
      </c>
      <c r="G946" s="58" t="s">
        <v>3372</v>
      </c>
      <c r="H946" s="928" t="e">
        <v>#N/A</v>
      </c>
      <c r="I946" s="928" t="e">
        <v>#N/A</v>
      </c>
      <c r="J946" s="928" t="e">
        <v>#N/A</v>
      </c>
      <c r="K946" s="922" t="e">
        <v>#N/A</v>
      </c>
      <c r="L946" s="928"/>
      <c r="M946" s="922"/>
      <c r="N946" s="937"/>
      <c r="O946" s="938"/>
      <c r="P946" s="938"/>
      <c r="Q946" s="938"/>
      <c r="R946" s="938"/>
    </row>
    <row r="947" spans="1:18" s="8" customFormat="1" ht="12.75" customHeight="1">
      <c r="A947" s="1003" t="e">
        <v>#N/A</v>
      </c>
      <c r="B947" s="1003" t="e">
        <v>#N/A</v>
      </c>
      <c r="C947" s="1003"/>
      <c r="D947" s="922" t="e">
        <v>#N/A</v>
      </c>
      <c r="E947" s="928" t="e">
        <v>#N/A</v>
      </c>
      <c r="F947" s="49" t="s">
        <v>3373</v>
      </c>
      <c r="G947" s="58" t="s">
        <v>3374</v>
      </c>
      <c r="H947" s="928" t="e">
        <v>#N/A</v>
      </c>
      <c r="I947" s="928" t="e">
        <v>#N/A</v>
      </c>
      <c r="J947" s="928" t="e">
        <v>#N/A</v>
      </c>
      <c r="K947" s="922" t="e">
        <v>#N/A</v>
      </c>
      <c r="L947" s="928"/>
      <c r="M947" s="922"/>
      <c r="N947" s="937"/>
      <c r="O947" s="938"/>
      <c r="P947" s="938"/>
      <c r="Q947" s="938"/>
      <c r="R947" s="938"/>
    </row>
    <row r="948" spans="1:18" s="8" customFormat="1" ht="12.75" customHeight="1">
      <c r="A948" s="1003" t="e">
        <v>#N/A</v>
      </c>
      <c r="B948" s="1003" t="e">
        <v>#N/A</v>
      </c>
      <c r="C948" s="1003"/>
      <c r="D948" s="922" t="e">
        <v>#N/A</v>
      </c>
      <c r="E948" s="928" t="e">
        <v>#N/A</v>
      </c>
      <c r="F948" s="49" t="s">
        <v>3375</v>
      </c>
      <c r="G948" s="58" t="s">
        <v>3376</v>
      </c>
      <c r="H948" s="928" t="e">
        <v>#N/A</v>
      </c>
      <c r="I948" s="928" t="e">
        <v>#N/A</v>
      </c>
      <c r="J948" s="928" t="e">
        <v>#N/A</v>
      </c>
      <c r="K948" s="922" t="e">
        <v>#N/A</v>
      </c>
      <c r="L948" s="928"/>
      <c r="M948" s="922"/>
      <c r="N948" s="937"/>
      <c r="O948" s="938"/>
      <c r="P948" s="938"/>
      <c r="Q948" s="938"/>
      <c r="R948" s="938"/>
    </row>
    <row r="949" spans="1:18" s="8" customFormat="1" ht="12.75" customHeight="1">
      <c r="A949" s="1003" t="e">
        <v>#N/A</v>
      </c>
      <c r="B949" s="1003" t="e">
        <v>#N/A</v>
      </c>
      <c r="C949" s="1003"/>
      <c r="D949" s="922" t="e">
        <v>#N/A</v>
      </c>
      <c r="E949" s="928" t="e">
        <v>#N/A</v>
      </c>
      <c r="F949" s="49" t="s">
        <v>3377</v>
      </c>
      <c r="G949" s="58" t="s">
        <v>3378</v>
      </c>
      <c r="H949" s="928" t="e">
        <v>#N/A</v>
      </c>
      <c r="I949" s="928" t="e">
        <v>#N/A</v>
      </c>
      <c r="J949" s="928" t="e">
        <v>#N/A</v>
      </c>
      <c r="K949" s="922" t="e">
        <v>#N/A</v>
      </c>
      <c r="L949" s="928"/>
      <c r="M949" s="922"/>
      <c r="N949" s="937"/>
      <c r="O949" s="938"/>
      <c r="P949" s="938"/>
      <c r="Q949" s="938"/>
      <c r="R949" s="938"/>
    </row>
    <row r="950" spans="1:18" s="8" customFormat="1" ht="12.75" customHeight="1">
      <c r="A950" s="1003" t="e">
        <v>#N/A</v>
      </c>
      <c r="B950" s="1003" t="e">
        <v>#N/A</v>
      </c>
      <c r="C950" s="1003"/>
      <c r="D950" s="922" t="e">
        <v>#N/A</v>
      </c>
      <c r="E950" s="928" t="e">
        <v>#N/A</v>
      </c>
      <c r="F950" s="49" t="s">
        <v>3379</v>
      </c>
      <c r="G950" s="58" t="s">
        <v>3380</v>
      </c>
      <c r="H950" s="928" t="e">
        <v>#N/A</v>
      </c>
      <c r="I950" s="928" t="e">
        <v>#N/A</v>
      </c>
      <c r="J950" s="928" t="e">
        <v>#N/A</v>
      </c>
      <c r="K950" s="922" t="e">
        <v>#N/A</v>
      </c>
      <c r="L950" s="928"/>
      <c r="M950" s="922"/>
      <c r="N950" s="937"/>
      <c r="O950" s="938"/>
      <c r="P950" s="938"/>
      <c r="Q950" s="938"/>
      <c r="R950" s="938"/>
    </row>
    <row r="951" spans="1:18" s="8" customFormat="1" ht="12.75" customHeight="1">
      <c r="A951" s="1003" t="e">
        <v>#N/A</v>
      </c>
      <c r="B951" s="1003" t="e">
        <v>#N/A</v>
      </c>
      <c r="C951" s="1003"/>
      <c r="D951" s="922" t="e">
        <v>#N/A</v>
      </c>
      <c r="E951" s="928" t="e">
        <v>#N/A</v>
      </c>
      <c r="F951" s="49" t="s">
        <v>3381</v>
      </c>
      <c r="G951" s="58" t="s">
        <v>3382</v>
      </c>
      <c r="H951" s="928" t="e">
        <v>#N/A</v>
      </c>
      <c r="I951" s="928" t="e">
        <v>#N/A</v>
      </c>
      <c r="J951" s="928" t="e">
        <v>#N/A</v>
      </c>
      <c r="K951" s="922" t="e">
        <v>#N/A</v>
      </c>
      <c r="L951" s="928"/>
      <c r="M951" s="922"/>
      <c r="N951" s="937"/>
      <c r="O951" s="938"/>
      <c r="P951" s="938"/>
      <c r="Q951" s="938"/>
      <c r="R951" s="938"/>
    </row>
    <row r="952" spans="1:18" s="8" customFormat="1" ht="12.75" customHeight="1">
      <c r="A952" s="1003" t="e">
        <v>#N/A</v>
      </c>
      <c r="B952" s="1003" t="e">
        <v>#N/A</v>
      </c>
      <c r="C952" s="1003"/>
      <c r="D952" s="922" t="e">
        <v>#N/A</v>
      </c>
      <c r="E952" s="928" t="e">
        <v>#N/A</v>
      </c>
      <c r="F952" s="49" t="s">
        <v>3383</v>
      </c>
      <c r="G952" s="58" t="s">
        <v>3384</v>
      </c>
      <c r="H952" s="928" t="e">
        <v>#N/A</v>
      </c>
      <c r="I952" s="928" t="e">
        <v>#N/A</v>
      </c>
      <c r="J952" s="928" t="e">
        <v>#N/A</v>
      </c>
      <c r="K952" s="922" t="e">
        <v>#N/A</v>
      </c>
      <c r="L952" s="928"/>
      <c r="M952" s="922"/>
      <c r="N952" s="937"/>
      <c r="O952" s="938"/>
      <c r="P952" s="938"/>
      <c r="Q952" s="938"/>
      <c r="R952" s="938"/>
    </row>
    <row r="953" spans="1:18" s="8" customFormat="1" ht="12.75" customHeight="1">
      <c r="A953" s="1003" t="e">
        <v>#N/A</v>
      </c>
      <c r="B953" s="1003" t="e">
        <v>#N/A</v>
      </c>
      <c r="C953" s="1003"/>
      <c r="D953" s="922" t="e">
        <v>#N/A</v>
      </c>
      <c r="E953" s="928" t="e">
        <v>#N/A</v>
      </c>
      <c r="F953" s="49" t="s">
        <v>3385</v>
      </c>
      <c r="G953" s="58" t="s">
        <v>3386</v>
      </c>
      <c r="H953" s="928" t="e">
        <v>#N/A</v>
      </c>
      <c r="I953" s="928" t="e">
        <v>#N/A</v>
      </c>
      <c r="J953" s="928" t="e">
        <v>#N/A</v>
      </c>
      <c r="K953" s="922" t="e">
        <v>#N/A</v>
      </c>
      <c r="L953" s="928"/>
      <c r="M953" s="922"/>
      <c r="N953" s="937"/>
      <c r="O953" s="938"/>
      <c r="P953" s="938"/>
      <c r="Q953" s="938"/>
      <c r="R953" s="938"/>
    </row>
    <row r="954" spans="1:18" s="8" customFormat="1" ht="12.75" customHeight="1">
      <c r="A954" s="1003" t="e">
        <v>#N/A</v>
      </c>
      <c r="B954" s="1003" t="e">
        <v>#N/A</v>
      </c>
      <c r="C954" s="1003"/>
      <c r="D954" s="922" t="e">
        <v>#N/A</v>
      </c>
      <c r="E954" s="928" t="e">
        <v>#N/A</v>
      </c>
      <c r="F954" s="49" t="s">
        <v>3387</v>
      </c>
      <c r="G954" s="58" t="s">
        <v>3388</v>
      </c>
      <c r="H954" s="928" t="e">
        <v>#N/A</v>
      </c>
      <c r="I954" s="928" t="e">
        <v>#N/A</v>
      </c>
      <c r="J954" s="928" t="e">
        <v>#N/A</v>
      </c>
      <c r="K954" s="922" t="e">
        <v>#N/A</v>
      </c>
      <c r="L954" s="928"/>
      <c r="M954" s="922"/>
      <c r="N954" s="937"/>
      <c r="O954" s="938"/>
      <c r="P954" s="938"/>
      <c r="Q954" s="938"/>
      <c r="R954" s="938"/>
    </row>
    <row r="955" spans="1:18" s="8" customFormat="1" ht="12.75" customHeight="1">
      <c r="A955" s="1003" t="e">
        <v>#N/A</v>
      </c>
      <c r="B955" s="1003" t="e">
        <v>#N/A</v>
      </c>
      <c r="C955" s="1003"/>
      <c r="D955" s="922" t="e">
        <v>#N/A</v>
      </c>
      <c r="E955" s="928" t="e">
        <v>#N/A</v>
      </c>
      <c r="F955" s="49" t="s">
        <v>3389</v>
      </c>
      <c r="G955" s="58" t="s">
        <v>3390</v>
      </c>
      <c r="H955" s="928" t="e">
        <v>#N/A</v>
      </c>
      <c r="I955" s="928" t="e">
        <v>#N/A</v>
      </c>
      <c r="J955" s="928" t="e">
        <v>#N/A</v>
      </c>
      <c r="K955" s="922" t="e">
        <v>#N/A</v>
      </c>
      <c r="L955" s="928"/>
      <c r="M955" s="922"/>
      <c r="N955" s="937"/>
      <c r="O955" s="938"/>
      <c r="P955" s="938"/>
      <c r="Q955" s="938"/>
      <c r="R955" s="938"/>
    </row>
    <row r="956" spans="1:18" s="8" customFormat="1" ht="12.75" customHeight="1">
      <c r="A956" s="1003" t="e">
        <v>#N/A</v>
      </c>
      <c r="B956" s="1003" t="e">
        <v>#N/A</v>
      </c>
      <c r="C956" s="1003"/>
      <c r="D956" s="922" t="e">
        <v>#N/A</v>
      </c>
      <c r="E956" s="928" t="e">
        <v>#N/A</v>
      </c>
      <c r="F956" s="49" t="s">
        <v>3391</v>
      </c>
      <c r="G956" s="58" t="s">
        <v>3392</v>
      </c>
      <c r="H956" s="928" t="e">
        <v>#N/A</v>
      </c>
      <c r="I956" s="928" t="e">
        <v>#N/A</v>
      </c>
      <c r="J956" s="928" t="e">
        <v>#N/A</v>
      </c>
      <c r="K956" s="922" t="e">
        <v>#N/A</v>
      </c>
      <c r="L956" s="928"/>
      <c r="M956" s="922"/>
      <c r="N956" s="937"/>
      <c r="O956" s="938"/>
      <c r="P956" s="938"/>
      <c r="Q956" s="938"/>
      <c r="R956" s="938"/>
    </row>
    <row r="957" spans="1:18" s="8" customFormat="1" ht="12.75" customHeight="1">
      <c r="A957" s="1003" t="e">
        <v>#N/A</v>
      </c>
      <c r="B957" s="1003" t="e">
        <v>#N/A</v>
      </c>
      <c r="C957" s="1003"/>
      <c r="D957" s="922" t="e">
        <v>#N/A</v>
      </c>
      <c r="E957" s="928" t="e">
        <v>#N/A</v>
      </c>
      <c r="F957" s="49" t="s">
        <v>3393</v>
      </c>
      <c r="G957" s="58" t="s">
        <v>3394</v>
      </c>
      <c r="H957" s="928" t="e">
        <v>#N/A</v>
      </c>
      <c r="I957" s="928" t="e">
        <v>#N/A</v>
      </c>
      <c r="J957" s="928" t="e">
        <v>#N/A</v>
      </c>
      <c r="K957" s="922" t="e">
        <v>#N/A</v>
      </c>
      <c r="L957" s="928"/>
      <c r="M957" s="922"/>
      <c r="N957" s="937"/>
      <c r="O957" s="938"/>
      <c r="P957" s="938"/>
      <c r="Q957" s="938"/>
      <c r="R957" s="938"/>
    </row>
    <row r="958" spans="1:18" s="8" customFormat="1" ht="12.75" customHeight="1">
      <c r="A958" s="1003" t="e">
        <v>#N/A</v>
      </c>
      <c r="B958" s="1003" t="e">
        <v>#N/A</v>
      </c>
      <c r="C958" s="1003"/>
      <c r="D958" s="922" t="e">
        <v>#N/A</v>
      </c>
      <c r="E958" s="928" t="e">
        <v>#N/A</v>
      </c>
      <c r="F958" s="49" t="s">
        <v>3395</v>
      </c>
      <c r="G958" s="58" t="s">
        <v>3396</v>
      </c>
      <c r="H958" s="928" t="e">
        <v>#N/A</v>
      </c>
      <c r="I958" s="928" t="e">
        <v>#N/A</v>
      </c>
      <c r="J958" s="928" t="e">
        <v>#N/A</v>
      </c>
      <c r="K958" s="922" t="e">
        <v>#N/A</v>
      </c>
      <c r="L958" s="928"/>
      <c r="M958" s="922"/>
      <c r="N958" s="937"/>
      <c r="O958" s="938"/>
      <c r="P958" s="938"/>
      <c r="Q958" s="938"/>
      <c r="R958" s="938"/>
    </row>
    <row r="959" spans="1:18" s="8" customFormat="1" ht="12.75" customHeight="1">
      <c r="A959" s="1003" t="e">
        <v>#N/A</v>
      </c>
      <c r="B959" s="1003" t="e">
        <v>#N/A</v>
      </c>
      <c r="C959" s="1003"/>
      <c r="D959" s="922" t="e">
        <v>#N/A</v>
      </c>
      <c r="E959" s="928" t="e">
        <v>#N/A</v>
      </c>
      <c r="F959" s="49" t="s">
        <v>3397</v>
      </c>
      <c r="G959" s="58" t="s">
        <v>3398</v>
      </c>
      <c r="H959" s="928" t="e">
        <v>#N/A</v>
      </c>
      <c r="I959" s="928" t="e">
        <v>#N/A</v>
      </c>
      <c r="J959" s="928" t="e">
        <v>#N/A</v>
      </c>
      <c r="K959" s="922" t="e">
        <v>#N/A</v>
      </c>
      <c r="L959" s="928"/>
      <c r="M959" s="922"/>
      <c r="N959" s="937"/>
      <c r="O959" s="938"/>
      <c r="P959" s="938"/>
      <c r="Q959" s="938"/>
      <c r="R959" s="938"/>
    </row>
    <row r="960" spans="1:18" s="8" customFormat="1" ht="12.75" customHeight="1">
      <c r="A960" s="1003" t="e">
        <v>#N/A</v>
      </c>
      <c r="B960" s="1003" t="e">
        <v>#N/A</v>
      </c>
      <c r="C960" s="1003"/>
      <c r="D960" s="922" t="e">
        <v>#N/A</v>
      </c>
      <c r="E960" s="928" t="e">
        <v>#N/A</v>
      </c>
      <c r="F960" s="49" t="s">
        <v>3399</v>
      </c>
      <c r="G960" s="58" t="s">
        <v>3400</v>
      </c>
      <c r="H960" s="928" t="e">
        <v>#N/A</v>
      </c>
      <c r="I960" s="928" t="e">
        <v>#N/A</v>
      </c>
      <c r="J960" s="928" t="e">
        <v>#N/A</v>
      </c>
      <c r="K960" s="922" t="e">
        <v>#N/A</v>
      </c>
      <c r="L960" s="928"/>
      <c r="M960" s="922"/>
      <c r="N960" s="937"/>
      <c r="O960" s="938"/>
      <c r="P960" s="938"/>
      <c r="Q960" s="938"/>
      <c r="R960" s="938"/>
    </row>
    <row r="961" spans="1:18" s="8" customFormat="1" ht="12.75" customHeight="1">
      <c r="A961" s="1003" t="e">
        <v>#N/A</v>
      </c>
      <c r="B961" s="1003" t="e">
        <v>#N/A</v>
      </c>
      <c r="C961" s="1003"/>
      <c r="D961" s="922" t="e">
        <v>#N/A</v>
      </c>
      <c r="E961" s="928" t="e">
        <v>#N/A</v>
      </c>
      <c r="F961" s="49" t="s">
        <v>3401</v>
      </c>
      <c r="G961" s="58" t="s">
        <v>3402</v>
      </c>
      <c r="H961" s="928" t="e">
        <v>#N/A</v>
      </c>
      <c r="I961" s="928" t="e">
        <v>#N/A</v>
      </c>
      <c r="J961" s="928" t="e">
        <v>#N/A</v>
      </c>
      <c r="K961" s="922" t="e">
        <v>#N/A</v>
      </c>
      <c r="L961" s="928"/>
      <c r="M961" s="922"/>
      <c r="N961" s="937"/>
      <c r="O961" s="938"/>
      <c r="P961" s="938"/>
      <c r="Q961" s="938"/>
      <c r="R961" s="938"/>
    </row>
    <row r="962" spans="1:18" s="8" customFormat="1" ht="12.75" customHeight="1">
      <c r="A962" s="1003" t="e">
        <v>#N/A</v>
      </c>
      <c r="B962" s="1003" t="e">
        <v>#N/A</v>
      </c>
      <c r="C962" s="1003"/>
      <c r="D962" s="922" t="e">
        <v>#N/A</v>
      </c>
      <c r="E962" s="928" t="e">
        <v>#N/A</v>
      </c>
      <c r="F962" s="49" t="s">
        <v>3403</v>
      </c>
      <c r="G962" s="58" t="s">
        <v>3404</v>
      </c>
      <c r="H962" s="928" t="e">
        <v>#N/A</v>
      </c>
      <c r="I962" s="928" t="e">
        <v>#N/A</v>
      </c>
      <c r="J962" s="928" t="e">
        <v>#N/A</v>
      </c>
      <c r="K962" s="922" t="e">
        <v>#N/A</v>
      </c>
      <c r="L962" s="928"/>
      <c r="M962" s="922"/>
      <c r="N962" s="937"/>
      <c r="O962" s="938"/>
      <c r="P962" s="938"/>
      <c r="Q962" s="938"/>
      <c r="R962" s="938"/>
    </row>
    <row r="963" spans="1:18" s="8" customFormat="1" ht="12.75" customHeight="1">
      <c r="A963" s="1003" t="e">
        <v>#N/A</v>
      </c>
      <c r="B963" s="1003" t="e">
        <v>#N/A</v>
      </c>
      <c r="C963" s="1003"/>
      <c r="D963" s="922" t="e">
        <v>#N/A</v>
      </c>
      <c r="E963" s="928" t="e">
        <v>#N/A</v>
      </c>
      <c r="F963" s="49" t="s">
        <v>3405</v>
      </c>
      <c r="G963" s="58" t="s">
        <v>3406</v>
      </c>
      <c r="H963" s="928" t="e">
        <v>#N/A</v>
      </c>
      <c r="I963" s="928" t="e">
        <v>#N/A</v>
      </c>
      <c r="J963" s="928" t="e">
        <v>#N/A</v>
      </c>
      <c r="K963" s="922" t="e">
        <v>#N/A</v>
      </c>
      <c r="L963" s="928"/>
      <c r="M963" s="922"/>
      <c r="N963" s="937"/>
      <c r="O963" s="938"/>
      <c r="P963" s="938"/>
      <c r="Q963" s="938"/>
      <c r="R963" s="938"/>
    </row>
    <row r="964" spans="1:18" s="8" customFormat="1" ht="12.75" customHeight="1">
      <c r="A964" s="1003" t="e">
        <v>#N/A</v>
      </c>
      <c r="B964" s="1003" t="e">
        <v>#N/A</v>
      </c>
      <c r="C964" s="1003"/>
      <c r="D964" s="922" t="e">
        <v>#N/A</v>
      </c>
      <c r="E964" s="928" t="e">
        <v>#N/A</v>
      </c>
      <c r="F964" s="49" t="s">
        <v>3407</v>
      </c>
      <c r="G964" s="58" t="s">
        <v>3408</v>
      </c>
      <c r="H964" s="928" t="e">
        <v>#N/A</v>
      </c>
      <c r="I964" s="928" t="e">
        <v>#N/A</v>
      </c>
      <c r="J964" s="928" t="e">
        <v>#N/A</v>
      </c>
      <c r="K964" s="922" t="e">
        <v>#N/A</v>
      </c>
      <c r="L964" s="928"/>
      <c r="M964" s="922"/>
      <c r="N964" s="937"/>
      <c r="O964" s="938"/>
      <c r="P964" s="938"/>
      <c r="Q964" s="938"/>
      <c r="R964" s="938"/>
    </row>
    <row r="965" spans="1:18" s="8" customFormat="1" ht="12.75" customHeight="1">
      <c r="A965" s="1003" t="e">
        <v>#N/A</v>
      </c>
      <c r="B965" s="1003" t="e">
        <v>#N/A</v>
      </c>
      <c r="C965" s="1003"/>
      <c r="D965" s="922" t="e">
        <v>#N/A</v>
      </c>
      <c r="E965" s="928" t="e">
        <v>#N/A</v>
      </c>
      <c r="F965" s="49" t="s">
        <v>3409</v>
      </c>
      <c r="G965" s="58" t="s">
        <v>3410</v>
      </c>
      <c r="H965" s="928" t="e">
        <v>#N/A</v>
      </c>
      <c r="I965" s="928" t="e">
        <v>#N/A</v>
      </c>
      <c r="J965" s="928" t="e">
        <v>#N/A</v>
      </c>
      <c r="K965" s="922" t="e">
        <v>#N/A</v>
      </c>
      <c r="L965" s="928"/>
      <c r="M965" s="922"/>
      <c r="N965" s="937"/>
      <c r="O965" s="938"/>
      <c r="P965" s="938"/>
      <c r="Q965" s="938"/>
      <c r="R965" s="938"/>
    </row>
    <row r="966" spans="1:18" s="8" customFormat="1" ht="12.75" customHeight="1">
      <c r="A966" s="1003" t="e">
        <v>#N/A</v>
      </c>
      <c r="B966" s="1003" t="e">
        <v>#N/A</v>
      </c>
      <c r="C966" s="1003"/>
      <c r="D966" s="922" t="e">
        <v>#N/A</v>
      </c>
      <c r="E966" s="928" t="e">
        <v>#N/A</v>
      </c>
      <c r="F966" s="49" t="s">
        <v>3411</v>
      </c>
      <c r="G966" s="58" t="s">
        <v>3412</v>
      </c>
      <c r="H966" s="928" t="e">
        <v>#N/A</v>
      </c>
      <c r="I966" s="928" t="e">
        <v>#N/A</v>
      </c>
      <c r="J966" s="928" t="e">
        <v>#N/A</v>
      </c>
      <c r="K966" s="922" t="e">
        <v>#N/A</v>
      </c>
      <c r="L966" s="928"/>
      <c r="M966" s="922"/>
      <c r="N966" s="937"/>
      <c r="O966" s="938"/>
      <c r="P966" s="938"/>
      <c r="Q966" s="938"/>
      <c r="R966" s="938"/>
    </row>
    <row r="967" spans="1:18" s="8" customFormat="1" ht="12.75" customHeight="1">
      <c r="A967" s="1003" t="e">
        <v>#N/A</v>
      </c>
      <c r="B967" s="1003" t="e">
        <v>#N/A</v>
      </c>
      <c r="C967" s="1003"/>
      <c r="D967" s="922" t="e">
        <v>#N/A</v>
      </c>
      <c r="E967" s="928" t="e">
        <v>#N/A</v>
      </c>
      <c r="F967" s="49" t="s">
        <v>3413</v>
      </c>
      <c r="G967" s="58" t="s">
        <v>3414</v>
      </c>
      <c r="H967" s="928" t="e">
        <v>#N/A</v>
      </c>
      <c r="I967" s="928" t="e">
        <v>#N/A</v>
      </c>
      <c r="J967" s="928" t="e">
        <v>#N/A</v>
      </c>
      <c r="K967" s="922" t="e">
        <v>#N/A</v>
      </c>
      <c r="L967" s="928"/>
      <c r="M967" s="922"/>
      <c r="N967" s="937"/>
      <c r="O967" s="938"/>
      <c r="P967" s="938"/>
      <c r="Q967" s="938"/>
      <c r="R967" s="938"/>
    </row>
    <row r="968" spans="1:18" s="8" customFormat="1" ht="12.75" customHeight="1">
      <c r="A968" s="1003" t="e">
        <v>#N/A</v>
      </c>
      <c r="B968" s="1003" t="e">
        <v>#N/A</v>
      </c>
      <c r="C968" s="1003"/>
      <c r="D968" s="922" t="e">
        <v>#N/A</v>
      </c>
      <c r="E968" s="928" t="e">
        <v>#N/A</v>
      </c>
      <c r="F968" s="49" t="s">
        <v>3415</v>
      </c>
      <c r="G968" s="58" t="s">
        <v>3416</v>
      </c>
      <c r="H968" s="928" t="e">
        <v>#N/A</v>
      </c>
      <c r="I968" s="928" t="e">
        <v>#N/A</v>
      </c>
      <c r="J968" s="928" t="e">
        <v>#N/A</v>
      </c>
      <c r="K968" s="922" t="e">
        <v>#N/A</v>
      </c>
      <c r="L968" s="928"/>
      <c r="M968" s="922"/>
      <c r="N968" s="937"/>
      <c r="O968" s="938"/>
      <c r="P968" s="938"/>
      <c r="Q968" s="938"/>
      <c r="R968" s="938"/>
    </row>
    <row r="969" spans="1:18" s="8" customFormat="1" ht="12.75" customHeight="1">
      <c r="A969" s="1003" t="e">
        <v>#N/A</v>
      </c>
      <c r="B969" s="1003" t="e">
        <v>#N/A</v>
      </c>
      <c r="C969" s="1003"/>
      <c r="D969" s="922" t="e">
        <v>#N/A</v>
      </c>
      <c r="E969" s="928" t="e">
        <v>#N/A</v>
      </c>
      <c r="F969" s="49" t="s">
        <v>3417</v>
      </c>
      <c r="G969" s="58" t="s">
        <v>3418</v>
      </c>
      <c r="H969" s="928" t="e">
        <v>#N/A</v>
      </c>
      <c r="I969" s="928" t="e">
        <v>#N/A</v>
      </c>
      <c r="J969" s="928" t="e">
        <v>#N/A</v>
      </c>
      <c r="K969" s="922" t="e">
        <v>#N/A</v>
      </c>
      <c r="L969" s="928"/>
      <c r="M969" s="922"/>
      <c r="N969" s="937"/>
      <c r="O969" s="938"/>
      <c r="P969" s="938"/>
      <c r="Q969" s="938"/>
      <c r="R969" s="938"/>
    </row>
    <row r="970" spans="1:18" s="8" customFormat="1" ht="12.75" customHeight="1">
      <c r="A970" s="1003" t="e">
        <v>#N/A</v>
      </c>
      <c r="B970" s="1003" t="e">
        <v>#N/A</v>
      </c>
      <c r="C970" s="1003"/>
      <c r="D970" s="922" t="e">
        <v>#N/A</v>
      </c>
      <c r="E970" s="928" t="e">
        <v>#N/A</v>
      </c>
      <c r="F970" s="49" t="s">
        <v>3419</v>
      </c>
      <c r="G970" s="58" t="s">
        <v>3420</v>
      </c>
      <c r="H970" s="928" t="e">
        <v>#N/A</v>
      </c>
      <c r="I970" s="928" t="e">
        <v>#N/A</v>
      </c>
      <c r="J970" s="928" t="e">
        <v>#N/A</v>
      </c>
      <c r="K970" s="922" t="e">
        <v>#N/A</v>
      </c>
      <c r="L970" s="928"/>
      <c r="M970" s="922"/>
      <c r="N970" s="937"/>
      <c r="O970" s="938"/>
      <c r="P970" s="938"/>
      <c r="Q970" s="938"/>
      <c r="R970" s="938"/>
    </row>
    <row r="971" spans="1:18" s="8" customFormat="1" ht="12.75" customHeight="1">
      <c r="A971" s="1003" t="e">
        <v>#N/A</v>
      </c>
      <c r="B971" s="1003" t="e">
        <v>#N/A</v>
      </c>
      <c r="C971" s="1003"/>
      <c r="D971" s="922" t="e">
        <v>#N/A</v>
      </c>
      <c r="E971" s="928" t="e">
        <v>#N/A</v>
      </c>
      <c r="F971" s="49" t="s">
        <v>3421</v>
      </c>
      <c r="G971" s="58" t="s">
        <v>3422</v>
      </c>
      <c r="H971" s="928" t="e">
        <v>#N/A</v>
      </c>
      <c r="I971" s="928" t="e">
        <v>#N/A</v>
      </c>
      <c r="J971" s="928" t="e">
        <v>#N/A</v>
      </c>
      <c r="K971" s="922" t="e">
        <v>#N/A</v>
      </c>
      <c r="L971" s="928"/>
      <c r="M971" s="922"/>
      <c r="N971" s="937"/>
      <c r="O971" s="938"/>
      <c r="P971" s="938"/>
      <c r="Q971" s="938"/>
      <c r="R971" s="938"/>
    </row>
    <row r="972" spans="1:18" s="8" customFormat="1" ht="12.75" customHeight="1">
      <c r="A972" s="1003" t="e">
        <v>#N/A</v>
      </c>
      <c r="B972" s="1003" t="e">
        <v>#N/A</v>
      </c>
      <c r="C972" s="1003"/>
      <c r="D972" s="922" t="e">
        <v>#N/A</v>
      </c>
      <c r="E972" s="928" t="e">
        <v>#N/A</v>
      </c>
      <c r="F972" s="49" t="s">
        <v>3423</v>
      </c>
      <c r="G972" s="58" t="s">
        <v>3424</v>
      </c>
      <c r="H972" s="928" t="e">
        <v>#N/A</v>
      </c>
      <c r="I972" s="928" t="e">
        <v>#N/A</v>
      </c>
      <c r="J972" s="928" t="e">
        <v>#N/A</v>
      </c>
      <c r="K972" s="922" t="e">
        <v>#N/A</v>
      </c>
      <c r="L972" s="928"/>
      <c r="M972" s="922"/>
      <c r="N972" s="937"/>
      <c r="O972" s="938"/>
      <c r="P972" s="938"/>
      <c r="Q972" s="938"/>
      <c r="R972" s="938"/>
    </row>
    <row r="973" spans="1:18" s="8" customFormat="1" ht="12.75" customHeight="1">
      <c r="A973" s="1003" t="e">
        <v>#N/A</v>
      </c>
      <c r="B973" s="1003" t="e">
        <v>#N/A</v>
      </c>
      <c r="C973" s="1003"/>
      <c r="D973" s="922" t="e">
        <v>#N/A</v>
      </c>
      <c r="E973" s="928" t="e">
        <v>#N/A</v>
      </c>
      <c r="F973" s="49" t="s">
        <v>3425</v>
      </c>
      <c r="G973" s="58" t="s">
        <v>3426</v>
      </c>
      <c r="H973" s="928" t="e">
        <v>#N/A</v>
      </c>
      <c r="I973" s="928" t="e">
        <v>#N/A</v>
      </c>
      <c r="J973" s="928" t="e">
        <v>#N/A</v>
      </c>
      <c r="K973" s="922" t="e">
        <v>#N/A</v>
      </c>
      <c r="L973" s="928"/>
      <c r="M973" s="922"/>
      <c r="N973" s="937"/>
      <c r="O973" s="938"/>
      <c r="P973" s="938"/>
      <c r="Q973" s="938"/>
      <c r="R973" s="938"/>
    </row>
    <row r="974" spans="1:18" s="8" customFormat="1" ht="12.75" customHeight="1">
      <c r="A974" s="1003" t="e">
        <v>#N/A</v>
      </c>
      <c r="B974" s="1003" t="e">
        <v>#N/A</v>
      </c>
      <c r="C974" s="1003"/>
      <c r="D974" s="922" t="e">
        <v>#N/A</v>
      </c>
      <c r="E974" s="928" t="e">
        <v>#N/A</v>
      </c>
      <c r="F974" s="49" t="s">
        <v>3427</v>
      </c>
      <c r="G974" s="58" t="s">
        <v>3428</v>
      </c>
      <c r="H974" s="928" t="e">
        <v>#N/A</v>
      </c>
      <c r="I974" s="928" t="e">
        <v>#N/A</v>
      </c>
      <c r="J974" s="928" t="e">
        <v>#N/A</v>
      </c>
      <c r="K974" s="922" t="e">
        <v>#N/A</v>
      </c>
      <c r="L974" s="928"/>
      <c r="M974" s="922"/>
      <c r="N974" s="937"/>
      <c r="O974" s="938"/>
      <c r="P974" s="938"/>
      <c r="Q974" s="938"/>
      <c r="R974" s="938"/>
    </row>
    <row r="975" spans="1:18" s="8" customFormat="1" ht="12.75" customHeight="1">
      <c r="A975" s="1003" t="e">
        <v>#N/A</v>
      </c>
      <c r="B975" s="1003" t="e">
        <v>#N/A</v>
      </c>
      <c r="C975" s="1003"/>
      <c r="D975" s="922" t="e">
        <v>#N/A</v>
      </c>
      <c r="E975" s="928" t="e">
        <v>#N/A</v>
      </c>
      <c r="F975" s="49" t="s">
        <v>3429</v>
      </c>
      <c r="G975" s="58" t="s">
        <v>3430</v>
      </c>
      <c r="H975" s="928" t="e">
        <v>#N/A</v>
      </c>
      <c r="I975" s="928" t="e">
        <v>#N/A</v>
      </c>
      <c r="J975" s="928" t="e">
        <v>#N/A</v>
      </c>
      <c r="K975" s="922" t="e">
        <v>#N/A</v>
      </c>
      <c r="L975" s="928"/>
      <c r="M975" s="922"/>
      <c r="N975" s="937"/>
      <c r="O975" s="938"/>
      <c r="P975" s="938"/>
      <c r="Q975" s="938"/>
      <c r="R975" s="938"/>
    </row>
    <row r="976" spans="1:18" s="8" customFormat="1" ht="12.75" customHeight="1">
      <c r="A976" s="1003" t="e">
        <v>#N/A</v>
      </c>
      <c r="B976" s="1003" t="e">
        <v>#N/A</v>
      </c>
      <c r="C976" s="1003"/>
      <c r="D976" s="922" t="e">
        <v>#N/A</v>
      </c>
      <c r="E976" s="928" t="e">
        <v>#N/A</v>
      </c>
      <c r="F976" s="49" t="s">
        <v>3431</v>
      </c>
      <c r="G976" s="58" t="s">
        <v>3432</v>
      </c>
      <c r="H976" s="928" t="e">
        <v>#N/A</v>
      </c>
      <c r="I976" s="928" t="e">
        <v>#N/A</v>
      </c>
      <c r="J976" s="928" t="e">
        <v>#N/A</v>
      </c>
      <c r="K976" s="922" t="e">
        <v>#N/A</v>
      </c>
      <c r="L976" s="928"/>
      <c r="M976" s="922"/>
      <c r="N976" s="937"/>
      <c r="O976" s="938"/>
      <c r="P976" s="938"/>
      <c r="Q976" s="938"/>
      <c r="R976" s="938"/>
    </row>
    <row r="977" spans="1:18" s="8" customFormat="1" ht="12.75" customHeight="1">
      <c r="A977" s="1003" t="e">
        <v>#N/A</v>
      </c>
      <c r="B977" s="1003" t="e">
        <v>#N/A</v>
      </c>
      <c r="C977" s="1003"/>
      <c r="D977" s="922" t="e">
        <v>#N/A</v>
      </c>
      <c r="E977" s="928" t="e">
        <v>#N/A</v>
      </c>
      <c r="F977" s="49" t="s">
        <v>3433</v>
      </c>
      <c r="G977" s="58" t="s">
        <v>3434</v>
      </c>
      <c r="H977" s="928" t="e">
        <v>#N/A</v>
      </c>
      <c r="I977" s="928" t="e">
        <v>#N/A</v>
      </c>
      <c r="J977" s="928" t="e">
        <v>#N/A</v>
      </c>
      <c r="K977" s="922" t="e">
        <v>#N/A</v>
      </c>
      <c r="L977" s="928"/>
      <c r="M977" s="922"/>
      <c r="N977" s="937"/>
      <c r="O977" s="938"/>
      <c r="P977" s="938"/>
      <c r="Q977" s="938"/>
      <c r="R977" s="938"/>
    </row>
    <row r="978" spans="1:18" s="8" customFormat="1" ht="12.75" customHeight="1">
      <c r="A978" s="1003" t="e">
        <v>#N/A</v>
      </c>
      <c r="B978" s="1003" t="e">
        <v>#N/A</v>
      </c>
      <c r="C978" s="1003"/>
      <c r="D978" s="922" t="e">
        <v>#N/A</v>
      </c>
      <c r="E978" s="928" t="e">
        <v>#N/A</v>
      </c>
      <c r="F978" s="49" t="s">
        <v>3435</v>
      </c>
      <c r="G978" s="58" t="s">
        <v>3436</v>
      </c>
      <c r="H978" s="928" t="e">
        <v>#N/A</v>
      </c>
      <c r="I978" s="928" t="e">
        <v>#N/A</v>
      </c>
      <c r="J978" s="928" t="e">
        <v>#N/A</v>
      </c>
      <c r="K978" s="922" t="e">
        <v>#N/A</v>
      </c>
      <c r="L978" s="928"/>
      <c r="M978" s="922"/>
      <c r="N978" s="937"/>
      <c r="O978" s="938"/>
      <c r="P978" s="938"/>
      <c r="Q978" s="938"/>
      <c r="R978" s="938"/>
    </row>
    <row r="979" spans="1:18" s="8" customFormat="1" ht="12.75" customHeight="1">
      <c r="A979" s="1003" t="e">
        <v>#N/A</v>
      </c>
      <c r="B979" s="1003" t="e">
        <v>#N/A</v>
      </c>
      <c r="C979" s="1003"/>
      <c r="D979" s="922" t="e">
        <v>#N/A</v>
      </c>
      <c r="E979" s="928" t="e">
        <v>#N/A</v>
      </c>
      <c r="F979" s="49" t="s">
        <v>3437</v>
      </c>
      <c r="G979" s="58" t="s">
        <v>3438</v>
      </c>
      <c r="H979" s="928" t="e">
        <v>#N/A</v>
      </c>
      <c r="I979" s="928" t="e">
        <v>#N/A</v>
      </c>
      <c r="J979" s="928" t="e">
        <v>#N/A</v>
      </c>
      <c r="K979" s="922" t="e">
        <v>#N/A</v>
      </c>
      <c r="L979" s="928"/>
      <c r="M979" s="922"/>
      <c r="N979" s="937"/>
      <c r="O979" s="938"/>
      <c r="P979" s="938"/>
      <c r="Q979" s="938"/>
      <c r="R979" s="938"/>
    </row>
    <row r="980" spans="1:18" s="8" customFormat="1" ht="12.75" customHeight="1">
      <c r="A980" s="1003" t="e">
        <v>#N/A</v>
      </c>
      <c r="B980" s="1003" t="e">
        <v>#N/A</v>
      </c>
      <c r="C980" s="1003"/>
      <c r="D980" s="922" t="e">
        <v>#N/A</v>
      </c>
      <c r="E980" s="928" t="e">
        <v>#N/A</v>
      </c>
      <c r="F980" s="49" t="s">
        <v>3439</v>
      </c>
      <c r="G980" s="58" t="s">
        <v>3440</v>
      </c>
      <c r="H980" s="928" t="e">
        <v>#N/A</v>
      </c>
      <c r="I980" s="928" t="e">
        <v>#N/A</v>
      </c>
      <c r="J980" s="928" t="e">
        <v>#N/A</v>
      </c>
      <c r="K980" s="922" t="e">
        <v>#N/A</v>
      </c>
      <c r="L980" s="928"/>
      <c r="M980" s="922"/>
      <c r="N980" s="937"/>
      <c r="O980" s="938"/>
      <c r="P980" s="938"/>
      <c r="Q980" s="938"/>
      <c r="R980" s="938"/>
    </row>
    <row r="981" spans="1:18" s="8" customFormat="1" ht="12.75" customHeight="1">
      <c r="A981" s="1003" t="e">
        <v>#N/A</v>
      </c>
      <c r="B981" s="1003" t="e">
        <v>#N/A</v>
      </c>
      <c r="C981" s="1003"/>
      <c r="D981" s="922" t="e">
        <v>#N/A</v>
      </c>
      <c r="E981" s="928" t="e">
        <v>#N/A</v>
      </c>
      <c r="F981" s="49" t="s">
        <v>3441</v>
      </c>
      <c r="G981" s="58" t="s">
        <v>3442</v>
      </c>
      <c r="H981" s="928" t="e">
        <v>#N/A</v>
      </c>
      <c r="I981" s="928" t="e">
        <v>#N/A</v>
      </c>
      <c r="J981" s="928" t="e">
        <v>#N/A</v>
      </c>
      <c r="K981" s="922" t="e">
        <v>#N/A</v>
      </c>
      <c r="L981" s="928"/>
      <c r="M981" s="922"/>
      <c r="N981" s="937"/>
      <c r="O981" s="938"/>
      <c r="P981" s="938"/>
      <c r="Q981" s="938"/>
      <c r="R981" s="938"/>
    </row>
    <row r="982" spans="1:18" s="8" customFormat="1" ht="12.75" customHeight="1">
      <c r="A982" s="1003" t="e">
        <v>#N/A</v>
      </c>
      <c r="B982" s="1003" t="e">
        <v>#N/A</v>
      </c>
      <c r="C982" s="1003"/>
      <c r="D982" s="922" t="e">
        <v>#N/A</v>
      </c>
      <c r="E982" s="928" t="e">
        <v>#N/A</v>
      </c>
      <c r="F982" s="49" t="s">
        <v>3443</v>
      </c>
      <c r="G982" s="58" t="s">
        <v>3444</v>
      </c>
      <c r="H982" s="928" t="e">
        <v>#N/A</v>
      </c>
      <c r="I982" s="928" t="e">
        <v>#N/A</v>
      </c>
      <c r="J982" s="928" t="e">
        <v>#N/A</v>
      </c>
      <c r="K982" s="922" t="e">
        <v>#N/A</v>
      </c>
      <c r="L982" s="928"/>
      <c r="M982" s="922"/>
      <c r="N982" s="937"/>
      <c r="O982" s="938"/>
      <c r="P982" s="938"/>
      <c r="Q982" s="938"/>
      <c r="R982" s="938"/>
    </row>
    <row r="983" spans="1:18" s="8" customFormat="1" ht="12.75" customHeight="1">
      <c r="A983" s="1003" t="e">
        <v>#N/A</v>
      </c>
      <c r="B983" s="1003" t="e">
        <v>#N/A</v>
      </c>
      <c r="C983" s="1003"/>
      <c r="D983" s="922" t="e">
        <v>#N/A</v>
      </c>
      <c r="E983" s="928" t="e">
        <v>#N/A</v>
      </c>
      <c r="F983" s="49" t="s">
        <v>3445</v>
      </c>
      <c r="G983" s="58" t="s">
        <v>3446</v>
      </c>
      <c r="H983" s="928" t="e">
        <v>#N/A</v>
      </c>
      <c r="I983" s="928" t="e">
        <v>#N/A</v>
      </c>
      <c r="J983" s="928" t="e">
        <v>#N/A</v>
      </c>
      <c r="K983" s="922" t="e">
        <v>#N/A</v>
      </c>
      <c r="L983" s="928"/>
      <c r="M983" s="922"/>
      <c r="N983" s="937"/>
      <c r="O983" s="938"/>
      <c r="P983" s="938"/>
      <c r="Q983" s="938"/>
      <c r="R983" s="938"/>
    </row>
    <row r="984" spans="1:18" s="8" customFormat="1" ht="12.75" customHeight="1">
      <c r="A984" s="1003" t="e">
        <v>#N/A</v>
      </c>
      <c r="B984" s="1003" t="e">
        <v>#N/A</v>
      </c>
      <c r="C984" s="1003"/>
      <c r="D984" s="922" t="e">
        <v>#N/A</v>
      </c>
      <c r="E984" s="928" t="e">
        <v>#N/A</v>
      </c>
      <c r="F984" s="49" t="s">
        <v>3447</v>
      </c>
      <c r="G984" s="58" t="s">
        <v>3448</v>
      </c>
      <c r="H984" s="928" t="e">
        <v>#N/A</v>
      </c>
      <c r="I984" s="928" t="e">
        <v>#N/A</v>
      </c>
      <c r="J984" s="928" t="e">
        <v>#N/A</v>
      </c>
      <c r="K984" s="922" t="e">
        <v>#N/A</v>
      </c>
      <c r="L984" s="928"/>
      <c r="M984" s="922"/>
      <c r="N984" s="937"/>
      <c r="O984" s="938"/>
      <c r="P984" s="938"/>
      <c r="Q984" s="938"/>
      <c r="R984" s="938"/>
    </row>
    <row r="985" spans="1:18" s="8" customFormat="1" ht="12.75" customHeight="1">
      <c r="A985" s="1003" t="e">
        <v>#N/A</v>
      </c>
      <c r="B985" s="1003" t="e">
        <v>#N/A</v>
      </c>
      <c r="C985" s="1003"/>
      <c r="D985" s="922" t="e">
        <v>#N/A</v>
      </c>
      <c r="E985" s="928" t="e">
        <v>#N/A</v>
      </c>
      <c r="F985" s="49" t="s">
        <v>3449</v>
      </c>
      <c r="G985" s="58" t="s">
        <v>3450</v>
      </c>
      <c r="H985" s="928" t="e">
        <v>#N/A</v>
      </c>
      <c r="I985" s="928" t="e">
        <v>#N/A</v>
      </c>
      <c r="J985" s="928" t="e">
        <v>#N/A</v>
      </c>
      <c r="K985" s="922" t="e">
        <v>#N/A</v>
      </c>
      <c r="L985" s="928"/>
      <c r="M985" s="922"/>
      <c r="N985" s="937"/>
      <c r="O985" s="938"/>
      <c r="P985" s="938"/>
      <c r="Q985" s="938"/>
      <c r="R985" s="938"/>
    </row>
    <row r="986" spans="1:18" s="8" customFormat="1" ht="12.75" customHeight="1">
      <c r="A986" s="1003" t="e">
        <v>#N/A</v>
      </c>
      <c r="B986" s="1003" t="e">
        <v>#N/A</v>
      </c>
      <c r="C986" s="1003"/>
      <c r="D986" s="922" t="e">
        <v>#N/A</v>
      </c>
      <c r="E986" s="928" t="e">
        <v>#N/A</v>
      </c>
      <c r="F986" s="49" t="s">
        <v>3451</v>
      </c>
      <c r="G986" s="58" t="s">
        <v>3452</v>
      </c>
      <c r="H986" s="928" t="e">
        <v>#N/A</v>
      </c>
      <c r="I986" s="928" t="e">
        <v>#N/A</v>
      </c>
      <c r="J986" s="928" t="e">
        <v>#N/A</v>
      </c>
      <c r="K986" s="922" t="e">
        <v>#N/A</v>
      </c>
      <c r="L986" s="928"/>
      <c r="M986" s="922"/>
      <c r="N986" s="937"/>
      <c r="O986" s="938"/>
      <c r="P986" s="938"/>
      <c r="Q986" s="938"/>
      <c r="R986" s="938"/>
    </row>
    <row r="987" spans="1:18" s="8" customFormat="1" ht="12.75" customHeight="1">
      <c r="A987" s="1003" t="e">
        <v>#N/A</v>
      </c>
      <c r="B987" s="1003" t="e">
        <v>#N/A</v>
      </c>
      <c r="C987" s="1003"/>
      <c r="D987" s="922" t="e">
        <v>#N/A</v>
      </c>
      <c r="E987" s="928" t="e">
        <v>#N/A</v>
      </c>
      <c r="F987" s="49" t="s">
        <v>3453</v>
      </c>
      <c r="G987" s="58" t="s">
        <v>3454</v>
      </c>
      <c r="H987" s="928" t="e">
        <v>#N/A</v>
      </c>
      <c r="I987" s="928" t="e">
        <v>#N/A</v>
      </c>
      <c r="J987" s="928" t="e">
        <v>#N/A</v>
      </c>
      <c r="K987" s="922" t="e">
        <v>#N/A</v>
      </c>
      <c r="L987" s="928"/>
      <c r="M987" s="922"/>
      <c r="N987" s="937"/>
      <c r="O987" s="938"/>
      <c r="P987" s="938"/>
      <c r="Q987" s="938"/>
      <c r="R987" s="938"/>
    </row>
    <row r="988" spans="1:18" s="8" customFormat="1" ht="12.75" customHeight="1">
      <c r="A988" s="1003" t="e">
        <v>#N/A</v>
      </c>
      <c r="B988" s="1003" t="e">
        <v>#N/A</v>
      </c>
      <c r="C988" s="1003"/>
      <c r="D988" s="922" t="e">
        <v>#N/A</v>
      </c>
      <c r="E988" s="928" t="e">
        <v>#N/A</v>
      </c>
      <c r="F988" s="49" t="s">
        <v>3455</v>
      </c>
      <c r="G988" s="58" t="s">
        <v>3456</v>
      </c>
      <c r="H988" s="928" t="e">
        <v>#N/A</v>
      </c>
      <c r="I988" s="928" t="e">
        <v>#N/A</v>
      </c>
      <c r="J988" s="928" t="e">
        <v>#N/A</v>
      </c>
      <c r="K988" s="922" t="e">
        <v>#N/A</v>
      </c>
      <c r="L988" s="928"/>
      <c r="M988" s="922"/>
      <c r="N988" s="937"/>
      <c r="O988" s="938"/>
      <c r="P988" s="938"/>
      <c r="Q988" s="938"/>
      <c r="R988" s="938"/>
    </row>
    <row r="989" spans="1:18" s="8" customFormat="1" ht="10.199999999999999">
      <c r="A989" s="1003" t="e">
        <v>#N/A</v>
      </c>
      <c r="B989" s="1003" t="e">
        <v>#N/A</v>
      </c>
      <c r="C989" s="1003"/>
      <c r="D989" s="922" t="e">
        <v>#N/A</v>
      </c>
      <c r="E989" s="928" t="e">
        <v>#N/A</v>
      </c>
      <c r="F989" s="43" t="s">
        <v>3457</v>
      </c>
      <c r="G989" s="58" t="s">
        <v>3458</v>
      </c>
      <c r="H989" s="928" t="e">
        <v>#N/A</v>
      </c>
      <c r="I989" s="928" t="e">
        <v>#N/A</v>
      </c>
      <c r="J989" s="928" t="e">
        <v>#N/A</v>
      </c>
      <c r="K989" s="922" t="e">
        <v>#N/A</v>
      </c>
      <c r="L989" s="928"/>
      <c r="M989" s="922"/>
      <c r="N989" s="937"/>
      <c r="O989" s="938"/>
      <c r="P989" s="938"/>
      <c r="Q989" s="938"/>
      <c r="R989" s="938"/>
    </row>
    <row r="990" spans="1:18" s="8" customFormat="1" ht="12.75" customHeight="1">
      <c r="A990" s="1003" t="e">
        <v>#N/A</v>
      </c>
      <c r="B990" s="1003" t="e">
        <v>#N/A</v>
      </c>
      <c r="C990" s="1003"/>
      <c r="D990" s="922" t="e">
        <v>#N/A</v>
      </c>
      <c r="E990" s="928" t="e">
        <v>#N/A</v>
      </c>
      <c r="F990" s="43" t="s">
        <v>3459</v>
      </c>
      <c r="G990" s="58" t="s">
        <v>3460</v>
      </c>
      <c r="H990" s="928" t="e">
        <v>#N/A</v>
      </c>
      <c r="I990" s="928" t="e">
        <v>#N/A</v>
      </c>
      <c r="J990" s="928" t="e">
        <v>#N/A</v>
      </c>
      <c r="K990" s="922" t="e">
        <v>#N/A</v>
      </c>
      <c r="L990" s="928"/>
      <c r="M990" s="922"/>
      <c r="N990" s="937"/>
      <c r="O990" s="938"/>
      <c r="P990" s="938"/>
      <c r="Q990" s="938"/>
      <c r="R990" s="938"/>
    </row>
    <row r="991" spans="1:18" s="8" customFormat="1" ht="12.75" customHeight="1">
      <c r="A991" s="1003" t="e">
        <v>#N/A</v>
      </c>
      <c r="B991" s="1003" t="e">
        <v>#N/A</v>
      </c>
      <c r="C991" s="1003"/>
      <c r="D991" s="922" t="e">
        <v>#N/A</v>
      </c>
      <c r="E991" s="928" t="e">
        <v>#N/A</v>
      </c>
      <c r="F991" s="43" t="s">
        <v>3461</v>
      </c>
      <c r="G991" s="58" t="s">
        <v>3462</v>
      </c>
      <c r="H991" s="928" t="e">
        <v>#N/A</v>
      </c>
      <c r="I991" s="928" t="e">
        <v>#N/A</v>
      </c>
      <c r="J991" s="928" t="e">
        <v>#N/A</v>
      </c>
      <c r="K991" s="922" t="e">
        <v>#N/A</v>
      </c>
      <c r="L991" s="928"/>
      <c r="M991" s="922"/>
      <c r="N991" s="937"/>
      <c r="O991" s="938"/>
      <c r="P991" s="938"/>
      <c r="Q991" s="938"/>
      <c r="R991" s="938"/>
    </row>
    <row r="992" spans="1:18" s="8" customFormat="1" ht="10.199999999999999">
      <c r="A992" s="1003" t="e">
        <v>#N/A</v>
      </c>
      <c r="B992" s="1003" t="e">
        <v>#N/A</v>
      </c>
      <c r="C992" s="1003"/>
      <c r="D992" s="922" t="e">
        <v>#N/A</v>
      </c>
      <c r="E992" s="928" t="e">
        <v>#N/A</v>
      </c>
      <c r="F992" s="43" t="s">
        <v>3463</v>
      </c>
      <c r="G992" s="58" t="s">
        <v>3464</v>
      </c>
      <c r="H992" s="928" t="e">
        <v>#N/A</v>
      </c>
      <c r="I992" s="928" t="e">
        <v>#N/A</v>
      </c>
      <c r="J992" s="928" t="e">
        <v>#N/A</v>
      </c>
      <c r="K992" s="922" t="e">
        <v>#N/A</v>
      </c>
      <c r="L992" s="928"/>
      <c r="M992" s="922"/>
      <c r="N992" s="937"/>
      <c r="O992" s="938"/>
      <c r="P992" s="938"/>
      <c r="Q992" s="938"/>
      <c r="R992" s="938"/>
    </row>
    <row r="993" spans="1:18" s="8" customFormat="1" ht="12.75" customHeight="1">
      <c r="A993" s="1003" t="e">
        <v>#N/A</v>
      </c>
      <c r="B993" s="1003" t="e">
        <v>#N/A</v>
      </c>
      <c r="C993" s="1003"/>
      <c r="D993" s="922" t="e">
        <v>#N/A</v>
      </c>
      <c r="E993" s="928" t="e">
        <v>#N/A</v>
      </c>
      <c r="F993" s="43" t="s">
        <v>3465</v>
      </c>
      <c r="G993" s="58" t="s">
        <v>3466</v>
      </c>
      <c r="H993" s="928" t="e">
        <v>#N/A</v>
      </c>
      <c r="I993" s="928" t="e">
        <v>#N/A</v>
      </c>
      <c r="J993" s="928" t="e">
        <v>#N/A</v>
      </c>
      <c r="K993" s="922" t="e">
        <v>#N/A</v>
      </c>
      <c r="L993" s="928"/>
      <c r="M993" s="922"/>
      <c r="N993" s="937"/>
      <c r="O993" s="938"/>
      <c r="P993" s="938"/>
      <c r="Q993" s="938"/>
      <c r="R993" s="938"/>
    </row>
    <row r="994" spans="1:18" s="8" customFormat="1" ht="12.75" customHeight="1">
      <c r="A994" s="1003" t="e">
        <v>#N/A</v>
      </c>
      <c r="B994" s="1003" t="e">
        <v>#N/A</v>
      </c>
      <c r="C994" s="1003"/>
      <c r="D994" s="922" t="e">
        <v>#N/A</v>
      </c>
      <c r="E994" s="928" t="e">
        <v>#N/A</v>
      </c>
      <c r="F994" s="43" t="s">
        <v>3467</v>
      </c>
      <c r="G994" s="58" t="s">
        <v>3468</v>
      </c>
      <c r="H994" s="928" t="e">
        <v>#N/A</v>
      </c>
      <c r="I994" s="928" t="e">
        <v>#N/A</v>
      </c>
      <c r="J994" s="928" t="e">
        <v>#N/A</v>
      </c>
      <c r="K994" s="922" t="e">
        <v>#N/A</v>
      </c>
      <c r="L994" s="928"/>
      <c r="M994" s="922"/>
      <c r="N994" s="937"/>
      <c r="O994" s="938"/>
      <c r="P994" s="938"/>
      <c r="Q994" s="938"/>
      <c r="R994" s="938"/>
    </row>
    <row r="995" spans="1:18" s="8" customFormat="1" ht="12.75" customHeight="1">
      <c r="A995" s="1003" t="e">
        <v>#N/A</v>
      </c>
      <c r="B995" s="1003" t="e">
        <v>#N/A</v>
      </c>
      <c r="C995" s="1003"/>
      <c r="D995" s="922" t="e">
        <v>#N/A</v>
      </c>
      <c r="E995" s="928" t="e">
        <v>#N/A</v>
      </c>
      <c r="F995" s="43" t="s">
        <v>3469</v>
      </c>
      <c r="G995" s="58" t="s">
        <v>3470</v>
      </c>
      <c r="H995" s="928" t="e">
        <v>#N/A</v>
      </c>
      <c r="I995" s="928" t="e">
        <v>#N/A</v>
      </c>
      <c r="J995" s="928" t="e">
        <v>#N/A</v>
      </c>
      <c r="K995" s="922" t="e">
        <v>#N/A</v>
      </c>
      <c r="L995" s="928"/>
      <c r="M995" s="922"/>
      <c r="N995" s="937"/>
      <c r="O995" s="938"/>
      <c r="P995" s="938"/>
      <c r="Q995" s="938"/>
      <c r="R995" s="938"/>
    </row>
    <row r="996" spans="1:18" s="8" customFormat="1" ht="12.75" customHeight="1">
      <c r="A996" s="1003" t="e">
        <v>#N/A</v>
      </c>
      <c r="B996" s="1003" t="e">
        <v>#N/A</v>
      </c>
      <c r="C996" s="1003"/>
      <c r="D996" s="922" t="e">
        <v>#N/A</v>
      </c>
      <c r="E996" s="928" t="e">
        <v>#N/A</v>
      </c>
      <c r="F996" s="43" t="s">
        <v>3471</v>
      </c>
      <c r="G996" s="58" t="s">
        <v>3472</v>
      </c>
      <c r="H996" s="928" t="e">
        <v>#N/A</v>
      </c>
      <c r="I996" s="928" t="e">
        <v>#N/A</v>
      </c>
      <c r="J996" s="928" t="e">
        <v>#N/A</v>
      </c>
      <c r="K996" s="922" t="e">
        <v>#N/A</v>
      </c>
      <c r="L996" s="928"/>
      <c r="M996" s="922"/>
      <c r="N996" s="937"/>
      <c r="O996" s="938"/>
      <c r="P996" s="938"/>
      <c r="Q996" s="938"/>
      <c r="R996" s="938"/>
    </row>
    <row r="997" spans="1:18" s="8" customFormat="1" ht="12.75" customHeight="1">
      <c r="A997" s="1003" t="e">
        <v>#N/A</v>
      </c>
      <c r="B997" s="1003" t="e">
        <v>#N/A</v>
      </c>
      <c r="C997" s="1003"/>
      <c r="D997" s="922" t="e">
        <v>#N/A</v>
      </c>
      <c r="E997" s="928" t="e">
        <v>#N/A</v>
      </c>
      <c r="F997" s="43" t="s">
        <v>3473</v>
      </c>
      <c r="G997" s="58" t="s">
        <v>3474</v>
      </c>
      <c r="H997" s="928" t="e">
        <v>#N/A</v>
      </c>
      <c r="I997" s="928" t="e">
        <v>#N/A</v>
      </c>
      <c r="J997" s="928" t="e">
        <v>#N/A</v>
      </c>
      <c r="K997" s="922" t="e">
        <v>#N/A</v>
      </c>
      <c r="L997" s="928"/>
      <c r="M997" s="922"/>
      <c r="N997" s="937"/>
      <c r="O997" s="938"/>
      <c r="P997" s="938"/>
      <c r="Q997" s="938"/>
      <c r="R997" s="938"/>
    </row>
    <row r="998" spans="1:18" s="8" customFormat="1" ht="12.75" customHeight="1">
      <c r="A998" s="1003" t="e">
        <v>#N/A</v>
      </c>
      <c r="B998" s="1003" t="e">
        <v>#N/A</v>
      </c>
      <c r="C998" s="1003"/>
      <c r="D998" s="922" t="e">
        <v>#N/A</v>
      </c>
      <c r="E998" s="928" t="e">
        <v>#N/A</v>
      </c>
      <c r="F998" s="43" t="s">
        <v>3475</v>
      </c>
      <c r="G998" s="58" t="s">
        <v>3476</v>
      </c>
      <c r="H998" s="928" t="e">
        <v>#N/A</v>
      </c>
      <c r="I998" s="928" t="e">
        <v>#N/A</v>
      </c>
      <c r="J998" s="928" t="e">
        <v>#N/A</v>
      </c>
      <c r="K998" s="922" t="e">
        <v>#N/A</v>
      </c>
      <c r="L998" s="928"/>
      <c r="M998" s="922"/>
      <c r="N998" s="937"/>
      <c r="O998" s="938"/>
      <c r="P998" s="938"/>
      <c r="Q998" s="938"/>
      <c r="R998" s="938"/>
    </row>
    <row r="999" spans="1:18" s="8" customFormat="1" ht="12.75" customHeight="1">
      <c r="A999" s="1003" t="e">
        <v>#N/A</v>
      </c>
      <c r="B999" s="1003" t="e">
        <v>#N/A</v>
      </c>
      <c r="C999" s="1003"/>
      <c r="D999" s="922" t="e">
        <v>#N/A</v>
      </c>
      <c r="E999" s="928" t="e">
        <v>#N/A</v>
      </c>
      <c r="F999" s="43" t="s">
        <v>3477</v>
      </c>
      <c r="G999" s="58" t="s">
        <v>3478</v>
      </c>
      <c r="H999" s="928" t="e">
        <v>#N/A</v>
      </c>
      <c r="I999" s="928" t="e">
        <v>#N/A</v>
      </c>
      <c r="J999" s="928" t="e">
        <v>#N/A</v>
      </c>
      <c r="K999" s="922" t="e">
        <v>#N/A</v>
      </c>
      <c r="L999" s="928"/>
      <c r="M999" s="922"/>
      <c r="N999" s="937"/>
      <c r="O999" s="938"/>
      <c r="P999" s="938"/>
      <c r="Q999" s="938"/>
      <c r="R999" s="938"/>
    </row>
    <row r="1000" spans="1:18" s="8" customFormat="1" ht="12.75" customHeight="1">
      <c r="A1000" s="1003" t="e">
        <v>#N/A</v>
      </c>
      <c r="B1000" s="1003" t="e">
        <v>#N/A</v>
      </c>
      <c r="C1000" s="1003"/>
      <c r="D1000" s="922" t="e">
        <v>#N/A</v>
      </c>
      <c r="E1000" s="928" t="e">
        <v>#N/A</v>
      </c>
      <c r="F1000" s="43" t="s">
        <v>3479</v>
      </c>
      <c r="G1000" s="58" t="s">
        <v>3480</v>
      </c>
      <c r="H1000" s="928" t="e">
        <v>#N/A</v>
      </c>
      <c r="I1000" s="928" t="e">
        <v>#N/A</v>
      </c>
      <c r="J1000" s="928" t="e">
        <v>#N/A</v>
      </c>
      <c r="K1000" s="922" t="e">
        <v>#N/A</v>
      </c>
      <c r="L1000" s="928"/>
      <c r="M1000" s="922"/>
      <c r="N1000" s="937"/>
      <c r="O1000" s="938"/>
      <c r="P1000" s="938"/>
      <c r="Q1000" s="938"/>
      <c r="R1000" s="938"/>
    </row>
    <row r="1001" spans="1:18" s="8" customFormat="1" ht="31.35" customHeight="1">
      <c r="A1001" s="1003" t="e">
        <v>#N/A</v>
      </c>
      <c r="B1001" s="1003" t="e">
        <v>#N/A</v>
      </c>
      <c r="C1001" s="1003"/>
      <c r="D1001" s="922" t="e">
        <v>#N/A</v>
      </c>
      <c r="E1001" s="928" t="e">
        <v>#N/A</v>
      </c>
      <c r="F1001" s="43" t="s">
        <v>3481</v>
      </c>
      <c r="G1001" s="58" t="s">
        <v>3716</v>
      </c>
      <c r="H1001" s="928" t="e">
        <v>#N/A</v>
      </c>
      <c r="I1001" s="928" t="e">
        <v>#N/A</v>
      </c>
      <c r="J1001" s="928" t="e">
        <v>#N/A</v>
      </c>
      <c r="K1001" s="922" t="e">
        <v>#N/A</v>
      </c>
      <c r="L1001" s="928"/>
      <c r="M1001" s="922"/>
      <c r="N1001" s="937"/>
      <c r="O1001" s="938"/>
      <c r="P1001" s="938"/>
      <c r="Q1001" s="938"/>
      <c r="R1001" s="938"/>
    </row>
    <row r="1002" spans="1:18" s="8" customFormat="1" ht="12.75" customHeight="1">
      <c r="A1002" s="1003" t="e">
        <v>#N/A</v>
      </c>
      <c r="B1002" s="1003" t="e">
        <v>#N/A</v>
      </c>
      <c r="C1002" s="1003"/>
      <c r="D1002" s="922" t="e">
        <v>#N/A</v>
      </c>
      <c r="E1002" s="928" t="e">
        <v>#N/A</v>
      </c>
      <c r="F1002" s="43" t="s">
        <v>3483</v>
      </c>
      <c r="G1002" s="58" t="s">
        <v>3484</v>
      </c>
      <c r="H1002" s="928" t="e">
        <v>#N/A</v>
      </c>
      <c r="I1002" s="928" t="e">
        <v>#N/A</v>
      </c>
      <c r="J1002" s="928" t="e">
        <v>#N/A</v>
      </c>
      <c r="K1002" s="922" t="e">
        <v>#N/A</v>
      </c>
      <c r="L1002" s="928"/>
      <c r="M1002" s="922"/>
      <c r="N1002" s="937"/>
      <c r="O1002" s="938"/>
      <c r="P1002" s="938"/>
      <c r="Q1002" s="938"/>
      <c r="R1002" s="938"/>
    </row>
    <row r="1003" spans="1:18" s="8" customFormat="1" ht="12.75" customHeight="1">
      <c r="A1003" s="1003" t="e">
        <v>#N/A</v>
      </c>
      <c r="B1003" s="1003" t="e">
        <v>#N/A</v>
      </c>
      <c r="C1003" s="1003"/>
      <c r="D1003" s="922" t="e">
        <v>#N/A</v>
      </c>
      <c r="E1003" s="928" t="e">
        <v>#N/A</v>
      </c>
      <c r="F1003" s="43" t="s">
        <v>3485</v>
      </c>
      <c r="G1003" s="58" t="s">
        <v>3486</v>
      </c>
      <c r="H1003" s="928" t="e">
        <v>#N/A</v>
      </c>
      <c r="I1003" s="928" t="e">
        <v>#N/A</v>
      </c>
      <c r="J1003" s="928" t="e">
        <v>#N/A</v>
      </c>
      <c r="K1003" s="922" t="e">
        <v>#N/A</v>
      </c>
      <c r="L1003" s="928"/>
      <c r="M1003" s="922"/>
      <c r="N1003" s="937"/>
      <c r="O1003" s="938"/>
      <c r="P1003" s="938"/>
      <c r="Q1003" s="938"/>
      <c r="R1003" s="938"/>
    </row>
    <row r="1004" spans="1:18" s="8" customFormat="1" ht="12.75" customHeight="1">
      <c r="A1004" s="1003" t="e">
        <v>#N/A</v>
      </c>
      <c r="B1004" s="1003" t="e">
        <v>#N/A</v>
      </c>
      <c r="C1004" s="1003"/>
      <c r="D1004" s="922" t="e">
        <v>#N/A</v>
      </c>
      <c r="E1004" s="928" t="e">
        <v>#N/A</v>
      </c>
      <c r="F1004" s="45" t="s">
        <v>3487</v>
      </c>
      <c r="G1004" s="58" t="s">
        <v>3488</v>
      </c>
      <c r="H1004" s="928" t="e">
        <v>#N/A</v>
      </c>
      <c r="I1004" s="928" t="e">
        <v>#N/A</v>
      </c>
      <c r="J1004" s="928" t="e">
        <v>#N/A</v>
      </c>
      <c r="K1004" s="922" t="e">
        <v>#N/A</v>
      </c>
      <c r="L1004" s="928"/>
      <c r="M1004" s="922"/>
      <c r="N1004" s="937"/>
      <c r="O1004" s="938"/>
      <c r="P1004" s="938"/>
      <c r="Q1004" s="938"/>
      <c r="R1004" s="938"/>
    </row>
    <row r="1005" spans="1:18" s="8" customFormat="1" ht="12.75" customHeight="1">
      <c r="A1005" s="1003" t="e">
        <v>#N/A</v>
      </c>
      <c r="B1005" s="1003" t="e">
        <v>#N/A</v>
      </c>
      <c r="C1005" s="1003"/>
      <c r="D1005" s="922" t="e">
        <v>#N/A</v>
      </c>
      <c r="E1005" s="928" t="e">
        <v>#N/A</v>
      </c>
      <c r="F1005" s="45" t="s">
        <v>3489</v>
      </c>
      <c r="G1005" s="58" t="s">
        <v>3490</v>
      </c>
      <c r="H1005" s="928" t="e">
        <v>#N/A</v>
      </c>
      <c r="I1005" s="928" t="e">
        <v>#N/A</v>
      </c>
      <c r="J1005" s="928" t="e">
        <v>#N/A</v>
      </c>
      <c r="K1005" s="922" t="e">
        <v>#N/A</v>
      </c>
      <c r="L1005" s="928"/>
      <c r="M1005" s="922"/>
      <c r="N1005" s="937"/>
      <c r="O1005" s="938"/>
      <c r="P1005" s="938"/>
      <c r="Q1005" s="938"/>
      <c r="R1005" s="938"/>
    </row>
    <row r="1006" spans="1:18" s="8" customFormat="1" ht="12.75" customHeight="1">
      <c r="A1006" s="1003" t="e">
        <v>#N/A</v>
      </c>
      <c r="B1006" s="1003" t="e">
        <v>#N/A</v>
      </c>
      <c r="C1006" s="1003"/>
      <c r="D1006" s="922" t="e">
        <v>#N/A</v>
      </c>
      <c r="E1006" s="928" t="e">
        <v>#N/A</v>
      </c>
      <c r="F1006" s="45" t="s">
        <v>3491</v>
      </c>
      <c r="G1006" s="58" t="s">
        <v>3492</v>
      </c>
      <c r="H1006" s="928" t="e">
        <v>#N/A</v>
      </c>
      <c r="I1006" s="928" t="e">
        <v>#N/A</v>
      </c>
      <c r="J1006" s="928" t="e">
        <v>#N/A</v>
      </c>
      <c r="K1006" s="922" t="e">
        <v>#N/A</v>
      </c>
      <c r="L1006" s="928"/>
      <c r="M1006" s="922"/>
      <c r="N1006" s="937"/>
      <c r="O1006" s="938"/>
      <c r="P1006" s="938"/>
      <c r="Q1006" s="938"/>
      <c r="R1006" s="938"/>
    </row>
    <row r="1007" spans="1:18" s="8" customFormat="1" ht="12.75" customHeight="1">
      <c r="A1007" s="828" t="e">
        <v>#N/A</v>
      </c>
      <c r="B1007" s="828" t="e">
        <v>#N/A</v>
      </c>
      <c r="C1007" s="828"/>
      <c r="D1007" s="923" t="e">
        <v>#N/A</v>
      </c>
      <c r="E1007" s="929" t="e">
        <v>#N/A</v>
      </c>
      <c r="F1007" s="49" t="s">
        <v>3493</v>
      </c>
      <c r="G1007" s="58" t="s">
        <v>2407</v>
      </c>
      <c r="H1007" s="929" t="e">
        <v>#N/A</v>
      </c>
      <c r="I1007" s="929" t="e">
        <v>#N/A</v>
      </c>
      <c r="J1007" s="929" t="e">
        <v>#N/A</v>
      </c>
      <c r="K1007" s="923" t="e">
        <v>#N/A</v>
      </c>
      <c r="L1007" s="929"/>
      <c r="M1007" s="923"/>
      <c r="N1007" s="937"/>
      <c r="O1007" s="938"/>
      <c r="P1007" s="938"/>
      <c r="Q1007" s="938"/>
      <c r="R1007" s="938"/>
    </row>
    <row r="1008" spans="1:18" s="8" customFormat="1" ht="20.399999999999999">
      <c r="A1008" s="191" t="s">
        <v>3717</v>
      </c>
      <c r="B1008" s="191" t="s">
        <v>2174</v>
      </c>
      <c r="C1008" s="318" t="s">
        <v>2175</v>
      </c>
      <c r="D1008" s="124" t="s">
        <v>2176</v>
      </c>
      <c r="E1008" s="125" t="s">
        <v>2177</v>
      </c>
      <c r="F1008" s="33"/>
      <c r="G1008" s="34"/>
      <c r="H1008" s="34"/>
      <c r="I1008" s="34"/>
      <c r="J1008" s="34"/>
      <c r="K1008" s="34"/>
      <c r="L1008" s="130" t="s">
        <v>1027</v>
      </c>
      <c r="M1008" s="135"/>
      <c r="N1008" s="124" t="s">
        <v>2178</v>
      </c>
      <c r="O1008" s="126" t="s">
        <v>2179</v>
      </c>
      <c r="P1008" s="126" t="s">
        <v>2179</v>
      </c>
      <c r="Q1008" s="126" t="s">
        <v>2140</v>
      </c>
      <c r="R1008" s="123" t="s">
        <v>2180</v>
      </c>
    </row>
    <row r="1009" spans="1:18" s="8" customFormat="1" ht="71.25" customHeight="1">
      <c r="A1009" s="192" t="s">
        <v>867</v>
      </c>
      <c r="B1009" s="194" t="s">
        <v>822</v>
      </c>
      <c r="C1009" s="194" t="s">
        <v>2580</v>
      </c>
      <c r="D1009" s="174" t="s">
        <v>2581</v>
      </c>
      <c r="E1009" s="252" t="s">
        <v>824</v>
      </c>
      <c r="F1009" s="33"/>
      <c r="G1009" s="34"/>
      <c r="H1009" s="34"/>
      <c r="I1009" s="34"/>
      <c r="J1009" s="34"/>
      <c r="K1009" s="34"/>
      <c r="L1009" s="32" t="s">
        <v>1027</v>
      </c>
      <c r="M1009" s="34"/>
      <c r="N1009" s="174" t="s">
        <v>2582</v>
      </c>
      <c r="O1009" s="136" t="s">
        <v>2179</v>
      </c>
      <c r="P1009" s="136" t="s">
        <v>2140</v>
      </c>
      <c r="Q1009" s="137" t="s">
        <v>2140</v>
      </c>
      <c r="R1009" s="252" t="s">
        <v>42</v>
      </c>
    </row>
    <row r="1010" spans="1:18" s="8" customFormat="1" ht="49.5" customHeight="1">
      <c r="A1010" s="192" t="s">
        <v>868</v>
      </c>
      <c r="B1010" s="194" t="s">
        <v>869</v>
      </c>
      <c r="C1010" s="194" t="s">
        <v>3718</v>
      </c>
      <c r="D1010" s="124" t="s">
        <v>2183</v>
      </c>
      <c r="E1010" s="125" t="s">
        <v>829</v>
      </c>
      <c r="F1010" s="33"/>
      <c r="G1010" s="34"/>
      <c r="H1010" s="34"/>
      <c r="I1010" s="34"/>
      <c r="J1010" s="34"/>
      <c r="K1010" s="34"/>
      <c r="L1010" s="130" t="s">
        <v>1027</v>
      </c>
      <c r="M1010" s="135"/>
      <c r="N1010" s="124" t="s">
        <v>2184</v>
      </c>
      <c r="O1010" s="126" t="s">
        <v>2179</v>
      </c>
      <c r="P1010" s="126" t="s">
        <v>2140</v>
      </c>
      <c r="Q1010" s="126" t="s">
        <v>2140</v>
      </c>
      <c r="R1010" s="123" t="s">
        <v>42</v>
      </c>
    </row>
    <row r="1011" spans="1:18" s="8" customFormat="1" ht="48" customHeight="1">
      <c r="A1011" s="192" t="s">
        <v>3719</v>
      </c>
      <c r="B1011" s="194" t="s">
        <v>2143</v>
      </c>
      <c r="C1011" s="194" t="s">
        <v>2144</v>
      </c>
      <c r="D1011" s="128" t="s">
        <v>2585</v>
      </c>
      <c r="E1011" s="32" t="s">
        <v>2586</v>
      </c>
      <c r="F1011" s="131"/>
      <c r="G1011" s="34"/>
      <c r="H1011" s="34"/>
      <c r="I1011" s="34"/>
      <c r="J1011" s="34"/>
      <c r="K1011" s="34"/>
      <c r="L1011" s="32" t="s">
        <v>1027</v>
      </c>
      <c r="M1011" s="34"/>
      <c r="N1011" s="128" t="s">
        <v>2587</v>
      </c>
      <c r="O1011" s="136" t="s">
        <v>2179</v>
      </c>
      <c r="P1011" s="136" t="s">
        <v>2140</v>
      </c>
      <c r="Q1011" s="136" t="s">
        <v>2140</v>
      </c>
      <c r="R1011" s="123" t="s">
        <v>2192</v>
      </c>
    </row>
    <row r="1012" spans="1:18" s="8" customFormat="1" ht="39.75" customHeight="1">
      <c r="A1012" s="192" t="s">
        <v>3720</v>
      </c>
      <c r="B1012" s="194" t="s">
        <v>2589</v>
      </c>
      <c r="C1012" s="194" t="s">
        <v>2590</v>
      </c>
      <c r="D1012" s="128" t="s">
        <v>2591</v>
      </c>
      <c r="E1012" s="32" t="s">
        <v>2592</v>
      </c>
      <c r="F1012" s="33"/>
      <c r="G1012" s="34"/>
      <c r="H1012" s="34"/>
      <c r="I1012" s="34"/>
      <c r="J1012" s="34"/>
      <c r="K1012" s="34"/>
      <c r="L1012" s="32" t="s">
        <v>1027</v>
      </c>
      <c r="M1012" s="32"/>
      <c r="N1012" s="128" t="s">
        <v>2593</v>
      </c>
      <c r="O1012" s="136" t="s">
        <v>2179</v>
      </c>
      <c r="P1012" s="136" t="s">
        <v>2179</v>
      </c>
      <c r="Q1012" s="136" t="s">
        <v>2140</v>
      </c>
      <c r="R1012" s="136" t="s">
        <v>2180</v>
      </c>
    </row>
    <row r="1013" spans="1:18" s="8" customFormat="1" ht="27" customHeight="1">
      <c r="A1013" s="192" t="s">
        <v>866</v>
      </c>
      <c r="B1013" s="194" t="s">
        <v>816</v>
      </c>
      <c r="C1013" s="194" t="s">
        <v>2185</v>
      </c>
      <c r="D1013" s="128" t="s">
        <v>2186</v>
      </c>
      <c r="E1013" s="32" t="s">
        <v>818</v>
      </c>
      <c r="F1013" s="33"/>
      <c r="G1013" s="34"/>
      <c r="H1013" s="34"/>
      <c r="I1013" s="34"/>
      <c r="J1013" s="34"/>
      <c r="K1013" s="34"/>
      <c r="L1013" s="32" t="s">
        <v>1027</v>
      </c>
      <c r="M1013" s="34"/>
      <c r="N1013" s="128" t="s">
        <v>2187</v>
      </c>
      <c r="O1013" s="136" t="s">
        <v>2179</v>
      </c>
      <c r="P1013" s="136" t="s">
        <v>2140</v>
      </c>
      <c r="Q1013" s="137" t="s">
        <v>2140</v>
      </c>
      <c r="R1013" s="123" t="s">
        <v>42</v>
      </c>
    </row>
    <row r="1014" spans="1:18" s="8" customFormat="1" ht="51" customHeight="1">
      <c r="A1014" s="194" t="s">
        <v>3721</v>
      </c>
      <c r="B1014" s="194" t="s">
        <v>3508</v>
      </c>
      <c r="C1014" s="194" t="s">
        <v>3509</v>
      </c>
      <c r="D1014" s="128" t="s">
        <v>3510</v>
      </c>
      <c r="E1014" s="32" t="s">
        <v>2995</v>
      </c>
      <c r="F1014" s="33"/>
      <c r="G1014" s="34"/>
      <c r="H1014" s="34"/>
      <c r="I1014" s="34"/>
      <c r="J1014" s="34"/>
      <c r="K1014" s="34"/>
      <c r="L1014" s="32" t="s">
        <v>1027</v>
      </c>
      <c r="M1014" s="34"/>
      <c r="N1014" s="128" t="s">
        <v>3511</v>
      </c>
      <c r="O1014" s="136" t="s">
        <v>2179</v>
      </c>
      <c r="P1014" s="136" t="s">
        <v>2140</v>
      </c>
      <c r="Q1014" s="137" t="s">
        <v>2140</v>
      </c>
      <c r="R1014" s="123" t="s">
        <v>2192</v>
      </c>
    </row>
    <row r="1015" spans="1:18" ht="20.399999999999999">
      <c r="A1015" s="192" t="s">
        <v>3722</v>
      </c>
      <c r="B1015" s="194" t="s">
        <v>1013</v>
      </c>
      <c r="C1015" s="192" t="s">
        <v>2678</v>
      </c>
      <c r="D1015" s="128" t="s">
        <v>2679</v>
      </c>
      <c r="E1015" s="32" t="s">
        <v>2154</v>
      </c>
      <c r="F1015" s="307"/>
      <c r="G1015" s="307"/>
      <c r="H1015" s="307"/>
      <c r="I1015" s="307"/>
      <c r="J1015" s="307"/>
      <c r="K1015" s="307"/>
      <c r="L1015" s="136" t="s">
        <v>1027</v>
      </c>
      <c r="M1015" s="307"/>
      <c r="N1015" s="128" t="s">
        <v>2680</v>
      </c>
      <c r="O1015" s="136" t="s">
        <v>2179</v>
      </c>
      <c r="P1015" s="136" t="s">
        <v>2179</v>
      </c>
      <c r="Q1015" s="314" t="s">
        <v>2179</v>
      </c>
      <c r="R1015" s="136" t="s">
        <v>2180</v>
      </c>
    </row>
    <row r="1016" spans="1:18" ht="166.35" customHeight="1">
      <c r="A1016" s="192" t="s">
        <v>3723</v>
      </c>
      <c r="B1016" s="194" t="s">
        <v>1017</v>
      </c>
      <c r="C1016" s="192" t="s">
        <v>2682</v>
      </c>
      <c r="D1016" s="128" t="s">
        <v>3724</v>
      </c>
      <c r="E1016" s="32" t="s">
        <v>2154</v>
      </c>
      <c r="F1016" s="307"/>
      <c r="G1016" s="307"/>
      <c r="H1016" s="307"/>
      <c r="I1016" s="307"/>
      <c r="J1016" s="307"/>
      <c r="K1016" s="307"/>
      <c r="L1016" s="136" t="s">
        <v>1027</v>
      </c>
      <c r="M1016" s="307"/>
      <c r="N1016" s="128" t="s">
        <v>3725</v>
      </c>
      <c r="O1016" s="136" t="s">
        <v>2179</v>
      </c>
      <c r="P1016" s="136" t="s">
        <v>2179</v>
      </c>
      <c r="Q1016" s="136" t="s">
        <v>2179</v>
      </c>
      <c r="R1016" s="136" t="s">
        <v>2180</v>
      </c>
    </row>
    <row r="1017" spans="1:18" s="8" customFormat="1" ht="84.6" customHeight="1">
      <c r="A1017" s="192" t="s">
        <v>3726</v>
      </c>
      <c r="B1017" s="312" t="s">
        <v>804</v>
      </c>
      <c r="C1017" s="317" t="s">
        <v>2201</v>
      </c>
      <c r="D1017" s="128" t="s">
        <v>2202</v>
      </c>
      <c r="E1017" s="304" t="s">
        <v>806</v>
      </c>
      <c r="F1017" s="304"/>
      <c r="G1017" s="304"/>
      <c r="H1017" s="304"/>
      <c r="I1017" s="304"/>
      <c r="J1017" s="304"/>
      <c r="K1017" s="304"/>
      <c r="L1017" s="304" t="s">
        <v>1027</v>
      </c>
      <c r="M1017" s="304"/>
      <c r="N1017" s="128" t="s">
        <v>2203</v>
      </c>
      <c r="O1017" s="136" t="s">
        <v>2179</v>
      </c>
      <c r="P1017" s="136" t="s">
        <v>2179</v>
      </c>
      <c r="Q1017" s="136" t="s">
        <v>2140</v>
      </c>
      <c r="R1017" s="136" t="s">
        <v>2141</v>
      </c>
    </row>
    <row r="1018" spans="1:18">
      <c r="A1018" s="238" t="s">
        <v>3727</v>
      </c>
      <c r="B1018" s="234"/>
      <c r="C1018" s="230"/>
      <c r="D1018" s="227"/>
      <c r="E1018" s="434"/>
      <c r="F1018" s="227"/>
      <c r="G1018" s="227"/>
      <c r="H1018" s="227"/>
      <c r="I1018" s="227"/>
      <c r="J1018" s="227"/>
      <c r="K1018" s="227"/>
      <c r="L1018" s="227"/>
      <c r="M1018" s="227"/>
      <c r="N1018" s="227"/>
      <c r="O1018" s="227"/>
      <c r="P1018" s="227"/>
      <c r="Q1018" s="227"/>
      <c r="R1018" s="229"/>
    </row>
    <row r="1019" spans="1:18" s="8" customFormat="1" ht="78.599999999999994" customHeight="1">
      <c r="A1019" s="195" t="s">
        <v>990</v>
      </c>
      <c r="B1019" s="16" t="s">
        <v>991</v>
      </c>
      <c r="C1019" s="16" t="s">
        <v>3116</v>
      </c>
      <c r="D1019" s="9" t="s">
        <v>3712</v>
      </c>
      <c r="E1019" s="49" t="s">
        <v>146</v>
      </c>
      <c r="F1019" s="9"/>
      <c r="G1019" s="23"/>
      <c r="H1019" s="49" t="s">
        <v>2138</v>
      </c>
      <c r="I1019" s="49" t="s">
        <v>2138</v>
      </c>
      <c r="J1019" s="49" t="s">
        <v>25</v>
      </c>
      <c r="K1019" s="58" t="s">
        <v>1294</v>
      </c>
      <c r="L1019" s="39" t="s">
        <v>1148</v>
      </c>
      <c r="M1019" s="64" t="s">
        <v>5966</v>
      </c>
      <c r="N1019" s="78"/>
      <c r="O1019" s="39" t="s">
        <v>2140</v>
      </c>
      <c r="P1019" s="108" t="s">
        <v>2140</v>
      </c>
      <c r="Q1019" s="108" t="s">
        <v>2140</v>
      </c>
      <c r="R1019" s="108" t="s">
        <v>42</v>
      </c>
    </row>
    <row r="1020" spans="1:18" s="8" customFormat="1" ht="186.75" customHeight="1">
      <c r="A1020" s="195" t="s">
        <v>3731</v>
      </c>
      <c r="B1020" s="16" t="s">
        <v>3732</v>
      </c>
      <c r="C1020" s="16" t="s">
        <v>3733</v>
      </c>
      <c r="D1020" s="9" t="s">
        <v>3734</v>
      </c>
      <c r="E1020" s="49" t="s">
        <v>3735</v>
      </c>
      <c r="F1020" s="9"/>
      <c r="G1020" s="23"/>
      <c r="H1020" s="49" t="s">
        <v>25</v>
      </c>
      <c r="I1020" s="49" t="s">
        <v>2138</v>
      </c>
      <c r="J1020" s="49" t="s">
        <v>25</v>
      </c>
      <c r="K1020" s="58" t="s">
        <v>1294</v>
      </c>
      <c r="L1020" s="39" t="s">
        <v>195</v>
      </c>
      <c r="M1020" s="64" t="s">
        <v>5304</v>
      </c>
      <c r="N1020" s="78"/>
      <c r="O1020" s="108" t="s">
        <v>2140</v>
      </c>
      <c r="P1020" s="108" t="s">
        <v>2140</v>
      </c>
      <c r="Q1020" s="108" t="s">
        <v>2140</v>
      </c>
      <c r="R1020" s="108" t="s">
        <v>2141</v>
      </c>
    </row>
    <row r="1021" spans="1:18" s="8" customFormat="1" ht="58.5" customHeight="1">
      <c r="A1021" s="195" t="s">
        <v>3736</v>
      </c>
      <c r="B1021" s="16" t="s">
        <v>3737</v>
      </c>
      <c r="C1021" s="16" t="s">
        <v>3738</v>
      </c>
      <c r="D1021" s="9" t="s">
        <v>3739</v>
      </c>
      <c r="E1021" s="49" t="s">
        <v>3740</v>
      </c>
      <c r="F1021" s="9"/>
      <c r="G1021" s="23"/>
      <c r="H1021" s="49" t="s">
        <v>25</v>
      </c>
      <c r="I1021" s="49" t="s">
        <v>2138</v>
      </c>
      <c r="J1021" s="49" t="s">
        <v>25</v>
      </c>
      <c r="K1021" s="58" t="s">
        <v>3741</v>
      </c>
      <c r="L1021" s="39" t="s">
        <v>195</v>
      </c>
      <c r="M1021" s="64" t="s">
        <v>5305</v>
      </c>
      <c r="N1021" s="78"/>
      <c r="O1021" s="108" t="s">
        <v>2140</v>
      </c>
      <c r="P1021" s="108" t="s">
        <v>2140</v>
      </c>
      <c r="Q1021" s="108" t="s">
        <v>2140</v>
      </c>
      <c r="R1021" s="108" t="s">
        <v>32</v>
      </c>
    </row>
    <row r="1022" spans="1:18" s="8" customFormat="1" ht="74.099999999999994" customHeight="1">
      <c r="A1022" s="195" t="s">
        <v>3742</v>
      </c>
      <c r="B1022" s="16" t="s">
        <v>3743</v>
      </c>
      <c r="C1022" s="16" t="s">
        <v>3744</v>
      </c>
      <c r="D1022" s="9" t="s">
        <v>3745</v>
      </c>
      <c r="E1022" s="49" t="s">
        <v>158</v>
      </c>
      <c r="F1022" s="9"/>
      <c r="G1022" s="23"/>
      <c r="H1022" s="49" t="s">
        <v>25</v>
      </c>
      <c r="I1022" s="49" t="s">
        <v>2138</v>
      </c>
      <c r="J1022" s="49" t="s">
        <v>2148</v>
      </c>
      <c r="K1022" s="58" t="s">
        <v>3746</v>
      </c>
      <c r="L1022" s="39" t="s">
        <v>195</v>
      </c>
      <c r="M1022" s="64" t="s">
        <v>5967</v>
      </c>
      <c r="N1022" s="78"/>
      <c r="O1022" s="108" t="s">
        <v>2140</v>
      </c>
      <c r="P1022" s="108" t="s">
        <v>2140</v>
      </c>
      <c r="Q1022" s="108" t="s">
        <v>2140</v>
      </c>
      <c r="R1022" s="108" t="s">
        <v>2556</v>
      </c>
    </row>
    <row r="1023" spans="1:18" s="8" customFormat="1" ht="30.6" customHeight="1">
      <c r="A1023" s="1002" t="s">
        <v>147</v>
      </c>
      <c r="B1023" s="1002" t="s">
        <v>149</v>
      </c>
      <c r="C1023" s="1055" t="s">
        <v>3747</v>
      </c>
      <c r="D1023" s="921" t="s">
        <v>3748</v>
      </c>
      <c r="E1023" s="927" t="s">
        <v>1213</v>
      </c>
      <c r="F1023" s="49" t="s">
        <v>2339</v>
      </c>
      <c r="G1023" s="58" t="s">
        <v>3749</v>
      </c>
      <c r="H1023" s="927" t="s">
        <v>25</v>
      </c>
      <c r="I1023" s="927" t="s">
        <v>2138</v>
      </c>
      <c r="J1023" s="927" t="s">
        <v>2148</v>
      </c>
      <c r="K1023" s="927" t="s">
        <v>1294</v>
      </c>
      <c r="L1023" s="927" t="s">
        <v>195</v>
      </c>
      <c r="M1023" s="921" t="s">
        <v>5968</v>
      </c>
      <c r="N1023" s="921"/>
      <c r="O1023" s="927" t="s">
        <v>2140</v>
      </c>
      <c r="P1023" s="927" t="s">
        <v>2140</v>
      </c>
      <c r="Q1023" s="927" t="s">
        <v>2140</v>
      </c>
      <c r="R1023" s="927" t="s">
        <v>39</v>
      </c>
    </row>
    <row r="1024" spans="1:18" s="8" customFormat="1" ht="10.199999999999999">
      <c r="A1024" s="1003" t="e">
        <v>#N/A</v>
      </c>
      <c r="B1024" s="1003" t="e">
        <v>#N/A</v>
      </c>
      <c r="C1024" s="1056"/>
      <c r="D1024" s="922" t="e">
        <v>#N/A</v>
      </c>
      <c r="E1024" s="928" t="e">
        <v>#N/A</v>
      </c>
      <c r="F1024" s="49" t="s">
        <v>2342</v>
      </c>
      <c r="G1024" s="58" t="s">
        <v>3750</v>
      </c>
      <c r="H1024" s="928" t="e">
        <v>#N/A</v>
      </c>
      <c r="I1024" s="928" t="e">
        <v>#N/A</v>
      </c>
      <c r="J1024" s="928" t="e">
        <v>#N/A</v>
      </c>
      <c r="K1024" s="928" t="e">
        <v>#N/A</v>
      </c>
      <c r="L1024" s="928"/>
      <c r="M1024" s="922"/>
      <c r="N1024" s="922"/>
      <c r="O1024" s="928"/>
      <c r="P1024" s="928"/>
      <c r="Q1024" s="928"/>
      <c r="R1024" s="928"/>
    </row>
    <row r="1025" spans="1:18" s="8" customFormat="1" ht="24.6" customHeight="1">
      <c r="A1025" s="1003" t="e">
        <v>#N/A</v>
      </c>
      <c r="B1025" s="1003" t="e">
        <v>#N/A</v>
      </c>
      <c r="C1025" s="1056"/>
      <c r="D1025" s="922" t="e">
        <v>#N/A</v>
      </c>
      <c r="E1025" s="928" t="e">
        <v>#N/A</v>
      </c>
      <c r="F1025" s="47" t="s">
        <v>2348</v>
      </c>
      <c r="G1025" s="332" t="s">
        <v>3751</v>
      </c>
      <c r="H1025" s="928" t="e">
        <v>#N/A</v>
      </c>
      <c r="I1025" s="928" t="e">
        <v>#N/A</v>
      </c>
      <c r="J1025" s="928" t="e">
        <v>#N/A</v>
      </c>
      <c r="K1025" s="928" t="e">
        <v>#N/A</v>
      </c>
      <c r="L1025" s="928"/>
      <c r="M1025" s="922"/>
      <c r="N1025" s="922"/>
      <c r="O1025" s="928"/>
      <c r="P1025" s="928"/>
      <c r="Q1025" s="928"/>
      <c r="R1025" s="928"/>
    </row>
    <row r="1026" spans="1:18" s="8" customFormat="1" ht="23.1" customHeight="1">
      <c r="A1026" s="1003"/>
      <c r="B1026" s="1003"/>
      <c r="C1026" s="1056"/>
      <c r="D1026" s="922"/>
      <c r="E1026" s="928"/>
      <c r="F1026" s="47" t="s">
        <v>2350</v>
      </c>
      <c r="G1026" s="271" t="s">
        <v>3752</v>
      </c>
      <c r="H1026" s="928"/>
      <c r="I1026" s="928"/>
      <c r="J1026" s="928"/>
      <c r="K1026" s="928"/>
      <c r="L1026" s="928"/>
      <c r="M1026" s="922"/>
      <c r="N1026" s="922"/>
      <c r="O1026" s="928"/>
      <c r="P1026" s="928"/>
      <c r="Q1026" s="928"/>
      <c r="R1026" s="928"/>
    </row>
    <row r="1027" spans="1:18" s="8" customFormat="1" ht="28.35" customHeight="1">
      <c r="A1027" s="1003"/>
      <c r="B1027" s="1003"/>
      <c r="C1027" s="1056"/>
      <c r="D1027" s="922"/>
      <c r="E1027" s="928"/>
      <c r="F1027" s="47" t="s">
        <v>2352</v>
      </c>
      <c r="G1027" s="271" t="s">
        <v>3753</v>
      </c>
      <c r="H1027" s="928"/>
      <c r="I1027" s="928"/>
      <c r="J1027" s="928"/>
      <c r="K1027" s="928"/>
      <c r="L1027" s="928"/>
      <c r="M1027" s="922"/>
      <c r="N1027" s="922"/>
      <c r="O1027" s="928"/>
      <c r="P1027" s="928"/>
      <c r="Q1027" s="928"/>
      <c r="R1027" s="928"/>
    </row>
    <row r="1028" spans="1:18" s="8" customFormat="1" ht="28.35" customHeight="1">
      <c r="A1028" s="1003"/>
      <c r="B1028" s="1003"/>
      <c r="C1028" s="1056"/>
      <c r="D1028" s="922"/>
      <c r="E1028" s="928"/>
      <c r="F1028" s="47" t="s">
        <v>2354</v>
      </c>
      <c r="G1028" s="271" t="s">
        <v>3754</v>
      </c>
      <c r="H1028" s="928"/>
      <c r="I1028" s="928"/>
      <c r="J1028" s="928"/>
      <c r="K1028" s="928"/>
      <c r="L1028" s="928"/>
      <c r="M1028" s="922"/>
      <c r="N1028" s="922"/>
      <c r="O1028" s="928"/>
      <c r="P1028" s="928"/>
      <c r="Q1028" s="928"/>
      <c r="R1028" s="928"/>
    </row>
    <row r="1029" spans="1:18" s="8" customFormat="1" ht="28.35" customHeight="1">
      <c r="A1029" s="828"/>
      <c r="B1029" s="828"/>
      <c r="C1029" s="1084"/>
      <c r="D1029" s="923"/>
      <c r="E1029" s="929"/>
      <c r="F1029" s="47" t="s">
        <v>3144</v>
      </c>
      <c r="G1029" s="271" t="s">
        <v>3755</v>
      </c>
      <c r="H1029" s="929"/>
      <c r="I1029" s="929"/>
      <c r="J1029" s="929"/>
      <c r="K1029" s="929"/>
      <c r="L1029" s="929"/>
      <c r="M1029" s="923"/>
      <c r="N1029" s="923"/>
      <c r="O1029" s="929"/>
      <c r="P1029" s="929"/>
      <c r="Q1029" s="929"/>
      <c r="R1029" s="929"/>
    </row>
    <row r="1030" spans="1:18" s="8" customFormat="1" ht="118.5" customHeight="1">
      <c r="A1030" s="195" t="s">
        <v>3756</v>
      </c>
      <c r="B1030" s="16" t="s">
        <v>3757</v>
      </c>
      <c r="C1030" s="16" t="s">
        <v>3758</v>
      </c>
      <c r="D1030" s="58" t="s">
        <v>3759</v>
      </c>
      <c r="E1030" s="49" t="s">
        <v>2154</v>
      </c>
      <c r="F1030" s="58"/>
      <c r="G1030" s="58"/>
      <c r="H1030" s="49" t="s">
        <v>25</v>
      </c>
      <c r="I1030" s="49" t="s">
        <v>2138</v>
      </c>
      <c r="J1030" s="49" t="s">
        <v>25</v>
      </c>
      <c r="K1030" s="58" t="s">
        <v>3760</v>
      </c>
      <c r="L1030" s="39" t="s">
        <v>195</v>
      </c>
      <c r="M1030" s="118" t="s">
        <v>5969</v>
      </c>
      <c r="N1030" s="64"/>
      <c r="O1030" s="108" t="s">
        <v>2140</v>
      </c>
      <c r="P1030" s="108" t="s">
        <v>2140</v>
      </c>
      <c r="Q1030" s="108" t="s">
        <v>2140</v>
      </c>
      <c r="R1030" s="108" t="s">
        <v>3761</v>
      </c>
    </row>
    <row r="1031" spans="1:18" s="280" customFormat="1" ht="59.25" customHeight="1">
      <c r="A1031" s="283" t="s">
        <v>260</v>
      </c>
      <c r="B1031" s="16" t="s">
        <v>261</v>
      </c>
      <c r="C1031" s="16" t="s">
        <v>3762</v>
      </c>
      <c r="D1031" s="58" t="s">
        <v>3763</v>
      </c>
      <c r="E1031" s="49" t="s">
        <v>2974</v>
      </c>
      <c r="F1031" s="271"/>
      <c r="G1031" s="271"/>
      <c r="H1031" s="49" t="s">
        <v>25</v>
      </c>
      <c r="I1031" s="49" t="s">
        <v>2138</v>
      </c>
      <c r="J1031" s="49" t="s">
        <v>25</v>
      </c>
      <c r="K1031" s="58" t="s">
        <v>1294</v>
      </c>
      <c r="L1031" s="39" t="s">
        <v>195</v>
      </c>
      <c r="M1031" s="118" t="s">
        <v>5318</v>
      </c>
      <c r="N1031" s="118"/>
      <c r="O1031" s="47" t="s">
        <v>2140</v>
      </c>
      <c r="P1031" s="47" t="s">
        <v>2140</v>
      </c>
      <c r="Q1031" s="47" t="s">
        <v>2140</v>
      </c>
      <c r="R1031" s="47" t="s">
        <v>2377</v>
      </c>
    </row>
    <row r="1032" spans="1:18" s="8" customFormat="1" ht="140.85" customHeight="1">
      <c r="A1032" s="195" t="s">
        <v>3764</v>
      </c>
      <c r="B1032" s="16" t="s">
        <v>3765</v>
      </c>
      <c r="C1032" s="16" t="s">
        <v>3766</v>
      </c>
      <c r="D1032" s="58" t="s">
        <v>3767</v>
      </c>
      <c r="E1032" s="49" t="s">
        <v>2154</v>
      </c>
      <c r="F1032" s="58"/>
      <c r="G1032" s="28"/>
      <c r="H1032" s="49" t="s">
        <v>25</v>
      </c>
      <c r="I1032" s="49" t="s">
        <v>2138</v>
      </c>
      <c r="J1032" s="49" t="s">
        <v>25</v>
      </c>
      <c r="K1032" s="58" t="s">
        <v>3768</v>
      </c>
      <c r="L1032" s="39" t="s">
        <v>195</v>
      </c>
      <c r="M1032" s="118" t="s">
        <v>5970</v>
      </c>
      <c r="N1032" s="64"/>
      <c r="O1032" s="108" t="s">
        <v>2140</v>
      </c>
      <c r="P1032" s="108" t="s">
        <v>2140</v>
      </c>
      <c r="Q1032" s="108" t="s">
        <v>2140</v>
      </c>
      <c r="R1032" s="108" t="s">
        <v>13</v>
      </c>
    </row>
    <row r="1033" spans="1:18" s="280" customFormat="1" ht="66" customHeight="1">
      <c r="A1033" s="283" t="s">
        <v>263</v>
      </c>
      <c r="B1033" s="16" t="s">
        <v>264</v>
      </c>
      <c r="C1033" s="16" t="s">
        <v>3769</v>
      </c>
      <c r="D1033" s="58" t="s">
        <v>3770</v>
      </c>
      <c r="E1033" s="49" t="s">
        <v>2974</v>
      </c>
      <c r="F1033" s="271"/>
      <c r="G1033" s="284"/>
      <c r="H1033" s="49" t="s">
        <v>25</v>
      </c>
      <c r="I1033" s="49" t="s">
        <v>2138</v>
      </c>
      <c r="J1033" s="49" t="s">
        <v>25</v>
      </c>
      <c r="K1033" s="58" t="s">
        <v>1294</v>
      </c>
      <c r="L1033" s="39" t="s">
        <v>195</v>
      </c>
      <c r="M1033" s="118" t="s">
        <v>5319</v>
      </c>
      <c r="N1033" s="276"/>
      <c r="O1033" s="285" t="s">
        <v>2140</v>
      </c>
      <c r="P1033" s="285" t="s">
        <v>2140</v>
      </c>
      <c r="Q1033" s="285" t="s">
        <v>2140</v>
      </c>
      <c r="R1033" s="285" t="s">
        <v>2377</v>
      </c>
    </row>
    <row r="1034" spans="1:18" s="8" customFormat="1" ht="36" customHeight="1">
      <c r="A1034" s="999" t="s">
        <v>3771</v>
      </c>
      <c r="B1034" s="1059" t="s">
        <v>3772</v>
      </c>
      <c r="C1034" s="1059" t="s">
        <v>3773</v>
      </c>
      <c r="D1034" s="1051" t="s">
        <v>3774</v>
      </c>
      <c r="E1034" s="927" t="s">
        <v>1213</v>
      </c>
      <c r="F1034" s="49"/>
      <c r="G1034" s="16" t="s">
        <v>3775</v>
      </c>
      <c r="H1034" s="1053" t="s">
        <v>25</v>
      </c>
      <c r="I1034" s="1053" t="s">
        <v>2138</v>
      </c>
      <c r="J1034" s="1053" t="s">
        <v>2148</v>
      </c>
      <c r="K1034" s="1053" t="s">
        <v>1294</v>
      </c>
      <c r="L1034" s="927" t="s">
        <v>195</v>
      </c>
      <c r="M1034" s="921" t="s">
        <v>5971</v>
      </c>
      <c r="N1034" s="927"/>
      <c r="O1034" s="942" t="s">
        <v>2140</v>
      </c>
      <c r="P1034" s="942" t="s">
        <v>2140</v>
      </c>
      <c r="Q1034" s="942" t="s">
        <v>2140</v>
      </c>
      <c r="R1034" s="942" t="s">
        <v>13</v>
      </c>
    </row>
    <row r="1035" spans="1:18" s="8" customFormat="1" ht="20.399999999999999">
      <c r="A1035" s="1082" t="e">
        <v>#N/A</v>
      </c>
      <c r="B1035" s="1085" t="e">
        <v>#N/A</v>
      </c>
      <c r="C1035" s="1060"/>
      <c r="D1035" s="1052" t="e">
        <v>#N/A</v>
      </c>
      <c r="E1035" s="928" t="e">
        <v>#N/A</v>
      </c>
      <c r="F1035" s="49">
        <v>10</v>
      </c>
      <c r="G1035" s="58" t="s">
        <v>3776</v>
      </c>
      <c r="H1035" s="1054" t="e">
        <v>#N/A</v>
      </c>
      <c r="I1035" s="1054" t="e">
        <v>#N/A</v>
      </c>
      <c r="J1035" s="1054" t="e">
        <v>#N/A</v>
      </c>
      <c r="K1035" s="1054" t="e">
        <v>#N/A</v>
      </c>
      <c r="L1035" s="928"/>
      <c r="M1035" s="922"/>
      <c r="N1035" s="928"/>
      <c r="O1035" s="944"/>
      <c r="P1035" s="944"/>
      <c r="Q1035" s="944"/>
      <c r="R1035" s="944"/>
    </row>
    <row r="1036" spans="1:18" s="8" customFormat="1" ht="35.1" customHeight="1">
      <c r="A1036" s="1082" t="e">
        <v>#N/A</v>
      </c>
      <c r="B1036" s="1085" t="e">
        <v>#N/A</v>
      </c>
      <c r="C1036" s="1060"/>
      <c r="D1036" s="1052" t="e">
        <v>#N/A</v>
      </c>
      <c r="E1036" s="928" t="e">
        <v>#N/A</v>
      </c>
      <c r="F1036" s="49">
        <v>11</v>
      </c>
      <c r="G1036" s="58" t="s">
        <v>3777</v>
      </c>
      <c r="H1036" s="1054" t="e">
        <v>#N/A</v>
      </c>
      <c r="I1036" s="1054" t="e">
        <v>#N/A</v>
      </c>
      <c r="J1036" s="1054" t="e">
        <v>#N/A</v>
      </c>
      <c r="K1036" s="1054" t="e">
        <v>#N/A</v>
      </c>
      <c r="L1036" s="928"/>
      <c r="M1036" s="922"/>
      <c r="N1036" s="928"/>
      <c r="O1036" s="944"/>
      <c r="P1036" s="944"/>
      <c r="Q1036" s="944"/>
      <c r="R1036" s="944"/>
    </row>
    <row r="1037" spans="1:18" s="8" customFormat="1" ht="78" customHeight="1">
      <c r="A1037" s="1082" t="e">
        <v>#N/A</v>
      </c>
      <c r="B1037" s="1085" t="e">
        <v>#N/A</v>
      </c>
      <c r="C1037" s="1060"/>
      <c r="D1037" s="1052" t="e">
        <v>#N/A</v>
      </c>
      <c r="E1037" s="928" t="e">
        <v>#N/A</v>
      </c>
      <c r="F1037" s="49">
        <v>12</v>
      </c>
      <c r="G1037" s="58" t="s">
        <v>3778</v>
      </c>
      <c r="H1037" s="1054" t="e">
        <v>#N/A</v>
      </c>
      <c r="I1037" s="1054" t="e">
        <v>#N/A</v>
      </c>
      <c r="J1037" s="1054" t="e">
        <v>#N/A</v>
      </c>
      <c r="K1037" s="1054" t="e">
        <v>#N/A</v>
      </c>
      <c r="L1037" s="928"/>
      <c r="M1037" s="922"/>
      <c r="N1037" s="928"/>
      <c r="O1037" s="944"/>
      <c r="P1037" s="944"/>
      <c r="Q1037" s="944"/>
      <c r="R1037" s="944"/>
    </row>
    <row r="1038" spans="1:18" s="8" customFormat="1" ht="24.75" customHeight="1">
      <c r="A1038" s="1082" t="e">
        <v>#N/A</v>
      </c>
      <c r="B1038" s="1085" t="e">
        <v>#N/A</v>
      </c>
      <c r="C1038" s="1060"/>
      <c r="D1038" s="1052" t="e">
        <v>#N/A</v>
      </c>
      <c r="E1038" s="928" t="e">
        <v>#N/A</v>
      </c>
      <c r="F1038" s="49"/>
      <c r="G1038" s="16" t="s">
        <v>3779</v>
      </c>
      <c r="H1038" s="1054" t="e">
        <v>#N/A</v>
      </c>
      <c r="I1038" s="1054" t="e">
        <v>#N/A</v>
      </c>
      <c r="J1038" s="1054" t="e">
        <v>#N/A</v>
      </c>
      <c r="K1038" s="1054" t="e">
        <v>#N/A</v>
      </c>
      <c r="L1038" s="928"/>
      <c r="M1038" s="922"/>
      <c r="N1038" s="928"/>
      <c r="O1038" s="944"/>
      <c r="P1038" s="944"/>
      <c r="Q1038" s="944"/>
      <c r="R1038" s="944"/>
    </row>
    <row r="1039" spans="1:18" s="8" customFormat="1" ht="20.399999999999999">
      <c r="A1039" s="1082" t="e">
        <v>#N/A</v>
      </c>
      <c r="B1039" s="1085" t="e">
        <v>#N/A</v>
      </c>
      <c r="C1039" s="1060"/>
      <c r="D1039" s="1052" t="e">
        <v>#N/A</v>
      </c>
      <c r="E1039" s="928" t="e">
        <v>#N/A</v>
      </c>
      <c r="F1039" s="49">
        <v>20</v>
      </c>
      <c r="G1039" s="58" t="s">
        <v>3780</v>
      </c>
      <c r="H1039" s="1054" t="e">
        <v>#N/A</v>
      </c>
      <c r="I1039" s="1054" t="e">
        <v>#N/A</v>
      </c>
      <c r="J1039" s="1054" t="e">
        <v>#N/A</v>
      </c>
      <c r="K1039" s="1054" t="e">
        <v>#N/A</v>
      </c>
      <c r="L1039" s="928"/>
      <c r="M1039" s="922"/>
      <c r="N1039" s="928"/>
      <c r="O1039" s="944"/>
      <c r="P1039" s="944"/>
      <c r="Q1039" s="944"/>
      <c r="R1039" s="944"/>
    </row>
    <row r="1040" spans="1:18" s="8" customFormat="1" ht="36" customHeight="1">
      <c r="A1040" s="1082" t="e">
        <v>#N/A</v>
      </c>
      <c r="B1040" s="1085" t="e">
        <v>#N/A</v>
      </c>
      <c r="C1040" s="1060"/>
      <c r="D1040" s="1052" t="e">
        <v>#N/A</v>
      </c>
      <c r="E1040" s="928" t="e">
        <v>#N/A</v>
      </c>
      <c r="F1040" s="49">
        <v>21</v>
      </c>
      <c r="G1040" s="58" t="s">
        <v>3781</v>
      </c>
      <c r="H1040" s="1054" t="e">
        <v>#N/A</v>
      </c>
      <c r="I1040" s="1054" t="e">
        <v>#N/A</v>
      </c>
      <c r="J1040" s="1054" t="e">
        <v>#N/A</v>
      </c>
      <c r="K1040" s="1054" t="e">
        <v>#N/A</v>
      </c>
      <c r="L1040" s="928"/>
      <c r="M1040" s="922"/>
      <c r="N1040" s="928"/>
      <c r="O1040" s="944"/>
      <c r="P1040" s="944"/>
      <c r="Q1040" s="944"/>
      <c r="R1040" s="944"/>
    </row>
    <row r="1041" spans="1:18" s="8" customFormat="1" ht="21.75" customHeight="1">
      <c r="A1041" s="1082" t="e">
        <v>#N/A</v>
      </c>
      <c r="B1041" s="1085" t="e">
        <v>#N/A</v>
      </c>
      <c r="C1041" s="1060"/>
      <c r="D1041" s="1052" t="e">
        <v>#N/A</v>
      </c>
      <c r="E1041" s="928" t="e">
        <v>#N/A</v>
      </c>
      <c r="F1041" s="49"/>
      <c r="G1041" s="16" t="s">
        <v>3782</v>
      </c>
      <c r="H1041" s="1054" t="e">
        <v>#N/A</v>
      </c>
      <c r="I1041" s="1054" t="e">
        <v>#N/A</v>
      </c>
      <c r="J1041" s="1054" t="e">
        <v>#N/A</v>
      </c>
      <c r="K1041" s="1054" t="e">
        <v>#N/A</v>
      </c>
      <c r="L1041" s="928"/>
      <c r="M1041" s="922"/>
      <c r="N1041" s="928"/>
      <c r="O1041" s="944"/>
      <c r="P1041" s="944"/>
      <c r="Q1041" s="944"/>
      <c r="R1041" s="944"/>
    </row>
    <row r="1042" spans="1:18" s="8" customFormat="1" ht="11.25" customHeight="1">
      <c r="A1042" s="1082" t="e">
        <v>#N/A</v>
      </c>
      <c r="B1042" s="1085" t="e">
        <v>#N/A</v>
      </c>
      <c r="C1042" s="1060"/>
      <c r="D1042" s="1052" t="e">
        <v>#N/A</v>
      </c>
      <c r="E1042" s="928" t="e">
        <v>#N/A</v>
      </c>
      <c r="F1042" s="49">
        <v>30</v>
      </c>
      <c r="G1042" s="58" t="s">
        <v>3783</v>
      </c>
      <c r="H1042" s="1054" t="e">
        <v>#N/A</v>
      </c>
      <c r="I1042" s="1054" t="e">
        <v>#N/A</v>
      </c>
      <c r="J1042" s="1054" t="e">
        <v>#N/A</v>
      </c>
      <c r="K1042" s="1054" t="e">
        <v>#N/A</v>
      </c>
      <c r="L1042" s="928"/>
      <c r="M1042" s="922"/>
      <c r="N1042" s="928"/>
      <c r="O1042" s="944"/>
      <c r="P1042" s="944"/>
      <c r="Q1042" s="944"/>
      <c r="R1042" s="944"/>
    </row>
    <row r="1043" spans="1:18" s="8" customFormat="1" ht="13.35" customHeight="1">
      <c r="A1043" s="1082" t="e">
        <v>#N/A</v>
      </c>
      <c r="B1043" s="1085" t="e">
        <v>#N/A</v>
      </c>
      <c r="C1043" s="1060"/>
      <c r="D1043" s="1052" t="e">
        <v>#N/A</v>
      </c>
      <c r="E1043" s="928" t="e">
        <v>#N/A</v>
      </c>
      <c r="F1043" s="49">
        <v>31</v>
      </c>
      <c r="G1043" s="58" t="s">
        <v>3784</v>
      </c>
      <c r="H1043" s="1054" t="e">
        <v>#N/A</v>
      </c>
      <c r="I1043" s="1054" t="e">
        <v>#N/A</v>
      </c>
      <c r="J1043" s="1054" t="e">
        <v>#N/A</v>
      </c>
      <c r="K1043" s="1054" t="e">
        <v>#N/A</v>
      </c>
      <c r="L1043" s="928"/>
      <c r="M1043" s="922"/>
      <c r="N1043" s="928"/>
      <c r="O1043" s="944"/>
      <c r="P1043" s="944"/>
      <c r="Q1043" s="944"/>
      <c r="R1043" s="944"/>
    </row>
    <row r="1044" spans="1:18" s="8" customFormat="1" ht="10.199999999999999">
      <c r="A1044" s="1082" t="e">
        <v>#N/A</v>
      </c>
      <c r="B1044" s="1085" t="e">
        <v>#N/A</v>
      </c>
      <c r="C1044" s="1060"/>
      <c r="D1044" s="1052" t="e">
        <v>#N/A</v>
      </c>
      <c r="E1044" s="928" t="e">
        <v>#N/A</v>
      </c>
      <c r="F1044" s="49">
        <v>32</v>
      </c>
      <c r="G1044" s="58" t="s">
        <v>3785</v>
      </c>
      <c r="H1044" s="1054" t="e">
        <v>#N/A</v>
      </c>
      <c r="I1044" s="1054" t="e">
        <v>#N/A</v>
      </c>
      <c r="J1044" s="1054" t="e">
        <v>#N/A</v>
      </c>
      <c r="K1044" s="1054" t="e">
        <v>#N/A</v>
      </c>
      <c r="L1044" s="928"/>
      <c r="M1044" s="922"/>
      <c r="N1044" s="928"/>
      <c r="O1044" s="944"/>
      <c r="P1044" s="944"/>
      <c r="Q1044" s="944"/>
      <c r="R1044" s="944"/>
    </row>
    <row r="1045" spans="1:18" s="8" customFormat="1" ht="20.399999999999999">
      <c r="A1045" s="1082" t="e">
        <v>#N/A</v>
      </c>
      <c r="B1045" s="1085" t="e">
        <v>#N/A</v>
      </c>
      <c r="C1045" s="1060"/>
      <c r="D1045" s="1052" t="e">
        <v>#N/A</v>
      </c>
      <c r="E1045" s="928" t="e">
        <v>#N/A</v>
      </c>
      <c r="F1045" s="49">
        <v>33</v>
      </c>
      <c r="G1045" s="58" t="s">
        <v>3786</v>
      </c>
      <c r="H1045" s="1054" t="e">
        <v>#N/A</v>
      </c>
      <c r="I1045" s="1054" t="e">
        <v>#N/A</v>
      </c>
      <c r="J1045" s="1054" t="e">
        <v>#N/A</v>
      </c>
      <c r="K1045" s="1054" t="e">
        <v>#N/A</v>
      </c>
      <c r="L1045" s="928"/>
      <c r="M1045" s="922"/>
      <c r="N1045" s="928"/>
      <c r="O1045" s="944"/>
      <c r="P1045" s="944"/>
      <c r="Q1045" s="944"/>
      <c r="R1045" s="944"/>
    </row>
    <row r="1046" spans="1:18" s="8" customFormat="1" ht="20.399999999999999">
      <c r="A1046" s="1082" t="e">
        <v>#N/A</v>
      </c>
      <c r="B1046" s="1085" t="e">
        <v>#N/A</v>
      </c>
      <c r="C1046" s="1060"/>
      <c r="D1046" s="1052" t="e">
        <v>#N/A</v>
      </c>
      <c r="E1046" s="928" t="e">
        <v>#N/A</v>
      </c>
      <c r="F1046" s="49">
        <v>34</v>
      </c>
      <c r="G1046" s="58" t="s">
        <v>3787</v>
      </c>
      <c r="H1046" s="1054" t="e">
        <v>#N/A</v>
      </c>
      <c r="I1046" s="1054" t="e">
        <v>#N/A</v>
      </c>
      <c r="J1046" s="1054" t="e">
        <v>#N/A</v>
      </c>
      <c r="K1046" s="1054" t="e">
        <v>#N/A</v>
      </c>
      <c r="L1046" s="928"/>
      <c r="M1046" s="922"/>
      <c r="N1046" s="928"/>
      <c r="O1046" s="944"/>
      <c r="P1046" s="944"/>
      <c r="Q1046" s="944"/>
      <c r="R1046" s="944"/>
    </row>
    <row r="1047" spans="1:18" s="8" customFormat="1" ht="11.25" customHeight="1">
      <c r="A1047" s="1082" t="e">
        <v>#N/A</v>
      </c>
      <c r="B1047" s="1085" t="e">
        <v>#N/A</v>
      </c>
      <c r="C1047" s="1060"/>
      <c r="D1047" s="1052" t="e">
        <v>#N/A</v>
      </c>
      <c r="E1047" s="928" t="e">
        <v>#N/A</v>
      </c>
      <c r="F1047" s="49">
        <v>35</v>
      </c>
      <c r="G1047" s="58" t="s">
        <v>3788</v>
      </c>
      <c r="H1047" s="1054" t="e">
        <v>#N/A</v>
      </c>
      <c r="I1047" s="1054" t="e">
        <v>#N/A</v>
      </c>
      <c r="J1047" s="1054" t="e">
        <v>#N/A</v>
      </c>
      <c r="K1047" s="1054" t="e">
        <v>#N/A</v>
      </c>
      <c r="L1047" s="928"/>
      <c r="M1047" s="922"/>
      <c r="N1047" s="928"/>
      <c r="O1047" s="944"/>
      <c r="P1047" s="944"/>
      <c r="Q1047" s="944"/>
      <c r="R1047" s="944"/>
    </row>
    <row r="1048" spans="1:18" s="8" customFormat="1" ht="11.25" customHeight="1">
      <c r="A1048" s="1082" t="e">
        <v>#N/A</v>
      </c>
      <c r="B1048" s="1085" t="e">
        <v>#N/A</v>
      </c>
      <c r="C1048" s="1060"/>
      <c r="D1048" s="1052" t="e">
        <v>#N/A</v>
      </c>
      <c r="E1048" s="928" t="e">
        <v>#N/A</v>
      </c>
      <c r="F1048" s="49">
        <v>36</v>
      </c>
      <c r="G1048" s="58" t="s">
        <v>3789</v>
      </c>
      <c r="H1048" s="1054" t="e">
        <v>#N/A</v>
      </c>
      <c r="I1048" s="1054" t="e">
        <v>#N/A</v>
      </c>
      <c r="J1048" s="1054" t="e">
        <v>#N/A</v>
      </c>
      <c r="K1048" s="1054" t="e">
        <v>#N/A</v>
      </c>
      <c r="L1048" s="928"/>
      <c r="M1048" s="922"/>
      <c r="N1048" s="928"/>
      <c r="O1048" s="944"/>
      <c r="P1048" s="944"/>
      <c r="Q1048" s="944"/>
      <c r="R1048" s="944"/>
    </row>
    <row r="1049" spans="1:18" s="8" customFormat="1" ht="10.199999999999999">
      <c r="A1049" s="1082" t="e">
        <v>#N/A</v>
      </c>
      <c r="B1049" s="1085" t="e">
        <v>#N/A</v>
      </c>
      <c r="C1049" s="1060"/>
      <c r="D1049" s="1052" t="e">
        <v>#N/A</v>
      </c>
      <c r="E1049" s="928" t="e">
        <v>#N/A</v>
      </c>
      <c r="F1049" s="49"/>
      <c r="G1049" s="58" t="s">
        <v>3790</v>
      </c>
      <c r="H1049" s="1054" t="e">
        <v>#N/A</v>
      </c>
      <c r="I1049" s="1054" t="e">
        <v>#N/A</v>
      </c>
      <c r="J1049" s="1054" t="e">
        <v>#N/A</v>
      </c>
      <c r="K1049" s="1054" t="e">
        <v>#N/A</v>
      </c>
      <c r="L1049" s="928"/>
      <c r="M1049" s="922"/>
      <c r="N1049" s="928"/>
      <c r="O1049" s="944"/>
      <c r="P1049" s="944"/>
      <c r="Q1049" s="944"/>
      <c r="R1049" s="944"/>
    </row>
    <row r="1050" spans="1:18" s="8" customFormat="1" ht="30.6">
      <c r="A1050" s="1082" t="e">
        <v>#N/A</v>
      </c>
      <c r="B1050" s="1085" t="e">
        <v>#N/A</v>
      </c>
      <c r="C1050" s="1060"/>
      <c r="D1050" s="1052" t="e">
        <v>#N/A</v>
      </c>
      <c r="E1050" s="928" t="e">
        <v>#N/A</v>
      </c>
      <c r="F1050" s="49">
        <v>90</v>
      </c>
      <c r="G1050" s="58" t="s">
        <v>3791</v>
      </c>
      <c r="H1050" s="1054" t="e">
        <v>#N/A</v>
      </c>
      <c r="I1050" s="1054" t="e">
        <v>#N/A</v>
      </c>
      <c r="J1050" s="1054" t="e">
        <v>#N/A</v>
      </c>
      <c r="K1050" s="1054" t="e">
        <v>#N/A</v>
      </c>
      <c r="L1050" s="928"/>
      <c r="M1050" s="922"/>
      <c r="N1050" s="928"/>
      <c r="O1050" s="944"/>
      <c r="P1050" s="944"/>
      <c r="Q1050" s="944"/>
      <c r="R1050" s="944"/>
    </row>
    <row r="1051" spans="1:18" s="8" customFormat="1" ht="10.199999999999999">
      <c r="A1051" s="1082" t="e">
        <v>#N/A</v>
      </c>
      <c r="B1051" s="1085" t="e">
        <v>#N/A</v>
      </c>
      <c r="C1051" s="1060"/>
      <c r="D1051" s="1052" t="e">
        <v>#N/A</v>
      </c>
      <c r="E1051" s="928" t="e">
        <v>#N/A</v>
      </c>
      <c r="F1051" s="49">
        <v>91</v>
      </c>
      <c r="G1051" s="58" t="s">
        <v>3792</v>
      </c>
      <c r="H1051" s="1054" t="e">
        <v>#N/A</v>
      </c>
      <c r="I1051" s="1054" t="e">
        <v>#N/A</v>
      </c>
      <c r="J1051" s="1054" t="e">
        <v>#N/A</v>
      </c>
      <c r="K1051" s="1054" t="e">
        <v>#N/A</v>
      </c>
      <c r="L1051" s="928"/>
      <c r="M1051" s="922"/>
      <c r="N1051" s="928"/>
      <c r="O1051" s="944"/>
      <c r="P1051" s="944"/>
      <c r="Q1051" s="944"/>
      <c r="R1051" s="944"/>
    </row>
    <row r="1052" spans="1:18" s="8" customFormat="1" ht="20.399999999999999">
      <c r="A1052" s="1082" t="e">
        <v>#N/A</v>
      </c>
      <c r="B1052" s="1085" t="e">
        <v>#N/A</v>
      </c>
      <c r="C1052" s="1060"/>
      <c r="D1052" s="1052" t="e">
        <v>#N/A</v>
      </c>
      <c r="E1052" s="928" t="e">
        <v>#N/A</v>
      </c>
      <c r="F1052" s="49">
        <v>92</v>
      </c>
      <c r="G1052" s="58" t="s">
        <v>3793</v>
      </c>
      <c r="H1052" s="1054" t="e">
        <v>#N/A</v>
      </c>
      <c r="I1052" s="1054" t="e">
        <v>#N/A</v>
      </c>
      <c r="J1052" s="1054" t="e">
        <v>#N/A</v>
      </c>
      <c r="K1052" s="1054" t="e">
        <v>#N/A</v>
      </c>
      <c r="L1052" s="928"/>
      <c r="M1052" s="922"/>
      <c r="N1052" s="928"/>
      <c r="O1052" s="944"/>
      <c r="P1052" s="944"/>
      <c r="Q1052" s="944"/>
      <c r="R1052" s="944"/>
    </row>
    <row r="1053" spans="1:18" s="8" customFormat="1" ht="20.399999999999999">
      <c r="A1053" s="1082" t="e">
        <v>#N/A</v>
      </c>
      <c r="B1053" s="1085" t="e">
        <v>#N/A</v>
      </c>
      <c r="C1053" s="1060"/>
      <c r="D1053" s="1052" t="e">
        <v>#N/A</v>
      </c>
      <c r="E1053" s="928" t="e">
        <v>#N/A</v>
      </c>
      <c r="F1053" s="49">
        <v>98</v>
      </c>
      <c r="G1053" s="58" t="s">
        <v>3794</v>
      </c>
      <c r="H1053" s="1054" t="e">
        <v>#N/A</v>
      </c>
      <c r="I1053" s="1054" t="e">
        <v>#N/A</v>
      </c>
      <c r="J1053" s="1054" t="e">
        <v>#N/A</v>
      </c>
      <c r="K1053" s="1054" t="e">
        <v>#N/A</v>
      </c>
      <c r="L1053" s="928"/>
      <c r="M1053" s="922"/>
      <c r="N1053" s="928"/>
      <c r="O1053" s="944"/>
      <c r="P1053" s="944"/>
      <c r="Q1053" s="944"/>
      <c r="R1053" s="944"/>
    </row>
    <row r="1054" spans="1:18" s="8" customFormat="1" ht="24.75" customHeight="1">
      <c r="A1054" s="1082" t="e">
        <v>#N/A</v>
      </c>
      <c r="B1054" s="1085" t="e">
        <v>#N/A</v>
      </c>
      <c r="C1054" s="1060"/>
      <c r="D1054" s="1052" t="e">
        <v>#N/A</v>
      </c>
      <c r="E1054" s="928" t="e">
        <v>#N/A</v>
      </c>
      <c r="F1054" s="49"/>
      <c r="G1054" s="16" t="s">
        <v>3795</v>
      </c>
      <c r="H1054" s="1054" t="e">
        <v>#N/A</v>
      </c>
      <c r="I1054" s="1054" t="e">
        <v>#N/A</v>
      </c>
      <c r="J1054" s="1054" t="e">
        <v>#N/A</v>
      </c>
      <c r="K1054" s="1054" t="e">
        <v>#N/A</v>
      </c>
      <c r="L1054" s="928"/>
      <c r="M1054" s="922"/>
      <c r="N1054" s="928"/>
      <c r="O1054" s="944"/>
      <c r="P1054" s="944"/>
      <c r="Q1054" s="944"/>
      <c r="R1054" s="944"/>
    </row>
    <row r="1055" spans="1:18" s="8" customFormat="1" ht="14.1" customHeight="1">
      <c r="A1055" s="1083" t="e">
        <v>#N/A</v>
      </c>
      <c r="B1055" s="1086" t="e">
        <v>#N/A</v>
      </c>
      <c r="C1055" s="1061"/>
      <c r="D1055" s="1071" t="e">
        <v>#N/A</v>
      </c>
      <c r="E1055" s="929" t="e">
        <v>#N/A</v>
      </c>
      <c r="F1055" s="49">
        <v>99</v>
      </c>
      <c r="G1055" s="58" t="s">
        <v>3796</v>
      </c>
      <c r="H1055" s="1072" t="e">
        <v>#N/A</v>
      </c>
      <c r="I1055" s="1072" t="e">
        <v>#N/A</v>
      </c>
      <c r="J1055" s="1072" t="e">
        <v>#N/A</v>
      </c>
      <c r="K1055" s="1072" t="e">
        <v>#N/A</v>
      </c>
      <c r="L1055" s="929"/>
      <c r="M1055" s="923"/>
      <c r="N1055" s="929"/>
      <c r="O1055" s="943"/>
      <c r="P1055" s="943"/>
      <c r="Q1055" s="943"/>
      <c r="R1055" s="943"/>
    </row>
    <row r="1056" spans="1:18" s="8" customFormat="1" ht="20.399999999999999">
      <c r="A1056" s="191" t="s">
        <v>3797</v>
      </c>
      <c r="B1056" s="191" t="s">
        <v>2174</v>
      </c>
      <c r="C1056" s="318" t="s">
        <v>2175</v>
      </c>
      <c r="D1056" s="124" t="s">
        <v>2176</v>
      </c>
      <c r="E1056" s="125" t="s">
        <v>2177</v>
      </c>
      <c r="F1056" s="33"/>
      <c r="G1056" s="34"/>
      <c r="H1056" s="34"/>
      <c r="I1056" s="34"/>
      <c r="J1056" s="34"/>
      <c r="K1056" s="34"/>
      <c r="L1056" s="130" t="s">
        <v>1027</v>
      </c>
      <c r="M1056" s="135"/>
      <c r="N1056" s="124" t="s">
        <v>2178</v>
      </c>
      <c r="O1056" s="126" t="s">
        <v>2179</v>
      </c>
      <c r="P1056" s="126" t="s">
        <v>2179</v>
      </c>
      <c r="Q1056" s="126" t="s">
        <v>2140</v>
      </c>
      <c r="R1056" s="123" t="s">
        <v>2180</v>
      </c>
    </row>
    <row r="1057" spans="1:18" s="8" customFormat="1" ht="69.75" customHeight="1">
      <c r="A1057" s="192" t="s">
        <v>871</v>
      </c>
      <c r="B1057" s="194" t="s">
        <v>822</v>
      </c>
      <c r="C1057" s="194" t="s">
        <v>2580</v>
      </c>
      <c r="D1057" s="174" t="s">
        <v>2581</v>
      </c>
      <c r="E1057" s="252" t="s">
        <v>824</v>
      </c>
      <c r="F1057" s="33"/>
      <c r="G1057" s="34"/>
      <c r="H1057" s="34"/>
      <c r="I1057" s="34"/>
      <c r="J1057" s="34"/>
      <c r="K1057" s="34"/>
      <c r="L1057" s="32" t="s">
        <v>1027</v>
      </c>
      <c r="M1057" s="34"/>
      <c r="N1057" s="174" t="s">
        <v>2582</v>
      </c>
      <c r="O1057" s="136" t="s">
        <v>2179</v>
      </c>
      <c r="P1057" s="136" t="s">
        <v>2140</v>
      </c>
      <c r="Q1057" s="137" t="s">
        <v>2140</v>
      </c>
      <c r="R1057" s="252" t="s">
        <v>42</v>
      </c>
    </row>
    <row r="1058" spans="1:18" s="8" customFormat="1" ht="30.6">
      <c r="A1058" s="192" t="s">
        <v>872</v>
      </c>
      <c r="B1058" s="194" t="s">
        <v>873</v>
      </c>
      <c r="C1058" s="194" t="s">
        <v>3798</v>
      </c>
      <c r="D1058" s="124" t="s">
        <v>2183</v>
      </c>
      <c r="E1058" s="125" t="s">
        <v>829</v>
      </c>
      <c r="F1058" s="33"/>
      <c r="G1058" s="34"/>
      <c r="H1058" s="34"/>
      <c r="I1058" s="34"/>
      <c r="J1058" s="34"/>
      <c r="K1058" s="34"/>
      <c r="L1058" s="130" t="s">
        <v>1027</v>
      </c>
      <c r="M1058" s="135"/>
      <c r="N1058" s="124" t="s">
        <v>2184</v>
      </c>
      <c r="O1058" s="126" t="s">
        <v>2179</v>
      </c>
      <c r="P1058" s="126" t="s">
        <v>2140</v>
      </c>
      <c r="Q1058" s="126" t="s">
        <v>2140</v>
      </c>
      <c r="R1058" s="123" t="s">
        <v>42</v>
      </c>
    </row>
    <row r="1059" spans="1:18" s="8" customFormat="1" ht="45" customHeight="1">
      <c r="A1059" s="192" t="s">
        <v>3799</v>
      </c>
      <c r="B1059" s="194" t="s">
        <v>2143</v>
      </c>
      <c r="C1059" s="194" t="s">
        <v>2144</v>
      </c>
      <c r="D1059" s="128" t="s">
        <v>2585</v>
      </c>
      <c r="E1059" s="32" t="s">
        <v>2586</v>
      </c>
      <c r="F1059" s="131"/>
      <c r="G1059" s="34"/>
      <c r="H1059" s="34"/>
      <c r="I1059" s="34"/>
      <c r="J1059" s="34"/>
      <c r="K1059" s="34"/>
      <c r="L1059" s="32" t="s">
        <v>1027</v>
      </c>
      <c r="M1059" s="34"/>
      <c r="N1059" s="128" t="s">
        <v>2587</v>
      </c>
      <c r="O1059" s="136" t="s">
        <v>2179</v>
      </c>
      <c r="P1059" s="136" t="s">
        <v>2140</v>
      </c>
      <c r="Q1059" s="136" t="s">
        <v>2140</v>
      </c>
      <c r="R1059" s="123" t="s">
        <v>2192</v>
      </c>
    </row>
    <row r="1060" spans="1:18" s="8" customFormat="1" ht="45" customHeight="1">
      <c r="A1060" s="192" t="s">
        <v>3800</v>
      </c>
      <c r="B1060" s="194" t="s">
        <v>2589</v>
      </c>
      <c r="C1060" s="194" t="s">
        <v>2590</v>
      </c>
      <c r="D1060" s="128" t="s">
        <v>2591</v>
      </c>
      <c r="E1060" s="32" t="s">
        <v>2592</v>
      </c>
      <c r="F1060" s="33"/>
      <c r="G1060" s="34"/>
      <c r="H1060" s="34"/>
      <c r="I1060" s="34"/>
      <c r="J1060" s="34"/>
      <c r="K1060" s="34"/>
      <c r="L1060" s="32" t="s">
        <v>1027</v>
      </c>
      <c r="M1060" s="32"/>
      <c r="N1060" s="128" t="s">
        <v>2593</v>
      </c>
      <c r="O1060" s="136" t="s">
        <v>2179</v>
      </c>
      <c r="P1060" s="136" t="s">
        <v>2179</v>
      </c>
      <c r="Q1060" s="136" t="s">
        <v>2140</v>
      </c>
      <c r="R1060" s="136" t="s">
        <v>2180</v>
      </c>
    </row>
    <row r="1061" spans="1:18" s="8" customFormat="1" ht="10.199999999999999">
      <c r="A1061" s="192" t="s">
        <v>870</v>
      </c>
      <c r="B1061" s="194" t="s">
        <v>816</v>
      </c>
      <c r="C1061" s="194" t="s">
        <v>2185</v>
      </c>
      <c r="D1061" s="128" t="s">
        <v>2186</v>
      </c>
      <c r="E1061" s="32" t="s">
        <v>818</v>
      </c>
      <c r="F1061" s="33"/>
      <c r="G1061" s="34"/>
      <c r="H1061" s="34"/>
      <c r="I1061" s="34"/>
      <c r="J1061" s="34"/>
      <c r="K1061" s="34"/>
      <c r="L1061" s="32" t="s">
        <v>1027</v>
      </c>
      <c r="M1061" s="34"/>
      <c r="N1061" s="128" t="s">
        <v>2187</v>
      </c>
      <c r="O1061" s="136" t="s">
        <v>2179</v>
      </c>
      <c r="P1061" s="136" t="s">
        <v>2140</v>
      </c>
      <c r="Q1061" s="137" t="s">
        <v>2140</v>
      </c>
      <c r="R1061" s="123" t="s">
        <v>42</v>
      </c>
    </row>
    <row r="1062" spans="1:18" s="8" customFormat="1" ht="51" customHeight="1">
      <c r="A1062" s="194" t="s">
        <v>3801</v>
      </c>
      <c r="B1062" s="194" t="s">
        <v>3508</v>
      </c>
      <c r="C1062" s="194" t="s">
        <v>3509</v>
      </c>
      <c r="D1062" s="128" t="s">
        <v>3510</v>
      </c>
      <c r="E1062" s="32" t="s">
        <v>2995</v>
      </c>
      <c r="F1062" s="33"/>
      <c r="G1062" s="34"/>
      <c r="H1062" s="34"/>
      <c r="I1062" s="34"/>
      <c r="J1062" s="34"/>
      <c r="K1062" s="34"/>
      <c r="L1062" s="32" t="s">
        <v>1027</v>
      </c>
      <c r="M1062" s="34"/>
      <c r="N1062" s="128" t="s">
        <v>3511</v>
      </c>
      <c r="O1062" s="136" t="s">
        <v>2179</v>
      </c>
      <c r="P1062" s="136" t="s">
        <v>2140</v>
      </c>
      <c r="Q1062" s="137" t="s">
        <v>2140</v>
      </c>
      <c r="R1062" s="123" t="s">
        <v>2192</v>
      </c>
    </row>
    <row r="1063" spans="1:18" s="8" customFormat="1" ht="131.25" customHeight="1">
      <c r="A1063" s="194" t="s">
        <v>3802</v>
      </c>
      <c r="B1063" s="194" t="s">
        <v>3803</v>
      </c>
      <c r="C1063" s="194" t="s">
        <v>3804</v>
      </c>
      <c r="D1063" s="128" t="s">
        <v>3805</v>
      </c>
      <c r="E1063" s="32" t="s">
        <v>2649</v>
      </c>
      <c r="F1063" s="33"/>
      <c r="G1063" s="34"/>
      <c r="H1063" s="34"/>
      <c r="I1063" s="34"/>
      <c r="J1063" s="34"/>
      <c r="K1063" s="34"/>
      <c r="L1063" s="32" t="s">
        <v>1027</v>
      </c>
      <c r="M1063" s="32"/>
      <c r="N1063" s="128" t="s">
        <v>3806</v>
      </c>
      <c r="O1063" s="136" t="s">
        <v>2179</v>
      </c>
      <c r="P1063" s="136" t="s">
        <v>2140</v>
      </c>
      <c r="Q1063" s="136" t="s">
        <v>2179</v>
      </c>
      <c r="R1063" s="123" t="s">
        <v>2612</v>
      </c>
    </row>
    <row r="1064" spans="1:18" s="8" customFormat="1" ht="141" customHeight="1">
      <c r="A1064" s="194" t="s">
        <v>3807</v>
      </c>
      <c r="B1064" s="194" t="s">
        <v>3808</v>
      </c>
      <c r="C1064" s="194" t="s">
        <v>3809</v>
      </c>
      <c r="D1064" s="128" t="s">
        <v>3810</v>
      </c>
      <c r="E1064" s="32" t="s">
        <v>2649</v>
      </c>
      <c r="F1064" s="33"/>
      <c r="G1064" s="34"/>
      <c r="H1064" s="34"/>
      <c r="I1064" s="34"/>
      <c r="J1064" s="34"/>
      <c r="K1064" s="34"/>
      <c r="L1064" s="32" t="s">
        <v>1027</v>
      </c>
      <c r="M1064" s="32"/>
      <c r="N1064" s="128" t="s">
        <v>3811</v>
      </c>
      <c r="O1064" s="136" t="s">
        <v>2179</v>
      </c>
      <c r="P1064" s="136" t="s">
        <v>2140</v>
      </c>
      <c r="Q1064" s="136" t="s">
        <v>2179</v>
      </c>
      <c r="R1064" s="123" t="s">
        <v>2612</v>
      </c>
    </row>
    <row r="1065" spans="1:18" s="8" customFormat="1" ht="134.25" customHeight="1">
      <c r="A1065" s="194" t="s">
        <v>3812</v>
      </c>
      <c r="B1065" s="194" t="s">
        <v>3813</v>
      </c>
      <c r="C1065" s="194" t="s">
        <v>3814</v>
      </c>
      <c r="D1065" s="128" t="s">
        <v>3815</v>
      </c>
      <c r="E1065" s="32" t="s">
        <v>2649</v>
      </c>
      <c r="F1065" s="33"/>
      <c r="G1065" s="34"/>
      <c r="H1065" s="34"/>
      <c r="I1065" s="34"/>
      <c r="J1065" s="34"/>
      <c r="K1065" s="34"/>
      <c r="L1065" s="32" t="s">
        <v>1027</v>
      </c>
      <c r="M1065" s="32"/>
      <c r="N1065" s="128" t="s">
        <v>3816</v>
      </c>
      <c r="O1065" s="136" t="s">
        <v>2179</v>
      </c>
      <c r="P1065" s="136" t="s">
        <v>2140</v>
      </c>
      <c r="Q1065" s="136" t="s">
        <v>2140</v>
      </c>
      <c r="R1065" s="123" t="s">
        <v>2612</v>
      </c>
    </row>
    <row r="1066" spans="1:18" ht="139.5" customHeight="1">
      <c r="A1066" s="657" t="s">
        <v>3817</v>
      </c>
      <c r="B1066" s="192" t="s">
        <v>3803</v>
      </c>
      <c r="C1066" s="192" t="s">
        <v>3818</v>
      </c>
      <c r="D1066" s="128" t="s">
        <v>3819</v>
      </c>
      <c r="E1066" s="32" t="s">
        <v>1644</v>
      </c>
      <c r="F1066" s="316"/>
      <c r="G1066" s="316"/>
      <c r="H1066" s="316"/>
      <c r="I1066" s="316"/>
      <c r="J1066" s="316"/>
      <c r="K1066" s="316"/>
      <c r="L1066" s="32" t="s">
        <v>1027</v>
      </c>
      <c r="M1066" s="316"/>
      <c r="N1066" s="128" t="s">
        <v>3820</v>
      </c>
      <c r="O1066" s="136" t="s">
        <v>2179</v>
      </c>
      <c r="P1066" s="136" t="s">
        <v>2140</v>
      </c>
      <c r="Q1066" s="136" t="s">
        <v>2140</v>
      </c>
      <c r="R1066" s="123" t="s">
        <v>2612</v>
      </c>
    </row>
    <row r="1067" spans="1:18" ht="130.5" customHeight="1">
      <c r="A1067" s="657" t="s">
        <v>3821</v>
      </c>
      <c r="B1067" s="192" t="s">
        <v>3808</v>
      </c>
      <c r="C1067" s="192" t="s">
        <v>3822</v>
      </c>
      <c r="D1067" s="128" t="s">
        <v>3823</v>
      </c>
      <c r="E1067" s="32" t="s">
        <v>1644</v>
      </c>
      <c r="F1067" s="316"/>
      <c r="G1067" s="316"/>
      <c r="H1067" s="316"/>
      <c r="I1067" s="316"/>
      <c r="J1067" s="316"/>
      <c r="K1067" s="316"/>
      <c r="L1067" s="32" t="s">
        <v>1027</v>
      </c>
      <c r="M1067" s="316"/>
      <c r="N1067" s="128" t="s">
        <v>3824</v>
      </c>
      <c r="O1067" s="136" t="s">
        <v>2179</v>
      </c>
      <c r="P1067" s="136" t="s">
        <v>2140</v>
      </c>
      <c r="Q1067" s="136" t="s">
        <v>2140</v>
      </c>
      <c r="R1067" s="123" t="s">
        <v>2612</v>
      </c>
    </row>
    <row r="1068" spans="1:18" ht="20.399999999999999">
      <c r="A1068" s="657" t="s">
        <v>3825</v>
      </c>
      <c r="B1068" s="315" t="s">
        <v>1013</v>
      </c>
      <c r="C1068" s="192" t="s">
        <v>2678</v>
      </c>
      <c r="D1068" s="128" t="s">
        <v>2679</v>
      </c>
      <c r="E1068" s="32" t="s">
        <v>2154</v>
      </c>
      <c r="F1068" s="307"/>
      <c r="G1068" s="307"/>
      <c r="H1068" s="307"/>
      <c r="I1068" s="307"/>
      <c r="J1068" s="307"/>
      <c r="K1068" s="307"/>
      <c r="L1068" s="32" t="s">
        <v>1027</v>
      </c>
      <c r="M1068" s="307"/>
      <c r="N1068" s="128" t="s">
        <v>2680</v>
      </c>
      <c r="O1068" s="136" t="s">
        <v>2179</v>
      </c>
      <c r="P1068" s="136" t="s">
        <v>2179</v>
      </c>
      <c r="Q1068" s="314" t="s">
        <v>2179</v>
      </c>
      <c r="R1068" s="136" t="s">
        <v>2180</v>
      </c>
    </row>
    <row r="1069" spans="1:18" s="8" customFormat="1" ht="169.5" customHeight="1">
      <c r="A1069" s="657" t="s">
        <v>3826</v>
      </c>
      <c r="B1069" s="315" t="s">
        <v>1017</v>
      </c>
      <c r="C1069" s="192" t="s">
        <v>2682</v>
      </c>
      <c r="D1069" s="128" t="s">
        <v>3827</v>
      </c>
      <c r="E1069" s="32" t="s">
        <v>2154</v>
      </c>
      <c r="F1069" s="307"/>
      <c r="G1069" s="307"/>
      <c r="H1069" s="307"/>
      <c r="I1069" s="307"/>
      <c r="J1069" s="307"/>
      <c r="K1069" s="307"/>
      <c r="L1069" s="32" t="s">
        <v>1027</v>
      </c>
      <c r="M1069" s="307"/>
      <c r="N1069" s="128" t="s">
        <v>3828</v>
      </c>
      <c r="O1069" s="136" t="s">
        <v>2179</v>
      </c>
      <c r="P1069" s="136" t="s">
        <v>2179</v>
      </c>
      <c r="Q1069" s="136" t="s">
        <v>2179</v>
      </c>
      <c r="R1069" s="136" t="s">
        <v>2180</v>
      </c>
    </row>
    <row r="1070" spans="1:18" s="8" customFormat="1" ht="70.5" customHeight="1">
      <c r="A1070" s="657" t="s">
        <v>3829</v>
      </c>
      <c r="B1070" s="192" t="s">
        <v>3830</v>
      </c>
      <c r="C1070" s="192" t="s">
        <v>3831</v>
      </c>
      <c r="D1070" s="128" t="s">
        <v>3832</v>
      </c>
      <c r="E1070" s="32" t="s">
        <v>3833</v>
      </c>
      <c r="F1070" s="307"/>
      <c r="G1070" s="307"/>
      <c r="H1070" s="307"/>
      <c r="I1070" s="307"/>
      <c r="J1070" s="307"/>
      <c r="K1070" s="307"/>
      <c r="L1070" s="32" t="s">
        <v>1027</v>
      </c>
      <c r="M1070" s="307"/>
      <c r="N1070" s="128" t="s">
        <v>1034</v>
      </c>
      <c r="O1070" s="136" t="s">
        <v>2179</v>
      </c>
      <c r="P1070" s="136" t="s">
        <v>2140</v>
      </c>
      <c r="Q1070" s="136" t="s">
        <v>2140</v>
      </c>
      <c r="R1070" s="123" t="s">
        <v>2210</v>
      </c>
    </row>
    <row r="1071" spans="1:18" s="8" customFormat="1" ht="85.5" customHeight="1">
      <c r="A1071" s="657" t="s">
        <v>3834</v>
      </c>
      <c r="B1071" s="192" t="s">
        <v>3835</v>
      </c>
      <c r="C1071" s="192" t="s">
        <v>3836</v>
      </c>
      <c r="D1071" s="128" t="s">
        <v>3837</v>
      </c>
      <c r="E1071" s="32" t="s">
        <v>2649</v>
      </c>
      <c r="F1071" s="307"/>
      <c r="G1071" s="307"/>
      <c r="H1071" s="307"/>
      <c r="I1071" s="307"/>
      <c r="J1071" s="307"/>
      <c r="K1071" s="307"/>
      <c r="L1071" s="32" t="s">
        <v>1027</v>
      </c>
      <c r="M1071" s="307"/>
      <c r="N1071" s="128" t="s">
        <v>1034</v>
      </c>
      <c r="O1071" s="136" t="s">
        <v>2179</v>
      </c>
      <c r="P1071" s="136" t="s">
        <v>2140</v>
      </c>
      <c r="Q1071" s="136" t="s">
        <v>2140</v>
      </c>
      <c r="R1071" s="123" t="s">
        <v>2210</v>
      </c>
    </row>
    <row r="1072" spans="1:18" s="8" customFormat="1" ht="26.85" customHeight="1">
      <c r="A1072" s="1078" t="s">
        <v>1032</v>
      </c>
      <c r="B1072" s="1080" t="s">
        <v>1033</v>
      </c>
      <c r="C1072" s="1080" t="s">
        <v>3838</v>
      </c>
      <c r="D1072" s="955" t="s">
        <v>3839</v>
      </c>
      <c r="E1072" s="949" t="s">
        <v>2366</v>
      </c>
      <c r="F1072" s="136" t="s">
        <v>2140</v>
      </c>
      <c r="G1072" s="1087"/>
      <c r="H1072" s="1087"/>
      <c r="I1072" s="1087"/>
      <c r="J1072" s="1087"/>
      <c r="K1072" s="1087"/>
      <c r="L1072" s="973" t="s">
        <v>1028</v>
      </c>
      <c r="M1072" s="1087"/>
      <c r="N1072" s="955" t="s">
        <v>6811</v>
      </c>
      <c r="O1072" s="973" t="s">
        <v>2179</v>
      </c>
      <c r="P1072" s="973" t="s">
        <v>2179</v>
      </c>
      <c r="Q1072" s="973" t="s">
        <v>2179</v>
      </c>
      <c r="R1072" s="973" t="s">
        <v>6740</v>
      </c>
    </row>
    <row r="1073" spans="1:18" s="8" customFormat="1" ht="44.25" customHeight="1">
      <c r="A1073" s="1079"/>
      <c r="B1073" s="1081"/>
      <c r="C1073" s="1081"/>
      <c r="D1073" s="957"/>
      <c r="E1073" s="951"/>
      <c r="F1073" s="136" t="s">
        <v>2179</v>
      </c>
      <c r="G1073" s="1088"/>
      <c r="H1073" s="1088"/>
      <c r="I1073" s="1088"/>
      <c r="J1073" s="1088"/>
      <c r="K1073" s="1088"/>
      <c r="L1073" s="974"/>
      <c r="M1073" s="1088"/>
      <c r="N1073" s="957"/>
      <c r="O1073" s="974"/>
      <c r="P1073" s="974" t="s">
        <v>2140</v>
      </c>
      <c r="Q1073" s="974" t="s">
        <v>2140</v>
      </c>
      <c r="R1073" s="974"/>
    </row>
    <row r="1074" spans="1:18" ht="77.099999999999994" customHeight="1">
      <c r="A1074" s="192" t="s">
        <v>3840</v>
      </c>
      <c r="B1074" s="312" t="s">
        <v>804</v>
      </c>
      <c r="C1074" s="317" t="s">
        <v>2201</v>
      </c>
      <c r="D1074" s="128" t="s">
        <v>2202</v>
      </c>
      <c r="E1074" s="32" t="s">
        <v>806</v>
      </c>
      <c r="F1074" s="128"/>
      <c r="G1074" s="128"/>
      <c r="H1074" s="304"/>
      <c r="I1074" s="304"/>
      <c r="J1074" s="304"/>
      <c r="K1074" s="304"/>
      <c r="L1074" s="32" t="s">
        <v>1027</v>
      </c>
      <c r="M1074" s="304"/>
      <c r="N1074" s="305" t="s">
        <v>2203</v>
      </c>
      <c r="O1074" s="136" t="s">
        <v>2179</v>
      </c>
      <c r="P1074" s="136" t="s">
        <v>2179</v>
      </c>
      <c r="Q1074" s="136" t="s">
        <v>2140</v>
      </c>
      <c r="R1074" s="136" t="s">
        <v>2141</v>
      </c>
    </row>
    <row r="1075" spans="1:18" ht="12.75" customHeight="1">
      <c r="A1075" s="1007" t="s">
        <v>3841</v>
      </c>
      <c r="B1075" s="1007" t="s">
        <v>3842</v>
      </c>
      <c r="C1075" s="1007" t="s">
        <v>3843</v>
      </c>
      <c r="D1075" s="955" t="s">
        <v>2689</v>
      </c>
      <c r="E1075" s="949" t="s">
        <v>2690</v>
      </c>
      <c r="F1075" s="128" t="s">
        <v>2691</v>
      </c>
      <c r="G1075" s="128" t="s">
        <v>2692</v>
      </c>
      <c r="H1075" s="1019"/>
      <c r="I1075" s="1019"/>
      <c r="J1075" s="1019"/>
      <c r="K1075" s="1019"/>
      <c r="L1075" s="973" t="s">
        <v>1027</v>
      </c>
      <c r="M1075" s="1019"/>
      <c r="N1075" s="955" t="s">
        <v>3844</v>
      </c>
      <c r="O1075" s="973" t="s">
        <v>2179</v>
      </c>
      <c r="P1075" s="973" t="s">
        <v>2140</v>
      </c>
      <c r="Q1075" s="973" t="s">
        <v>2140</v>
      </c>
      <c r="R1075" s="973" t="s">
        <v>2666</v>
      </c>
    </row>
    <row r="1076" spans="1:18" ht="12.75" customHeight="1">
      <c r="A1076" s="1008"/>
      <c r="B1076" s="1008"/>
      <c r="C1076" s="1008"/>
      <c r="D1076" s="956"/>
      <c r="E1076" s="950"/>
      <c r="F1076" s="128" t="s">
        <v>2694</v>
      </c>
      <c r="G1076" s="128" t="s">
        <v>2695</v>
      </c>
      <c r="H1076" s="1020"/>
      <c r="I1076" s="1020"/>
      <c r="J1076" s="1020"/>
      <c r="K1076" s="1020"/>
      <c r="L1076" s="1023"/>
      <c r="M1076" s="1020"/>
      <c r="N1076" s="956"/>
      <c r="O1076" s="1023"/>
      <c r="P1076" s="1023"/>
      <c r="Q1076" s="1023"/>
      <c r="R1076" s="1023"/>
    </row>
    <row r="1077" spans="1:18" ht="42.75" customHeight="1">
      <c r="A1077" s="1009"/>
      <c r="B1077" s="1009"/>
      <c r="C1077" s="1009"/>
      <c r="D1077" s="957"/>
      <c r="E1077" s="951"/>
      <c r="F1077" s="128" t="s">
        <v>2696</v>
      </c>
      <c r="G1077" s="128" t="s">
        <v>2697</v>
      </c>
      <c r="H1077" s="1068"/>
      <c r="I1077" s="1068"/>
      <c r="J1077" s="1068"/>
      <c r="K1077" s="1068"/>
      <c r="L1077" s="974"/>
      <c r="M1077" s="1068"/>
      <c r="N1077" s="957"/>
      <c r="O1077" s="974"/>
      <c r="P1077" s="974"/>
      <c r="Q1077" s="974"/>
      <c r="R1077" s="974"/>
    </row>
    <row r="1078" spans="1:18" ht="12.75" customHeight="1">
      <c r="A1078" s="1007" t="s">
        <v>3845</v>
      </c>
      <c r="B1078" s="1007" t="s">
        <v>3846</v>
      </c>
      <c r="C1078" s="1007" t="s">
        <v>3847</v>
      </c>
      <c r="D1078" s="955" t="s">
        <v>2689</v>
      </c>
      <c r="E1078" s="949" t="s">
        <v>2690</v>
      </c>
      <c r="F1078" s="128" t="s">
        <v>2691</v>
      </c>
      <c r="G1078" s="128" t="s">
        <v>2692</v>
      </c>
      <c r="H1078" s="1019"/>
      <c r="I1078" s="1019"/>
      <c r="J1078" s="1019"/>
      <c r="K1078" s="1019"/>
      <c r="L1078" s="973" t="s">
        <v>1027</v>
      </c>
      <c r="M1078" s="1019"/>
      <c r="N1078" s="955" t="s">
        <v>3848</v>
      </c>
      <c r="O1078" s="973" t="s">
        <v>2179</v>
      </c>
      <c r="P1078" s="973" t="s">
        <v>2140</v>
      </c>
      <c r="Q1078" s="973" t="s">
        <v>2140</v>
      </c>
      <c r="R1078" s="973" t="s">
        <v>2666</v>
      </c>
    </row>
    <row r="1079" spans="1:18" ht="12.75" customHeight="1">
      <c r="A1079" s="1008"/>
      <c r="B1079" s="1008"/>
      <c r="C1079" s="1008"/>
      <c r="D1079" s="956"/>
      <c r="E1079" s="950"/>
      <c r="F1079" s="128" t="s">
        <v>2694</v>
      </c>
      <c r="G1079" s="128" t="s">
        <v>2695</v>
      </c>
      <c r="H1079" s="1020"/>
      <c r="I1079" s="1020"/>
      <c r="J1079" s="1020"/>
      <c r="K1079" s="1020"/>
      <c r="L1079" s="1023"/>
      <c r="M1079" s="1020"/>
      <c r="N1079" s="956"/>
      <c r="O1079" s="1023"/>
      <c r="P1079" s="1023"/>
      <c r="Q1079" s="1023"/>
      <c r="R1079" s="1023"/>
    </row>
    <row r="1080" spans="1:18" ht="42" customHeight="1">
      <c r="A1080" s="1009"/>
      <c r="B1080" s="1009"/>
      <c r="C1080" s="1009"/>
      <c r="D1080" s="957"/>
      <c r="E1080" s="951"/>
      <c r="F1080" s="128" t="s">
        <v>2696</v>
      </c>
      <c r="G1080" s="128" t="s">
        <v>2697</v>
      </c>
      <c r="H1080" s="1068"/>
      <c r="I1080" s="1068"/>
      <c r="J1080" s="1068"/>
      <c r="K1080" s="1068"/>
      <c r="L1080" s="974"/>
      <c r="M1080" s="1068"/>
      <c r="N1080" s="957"/>
      <c r="O1080" s="974"/>
      <c r="P1080" s="974"/>
      <c r="Q1080" s="974"/>
      <c r="R1080" s="974"/>
    </row>
    <row r="1081" spans="1:18" ht="12.75" customHeight="1">
      <c r="A1081" s="1007" t="s">
        <v>3849</v>
      </c>
      <c r="B1081" s="1007" t="s">
        <v>3850</v>
      </c>
      <c r="C1081" s="1007" t="s">
        <v>3851</v>
      </c>
      <c r="D1081" s="955" t="s">
        <v>2709</v>
      </c>
      <c r="E1081" s="949" t="s">
        <v>2690</v>
      </c>
      <c r="F1081" s="374" t="s">
        <v>2710</v>
      </c>
      <c r="G1081" s="374" t="s">
        <v>2711</v>
      </c>
      <c r="H1081" s="955"/>
      <c r="I1081" s="955"/>
      <c r="J1081" s="955"/>
      <c r="K1081" s="955"/>
      <c r="L1081" s="949" t="s">
        <v>1027</v>
      </c>
      <c r="M1081" s="955"/>
      <c r="N1081" s="955" t="s">
        <v>3852</v>
      </c>
      <c r="O1081" s="961" t="s">
        <v>2179</v>
      </c>
      <c r="P1081" s="949" t="s">
        <v>2140</v>
      </c>
      <c r="Q1081" s="949" t="s">
        <v>2140</v>
      </c>
      <c r="R1081" s="949" t="s">
        <v>2180</v>
      </c>
    </row>
    <row r="1082" spans="1:18" ht="12.75" customHeight="1">
      <c r="A1082" s="1008"/>
      <c r="B1082" s="1008"/>
      <c r="C1082" s="1008"/>
      <c r="D1082" s="956"/>
      <c r="E1082" s="950"/>
      <c r="F1082" s="374" t="s">
        <v>2713</v>
      </c>
      <c r="G1082" s="374" t="s">
        <v>2714</v>
      </c>
      <c r="H1082" s="956"/>
      <c r="I1082" s="956"/>
      <c r="J1082" s="956"/>
      <c r="K1082" s="956"/>
      <c r="L1082" s="950"/>
      <c r="M1082" s="956"/>
      <c r="N1082" s="956"/>
      <c r="O1082" s="961"/>
      <c r="P1082" s="950"/>
      <c r="Q1082" s="950"/>
      <c r="R1082" s="950"/>
    </row>
    <row r="1083" spans="1:18" ht="12.75" customHeight="1">
      <c r="A1083" s="1008"/>
      <c r="B1083" s="1008"/>
      <c r="C1083" s="1008"/>
      <c r="D1083" s="956"/>
      <c r="E1083" s="950"/>
      <c r="F1083" s="374" t="s">
        <v>2715</v>
      </c>
      <c r="G1083" s="374" t="s">
        <v>2716</v>
      </c>
      <c r="H1083" s="956"/>
      <c r="I1083" s="956"/>
      <c r="J1083" s="956"/>
      <c r="K1083" s="956"/>
      <c r="L1083" s="950"/>
      <c r="M1083" s="956"/>
      <c r="N1083" s="956"/>
      <c r="O1083" s="961"/>
      <c r="P1083" s="950"/>
      <c r="Q1083" s="950"/>
      <c r="R1083" s="950"/>
    </row>
    <row r="1084" spans="1:18" ht="12.75" customHeight="1">
      <c r="A1084" s="1008"/>
      <c r="B1084" s="1008"/>
      <c r="C1084" s="1008"/>
      <c r="D1084" s="956"/>
      <c r="E1084" s="950"/>
      <c r="F1084" s="374" t="s">
        <v>2717</v>
      </c>
      <c r="G1084" s="374" t="s">
        <v>2718</v>
      </c>
      <c r="H1084" s="956"/>
      <c r="I1084" s="956"/>
      <c r="J1084" s="956"/>
      <c r="K1084" s="956"/>
      <c r="L1084" s="950"/>
      <c r="M1084" s="956"/>
      <c r="N1084" s="956"/>
      <c r="O1084" s="961"/>
      <c r="P1084" s="950"/>
      <c r="Q1084" s="950"/>
      <c r="R1084" s="950"/>
    </row>
    <row r="1085" spans="1:18" ht="12.75" customHeight="1">
      <c r="A1085" s="1008"/>
      <c r="B1085" s="1008"/>
      <c r="C1085" s="1008"/>
      <c r="D1085" s="956"/>
      <c r="E1085" s="950"/>
      <c r="F1085" s="374" t="s">
        <v>2719</v>
      </c>
      <c r="G1085" s="374" t="s">
        <v>2720</v>
      </c>
      <c r="H1085" s="956"/>
      <c r="I1085" s="956"/>
      <c r="J1085" s="956"/>
      <c r="K1085" s="956"/>
      <c r="L1085" s="950"/>
      <c r="M1085" s="956"/>
      <c r="N1085" s="956"/>
      <c r="O1085" s="961"/>
      <c r="P1085" s="950"/>
      <c r="Q1085" s="950"/>
      <c r="R1085" s="950"/>
    </row>
    <row r="1086" spans="1:18" ht="12.75" customHeight="1">
      <c r="A1086" s="1008"/>
      <c r="B1086" s="1008"/>
      <c r="C1086" s="1008"/>
      <c r="D1086" s="956"/>
      <c r="E1086" s="950"/>
      <c r="F1086" s="374" t="s">
        <v>2721</v>
      </c>
      <c r="G1086" s="374" t="s">
        <v>2722</v>
      </c>
      <c r="H1086" s="956"/>
      <c r="I1086" s="956"/>
      <c r="J1086" s="956"/>
      <c r="K1086" s="956"/>
      <c r="L1086" s="950"/>
      <c r="M1086" s="956"/>
      <c r="N1086" s="956"/>
      <c r="O1086" s="961"/>
      <c r="P1086" s="950"/>
      <c r="Q1086" s="950"/>
      <c r="R1086" s="950"/>
    </row>
    <row r="1087" spans="1:18" ht="12.75" customHeight="1">
      <c r="A1087" s="1008"/>
      <c r="B1087" s="1008"/>
      <c r="C1087" s="1008"/>
      <c r="D1087" s="956"/>
      <c r="E1087" s="950"/>
      <c r="F1087" s="374" t="s">
        <v>2723</v>
      </c>
      <c r="G1087" s="374" t="s">
        <v>2724</v>
      </c>
      <c r="H1087" s="956"/>
      <c r="I1087" s="956"/>
      <c r="J1087" s="956"/>
      <c r="K1087" s="956"/>
      <c r="L1087" s="950"/>
      <c r="M1087" s="956"/>
      <c r="N1087" s="956"/>
      <c r="O1087" s="961"/>
      <c r="P1087" s="950"/>
      <c r="Q1087" s="950"/>
      <c r="R1087" s="950"/>
    </row>
    <row r="1088" spans="1:18" ht="12.75" customHeight="1">
      <c r="A1088" s="1008"/>
      <c r="B1088" s="1008"/>
      <c r="C1088" s="1008"/>
      <c r="D1088" s="956"/>
      <c r="E1088" s="950"/>
      <c r="F1088" s="374" t="s">
        <v>2725</v>
      </c>
      <c r="G1088" s="374" t="s">
        <v>2726</v>
      </c>
      <c r="H1088" s="956"/>
      <c r="I1088" s="956"/>
      <c r="J1088" s="956"/>
      <c r="K1088" s="956"/>
      <c r="L1088" s="950"/>
      <c r="M1088" s="956"/>
      <c r="N1088" s="956"/>
      <c r="O1088" s="961"/>
      <c r="P1088" s="950"/>
      <c r="Q1088" s="950"/>
      <c r="R1088" s="950"/>
    </row>
    <row r="1089" spans="1:18" ht="12.75" customHeight="1">
      <c r="A1089" s="1008"/>
      <c r="B1089" s="1008"/>
      <c r="C1089" s="1008"/>
      <c r="D1089" s="956"/>
      <c r="E1089" s="950"/>
      <c r="F1089" s="374" t="s">
        <v>2727</v>
      </c>
      <c r="G1089" s="374" t="s">
        <v>2728</v>
      </c>
      <c r="H1089" s="956"/>
      <c r="I1089" s="956"/>
      <c r="J1089" s="956"/>
      <c r="K1089" s="956"/>
      <c r="L1089" s="950"/>
      <c r="M1089" s="956"/>
      <c r="N1089" s="956"/>
      <c r="O1089" s="961"/>
      <c r="P1089" s="950"/>
      <c r="Q1089" s="950"/>
      <c r="R1089" s="950"/>
    </row>
    <row r="1090" spans="1:18" ht="12.75" customHeight="1">
      <c r="A1090" s="1008"/>
      <c r="B1090" s="1008"/>
      <c r="C1090" s="1008"/>
      <c r="D1090" s="956"/>
      <c r="E1090" s="950"/>
      <c r="F1090" s="374" t="s">
        <v>2729</v>
      </c>
      <c r="G1090" s="374" t="s">
        <v>2730</v>
      </c>
      <c r="H1090" s="956"/>
      <c r="I1090" s="956"/>
      <c r="J1090" s="956"/>
      <c r="K1090" s="956"/>
      <c r="L1090" s="950"/>
      <c r="M1090" s="956"/>
      <c r="N1090" s="956"/>
      <c r="O1090" s="961"/>
      <c r="P1090" s="950"/>
      <c r="Q1090" s="950"/>
      <c r="R1090" s="950"/>
    </row>
    <row r="1091" spans="1:18" ht="12.75" customHeight="1">
      <c r="A1091" s="1008"/>
      <c r="B1091" s="1008"/>
      <c r="C1091" s="1008"/>
      <c r="D1091" s="956"/>
      <c r="E1091" s="950"/>
      <c r="F1091" s="374" t="s">
        <v>2731</v>
      </c>
      <c r="G1091" s="374" t="s">
        <v>2732</v>
      </c>
      <c r="H1091" s="956"/>
      <c r="I1091" s="956"/>
      <c r="J1091" s="956"/>
      <c r="K1091" s="956"/>
      <c r="L1091" s="950"/>
      <c r="M1091" s="956"/>
      <c r="N1091" s="956"/>
      <c r="O1091" s="961"/>
      <c r="P1091" s="950"/>
      <c r="Q1091" s="950"/>
      <c r="R1091" s="950"/>
    </row>
    <row r="1092" spans="1:18" ht="12.75" customHeight="1">
      <c r="A1092" s="1008"/>
      <c r="B1092" s="1008"/>
      <c r="C1092" s="1008"/>
      <c r="D1092" s="956"/>
      <c r="E1092" s="950"/>
      <c r="F1092" s="374" t="s">
        <v>2733</v>
      </c>
      <c r="G1092" s="374" t="s">
        <v>2734</v>
      </c>
      <c r="H1092" s="956"/>
      <c r="I1092" s="956"/>
      <c r="J1092" s="956"/>
      <c r="K1092" s="956"/>
      <c r="L1092" s="950"/>
      <c r="M1092" s="956"/>
      <c r="N1092" s="956"/>
      <c r="O1092" s="961"/>
      <c r="P1092" s="950"/>
      <c r="Q1092" s="950"/>
      <c r="R1092" s="950"/>
    </row>
    <row r="1093" spans="1:18" ht="12.75" customHeight="1">
      <c r="A1093" s="1008"/>
      <c r="B1093" s="1008"/>
      <c r="C1093" s="1008"/>
      <c r="D1093" s="956"/>
      <c r="E1093" s="950"/>
      <c r="F1093" s="374" t="s">
        <v>2735</v>
      </c>
      <c r="G1093" s="374" t="s">
        <v>2736</v>
      </c>
      <c r="H1093" s="956"/>
      <c r="I1093" s="956"/>
      <c r="J1093" s="956"/>
      <c r="K1093" s="956"/>
      <c r="L1093" s="950"/>
      <c r="M1093" s="956"/>
      <c r="N1093" s="956"/>
      <c r="O1093" s="961"/>
      <c r="P1093" s="950"/>
      <c r="Q1093" s="950"/>
      <c r="R1093" s="950"/>
    </row>
    <row r="1094" spans="1:18" ht="12.75" customHeight="1">
      <c r="A1094" s="1008"/>
      <c r="B1094" s="1008"/>
      <c r="C1094" s="1008"/>
      <c r="D1094" s="956"/>
      <c r="E1094" s="950"/>
      <c r="F1094" s="374" t="s">
        <v>2737</v>
      </c>
      <c r="G1094" s="374" t="s">
        <v>2738</v>
      </c>
      <c r="H1094" s="956"/>
      <c r="I1094" s="956"/>
      <c r="J1094" s="956"/>
      <c r="K1094" s="956"/>
      <c r="L1094" s="950"/>
      <c r="M1094" s="956"/>
      <c r="N1094" s="956"/>
      <c r="O1094" s="961"/>
      <c r="P1094" s="950"/>
      <c r="Q1094" s="950"/>
      <c r="R1094" s="950"/>
    </row>
    <row r="1095" spans="1:18" ht="12.75" customHeight="1">
      <c r="A1095" s="1008"/>
      <c r="B1095" s="1008"/>
      <c r="C1095" s="1008"/>
      <c r="D1095" s="956"/>
      <c r="E1095" s="950"/>
      <c r="F1095" s="374" t="s">
        <v>2739</v>
      </c>
      <c r="G1095" s="374" t="s">
        <v>2740</v>
      </c>
      <c r="H1095" s="956"/>
      <c r="I1095" s="956"/>
      <c r="J1095" s="956"/>
      <c r="K1095" s="956"/>
      <c r="L1095" s="950"/>
      <c r="M1095" s="956"/>
      <c r="N1095" s="956"/>
      <c r="O1095" s="961"/>
      <c r="P1095" s="950"/>
      <c r="Q1095" s="950"/>
      <c r="R1095" s="950"/>
    </row>
    <row r="1096" spans="1:18" ht="12.75" customHeight="1">
      <c r="A1096" s="1008"/>
      <c r="B1096" s="1008"/>
      <c r="C1096" s="1008"/>
      <c r="D1096" s="956"/>
      <c r="E1096" s="950"/>
      <c r="F1096" s="374" t="s">
        <v>2741</v>
      </c>
      <c r="G1096" s="374" t="s">
        <v>2742</v>
      </c>
      <c r="H1096" s="956"/>
      <c r="I1096" s="956"/>
      <c r="J1096" s="956"/>
      <c r="K1096" s="956"/>
      <c r="L1096" s="950"/>
      <c r="M1096" s="956"/>
      <c r="N1096" s="956"/>
      <c r="O1096" s="961"/>
      <c r="P1096" s="950"/>
      <c r="Q1096" s="950"/>
      <c r="R1096" s="950"/>
    </row>
    <row r="1097" spans="1:18" ht="12.75" customHeight="1">
      <c r="A1097" s="1008"/>
      <c r="B1097" s="1008"/>
      <c r="C1097" s="1008"/>
      <c r="D1097" s="956"/>
      <c r="E1097" s="950"/>
      <c r="F1097" s="374" t="s">
        <v>2743</v>
      </c>
      <c r="G1097" s="374" t="s">
        <v>2744</v>
      </c>
      <c r="H1097" s="956"/>
      <c r="I1097" s="956"/>
      <c r="J1097" s="956"/>
      <c r="K1097" s="956"/>
      <c r="L1097" s="950"/>
      <c r="M1097" s="956"/>
      <c r="N1097" s="956"/>
      <c r="O1097" s="961"/>
      <c r="P1097" s="950"/>
      <c r="Q1097" s="950"/>
      <c r="R1097" s="950"/>
    </row>
    <row r="1098" spans="1:18" ht="12.75" customHeight="1">
      <c r="A1098" s="1008"/>
      <c r="B1098" s="1008"/>
      <c r="C1098" s="1008"/>
      <c r="D1098" s="956"/>
      <c r="E1098" s="950"/>
      <c r="F1098" s="374" t="s">
        <v>2745</v>
      </c>
      <c r="G1098" s="374" t="s">
        <v>2746</v>
      </c>
      <c r="H1098" s="956"/>
      <c r="I1098" s="956"/>
      <c r="J1098" s="956"/>
      <c r="K1098" s="956"/>
      <c r="L1098" s="950"/>
      <c r="M1098" s="956"/>
      <c r="N1098" s="956"/>
      <c r="O1098" s="961"/>
      <c r="P1098" s="950"/>
      <c r="Q1098" s="950"/>
      <c r="R1098" s="950"/>
    </row>
    <row r="1099" spans="1:18" ht="12.75" customHeight="1">
      <c r="A1099" s="1008"/>
      <c r="B1099" s="1008"/>
      <c r="C1099" s="1008"/>
      <c r="D1099" s="956"/>
      <c r="E1099" s="950"/>
      <c r="F1099" s="374" t="s">
        <v>2747</v>
      </c>
      <c r="G1099" s="374" t="s">
        <v>2748</v>
      </c>
      <c r="H1099" s="956"/>
      <c r="I1099" s="956"/>
      <c r="J1099" s="956"/>
      <c r="K1099" s="956"/>
      <c r="L1099" s="950"/>
      <c r="M1099" s="956"/>
      <c r="N1099" s="956"/>
      <c r="O1099" s="961"/>
      <c r="P1099" s="950"/>
      <c r="Q1099" s="950"/>
      <c r="R1099" s="950"/>
    </row>
    <row r="1100" spans="1:18" ht="12.75" customHeight="1">
      <c r="A1100" s="1008"/>
      <c r="B1100" s="1008"/>
      <c r="C1100" s="1008"/>
      <c r="D1100" s="956"/>
      <c r="E1100" s="950"/>
      <c r="F1100" s="374" t="s">
        <v>2749</v>
      </c>
      <c r="G1100" s="374" t="s">
        <v>2750</v>
      </c>
      <c r="H1100" s="956"/>
      <c r="I1100" s="956"/>
      <c r="J1100" s="956"/>
      <c r="K1100" s="956"/>
      <c r="L1100" s="950"/>
      <c r="M1100" s="956"/>
      <c r="N1100" s="956"/>
      <c r="O1100" s="961"/>
      <c r="P1100" s="950"/>
      <c r="Q1100" s="950"/>
      <c r="R1100" s="950"/>
    </row>
    <row r="1101" spans="1:18" ht="12.75" customHeight="1">
      <c r="A1101" s="1008"/>
      <c r="B1101" s="1008"/>
      <c r="C1101" s="1008"/>
      <c r="D1101" s="956"/>
      <c r="E1101" s="950"/>
      <c r="F1101" s="374" t="s">
        <v>2751</v>
      </c>
      <c r="G1101" s="374" t="s">
        <v>2752</v>
      </c>
      <c r="H1101" s="956"/>
      <c r="I1101" s="956"/>
      <c r="J1101" s="956"/>
      <c r="K1101" s="956"/>
      <c r="L1101" s="950"/>
      <c r="M1101" s="956"/>
      <c r="N1101" s="956"/>
      <c r="O1101" s="961"/>
      <c r="P1101" s="950"/>
      <c r="Q1101" s="950"/>
      <c r="R1101" s="950"/>
    </row>
    <row r="1102" spans="1:18" ht="12.75" customHeight="1">
      <c r="A1102" s="1008"/>
      <c r="B1102" s="1008"/>
      <c r="C1102" s="1008"/>
      <c r="D1102" s="956"/>
      <c r="E1102" s="950"/>
      <c r="F1102" s="374" t="s">
        <v>2753</v>
      </c>
      <c r="G1102" s="374" t="s">
        <v>2754</v>
      </c>
      <c r="H1102" s="956"/>
      <c r="I1102" s="956"/>
      <c r="J1102" s="956"/>
      <c r="K1102" s="956"/>
      <c r="L1102" s="950"/>
      <c r="M1102" s="956"/>
      <c r="N1102" s="956"/>
      <c r="O1102" s="961"/>
      <c r="P1102" s="950"/>
      <c r="Q1102" s="950"/>
      <c r="R1102" s="950"/>
    </row>
    <row r="1103" spans="1:18" ht="12.75" customHeight="1">
      <c r="A1103" s="1008"/>
      <c r="B1103" s="1008"/>
      <c r="C1103" s="1008"/>
      <c r="D1103" s="956"/>
      <c r="E1103" s="950"/>
      <c r="F1103" s="374" t="s">
        <v>2755</v>
      </c>
      <c r="G1103" s="374" t="s">
        <v>2756</v>
      </c>
      <c r="H1103" s="956"/>
      <c r="I1103" s="956"/>
      <c r="J1103" s="956"/>
      <c r="K1103" s="956"/>
      <c r="L1103" s="950"/>
      <c r="M1103" s="956"/>
      <c r="N1103" s="956"/>
      <c r="O1103" s="961"/>
      <c r="P1103" s="950"/>
      <c r="Q1103" s="950"/>
      <c r="R1103" s="950"/>
    </row>
    <row r="1104" spans="1:18" ht="12.75" customHeight="1">
      <c r="A1104" s="1008"/>
      <c r="B1104" s="1008"/>
      <c r="C1104" s="1008"/>
      <c r="D1104" s="956"/>
      <c r="E1104" s="950"/>
      <c r="F1104" s="374" t="s">
        <v>2757</v>
      </c>
      <c r="G1104" s="374" t="s">
        <v>2758</v>
      </c>
      <c r="H1104" s="956"/>
      <c r="I1104" s="956"/>
      <c r="J1104" s="956"/>
      <c r="K1104" s="956"/>
      <c r="L1104" s="950"/>
      <c r="M1104" s="956"/>
      <c r="N1104" s="956"/>
      <c r="O1104" s="961"/>
      <c r="P1104" s="950"/>
      <c r="Q1104" s="950"/>
      <c r="R1104" s="950"/>
    </row>
    <row r="1105" spans="1:18" ht="14.25" customHeight="1">
      <c r="A1105" s="1008"/>
      <c r="B1105" s="1008"/>
      <c r="C1105" s="1008"/>
      <c r="D1105" s="956"/>
      <c r="E1105" s="950"/>
      <c r="F1105" s="374" t="s">
        <v>2759</v>
      </c>
      <c r="G1105" s="374" t="s">
        <v>2760</v>
      </c>
      <c r="H1105" s="956"/>
      <c r="I1105" s="956"/>
      <c r="J1105" s="956"/>
      <c r="K1105" s="956"/>
      <c r="L1105" s="950"/>
      <c r="M1105" s="956"/>
      <c r="N1105" s="956"/>
      <c r="O1105" s="961"/>
      <c r="P1105" s="950"/>
      <c r="Q1105" s="950"/>
      <c r="R1105" s="950"/>
    </row>
    <row r="1106" spans="1:18" ht="18.75" customHeight="1">
      <c r="A1106" s="1009"/>
      <c r="B1106" s="1009"/>
      <c r="C1106" s="1009"/>
      <c r="D1106" s="957"/>
      <c r="E1106" s="951"/>
      <c r="F1106" s="374" t="s">
        <v>2761</v>
      </c>
      <c r="G1106" s="374" t="s">
        <v>2762</v>
      </c>
      <c r="H1106" s="957"/>
      <c r="I1106" s="957"/>
      <c r="J1106" s="957"/>
      <c r="K1106" s="957"/>
      <c r="L1106" s="951"/>
      <c r="M1106" s="957"/>
      <c r="N1106" s="957"/>
      <c r="O1106" s="961"/>
      <c r="P1106" s="951"/>
      <c r="Q1106" s="951"/>
      <c r="R1106" s="951"/>
    </row>
    <row r="1107" spans="1:18" ht="12.75" customHeight="1">
      <c r="A1107" s="964" t="s">
        <v>3853</v>
      </c>
      <c r="B1107" s="964" t="s">
        <v>3854</v>
      </c>
      <c r="C1107" s="964" t="s">
        <v>3855</v>
      </c>
      <c r="D1107" s="955" t="s">
        <v>2709</v>
      </c>
      <c r="E1107" s="949" t="s">
        <v>2690</v>
      </c>
      <c r="F1107" s="374" t="s">
        <v>2710</v>
      </c>
      <c r="G1107" s="374" t="s">
        <v>2711</v>
      </c>
      <c r="H1107" s="955"/>
      <c r="I1107" s="955"/>
      <c r="J1107" s="955"/>
      <c r="K1107" s="955"/>
      <c r="L1107" s="949" t="s">
        <v>1027</v>
      </c>
      <c r="M1107" s="955"/>
      <c r="N1107" s="955" t="s">
        <v>3856</v>
      </c>
      <c r="O1107" s="961" t="s">
        <v>2179</v>
      </c>
      <c r="P1107" s="949" t="s">
        <v>2140</v>
      </c>
      <c r="Q1107" s="949" t="s">
        <v>2140</v>
      </c>
      <c r="R1107" s="949" t="s">
        <v>2180</v>
      </c>
    </row>
    <row r="1108" spans="1:18" ht="12.75" customHeight="1">
      <c r="A1108" s="964"/>
      <c r="B1108" s="964"/>
      <c r="C1108" s="964"/>
      <c r="D1108" s="956"/>
      <c r="E1108" s="950"/>
      <c r="F1108" s="374" t="s">
        <v>2713</v>
      </c>
      <c r="G1108" s="374" t="s">
        <v>2714</v>
      </c>
      <c r="H1108" s="956"/>
      <c r="I1108" s="956"/>
      <c r="J1108" s="956"/>
      <c r="K1108" s="956"/>
      <c r="L1108" s="950"/>
      <c r="M1108" s="956"/>
      <c r="N1108" s="956"/>
      <c r="O1108" s="961"/>
      <c r="P1108" s="950"/>
      <c r="Q1108" s="950"/>
      <c r="R1108" s="950"/>
    </row>
    <row r="1109" spans="1:18" ht="12.75" customHeight="1">
      <c r="A1109" s="964"/>
      <c r="B1109" s="964"/>
      <c r="C1109" s="964"/>
      <c r="D1109" s="956"/>
      <c r="E1109" s="950"/>
      <c r="F1109" s="374" t="s">
        <v>2715</v>
      </c>
      <c r="G1109" s="374" t="s">
        <v>2716</v>
      </c>
      <c r="H1109" s="956"/>
      <c r="I1109" s="956"/>
      <c r="J1109" s="956"/>
      <c r="K1109" s="956"/>
      <c r="L1109" s="950"/>
      <c r="M1109" s="956"/>
      <c r="N1109" s="956"/>
      <c r="O1109" s="961"/>
      <c r="P1109" s="950"/>
      <c r="Q1109" s="950"/>
      <c r="R1109" s="950"/>
    </row>
    <row r="1110" spans="1:18" ht="12.75" customHeight="1">
      <c r="A1110" s="964"/>
      <c r="B1110" s="964"/>
      <c r="C1110" s="964"/>
      <c r="D1110" s="956"/>
      <c r="E1110" s="950"/>
      <c r="F1110" s="374" t="s">
        <v>2717</v>
      </c>
      <c r="G1110" s="374" t="s">
        <v>2718</v>
      </c>
      <c r="H1110" s="956"/>
      <c r="I1110" s="956"/>
      <c r="J1110" s="956"/>
      <c r="K1110" s="956"/>
      <c r="L1110" s="950"/>
      <c r="M1110" s="956"/>
      <c r="N1110" s="956"/>
      <c r="O1110" s="961"/>
      <c r="P1110" s="950"/>
      <c r="Q1110" s="950"/>
      <c r="R1110" s="950"/>
    </row>
    <row r="1111" spans="1:18" ht="12.75" customHeight="1">
      <c r="A1111" s="964"/>
      <c r="B1111" s="964"/>
      <c r="C1111" s="964"/>
      <c r="D1111" s="956"/>
      <c r="E1111" s="950"/>
      <c r="F1111" s="374" t="s">
        <v>2719</v>
      </c>
      <c r="G1111" s="374" t="s">
        <v>2720</v>
      </c>
      <c r="H1111" s="956"/>
      <c r="I1111" s="956"/>
      <c r="J1111" s="956"/>
      <c r="K1111" s="956"/>
      <c r="L1111" s="950"/>
      <c r="M1111" s="956"/>
      <c r="N1111" s="956"/>
      <c r="O1111" s="961"/>
      <c r="P1111" s="950"/>
      <c r="Q1111" s="950"/>
      <c r="R1111" s="950"/>
    </row>
    <row r="1112" spans="1:18" ht="12.75" customHeight="1">
      <c r="A1112" s="964"/>
      <c r="B1112" s="964"/>
      <c r="C1112" s="964"/>
      <c r="D1112" s="956"/>
      <c r="E1112" s="950"/>
      <c r="F1112" s="374" t="s">
        <v>2721</v>
      </c>
      <c r="G1112" s="374" t="s">
        <v>2722</v>
      </c>
      <c r="H1112" s="956"/>
      <c r="I1112" s="956"/>
      <c r="J1112" s="956"/>
      <c r="K1112" s="956"/>
      <c r="L1112" s="950"/>
      <c r="M1112" s="956"/>
      <c r="N1112" s="956"/>
      <c r="O1112" s="961"/>
      <c r="P1112" s="950"/>
      <c r="Q1112" s="950"/>
      <c r="R1112" s="950"/>
    </row>
    <row r="1113" spans="1:18" ht="12.75" customHeight="1">
      <c r="A1113" s="964"/>
      <c r="B1113" s="964"/>
      <c r="C1113" s="964"/>
      <c r="D1113" s="956"/>
      <c r="E1113" s="950"/>
      <c r="F1113" s="374" t="s">
        <v>2723</v>
      </c>
      <c r="G1113" s="374" t="s">
        <v>2724</v>
      </c>
      <c r="H1113" s="956"/>
      <c r="I1113" s="956"/>
      <c r="J1113" s="956"/>
      <c r="K1113" s="956"/>
      <c r="L1113" s="950"/>
      <c r="M1113" s="956"/>
      <c r="N1113" s="956"/>
      <c r="O1113" s="961"/>
      <c r="P1113" s="950"/>
      <c r="Q1113" s="950"/>
      <c r="R1113" s="950"/>
    </row>
    <row r="1114" spans="1:18" ht="12.75" customHeight="1">
      <c r="A1114" s="964"/>
      <c r="B1114" s="964"/>
      <c r="C1114" s="964"/>
      <c r="D1114" s="956"/>
      <c r="E1114" s="950"/>
      <c r="F1114" s="374" t="s">
        <v>2725</v>
      </c>
      <c r="G1114" s="374" t="s">
        <v>2726</v>
      </c>
      <c r="H1114" s="956"/>
      <c r="I1114" s="956"/>
      <c r="J1114" s="956"/>
      <c r="K1114" s="956"/>
      <c r="L1114" s="950"/>
      <c r="M1114" s="956"/>
      <c r="N1114" s="956"/>
      <c r="O1114" s="961"/>
      <c r="P1114" s="950"/>
      <c r="Q1114" s="950"/>
      <c r="R1114" s="950"/>
    </row>
    <row r="1115" spans="1:18" ht="12.75" customHeight="1">
      <c r="A1115" s="964"/>
      <c r="B1115" s="964"/>
      <c r="C1115" s="964"/>
      <c r="D1115" s="956"/>
      <c r="E1115" s="950"/>
      <c r="F1115" s="374" t="s">
        <v>2727</v>
      </c>
      <c r="G1115" s="374" t="s">
        <v>2728</v>
      </c>
      <c r="H1115" s="956"/>
      <c r="I1115" s="956"/>
      <c r="J1115" s="956"/>
      <c r="K1115" s="956"/>
      <c r="L1115" s="950"/>
      <c r="M1115" s="956"/>
      <c r="N1115" s="956"/>
      <c r="O1115" s="961"/>
      <c r="P1115" s="950"/>
      <c r="Q1115" s="950"/>
      <c r="R1115" s="950"/>
    </row>
    <row r="1116" spans="1:18" ht="12.75" customHeight="1">
      <c r="A1116" s="964"/>
      <c r="B1116" s="964"/>
      <c r="C1116" s="964"/>
      <c r="D1116" s="956"/>
      <c r="E1116" s="950"/>
      <c r="F1116" s="374" t="s">
        <v>2729</v>
      </c>
      <c r="G1116" s="374" t="s">
        <v>2730</v>
      </c>
      <c r="H1116" s="956"/>
      <c r="I1116" s="956"/>
      <c r="J1116" s="956"/>
      <c r="K1116" s="956"/>
      <c r="L1116" s="950"/>
      <c r="M1116" s="956"/>
      <c r="N1116" s="956"/>
      <c r="O1116" s="961"/>
      <c r="P1116" s="950"/>
      <c r="Q1116" s="950"/>
      <c r="R1116" s="950"/>
    </row>
    <row r="1117" spans="1:18" ht="12.75" customHeight="1">
      <c r="A1117" s="964"/>
      <c r="B1117" s="964"/>
      <c r="C1117" s="964"/>
      <c r="D1117" s="956"/>
      <c r="E1117" s="950"/>
      <c r="F1117" s="374" t="s">
        <v>2731</v>
      </c>
      <c r="G1117" s="374" t="s">
        <v>2732</v>
      </c>
      <c r="H1117" s="956"/>
      <c r="I1117" s="956"/>
      <c r="J1117" s="956"/>
      <c r="K1117" s="956"/>
      <c r="L1117" s="950"/>
      <c r="M1117" s="956"/>
      <c r="N1117" s="956"/>
      <c r="O1117" s="961"/>
      <c r="P1117" s="950"/>
      <c r="Q1117" s="950"/>
      <c r="R1117" s="950"/>
    </row>
    <row r="1118" spans="1:18" ht="12.75" customHeight="1">
      <c r="A1118" s="964"/>
      <c r="B1118" s="964"/>
      <c r="C1118" s="964"/>
      <c r="D1118" s="956"/>
      <c r="E1118" s="950"/>
      <c r="F1118" s="374" t="s">
        <v>2733</v>
      </c>
      <c r="G1118" s="374" t="s">
        <v>2734</v>
      </c>
      <c r="H1118" s="956"/>
      <c r="I1118" s="956"/>
      <c r="J1118" s="956"/>
      <c r="K1118" s="956"/>
      <c r="L1118" s="950"/>
      <c r="M1118" s="956"/>
      <c r="N1118" s="956"/>
      <c r="O1118" s="961"/>
      <c r="P1118" s="950"/>
      <c r="Q1118" s="950"/>
      <c r="R1118" s="950"/>
    </row>
    <row r="1119" spans="1:18" ht="12.75" customHeight="1">
      <c r="A1119" s="964"/>
      <c r="B1119" s="964"/>
      <c r="C1119" s="964"/>
      <c r="D1119" s="956"/>
      <c r="E1119" s="950"/>
      <c r="F1119" s="374" t="s">
        <v>2735</v>
      </c>
      <c r="G1119" s="374" t="s">
        <v>2736</v>
      </c>
      <c r="H1119" s="956"/>
      <c r="I1119" s="956"/>
      <c r="J1119" s="956"/>
      <c r="K1119" s="956"/>
      <c r="L1119" s="950"/>
      <c r="M1119" s="956"/>
      <c r="N1119" s="956"/>
      <c r="O1119" s="961"/>
      <c r="P1119" s="950"/>
      <c r="Q1119" s="950"/>
      <c r="R1119" s="950"/>
    </row>
    <row r="1120" spans="1:18" ht="12.75" customHeight="1">
      <c r="A1120" s="964"/>
      <c r="B1120" s="964"/>
      <c r="C1120" s="964"/>
      <c r="D1120" s="956"/>
      <c r="E1120" s="950"/>
      <c r="F1120" s="374" t="s">
        <v>2737</v>
      </c>
      <c r="G1120" s="374" t="s">
        <v>2738</v>
      </c>
      <c r="H1120" s="956"/>
      <c r="I1120" s="956"/>
      <c r="J1120" s="956"/>
      <c r="K1120" s="956"/>
      <c r="L1120" s="950"/>
      <c r="M1120" s="956"/>
      <c r="N1120" s="956"/>
      <c r="O1120" s="961"/>
      <c r="P1120" s="950"/>
      <c r="Q1120" s="950"/>
      <c r="R1120" s="950"/>
    </row>
    <row r="1121" spans="1:18" ht="12.75" customHeight="1">
      <c r="A1121" s="964"/>
      <c r="B1121" s="964"/>
      <c r="C1121" s="964"/>
      <c r="D1121" s="956"/>
      <c r="E1121" s="950"/>
      <c r="F1121" s="374" t="s">
        <v>2739</v>
      </c>
      <c r="G1121" s="374" t="s">
        <v>2740</v>
      </c>
      <c r="H1121" s="956"/>
      <c r="I1121" s="956"/>
      <c r="J1121" s="956"/>
      <c r="K1121" s="956"/>
      <c r="L1121" s="950"/>
      <c r="M1121" s="956"/>
      <c r="N1121" s="956"/>
      <c r="O1121" s="961"/>
      <c r="P1121" s="950"/>
      <c r="Q1121" s="950"/>
      <c r="R1121" s="950"/>
    </row>
    <row r="1122" spans="1:18" ht="12.75" customHeight="1">
      <c r="A1122" s="964"/>
      <c r="B1122" s="964"/>
      <c r="C1122" s="964"/>
      <c r="D1122" s="956"/>
      <c r="E1122" s="950"/>
      <c r="F1122" s="374" t="s">
        <v>2741</v>
      </c>
      <c r="G1122" s="374" t="s">
        <v>2742</v>
      </c>
      <c r="H1122" s="956"/>
      <c r="I1122" s="956"/>
      <c r="J1122" s="956"/>
      <c r="K1122" s="956"/>
      <c r="L1122" s="950"/>
      <c r="M1122" s="956"/>
      <c r="N1122" s="956"/>
      <c r="O1122" s="961"/>
      <c r="P1122" s="950"/>
      <c r="Q1122" s="950"/>
      <c r="R1122" s="950"/>
    </row>
    <row r="1123" spans="1:18" ht="12.75" customHeight="1">
      <c r="A1123" s="964"/>
      <c r="B1123" s="964"/>
      <c r="C1123" s="964"/>
      <c r="D1123" s="956"/>
      <c r="E1123" s="950"/>
      <c r="F1123" s="374" t="s">
        <v>2743</v>
      </c>
      <c r="G1123" s="374" t="s">
        <v>2744</v>
      </c>
      <c r="H1123" s="956"/>
      <c r="I1123" s="956"/>
      <c r="J1123" s="956"/>
      <c r="K1123" s="956"/>
      <c r="L1123" s="950"/>
      <c r="M1123" s="956"/>
      <c r="N1123" s="956"/>
      <c r="O1123" s="961"/>
      <c r="P1123" s="950"/>
      <c r="Q1123" s="950"/>
      <c r="R1123" s="950"/>
    </row>
    <row r="1124" spans="1:18" ht="12.75" customHeight="1">
      <c r="A1124" s="964"/>
      <c r="B1124" s="964"/>
      <c r="C1124" s="964"/>
      <c r="D1124" s="956"/>
      <c r="E1124" s="950"/>
      <c r="F1124" s="374" t="s">
        <v>2745</v>
      </c>
      <c r="G1124" s="374" t="s">
        <v>2746</v>
      </c>
      <c r="H1124" s="956"/>
      <c r="I1124" s="956"/>
      <c r="J1124" s="956"/>
      <c r="K1124" s="956"/>
      <c r="L1124" s="950"/>
      <c r="M1124" s="956"/>
      <c r="N1124" s="956"/>
      <c r="O1124" s="961"/>
      <c r="P1124" s="950"/>
      <c r="Q1124" s="950"/>
      <c r="R1124" s="950"/>
    </row>
    <row r="1125" spans="1:18" ht="12.75" customHeight="1">
      <c r="A1125" s="964"/>
      <c r="B1125" s="964"/>
      <c r="C1125" s="964"/>
      <c r="D1125" s="956"/>
      <c r="E1125" s="950"/>
      <c r="F1125" s="374" t="s">
        <v>2747</v>
      </c>
      <c r="G1125" s="374" t="s">
        <v>2748</v>
      </c>
      <c r="H1125" s="956"/>
      <c r="I1125" s="956"/>
      <c r="J1125" s="956"/>
      <c r="K1125" s="956"/>
      <c r="L1125" s="950"/>
      <c r="M1125" s="956"/>
      <c r="N1125" s="956"/>
      <c r="O1125" s="961"/>
      <c r="P1125" s="950"/>
      <c r="Q1125" s="950"/>
      <c r="R1125" s="950"/>
    </row>
    <row r="1126" spans="1:18" ht="12.75" customHeight="1">
      <c r="A1126" s="964"/>
      <c r="B1126" s="964"/>
      <c r="C1126" s="964"/>
      <c r="D1126" s="956"/>
      <c r="E1126" s="950"/>
      <c r="F1126" s="374" t="s">
        <v>2749</v>
      </c>
      <c r="G1126" s="374" t="s">
        <v>2750</v>
      </c>
      <c r="H1126" s="956"/>
      <c r="I1126" s="956"/>
      <c r="J1126" s="956"/>
      <c r="K1126" s="956"/>
      <c r="L1126" s="950"/>
      <c r="M1126" s="956"/>
      <c r="N1126" s="956"/>
      <c r="O1126" s="961"/>
      <c r="P1126" s="950"/>
      <c r="Q1126" s="950"/>
      <c r="R1126" s="950"/>
    </row>
    <row r="1127" spans="1:18" ht="12.75" customHeight="1">
      <c r="A1127" s="964"/>
      <c r="B1127" s="964"/>
      <c r="C1127" s="964"/>
      <c r="D1127" s="956"/>
      <c r="E1127" s="950"/>
      <c r="F1127" s="374" t="s">
        <v>2751</v>
      </c>
      <c r="G1127" s="374" t="s">
        <v>2752</v>
      </c>
      <c r="H1127" s="956"/>
      <c r="I1127" s="956"/>
      <c r="J1127" s="956"/>
      <c r="K1127" s="956"/>
      <c r="L1127" s="950"/>
      <c r="M1127" s="956"/>
      <c r="N1127" s="956"/>
      <c r="O1127" s="961"/>
      <c r="P1127" s="950"/>
      <c r="Q1127" s="950"/>
      <c r="R1127" s="950"/>
    </row>
    <row r="1128" spans="1:18" ht="12.75" customHeight="1">
      <c r="A1128" s="964"/>
      <c r="B1128" s="964"/>
      <c r="C1128" s="964"/>
      <c r="D1128" s="956"/>
      <c r="E1128" s="950"/>
      <c r="F1128" s="374" t="s">
        <v>2753</v>
      </c>
      <c r="G1128" s="374" t="s">
        <v>2754</v>
      </c>
      <c r="H1128" s="956"/>
      <c r="I1128" s="956"/>
      <c r="J1128" s="956"/>
      <c r="K1128" s="956"/>
      <c r="L1128" s="950"/>
      <c r="M1128" s="956"/>
      <c r="N1128" s="956"/>
      <c r="O1128" s="961"/>
      <c r="P1128" s="950"/>
      <c r="Q1128" s="950"/>
      <c r="R1128" s="950"/>
    </row>
    <row r="1129" spans="1:18" ht="12.75" customHeight="1">
      <c r="A1129" s="964"/>
      <c r="B1129" s="964"/>
      <c r="C1129" s="964"/>
      <c r="D1129" s="956"/>
      <c r="E1129" s="950"/>
      <c r="F1129" s="374" t="s">
        <v>2755</v>
      </c>
      <c r="G1129" s="374" t="s">
        <v>2756</v>
      </c>
      <c r="H1129" s="956"/>
      <c r="I1129" s="956"/>
      <c r="J1129" s="956"/>
      <c r="K1129" s="956"/>
      <c r="L1129" s="950"/>
      <c r="M1129" s="956"/>
      <c r="N1129" s="956"/>
      <c r="O1129" s="961"/>
      <c r="P1129" s="950"/>
      <c r="Q1129" s="950"/>
      <c r="R1129" s="950"/>
    </row>
    <row r="1130" spans="1:18" ht="12.75" customHeight="1">
      <c r="A1130" s="964"/>
      <c r="B1130" s="964"/>
      <c r="C1130" s="964"/>
      <c r="D1130" s="956"/>
      <c r="E1130" s="950"/>
      <c r="F1130" s="374" t="s">
        <v>2757</v>
      </c>
      <c r="G1130" s="374" t="s">
        <v>2758</v>
      </c>
      <c r="H1130" s="956"/>
      <c r="I1130" s="956"/>
      <c r="J1130" s="956"/>
      <c r="K1130" s="956"/>
      <c r="L1130" s="950"/>
      <c r="M1130" s="956"/>
      <c r="N1130" s="956"/>
      <c r="O1130" s="961"/>
      <c r="P1130" s="950"/>
      <c r="Q1130" s="950"/>
      <c r="R1130" s="950"/>
    </row>
    <row r="1131" spans="1:18" ht="10.5" customHeight="1">
      <c r="A1131" s="964"/>
      <c r="B1131" s="964"/>
      <c r="C1131" s="964"/>
      <c r="D1131" s="956"/>
      <c r="E1131" s="950"/>
      <c r="F1131" s="374" t="s">
        <v>2759</v>
      </c>
      <c r="G1131" s="374" t="s">
        <v>2760</v>
      </c>
      <c r="H1131" s="956"/>
      <c r="I1131" s="956"/>
      <c r="J1131" s="956"/>
      <c r="K1131" s="956"/>
      <c r="L1131" s="950"/>
      <c r="M1131" s="956"/>
      <c r="N1131" s="956"/>
      <c r="O1131" s="961"/>
      <c r="P1131" s="950"/>
      <c r="Q1131" s="950"/>
      <c r="R1131" s="950"/>
    </row>
    <row r="1132" spans="1:18" ht="15" customHeight="1">
      <c r="A1132" s="964"/>
      <c r="B1132" s="964"/>
      <c r="C1132" s="964"/>
      <c r="D1132" s="957"/>
      <c r="E1132" s="951"/>
      <c r="F1132" s="374" t="s">
        <v>2761</v>
      </c>
      <c r="G1132" s="374" t="s">
        <v>2762</v>
      </c>
      <c r="H1132" s="957"/>
      <c r="I1132" s="957"/>
      <c r="J1132" s="957"/>
      <c r="K1132" s="957"/>
      <c r="L1132" s="951"/>
      <c r="M1132" s="957"/>
      <c r="N1132" s="957"/>
      <c r="O1132" s="961"/>
      <c r="P1132" s="951"/>
      <c r="Q1132" s="951"/>
      <c r="R1132" s="951"/>
    </row>
    <row r="1133" spans="1:18">
      <c r="A1133" s="243" t="s">
        <v>3857</v>
      </c>
      <c r="B1133" s="242"/>
      <c r="C1133" s="239"/>
      <c r="D1133" s="240"/>
      <c r="E1133" s="438"/>
      <c r="F1133" s="240"/>
      <c r="G1133" s="240"/>
      <c r="H1133" s="240"/>
      <c r="I1133" s="240"/>
      <c r="J1133" s="240"/>
      <c r="K1133" s="240"/>
      <c r="L1133" s="240"/>
      <c r="M1133" s="240"/>
      <c r="N1133" s="240"/>
      <c r="O1133" s="240"/>
      <c r="P1133" s="240"/>
      <c r="Q1133" s="240"/>
      <c r="R1133" s="341"/>
    </row>
    <row r="1134" spans="1:18" s="8" customFormat="1" ht="90" customHeight="1">
      <c r="A1134" s="195" t="s">
        <v>3861</v>
      </c>
      <c r="B1134" s="16" t="s">
        <v>991</v>
      </c>
      <c r="C1134" s="16" t="s">
        <v>3116</v>
      </c>
      <c r="D1134" s="9" t="s">
        <v>3712</v>
      </c>
      <c r="E1134" s="49" t="s">
        <v>146</v>
      </c>
      <c r="F1134" s="58"/>
      <c r="G1134" s="58"/>
      <c r="H1134" s="49" t="s">
        <v>2138</v>
      </c>
      <c r="I1134" s="49" t="s">
        <v>2138</v>
      </c>
      <c r="J1134" s="39" t="s">
        <v>25</v>
      </c>
      <c r="K1134" s="9" t="s">
        <v>1294</v>
      </c>
      <c r="L1134" s="39" t="s">
        <v>1148</v>
      </c>
      <c r="M1134" s="64" t="s">
        <v>5972</v>
      </c>
      <c r="N1134" s="78"/>
      <c r="O1134" s="39" t="s">
        <v>2140</v>
      </c>
      <c r="P1134" s="108" t="s">
        <v>2140</v>
      </c>
      <c r="Q1134" s="108" t="s">
        <v>2140</v>
      </c>
      <c r="R1134" s="108" t="s">
        <v>3713</v>
      </c>
    </row>
    <row r="1135" spans="1:18" ht="124.5" customHeight="1">
      <c r="A1135" s="196" t="s">
        <v>3862</v>
      </c>
      <c r="B1135" s="16" t="s">
        <v>3863</v>
      </c>
      <c r="C1135" s="16" t="s">
        <v>3864</v>
      </c>
      <c r="D1135" s="9" t="s">
        <v>3865</v>
      </c>
      <c r="E1135" s="49" t="s">
        <v>2154</v>
      </c>
      <c r="F1135" s="9"/>
      <c r="G1135" s="9"/>
      <c r="H1135" s="49" t="s">
        <v>2138</v>
      </c>
      <c r="I1135" s="49" t="s">
        <v>2138</v>
      </c>
      <c r="J1135" s="39" t="s">
        <v>25</v>
      </c>
      <c r="K1135" s="9" t="s">
        <v>3866</v>
      </c>
      <c r="L1135" s="39" t="s">
        <v>1148</v>
      </c>
      <c r="M1135" s="64" t="s">
        <v>5973</v>
      </c>
      <c r="N1135" s="78"/>
      <c r="O1135" s="108" t="s">
        <v>2140</v>
      </c>
      <c r="P1135" s="108" t="s">
        <v>2140</v>
      </c>
      <c r="Q1135" s="108" t="s">
        <v>2140</v>
      </c>
      <c r="R1135" s="108" t="s">
        <v>32</v>
      </c>
    </row>
    <row r="1136" spans="1:18">
      <c r="A1136" s="999" t="s">
        <v>218</v>
      </c>
      <c r="B1136" s="1059" t="s">
        <v>219</v>
      </c>
      <c r="C1136" s="1059" t="s">
        <v>3867</v>
      </c>
      <c r="D1136" s="1051" t="s">
        <v>3868</v>
      </c>
      <c r="E1136" s="1053" t="s">
        <v>1213</v>
      </c>
      <c r="F1136" s="79" t="s">
        <v>2339</v>
      </c>
      <c r="G1136" s="9" t="s">
        <v>3869</v>
      </c>
      <c r="H1136" s="1053" t="s">
        <v>25</v>
      </c>
      <c r="I1136" s="1053" t="s">
        <v>2138</v>
      </c>
      <c r="J1136" s="1053" t="s">
        <v>2148</v>
      </c>
      <c r="K1136" s="1089" t="s">
        <v>1294</v>
      </c>
      <c r="L1136" s="927" t="s">
        <v>195</v>
      </c>
      <c r="M1136" s="921" t="s">
        <v>5974</v>
      </c>
      <c r="N1136" s="937"/>
      <c r="O1136" s="938" t="s">
        <v>2140</v>
      </c>
      <c r="P1136" s="938" t="s">
        <v>2140</v>
      </c>
      <c r="Q1136" s="938" t="s">
        <v>2140</v>
      </c>
      <c r="R1136" s="938" t="s">
        <v>39</v>
      </c>
    </row>
    <row r="1137" spans="1:18">
      <c r="A1137" s="1000" t="e">
        <v>#N/A</v>
      </c>
      <c r="B1137" s="1060" t="e">
        <v>#N/A</v>
      </c>
      <c r="C1137" s="1060"/>
      <c r="D1137" s="1052" t="e">
        <v>#N/A</v>
      </c>
      <c r="E1137" s="1054" t="e">
        <v>#N/A</v>
      </c>
      <c r="F1137" s="79" t="s">
        <v>2342</v>
      </c>
      <c r="G1137" s="9" t="s">
        <v>3870</v>
      </c>
      <c r="H1137" s="1054" t="e">
        <v>#N/A</v>
      </c>
      <c r="I1137" s="1054" t="e">
        <v>#N/A</v>
      </c>
      <c r="J1137" s="1054" t="e">
        <v>#N/A</v>
      </c>
      <c r="K1137" s="1090" t="e">
        <v>#N/A</v>
      </c>
      <c r="L1137" s="928"/>
      <c r="M1137" s="922"/>
      <c r="N1137" s="937"/>
      <c r="O1137" s="938"/>
      <c r="P1137" s="938"/>
      <c r="Q1137" s="938"/>
      <c r="R1137" s="938"/>
    </row>
    <row r="1138" spans="1:18">
      <c r="A1138" s="1000" t="e">
        <v>#N/A</v>
      </c>
      <c r="B1138" s="1060" t="e">
        <v>#N/A</v>
      </c>
      <c r="C1138" s="1060"/>
      <c r="D1138" s="1052" t="e">
        <v>#N/A</v>
      </c>
      <c r="E1138" s="1054" t="e">
        <v>#N/A</v>
      </c>
      <c r="F1138" s="79" t="s">
        <v>2344</v>
      </c>
      <c r="G1138" s="9" t="s">
        <v>3871</v>
      </c>
      <c r="H1138" s="1054" t="e">
        <v>#N/A</v>
      </c>
      <c r="I1138" s="1054" t="e">
        <v>#N/A</v>
      </c>
      <c r="J1138" s="1054" t="e">
        <v>#N/A</v>
      </c>
      <c r="K1138" s="1090" t="e">
        <v>#N/A</v>
      </c>
      <c r="L1138" s="928"/>
      <c r="M1138" s="922"/>
      <c r="N1138" s="937"/>
      <c r="O1138" s="938"/>
      <c r="P1138" s="938"/>
      <c r="Q1138" s="938"/>
      <c r="R1138" s="938"/>
    </row>
    <row r="1139" spans="1:18">
      <c r="A1139" s="1000" t="e">
        <v>#N/A</v>
      </c>
      <c r="B1139" s="1060" t="e">
        <v>#N/A</v>
      </c>
      <c r="C1139" s="1060"/>
      <c r="D1139" s="1052" t="e">
        <v>#N/A</v>
      </c>
      <c r="E1139" s="1054" t="e">
        <v>#N/A</v>
      </c>
      <c r="F1139" s="79" t="s">
        <v>2346</v>
      </c>
      <c r="G1139" s="9" t="s">
        <v>3872</v>
      </c>
      <c r="H1139" s="1054" t="e">
        <v>#N/A</v>
      </c>
      <c r="I1139" s="1054" t="e">
        <v>#N/A</v>
      </c>
      <c r="J1139" s="1054" t="e">
        <v>#N/A</v>
      </c>
      <c r="K1139" s="1090" t="e">
        <v>#N/A</v>
      </c>
      <c r="L1139" s="928"/>
      <c r="M1139" s="922"/>
      <c r="N1139" s="937"/>
      <c r="O1139" s="938"/>
      <c r="P1139" s="938"/>
      <c r="Q1139" s="938"/>
      <c r="R1139" s="938"/>
    </row>
    <row r="1140" spans="1:18" ht="12.75" customHeight="1">
      <c r="A1140" s="1000" t="e">
        <v>#N/A</v>
      </c>
      <c r="B1140" s="1060" t="e">
        <v>#N/A</v>
      </c>
      <c r="C1140" s="1060"/>
      <c r="D1140" s="1052" t="e">
        <v>#N/A</v>
      </c>
      <c r="E1140" s="1054" t="e">
        <v>#N/A</v>
      </c>
      <c r="F1140" s="79">
        <v>96</v>
      </c>
      <c r="G1140" s="9" t="s">
        <v>2500</v>
      </c>
      <c r="H1140" s="1054" t="e">
        <v>#N/A</v>
      </c>
      <c r="I1140" s="1054" t="e">
        <v>#N/A</v>
      </c>
      <c r="J1140" s="1054" t="e">
        <v>#N/A</v>
      </c>
      <c r="K1140" s="1090" t="e">
        <v>#N/A</v>
      </c>
      <c r="L1140" s="928"/>
      <c r="M1140" s="922"/>
      <c r="N1140" s="937"/>
      <c r="O1140" s="938"/>
      <c r="P1140" s="938"/>
      <c r="Q1140" s="938"/>
      <c r="R1140" s="938"/>
    </row>
    <row r="1141" spans="1:18" ht="12.75" customHeight="1">
      <c r="A1141" s="1000" t="e">
        <v>#N/A</v>
      </c>
      <c r="B1141" s="1060" t="e">
        <v>#N/A</v>
      </c>
      <c r="C1141" s="1060"/>
      <c r="D1141" s="1052" t="e">
        <v>#N/A</v>
      </c>
      <c r="E1141" s="1054" t="e">
        <v>#N/A</v>
      </c>
      <c r="F1141" s="79" t="s">
        <v>3074</v>
      </c>
      <c r="G1141" s="9" t="s">
        <v>3873</v>
      </c>
      <c r="H1141" s="1054" t="e">
        <v>#N/A</v>
      </c>
      <c r="I1141" s="1054" t="e">
        <v>#N/A</v>
      </c>
      <c r="J1141" s="1054" t="e">
        <v>#N/A</v>
      </c>
      <c r="K1141" s="1090" t="e">
        <v>#N/A</v>
      </c>
      <c r="L1141" s="928"/>
      <c r="M1141" s="922"/>
      <c r="N1141" s="937"/>
      <c r="O1141" s="938"/>
      <c r="P1141" s="938"/>
      <c r="Q1141" s="938"/>
      <c r="R1141" s="938"/>
    </row>
    <row r="1142" spans="1:18" ht="12.75" customHeight="1">
      <c r="A1142" s="1000" t="e">
        <v>#N/A</v>
      </c>
      <c r="B1142" s="1060" t="e">
        <v>#N/A</v>
      </c>
      <c r="C1142" s="1061"/>
      <c r="D1142" s="1052" t="e">
        <v>#N/A</v>
      </c>
      <c r="E1142" s="1054" t="e">
        <v>#N/A</v>
      </c>
      <c r="F1142" s="79">
        <v>99</v>
      </c>
      <c r="G1142" s="9" t="s">
        <v>3874</v>
      </c>
      <c r="H1142" s="1072" t="e">
        <v>#N/A</v>
      </c>
      <c r="I1142" s="1072" t="e">
        <v>#N/A</v>
      </c>
      <c r="J1142" s="1072" t="e">
        <v>#N/A</v>
      </c>
      <c r="K1142" s="1091" t="e">
        <v>#N/A</v>
      </c>
      <c r="L1142" s="929"/>
      <c r="M1142" s="923"/>
      <c r="N1142" s="937"/>
      <c r="O1142" s="938"/>
      <c r="P1142" s="938"/>
      <c r="Q1142" s="938"/>
      <c r="R1142" s="938"/>
    </row>
    <row r="1143" spans="1:18" ht="69.75" customHeight="1">
      <c r="A1143" s="196" t="s">
        <v>152</v>
      </c>
      <c r="B1143" s="65" t="s">
        <v>154</v>
      </c>
      <c r="C1143" s="65" t="s">
        <v>3875</v>
      </c>
      <c r="D1143" s="9" t="s">
        <v>3876</v>
      </c>
      <c r="E1143" s="39" t="s">
        <v>138</v>
      </c>
      <c r="F1143" s="9"/>
      <c r="G1143" s="9"/>
      <c r="H1143" s="39" t="s">
        <v>25</v>
      </c>
      <c r="I1143" s="39" t="s">
        <v>2138</v>
      </c>
      <c r="J1143" s="39" t="s">
        <v>2148</v>
      </c>
      <c r="K1143" s="9" t="s">
        <v>3877</v>
      </c>
      <c r="L1143" s="39" t="s">
        <v>195</v>
      </c>
      <c r="M1143" s="64" t="s">
        <v>5975</v>
      </c>
      <c r="N1143" s="78"/>
      <c r="O1143" s="108" t="s">
        <v>2140</v>
      </c>
      <c r="P1143" s="108" t="s">
        <v>2140</v>
      </c>
      <c r="Q1143" s="108" t="s">
        <v>2140</v>
      </c>
      <c r="R1143" s="108" t="s">
        <v>39</v>
      </c>
    </row>
    <row r="1144" spans="1:18" s="8" customFormat="1" ht="20.399999999999999">
      <c r="A1144" s="191" t="s">
        <v>3878</v>
      </c>
      <c r="B1144" s="191" t="s">
        <v>2174</v>
      </c>
      <c r="C1144" s="318" t="s">
        <v>2175</v>
      </c>
      <c r="D1144" s="124" t="s">
        <v>2176</v>
      </c>
      <c r="E1144" s="125" t="s">
        <v>2177</v>
      </c>
      <c r="F1144" s="33"/>
      <c r="G1144" s="34"/>
      <c r="H1144" s="34"/>
      <c r="I1144" s="34"/>
      <c r="J1144" s="34"/>
      <c r="K1144" s="34"/>
      <c r="L1144" s="130" t="s">
        <v>1027</v>
      </c>
      <c r="M1144" s="135"/>
      <c r="N1144" s="124" t="s">
        <v>2178</v>
      </c>
      <c r="O1144" s="126" t="s">
        <v>2179</v>
      </c>
      <c r="P1144" s="126" t="s">
        <v>2179</v>
      </c>
      <c r="Q1144" s="126" t="s">
        <v>2140</v>
      </c>
      <c r="R1144" s="123" t="s">
        <v>2180</v>
      </c>
    </row>
    <row r="1145" spans="1:18" s="8" customFormat="1" ht="66" customHeight="1">
      <c r="A1145" s="192" t="s">
        <v>875</v>
      </c>
      <c r="B1145" s="194" t="s">
        <v>822</v>
      </c>
      <c r="C1145" s="194" t="s">
        <v>2580</v>
      </c>
      <c r="D1145" s="174" t="s">
        <v>2581</v>
      </c>
      <c r="E1145" s="252" t="s">
        <v>824</v>
      </c>
      <c r="F1145" s="33"/>
      <c r="G1145" s="34"/>
      <c r="H1145" s="34"/>
      <c r="I1145" s="34"/>
      <c r="J1145" s="34"/>
      <c r="K1145" s="34"/>
      <c r="L1145" s="32" t="s">
        <v>1027</v>
      </c>
      <c r="M1145" s="34"/>
      <c r="N1145" s="174" t="s">
        <v>2582</v>
      </c>
      <c r="O1145" s="136" t="s">
        <v>2179</v>
      </c>
      <c r="P1145" s="136" t="s">
        <v>2140</v>
      </c>
      <c r="Q1145" s="137" t="s">
        <v>2140</v>
      </c>
      <c r="R1145" s="252" t="s">
        <v>42</v>
      </c>
    </row>
    <row r="1146" spans="1:18" s="8" customFormat="1" ht="30.6">
      <c r="A1146" s="192" t="s">
        <v>876</v>
      </c>
      <c r="B1146" s="194" t="s">
        <v>877</v>
      </c>
      <c r="C1146" s="194" t="s">
        <v>3879</v>
      </c>
      <c r="D1146" s="124" t="s">
        <v>2183</v>
      </c>
      <c r="E1146" s="125" t="s">
        <v>829</v>
      </c>
      <c r="F1146" s="33"/>
      <c r="G1146" s="34"/>
      <c r="H1146" s="34"/>
      <c r="I1146" s="34"/>
      <c r="J1146" s="34"/>
      <c r="K1146" s="34"/>
      <c r="L1146" s="130" t="s">
        <v>1027</v>
      </c>
      <c r="M1146" s="135"/>
      <c r="N1146" s="124" t="s">
        <v>2184</v>
      </c>
      <c r="O1146" s="126" t="s">
        <v>2179</v>
      </c>
      <c r="P1146" s="126" t="s">
        <v>2140</v>
      </c>
      <c r="Q1146" s="126" t="s">
        <v>2140</v>
      </c>
      <c r="R1146" s="123" t="s">
        <v>42</v>
      </c>
    </row>
    <row r="1147" spans="1:18" s="8" customFormat="1" ht="45" customHeight="1">
      <c r="A1147" s="192" t="s">
        <v>3880</v>
      </c>
      <c r="B1147" s="194" t="s">
        <v>2143</v>
      </c>
      <c r="C1147" s="194" t="s">
        <v>2144</v>
      </c>
      <c r="D1147" s="128" t="s">
        <v>2585</v>
      </c>
      <c r="E1147" s="32" t="s">
        <v>2586</v>
      </c>
      <c r="F1147" s="131"/>
      <c r="G1147" s="34"/>
      <c r="H1147" s="34"/>
      <c r="I1147" s="34"/>
      <c r="J1147" s="34"/>
      <c r="K1147" s="34"/>
      <c r="L1147" s="32" t="s">
        <v>1027</v>
      </c>
      <c r="M1147" s="34"/>
      <c r="N1147" s="128" t="s">
        <v>2587</v>
      </c>
      <c r="O1147" s="136" t="s">
        <v>2179</v>
      </c>
      <c r="P1147" s="136" t="s">
        <v>2140</v>
      </c>
      <c r="Q1147" s="136" t="s">
        <v>2140</v>
      </c>
      <c r="R1147" s="123" t="s">
        <v>2192</v>
      </c>
    </row>
    <row r="1148" spans="1:18" s="8" customFormat="1" ht="45" customHeight="1">
      <c r="A1148" s="192" t="s">
        <v>3881</v>
      </c>
      <c r="B1148" s="194" t="s">
        <v>2589</v>
      </c>
      <c r="C1148" s="194" t="s">
        <v>2590</v>
      </c>
      <c r="D1148" s="128" t="s">
        <v>2591</v>
      </c>
      <c r="E1148" s="32" t="s">
        <v>2592</v>
      </c>
      <c r="F1148" s="33"/>
      <c r="G1148" s="34"/>
      <c r="H1148" s="34"/>
      <c r="I1148" s="34"/>
      <c r="J1148" s="34"/>
      <c r="K1148" s="34"/>
      <c r="L1148" s="32" t="s">
        <v>1027</v>
      </c>
      <c r="M1148" s="32"/>
      <c r="N1148" s="128" t="s">
        <v>2593</v>
      </c>
      <c r="O1148" s="136" t="s">
        <v>2179</v>
      </c>
      <c r="P1148" s="136" t="s">
        <v>2179</v>
      </c>
      <c r="Q1148" s="136" t="s">
        <v>2140</v>
      </c>
      <c r="R1148" s="136" t="s">
        <v>2180</v>
      </c>
    </row>
    <row r="1149" spans="1:18" s="8" customFormat="1" ht="37.5" customHeight="1">
      <c r="A1149" s="192" t="s">
        <v>874</v>
      </c>
      <c r="B1149" s="194" t="s">
        <v>816</v>
      </c>
      <c r="C1149" s="194" t="s">
        <v>2185</v>
      </c>
      <c r="D1149" s="128" t="s">
        <v>2186</v>
      </c>
      <c r="E1149" s="32" t="s">
        <v>818</v>
      </c>
      <c r="F1149" s="33"/>
      <c r="G1149" s="34"/>
      <c r="H1149" s="34"/>
      <c r="I1149" s="34"/>
      <c r="J1149" s="34"/>
      <c r="K1149" s="34"/>
      <c r="L1149" s="32" t="s">
        <v>1027</v>
      </c>
      <c r="M1149" s="34"/>
      <c r="N1149" s="128" t="s">
        <v>2187</v>
      </c>
      <c r="O1149" s="136" t="s">
        <v>2179</v>
      </c>
      <c r="P1149" s="136" t="s">
        <v>2140</v>
      </c>
      <c r="Q1149" s="137" t="s">
        <v>2140</v>
      </c>
      <c r="R1149" s="123" t="s">
        <v>42</v>
      </c>
    </row>
    <row r="1150" spans="1:18" s="8" customFormat="1" ht="51" customHeight="1">
      <c r="A1150" s="194" t="s">
        <v>3882</v>
      </c>
      <c r="B1150" s="194" t="s">
        <v>3508</v>
      </c>
      <c r="C1150" s="194" t="s">
        <v>3509</v>
      </c>
      <c r="D1150" s="128" t="s">
        <v>3510</v>
      </c>
      <c r="E1150" s="32" t="s">
        <v>2995</v>
      </c>
      <c r="F1150" s="33"/>
      <c r="G1150" s="34"/>
      <c r="H1150" s="34"/>
      <c r="I1150" s="34"/>
      <c r="J1150" s="34"/>
      <c r="K1150" s="34"/>
      <c r="L1150" s="32" t="s">
        <v>1027</v>
      </c>
      <c r="M1150" s="34"/>
      <c r="N1150" s="128" t="s">
        <v>3511</v>
      </c>
      <c r="O1150" s="136" t="s">
        <v>2179</v>
      </c>
      <c r="P1150" s="136" t="s">
        <v>2140</v>
      </c>
      <c r="Q1150" s="137" t="s">
        <v>2140</v>
      </c>
      <c r="R1150" s="123" t="s">
        <v>2192</v>
      </c>
    </row>
    <row r="1151" spans="1:18" s="8" customFormat="1" ht="79.349999999999994" customHeight="1">
      <c r="A1151" s="194" t="s">
        <v>3883</v>
      </c>
      <c r="B1151" s="194" t="s">
        <v>1013</v>
      </c>
      <c r="C1151" s="194" t="s">
        <v>2678</v>
      </c>
      <c r="D1151" s="128" t="s">
        <v>2679</v>
      </c>
      <c r="E1151" s="32" t="s">
        <v>2154</v>
      </c>
      <c r="F1151" s="33"/>
      <c r="G1151" s="34"/>
      <c r="H1151" s="34"/>
      <c r="I1151" s="34"/>
      <c r="J1151" s="34"/>
      <c r="K1151" s="34"/>
      <c r="L1151" s="32" t="s">
        <v>1027</v>
      </c>
      <c r="M1151" s="34"/>
      <c r="N1151" s="128" t="s">
        <v>2680</v>
      </c>
      <c r="O1151" s="136" t="s">
        <v>2179</v>
      </c>
      <c r="P1151" s="136" t="s">
        <v>2179</v>
      </c>
      <c r="Q1151" s="314" t="s">
        <v>2179</v>
      </c>
      <c r="R1151" s="136" t="s">
        <v>2180</v>
      </c>
    </row>
    <row r="1152" spans="1:18" ht="102">
      <c r="A1152" s="194" t="s">
        <v>3884</v>
      </c>
      <c r="B1152" s="194" t="s">
        <v>1017</v>
      </c>
      <c r="C1152" s="194" t="s">
        <v>2682</v>
      </c>
      <c r="D1152" s="128" t="s">
        <v>3885</v>
      </c>
      <c r="E1152" s="32" t="s">
        <v>2154</v>
      </c>
      <c r="F1152" s="33"/>
      <c r="G1152" s="34"/>
      <c r="H1152" s="34"/>
      <c r="I1152" s="34"/>
      <c r="J1152" s="34"/>
      <c r="K1152" s="34"/>
      <c r="L1152" s="32" t="s">
        <v>1027</v>
      </c>
      <c r="M1152" s="34"/>
      <c r="N1152" s="128" t="s">
        <v>3886</v>
      </c>
      <c r="O1152" s="136" t="s">
        <v>2179</v>
      </c>
      <c r="P1152" s="136" t="s">
        <v>2179</v>
      </c>
      <c r="Q1152" s="314" t="s">
        <v>2179</v>
      </c>
      <c r="R1152" s="136" t="s">
        <v>2180</v>
      </c>
    </row>
    <row r="1153" spans="1:18" ht="40.799999999999997">
      <c r="A1153" s="192" t="s">
        <v>3887</v>
      </c>
      <c r="B1153" s="194" t="s">
        <v>804</v>
      </c>
      <c r="C1153" s="317" t="s">
        <v>2201</v>
      </c>
      <c r="D1153" s="128" t="s">
        <v>2202</v>
      </c>
      <c r="E1153" s="304" t="s">
        <v>806</v>
      </c>
      <c r="F1153" s="304"/>
      <c r="G1153" s="304"/>
      <c r="H1153" s="304"/>
      <c r="I1153" s="304"/>
      <c r="J1153" s="304"/>
      <c r="K1153" s="304"/>
      <c r="L1153" s="304" t="s">
        <v>1027</v>
      </c>
      <c r="M1153" s="304"/>
      <c r="N1153" s="305" t="s">
        <v>2203</v>
      </c>
      <c r="O1153" s="136" t="s">
        <v>2179</v>
      </c>
      <c r="P1153" s="136" t="s">
        <v>2179</v>
      </c>
      <c r="Q1153" s="136" t="s">
        <v>2140</v>
      </c>
      <c r="R1153" s="136" t="s">
        <v>2141</v>
      </c>
    </row>
    <row r="1154" spans="1:18">
      <c r="A1154" s="238" t="s">
        <v>3888</v>
      </c>
      <c r="B1154" s="234"/>
      <c r="C1154" s="230"/>
      <c r="D1154" s="227"/>
      <c r="E1154" s="434"/>
      <c r="F1154" s="227"/>
      <c r="G1154" s="227"/>
      <c r="H1154" s="227"/>
      <c r="I1154" s="227"/>
      <c r="J1154" s="227"/>
      <c r="K1154" s="227"/>
      <c r="L1154" s="227"/>
      <c r="M1154" s="227"/>
      <c r="N1154" s="227"/>
      <c r="O1154" s="227"/>
      <c r="P1154" s="227"/>
      <c r="Q1154" s="227"/>
      <c r="R1154" s="227"/>
    </row>
    <row r="1155" spans="1:18" s="8" customFormat="1" ht="71.25" customHeight="1">
      <c r="A1155" s="195" t="s">
        <v>973</v>
      </c>
      <c r="B1155" s="65" t="s">
        <v>974</v>
      </c>
      <c r="C1155" s="65" t="s">
        <v>3892</v>
      </c>
      <c r="D1155" s="21" t="s">
        <v>3893</v>
      </c>
      <c r="E1155" s="68" t="s">
        <v>146</v>
      </c>
      <c r="F1155" s="9"/>
      <c r="G1155" s="25"/>
      <c r="H1155" s="49" t="s">
        <v>2138</v>
      </c>
      <c r="I1155" s="49" t="s">
        <v>2138</v>
      </c>
      <c r="J1155" s="49" t="s">
        <v>25</v>
      </c>
      <c r="K1155" s="58" t="s">
        <v>1294</v>
      </c>
      <c r="L1155" s="39" t="s">
        <v>1148</v>
      </c>
      <c r="M1155" s="64" t="s">
        <v>5976</v>
      </c>
      <c r="N1155" s="78"/>
      <c r="O1155" s="39" t="s">
        <v>2140</v>
      </c>
      <c r="P1155" s="108" t="s">
        <v>2140</v>
      </c>
      <c r="Q1155" s="108" t="s">
        <v>2140</v>
      </c>
      <c r="R1155" s="108" t="s">
        <v>42</v>
      </c>
    </row>
    <row r="1156" spans="1:18" s="8" customFormat="1" ht="61.5" customHeight="1">
      <c r="A1156" s="195" t="s">
        <v>3894</v>
      </c>
      <c r="B1156" s="65" t="s">
        <v>991</v>
      </c>
      <c r="C1156" s="65" t="s">
        <v>3116</v>
      </c>
      <c r="D1156" s="21" t="s">
        <v>3712</v>
      </c>
      <c r="E1156" s="68" t="s">
        <v>146</v>
      </c>
      <c r="F1156" s="20"/>
      <c r="G1156" s="30"/>
      <c r="H1156" s="49" t="s">
        <v>2138</v>
      </c>
      <c r="I1156" s="49" t="s">
        <v>2138</v>
      </c>
      <c r="J1156" s="49" t="s">
        <v>25</v>
      </c>
      <c r="K1156" s="58" t="s">
        <v>1294</v>
      </c>
      <c r="L1156" s="39" t="s">
        <v>1148</v>
      </c>
      <c r="M1156" s="64" t="s">
        <v>5977</v>
      </c>
      <c r="N1156" s="78"/>
      <c r="O1156" s="108" t="s">
        <v>2140</v>
      </c>
      <c r="P1156" s="108" t="s">
        <v>2140</v>
      </c>
      <c r="Q1156" s="108" t="s">
        <v>2140</v>
      </c>
      <c r="R1156" s="108" t="s">
        <v>3713</v>
      </c>
    </row>
    <row r="1157" spans="1:18" s="8" customFormat="1" ht="50.25" customHeight="1">
      <c r="A1157" s="195" t="s">
        <v>3895</v>
      </c>
      <c r="B1157" s="65" t="s">
        <v>1153</v>
      </c>
      <c r="C1157" s="65" t="s">
        <v>3557</v>
      </c>
      <c r="D1157" s="21" t="s">
        <v>1154</v>
      </c>
      <c r="E1157" s="68" t="s">
        <v>146</v>
      </c>
      <c r="F1157" s="39"/>
      <c r="G1157" s="9"/>
      <c r="H1157" s="49" t="s">
        <v>25</v>
      </c>
      <c r="I1157" s="49" t="s">
        <v>2138</v>
      </c>
      <c r="J1157" s="49" t="s">
        <v>25</v>
      </c>
      <c r="K1157" s="58" t="s">
        <v>1294</v>
      </c>
      <c r="L1157" s="39" t="s">
        <v>195</v>
      </c>
      <c r="M1157" s="64" t="s">
        <v>5361</v>
      </c>
      <c r="N1157" s="78"/>
      <c r="O1157" s="108" t="s">
        <v>2140</v>
      </c>
      <c r="P1157" s="108" t="s">
        <v>2140</v>
      </c>
      <c r="Q1157" s="108" t="s">
        <v>2140</v>
      </c>
      <c r="R1157" s="108" t="s">
        <v>32</v>
      </c>
    </row>
    <row r="1158" spans="1:18" s="8" customFormat="1" ht="152.25" customHeight="1">
      <c r="A1158" s="195" t="s">
        <v>3896</v>
      </c>
      <c r="B1158" s="65" t="s">
        <v>3897</v>
      </c>
      <c r="C1158" s="65" t="s">
        <v>3898</v>
      </c>
      <c r="D1158" s="21" t="s">
        <v>3899</v>
      </c>
      <c r="E1158" s="68" t="s">
        <v>2154</v>
      </c>
      <c r="F1158" s="9"/>
      <c r="G1158" s="64"/>
      <c r="H1158" s="49" t="s">
        <v>2138</v>
      </c>
      <c r="I1158" s="49" t="s">
        <v>2138</v>
      </c>
      <c r="J1158" s="49" t="s">
        <v>25</v>
      </c>
      <c r="K1158" s="58" t="s">
        <v>3900</v>
      </c>
      <c r="L1158" s="39" t="s">
        <v>1148</v>
      </c>
      <c r="M1158" s="64" t="s">
        <v>5978</v>
      </c>
      <c r="N1158" s="78"/>
      <c r="O1158" s="108" t="s">
        <v>2140</v>
      </c>
      <c r="P1158" s="108" t="s">
        <v>2140</v>
      </c>
      <c r="Q1158" s="108" t="s">
        <v>2140</v>
      </c>
      <c r="R1158" s="108" t="s">
        <v>2199</v>
      </c>
    </row>
    <row r="1159" spans="1:18" s="8" customFormat="1" ht="30.6">
      <c r="A1159" s="195" t="s">
        <v>3901</v>
      </c>
      <c r="B1159" s="65" t="s">
        <v>3902</v>
      </c>
      <c r="C1159" s="65" t="s">
        <v>3903</v>
      </c>
      <c r="D1159" s="21" t="s">
        <v>3904</v>
      </c>
      <c r="E1159" s="68" t="s">
        <v>2974</v>
      </c>
      <c r="F1159" s="26"/>
      <c r="G1159" s="27"/>
      <c r="H1159" s="49" t="s">
        <v>25</v>
      </c>
      <c r="I1159" s="49" t="s">
        <v>2138</v>
      </c>
      <c r="J1159" s="49" t="s">
        <v>25</v>
      </c>
      <c r="K1159" s="58" t="s">
        <v>1294</v>
      </c>
      <c r="L1159" s="39" t="s">
        <v>195</v>
      </c>
      <c r="M1159" s="64" t="s">
        <v>5335</v>
      </c>
      <c r="N1159" s="78"/>
      <c r="O1159" s="108" t="s">
        <v>2140</v>
      </c>
      <c r="P1159" s="108" t="s">
        <v>2140</v>
      </c>
      <c r="Q1159" s="108" t="s">
        <v>2140</v>
      </c>
      <c r="R1159" s="108" t="s">
        <v>13</v>
      </c>
    </row>
    <row r="1160" spans="1:18" s="8" customFormat="1" ht="271.5" customHeight="1">
      <c r="A1160" s="195" t="s">
        <v>320</v>
      </c>
      <c r="B1160" s="65" t="s">
        <v>3118</v>
      </c>
      <c r="C1160" s="65" t="s">
        <v>3119</v>
      </c>
      <c r="D1160" s="21" t="s">
        <v>3120</v>
      </c>
      <c r="E1160" s="68" t="s">
        <v>158</v>
      </c>
      <c r="F1160" s="9"/>
      <c r="G1160" s="25"/>
      <c r="H1160" s="49" t="s">
        <v>25</v>
      </c>
      <c r="I1160" s="49" t="s">
        <v>2138</v>
      </c>
      <c r="J1160" s="49" t="s">
        <v>2148</v>
      </c>
      <c r="K1160" s="58" t="s">
        <v>3121</v>
      </c>
      <c r="L1160" s="39" t="s">
        <v>195</v>
      </c>
      <c r="M1160" s="64" t="s">
        <v>5979</v>
      </c>
      <c r="N1160" s="78"/>
      <c r="O1160" s="108" t="s">
        <v>2140</v>
      </c>
      <c r="P1160" s="108" t="s">
        <v>2140</v>
      </c>
      <c r="Q1160" s="108" t="s">
        <v>2140</v>
      </c>
      <c r="R1160" s="108" t="s">
        <v>32</v>
      </c>
    </row>
    <row r="1161" spans="1:18" s="8" customFormat="1" ht="40.35" customHeight="1">
      <c r="A1161" s="1047" t="s">
        <v>3905</v>
      </c>
      <c r="B1161" s="1004" t="s">
        <v>321</v>
      </c>
      <c r="C1161" s="1004" t="s">
        <v>3906</v>
      </c>
      <c r="D1161" s="1095" t="s">
        <v>3907</v>
      </c>
      <c r="E1161" s="1098" t="s">
        <v>1213</v>
      </c>
      <c r="F1161" s="80" t="s">
        <v>2339</v>
      </c>
      <c r="G1161" s="81" t="s">
        <v>3908</v>
      </c>
      <c r="H1161" s="927" t="s">
        <v>25</v>
      </c>
      <c r="I1161" s="927" t="s">
        <v>2138</v>
      </c>
      <c r="J1161" s="927" t="s">
        <v>2148</v>
      </c>
      <c r="K1161" s="939" t="s">
        <v>1294</v>
      </c>
      <c r="L1161" s="927" t="s">
        <v>195</v>
      </c>
      <c r="M1161" s="921" t="s">
        <v>5980</v>
      </c>
      <c r="N1161" s="945"/>
      <c r="O1161" s="942" t="s">
        <v>2140</v>
      </c>
      <c r="P1161" s="942" t="s">
        <v>2140</v>
      </c>
      <c r="Q1161" s="942" t="s">
        <v>2140</v>
      </c>
      <c r="R1161" s="942" t="s">
        <v>32</v>
      </c>
    </row>
    <row r="1162" spans="1:18" s="8" customFormat="1" ht="40.35" customHeight="1">
      <c r="A1162" s="1048"/>
      <c r="B1162" s="1005" t="e">
        <v>#N/A</v>
      </c>
      <c r="C1162" s="1005" t="e">
        <v>#N/A</v>
      </c>
      <c r="D1162" s="1096" t="e">
        <v>#N/A</v>
      </c>
      <c r="E1162" s="1099" t="e">
        <v>#N/A</v>
      </c>
      <c r="F1162" s="80" t="s">
        <v>2342</v>
      </c>
      <c r="G1162" s="82" t="s">
        <v>3909</v>
      </c>
      <c r="H1162" s="928" t="e">
        <v>#N/A</v>
      </c>
      <c r="I1162" s="928" t="e">
        <v>#N/A</v>
      </c>
      <c r="J1162" s="928" t="e">
        <v>#N/A</v>
      </c>
      <c r="K1162" s="940" t="e">
        <v>#N/A</v>
      </c>
      <c r="L1162" s="928" t="e">
        <v>#N/A</v>
      </c>
      <c r="M1162" s="922" t="e">
        <v>#N/A</v>
      </c>
      <c r="N1162" s="946"/>
      <c r="O1162" s="944"/>
      <c r="P1162" s="944"/>
      <c r="Q1162" s="944"/>
      <c r="R1162" s="944"/>
    </row>
    <row r="1163" spans="1:18" s="8" customFormat="1" ht="40.35" customHeight="1">
      <c r="A1163" s="1048"/>
      <c r="B1163" s="1005" t="e">
        <v>#N/A</v>
      </c>
      <c r="C1163" s="1005" t="e">
        <v>#N/A</v>
      </c>
      <c r="D1163" s="1096" t="e">
        <v>#N/A</v>
      </c>
      <c r="E1163" s="1099" t="e">
        <v>#N/A</v>
      </c>
      <c r="F1163" s="80" t="s">
        <v>2344</v>
      </c>
      <c r="G1163" s="82" t="s">
        <v>3910</v>
      </c>
      <c r="H1163" s="928" t="e">
        <v>#N/A</v>
      </c>
      <c r="I1163" s="928" t="e">
        <v>#N/A</v>
      </c>
      <c r="J1163" s="928" t="e">
        <v>#N/A</v>
      </c>
      <c r="K1163" s="940" t="e">
        <v>#N/A</v>
      </c>
      <c r="L1163" s="928" t="e">
        <v>#N/A</v>
      </c>
      <c r="M1163" s="922" t="e">
        <v>#N/A</v>
      </c>
      <c r="N1163" s="946"/>
      <c r="O1163" s="944"/>
      <c r="P1163" s="944"/>
      <c r="Q1163" s="944"/>
      <c r="R1163" s="944"/>
    </row>
    <row r="1164" spans="1:18" s="8" customFormat="1" ht="40.35" customHeight="1">
      <c r="A1164" s="1048"/>
      <c r="B1164" s="1005" t="e">
        <v>#N/A</v>
      </c>
      <c r="C1164" s="1005" t="e">
        <v>#N/A</v>
      </c>
      <c r="D1164" s="1096" t="e">
        <v>#N/A</v>
      </c>
      <c r="E1164" s="1099" t="e">
        <v>#N/A</v>
      </c>
      <c r="F1164" s="80" t="s">
        <v>2346</v>
      </c>
      <c r="G1164" s="82" t="s">
        <v>3911</v>
      </c>
      <c r="H1164" s="928" t="e">
        <v>#N/A</v>
      </c>
      <c r="I1164" s="928" t="e">
        <v>#N/A</v>
      </c>
      <c r="J1164" s="928" t="e">
        <v>#N/A</v>
      </c>
      <c r="K1164" s="940" t="e">
        <v>#N/A</v>
      </c>
      <c r="L1164" s="928" t="e">
        <v>#N/A</v>
      </c>
      <c r="M1164" s="922" t="e">
        <v>#N/A</v>
      </c>
      <c r="N1164" s="946"/>
      <c r="O1164" s="944"/>
      <c r="P1164" s="944"/>
      <c r="Q1164" s="944"/>
      <c r="R1164" s="944"/>
    </row>
    <row r="1165" spans="1:18" s="8" customFormat="1" ht="40.35" customHeight="1">
      <c r="A1165" s="1048"/>
      <c r="B1165" s="1005" t="e">
        <v>#N/A</v>
      </c>
      <c r="C1165" s="1005" t="e">
        <v>#N/A</v>
      </c>
      <c r="D1165" s="1096" t="e">
        <v>#N/A</v>
      </c>
      <c r="E1165" s="1099" t="e">
        <v>#N/A</v>
      </c>
      <c r="F1165" s="80" t="s">
        <v>3074</v>
      </c>
      <c r="G1165" s="81" t="s">
        <v>2926</v>
      </c>
      <c r="H1165" s="928" t="e">
        <v>#N/A</v>
      </c>
      <c r="I1165" s="928" t="e">
        <v>#N/A</v>
      </c>
      <c r="J1165" s="928" t="e">
        <v>#N/A</v>
      </c>
      <c r="K1165" s="940" t="e">
        <v>#N/A</v>
      </c>
      <c r="L1165" s="928" t="e">
        <v>#N/A</v>
      </c>
      <c r="M1165" s="922" t="e">
        <v>#N/A</v>
      </c>
      <c r="N1165" s="946"/>
      <c r="O1165" s="944"/>
      <c r="P1165" s="944"/>
      <c r="Q1165" s="944"/>
      <c r="R1165" s="944"/>
    </row>
    <row r="1166" spans="1:18" s="8" customFormat="1" ht="40.35" customHeight="1">
      <c r="A1166" s="1094"/>
      <c r="B1166" s="1006" t="e">
        <v>#N/A</v>
      </c>
      <c r="C1166" s="1006" t="e">
        <v>#N/A</v>
      </c>
      <c r="D1166" s="1097" t="e">
        <v>#N/A</v>
      </c>
      <c r="E1166" s="1100" t="e">
        <v>#N/A</v>
      </c>
      <c r="F1166" s="80" t="s">
        <v>2406</v>
      </c>
      <c r="G1166" s="81" t="s">
        <v>3912</v>
      </c>
      <c r="H1166" s="929" t="e">
        <v>#N/A</v>
      </c>
      <c r="I1166" s="929" t="e">
        <v>#N/A</v>
      </c>
      <c r="J1166" s="929" t="e">
        <v>#N/A</v>
      </c>
      <c r="K1166" s="941" t="e">
        <v>#N/A</v>
      </c>
      <c r="L1166" s="929" t="e">
        <v>#N/A</v>
      </c>
      <c r="M1166" s="923" t="e">
        <v>#N/A</v>
      </c>
      <c r="N1166" s="947"/>
      <c r="O1166" s="943"/>
      <c r="P1166" s="943"/>
      <c r="Q1166" s="943"/>
      <c r="R1166" s="943"/>
    </row>
    <row r="1167" spans="1:18" s="8" customFormat="1" ht="138.75" customHeight="1">
      <c r="A1167" s="195" t="s">
        <v>3913</v>
      </c>
      <c r="B1167" s="16" t="s">
        <v>3914</v>
      </c>
      <c r="C1167" s="16" t="s">
        <v>3915</v>
      </c>
      <c r="D1167" s="9" t="s">
        <v>3916</v>
      </c>
      <c r="E1167" s="39" t="s">
        <v>805</v>
      </c>
      <c r="F1167" s="9"/>
      <c r="G1167" s="25"/>
      <c r="H1167" s="49" t="s">
        <v>25</v>
      </c>
      <c r="I1167" s="49" t="s">
        <v>2138</v>
      </c>
      <c r="J1167" s="49" t="s">
        <v>25</v>
      </c>
      <c r="K1167" s="58" t="s">
        <v>1294</v>
      </c>
      <c r="L1167" s="39" t="s">
        <v>195</v>
      </c>
      <c r="M1167" s="64" t="s">
        <v>5340</v>
      </c>
      <c r="N1167" s="78"/>
      <c r="O1167" s="39" t="s">
        <v>2140</v>
      </c>
      <c r="P1167" s="108" t="s">
        <v>2140</v>
      </c>
      <c r="Q1167" s="108" t="s">
        <v>2140</v>
      </c>
      <c r="R1167" s="108" t="s">
        <v>13</v>
      </c>
    </row>
    <row r="1168" spans="1:18" s="8" customFormat="1" ht="28.5" customHeight="1">
      <c r="A1168" s="1047" t="s">
        <v>3917</v>
      </c>
      <c r="B1168" s="1002" t="s">
        <v>3918</v>
      </c>
      <c r="C1168" s="1002" t="s">
        <v>3919</v>
      </c>
      <c r="D1168" s="1051" t="s">
        <v>3920</v>
      </c>
      <c r="E1168" s="1053" t="s">
        <v>1213</v>
      </c>
      <c r="F1168" s="80" t="s">
        <v>2339</v>
      </c>
      <c r="G1168" s="81" t="s">
        <v>3921</v>
      </c>
      <c r="H1168" s="927" t="s">
        <v>25</v>
      </c>
      <c r="I1168" s="927" t="s">
        <v>2138</v>
      </c>
      <c r="J1168" s="927" t="s">
        <v>2148</v>
      </c>
      <c r="K1168" s="927" t="s">
        <v>1294</v>
      </c>
      <c r="L1168" s="927" t="s">
        <v>195</v>
      </c>
      <c r="M1168" s="921" t="s">
        <v>5981</v>
      </c>
      <c r="N1168" s="945"/>
      <c r="O1168" s="927" t="s">
        <v>2140</v>
      </c>
      <c r="P1168" s="942" t="s">
        <v>2140</v>
      </c>
      <c r="Q1168" s="942" t="s">
        <v>2140</v>
      </c>
      <c r="R1168" s="942" t="s">
        <v>3127</v>
      </c>
    </row>
    <row r="1169" spans="1:18" s="8" customFormat="1" ht="40.5" customHeight="1">
      <c r="A1169" s="1094" t="e">
        <v>#N/A</v>
      </c>
      <c r="B1169" s="828" t="e">
        <v>#N/A</v>
      </c>
      <c r="C1169" s="828" t="e">
        <v>#N/A</v>
      </c>
      <c r="D1169" s="1052" t="e">
        <v>#N/A</v>
      </c>
      <c r="E1169" s="1054" t="e">
        <v>#N/A</v>
      </c>
      <c r="F1169" s="80" t="s">
        <v>2342</v>
      </c>
      <c r="G1169" s="81" t="s">
        <v>3922</v>
      </c>
      <c r="H1169" s="929" t="e">
        <v>#N/A</v>
      </c>
      <c r="I1169" s="929" t="e">
        <v>#N/A</v>
      </c>
      <c r="J1169" s="929" t="e">
        <v>#N/A</v>
      </c>
      <c r="K1169" s="929" t="e">
        <v>#N/A</v>
      </c>
      <c r="L1169" s="929" t="e">
        <v>#N/A</v>
      </c>
      <c r="M1169" s="923" t="e">
        <v>#N/A</v>
      </c>
      <c r="N1169" s="947"/>
      <c r="O1169" s="929"/>
      <c r="P1169" s="943"/>
      <c r="Q1169" s="943"/>
      <c r="R1169" s="943"/>
    </row>
    <row r="1170" spans="1:18" s="8" customFormat="1" ht="12.75" customHeight="1">
      <c r="A1170" s="1047" t="s">
        <v>3923</v>
      </c>
      <c r="B1170" s="1002" t="s">
        <v>3924</v>
      </c>
      <c r="C1170" s="1002" t="s">
        <v>3925</v>
      </c>
      <c r="D1170" s="1051" t="s">
        <v>3926</v>
      </c>
      <c r="E1170" s="1053" t="s">
        <v>1213</v>
      </c>
      <c r="F1170" s="80" t="s">
        <v>2339</v>
      </c>
      <c r="G1170" s="81" t="s">
        <v>3927</v>
      </c>
      <c r="H1170" s="927" t="s">
        <v>25</v>
      </c>
      <c r="I1170" s="927" t="s">
        <v>2138</v>
      </c>
      <c r="J1170" s="927" t="s">
        <v>2148</v>
      </c>
      <c r="K1170" s="921" t="s">
        <v>1294</v>
      </c>
      <c r="L1170" s="927" t="s">
        <v>195</v>
      </c>
      <c r="M1170" s="921" t="s">
        <v>5982</v>
      </c>
      <c r="N1170" s="945"/>
      <c r="O1170" s="927" t="s">
        <v>2140</v>
      </c>
      <c r="P1170" s="942" t="s">
        <v>2140</v>
      </c>
      <c r="Q1170" s="942" t="s">
        <v>2140</v>
      </c>
      <c r="R1170" s="942" t="s">
        <v>13</v>
      </c>
    </row>
    <row r="1171" spans="1:18" s="8" customFormat="1" ht="49.5" customHeight="1">
      <c r="A1171" s="1094" t="e">
        <v>#N/A</v>
      </c>
      <c r="B1171" s="828" t="e">
        <v>#N/A</v>
      </c>
      <c r="C1171" s="828" t="e">
        <v>#N/A</v>
      </c>
      <c r="D1171" s="1052" t="e">
        <v>#N/A</v>
      </c>
      <c r="E1171" s="1054" t="e">
        <v>#N/A</v>
      </c>
      <c r="F1171" s="80" t="s">
        <v>2342</v>
      </c>
      <c r="G1171" s="81" t="s">
        <v>3928</v>
      </c>
      <c r="H1171" s="929" t="e">
        <v>#N/A</v>
      </c>
      <c r="I1171" s="929" t="e">
        <v>#N/A</v>
      </c>
      <c r="J1171" s="929" t="e">
        <v>#N/A</v>
      </c>
      <c r="K1171" s="923" t="e">
        <v>#N/A</v>
      </c>
      <c r="L1171" s="929" t="e">
        <v>#N/A</v>
      </c>
      <c r="M1171" s="923" t="e">
        <v>#N/A</v>
      </c>
      <c r="N1171" s="947"/>
      <c r="O1171" s="929"/>
      <c r="P1171" s="943"/>
      <c r="Q1171" s="943"/>
      <c r="R1171" s="943"/>
    </row>
    <row r="1172" spans="1:18" s="8" customFormat="1" ht="16.5" customHeight="1">
      <c r="A1172" s="1047" t="s">
        <v>82</v>
      </c>
      <c r="B1172" s="1002" t="s">
        <v>84</v>
      </c>
      <c r="C1172" s="1002" t="s">
        <v>3929</v>
      </c>
      <c r="D1172" s="1051" t="s">
        <v>89</v>
      </c>
      <c r="E1172" s="1053" t="s">
        <v>1213</v>
      </c>
      <c r="F1172" s="80" t="s">
        <v>2339</v>
      </c>
      <c r="G1172" s="58" t="s">
        <v>3930</v>
      </c>
      <c r="H1172" s="927" t="s">
        <v>25</v>
      </c>
      <c r="I1172" s="927" t="s">
        <v>2138</v>
      </c>
      <c r="J1172" s="927" t="s">
        <v>2148</v>
      </c>
      <c r="K1172" s="921" t="s">
        <v>1294</v>
      </c>
      <c r="L1172" s="927" t="s">
        <v>195</v>
      </c>
      <c r="M1172" s="921" t="s">
        <v>5983</v>
      </c>
      <c r="N1172" s="945"/>
      <c r="O1172" s="927" t="s">
        <v>2140</v>
      </c>
      <c r="P1172" s="942" t="s">
        <v>2140</v>
      </c>
      <c r="Q1172" s="942" t="s">
        <v>2140</v>
      </c>
      <c r="R1172" s="942" t="s">
        <v>39</v>
      </c>
    </row>
    <row r="1173" spans="1:18" s="8" customFormat="1" ht="16.5" customHeight="1">
      <c r="A1173" s="1048" t="e">
        <v>#N/A</v>
      </c>
      <c r="B1173" s="1003" t="e">
        <v>#N/A</v>
      </c>
      <c r="C1173" s="1003" t="e">
        <v>#N/A</v>
      </c>
      <c r="D1173" s="1052" t="e">
        <v>#N/A</v>
      </c>
      <c r="E1173" s="1054" t="e">
        <v>#N/A</v>
      </c>
      <c r="F1173" s="80" t="s">
        <v>2342</v>
      </c>
      <c r="G1173" s="58" t="s">
        <v>3931</v>
      </c>
      <c r="H1173" s="928" t="e">
        <v>#N/A</v>
      </c>
      <c r="I1173" s="928" t="e">
        <v>#N/A</v>
      </c>
      <c r="J1173" s="928" t="e">
        <v>#N/A</v>
      </c>
      <c r="K1173" s="922" t="e">
        <v>#N/A</v>
      </c>
      <c r="L1173" s="928" t="e">
        <v>#N/A</v>
      </c>
      <c r="M1173" s="922" t="e">
        <v>#N/A</v>
      </c>
      <c r="N1173" s="946"/>
      <c r="O1173" s="928"/>
      <c r="P1173" s="944"/>
      <c r="Q1173" s="944"/>
      <c r="R1173" s="944"/>
    </row>
    <row r="1174" spans="1:18" s="8" customFormat="1" ht="16.5" customHeight="1">
      <c r="A1174" s="1048" t="e">
        <v>#N/A</v>
      </c>
      <c r="B1174" s="1003" t="e">
        <v>#N/A</v>
      </c>
      <c r="C1174" s="1003" t="e">
        <v>#N/A</v>
      </c>
      <c r="D1174" s="1052" t="e">
        <v>#N/A</v>
      </c>
      <c r="E1174" s="1054" t="e">
        <v>#N/A</v>
      </c>
      <c r="F1174" s="80" t="s">
        <v>2346</v>
      </c>
      <c r="G1174" s="58" t="s">
        <v>3932</v>
      </c>
      <c r="H1174" s="928" t="e">
        <v>#N/A</v>
      </c>
      <c r="I1174" s="928" t="e">
        <v>#N/A</v>
      </c>
      <c r="J1174" s="928" t="e">
        <v>#N/A</v>
      </c>
      <c r="K1174" s="922" t="e">
        <v>#N/A</v>
      </c>
      <c r="L1174" s="928" t="e">
        <v>#N/A</v>
      </c>
      <c r="M1174" s="922" t="e">
        <v>#N/A</v>
      </c>
      <c r="N1174" s="946"/>
      <c r="O1174" s="928"/>
      <c r="P1174" s="944"/>
      <c r="Q1174" s="944"/>
      <c r="R1174" s="944"/>
    </row>
    <row r="1175" spans="1:18" s="8" customFormat="1" ht="16.5" customHeight="1">
      <c r="A1175" s="1048" t="e">
        <v>#N/A</v>
      </c>
      <c r="B1175" s="1003" t="e">
        <v>#N/A</v>
      </c>
      <c r="C1175" s="1003" t="e">
        <v>#N/A</v>
      </c>
      <c r="D1175" s="1052" t="e">
        <v>#N/A</v>
      </c>
      <c r="E1175" s="1054" t="e">
        <v>#N/A</v>
      </c>
      <c r="F1175" s="80" t="s">
        <v>2348</v>
      </c>
      <c r="G1175" s="58" t="s">
        <v>3933</v>
      </c>
      <c r="H1175" s="928" t="e">
        <v>#N/A</v>
      </c>
      <c r="I1175" s="928" t="e">
        <v>#N/A</v>
      </c>
      <c r="J1175" s="928" t="e">
        <v>#N/A</v>
      </c>
      <c r="K1175" s="922" t="e">
        <v>#N/A</v>
      </c>
      <c r="L1175" s="928" t="e">
        <v>#N/A</v>
      </c>
      <c r="M1175" s="922" t="e">
        <v>#N/A</v>
      </c>
      <c r="N1175" s="946"/>
      <c r="O1175" s="928"/>
      <c r="P1175" s="944"/>
      <c r="Q1175" s="944"/>
      <c r="R1175" s="944"/>
    </row>
    <row r="1176" spans="1:18" s="8" customFormat="1" ht="16.5" customHeight="1">
      <c r="A1176" s="1048" t="e">
        <v>#N/A</v>
      </c>
      <c r="B1176" s="1003" t="e">
        <v>#N/A</v>
      </c>
      <c r="C1176" s="1003" t="e">
        <v>#N/A</v>
      </c>
      <c r="D1176" s="1052" t="e">
        <v>#N/A</v>
      </c>
      <c r="E1176" s="1054" t="e">
        <v>#N/A</v>
      </c>
      <c r="F1176" s="479" t="s">
        <v>3144</v>
      </c>
      <c r="G1176" s="480" t="s">
        <v>3934</v>
      </c>
      <c r="H1176" s="928" t="e">
        <v>#N/A</v>
      </c>
      <c r="I1176" s="928" t="e">
        <v>#N/A</v>
      </c>
      <c r="J1176" s="928" t="e">
        <v>#N/A</v>
      </c>
      <c r="K1176" s="922" t="e">
        <v>#N/A</v>
      </c>
      <c r="L1176" s="928" t="e">
        <v>#N/A</v>
      </c>
      <c r="M1176" s="922" t="e">
        <v>#N/A</v>
      </c>
      <c r="N1176" s="946"/>
      <c r="O1176" s="928"/>
      <c r="P1176" s="944"/>
      <c r="Q1176" s="944"/>
      <c r="R1176" s="944"/>
    </row>
    <row r="1177" spans="1:18" s="8" customFormat="1" ht="16.5" customHeight="1">
      <c r="A1177" s="1048" t="e">
        <v>#N/A</v>
      </c>
      <c r="B1177" s="1003" t="e">
        <v>#N/A</v>
      </c>
      <c r="C1177" s="1003" t="e">
        <v>#N/A</v>
      </c>
      <c r="D1177" s="1052" t="e">
        <v>#N/A</v>
      </c>
      <c r="E1177" s="1054" t="e">
        <v>#N/A</v>
      </c>
      <c r="F1177" s="479" t="s">
        <v>3146</v>
      </c>
      <c r="G1177" s="480" t="s">
        <v>3935</v>
      </c>
      <c r="H1177" s="928" t="e">
        <v>#N/A</v>
      </c>
      <c r="I1177" s="928" t="e">
        <v>#N/A</v>
      </c>
      <c r="J1177" s="928" t="e">
        <v>#N/A</v>
      </c>
      <c r="K1177" s="922" t="e">
        <v>#N/A</v>
      </c>
      <c r="L1177" s="928" t="e">
        <v>#N/A</v>
      </c>
      <c r="M1177" s="922" t="e">
        <v>#N/A</v>
      </c>
      <c r="N1177" s="946"/>
      <c r="O1177" s="928"/>
      <c r="P1177" s="944"/>
      <c r="Q1177" s="944"/>
      <c r="R1177" s="944"/>
    </row>
    <row r="1178" spans="1:18" s="8" customFormat="1" ht="16.5" customHeight="1">
      <c r="A1178" s="1048"/>
      <c r="B1178" s="1003"/>
      <c r="C1178" s="1003"/>
      <c r="D1178" s="1052"/>
      <c r="E1178" s="1054"/>
      <c r="F1178" s="479" t="s">
        <v>3148</v>
      </c>
      <c r="G1178" s="480" t="s">
        <v>3936</v>
      </c>
      <c r="H1178" s="928"/>
      <c r="I1178" s="928"/>
      <c r="J1178" s="928"/>
      <c r="K1178" s="922"/>
      <c r="L1178" s="928"/>
      <c r="M1178" s="922"/>
      <c r="N1178" s="946"/>
      <c r="O1178" s="928"/>
      <c r="P1178" s="944"/>
      <c r="Q1178" s="944"/>
      <c r="R1178" s="944"/>
    </row>
    <row r="1179" spans="1:18" s="8" customFormat="1" ht="16.5" customHeight="1">
      <c r="A1179" s="1048"/>
      <c r="B1179" s="1003"/>
      <c r="C1179" s="1003"/>
      <c r="D1179" s="1052"/>
      <c r="E1179" s="1054"/>
      <c r="F1179" s="479" t="s">
        <v>3150</v>
      </c>
      <c r="G1179" s="480" t="s">
        <v>3937</v>
      </c>
      <c r="H1179" s="928"/>
      <c r="I1179" s="928"/>
      <c r="J1179" s="928"/>
      <c r="K1179" s="922"/>
      <c r="L1179" s="928"/>
      <c r="M1179" s="922"/>
      <c r="N1179" s="946"/>
      <c r="O1179" s="928"/>
      <c r="P1179" s="944"/>
      <c r="Q1179" s="944"/>
      <c r="R1179" s="944"/>
    </row>
    <row r="1180" spans="1:18" s="8" customFormat="1" ht="16.5" customHeight="1">
      <c r="A1180" s="1048"/>
      <c r="B1180" s="1003"/>
      <c r="C1180" s="1003"/>
      <c r="D1180" s="1052"/>
      <c r="E1180" s="1054"/>
      <c r="F1180" s="479" t="s">
        <v>3151</v>
      </c>
      <c r="G1180" s="480" t="s">
        <v>3938</v>
      </c>
      <c r="H1180" s="928"/>
      <c r="I1180" s="928"/>
      <c r="J1180" s="928"/>
      <c r="K1180" s="922"/>
      <c r="L1180" s="928"/>
      <c r="M1180" s="922"/>
      <c r="N1180" s="946"/>
      <c r="O1180" s="928"/>
      <c r="P1180" s="944"/>
      <c r="Q1180" s="944"/>
      <c r="R1180" s="944"/>
    </row>
    <row r="1181" spans="1:18" s="8" customFormat="1" ht="16.5" customHeight="1">
      <c r="A1181" s="1094" t="e">
        <v>#N/A</v>
      </c>
      <c r="B1181" s="828" t="e">
        <v>#N/A</v>
      </c>
      <c r="C1181" s="828" t="e">
        <v>#N/A</v>
      </c>
      <c r="D1181" s="1052" t="e">
        <v>#N/A</v>
      </c>
      <c r="E1181" s="1054" t="e">
        <v>#N/A</v>
      </c>
      <c r="F1181" s="479" t="s">
        <v>3074</v>
      </c>
      <c r="G1181" s="480" t="s">
        <v>2484</v>
      </c>
      <c r="H1181" s="929" t="e">
        <v>#N/A</v>
      </c>
      <c r="I1181" s="929" t="e">
        <v>#N/A</v>
      </c>
      <c r="J1181" s="929" t="e">
        <v>#N/A</v>
      </c>
      <c r="K1181" s="923" t="e">
        <v>#N/A</v>
      </c>
      <c r="L1181" s="929" t="e">
        <v>#N/A</v>
      </c>
      <c r="M1181" s="923" t="e">
        <v>#N/A</v>
      </c>
      <c r="N1181" s="947"/>
      <c r="O1181" s="929"/>
      <c r="P1181" s="943"/>
      <c r="Q1181" s="943"/>
      <c r="R1181" s="943"/>
    </row>
    <row r="1182" spans="1:18" s="8" customFormat="1" ht="13.35" customHeight="1">
      <c r="A1182" s="1047" t="s">
        <v>209</v>
      </c>
      <c r="B1182" s="1004" t="s">
        <v>210</v>
      </c>
      <c r="C1182" s="1004" t="s">
        <v>3939</v>
      </c>
      <c r="D1182" s="921" t="s">
        <v>3940</v>
      </c>
      <c r="E1182" s="927" t="s">
        <v>2429</v>
      </c>
      <c r="F1182" s="49" t="s">
        <v>3179</v>
      </c>
      <c r="G1182" s="58" t="s">
        <v>3941</v>
      </c>
      <c r="H1182" s="927" t="s">
        <v>25</v>
      </c>
      <c r="I1182" s="927" t="s">
        <v>2138</v>
      </c>
      <c r="J1182" s="927" t="s">
        <v>2148</v>
      </c>
      <c r="K1182" s="921" t="s">
        <v>1294</v>
      </c>
      <c r="L1182" s="927" t="s">
        <v>195</v>
      </c>
      <c r="M1182" s="921" t="s">
        <v>5984</v>
      </c>
      <c r="N1182" s="945"/>
      <c r="O1182" s="927" t="s">
        <v>2140</v>
      </c>
      <c r="P1182" s="942" t="s">
        <v>2140</v>
      </c>
      <c r="Q1182" s="942" t="s">
        <v>2140</v>
      </c>
      <c r="R1182" s="942" t="s">
        <v>32</v>
      </c>
    </row>
    <row r="1183" spans="1:18" s="8" customFormat="1" ht="11.1" customHeight="1">
      <c r="A1183" s="1048" t="e">
        <v>#N/A</v>
      </c>
      <c r="B1183" s="1005" t="e">
        <v>#N/A</v>
      </c>
      <c r="C1183" s="1005" t="e">
        <v>#N/A</v>
      </c>
      <c r="D1183" s="922" t="e">
        <v>#N/A</v>
      </c>
      <c r="E1183" s="928" t="e">
        <v>#N/A</v>
      </c>
      <c r="F1183" s="49" t="s">
        <v>3181</v>
      </c>
      <c r="G1183" s="58" t="s">
        <v>3942</v>
      </c>
      <c r="H1183" s="928" t="e">
        <v>#N/A</v>
      </c>
      <c r="I1183" s="928" t="e">
        <v>#N/A</v>
      </c>
      <c r="J1183" s="928" t="e">
        <v>#N/A</v>
      </c>
      <c r="K1183" s="922" t="e">
        <v>#N/A</v>
      </c>
      <c r="L1183" s="928" t="e">
        <v>#N/A</v>
      </c>
      <c r="M1183" s="922" t="e">
        <v>#N/A</v>
      </c>
      <c r="N1183" s="946"/>
      <c r="O1183" s="928"/>
      <c r="P1183" s="944"/>
      <c r="Q1183" s="944"/>
      <c r="R1183" s="944"/>
    </row>
    <row r="1184" spans="1:18" s="8" customFormat="1" ht="11.1" customHeight="1">
      <c r="A1184" s="1048" t="e">
        <v>#N/A</v>
      </c>
      <c r="B1184" s="1005" t="e">
        <v>#N/A</v>
      </c>
      <c r="C1184" s="1005" t="e">
        <v>#N/A</v>
      </c>
      <c r="D1184" s="922" t="e">
        <v>#N/A</v>
      </c>
      <c r="E1184" s="928" t="e">
        <v>#N/A</v>
      </c>
      <c r="F1184" s="49" t="s">
        <v>3183</v>
      </c>
      <c r="G1184" s="58" t="s">
        <v>3943</v>
      </c>
      <c r="H1184" s="928" t="e">
        <v>#N/A</v>
      </c>
      <c r="I1184" s="928" t="e">
        <v>#N/A</v>
      </c>
      <c r="J1184" s="928" t="e">
        <v>#N/A</v>
      </c>
      <c r="K1184" s="922" t="e">
        <v>#N/A</v>
      </c>
      <c r="L1184" s="928" t="e">
        <v>#N/A</v>
      </c>
      <c r="M1184" s="922" t="e">
        <v>#N/A</v>
      </c>
      <c r="N1184" s="946"/>
      <c r="O1184" s="928"/>
      <c r="P1184" s="944"/>
      <c r="Q1184" s="944"/>
      <c r="R1184" s="944"/>
    </row>
    <row r="1185" spans="1:18" s="8" customFormat="1" ht="11.1" customHeight="1">
      <c r="A1185" s="1048" t="e">
        <v>#N/A</v>
      </c>
      <c r="B1185" s="1005" t="e">
        <v>#N/A</v>
      </c>
      <c r="C1185" s="1005" t="e">
        <v>#N/A</v>
      </c>
      <c r="D1185" s="922" t="e">
        <v>#N/A</v>
      </c>
      <c r="E1185" s="928" t="e">
        <v>#N/A</v>
      </c>
      <c r="F1185" s="49" t="s">
        <v>3185</v>
      </c>
      <c r="G1185" s="58" t="s">
        <v>3944</v>
      </c>
      <c r="H1185" s="928" t="e">
        <v>#N/A</v>
      </c>
      <c r="I1185" s="928" t="e">
        <v>#N/A</v>
      </c>
      <c r="J1185" s="928" t="e">
        <v>#N/A</v>
      </c>
      <c r="K1185" s="922" t="e">
        <v>#N/A</v>
      </c>
      <c r="L1185" s="928" t="e">
        <v>#N/A</v>
      </c>
      <c r="M1185" s="922" t="e">
        <v>#N/A</v>
      </c>
      <c r="N1185" s="946"/>
      <c r="O1185" s="928"/>
      <c r="P1185" s="944"/>
      <c r="Q1185" s="944"/>
      <c r="R1185" s="944"/>
    </row>
    <row r="1186" spans="1:18" s="8" customFormat="1" ht="11.1" customHeight="1">
      <c r="A1186" s="1048" t="e">
        <v>#N/A</v>
      </c>
      <c r="B1186" s="1005" t="e">
        <v>#N/A</v>
      </c>
      <c r="C1186" s="1005" t="e">
        <v>#N/A</v>
      </c>
      <c r="D1186" s="922" t="e">
        <v>#N/A</v>
      </c>
      <c r="E1186" s="928" t="e">
        <v>#N/A</v>
      </c>
      <c r="F1186" s="49" t="s">
        <v>3945</v>
      </c>
      <c r="G1186" s="58" t="s">
        <v>3946</v>
      </c>
      <c r="H1186" s="928" t="e">
        <v>#N/A</v>
      </c>
      <c r="I1186" s="928" t="e">
        <v>#N/A</v>
      </c>
      <c r="J1186" s="928" t="e">
        <v>#N/A</v>
      </c>
      <c r="K1186" s="922" t="e">
        <v>#N/A</v>
      </c>
      <c r="L1186" s="928" t="e">
        <v>#N/A</v>
      </c>
      <c r="M1186" s="922" t="e">
        <v>#N/A</v>
      </c>
      <c r="N1186" s="946"/>
      <c r="O1186" s="928"/>
      <c r="P1186" s="944"/>
      <c r="Q1186" s="944"/>
      <c r="R1186" s="944"/>
    </row>
    <row r="1187" spans="1:18" s="8" customFormat="1" ht="11.1" customHeight="1">
      <c r="A1187" s="1048" t="e">
        <v>#N/A</v>
      </c>
      <c r="B1187" s="1005" t="e">
        <v>#N/A</v>
      </c>
      <c r="C1187" s="1005" t="e">
        <v>#N/A</v>
      </c>
      <c r="D1187" s="922" t="e">
        <v>#N/A</v>
      </c>
      <c r="E1187" s="928" t="e">
        <v>#N/A</v>
      </c>
      <c r="F1187" s="49" t="s">
        <v>3947</v>
      </c>
      <c r="G1187" s="58" t="s">
        <v>3948</v>
      </c>
      <c r="H1187" s="928" t="e">
        <v>#N/A</v>
      </c>
      <c r="I1187" s="928" t="e">
        <v>#N/A</v>
      </c>
      <c r="J1187" s="928" t="e">
        <v>#N/A</v>
      </c>
      <c r="K1187" s="922" t="e">
        <v>#N/A</v>
      </c>
      <c r="L1187" s="928" t="e">
        <v>#N/A</v>
      </c>
      <c r="M1187" s="922" t="e">
        <v>#N/A</v>
      </c>
      <c r="N1187" s="946"/>
      <c r="O1187" s="928"/>
      <c r="P1187" s="944"/>
      <c r="Q1187" s="944"/>
      <c r="R1187" s="944"/>
    </row>
    <row r="1188" spans="1:18" s="8" customFormat="1" ht="11.1" customHeight="1">
      <c r="A1188" s="1048" t="e">
        <v>#N/A</v>
      </c>
      <c r="B1188" s="1005" t="e">
        <v>#N/A</v>
      </c>
      <c r="C1188" s="1005" t="e">
        <v>#N/A</v>
      </c>
      <c r="D1188" s="922" t="e">
        <v>#N/A</v>
      </c>
      <c r="E1188" s="928" t="e">
        <v>#N/A</v>
      </c>
      <c r="F1188" s="49" t="s">
        <v>3281</v>
      </c>
      <c r="G1188" s="58" t="s">
        <v>3136</v>
      </c>
      <c r="H1188" s="928" t="e">
        <v>#N/A</v>
      </c>
      <c r="I1188" s="928" t="e">
        <v>#N/A</v>
      </c>
      <c r="J1188" s="928" t="e">
        <v>#N/A</v>
      </c>
      <c r="K1188" s="922" t="e">
        <v>#N/A</v>
      </c>
      <c r="L1188" s="928" t="e">
        <v>#N/A</v>
      </c>
      <c r="M1188" s="922" t="e">
        <v>#N/A</v>
      </c>
      <c r="N1188" s="946"/>
      <c r="O1188" s="928"/>
      <c r="P1188" s="944"/>
      <c r="Q1188" s="944"/>
      <c r="R1188" s="944"/>
    </row>
    <row r="1189" spans="1:18" s="8" customFormat="1" ht="11.1" customHeight="1">
      <c r="A1189" s="1048" t="e">
        <v>#N/A</v>
      </c>
      <c r="B1189" s="1005" t="e">
        <v>#N/A</v>
      </c>
      <c r="C1189" s="1005" t="e">
        <v>#N/A</v>
      </c>
      <c r="D1189" s="922" t="e">
        <v>#N/A</v>
      </c>
      <c r="E1189" s="928" t="e">
        <v>#N/A</v>
      </c>
      <c r="F1189" s="49" t="s">
        <v>3283</v>
      </c>
      <c r="G1189" s="58" t="s">
        <v>3143</v>
      </c>
      <c r="H1189" s="928" t="e">
        <v>#N/A</v>
      </c>
      <c r="I1189" s="928" t="e">
        <v>#N/A</v>
      </c>
      <c r="J1189" s="928" t="e">
        <v>#N/A</v>
      </c>
      <c r="K1189" s="922" t="e">
        <v>#N/A</v>
      </c>
      <c r="L1189" s="928" t="e">
        <v>#N/A</v>
      </c>
      <c r="M1189" s="922" t="e">
        <v>#N/A</v>
      </c>
      <c r="N1189" s="946"/>
      <c r="O1189" s="928"/>
      <c r="P1189" s="944"/>
      <c r="Q1189" s="944"/>
      <c r="R1189" s="944"/>
    </row>
    <row r="1190" spans="1:18" s="8" customFormat="1" ht="11.1" customHeight="1">
      <c r="A1190" s="1048" t="e">
        <v>#N/A</v>
      </c>
      <c r="B1190" s="1005" t="e">
        <v>#N/A</v>
      </c>
      <c r="C1190" s="1005" t="e">
        <v>#N/A</v>
      </c>
      <c r="D1190" s="922" t="e">
        <v>#N/A</v>
      </c>
      <c r="E1190" s="928" t="e">
        <v>#N/A</v>
      </c>
      <c r="F1190" s="49" t="s">
        <v>3285</v>
      </c>
      <c r="G1190" s="58" t="s">
        <v>3949</v>
      </c>
      <c r="H1190" s="928" t="e">
        <v>#N/A</v>
      </c>
      <c r="I1190" s="928" t="e">
        <v>#N/A</v>
      </c>
      <c r="J1190" s="928" t="e">
        <v>#N/A</v>
      </c>
      <c r="K1190" s="922" t="e">
        <v>#N/A</v>
      </c>
      <c r="L1190" s="928" t="e">
        <v>#N/A</v>
      </c>
      <c r="M1190" s="922" t="e">
        <v>#N/A</v>
      </c>
      <c r="N1190" s="946"/>
      <c r="O1190" s="928"/>
      <c r="P1190" s="944"/>
      <c r="Q1190" s="944"/>
      <c r="R1190" s="944"/>
    </row>
    <row r="1191" spans="1:18" s="8" customFormat="1" ht="13.5" customHeight="1">
      <c r="A1191" s="1048" t="e">
        <v>#N/A</v>
      </c>
      <c r="B1191" s="1005" t="e">
        <v>#N/A</v>
      </c>
      <c r="C1191" s="1005" t="e">
        <v>#N/A</v>
      </c>
      <c r="D1191" s="922" t="e">
        <v>#N/A</v>
      </c>
      <c r="E1191" s="928" t="e">
        <v>#N/A</v>
      </c>
      <c r="F1191" s="49" t="s">
        <v>3950</v>
      </c>
      <c r="G1191" s="58" t="s">
        <v>3951</v>
      </c>
      <c r="H1191" s="928" t="e">
        <v>#N/A</v>
      </c>
      <c r="I1191" s="928" t="e">
        <v>#N/A</v>
      </c>
      <c r="J1191" s="928" t="e">
        <v>#N/A</v>
      </c>
      <c r="K1191" s="922" t="e">
        <v>#N/A</v>
      </c>
      <c r="L1191" s="928" t="e">
        <v>#N/A</v>
      </c>
      <c r="M1191" s="922" t="e">
        <v>#N/A</v>
      </c>
      <c r="N1191" s="946"/>
      <c r="O1191" s="928"/>
      <c r="P1191" s="944"/>
      <c r="Q1191" s="944"/>
      <c r="R1191" s="944"/>
    </row>
    <row r="1192" spans="1:18" s="8" customFormat="1" ht="11.1" customHeight="1">
      <c r="A1192" s="1048" t="e">
        <v>#N/A</v>
      </c>
      <c r="B1192" s="1005" t="e">
        <v>#N/A</v>
      </c>
      <c r="C1192" s="1005" t="e">
        <v>#N/A</v>
      </c>
      <c r="D1192" s="922" t="e">
        <v>#N/A</v>
      </c>
      <c r="E1192" s="928" t="e">
        <v>#N/A</v>
      </c>
      <c r="F1192" s="49" t="s">
        <v>3952</v>
      </c>
      <c r="G1192" s="58" t="s">
        <v>3953</v>
      </c>
      <c r="H1192" s="928" t="e">
        <v>#N/A</v>
      </c>
      <c r="I1192" s="928" t="e">
        <v>#N/A</v>
      </c>
      <c r="J1192" s="928" t="e">
        <v>#N/A</v>
      </c>
      <c r="K1192" s="922" t="e">
        <v>#N/A</v>
      </c>
      <c r="L1192" s="928" t="e">
        <v>#N/A</v>
      </c>
      <c r="M1192" s="922" t="e">
        <v>#N/A</v>
      </c>
      <c r="N1192" s="946"/>
      <c r="O1192" s="928"/>
      <c r="P1192" s="944"/>
      <c r="Q1192" s="944"/>
      <c r="R1192" s="944"/>
    </row>
    <row r="1193" spans="1:18" s="8" customFormat="1" ht="11.1" customHeight="1">
      <c r="A1193" s="1048" t="e">
        <v>#N/A</v>
      </c>
      <c r="B1193" s="1005" t="e">
        <v>#N/A</v>
      </c>
      <c r="C1193" s="1005" t="e">
        <v>#N/A</v>
      </c>
      <c r="D1193" s="922" t="e">
        <v>#N/A</v>
      </c>
      <c r="E1193" s="928" t="e">
        <v>#N/A</v>
      </c>
      <c r="F1193" s="49" t="s">
        <v>3954</v>
      </c>
      <c r="G1193" s="58" t="s">
        <v>3955</v>
      </c>
      <c r="H1193" s="928" t="e">
        <v>#N/A</v>
      </c>
      <c r="I1193" s="928" t="e">
        <v>#N/A</v>
      </c>
      <c r="J1193" s="928" t="e">
        <v>#N/A</v>
      </c>
      <c r="K1193" s="922" t="e">
        <v>#N/A</v>
      </c>
      <c r="L1193" s="928" t="e">
        <v>#N/A</v>
      </c>
      <c r="M1193" s="922" t="e">
        <v>#N/A</v>
      </c>
      <c r="N1193" s="946"/>
      <c r="O1193" s="928"/>
      <c r="P1193" s="944"/>
      <c r="Q1193" s="944"/>
      <c r="R1193" s="944"/>
    </row>
    <row r="1194" spans="1:18" s="8" customFormat="1" ht="11.1" customHeight="1">
      <c r="A1194" s="1048" t="e">
        <v>#N/A</v>
      </c>
      <c r="B1194" s="1005" t="e">
        <v>#N/A</v>
      </c>
      <c r="C1194" s="1005" t="e">
        <v>#N/A</v>
      </c>
      <c r="D1194" s="922" t="e">
        <v>#N/A</v>
      </c>
      <c r="E1194" s="928" t="e">
        <v>#N/A</v>
      </c>
      <c r="F1194" s="49" t="s">
        <v>3956</v>
      </c>
      <c r="G1194" s="58" t="s">
        <v>3957</v>
      </c>
      <c r="H1194" s="928" t="e">
        <v>#N/A</v>
      </c>
      <c r="I1194" s="928" t="e">
        <v>#N/A</v>
      </c>
      <c r="J1194" s="928" t="e">
        <v>#N/A</v>
      </c>
      <c r="K1194" s="922" t="e">
        <v>#N/A</v>
      </c>
      <c r="L1194" s="928" t="e">
        <v>#N/A</v>
      </c>
      <c r="M1194" s="922" t="e">
        <v>#N/A</v>
      </c>
      <c r="N1194" s="946"/>
      <c r="O1194" s="928"/>
      <c r="P1194" s="944"/>
      <c r="Q1194" s="944"/>
      <c r="R1194" s="944"/>
    </row>
    <row r="1195" spans="1:18" s="8" customFormat="1" ht="11.1" customHeight="1">
      <c r="A1195" s="1048" t="e">
        <v>#N/A</v>
      </c>
      <c r="B1195" s="1005" t="e">
        <v>#N/A</v>
      </c>
      <c r="C1195" s="1005" t="e">
        <v>#N/A</v>
      </c>
      <c r="D1195" s="922" t="e">
        <v>#N/A</v>
      </c>
      <c r="E1195" s="928" t="e">
        <v>#N/A</v>
      </c>
      <c r="F1195" s="49" t="s">
        <v>3958</v>
      </c>
      <c r="G1195" s="58" t="s">
        <v>3959</v>
      </c>
      <c r="H1195" s="928" t="e">
        <v>#N/A</v>
      </c>
      <c r="I1195" s="928" t="e">
        <v>#N/A</v>
      </c>
      <c r="J1195" s="928" t="e">
        <v>#N/A</v>
      </c>
      <c r="K1195" s="922" t="e">
        <v>#N/A</v>
      </c>
      <c r="L1195" s="928" t="e">
        <v>#N/A</v>
      </c>
      <c r="M1195" s="922" t="e">
        <v>#N/A</v>
      </c>
      <c r="N1195" s="946"/>
      <c r="O1195" s="928"/>
      <c r="P1195" s="944"/>
      <c r="Q1195" s="944"/>
      <c r="R1195" s="944"/>
    </row>
    <row r="1196" spans="1:18" s="8" customFormat="1" ht="11.1" customHeight="1">
      <c r="A1196" s="1048" t="e">
        <v>#N/A</v>
      </c>
      <c r="B1196" s="1005" t="e">
        <v>#N/A</v>
      </c>
      <c r="C1196" s="1005" t="e">
        <v>#N/A</v>
      </c>
      <c r="D1196" s="922" t="e">
        <v>#N/A</v>
      </c>
      <c r="E1196" s="928" t="e">
        <v>#N/A</v>
      </c>
      <c r="F1196" s="49" t="s">
        <v>3960</v>
      </c>
      <c r="G1196" s="58" t="s">
        <v>3961</v>
      </c>
      <c r="H1196" s="928" t="e">
        <v>#N/A</v>
      </c>
      <c r="I1196" s="928" t="e">
        <v>#N/A</v>
      </c>
      <c r="J1196" s="928" t="e">
        <v>#N/A</v>
      </c>
      <c r="K1196" s="922" t="e">
        <v>#N/A</v>
      </c>
      <c r="L1196" s="928" t="e">
        <v>#N/A</v>
      </c>
      <c r="M1196" s="922" t="e">
        <v>#N/A</v>
      </c>
      <c r="N1196" s="946"/>
      <c r="O1196" s="928"/>
      <c r="P1196" s="944"/>
      <c r="Q1196" s="944"/>
      <c r="R1196" s="944"/>
    </row>
    <row r="1197" spans="1:18" s="8" customFormat="1" ht="11.1" customHeight="1">
      <c r="A1197" s="1048" t="e">
        <v>#N/A</v>
      </c>
      <c r="B1197" s="1005" t="e">
        <v>#N/A</v>
      </c>
      <c r="C1197" s="1005" t="e">
        <v>#N/A</v>
      </c>
      <c r="D1197" s="922" t="e">
        <v>#N/A</v>
      </c>
      <c r="E1197" s="928" t="e">
        <v>#N/A</v>
      </c>
      <c r="F1197" s="49" t="s">
        <v>3962</v>
      </c>
      <c r="G1197" s="58" t="s">
        <v>3963</v>
      </c>
      <c r="H1197" s="928" t="e">
        <v>#N/A</v>
      </c>
      <c r="I1197" s="928" t="e">
        <v>#N/A</v>
      </c>
      <c r="J1197" s="928" t="e">
        <v>#N/A</v>
      </c>
      <c r="K1197" s="922" t="e">
        <v>#N/A</v>
      </c>
      <c r="L1197" s="928" t="e">
        <v>#N/A</v>
      </c>
      <c r="M1197" s="922" t="e">
        <v>#N/A</v>
      </c>
      <c r="N1197" s="946"/>
      <c r="O1197" s="928"/>
      <c r="P1197" s="944"/>
      <c r="Q1197" s="944"/>
      <c r="R1197" s="944"/>
    </row>
    <row r="1198" spans="1:18" s="8" customFormat="1" ht="12.75" customHeight="1">
      <c r="A1198" s="1048" t="e">
        <v>#N/A</v>
      </c>
      <c r="B1198" s="1005" t="e">
        <v>#N/A</v>
      </c>
      <c r="C1198" s="1005" t="e">
        <v>#N/A</v>
      </c>
      <c r="D1198" s="922" t="e">
        <v>#N/A</v>
      </c>
      <c r="E1198" s="928" t="e">
        <v>#N/A</v>
      </c>
      <c r="F1198" s="49" t="s">
        <v>3964</v>
      </c>
      <c r="G1198" s="58" t="s">
        <v>3965</v>
      </c>
      <c r="H1198" s="928" t="e">
        <v>#N/A</v>
      </c>
      <c r="I1198" s="928" t="e">
        <v>#N/A</v>
      </c>
      <c r="J1198" s="928" t="e">
        <v>#N/A</v>
      </c>
      <c r="K1198" s="922" t="e">
        <v>#N/A</v>
      </c>
      <c r="L1198" s="928" t="e">
        <v>#N/A</v>
      </c>
      <c r="M1198" s="922" t="e">
        <v>#N/A</v>
      </c>
      <c r="N1198" s="946"/>
      <c r="O1198" s="928"/>
      <c r="P1198" s="944"/>
      <c r="Q1198" s="944"/>
      <c r="R1198" s="944"/>
    </row>
    <row r="1199" spans="1:18" s="8" customFormat="1" ht="11.1" customHeight="1">
      <c r="A1199" s="1048" t="e">
        <v>#N/A</v>
      </c>
      <c r="B1199" s="1005" t="e">
        <v>#N/A</v>
      </c>
      <c r="C1199" s="1005" t="e">
        <v>#N/A</v>
      </c>
      <c r="D1199" s="922" t="e">
        <v>#N/A</v>
      </c>
      <c r="E1199" s="928" t="e">
        <v>#N/A</v>
      </c>
      <c r="F1199" s="49" t="s">
        <v>3966</v>
      </c>
      <c r="G1199" s="58" t="s">
        <v>2546</v>
      </c>
      <c r="H1199" s="928" t="e">
        <v>#N/A</v>
      </c>
      <c r="I1199" s="928" t="e">
        <v>#N/A</v>
      </c>
      <c r="J1199" s="928" t="e">
        <v>#N/A</v>
      </c>
      <c r="K1199" s="922" t="e">
        <v>#N/A</v>
      </c>
      <c r="L1199" s="928" t="e">
        <v>#N/A</v>
      </c>
      <c r="M1199" s="922" t="e">
        <v>#N/A</v>
      </c>
      <c r="N1199" s="946"/>
      <c r="O1199" s="928"/>
      <c r="P1199" s="944"/>
      <c r="Q1199" s="944"/>
      <c r="R1199" s="944"/>
    </row>
    <row r="1200" spans="1:18" s="8" customFormat="1" ht="11.1" customHeight="1">
      <c r="A1200" s="1048" t="e">
        <v>#N/A</v>
      </c>
      <c r="B1200" s="1005" t="e">
        <v>#N/A</v>
      </c>
      <c r="C1200" s="1005" t="e">
        <v>#N/A</v>
      </c>
      <c r="D1200" s="922" t="e">
        <v>#N/A</v>
      </c>
      <c r="E1200" s="928" t="e">
        <v>#N/A</v>
      </c>
      <c r="F1200" s="49" t="s">
        <v>3967</v>
      </c>
      <c r="G1200" s="58" t="s">
        <v>3968</v>
      </c>
      <c r="H1200" s="928" t="e">
        <v>#N/A</v>
      </c>
      <c r="I1200" s="928" t="e">
        <v>#N/A</v>
      </c>
      <c r="J1200" s="928" t="e">
        <v>#N/A</v>
      </c>
      <c r="K1200" s="922" t="e">
        <v>#N/A</v>
      </c>
      <c r="L1200" s="928" t="e">
        <v>#N/A</v>
      </c>
      <c r="M1200" s="922" t="e">
        <v>#N/A</v>
      </c>
      <c r="N1200" s="946"/>
      <c r="O1200" s="928"/>
      <c r="P1200" s="944"/>
      <c r="Q1200" s="944"/>
      <c r="R1200" s="944"/>
    </row>
    <row r="1201" spans="1:18" s="8" customFormat="1" ht="11.1" customHeight="1">
      <c r="A1201" s="1048" t="e">
        <v>#N/A</v>
      </c>
      <c r="B1201" s="1005" t="e">
        <v>#N/A</v>
      </c>
      <c r="C1201" s="1005" t="e">
        <v>#N/A</v>
      </c>
      <c r="D1201" s="922" t="e">
        <v>#N/A</v>
      </c>
      <c r="E1201" s="928" t="e">
        <v>#N/A</v>
      </c>
      <c r="F1201" s="49" t="s">
        <v>3969</v>
      </c>
      <c r="G1201" s="58" t="s">
        <v>3970</v>
      </c>
      <c r="H1201" s="928" t="e">
        <v>#N/A</v>
      </c>
      <c r="I1201" s="928" t="e">
        <v>#N/A</v>
      </c>
      <c r="J1201" s="928" t="e">
        <v>#N/A</v>
      </c>
      <c r="K1201" s="922" t="e">
        <v>#N/A</v>
      </c>
      <c r="L1201" s="928" t="e">
        <v>#N/A</v>
      </c>
      <c r="M1201" s="922" t="e">
        <v>#N/A</v>
      </c>
      <c r="N1201" s="946"/>
      <c r="O1201" s="928"/>
      <c r="P1201" s="944"/>
      <c r="Q1201" s="944"/>
      <c r="R1201" s="944"/>
    </row>
    <row r="1202" spans="1:18" s="8" customFormat="1" ht="11.1" customHeight="1">
      <c r="A1202" s="1048" t="e">
        <v>#N/A</v>
      </c>
      <c r="B1202" s="1005" t="e">
        <v>#N/A</v>
      </c>
      <c r="C1202" s="1005" t="e">
        <v>#N/A</v>
      </c>
      <c r="D1202" s="922" t="e">
        <v>#N/A</v>
      </c>
      <c r="E1202" s="928" t="e">
        <v>#N/A</v>
      </c>
      <c r="F1202" s="49" t="s">
        <v>3971</v>
      </c>
      <c r="G1202" s="58" t="s">
        <v>3972</v>
      </c>
      <c r="H1202" s="928" t="e">
        <v>#N/A</v>
      </c>
      <c r="I1202" s="928" t="e">
        <v>#N/A</v>
      </c>
      <c r="J1202" s="928" t="e">
        <v>#N/A</v>
      </c>
      <c r="K1202" s="922" t="e">
        <v>#N/A</v>
      </c>
      <c r="L1202" s="928" t="e">
        <v>#N/A</v>
      </c>
      <c r="M1202" s="922" t="e">
        <v>#N/A</v>
      </c>
      <c r="N1202" s="946"/>
      <c r="O1202" s="928"/>
      <c r="P1202" s="944"/>
      <c r="Q1202" s="944"/>
      <c r="R1202" s="944"/>
    </row>
    <row r="1203" spans="1:18" s="8" customFormat="1" ht="11.1" customHeight="1">
      <c r="A1203" s="1048" t="e">
        <v>#N/A</v>
      </c>
      <c r="B1203" s="1005" t="e">
        <v>#N/A</v>
      </c>
      <c r="C1203" s="1005" t="e">
        <v>#N/A</v>
      </c>
      <c r="D1203" s="922" t="e">
        <v>#N/A</v>
      </c>
      <c r="E1203" s="928" t="e">
        <v>#N/A</v>
      </c>
      <c r="F1203" s="49" t="s">
        <v>3973</v>
      </c>
      <c r="G1203" s="58" t="s">
        <v>3974</v>
      </c>
      <c r="H1203" s="928" t="e">
        <v>#N/A</v>
      </c>
      <c r="I1203" s="928" t="e">
        <v>#N/A</v>
      </c>
      <c r="J1203" s="928" t="e">
        <v>#N/A</v>
      </c>
      <c r="K1203" s="922" t="e">
        <v>#N/A</v>
      </c>
      <c r="L1203" s="928" t="e">
        <v>#N/A</v>
      </c>
      <c r="M1203" s="922" t="e">
        <v>#N/A</v>
      </c>
      <c r="N1203" s="946"/>
      <c r="O1203" s="928"/>
      <c r="P1203" s="944"/>
      <c r="Q1203" s="944"/>
      <c r="R1203" s="944"/>
    </row>
    <row r="1204" spans="1:18" s="8" customFormat="1" ht="12" customHeight="1">
      <c r="A1204" s="1048" t="e">
        <v>#N/A</v>
      </c>
      <c r="B1204" s="1005" t="e">
        <v>#N/A</v>
      </c>
      <c r="C1204" s="1005" t="e">
        <v>#N/A</v>
      </c>
      <c r="D1204" s="922" t="e">
        <v>#N/A</v>
      </c>
      <c r="E1204" s="928" t="e">
        <v>#N/A</v>
      </c>
      <c r="F1204" s="49" t="s">
        <v>3975</v>
      </c>
      <c r="G1204" s="58" t="s">
        <v>3976</v>
      </c>
      <c r="H1204" s="928" t="e">
        <v>#N/A</v>
      </c>
      <c r="I1204" s="928" t="e">
        <v>#N/A</v>
      </c>
      <c r="J1204" s="928" t="e">
        <v>#N/A</v>
      </c>
      <c r="K1204" s="922" t="e">
        <v>#N/A</v>
      </c>
      <c r="L1204" s="928" t="e">
        <v>#N/A</v>
      </c>
      <c r="M1204" s="922" t="e">
        <v>#N/A</v>
      </c>
      <c r="N1204" s="946"/>
      <c r="O1204" s="928"/>
      <c r="P1204" s="944"/>
      <c r="Q1204" s="944"/>
      <c r="R1204" s="944"/>
    </row>
    <row r="1205" spans="1:18" s="8" customFormat="1" ht="11.1" customHeight="1">
      <c r="A1205" s="1048" t="e">
        <v>#N/A</v>
      </c>
      <c r="B1205" s="1005" t="e">
        <v>#N/A</v>
      </c>
      <c r="C1205" s="1005" t="e">
        <v>#N/A</v>
      </c>
      <c r="D1205" s="922" t="e">
        <v>#N/A</v>
      </c>
      <c r="E1205" s="928" t="e">
        <v>#N/A</v>
      </c>
      <c r="F1205" s="49" t="s">
        <v>3977</v>
      </c>
      <c r="G1205" s="58" t="s">
        <v>3978</v>
      </c>
      <c r="H1205" s="928" t="e">
        <v>#N/A</v>
      </c>
      <c r="I1205" s="928" t="e">
        <v>#N/A</v>
      </c>
      <c r="J1205" s="928" t="e">
        <v>#N/A</v>
      </c>
      <c r="K1205" s="922" t="e">
        <v>#N/A</v>
      </c>
      <c r="L1205" s="928" t="e">
        <v>#N/A</v>
      </c>
      <c r="M1205" s="922" t="e">
        <v>#N/A</v>
      </c>
      <c r="N1205" s="946"/>
      <c r="O1205" s="928"/>
      <c r="P1205" s="944"/>
      <c r="Q1205" s="944"/>
      <c r="R1205" s="944"/>
    </row>
    <row r="1206" spans="1:18" s="8" customFormat="1" ht="11.1" customHeight="1">
      <c r="A1206" s="1048" t="e">
        <v>#N/A</v>
      </c>
      <c r="B1206" s="1005" t="e">
        <v>#N/A</v>
      </c>
      <c r="C1206" s="1005" t="e">
        <v>#N/A</v>
      </c>
      <c r="D1206" s="922" t="e">
        <v>#N/A</v>
      </c>
      <c r="E1206" s="928" t="e">
        <v>#N/A</v>
      </c>
      <c r="F1206" s="49" t="s">
        <v>3979</v>
      </c>
      <c r="G1206" s="58" t="s">
        <v>3980</v>
      </c>
      <c r="H1206" s="928" t="e">
        <v>#N/A</v>
      </c>
      <c r="I1206" s="928" t="e">
        <v>#N/A</v>
      </c>
      <c r="J1206" s="928" t="e">
        <v>#N/A</v>
      </c>
      <c r="K1206" s="922" t="e">
        <v>#N/A</v>
      </c>
      <c r="L1206" s="928" t="e">
        <v>#N/A</v>
      </c>
      <c r="M1206" s="922" t="e">
        <v>#N/A</v>
      </c>
      <c r="N1206" s="946"/>
      <c r="O1206" s="928"/>
      <c r="P1206" s="944"/>
      <c r="Q1206" s="944"/>
      <c r="R1206" s="944"/>
    </row>
    <row r="1207" spans="1:18" s="8" customFormat="1" ht="11.1" customHeight="1">
      <c r="A1207" s="1048" t="e">
        <v>#N/A</v>
      </c>
      <c r="B1207" s="1005" t="e">
        <v>#N/A</v>
      </c>
      <c r="C1207" s="1005" t="e">
        <v>#N/A</v>
      </c>
      <c r="D1207" s="922" t="e">
        <v>#N/A</v>
      </c>
      <c r="E1207" s="928" t="e">
        <v>#N/A</v>
      </c>
      <c r="F1207" s="49" t="s">
        <v>3981</v>
      </c>
      <c r="G1207" s="58" t="s">
        <v>3982</v>
      </c>
      <c r="H1207" s="928" t="e">
        <v>#N/A</v>
      </c>
      <c r="I1207" s="928" t="e">
        <v>#N/A</v>
      </c>
      <c r="J1207" s="928" t="e">
        <v>#N/A</v>
      </c>
      <c r="K1207" s="922" t="e">
        <v>#N/A</v>
      </c>
      <c r="L1207" s="928" t="e">
        <v>#N/A</v>
      </c>
      <c r="M1207" s="922" t="e">
        <v>#N/A</v>
      </c>
      <c r="N1207" s="946"/>
      <c r="O1207" s="928"/>
      <c r="P1207" s="944"/>
      <c r="Q1207" s="944"/>
      <c r="R1207" s="944"/>
    </row>
    <row r="1208" spans="1:18" s="8" customFormat="1" ht="11.1" customHeight="1">
      <c r="A1208" s="1048" t="e">
        <v>#N/A</v>
      </c>
      <c r="B1208" s="1005" t="e">
        <v>#N/A</v>
      </c>
      <c r="C1208" s="1005" t="e">
        <v>#N/A</v>
      </c>
      <c r="D1208" s="922" t="e">
        <v>#N/A</v>
      </c>
      <c r="E1208" s="928" t="e">
        <v>#N/A</v>
      </c>
      <c r="F1208" s="49" t="s">
        <v>3983</v>
      </c>
      <c r="G1208" s="58" t="s">
        <v>3984</v>
      </c>
      <c r="H1208" s="928" t="e">
        <v>#N/A</v>
      </c>
      <c r="I1208" s="928" t="e">
        <v>#N/A</v>
      </c>
      <c r="J1208" s="928" t="e">
        <v>#N/A</v>
      </c>
      <c r="K1208" s="922" t="e">
        <v>#N/A</v>
      </c>
      <c r="L1208" s="928" t="e">
        <v>#N/A</v>
      </c>
      <c r="M1208" s="922" t="e">
        <v>#N/A</v>
      </c>
      <c r="N1208" s="946"/>
      <c r="O1208" s="928"/>
      <c r="P1208" s="944"/>
      <c r="Q1208" s="944"/>
      <c r="R1208" s="944"/>
    </row>
    <row r="1209" spans="1:18" s="8" customFormat="1" ht="11.1" customHeight="1">
      <c r="A1209" s="1048" t="e">
        <v>#N/A</v>
      </c>
      <c r="B1209" s="1005" t="e">
        <v>#N/A</v>
      </c>
      <c r="C1209" s="1005" t="e">
        <v>#N/A</v>
      </c>
      <c r="D1209" s="922" t="e">
        <v>#N/A</v>
      </c>
      <c r="E1209" s="928" t="e">
        <v>#N/A</v>
      </c>
      <c r="F1209" s="49" t="s">
        <v>3985</v>
      </c>
      <c r="G1209" s="58" t="s">
        <v>3986</v>
      </c>
      <c r="H1209" s="928" t="e">
        <v>#N/A</v>
      </c>
      <c r="I1209" s="928" t="e">
        <v>#N/A</v>
      </c>
      <c r="J1209" s="928" t="e">
        <v>#N/A</v>
      </c>
      <c r="K1209" s="922" t="e">
        <v>#N/A</v>
      </c>
      <c r="L1209" s="928" t="e">
        <v>#N/A</v>
      </c>
      <c r="M1209" s="922" t="e">
        <v>#N/A</v>
      </c>
      <c r="N1209" s="946"/>
      <c r="O1209" s="928"/>
      <c r="P1209" s="944"/>
      <c r="Q1209" s="944"/>
      <c r="R1209" s="944"/>
    </row>
    <row r="1210" spans="1:18" s="8" customFormat="1" ht="11.1" customHeight="1">
      <c r="A1210" s="1048" t="e">
        <v>#N/A</v>
      </c>
      <c r="B1210" s="1005" t="e">
        <v>#N/A</v>
      </c>
      <c r="C1210" s="1005" t="e">
        <v>#N/A</v>
      </c>
      <c r="D1210" s="922" t="e">
        <v>#N/A</v>
      </c>
      <c r="E1210" s="928" t="e">
        <v>#N/A</v>
      </c>
      <c r="F1210" s="49" t="s">
        <v>3987</v>
      </c>
      <c r="G1210" s="58" t="s">
        <v>3988</v>
      </c>
      <c r="H1210" s="928" t="e">
        <v>#N/A</v>
      </c>
      <c r="I1210" s="928" t="e">
        <v>#N/A</v>
      </c>
      <c r="J1210" s="928" t="e">
        <v>#N/A</v>
      </c>
      <c r="K1210" s="922" t="e">
        <v>#N/A</v>
      </c>
      <c r="L1210" s="928" t="e">
        <v>#N/A</v>
      </c>
      <c r="M1210" s="922" t="e">
        <v>#N/A</v>
      </c>
      <c r="N1210" s="946"/>
      <c r="O1210" s="928"/>
      <c r="P1210" s="944"/>
      <c r="Q1210" s="944"/>
      <c r="R1210" s="944"/>
    </row>
    <row r="1211" spans="1:18" s="8" customFormat="1" ht="11.1" customHeight="1">
      <c r="A1211" s="1048" t="e">
        <v>#N/A</v>
      </c>
      <c r="B1211" s="1005" t="e">
        <v>#N/A</v>
      </c>
      <c r="C1211" s="1005" t="e">
        <v>#N/A</v>
      </c>
      <c r="D1211" s="922" t="e">
        <v>#N/A</v>
      </c>
      <c r="E1211" s="928" t="e">
        <v>#N/A</v>
      </c>
      <c r="F1211" s="49" t="s">
        <v>3989</v>
      </c>
      <c r="G1211" s="58" t="s">
        <v>3990</v>
      </c>
      <c r="H1211" s="928" t="e">
        <v>#N/A</v>
      </c>
      <c r="I1211" s="928" t="e">
        <v>#N/A</v>
      </c>
      <c r="J1211" s="928" t="e">
        <v>#N/A</v>
      </c>
      <c r="K1211" s="922" t="e">
        <v>#N/A</v>
      </c>
      <c r="L1211" s="928" t="e">
        <v>#N/A</v>
      </c>
      <c r="M1211" s="922" t="e">
        <v>#N/A</v>
      </c>
      <c r="N1211" s="946"/>
      <c r="O1211" s="928"/>
      <c r="P1211" s="944"/>
      <c r="Q1211" s="944"/>
      <c r="R1211" s="944"/>
    </row>
    <row r="1212" spans="1:18" s="8" customFormat="1" ht="11.1" customHeight="1">
      <c r="A1212" s="1048" t="e">
        <v>#N/A</v>
      </c>
      <c r="B1212" s="1005" t="e">
        <v>#N/A</v>
      </c>
      <c r="C1212" s="1005" t="e">
        <v>#N/A</v>
      </c>
      <c r="D1212" s="922" t="e">
        <v>#N/A</v>
      </c>
      <c r="E1212" s="928" t="e">
        <v>#N/A</v>
      </c>
      <c r="F1212" s="49" t="s">
        <v>3991</v>
      </c>
      <c r="G1212" s="58" t="s">
        <v>3992</v>
      </c>
      <c r="H1212" s="928" t="e">
        <v>#N/A</v>
      </c>
      <c r="I1212" s="928" t="e">
        <v>#N/A</v>
      </c>
      <c r="J1212" s="928" t="e">
        <v>#N/A</v>
      </c>
      <c r="K1212" s="922" t="e">
        <v>#N/A</v>
      </c>
      <c r="L1212" s="928" t="e">
        <v>#N/A</v>
      </c>
      <c r="M1212" s="922" t="e">
        <v>#N/A</v>
      </c>
      <c r="N1212" s="946"/>
      <c r="O1212" s="928"/>
      <c r="P1212" s="944"/>
      <c r="Q1212" s="944"/>
      <c r="R1212" s="944"/>
    </row>
    <row r="1213" spans="1:18" s="8" customFormat="1" ht="11.1" customHeight="1">
      <c r="A1213" s="1048" t="e">
        <v>#N/A</v>
      </c>
      <c r="B1213" s="1005" t="e">
        <v>#N/A</v>
      </c>
      <c r="C1213" s="1005" t="e">
        <v>#N/A</v>
      </c>
      <c r="D1213" s="922" t="e">
        <v>#N/A</v>
      </c>
      <c r="E1213" s="928" t="e">
        <v>#N/A</v>
      </c>
      <c r="F1213" s="49" t="s">
        <v>3993</v>
      </c>
      <c r="G1213" s="58" t="s">
        <v>3994</v>
      </c>
      <c r="H1213" s="928" t="e">
        <v>#N/A</v>
      </c>
      <c r="I1213" s="928" t="e">
        <v>#N/A</v>
      </c>
      <c r="J1213" s="928" t="e">
        <v>#N/A</v>
      </c>
      <c r="K1213" s="922" t="e">
        <v>#N/A</v>
      </c>
      <c r="L1213" s="928" t="e">
        <v>#N/A</v>
      </c>
      <c r="M1213" s="922" t="e">
        <v>#N/A</v>
      </c>
      <c r="N1213" s="946"/>
      <c r="O1213" s="928"/>
      <c r="P1213" s="944"/>
      <c r="Q1213" s="944"/>
      <c r="R1213" s="944"/>
    </row>
    <row r="1214" spans="1:18" s="8" customFormat="1" ht="11.1" customHeight="1">
      <c r="A1214" s="1048" t="e">
        <v>#N/A</v>
      </c>
      <c r="B1214" s="1005" t="e">
        <v>#N/A</v>
      </c>
      <c r="C1214" s="1005" t="e">
        <v>#N/A</v>
      </c>
      <c r="D1214" s="922" t="e">
        <v>#N/A</v>
      </c>
      <c r="E1214" s="928" t="e">
        <v>#N/A</v>
      </c>
      <c r="F1214" s="49" t="s">
        <v>3995</v>
      </c>
      <c r="G1214" s="58" t="s">
        <v>3996</v>
      </c>
      <c r="H1214" s="928" t="e">
        <v>#N/A</v>
      </c>
      <c r="I1214" s="928" t="e">
        <v>#N/A</v>
      </c>
      <c r="J1214" s="928" t="e">
        <v>#N/A</v>
      </c>
      <c r="K1214" s="922" t="e">
        <v>#N/A</v>
      </c>
      <c r="L1214" s="928" t="e">
        <v>#N/A</v>
      </c>
      <c r="M1214" s="922" t="e">
        <v>#N/A</v>
      </c>
      <c r="N1214" s="946"/>
      <c r="O1214" s="928"/>
      <c r="P1214" s="944"/>
      <c r="Q1214" s="944"/>
      <c r="R1214" s="944"/>
    </row>
    <row r="1215" spans="1:18" s="8" customFormat="1" ht="11.1" customHeight="1">
      <c r="A1215" s="1048" t="e">
        <v>#N/A</v>
      </c>
      <c r="B1215" s="1005" t="e">
        <v>#N/A</v>
      </c>
      <c r="C1215" s="1005" t="e">
        <v>#N/A</v>
      </c>
      <c r="D1215" s="922" t="e">
        <v>#N/A</v>
      </c>
      <c r="E1215" s="928" t="e">
        <v>#N/A</v>
      </c>
      <c r="F1215" s="49" t="s">
        <v>3207</v>
      </c>
      <c r="G1215" s="58" t="s">
        <v>2890</v>
      </c>
      <c r="H1215" s="928" t="e">
        <v>#N/A</v>
      </c>
      <c r="I1215" s="928" t="e">
        <v>#N/A</v>
      </c>
      <c r="J1215" s="928" t="e">
        <v>#N/A</v>
      </c>
      <c r="K1215" s="922" t="e">
        <v>#N/A</v>
      </c>
      <c r="L1215" s="928" t="e">
        <v>#N/A</v>
      </c>
      <c r="M1215" s="922" t="e">
        <v>#N/A</v>
      </c>
      <c r="N1215" s="946"/>
      <c r="O1215" s="928"/>
      <c r="P1215" s="944"/>
      <c r="Q1215" s="944"/>
      <c r="R1215" s="944"/>
    </row>
    <row r="1216" spans="1:18" s="8" customFormat="1" ht="11.1" customHeight="1">
      <c r="A1216" s="1048" t="e">
        <v>#N/A</v>
      </c>
      <c r="B1216" s="1005" t="e">
        <v>#N/A</v>
      </c>
      <c r="C1216" s="1005" t="e">
        <v>#N/A</v>
      </c>
      <c r="D1216" s="922" t="e">
        <v>#N/A</v>
      </c>
      <c r="E1216" s="928" t="e">
        <v>#N/A</v>
      </c>
      <c r="F1216" s="49" t="s">
        <v>3209</v>
      </c>
      <c r="G1216" s="58" t="s">
        <v>3997</v>
      </c>
      <c r="H1216" s="928" t="e">
        <v>#N/A</v>
      </c>
      <c r="I1216" s="928" t="e">
        <v>#N/A</v>
      </c>
      <c r="J1216" s="928" t="e">
        <v>#N/A</v>
      </c>
      <c r="K1216" s="922" t="e">
        <v>#N/A</v>
      </c>
      <c r="L1216" s="928" t="e">
        <v>#N/A</v>
      </c>
      <c r="M1216" s="922" t="e">
        <v>#N/A</v>
      </c>
      <c r="N1216" s="946"/>
      <c r="O1216" s="928"/>
      <c r="P1216" s="944"/>
      <c r="Q1216" s="944"/>
      <c r="R1216" s="944"/>
    </row>
    <row r="1217" spans="1:18" s="8" customFormat="1" ht="11.1" customHeight="1">
      <c r="A1217" s="1048" t="e">
        <v>#N/A</v>
      </c>
      <c r="B1217" s="1005" t="e">
        <v>#N/A</v>
      </c>
      <c r="C1217" s="1005" t="e">
        <v>#N/A</v>
      </c>
      <c r="D1217" s="922" t="e">
        <v>#N/A</v>
      </c>
      <c r="E1217" s="928" t="e">
        <v>#N/A</v>
      </c>
      <c r="F1217" s="49" t="s">
        <v>3211</v>
      </c>
      <c r="G1217" s="58" t="s">
        <v>3998</v>
      </c>
      <c r="H1217" s="928" t="e">
        <v>#N/A</v>
      </c>
      <c r="I1217" s="928" t="e">
        <v>#N/A</v>
      </c>
      <c r="J1217" s="928" t="e">
        <v>#N/A</v>
      </c>
      <c r="K1217" s="922" t="e">
        <v>#N/A</v>
      </c>
      <c r="L1217" s="928" t="e">
        <v>#N/A</v>
      </c>
      <c r="M1217" s="922" t="e">
        <v>#N/A</v>
      </c>
      <c r="N1217" s="946"/>
      <c r="O1217" s="928"/>
      <c r="P1217" s="944"/>
      <c r="Q1217" s="944"/>
      <c r="R1217" s="944"/>
    </row>
    <row r="1218" spans="1:18" s="8" customFormat="1" ht="11.1" customHeight="1">
      <c r="A1218" s="1048" t="e">
        <v>#N/A</v>
      </c>
      <c r="B1218" s="1005" t="e">
        <v>#N/A</v>
      </c>
      <c r="C1218" s="1005" t="e">
        <v>#N/A</v>
      </c>
      <c r="D1218" s="922" t="e">
        <v>#N/A</v>
      </c>
      <c r="E1218" s="928" t="e">
        <v>#N/A</v>
      </c>
      <c r="F1218" s="49" t="s">
        <v>3213</v>
      </c>
      <c r="G1218" s="58" t="s">
        <v>2892</v>
      </c>
      <c r="H1218" s="928" t="e">
        <v>#N/A</v>
      </c>
      <c r="I1218" s="928" t="e">
        <v>#N/A</v>
      </c>
      <c r="J1218" s="928" t="e">
        <v>#N/A</v>
      </c>
      <c r="K1218" s="922" t="e">
        <v>#N/A</v>
      </c>
      <c r="L1218" s="928" t="e">
        <v>#N/A</v>
      </c>
      <c r="M1218" s="922" t="e">
        <v>#N/A</v>
      </c>
      <c r="N1218" s="946"/>
      <c r="O1218" s="928"/>
      <c r="P1218" s="944"/>
      <c r="Q1218" s="944"/>
      <c r="R1218" s="944"/>
    </row>
    <row r="1219" spans="1:18" s="8" customFormat="1" ht="11.1" customHeight="1">
      <c r="A1219" s="1048" t="e">
        <v>#N/A</v>
      </c>
      <c r="B1219" s="1005" t="e">
        <v>#N/A</v>
      </c>
      <c r="C1219" s="1005" t="e">
        <v>#N/A</v>
      </c>
      <c r="D1219" s="922" t="e">
        <v>#N/A</v>
      </c>
      <c r="E1219" s="928" t="e">
        <v>#N/A</v>
      </c>
      <c r="F1219" s="49" t="s">
        <v>3999</v>
      </c>
      <c r="G1219" s="58" t="s">
        <v>4000</v>
      </c>
      <c r="H1219" s="928" t="e">
        <v>#N/A</v>
      </c>
      <c r="I1219" s="928" t="e">
        <v>#N/A</v>
      </c>
      <c r="J1219" s="928" t="e">
        <v>#N/A</v>
      </c>
      <c r="K1219" s="922" t="e">
        <v>#N/A</v>
      </c>
      <c r="L1219" s="928" t="e">
        <v>#N/A</v>
      </c>
      <c r="M1219" s="922" t="e">
        <v>#N/A</v>
      </c>
      <c r="N1219" s="946"/>
      <c r="O1219" s="928"/>
      <c r="P1219" s="944"/>
      <c r="Q1219" s="944"/>
      <c r="R1219" s="944"/>
    </row>
    <row r="1220" spans="1:18" s="8" customFormat="1" ht="11.1" customHeight="1">
      <c r="A1220" s="1048"/>
      <c r="B1220" s="1005"/>
      <c r="C1220" s="1005"/>
      <c r="D1220" s="922"/>
      <c r="E1220" s="928"/>
      <c r="F1220" s="49" t="s">
        <v>4001</v>
      </c>
      <c r="G1220" s="58" t="s">
        <v>2896</v>
      </c>
      <c r="H1220" s="928"/>
      <c r="I1220" s="928"/>
      <c r="J1220" s="928"/>
      <c r="K1220" s="922"/>
      <c r="L1220" s="928"/>
      <c r="M1220" s="922"/>
      <c r="N1220" s="946"/>
      <c r="O1220" s="928"/>
      <c r="P1220" s="944"/>
      <c r="Q1220" s="944"/>
      <c r="R1220" s="944"/>
    </row>
    <row r="1221" spans="1:18" s="8" customFormat="1" ht="11.1" customHeight="1">
      <c r="A1221" s="1048"/>
      <c r="B1221" s="1005"/>
      <c r="C1221" s="1005"/>
      <c r="D1221" s="922"/>
      <c r="E1221" s="928"/>
      <c r="F1221" s="49" t="s">
        <v>4002</v>
      </c>
      <c r="G1221" s="58" t="s">
        <v>2898</v>
      </c>
      <c r="H1221" s="928"/>
      <c r="I1221" s="928"/>
      <c r="J1221" s="928"/>
      <c r="K1221" s="922"/>
      <c r="L1221" s="928"/>
      <c r="M1221" s="922"/>
      <c r="N1221" s="946"/>
      <c r="O1221" s="928"/>
      <c r="P1221" s="944"/>
      <c r="Q1221" s="944"/>
      <c r="R1221" s="944"/>
    </row>
    <row r="1222" spans="1:18" s="8" customFormat="1" ht="11.1" customHeight="1">
      <c r="A1222" s="1048" t="e">
        <v>#N/A</v>
      </c>
      <c r="B1222" s="1005" t="e">
        <v>#N/A</v>
      </c>
      <c r="C1222" s="1005" t="e">
        <v>#N/A</v>
      </c>
      <c r="D1222" s="922" t="e">
        <v>#N/A</v>
      </c>
      <c r="E1222" s="928" t="e">
        <v>#N/A</v>
      </c>
      <c r="F1222" s="49" t="s">
        <v>3215</v>
      </c>
      <c r="G1222" s="58" t="s">
        <v>4003</v>
      </c>
      <c r="H1222" s="928" t="e">
        <v>#N/A</v>
      </c>
      <c r="I1222" s="928" t="e">
        <v>#N/A</v>
      </c>
      <c r="J1222" s="928" t="e">
        <v>#N/A</v>
      </c>
      <c r="K1222" s="922" t="e">
        <v>#N/A</v>
      </c>
      <c r="L1222" s="928" t="e">
        <v>#N/A</v>
      </c>
      <c r="M1222" s="922" t="e">
        <v>#N/A</v>
      </c>
      <c r="N1222" s="946"/>
      <c r="O1222" s="928"/>
      <c r="P1222" s="944"/>
      <c r="Q1222" s="944"/>
      <c r="R1222" s="944"/>
    </row>
    <row r="1223" spans="1:18" s="8" customFormat="1" ht="11.1" customHeight="1">
      <c r="A1223" s="1048" t="e">
        <v>#N/A</v>
      </c>
      <c r="B1223" s="1005" t="e">
        <v>#N/A</v>
      </c>
      <c r="C1223" s="1005" t="e">
        <v>#N/A</v>
      </c>
      <c r="D1223" s="922" t="e">
        <v>#N/A</v>
      </c>
      <c r="E1223" s="928" t="e">
        <v>#N/A</v>
      </c>
      <c r="F1223" s="49" t="s">
        <v>3217</v>
      </c>
      <c r="G1223" s="58" t="s">
        <v>4004</v>
      </c>
      <c r="H1223" s="928" t="e">
        <v>#N/A</v>
      </c>
      <c r="I1223" s="928" t="e">
        <v>#N/A</v>
      </c>
      <c r="J1223" s="928" t="e">
        <v>#N/A</v>
      </c>
      <c r="K1223" s="922" t="e">
        <v>#N/A</v>
      </c>
      <c r="L1223" s="928" t="e">
        <v>#N/A</v>
      </c>
      <c r="M1223" s="922" t="e">
        <v>#N/A</v>
      </c>
      <c r="N1223" s="946"/>
      <c r="O1223" s="928"/>
      <c r="P1223" s="944"/>
      <c r="Q1223" s="944"/>
      <c r="R1223" s="944"/>
    </row>
    <row r="1224" spans="1:18" s="8" customFormat="1" ht="11.1" customHeight="1">
      <c r="A1224" s="1048" t="e">
        <v>#N/A</v>
      </c>
      <c r="B1224" s="1005" t="e">
        <v>#N/A</v>
      </c>
      <c r="C1224" s="1005" t="e">
        <v>#N/A</v>
      </c>
      <c r="D1224" s="922" t="e">
        <v>#N/A</v>
      </c>
      <c r="E1224" s="928" t="e">
        <v>#N/A</v>
      </c>
      <c r="F1224" s="49" t="s">
        <v>3219</v>
      </c>
      <c r="G1224" s="58" t="s">
        <v>4005</v>
      </c>
      <c r="H1224" s="928" t="e">
        <v>#N/A</v>
      </c>
      <c r="I1224" s="928" t="e">
        <v>#N/A</v>
      </c>
      <c r="J1224" s="928" t="e">
        <v>#N/A</v>
      </c>
      <c r="K1224" s="922" t="e">
        <v>#N/A</v>
      </c>
      <c r="L1224" s="928" t="e">
        <v>#N/A</v>
      </c>
      <c r="M1224" s="922" t="e">
        <v>#N/A</v>
      </c>
      <c r="N1224" s="946"/>
      <c r="O1224" s="928"/>
      <c r="P1224" s="944"/>
      <c r="Q1224" s="944"/>
      <c r="R1224" s="944"/>
    </row>
    <row r="1225" spans="1:18" s="8" customFormat="1" ht="11.1" customHeight="1">
      <c r="A1225" s="1048" t="e">
        <v>#N/A</v>
      </c>
      <c r="B1225" s="1005" t="e">
        <v>#N/A</v>
      </c>
      <c r="C1225" s="1005" t="e">
        <v>#N/A</v>
      </c>
      <c r="D1225" s="922" t="e">
        <v>#N/A</v>
      </c>
      <c r="E1225" s="928" t="e">
        <v>#N/A</v>
      </c>
      <c r="F1225" s="49" t="s">
        <v>3221</v>
      </c>
      <c r="G1225" s="58" t="s">
        <v>4006</v>
      </c>
      <c r="H1225" s="928" t="e">
        <v>#N/A</v>
      </c>
      <c r="I1225" s="928" t="e">
        <v>#N/A</v>
      </c>
      <c r="J1225" s="928" t="e">
        <v>#N/A</v>
      </c>
      <c r="K1225" s="922" t="e">
        <v>#N/A</v>
      </c>
      <c r="L1225" s="928" t="e">
        <v>#N/A</v>
      </c>
      <c r="M1225" s="922" t="e">
        <v>#N/A</v>
      </c>
      <c r="N1225" s="946"/>
      <c r="O1225" s="928"/>
      <c r="P1225" s="944"/>
      <c r="Q1225" s="944"/>
      <c r="R1225" s="944"/>
    </row>
    <row r="1226" spans="1:18" s="8" customFormat="1" ht="11.1" customHeight="1">
      <c r="A1226" s="1048" t="e">
        <v>#N/A</v>
      </c>
      <c r="B1226" s="1005" t="e">
        <v>#N/A</v>
      </c>
      <c r="C1226" s="1005" t="e">
        <v>#N/A</v>
      </c>
      <c r="D1226" s="922" t="e">
        <v>#N/A</v>
      </c>
      <c r="E1226" s="928" t="e">
        <v>#N/A</v>
      </c>
      <c r="F1226" s="49" t="s">
        <v>3223</v>
      </c>
      <c r="G1226" s="58" t="s">
        <v>4007</v>
      </c>
      <c r="H1226" s="928" t="e">
        <v>#N/A</v>
      </c>
      <c r="I1226" s="928" t="e">
        <v>#N/A</v>
      </c>
      <c r="J1226" s="928" t="e">
        <v>#N/A</v>
      </c>
      <c r="K1226" s="922" t="e">
        <v>#N/A</v>
      </c>
      <c r="L1226" s="928" t="e">
        <v>#N/A</v>
      </c>
      <c r="M1226" s="922" t="e">
        <v>#N/A</v>
      </c>
      <c r="N1226" s="946"/>
      <c r="O1226" s="928"/>
      <c r="P1226" s="944"/>
      <c r="Q1226" s="944"/>
      <c r="R1226" s="944"/>
    </row>
    <row r="1227" spans="1:18" s="8" customFormat="1" ht="11.1" customHeight="1">
      <c r="A1227" s="1048" t="e">
        <v>#N/A</v>
      </c>
      <c r="B1227" s="1005" t="e">
        <v>#N/A</v>
      </c>
      <c r="C1227" s="1005" t="e">
        <v>#N/A</v>
      </c>
      <c r="D1227" s="922" t="e">
        <v>#N/A</v>
      </c>
      <c r="E1227" s="928" t="e">
        <v>#N/A</v>
      </c>
      <c r="F1227" s="49" t="s">
        <v>4008</v>
      </c>
      <c r="G1227" s="58" t="s">
        <v>4009</v>
      </c>
      <c r="H1227" s="928" t="e">
        <v>#N/A</v>
      </c>
      <c r="I1227" s="928" t="e">
        <v>#N/A</v>
      </c>
      <c r="J1227" s="928" t="e">
        <v>#N/A</v>
      </c>
      <c r="K1227" s="922" t="e">
        <v>#N/A</v>
      </c>
      <c r="L1227" s="928" t="e">
        <v>#N/A</v>
      </c>
      <c r="M1227" s="922" t="e">
        <v>#N/A</v>
      </c>
      <c r="N1227" s="946"/>
      <c r="O1227" s="928"/>
      <c r="P1227" s="944"/>
      <c r="Q1227" s="944"/>
      <c r="R1227" s="944"/>
    </row>
    <row r="1228" spans="1:18" s="8" customFormat="1" ht="138" customHeight="1">
      <c r="A1228" s="195" t="s">
        <v>4010</v>
      </c>
      <c r="B1228" s="187" t="s">
        <v>4011</v>
      </c>
      <c r="C1228" s="187" t="s">
        <v>4012</v>
      </c>
      <c r="D1228" s="9" t="s">
        <v>4013</v>
      </c>
      <c r="E1228" s="49" t="s">
        <v>4014</v>
      </c>
      <c r="F1228" s="78"/>
      <c r="G1228" s="78"/>
      <c r="H1228" s="49" t="s">
        <v>25</v>
      </c>
      <c r="I1228" s="49" t="s">
        <v>2138</v>
      </c>
      <c r="J1228" s="49" t="s">
        <v>2148</v>
      </c>
      <c r="K1228" s="58" t="s">
        <v>4015</v>
      </c>
      <c r="L1228" s="39" t="s">
        <v>195</v>
      </c>
      <c r="M1228" s="64" t="s">
        <v>5985</v>
      </c>
      <c r="N1228" s="78"/>
      <c r="O1228" s="39" t="s">
        <v>2140</v>
      </c>
      <c r="P1228" s="108" t="s">
        <v>2140</v>
      </c>
      <c r="Q1228" s="108" t="s">
        <v>2140</v>
      </c>
      <c r="R1228" s="108" t="s">
        <v>32</v>
      </c>
    </row>
    <row r="1229" spans="1:18" s="8" customFormat="1" ht="24" customHeight="1">
      <c r="A1229" s="1047" t="s">
        <v>324</v>
      </c>
      <c r="B1229" s="1002" t="s">
        <v>325</v>
      </c>
      <c r="C1229" s="1002" t="s">
        <v>4016</v>
      </c>
      <c r="D1229" s="921" t="s">
        <v>4017</v>
      </c>
      <c r="E1229" s="927" t="s">
        <v>2366</v>
      </c>
      <c r="F1229" s="39" t="s">
        <v>2140</v>
      </c>
      <c r="G1229" s="9" t="s">
        <v>4018</v>
      </c>
      <c r="H1229" s="927" t="s">
        <v>25</v>
      </c>
      <c r="I1229" s="927" t="s">
        <v>2138</v>
      </c>
      <c r="J1229" s="927" t="s">
        <v>2148</v>
      </c>
      <c r="K1229" s="921" t="s">
        <v>1294</v>
      </c>
      <c r="L1229" s="927" t="s">
        <v>195</v>
      </c>
      <c r="M1229" s="921" t="s">
        <v>5986</v>
      </c>
      <c r="N1229" s="945"/>
      <c r="O1229" s="927" t="s">
        <v>2140</v>
      </c>
      <c r="P1229" s="942" t="s">
        <v>2140</v>
      </c>
      <c r="Q1229" s="942" t="s">
        <v>2140</v>
      </c>
      <c r="R1229" s="942" t="s">
        <v>32</v>
      </c>
    </row>
    <row r="1230" spans="1:18" s="8" customFormat="1" ht="23.25" customHeight="1">
      <c r="A1230" s="1048" t="e">
        <v>#N/A</v>
      </c>
      <c r="B1230" s="1003" t="e">
        <v>#N/A</v>
      </c>
      <c r="C1230" s="1003" t="e">
        <v>#N/A</v>
      </c>
      <c r="D1230" s="922" t="e">
        <v>#N/A</v>
      </c>
      <c r="E1230" s="928" t="e">
        <v>#N/A</v>
      </c>
      <c r="F1230" s="49" t="s">
        <v>2179</v>
      </c>
      <c r="G1230" s="58" t="s">
        <v>4019</v>
      </c>
      <c r="H1230" s="928" t="e">
        <v>#N/A</v>
      </c>
      <c r="I1230" s="928" t="e">
        <v>#N/A</v>
      </c>
      <c r="J1230" s="928" t="e">
        <v>#N/A</v>
      </c>
      <c r="K1230" s="922" t="e">
        <v>#N/A</v>
      </c>
      <c r="L1230" s="928" t="e">
        <v>#N/A</v>
      </c>
      <c r="M1230" s="922" t="e">
        <v>#N/A</v>
      </c>
      <c r="N1230" s="946"/>
      <c r="O1230" s="928"/>
      <c r="P1230" s="944"/>
      <c r="Q1230" s="944"/>
      <c r="R1230" s="944"/>
    </row>
    <row r="1231" spans="1:18" s="8" customFormat="1" ht="22.5" customHeight="1">
      <c r="A1231" s="1094" t="e">
        <v>#N/A</v>
      </c>
      <c r="B1231" s="828" t="e">
        <v>#N/A</v>
      </c>
      <c r="C1231" s="828" t="e">
        <v>#N/A</v>
      </c>
      <c r="D1231" s="923" t="e">
        <v>#N/A</v>
      </c>
      <c r="E1231" s="929" t="e">
        <v>#N/A</v>
      </c>
      <c r="F1231" s="49" t="s">
        <v>2404</v>
      </c>
      <c r="G1231" s="58" t="s">
        <v>4020</v>
      </c>
      <c r="H1231" s="929" t="e">
        <v>#N/A</v>
      </c>
      <c r="I1231" s="929" t="e">
        <v>#N/A</v>
      </c>
      <c r="J1231" s="929" t="e">
        <v>#N/A</v>
      </c>
      <c r="K1231" s="923" t="e">
        <v>#N/A</v>
      </c>
      <c r="L1231" s="929" t="e">
        <v>#N/A</v>
      </c>
      <c r="M1231" s="923" t="e">
        <v>#N/A</v>
      </c>
      <c r="N1231" s="947"/>
      <c r="O1231" s="929"/>
      <c r="P1231" s="943"/>
      <c r="Q1231" s="943"/>
      <c r="R1231" s="943"/>
    </row>
    <row r="1232" spans="1:18" s="8" customFormat="1" ht="37.35" customHeight="1">
      <c r="A1232" s="1047" t="s">
        <v>159</v>
      </c>
      <c r="B1232" s="1004" t="s">
        <v>160</v>
      </c>
      <c r="C1232" s="1004" t="s">
        <v>164</v>
      </c>
      <c r="D1232" s="921" t="s">
        <v>4021</v>
      </c>
      <c r="E1232" s="927" t="s">
        <v>2366</v>
      </c>
      <c r="F1232" s="49">
        <v>5</v>
      </c>
      <c r="G1232" s="58" t="s">
        <v>4022</v>
      </c>
      <c r="H1232" s="927" t="s">
        <v>25</v>
      </c>
      <c r="I1232" s="927" t="s">
        <v>2138</v>
      </c>
      <c r="J1232" s="927" t="s">
        <v>2148</v>
      </c>
      <c r="K1232" s="921" t="s">
        <v>1294</v>
      </c>
      <c r="L1232" s="927" t="s">
        <v>195</v>
      </c>
      <c r="M1232" s="921" t="s">
        <v>5987</v>
      </c>
      <c r="N1232" s="945"/>
      <c r="O1232" s="927" t="s">
        <v>2140</v>
      </c>
      <c r="P1232" s="942" t="s">
        <v>2140</v>
      </c>
      <c r="Q1232" s="942" t="s">
        <v>2140</v>
      </c>
      <c r="R1232" s="942" t="s">
        <v>39</v>
      </c>
    </row>
    <row r="1233" spans="1:18" s="8" customFormat="1" ht="36" customHeight="1">
      <c r="A1233" s="1048" t="e">
        <v>#N/A</v>
      </c>
      <c r="B1233" s="1005" t="e">
        <v>#N/A</v>
      </c>
      <c r="C1233" s="1005" t="e">
        <v>#N/A</v>
      </c>
      <c r="D1233" s="922" t="e">
        <v>#N/A</v>
      </c>
      <c r="E1233" s="928" t="e">
        <v>#N/A</v>
      </c>
      <c r="F1233" s="49">
        <v>6</v>
      </c>
      <c r="G1233" s="58" t="s">
        <v>4023</v>
      </c>
      <c r="H1233" s="928" t="e">
        <v>#N/A</v>
      </c>
      <c r="I1233" s="928" t="e">
        <v>#N/A</v>
      </c>
      <c r="J1233" s="928" t="e">
        <v>#N/A</v>
      </c>
      <c r="K1233" s="922" t="e">
        <v>#N/A</v>
      </c>
      <c r="L1233" s="928" t="e">
        <v>#N/A</v>
      </c>
      <c r="M1233" s="922" t="e">
        <v>#N/A</v>
      </c>
      <c r="N1233" s="946"/>
      <c r="O1233" s="928"/>
      <c r="P1233" s="944"/>
      <c r="Q1233" s="944"/>
      <c r="R1233" s="944"/>
    </row>
    <row r="1234" spans="1:18" s="8" customFormat="1" ht="24" customHeight="1">
      <c r="A1234" s="1048" t="e">
        <v>#N/A</v>
      </c>
      <c r="B1234" s="1005" t="e">
        <v>#N/A</v>
      </c>
      <c r="C1234" s="1005" t="e">
        <v>#N/A</v>
      </c>
      <c r="D1234" s="922" t="e">
        <v>#N/A</v>
      </c>
      <c r="E1234" s="928" t="e">
        <v>#N/A</v>
      </c>
      <c r="F1234" s="49">
        <v>7</v>
      </c>
      <c r="G1234" s="58" t="s">
        <v>4024</v>
      </c>
      <c r="H1234" s="928" t="e">
        <v>#N/A</v>
      </c>
      <c r="I1234" s="928" t="e">
        <v>#N/A</v>
      </c>
      <c r="J1234" s="928" t="e">
        <v>#N/A</v>
      </c>
      <c r="K1234" s="922" t="e">
        <v>#N/A</v>
      </c>
      <c r="L1234" s="928" t="e">
        <v>#N/A</v>
      </c>
      <c r="M1234" s="922" t="e">
        <v>#N/A</v>
      </c>
      <c r="N1234" s="946"/>
      <c r="O1234" s="928"/>
      <c r="P1234" s="944"/>
      <c r="Q1234" s="944"/>
      <c r="R1234" s="944"/>
    </row>
    <row r="1235" spans="1:18" s="8" customFormat="1" ht="26.85" customHeight="1">
      <c r="A1235" s="1048" t="e">
        <v>#N/A</v>
      </c>
      <c r="B1235" s="1005" t="e">
        <v>#N/A</v>
      </c>
      <c r="C1235" s="1005" t="e">
        <v>#N/A</v>
      </c>
      <c r="D1235" s="922" t="e">
        <v>#N/A</v>
      </c>
      <c r="E1235" s="928" t="e">
        <v>#N/A</v>
      </c>
      <c r="F1235" s="49">
        <v>2</v>
      </c>
      <c r="G1235" s="58" t="s">
        <v>4025</v>
      </c>
      <c r="H1235" s="928" t="e">
        <v>#N/A</v>
      </c>
      <c r="I1235" s="928" t="e">
        <v>#N/A</v>
      </c>
      <c r="J1235" s="928" t="e">
        <v>#N/A</v>
      </c>
      <c r="K1235" s="922" t="e">
        <v>#N/A</v>
      </c>
      <c r="L1235" s="928" t="e">
        <v>#N/A</v>
      </c>
      <c r="M1235" s="922" t="e">
        <v>#N/A</v>
      </c>
      <c r="N1235" s="946"/>
      <c r="O1235" s="928"/>
      <c r="P1235" s="944"/>
      <c r="Q1235" s="944"/>
      <c r="R1235" s="944"/>
    </row>
    <row r="1236" spans="1:18" s="8" customFormat="1" ht="27" customHeight="1">
      <c r="A1236" s="1048" t="e">
        <v>#N/A</v>
      </c>
      <c r="B1236" s="1005" t="e">
        <v>#N/A</v>
      </c>
      <c r="C1236" s="1005" t="e">
        <v>#N/A</v>
      </c>
      <c r="D1236" s="922" t="e">
        <v>#N/A</v>
      </c>
      <c r="E1236" s="928" t="e">
        <v>#N/A</v>
      </c>
      <c r="F1236" s="49">
        <v>3</v>
      </c>
      <c r="G1236" s="58" t="s">
        <v>4026</v>
      </c>
      <c r="H1236" s="928" t="e">
        <v>#N/A</v>
      </c>
      <c r="I1236" s="928" t="e">
        <v>#N/A</v>
      </c>
      <c r="J1236" s="928" t="e">
        <v>#N/A</v>
      </c>
      <c r="K1236" s="922" t="e">
        <v>#N/A</v>
      </c>
      <c r="L1236" s="928" t="e">
        <v>#N/A</v>
      </c>
      <c r="M1236" s="922" t="e">
        <v>#N/A</v>
      </c>
      <c r="N1236" s="946"/>
      <c r="O1236" s="928"/>
      <c r="P1236" s="944"/>
      <c r="Q1236" s="944"/>
      <c r="R1236" s="944"/>
    </row>
    <row r="1237" spans="1:18" s="8" customFormat="1" ht="26.85" customHeight="1">
      <c r="A1237" s="1094" t="e">
        <v>#N/A</v>
      </c>
      <c r="B1237" s="1006" t="e">
        <v>#N/A</v>
      </c>
      <c r="C1237" s="1006" t="e">
        <v>#N/A</v>
      </c>
      <c r="D1237" s="923" t="e">
        <v>#N/A</v>
      </c>
      <c r="E1237" s="929" t="e">
        <v>#N/A</v>
      </c>
      <c r="F1237" s="49">
        <v>4</v>
      </c>
      <c r="G1237" s="58" t="s">
        <v>4027</v>
      </c>
      <c r="H1237" s="929" t="e">
        <v>#N/A</v>
      </c>
      <c r="I1237" s="929" t="e">
        <v>#N/A</v>
      </c>
      <c r="J1237" s="929" t="e">
        <v>#N/A</v>
      </c>
      <c r="K1237" s="923" t="e">
        <v>#N/A</v>
      </c>
      <c r="L1237" s="929" t="e">
        <v>#N/A</v>
      </c>
      <c r="M1237" s="923" t="e">
        <v>#N/A</v>
      </c>
      <c r="N1237" s="947"/>
      <c r="O1237" s="929"/>
      <c r="P1237" s="943"/>
      <c r="Q1237" s="943"/>
      <c r="R1237" s="943"/>
    </row>
    <row r="1238" spans="1:18" s="8" customFormat="1" ht="389.25" customHeight="1">
      <c r="A1238" s="195" t="s">
        <v>4028</v>
      </c>
      <c r="B1238" s="65" t="s">
        <v>4029</v>
      </c>
      <c r="C1238" s="65" t="s">
        <v>4030</v>
      </c>
      <c r="D1238" s="9" t="s">
        <v>4031</v>
      </c>
      <c r="E1238" s="49" t="s">
        <v>2154</v>
      </c>
      <c r="F1238" s="58"/>
      <c r="G1238" s="58"/>
      <c r="H1238" s="49" t="s">
        <v>25</v>
      </c>
      <c r="I1238" s="49" t="s">
        <v>2138</v>
      </c>
      <c r="J1238" s="49" t="s">
        <v>25</v>
      </c>
      <c r="K1238" s="58" t="s">
        <v>4032</v>
      </c>
      <c r="L1238" s="39" t="s">
        <v>195</v>
      </c>
      <c r="M1238" s="64" t="s">
        <v>5988</v>
      </c>
      <c r="N1238" s="78"/>
      <c r="O1238" s="39" t="s">
        <v>2140</v>
      </c>
      <c r="P1238" s="108" t="s">
        <v>2140</v>
      </c>
      <c r="Q1238" s="108" t="s">
        <v>2140</v>
      </c>
      <c r="R1238" s="108" t="s">
        <v>32</v>
      </c>
    </row>
    <row r="1239" spans="1:18" s="8" customFormat="1" ht="116.25" customHeight="1">
      <c r="A1239" s="195" t="s">
        <v>4033</v>
      </c>
      <c r="B1239" s="65" t="s">
        <v>4034</v>
      </c>
      <c r="C1239" s="65" t="s">
        <v>4035</v>
      </c>
      <c r="D1239" s="9" t="s">
        <v>4036</v>
      </c>
      <c r="E1239" s="49" t="s">
        <v>2154</v>
      </c>
      <c r="F1239" s="58"/>
      <c r="G1239" s="58"/>
      <c r="H1239" s="49" t="s">
        <v>25</v>
      </c>
      <c r="I1239" s="49" t="s">
        <v>2138</v>
      </c>
      <c r="J1239" s="49" t="s">
        <v>25</v>
      </c>
      <c r="K1239" s="58" t="s">
        <v>4037</v>
      </c>
      <c r="L1239" s="39" t="s">
        <v>195</v>
      </c>
      <c r="M1239" s="64" t="s">
        <v>5989</v>
      </c>
      <c r="N1239" s="78"/>
      <c r="O1239" s="39" t="s">
        <v>2140</v>
      </c>
      <c r="P1239" s="108" t="s">
        <v>2140</v>
      </c>
      <c r="Q1239" s="108" t="s">
        <v>2140</v>
      </c>
      <c r="R1239" s="108" t="s">
        <v>13</v>
      </c>
    </row>
    <row r="1240" spans="1:18" s="8" customFormat="1" ht="177" customHeight="1">
      <c r="A1240" s="195" t="s">
        <v>4038</v>
      </c>
      <c r="B1240" s="16" t="s">
        <v>4039</v>
      </c>
      <c r="C1240" s="16" t="s">
        <v>4040</v>
      </c>
      <c r="D1240" s="9" t="s">
        <v>4041</v>
      </c>
      <c r="E1240" s="49" t="s">
        <v>2154</v>
      </c>
      <c r="F1240" s="58"/>
      <c r="G1240" s="58"/>
      <c r="H1240" s="49" t="s">
        <v>25</v>
      </c>
      <c r="I1240" s="49" t="s">
        <v>2138</v>
      </c>
      <c r="J1240" s="49" t="s">
        <v>25</v>
      </c>
      <c r="K1240" s="58" t="s">
        <v>4042</v>
      </c>
      <c r="L1240" s="39" t="s">
        <v>195</v>
      </c>
      <c r="M1240" s="64" t="s">
        <v>5990</v>
      </c>
      <c r="N1240" s="78"/>
      <c r="O1240" s="39" t="s">
        <v>2140</v>
      </c>
      <c r="P1240" s="108" t="s">
        <v>2140</v>
      </c>
      <c r="Q1240" s="108" t="s">
        <v>2140</v>
      </c>
      <c r="R1240" s="108" t="s">
        <v>13</v>
      </c>
    </row>
    <row r="1241" spans="1:18" s="8" customFormat="1" ht="55.5" customHeight="1">
      <c r="A1241" s="1047" t="s">
        <v>4043</v>
      </c>
      <c r="B1241" s="1002" t="s">
        <v>4044</v>
      </c>
      <c r="C1241" s="1002" t="s">
        <v>4045</v>
      </c>
      <c r="D1241" s="1051" t="s">
        <v>4046</v>
      </c>
      <c r="E1241" s="927" t="s">
        <v>1213</v>
      </c>
      <c r="F1241" s="49" t="s">
        <v>2339</v>
      </c>
      <c r="G1241" s="58" t="s">
        <v>4047</v>
      </c>
      <c r="H1241" s="927" t="s">
        <v>25</v>
      </c>
      <c r="I1241" s="927" t="s">
        <v>2138</v>
      </c>
      <c r="J1241" s="927" t="s">
        <v>2148</v>
      </c>
      <c r="K1241" s="921" t="s">
        <v>4048</v>
      </c>
      <c r="L1241" s="927" t="s">
        <v>195</v>
      </c>
      <c r="M1241" s="921" t="s">
        <v>5991</v>
      </c>
      <c r="N1241" s="945"/>
      <c r="O1241" s="927" t="s">
        <v>2140</v>
      </c>
      <c r="P1241" s="942" t="s">
        <v>2140</v>
      </c>
      <c r="Q1241" s="942" t="s">
        <v>2140</v>
      </c>
      <c r="R1241" s="942" t="s">
        <v>13</v>
      </c>
    </row>
    <row r="1242" spans="1:18" s="8" customFormat="1" ht="58.5" customHeight="1">
      <c r="A1242" s="1094" t="e">
        <v>#N/A</v>
      </c>
      <c r="B1242" s="828" t="e">
        <v>#N/A</v>
      </c>
      <c r="C1242" s="828" t="e">
        <v>#N/A</v>
      </c>
      <c r="D1242" s="1052" t="e">
        <v>#N/A</v>
      </c>
      <c r="E1242" s="929" t="e">
        <v>#N/A</v>
      </c>
      <c r="F1242" s="49" t="s">
        <v>2342</v>
      </c>
      <c r="G1242" s="58" t="s">
        <v>4049</v>
      </c>
      <c r="H1242" s="929" t="e">
        <v>#N/A</v>
      </c>
      <c r="I1242" s="929" t="e">
        <v>#N/A</v>
      </c>
      <c r="J1242" s="929" t="e">
        <v>#N/A</v>
      </c>
      <c r="K1242" s="923" t="e">
        <v>#N/A</v>
      </c>
      <c r="L1242" s="929" t="e">
        <v>#N/A</v>
      </c>
      <c r="M1242" s="923" t="e">
        <v>#N/A</v>
      </c>
      <c r="N1242" s="947"/>
      <c r="O1242" s="929"/>
      <c r="P1242" s="943"/>
      <c r="Q1242" s="943"/>
      <c r="R1242" s="943"/>
    </row>
    <row r="1243" spans="1:18" s="8" customFormat="1" ht="161.25" customHeight="1">
      <c r="A1243" s="195" t="s">
        <v>4050</v>
      </c>
      <c r="B1243" s="16" t="s">
        <v>4051</v>
      </c>
      <c r="C1243" s="16" t="s">
        <v>4052</v>
      </c>
      <c r="D1243" s="21" t="s">
        <v>4053</v>
      </c>
      <c r="E1243" s="49" t="s">
        <v>2154</v>
      </c>
      <c r="F1243" s="58"/>
      <c r="G1243" s="58"/>
      <c r="H1243" s="49" t="s">
        <v>25</v>
      </c>
      <c r="I1243" s="49" t="s">
        <v>2138</v>
      </c>
      <c r="J1243" s="49" t="s">
        <v>25</v>
      </c>
      <c r="K1243" s="58" t="s">
        <v>4054</v>
      </c>
      <c r="L1243" s="39" t="s">
        <v>195</v>
      </c>
      <c r="M1243" s="64" t="s">
        <v>5992</v>
      </c>
      <c r="N1243" s="78"/>
      <c r="O1243" s="39" t="s">
        <v>2140</v>
      </c>
      <c r="P1243" s="108" t="s">
        <v>2140</v>
      </c>
      <c r="Q1243" s="108" t="s">
        <v>2140</v>
      </c>
      <c r="R1243" s="108" t="s">
        <v>32</v>
      </c>
    </row>
    <row r="1244" spans="1:18" s="8" customFormat="1" ht="149.25" customHeight="1">
      <c r="A1244" s="195" t="s">
        <v>4055</v>
      </c>
      <c r="B1244" s="16" t="s">
        <v>4056</v>
      </c>
      <c r="C1244" s="16" t="s">
        <v>4057</v>
      </c>
      <c r="D1244" s="9" t="s">
        <v>4058</v>
      </c>
      <c r="E1244" s="49" t="s">
        <v>2154</v>
      </c>
      <c r="F1244" s="642"/>
      <c r="G1244" s="643"/>
      <c r="H1244" s="49" t="s">
        <v>25</v>
      </c>
      <c r="I1244" s="49" t="s">
        <v>2138</v>
      </c>
      <c r="J1244" s="49" t="s">
        <v>25</v>
      </c>
      <c r="K1244" s="58" t="s">
        <v>4059</v>
      </c>
      <c r="L1244" s="39" t="s">
        <v>195</v>
      </c>
      <c r="M1244" s="64" t="s">
        <v>5993</v>
      </c>
      <c r="N1244" s="78"/>
      <c r="O1244" s="39" t="s">
        <v>2140</v>
      </c>
      <c r="P1244" s="108" t="s">
        <v>2140</v>
      </c>
      <c r="Q1244" s="108" t="s">
        <v>2140</v>
      </c>
      <c r="R1244" s="108" t="s">
        <v>32</v>
      </c>
    </row>
    <row r="1245" spans="1:18" s="8" customFormat="1" ht="20.399999999999999">
      <c r="A1245" s="191" t="s">
        <v>4060</v>
      </c>
      <c r="B1245" s="191" t="s">
        <v>2174</v>
      </c>
      <c r="C1245" s="318" t="s">
        <v>2175</v>
      </c>
      <c r="D1245" s="124" t="s">
        <v>2176</v>
      </c>
      <c r="E1245" s="125" t="s">
        <v>2177</v>
      </c>
      <c r="F1245" s="33"/>
      <c r="G1245" s="34"/>
      <c r="H1245" s="34"/>
      <c r="I1245" s="34"/>
      <c r="J1245" s="34"/>
      <c r="K1245" s="34"/>
      <c r="L1245" s="130" t="s">
        <v>1027</v>
      </c>
      <c r="M1245" s="135"/>
      <c r="N1245" s="124" t="s">
        <v>2178</v>
      </c>
      <c r="O1245" s="126" t="s">
        <v>2179</v>
      </c>
      <c r="P1245" s="126" t="s">
        <v>2179</v>
      </c>
      <c r="Q1245" s="126" t="s">
        <v>2140</v>
      </c>
      <c r="R1245" s="123" t="s">
        <v>2180</v>
      </c>
    </row>
    <row r="1246" spans="1:18" s="8" customFormat="1" ht="62.25" customHeight="1">
      <c r="A1246" s="192" t="s">
        <v>879</v>
      </c>
      <c r="B1246" s="194" t="s">
        <v>822</v>
      </c>
      <c r="C1246" s="318" t="s">
        <v>2580</v>
      </c>
      <c r="D1246" s="174" t="s">
        <v>2581</v>
      </c>
      <c r="E1246" s="252" t="s">
        <v>824</v>
      </c>
      <c r="F1246" s="33"/>
      <c r="G1246" s="34"/>
      <c r="H1246" s="34"/>
      <c r="I1246" s="34"/>
      <c r="J1246" s="34"/>
      <c r="K1246" s="34"/>
      <c r="L1246" s="32" t="s">
        <v>1027</v>
      </c>
      <c r="M1246" s="34"/>
      <c r="N1246" s="174" t="s">
        <v>2582</v>
      </c>
      <c r="O1246" s="136" t="s">
        <v>2179</v>
      </c>
      <c r="P1246" s="136" t="s">
        <v>2140</v>
      </c>
      <c r="Q1246" s="137" t="s">
        <v>2140</v>
      </c>
      <c r="R1246" s="252" t="s">
        <v>42</v>
      </c>
    </row>
    <row r="1247" spans="1:18" s="8" customFormat="1" ht="30.6">
      <c r="A1247" s="192" t="s">
        <v>880</v>
      </c>
      <c r="B1247" s="194" t="s">
        <v>881</v>
      </c>
      <c r="C1247" s="318" t="s">
        <v>4061</v>
      </c>
      <c r="D1247" s="124" t="s">
        <v>2183</v>
      </c>
      <c r="E1247" s="125" t="s">
        <v>829</v>
      </c>
      <c r="F1247" s="131"/>
      <c r="G1247" s="34"/>
      <c r="H1247" s="34"/>
      <c r="I1247" s="34"/>
      <c r="J1247" s="34"/>
      <c r="K1247" s="34"/>
      <c r="L1247" s="130" t="s">
        <v>1027</v>
      </c>
      <c r="M1247" s="135"/>
      <c r="N1247" s="124" t="s">
        <v>2184</v>
      </c>
      <c r="O1247" s="126" t="s">
        <v>2179</v>
      </c>
      <c r="P1247" s="126" t="s">
        <v>2140</v>
      </c>
      <c r="Q1247" s="126" t="s">
        <v>2140</v>
      </c>
      <c r="R1247" s="123" t="s">
        <v>42</v>
      </c>
    </row>
    <row r="1248" spans="1:18" s="8" customFormat="1" ht="45" customHeight="1">
      <c r="A1248" s="192" t="s">
        <v>4062</v>
      </c>
      <c r="B1248" s="194" t="s">
        <v>2143</v>
      </c>
      <c r="C1248" s="318" t="s">
        <v>2144</v>
      </c>
      <c r="D1248" s="128" t="s">
        <v>2585</v>
      </c>
      <c r="E1248" s="32" t="s">
        <v>2586</v>
      </c>
      <c r="F1248" s="33"/>
      <c r="G1248" s="34"/>
      <c r="H1248" s="34"/>
      <c r="I1248" s="34"/>
      <c r="J1248" s="34"/>
      <c r="K1248" s="34"/>
      <c r="L1248" s="32" t="s">
        <v>1027</v>
      </c>
      <c r="M1248" s="34"/>
      <c r="N1248" s="128" t="s">
        <v>2587</v>
      </c>
      <c r="O1248" s="136" t="s">
        <v>2179</v>
      </c>
      <c r="P1248" s="136" t="s">
        <v>2140</v>
      </c>
      <c r="Q1248" s="136" t="s">
        <v>2140</v>
      </c>
      <c r="R1248" s="123" t="s">
        <v>2192</v>
      </c>
    </row>
    <row r="1249" spans="1:18" s="8" customFormat="1" ht="45" customHeight="1">
      <c r="A1249" s="192" t="s">
        <v>4063</v>
      </c>
      <c r="B1249" s="194" t="s">
        <v>2589</v>
      </c>
      <c r="C1249" s="318" t="s">
        <v>2590</v>
      </c>
      <c r="D1249" s="128" t="s">
        <v>2591</v>
      </c>
      <c r="E1249" s="32" t="s">
        <v>2592</v>
      </c>
      <c r="F1249" s="33"/>
      <c r="G1249" s="34"/>
      <c r="H1249" s="34"/>
      <c r="I1249" s="34"/>
      <c r="J1249" s="34"/>
      <c r="K1249" s="34"/>
      <c r="L1249" s="32" t="s">
        <v>1027</v>
      </c>
      <c r="M1249" s="32"/>
      <c r="N1249" s="128" t="s">
        <v>2593</v>
      </c>
      <c r="O1249" s="136" t="s">
        <v>2179</v>
      </c>
      <c r="P1249" s="136" t="s">
        <v>2179</v>
      </c>
      <c r="Q1249" s="136" t="s">
        <v>2140</v>
      </c>
      <c r="R1249" s="136" t="s">
        <v>2180</v>
      </c>
    </row>
    <row r="1250" spans="1:18" s="8" customFormat="1" ht="38.1" customHeight="1">
      <c r="A1250" s="192" t="s">
        <v>878</v>
      </c>
      <c r="B1250" s="194" t="s">
        <v>816</v>
      </c>
      <c r="C1250" s="318" t="s">
        <v>2185</v>
      </c>
      <c r="D1250" s="128" t="s">
        <v>2186</v>
      </c>
      <c r="E1250" s="32" t="s">
        <v>818</v>
      </c>
      <c r="F1250" s="33"/>
      <c r="G1250" s="34"/>
      <c r="H1250" s="34"/>
      <c r="I1250" s="34"/>
      <c r="J1250" s="34"/>
      <c r="K1250" s="34"/>
      <c r="L1250" s="32" t="s">
        <v>1027</v>
      </c>
      <c r="M1250" s="34"/>
      <c r="N1250" s="128" t="s">
        <v>2187</v>
      </c>
      <c r="O1250" s="136" t="s">
        <v>2179</v>
      </c>
      <c r="P1250" s="136" t="s">
        <v>2140</v>
      </c>
      <c r="Q1250" s="137" t="s">
        <v>2140</v>
      </c>
      <c r="R1250" s="123" t="s">
        <v>42</v>
      </c>
    </row>
    <row r="1251" spans="1:18" s="8" customFormat="1" ht="51" customHeight="1">
      <c r="A1251" s="194" t="s">
        <v>4064</v>
      </c>
      <c r="B1251" s="194" t="s">
        <v>3508</v>
      </c>
      <c r="C1251" s="318" t="s">
        <v>3509</v>
      </c>
      <c r="D1251" s="128" t="s">
        <v>3510</v>
      </c>
      <c r="E1251" s="32" t="s">
        <v>2995</v>
      </c>
      <c r="F1251" s="32"/>
      <c r="G1251" s="145"/>
      <c r="H1251" s="34"/>
      <c r="I1251" s="34"/>
      <c r="J1251" s="34"/>
      <c r="K1251" s="34"/>
      <c r="L1251" s="32" t="s">
        <v>1027</v>
      </c>
      <c r="M1251" s="34"/>
      <c r="N1251" s="128" t="s">
        <v>3511</v>
      </c>
      <c r="O1251" s="136" t="s">
        <v>2179</v>
      </c>
      <c r="P1251" s="136" t="s">
        <v>2140</v>
      </c>
      <c r="Q1251" s="137" t="s">
        <v>2140</v>
      </c>
      <c r="R1251" s="123" t="s">
        <v>2192</v>
      </c>
    </row>
    <row r="1252" spans="1:18" s="8" customFormat="1" ht="51" customHeight="1">
      <c r="A1252" s="194" t="s">
        <v>4065</v>
      </c>
      <c r="B1252" s="194" t="s">
        <v>3664</v>
      </c>
      <c r="C1252" s="318" t="s">
        <v>3665</v>
      </c>
      <c r="D1252" s="143" t="s">
        <v>3666</v>
      </c>
      <c r="E1252" s="144" t="s">
        <v>2995</v>
      </c>
      <c r="F1252" s="33"/>
      <c r="G1252" s="34"/>
      <c r="H1252" s="144"/>
      <c r="I1252" s="144"/>
      <c r="J1252" s="144"/>
      <c r="K1252" s="144"/>
      <c r="L1252" s="32" t="s">
        <v>1027</v>
      </c>
      <c r="M1252" s="146"/>
      <c r="N1252" s="143" t="s">
        <v>3667</v>
      </c>
      <c r="O1252" s="136" t="s">
        <v>2179</v>
      </c>
      <c r="P1252" s="136" t="s">
        <v>2140</v>
      </c>
      <c r="Q1252" s="137" t="s">
        <v>2140</v>
      </c>
      <c r="R1252" s="123" t="s">
        <v>2180</v>
      </c>
    </row>
    <row r="1253" spans="1:18" s="8" customFormat="1" ht="39.75" customHeight="1">
      <c r="A1253" s="194" t="s">
        <v>4066</v>
      </c>
      <c r="B1253" s="194" t="s">
        <v>4067</v>
      </c>
      <c r="C1253" s="318" t="s">
        <v>4068</v>
      </c>
      <c r="D1253" s="128" t="s">
        <v>4069</v>
      </c>
      <c r="E1253" s="32" t="s">
        <v>2995</v>
      </c>
      <c r="F1253" s="128"/>
      <c r="G1253" s="34"/>
      <c r="H1253" s="34"/>
      <c r="I1253" s="34"/>
      <c r="J1253" s="34"/>
      <c r="K1253" s="34"/>
      <c r="L1253" s="32" t="s">
        <v>1027</v>
      </c>
      <c r="M1253" s="34"/>
      <c r="N1253" s="128" t="s">
        <v>4070</v>
      </c>
      <c r="O1253" s="136" t="s">
        <v>2179</v>
      </c>
      <c r="P1253" s="136" t="s">
        <v>2140</v>
      </c>
      <c r="Q1253" s="137" t="s">
        <v>2140</v>
      </c>
      <c r="R1253" s="123" t="s">
        <v>2180</v>
      </c>
    </row>
    <row r="1254" spans="1:18" s="8" customFormat="1" ht="111.75" customHeight="1">
      <c r="A1254" s="194" t="s">
        <v>4071</v>
      </c>
      <c r="B1254" s="194" t="s">
        <v>4072</v>
      </c>
      <c r="C1254" s="318" t="s">
        <v>4073</v>
      </c>
      <c r="D1254" s="128" t="s">
        <v>4074</v>
      </c>
      <c r="E1254" s="32" t="s">
        <v>2649</v>
      </c>
      <c r="F1254" s="33"/>
      <c r="G1254" s="34"/>
      <c r="H1254" s="34"/>
      <c r="I1254" s="34"/>
      <c r="J1254" s="34"/>
      <c r="K1254" s="34"/>
      <c r="L1254" s="32" t="s">
        <v>1027</v>
      </c>
      <c r="M1254" s="34"/>
      <c r="N1254" s="128" t="s">
        <v>4075</v>
      </c>
      <c r="O1254" s="136" t="s">
        <v>2179</v>
      </c>
      <c r="P1254" s="136" t="s">
        <v>2140</v>
      </c>
      <c r="Q1254" s="137" t="s">
        <v>2179</v>
      </c>
      <c r="R1254" s="123" t="s">
        <v>2612</v>
      </c>
    </row>
    <row r="1255" spans="1:18" s="8" customFormat="1" ht="65.25" customHeight="1">
      <c r="A1255" s="194" t="s">
        <v>4076</v>
      </c>
      <c r="B1255" s="194" t="s">
        <v>4077</v>
      </c>
      <c r="C1255" s="318" t="s">
        <v>4078</v>
      </c>
      <c r="D1255" s="128" t="s">
        <v>4079</v>
      </c>
      <c r="E1255" s="32" t="s">
        <v>2649</v>
      </c>
      <c r="F1255" s="128"/>
      <c r="G1255" s="34"/>
      <c r="H1255" s="34"/>
      <c r="I1255" s="34"/>
      <c r="J1255" s="34"/>
      <c r="K1255" s="34"/>
      <c r="L1255" s="32" t="s">
        <v>1027</v>
      </c>
      <c r="M1255" s="34"/>
      <c r="N1255" s="128" t="s">
        <v>4080</v>
      </c>
      <c r="O1255" s="32" t="s">
        <v>2179</v>
      </c>
      <c r="P1255" s="136" t="s">
        <v>2140</v>
      </c>
      <c r="Q1255" s="136" t="s">
        <v>2140</v>
      </c>
      <c r="R1255" s="123" t="s">
        <v>2612</v>
      </c>
    </row>
    <row r="1256" spans="1:18" ht="57" customHeight="1">
      <c r="A1256" s="194" t="s">
        <v>4081</v>
      </c>
      <c r="B1256" s="194" t="s">
        <v>1325</v>
      </c>
      <c r="C1256" s="318" t="s">
        <v>4082</v>
      </c>
      <c r="D1256" s="128" t="s">
        <v>4083</v>
      </c>
      <c r="E1256" s="32" t="s">
        <v>805</v>
      </c>
      <c r="F1256" s="316"/>
      <c r="G1256" s="316"/>
      <c r="H1256" s="34"/>
      <c r="I1256" s="34"/>
      <c r="J1256" s="34"/>
      <c r="K1256" s="34"/>
      <c r="L1256" s="32" t="s">
        <v>1027</v>
      </c>
      <c r="M1256" s="34"/>
      <c r="N1256" s="128" t="s">
        <v>4084</v>
      </c>
      <c r="O1256" s="136" t="s">
        <v>2179</v>
      </c>
      <c r="P1256" s="136" t="s">
        <v>2140</v>
      </c>
      <c r="Q1256" s="136" t="s">
        <v>2140</v>
      </c>
      <c r="R1256" s="123" t="s">
        <v>4085</v>
      </c>
    </row>
    <row r="1257" spans="1:18" ht="111" customHeight="1">
      <c r="A1257" s="348" t="s">
        <v>4086</v>
      </c>
      <c r="B1257" s="192" t="s">
        <v>4072</v>
      </c>
      <c r="C1257" s="192" t="s">
        <v>4087</v>
      </c>
      <c r="D1257" s="128" t="s">
        <v>4088</v>
      </c>
      <c r="E1257" s="32" t="s">
        <v>1644</v>
      </c>
      <c r="F1257" s="304"/>
      <c r="G1257" s="304"/>
      <c r="H1257" s="316"/>
      <c r="I1257" s="316"/>
      <c r="J1257" s="316"/>
      <c r="K1257" s="316"/>
      <c r="L1257" s="32" t="s">
        <v>1027</v>
      </c>
      <c r="M1257" s="316"/>
      <c r="N1257" s="128" t="s">
        <v>4089</v>
      </c>
      <c r="O1257" s="136" t="s">
        <v>2179</v>
      </c>
      <c r="P1257" s="32" t="s">
        <v>2140</v>
      </c>
      <c r="Q1257" s="32" t="s">
        <v>2140</v>
      </c>
      <c r="R1257" s="123" t="s">
        <v>2612</v>
      </c>
    </row>
    <row r="1258" spans="1:18" ht="80.099999999999994" customHeight="1">
      <c r="A1258" s="192" t="s">
        <v>4090</v>
      </c>
      <c r="B1258" s="312" t="s">
        <v>804</v>
      </c>
      <c r="C1258" s="317" t="s">
        <v>2201</v>
      </c>
      <c r="D1258" s="305" t="s">
        <v>2202</v>
      </c>
      <c r="E1258" s="32" t="s">
        <v>806</v>
      </c>
      <c r="F1258" s="304"/>
      <c r="G1258" s="304"/>
      <c r="H1258" s="304"/>
      <c r="I1258" s="304"/>
      <c r="J1258" s="304"/>
      <c r="K1258" s="304"/>
      <c r="L1258" s="32" t="s">
        <v>1027</v>
      </c>
      <c r="M1258" s="304"/>
      <c r="N1258" s="305" t="s">
        <v>2203</v>
      </c>
      <c r="O1258" s="136" t="s">
        <v>2179</v>
      </c>
      <c r="P1258" s="136" t="s">
        <v>2179</v>
      </c>
      <c r="Q1258" s="136" t="s">
        <v>2140</v>
      </c>
      <c r="R1258" s="123" t="s">
        <v>2141</v>
      </c>
    </row>
    <row r="1259" spans="1:18" ht="12.75" customHeight="1">
      <c r="A1259" s="1007" t="s">
        <v>4091</v>
      </c>
      <c r="B1259" s="1007" t="s">
        <v>4092</v>
      </c>
      <c r="C1259" s="1007" t="s">
        <v>4093</v>
      </c>
      <c r="D1259" s="955" t="s">
        <v>2689</v>
      </c>
      <c r="E1259" s="949" t="s">
        <v>2690</v>
      </c>
      <c r="F1259" s="128" t="s">
        <v>2691</v>
      </c>
      <c r="G1259" s="128" t="s">
        <v>2692</v>
      </c>
      <c r="H1259" s="1104"/>
      <c r="I1259" s="1104"/>
      <c r="J1259" s="1104"/>
      <c r="K1259" s="1104"/>
      <c r="L1259" s="973" t="s">
        <v>1027</v>
      </c>
      <c r="M1259" s="1104"/>
      <c r="N1259" s="955" t="s">
        <v>4094</v>
      </c>
      <c r="O1259" s="973" t="s">
        <v>2179</v>
      </c>
      <c r="P1259" s="973" t="s">
        <v>2140</v>
      </c>
      <c r="Q1259" s="973" t="s">
        <v>2140</v>
      </c>
      <c r="R1259" s="973" t="s">
        <v>2210</v>
      </c>
    </row>
    <row r="1260" spans="1:18" ht="12.75" customHeight="1">
      <c r="A1260" s="1008"/>
      <c r="B1260" s="1008"/>
      <c r="C1260" s="1008"/>
      <c r="D1260" s="956"/>
      <c r="E1260" s="950"/>
      <c r="F1260" s="128" t="s">
        <v>2694</v>
      </c>
      <c r="G1260" s="128" t="s">
        <v>2695</v>
      </c>
      <c r="H1260" s="1105"/>
      <c r="I1260" s="1105"/>
      <c r="J1260" s="1105"/>
      <c r="K1260" s="1105"/>
      <c r="L1260" s="1023"/>
      <c r="M1260" s="1105"/>
      <c r="N1260" s="956"/>
      <c r="O1260" s="1023"/>
      <c r="P1260" s="1023"/>
      <c r="Q1260" s="1023"/>
      <c r="R1260" s="1023"/>
    </row>
    <row r="1261" spans="1:18" ht="39" customHeight="1">
      <c r="A1261" s="1009"/>
      <c r="B1261" s="1009"/>
      <c r="C1261" s="1009"/>
      <c r="D1261" s="957"/>
      <c r="E1261" s="951"/>
      <c r="F1261" s="128" t="s">
        <v>2696</v>
      </c>
      <c r="G1261" s="128" t="s">
        <v>2697</v>
      </c>
      <c r="H1261" s="1106"/>
      <c r="I1261" s="1106"/>
      <c r="J1261" s="1106"/>
      <c r="K1261" s="1106"/>
      <c r="L1261" s="974"/>
      <c r="M1261" s="1106"/>
      <c r="N1261" s="957"/>
      <c r="O1261" s="974"/>
      <c r="P1261" s="974"/>
      <c r="Q1261" s="974"/>
      <c r="R1261" s="974"/>
    </row>
    <row r="1262" spans="1:18" ht="20.399999999999999">
      <c r="A1262" s="727" t="s">
        <v>534</v>
      </c>
      <c r="B1262" s="192" t="s">
        <v>535</v>
      </c>
      <c r="C1262" s="192" t="s">
        <v>536</v>
      </c>
      <c r="D1262" s="128" t="s">
        <v>4095</v>
      </c>
      <c r="E1262" s="32" t="s">
        <v>4096</v>
      </c>
      <c r="F1262" s="128"/>
      <c r="G1262" s="128"/>
      <c r="H1262" s="310"/>
      <c r="I1262" s="310"/>
      <c r="J1262" s="310"/>
      <c r="K1262" s="310"/>
      <c r="L1262" s="136" t="s">
        <v>1028</v>
      </c>
      <c r="M1262" s="306"/>
      <c r="N1262" s="145" t="s">
        <v>6811</v>
      </c>
      <c r="O1262" s="136" t="s">
        <v>2179</v>
      </c>
      <c r="P1262" s="136" t="s">
        <v>2179</v>
      </c>
      <c r="Q1262" s="136" t="s">
        <v>2179</v>
      </c>
      <c r="R1262" s="136" t="s">
        <v>6740</v>
      </c>
    </row>
    <row r="1263" spans="1:18" ht="12" customHeight="1">
      <c r="A1263" s="964" t="s">
        <v>4097</v>
      </c>
      <c r="B1263" s="964" t="s">
        <v>4098</v>
      </c>
      <c r="C1263" s="964" t="s">
        <v>4099</v>
      </c>
      <c r="D1263" s="1102" t="s">
        <v>2709</v>
      </c>
      <c r="E1263" s="961" t="s">
        <v>2690</v>
      </c>
      <c r="F1263" s="128" t="s">
        <v>2710</v>
      </c>
      <c r="G1263" s="128" t="s">
        <v>2711</v>
      </c>
      <c r="H1263" s="1018"/>
      <c r="I1263" s="1018"/>
      <c r="J1263" s="1018"/>
      <c r="K1263" s="1018"/>
      <c r="L1263" s="1103" t="s">
        <v>1027</v>
      </c>
      <c r="M1263" s="1107"/>
      <c r="N1263" s="1102" t="s">
        <v>4100</v>
      </c>
      <c r="O1263" s="1103" t="s">
        <v>2179</v>
      </c>
      <c r="P1263" s="1103" t="s">
        <v>2140</v>
      </c>
      <c r="Q1263" s="1103" t="s">
        <v>2140</v>
      </c>
      <c r="R1263" s="1103" t="s">
        <v>2210</v>
      </c>
    </row>
    <row r="1264" spans="1:18" ht="12.75" customHeight="1">
      <c r="A1264" s="964"/>
      <c r="B1264" s="964"/>
      <c r="C1264" s="964"/>
      <c r="D1264" s="1102"/>
      <c r="E1264" s="961"/>
      <c r="F1264" s="128" t="s">
        <v>2713</v>
      </c>
      <c r="G1264" s="128" t="s">
        <v>2714</v>
      </c>
      <c r="H1264" s="1018"/>
      <c r="I1264" s="1018"/>
      <c r="J1264" s="1018"/>
      <c r="K1264" s="1018"/>
      <c r="L1264" s="1103"/>
      <c r="M1264" s="1107"/>
      <c r="N1264" s="1102"/>
      <c r="O1264" s="1103"/>
      <c r="P1264" s="1103"/>
      <c r="Q1264" s="1103"/>
      <c r="R1264" s="1103"/>
    </row>
    <row r="1265" spans="1:18" ht="12.75" customHeight="1">
      <c r="A1265" s="964"/>
      <c r="B1265" s="964"/>
      <c r="C1265" s="964"/>
      <c r="D1265" s="1102"/>
      <c r="E1265" s="961"/>
      <c r="F1265" s="128" t="s">
        <v>2715</v>
      </c>
      <c r="G1265" s="128" t="s">
        <v>2716</v>
      </c>
      <c r="H1265" s="1018"/>
      <c r="I1265" s="1018"/>
      <c r="J1265" s="1018"/>
      <c r="K1265" s="1018"/>
      <c r="L1265" s="1103"/>
      <c r="M1265" s="1107"/>
      <c r="N1265" s="1102"/>
      <c r="O1265" s="1103"/>
      <c r="P1265" s="1103"/>
      <c r="Q1265" s="1103"/>
      <c r="R1265" s="1103"/>
    </row>
    <row r="1266" spans="1:18" ht="12.75" customHeight="1">
      <c r="A1266" s="964"/>
      <c r="B1266" s="964"/>
      <c r="C1266" s="964"/>
      <c r="D1266" s="1102"/>
      <c r="E1266" s="961"/>
      <c r="F1266" s="128" t="s">
        <v>2717</v>
      </c>
      <c r="G1266" s="128" t="s">
        <v>2718</v>
      </c>
      <c r="H1266" s="1018"/>
      <c r="I1266" s="1018"/>
      <c r="J1266" s="1018"/>
      <c r="K1266" s="1018"/>
      <c r="L1266" s="1103"/>
      <c r="M1266" s="1107"/>
      <c r="N1266" s="1102"/>
      <c r="O1266" s="1103"/>
      <c r="P1266" s="1103"/>
      <c r="Q1266" s="1103"/>
      <c r="R1266" s="1103"/>
    </row>
    <row r="1267" spans="1:18" ht="12.75" customHeight="1">
      <c r="A1267" s="964"/>
      <c r="B1267" s="964"/>
      <c r="C1267" s="964"/>
      <c r="D1267" s="1102"/>
      <c r="E1267" s="961"/>
      <c r="F1267" s="128" t="s">
        <v>2719</v>
      </c>
      <c r="G1267" s="128" t="s">
        <v>2720</v>
      </c>
      <c r="H1267" s="1018"/>
      <c r="I1267" s="1018"/>
      <c r="J1267" s="1018"/>
      <c r="K1267" s="1018"/>
      <c r="L1267" s="1103"/>
      <c r="M1267" s="1107"/>
      <c r="N1267" s="1102"/>
      <c r="O1267" s="1103"/>
      <c r="P1267" s="1103"/>
      <c r="Q1267" s="1103"/>
      <c r="R1267" s="1103"/>
    </row>
    <row r="1268" spans="1:18" ht="12.75" customHeight="1">
      <c r="A1268" s="964"/>
      <c r="B1268" s="964"/>
      <c r="C1268" s="964"/>
      <c r="D1268" s="1102"/>
      <c r="E1268" s="961"/>
      <c r="F1268" s="128" t="s">
        <v>2721</v>
      </c>
      <c r="G1268" s="128" t="s">
        <v>2722</v>
      </c>
      <c r="H1268" s="1018"/>
      <c r="I1268" s="1018"/>
      <c r="J1268" s="1018"/>
      <c r="K1268" s="1018"/>
      <c r="L1268" s="1103"/>
      <c r="M1268" s="1107"/>
      <c r="N1268" s="1102"/>
      <c r="O1268" s="1103"/>
      <c r="P1268" s="1103"/>
      <c r="Q1268" s="1103"/>
      <c r="R1268" s="1103"/>
    </row>
    <row r="1269" spans="1:18" ht="12.75" customHeight="1">
      <c r="A1269" s="964"/>
      <c r="B1269" s="964"/>
      <c r="C1269" s="964"/>
      <c r="D1269" s="1102"/>
      <c r="E1269" s="961"/>
      <c r="F1269" s="128" t="s">
        <v>2723</v>
      </c>
      <c r="G1269" s="128" t="s">
        <v>2724</v>
      </c>
      <c r="H1269" s="1018"/>
      <c r="I1269" s="1018"/>
      <c r="J1269" s="1018"/>
      <c r="K1269" s="1018"/>
      <c r="L1269" s="1103"/>
      <c r="M1269" s="1107"/>
      <c r="N1269" s="1102"/>
      <c r="O1269" s="1103"/>
      <c r="P1269" s="1103"/>
      <c r="Q1269" s="1103"/>
      <c r="R1269" s="1103"/>
    </row>
    <row r="1270" spans="1:18" ht="12.75" customHeight="1">
      <c r="A1270" s="964"/>
      <c r="B1270" s="964"/>
      <c r="C1270" s="964"/>
      <c r="D1270" s="1102"/>
      <c r="E1270" s="961"/>
      <c r="F1270" s="128" t="s">
        <v>2725</v>
      </c>
      <c r="G1270" s="128" t="s">
        <v>2726</v>
      </c>
      <c r="H1270" s="1018"/>
      <c r="I1270" s="1018"/>
      <c r="J1270" s="1018"/>
      <c r="K1270" s="1018"/>
      <c r="L1270" s="1103"/>
      <c r="M1270" s="1107"/>
      <c r="N1270" s="1102"/>
      <c r="O1270" s="1103"/>
      <c r="P1270" s="1103"/>
      <c r="Q1270" s="1103"/>
      <c r="R1270" s="1103"/>
    </row>
    <row r="1271" spans="1:18" ht="12.75" customHeight="1">
      <c r="A1271" s="964"/>
      <c r="B1271" s="964"/>
      <c r="C1271" s="964"/>
      <c r="D1271" s="1102"/>
      <c r="E1271" s="961"/>
      <c r="F1271" s="128" t="s">
        <v>2727</v>
      </c>
      <c r="G1271" s="128" t="s">
        <v>2728</v>
      </c>
      <c r="H1271" s="1018"/>
      <c r="I1271" s="1018"/>
      <c r="J1271" s="1018"/>
      <c r="K1271" s="1018"/>
      <c r="L1271" s="1103"/>
      <c r="M1271" s="1107"/>
      <c r="N1271" s="1102"/>
      <c r="O1271" s="1103"/>
      <c r="P1271" s="1103"/>
      <c r="Q1271" s="1103"/>
      <c r="R1271" s="1103"/>
    </row>
    <row r="1272" spans="1:18" ht="12.75" customHeight="1">
      <c r="A1272" s="964"/>
      <c r="B1272" s="964"/>
      <c r="C1272" s="964"/>
      <c r="D1272" s="1102"/>
      <c r="E1272" s="961"/>
      <c r="F1272" s="128" t="s">
        <v>2729</v>
      </c>
      <c r="G1272" s="128" t="s">
        <v>2730</v>
      </c>
      <c r="H1272" s="1018"/>
      <c r="I1272" s="1018"/>
      <c r="J1272" s="1018"/>
      <c r="K1272" s="1018"/>
      <c r="L1272" s="1103"/>
      <c r="M1272" s="1107"/>
      <c r="N1272" s="1102"/>
      <c r="O1272" s="1103"/>
      <c r="P1272" s="1103"/>
      <c r="Q1272" s="1103"/>
      <c r="R1272" s="1103"/>
    </row>
    <row r="1273" spans="1:18" ht="12.75" customHeight="1">
      <c r="A1273" s="964"/>
      <c r="B1273" s="964"/>
      <c r="C1273" s="964"/>
      <c r="D1273" s="1102"/>
      <c r="E1273" s="961"/>
      <c r="F1273" s="128" t="s">
        <v>2731</v>
      </c>
      <c r="G1273" s="128" t="s">
        <v>2732</v>
      </c>
      <c r="H1273" s="1018"/>
      <c r="I1273" s="1018"/>
      <c r="J1273" s="1018"/>
      <c r="K1273" s="1018"/>
      <c r="L1273" s="1103"/>
      <c r="M1273" s="1107"/>
      <c r="N1273" s="1102"/>
      <c r="O1273" s="1103"/>
      <c r="P1273" s="1103"/>
      <c r="Q1273" s="1103"/>
      <c r="R1273" s="1103"/>
    </row>
    <row r="1274" spans="1:18" ht="12.75" customHeight="1">
      <c r="A1274" s="964"/>
      <c r="B1274" s="964"/>
      <c r="C1274" s="964"/>
      <c r="D1274" s="1102"/>
      <c r="E1274" s="961"/>
      <c r="F1274" s="128" t="s">
        <v>2733</v>
      </c>
      <c r="G1274" s="128" t="s">
        <v>2734</v>
      </c>
      <c r="H1274" s="1018"/>
      <c r="I1274" s="1018"/>
      <c r="J1274" s="1018"/>
      <c r="K1274" s="1018"/>
      <c r="L1274" s="1103"/>
      <c r="M1274" s="1107"/>
      <c r="N1274" s="1102"/>
      <c r="O1274" s="1103"/>
      <c r="P1274" s="1103"/>
      <c r="Q1274" s="1103"/>
      <c r="R1274" s="1103"/>
    </row>
    <row r="1275" spans="1:18" ht="12.75" customHeight="1">
      <c r="A1275" s="964"/>
      <c r="B1275" s="964"/>
      <c r="C1275" s="964"/>
      <c r="D1275" s="1102"/>
      <c r="E1275" s="961"/>
      <c r="F1275" s="128" t="s">
        <v>2735</v>
      </c>
      <c r="G1275" s="128" t="s">
        <v>2736</v>
      </c>
      <c r="H1275" s="1018"/>
      <c r="I1275" s="1018"/>
      <c r="J1275" s="1018"/>
      <c r="K1275" s="1018"/>
      <c r="L1275" s="1103"/>
      <c r="M1275" s="1107"/>
      <c r="N1275" s="1102"/>
      <c r="O1275" s="1103"/>
      <c r="P1275" s="1103"/>
      <c r="Q1275" s="1103"/>
      <c r="R1275" s="1103"/>
    </row>
    <row r="1276" spans="1:18" ht="12.75" customHeight="1">
      <c r="A1276" s="964"/>
      <c r="B1276" s="964"/>
      <c r="C1276" s="964"/>
      <c r="D1276" s="1102"/>
      <c r="E1276" s="961"/>
      <c r="F1276" s="128" t="s">
        <v>2737</v>
      </c>
      <c r="G1276" s="128" t="s">
        <v>2738</v>
      </c>
      <c r="H1276" s="1018"/>
      <c r="I1276" s="1018"/>
      <c r="J1276" s="1018"/>
      <c r="K1276" s="1018"/>
      <c r="L1276" s="1103"/>
      <c r="M1276" s="1107"/>
      <c r="N1276" s="1102"/>
      <c r="O1276" s="1103"/>
      <c r="P1276" s="1103"/>
      <c r="Q1276" s="1103"/>
      <c r="R1276" s="1103"/>
    </row>
    <row r="1277" spans="1:18" ht="12.75" customHeight="1">
      <c r="A1277" s="964"/>
      <c r="B1277" s="964"/>
      <c r="C1277" s="964"/>
      <c r="D1277" s="1102"/>
      <c r="E1277" s="961"/>
      <c r="F1277" s="128" t="s">
        <v>2739</v>
      </c>
      <c r="G1277" s="128" t="s">
        <v>2740</v>
      </c>
      <c r="H1277" s="1018"/>
      <c r="I1277" s="1018"/>
      <c r="J1277" s="1018"/>
      <c r="K1277" s="1018"/>
      <c r="L1277" s="1103"/>
      <c r="M1277" s="1107"/>
      <c r="N1277" s="1102"/>
      <c r="O1277" s="1103"/>
      <c r="P1277" s="1103"/>
      <c r="Q1277" s="1103"/>
      <c r="R1277" s="1103"/>
    </row>
    <row r="1278" spans="1:18" ht="12.75" customHeight="1">
      <c r="A1278" s="964"/>
      <c r="B1278" s="964"/>
      <c r="C1278" s="964"/>
      <c r="D1278" s="1102"/>
      <c r="E1278" s="961"/>
      <c r="F1278" s="128" t="s">
        <v>2741</v>
      </c>
      <c r="G1278" s="128" t="s">
        <v>2742</v>
      </c>
      <c r="H1278" s="1018"/>
      <c r="I1278" s="1018"/>
      <c r="J1278" s="1018"/>
      <c r="K1278" s="1018"/>
      <c r="L1278" s="1103"/>
      <c r="M1278" s="1107"/>
      <c r="N1278" s="1102"/>
      <c r="O1278" s="1103"/>
      <c r="P1278" s="1103"/>
      <c r="Q1278" s="1103"/>
      <c r="R1278" s="1103"/>
    </row>
    <row r="1279" spans="1:18" ht="12.75" customHeight="1">
      <c r="A1279" s="964"/>
      <c r="B1279" s="964"/>
      <c r="C1279" s="964"/>
      <c r="D1279" s="1102"/>
      <c r="E1279" s="961"/>
      <c r="F1279" s="128" t="s">
        <v>2743</v>
      </c>
      <c r="G1279" s="128" t="s">
        <v>2744</v>
      </c>
      <c r="H1279" s="1018"/>
      <c r="I1279" s="1018"/>
      <c r="J1279" s="1018"/>
      <c r="K1279" s="1018"/>
      <c r="L1279" s="1103"/>
      <c r="M1279" s="1107"/>
      <c r="N1279" s="1102"/>
      <c r="O1279" s="1103"/>
      <c r="P1279" s="1103"/>
      <c r="Q1279" s="1103"/>
      <c r="R1279" s="1103"/>
    </row>
    <row r="1280" spans="1:18" ht="12.75" customHeight="1">
      <c r="A1280" s="964"/>
      <c r="B1280" s="964"/>
      <c r="C1280" s="964"/>
      <c r="D1280" s="1102"/>
      <c r="E1280" s="961"/>
      <c r="F1280" s="128" t="s">
        <v>2745</v>
      </c>
      <c r="G1280" s="128" t="s">
        <v>2746</v>
      </c>
      <c r="H1280" s="1018"/>
      <c r="I1280" s="1018"/>
      <c r="J1280" s="1018"/>
      <c r="K1280" s="1018"/>
      <c r="L1280" s="1103"/>
      <c r="M1280" s="1107"/>
      <c r="N1280" s="1102"/>
      <c r="O1280" s="1103"/>
      <c r="P1280" s="1103"/>
      <c r="Q1280" s="1103"/>
      <c r="R1280" s="1103"/>
    </row>
    <row r="1281" spans="1:18" ht="12.75" customHeight="1">
      <c r="A1281" s="964"/>
      <c r="B1281" s="964"/>
      <c r="C1281" s="964"/>
      <c r="D1281" s="1102"/>
      <c r="E1281" s="961"/>
      <c r="F1281" s="128" t="s">
        <v>2747</v>
      </c>
      <c r="G1281" s="128" t="s">
        <v>2748</v>
      </c>
      <c r="H1281" s="1018"/>
      <c r="I1281" s="1018"/>
      <c r="J1281" s="1018"/>
      <c r="K1281" s="1018"/>
      <c r="L1281" s="1103"/>
      <c r="M1281" s="1107"/>
      <c r="N1281" s="1102"/>
      <c r="O1281" s="1103"/>
      <c r="P1281" s="1103"/>
      <c r="Q1281" s="1103"/>
      <c r="R1281" s="1103"/>
    </row>
    <row r="1282" spans="1:18" ht="12.75" customHeight="1">
      <c r="A1282" s="964"/>
      <c r="B1282" s="964"/>
      <c r="C1282" s="964"/>
      <c r="D1282" s="1102"/>
      <c r="E1282" s="961"/>
      <c r="F1282" s="128" t="s">
        <v>2749</v>
      </c>
      <c r="G1282" s="128" t="s">
        <v>2750</v>
      </c>
      <c r="H1282" s="1018"/>
      <c r="I1282" s="1018"/>
      <c r="J1282" s="1018"/>
      <c r="K1282" s="1018"/>
      <c r="L1282" s="1103"/>
      <c r="M1282" s="1107"/>
      <c r="N1282" s="1102"/>
      <c r="O1282" s="1103"/>
      <c r="P1282" s="1103"/>
      <c r="Q1282" s="1103"/>
      <c r="R1282" s="1103"/>
    </row>
    <row r="1283" spans="1:18" ht="12.75" customHeight="1">
      <c r="A1283" s="964"/>
      <c r="B1283" s="964"/>
      <c r="C1283" s="964"/>
      <c r="D1283" s="1102"/>
      <c r="E1283" s="961"/>
      <c r="F1283" s="128" t="s">
        <v>2751</v>
      </c>
      <c r="G1283" s="128" t="s">
        <v>2752</v>
      </c>
      <c r="H1283" s="1018"/>
      <c r="I1283" s="1018"/>
      <c r="J1283" s="1018"/>
      <c r="K1283" s="1018"/>
      <c r="L1283" s="1103"/>
      <c r="M1283" s="1107"/>
      <c r="N1283" s="1102"/>
      <c r="O1283" s="1103"/>
      <c r="P1283" s="1103"/>
      <c r="Q1283" s="1103"/>
      <c r="R1283" s="1103"/>
    </row>
    <row r="1284" spans="1:18" ht="12.75" customHeight="1">
      <c r="A1284" s="964"/>
      <c r="B1284" s="964"/>
      <c r="C1284" s="964"/>
      <c r="D1284" s="1102"/>
      <c r="E1284" s="961"/>
      <c r="F1284" s="128" t="s">
        <v>2753</v>
      </c>
      <c r="G1284" s="128" t="s">
        <v>2754</v>
      </c>
      <c r="H1284" s="1018"/>
      <c r="I1284" s="1018"/>
      <c r="J1284" s="1018"/>
      <c r="K1284" s="1018"/>
      <c r="L1284" s="1103"/>
      <c r="M1284" s="1107"/>
      <c r="N1284" s="1102"/>
      <c r="O1284" s="1103"/>
      <c r="P1284" s="1103"/>
      <c r="Q1284" s="1103"/>
      <c r="R1284" s="1103"/>
    </row>
    <row r="1285" spans="1:18" ht="12.75" customHeight="1">
      <c r="A1285" s="964"/>
      <c r="B1285" s="964"/>
      <c r="C1285" s="964"/>
      <c r="D1285" s="1102"/>
      <c r="E1285" s="961"/>
      <c r="F1285" s="128" t="s">
        <v>2755</v>
      </c>
      <c r="G1285" s="128" t="s">
        <v>2756</v>
      </c>
      <c r="H1285" s="1018"/>
      <c r="I1285" s="1018"/>
      <c r="J1285" s="1018"/>
      <c r="K1285" s="1018"/>
      <c r="L1285" s="1103"/>
      <c r="M1285" s="1107"/>
      <c r="N1285" s="1102"/>
      <c r="O1285" s="1103"/>
      <c r="P1285" s="1103"/>
      <c r="Q1285" s="1103"/>
      <c r="R1285" s="1103"/>
    </row>
    <row r="1286" spans="1:18" ht="12.75" customHeight="1">
      <c r="A1286" s="964"/>
      <c r="B1286" s="964"/>
      <c r="C1286" s="964"/>
      <c r="D1286" s="1102"/>
      <c r="E1286" s="961"/>
      <c r="F1286" s="128" t="s">
        <v>2757</v>
      </c>
      <c r="G1286" s="128" t="s">
        <v>2758</v>
      </c>
      <c r="H1286" s="1018"/>
      <c r="I1286" s="1018"/>
      <c r="J1286" s="1018"/>
      <c r="K1286" s="1018"/>
      <c r="L1286" s="1103"/>
      <c r="M1286" s="1107"/>
      <c r="N1286" s="1102"/>
      <c r="O1286" s="1103"/>
      <c r="P1286" s="1103"/>
      <c r="Q1286" s="1103"/>
      <c r="R1286" s="1103"/>
    </row>
    <row r="1287" spans="1:18" ht="14.85" customHeight="1">
      <c r="A1287" s="964"/>
      <c r="B1287" s="964"/>
      <c r="C1287" s="964"/>
      <c r="D1287" s="1102"/>
      <c r="E1287" s="961"/>
      <c r="F1287" s="128" t="s">
        <v>2759</v>
      </c>
      <c r="G1287" s="128" t="s">
        <v>2760</v>
      </c>
      <c r="H1287" s="1018"/>
      <c r="I1287" s="1018"/>
      <c r="J1287" s="1018"/>
      <c r="K1287" s="1018"/>
      <c r="L1287" s="1103"/>
      <c r="M1287" s="1107"/>
      <c r="N1287" s="1102"/>
      <c r="O1287" s="1103"/>
      <c r="P1287" s="1103"/>
      <c r="Q1287" s="1103"/>
      <c r="R1287" s="1103"/>
    </row>
    <row r="1288" spans="1:18" ht="12" customHeight="1">
      <c r="A1288" s="964"/>
      <c r="B1288" s="964"/>
      <c r="C1288" s="964"/>
      <c r="D1288" s="1102"/>
      <c r="E1288" s="961"/>
      <c r="F1288" s="128" t="s">
        <v>2761</v>
      </c>
      <c r="G1288" s="128" t="s">
        <v>2762</v>
      </c>
      <c r="H1288" s="1018"/>
      <c r="I1288" s="1018"/>
      <c r="J1288" s="1018"/>
      <c r="K1288" s="1018"/>
      <c r="L1288" s="1103"/>
      <c r="M1288" s="1107"/>
      <c r="N1288" s="1102"/>
      <c r="O1288" s="1103"/>
      <c r="P1288" s="1103"/>
      <c r="Q1288" s="1103"/>
      <c r="R1288" s="1103"/>
    </row>
    <row r="1289" spans="1:18">
      <c r="A1289" s="236" t="s">
        <v>4101</v>
      </c>
      <c r="B1289" s="230"/>
      <c r="C1289" s="230"/>
      <c r="D1289" s="227"/>
      <c r="E1289" s="434"/>
      <c r="F1289" s="227"/>
      <c r="G1289" s="227"/>
      <c r="H1289" s="227"/>
      <c r="I1289" s="227"/>
      <c r="J1289" s="227"/>
      <c r="K1289" s="227"/>
      <c r="L1289" s="227"/>
      <c r="M1289" s="227"/>
      <c r="N1289" s="227"/>
      <c r="O1289" s="227"/>
      <c r="P1289" s="227"/>
      <c r="Q1289" s="227"/>
      <c r="R1289" s="229"/>
    </row>
    <row r="1290" spans="1:18" s="8" customFormat="1" ht="89.25" customHeight="1">
      <c r="A1290" s="16" t="s">
        <v>977</v>
      </c>
      <c r="B1290" s="16" t="s">
        <v>978</v>
      </c>
      <c r="C1290" s="16" t="s">
        <v>4105</v>
      </c>
      <c r="D1290" s="58" t="s">
        <v>4106</v>
      </c>
      <c r="E1290" s="49" t="s">
        <v>146</v>
      </c>
      <c r="F1290" s="58"/>
      <c r="G1290" s="83"/>
      <c r="H1290" s="49" t="s">
        <v>2138</v>
      </c>
      <c r="I1290" s="49" t="s">
        <v>2138</v>
      </c>
      <c r="J1290" s="49" t="s">
        <v>25</v>
      </c>
      <c r="K1290" s="58" t="s">
        <v>1294</v>
      </c>
      <c r="L1290" s="39" t="s">
        <v>1148</v>
      </c>
      <c r="M1290" s="64" t="s">
        <v>5994</v>
      </c>
      <c r="N1290" s="78"/>
      <c r="O1290" s="39" t="s">
        <v>2140</v>
      </c>
      <c r="P1290" s="108" t="s">
        <v>2140</v>
      </c>
      <c r="Q1290" s="108" t="s">
        <v>2140</v>
      </c>
      <c r="R1290" s="108" t="s">
        <v>42</v>
      </c>
    </row>
    <row r="1291" spans="1:18" s="8" customFormat="1" ht="108" customHeight="1">
      <c r="A1291" s="195" t="s">
        <v>4107</v>
      </c>
      <c r="B1291" s="16" t="s">
        <v>974</v>
      </c>
      <c r="C1291" s="16" t="s">
        <v>3892</v>
      </c>
      <c r="D1291" s="58" t="s">
        <v>4108</v>
      </c>
      <c r="E1291" s="49" t="s">
        <v>146</v>
      </c>
      <c r="F1291" s="58"/>
      <c r="G1291" s="83"/>
      <c r="H1291" s="49" t="s">
        <v>2138</v>
      </c>
      <c r="I1291" s="49" t="s">
        <v>2138</v>
      </c>
      <c r="J1291" s="49" t="s">
        <v>25</v>
      </c>
      <c r="K1291" s="58" t="s">
        <v>1294</v>
      </c>
      <c r="L1291" s="39" t="s">
        <v>1148</v>
      </c>
      <c r="M1291" s="64" t="s">
        <v>5995</v>
      </c>
      <c r="N1291" s="78"/>
      <c r="O1291" s="39" t="s">
        <v>2140</v>
      </c>
      <c r="P1291" s="108" t="s">
        <v>2140</v>
      </c>
      <c r="Q1291" s="108" t="s">
        <v>2140</v>
      </c>
      <c r="R1291" s="108" t="s">
        <v>3713</v>
      </c>
    </row>
    <row r="1292" spans="1:18" s="8" customFormat="1" ht="10.199999999999999">
      <c r="A1292" s="999" t="s">
        <v>4109</v>
      </c>
      <c r="B1292" s="1055" t="s">
        <v>4110</v>
      </c>
      <c r="C1292" s="1055" t="s">
        <v>4111</v>
      </c>
      <c r="D1292" s="921" t="s">
        <v>4112</v>
      </c>
      <c r="E1292" s="927" t="s">
        <v>1213</v>
      </c>
      <c r="F1292" s="49" t="s">
        <v>2339</v>
      </c>
      <c r="G1292" s="58" t="s">
        <v>4113</v>
      </c>
      <c r="H1292" s="927" t="s">
        <v>2138</v>
      </c>
      <c r="I1292" s="927" t="s">
        <v>2138</v>
      </c>
      <c r="J1292" s="927" t="s">
        <v>2148</v>
      </c>
      <c r="K1292" s="921" t="s">
        <v>1294</v>
      </c>
      <c r="L1292" s="927" t="s">
        <v>1148</v>
      </c>
      <c r="M1292" s="921" t="s">
        <v>5996</v>
      </c>
      <c r="N1292" s="945"/>
      <c r="O1292" s="927" t="s">
        <v>2140</v>
      </c>
      <c r="P1292" s="942" t="s">
        <v>2140</v>
      </c>
      <c r="Q1292" s="942" t="s">
        <v>2140</v>
      </c>
      <c r="R1292" s="942" t="s">
        <v>2997</v>
      </c>
    </row>
    <row r="1293" spans="1:18" s="8" customFormat="1" ht="10.199999999999999">
      <c r="A1293" s="1000" t="e">
        <v>#N/A</v>
      </c>
      <c r="B1293" s="1056" t="e">
        <v>#N/A</v>
      </c>
      <c r="C1293" s="1056"/>
      <c r="D1293" s="922" t="e">
        <v>#N/A</v>
      </c>
      <c r="E1293" s="928" t="e">
        <v>#N/A</v>
      </c>
      <c r="F1293" s="49" t="s">
        <v>2342</v>
      </c>
      <c r="G1293" s="58" t="s">
        <v>4114</v>
      </c>
      <c r="H1293" s="928" t="e">
        <v>#N/A</v>
      </c>
      <c r="I1293" s="928" t="e">
        <v>#N/A</v>
      </c>
      <c r="J1293" s="928" t="e">
        <v>#N/A</v>
      </c>
      <c r="K1293" s="922" t="e">
        <v>#N/A</v>
      </c>
      <c r="L1293" s="928" t="e">
        <v>#N/A</v>
      </c>
      <c r="M1293" s="922" t="e">
        <v>#N/A</v>
      </c>
      <c r="N1293" s="946"/>
      <c r="O1293" s="928"/>
      <c r="P1293" s="944"/>
      <c r="Q1293" s="944"/>
      <c r="R1293" s="944"/>
    </row>
    <row r="1294" spans="1:18" s="8" customFormat="1" ht="10.199999999999999">
      <c r="A1294" s="1000" t="e">
        <v>#N/A</v>
      </c>
      <c r="B1294" s="1056" t="e">
        <v>#N/A</v>
      </c>
      <c r="C1294" s="1056"/>
      <c r="D1294" s="922" t="e">
        <v>#N/A</v>
      </c>
      <c r="E1294" s="928" t="e">
        <v>#N/A</v>
      </c>
      <c r="F1294" s="49" t="s">
        <v>2344</v>
      </c>
      <c r="G1294" s="58" t="s">
        <v>4115</v>
      </c>
      <c r="H1294" s="928" t="e">
        <v>#N/A</v>
      </c>
      <c r="I1294" s="928" t="e">
        <v>#N/A</v>
      </c>
      <c r="J1294" s="928" t="e">
        <v>#N/A</v>
      </c>
      <c r="K1294" s="922" t="e">
        <v>#N/A</v>
      </c>
      <c r="L1294" s="928" t="e">
        <v>#N/A</v>
      </c>
      <c r="M1294" s="922" t="e">
        <v>#N/A</v>
      </c>
      <c r="N1294" s="946"/>
      <c r="O1294" s="928"/>
      <c r="P1294" s="944"/>
      <c r="Q1294" s="944"/>
      <c r="R1294" s="944"/>
    </row>
    <row r="1295" spans="1:18" s="8" customFormat="1" ht="10.199999999999999">
      <c r="A1295" s="1000" t="e">
        <v>#N/A</v>
      </c>
      <c r="B1295" s="1056" t="e">
        <v>#N/A</v>
      </c>
      <c r="C1295" s="1056"/>
      <c r="D1295" s="922" t="e">
        <v>#N/A</v>
      </c>
      <c r="E1295" s="928" t="e">
        <v>#N/A</v>
      </c>
      <c r="F1295" s="49" t="s">
        <v>2346</v>
      </c>
      <c r="G1295" s="58" t="s">
        <v>4116</v>
      </c>
      <c r="H1295" s="928" t="e">
        <v>#N/A</v>
      </c>
      <c r="I1295" s="928" t="e">
        <v>#N/A</v>
      </c>
      <c r="J1295" s="928" t="e">
        <v>#N/A</v>
      </c>
      <c r="K1295" s="922" t="e">
        <v>#N/A</v>
      </c>
      <c r="L1295" s="928" t="e">
        <v>#N/A</v>
      </c>
      <c r="M1295" s="922" t="e">
        <v>#N/A</v>
      </c>
      <c r="N1295" s="946"/>
      <c r="O1295" s="928"/>
      <c r="P1295" s="944"/>
      <c r="Q1295" s="944"/>
      <c r="R1295" s="944"/>
    </row>
    <row r="1296" spans="1:18" s="8" customFormat="1" ht="10.199999999999999">
      <c r="A1296" s="1000" t="e">
        <v>#N/A</v>
      </c>
      <c r="B1296" s="1056" t="e">
        <v>#N/A</v>
      </c>
      <c r="C1296" s="1056"/>
      <c r="D1296" s="922" t="e">
        <v>#N/A</v>
      </c>
      <c r="E1296" s="928" t="e">
        <v>#N/A</v>
      </c>
      <c r="F1296" s="49" t="s">
        <v>2348</v>
      </c>
      <c r="G1296" s="58" t="s">
        <v>4117</v>
      </c>
      <c r="H1296" s="928" t="e">
        <v>#N/A</v>
      </c>
      <c r="I1296" s="928" t="e">
        <v>#N/A</v>
      </c>
      <c r="J1296" s="928" t="e">
        <v>#N/A</v>
      </c>
      <c r="K1296" s="922" t="e">
        <v>#N/A</v>
      </c>
      <c r="L1296" s="928" t="e">
        <v>#N/A</v>
      </c>
      <c r="M1296" s="922" t="e">
        <v>#N/A</v>
      </c>
      <c r="N1296" s="946"/>
      <c r="O1296" s="928"/>
      <c r="P1296" s="944"/>
      <c r="Q1296" s="944"/>
      <c r="R1296" s="944"/>
    </row>
    <row r="1297" spans="1:18" s="8" customFormat="1" ht="12.75" customHeight="1">
      <c r="A1297" s="1000" t="e">
        <v>#N/A</v>
      </c>
      <c r="B1297" s="1056" t="e">
        <v>#N/A</v>
      </c>
      <c r="C1297" s="1056"/>
      <c r="D1297" s="922" t="e">
        <v>#N/A</v>
      </c>
      <c r="E1297" s="928" t="e">
        <v>#N/A</v>
      </c>
      <c r="F1297" s="44" t="s">
        <v>2350</v>
      </c>
      <c r="G1297" s="58" t="s">
        <v>4118</v>
      </c>
      <c r="H1297" s="928" t="e">
        <v>#N/A</v>
      </c>
      <c r="I1297" s="928" t="e">
        <v>#N/A</v>
      </c>
      <c r="J1297" s="928" t="e">
        <v>#N/A</v>
      </c>
      <c r="K1297" s="922" t="e">
        <v>#N/A</v>
      </c>
      <c r="L1297" s="928" t="e">
        <v>#N/A</v>
      </c>
      <c r="M1297" s="922" t="e">
        <v>#N/A</v>
      </c>
      <c r="N1297" s="946"/>
      <c r="O1297" s="928"/>
      <c r="P1297" s="944"/>
      <c r="Q1297" s="944"/>
      <c r="R1297" s="944"/>
    </row>
    <row r="1298" spans="1:18" s="8" customFormat="1" ht="12.75" customHeight="1">
      <c r="A1298" s="1000" t="e">
        <v>#N/A</v>
      </c>
      <c r="B1298" s="1056" t="e">
        <v>#N/A</v>
      </c>
      <c r="C1298" s="1056"/>
      <c r="D1298" s="922" t="e">
        <v>#N/A</v>
      </c>
      <c r="E1298" s="928" t="e">
        <v>#N/A</v>
      </c>
      <c r="F1298" s="44" t="s">
        <v>2352</v>
      </c>
      <c r="G1298" s="58" t="s">
        <v>4119</v>
      </c>
      <c r="H1298" s="928" t="e">
        <v>#N/A</v>
      </c>
      <c r="I1298" s="928" t="e">
        <v>#N/A</v>
      </c>
      <c r="J1298" s="928" t="e">
        <v>#N/A</v>
      </c>
      <c r="K1298" s="922" t="e">
        <v>#N/A</v>
      </c>
      <c r="L1298" s="928" t="e">
        <v>#N/A</v>
      </c>
      <c r="M1298" s="922" t="e">
        <v>#N/A</v>
      </c>
      <c r="N1298" s="946"/>
      <c r="O1298" s="928"/>
      <c r="P1298" s="944"/>
      <c r="Q1298" s="944"/>
      <c r="R1298" s="944"/>
    </row>
    <row r="1299" spans="1:18" s="8" customFormat="1" ht="12.75" customHeight="1">
      <c r="A1299" s="1000" t="e">
        <v>#N/A</v>
      </c>
      <c r="B1299" s="1056" t="e">
        <v>#N/A</v>
      </c>
      <c r="C1299" s="1056"/>
      <c r="D1299" s="922" t="e">
        <v>#N/A</v>
      </c>
      <c r="E1299" s="928" t="e">
        <v>#N/A</v>
      </c>
      <c r="F1299" s="44" t="s">
        <v>2354</v>
      </c>
      <c r="G1299" s="58" t="s">
        <v>4120</v>
      </c>
      <c r="H1299" s="928" t="e">
        <v>#N/A</v>
      </c>
      <c r="I1299" s="928" t="e">
        <v>#N/A</v>
      </c>
      <c r="J1299" s="928" t="e">
        <v>#N/A</v>
      </c>
      <c r="K1299" s="922" t="e">
        <v>#N/A</v>
      </c>
      <c r="L1299" s="928" t="e">
        <v>#N/A</v>
      </c>
      <c r="M1299" s="922" t="e">
        <v>#N/A</v>
      </c>
      <c r="N1299" s="946"/>
      <c r="O1299" s="928"/>
      <c r="P1299" s="944"/>
      <c r="Q1299" s="944"/>
      <c r="R1299" s="944"/>
    </row>
    <row r="1300" spans="1:18" s="8" customFormat="1" ht="12.75" customHeight="1">
      <c r="A1300" s="1000" t="e">
        <v>#N/A</v>
      </c>
      <c r="B1300" s="1056" t="e">
        <v>#N/A</v>
      </c>
      <c r="C1300" s="1056"/>
      <c r="D1300" s="922" t="e">
        <v>#N/A</v>
      </c>
      <c r="E1300" s="928" t="e">
        <v>#N/A</v>
      </c>
      <c r="F1300" s="44" t="s">
        <v>3144</v>
      </c>
      <c r="G1300" s="58" t="s">
        <v>4121</v>
      </c>
      <c r="H1300" s="928" t="e">
        <v>#N/A</v>
      </c>
      <c r="I1300" s="928" t="e">
        <v>#N/A</v>
      </c>
      <c r="J1300" s="928" t="e">
        <v>#N/A</v>
      </c>
      <c r="K1300" s="922" t="e">
        <v>#N/A</v>
      </c>
      <c r="L1300" s="928" t="e">
        <v>#N/A</v>
      </c>
      <c r="M1300" s="922" t="e">
        <v>#N/A</v>
      </c>
      <c r="N1300" s="946"/>
      <c r="O1300" s="928"/>
      <c r="P1300" s="944"/>
      <c r="Q1300" s="944"/>
      <c r="R1300" s="944"/>
    </row>
    <row r="1301" spans="1:18" s="8" customFormat="1" ht="12.75" customHeight="1">
      <c r="A1301" s="1000" t="e">
        <v>#N/A</v>
      </c>
      <c r="B1301" s="1056" t="e">
        <v>#N/A</v>
      </c>
      <c r="C1301" s="1056"/>
      <c r="D1301" s="922" t="e">
        <v>#N/A</v>
      </c>
      <c r="E1301" s="928" t="e">
        <v>#N/A</v>
      </c>
      <c r="F1301" s="44" t="s">
        <v>3146</v>
      </c>
      <c r="G1301" s="58" t="s">
        <v>4122</v>
      </c>
      <c r="H1301" s="928" t="e">
        <v>#N/A</v>
      </c>
      <c r="I1301" s="928" t="e">
        <v>#N/A</v>
      </c>
      <c r="J1301" s="928" t="e">
        <v>#N/A</v>
      </c>
      <c r="K1301" s="922" t="e">
        <v>#N/A</v>
      </c>
      <c r="L1301" s="928" t="e">
        <v>#N/A</v>
      </c>
      <c r="M1301" s="922" t="e">
        <v>#N/A</v>
      </c>
      <c r="N1301" s="946"/>
      <c r="O1301" s="928"/>
      <c r="P1301" s="944"/>
      <c r="Q1301" s="944"/>
      <c r="R1301" s="944"/>
    </row>
    <row r="1302" spans="1:18" s="8" customFormat="1" ht="10.199999999999999">
      <c r="A1302" s="1000" t="e">
        <v>#N/A</v>
      </c>
      <c r="B1302" s="1056" t="e">
        <v>#N/A</v>
      </c>
      <c r="C1302" s="1056"/>
      <c r="D1302" s="922" t="e">
        <v>#N/A</v>
      </c>
      <c r="E1302" s="928" t="e">
        <v>#N/A</v>
      </c>
      <c r="F1302" s="44" t="s">
        <v>3148</v>
      </c>
      <c r="G1302" s="58" t="s">
        <v>4123</v>
      </c>
      <c r="H1302" s="928" t="e">
        <v>#N/A</v>
      </c>
      <c r="I1302" s="928" t="e">
        <v>#N/A</v>
      </c>
      <c r="J1302" s="928" t="e">
        <v>#N/A</v>
      </c>
      <c r="K1302" s="922" t="e">
        <v>#N/A</v>
      </c>
      <c r="L1302" s="928" t="e">
        <v>#N/A</v>
      </c>
      <c r="M1302" s="922" t="e">
        <v>#N/A</v>
      </c>
      <c r="N1302" s="946"/>
      <c r="O1302" s="928"/>
      <c r="P1302" s="944"/>
      <c r="Q1302" s="944"/>
      <c r="R1302" s="944"/>
    </row>
    <row r="1303" spans="1:18" s="8" customFormat="1" ht="10.199999999999999">
      <c r="A1303" s="1000" t="e">
        <v>#N/A</v>
      </c>
      <c r="B1303" s="1056" t="e">
        <v>#N/A</v>
      </c>
      <c r="C1303" s="1056"/>
      <c r="D1303" s="922" t="e">
        <v>#N/A</v>
      </c>
      <c r="E1303" s="928" t="e">
        <v>#N/A</v>
      </c>
      <c r="F1303" s="44" t="s">
        <v>3150</v>
      </c>
      <c r="G1303" s="58" t="s">
        <v>4124</v>
      </c>
      <c r="H1303" s="928" t="e">
        <v>#N/A</v>
      </c>
      <c r="I1303" s="928" t="e">
        <v>#N/A</v>
      </c>
      <c r="J1303" s="928" t="e">
        <v>#N/A</v>
      </c>
      <c r="K1303" s="922" t="e">
        <v>#N/A</v>
      </c>
      <c r="L1303" s="928" t="e">
        <v>#N/A</v>
      </c>
      <c r="M1303" s="922" t="e">
        <v>#N/A</v>
      </c>
      <c r="N1303" s="946"/>
      <c r="O1303" s="928"/>
      <c r="P1303" s="944"/>
      <c r="Q1303" s="944"/>
      <c r="R1303" s="944"/>
    </row>
    <row r="1304" spans="1:18" s="8" customFormat="1" ht="12.75" customHeight="1">
      <c r="A1304" s="1000" t="e">
        <v>#N/A</v>
      </c>
      <c r="B1304" s="1056" t="e">
        <v>#N/A</v>
      </c>
      <c r="C1304" s="1084"/>
      <c r="D1304" s="922" t="e">
        <v>#N/A</v>
      </c>
      <c r="E1304" s="928" t="e">
        <v>#N/A</v>
      </c>
      <c r="F1304" s="49">
        <v>97</v>
      </c>
      <c r="G1304" s="58" t="s">
        <v>2500</v>
      </c>
      <c r="H1304" s="928" t="e">
        <v>#N/A</v>
      </c>
      <c r="I1304" s="928" t="e">
        <v>#N/A</v>
      </c>
      <c r="J1304" s="928" t="e">
        <v>#N/A</v>
      </c>
      <c r="K1304" s="922" t="e">
        <v>#N/A</v>
      </c>
      <c r="L1304" s="929" t="e">
        <v>#N/A</v>
      </c>
      <c r="M1304" s="923" t="e">
        <v>#N/A</v>
      </c>
      <c r="N1304" s="947"/>
      <c r="O1304" s="929"/>
      <c r="P1304" s="943"/>
      <c r="Q1304" s="943"/>
      <c r="R1304" s="943"/>
    </row>
    <row r="1305" spans="1:18" s="8" customFormat="1" ht="20.399999999999999">
      <c r="A1305" s="65" t="s">
        <v>4125</v>
      </c>
      <c r="B1305" s="91" t="s">
        <v>996</v>
      </c>
      <c r="C1305" s="91" t="s">
        <v>4126</v>
      </c>
      <c r="D1305" s="64" t="s">
        <v>4127</v>
      </c>
      <c r="E1305" s="39" t="s">
        <v>146</v>
      </c>
      <c r="F1305" s="39"/>
      <c r="G1305" s="9"/>
      <c r="H1305" s="39" t="s">
        <v>25</v>
      </c>
      <c r="I1305" s="39" t="s">
        <v>2138</v>
      </c>
      <c r="J1305" s="39" t="s">
        <v>25</v>
      </c>
      <c r="K1305" s="64" t="s">
        <v>1294</v>
      </c>
      <c r="L1305" s="39" t="s">
        <v>195</v>
      </c>
      <c r="M1305" s="64" t="s">
        <v>5389</v>
      </c>
      <c r="N1305" s="78"/>
      <c r="O1305" s="39" t="s">
        <v>2140</v>
      </c>
      <c r="P1305" s="108" t="s">
        <v>2140</v>
      </c>
      <c r="Q1305" s="108" t="s">
        <v>2140</v>
      </c>
      <c r="R1305" s="108" t="s">
        <v>32</v>
      </c>
    </row>
    <row r="1306" spans="1:18" s="8" customFormat="1" ht="120.75" customHeight="1">
      <c r="A1306" s="196" t="s">
        <v>4128</v>
      </c>
      <c r="B1306" s="193" t="s">
        <v>4129</v>
      </c>
      <c r="C1306" s="193" t="s">
        <v>4130</v>
      </c>
      <c r="D1306" s="63" t="s">
        <v>4131</v>
      </c>
      <c r="E1306" s="60" t="s">
        <v>805</v>
      </c>
      <c r="F1306" s="63"/>
      <c r="G1306" s="63"/>
      <c r="H1306" s="60" t="s">
        <v>25</v>
      </c>
      <c r="I1306" s="60" t="s">
        <v>2138</v>
      </c>
      <c r="J1306" s="60" t="s">
        <v>25</v>
      </c>
      <c r="K1306" s="63" t="s">
        <v>1294</v>
      </c>
      <c r="L1306" s="39" t="s">
        <v>195</v>
      </c>
      <c r="M1306" s="64" t="s">
        <v>5387</v>
      </c>
      <c r="N1306" s="78"/>
      <c r="O1306" s="39" t="s">
        <v>2140</v>
      </c>
      <c r="P1306" s="108" t="s">
        <v>2140</v>
      </c>
      <c r="Q1306" s="108" t="s">
        <v>2140</v>
      </c>
      <c r="R1306" s="108" t="s">
        <v>32</v>
      </c>
    </row>
    <row r="1307" spans="1:18" s="8" customFormat="1" ht="33.75" customHeight="1">
      <c r="A1307" s="1047" t="s">
        <v>175</v>
      </c>
      <c r="B1307" s="1004" t="s">
        <v>176</v>
      </c>
      <c r="C1307" s="1004" t="s">
        <v>4132</v>
      </c>
      <c r="D1307" s="939" t="s">
        <v>4133</v>
      </c>
      <c r="E1307" s="927" t="s">
        <v>1213</v>
      </c>
      <c r="F1307" s="44" t="s">
        <v>2346</v>
      </c>
      <c r="G1307" s="58" t="s">
        <v>1333</v>
      </c>
      <c r="H1307" s="927" t="s">
        <v>25</v>
      </c>
      <c r="I1307" s="927" t="s">
        <v>2138</v>
      </c>
      <c r="J1307" s="927" t="s">
        <v>2148</v>
      </c>
      <c r="K1307" s="939" t="s">
        <v>4134</v>
      </c>
      <c r="L1307" s="927" t="s">
        <v>195</v>
      </c>
      <c r="M1307" s="935" t="s">
        <v>5997</v>
      </c>
      <c r="N1307" s="945"/>
      <c r="O1307" s="927" t="s">
        <v>2140</v>
      </c>
      <c r="P1307" s="942" t="s">
        <v>2140</v>
      </c>
      <c r="Q1307" s="942" t="s">
        <v>2140</v>
      </c>
      <c r="R1307" s="942" t="s">
        <v>39</v>
      </c>
    </row>
    <row r="1308" spans="1:18" s="8" customFormat="1" ht="33.75" customHeight="1">
      <c r="A1308" s="1048"/>
      <c r="B1308" s="1005" t="e">
        <v>#N/A</v>
      </c>
      <c r="C1308" s="1005" t="e">
        <v>#N/A</v>
      </c>
      <c r="D1308" s="940" t="e">
        <v>#N/A</v>
      </c>
      <c r="E1308" s="928" t="e">
        <v>#N/A</v>
      </c>
      <c r="F1308" s="44" t="s">
        <v>2348</v>
      </c>
      <c r="G1308" s="58" t="s">
        <v>1335</v>
      </c>
      <c r="H1308" s="928" t="e">
        <v>#N/A</v>
      </c>
      <c r="I1308" s="928" t="e">
        <v>#N/A</v>
      </c>
      <c r="J1308" s="928" t="e">
        <v>#N/A</v>
      </c>
      <c r="K1308" s="940" t="e">
        <v>#N/A</v>
      </c>
      <c r="L1308" s="928" t="e">
        <v>#N/A</v>
      </c>
      <c r="M1308" s="935" t="e">
        <v>#N/A</v>
      </c>
      <c r="N1308" s="946"/>
      <c r="O1308" s="928"/>
      <c r="P1308" s="944"/>
      <c r="Q1308" s="944"/>
      <c r="R1308" s="944"/>
    </row>
    <row r="1309" spans="1:18" s="8" customFormat="1" ht="44.25" customHeight="1">
      <c r="A1309" s="1094"/>
      <c r="B1309" s="1006" t="e">
        <v>#N/A</v>
      </c>
      <c r="C1309" s="1006" t="e">
        <v>#N/A</v>
      </c>
      <c r="D1309" s="941" t="e">
        <v>#N/A</v>
      </c>
      <c r="E1309" s="929" t="e">
        <v>#N/A</v>
      </c>
      <c r="F1309" s="44" t="s">
        <v>2350</v>
      </c>
      <c r="G1309" s="58" t="s">
        <v>4135</v>
      </c>
      <c r="H1309" s="929" t="e">
        <v>#N/A</v>
      </c>
      <c r="I1309" s="929" t="e">
        <v>#N/A</v>
      </c>
      <c r="J1309" s="929" t="e">
        <v>#N/A</v>
      </c>
      <c r="K1309" s="941" t="e">
        <v>#N/A</v>
      </c>
      <c r="L1309" s="929" t="e">
        <v>#N/A</v>
      </c>
      <c r="M1309" s="935" t="e">
        <v>#N/A</v>
      </c>
      <c r="N1309" s="947"/>
      <c r="O1309" s="929"/>
      <c r="P1309" s="943"/>
      <c r="Q1309" s="943"/>
      <c r="R1309" s="943"/>
    </row>
    <row r="1310" spans="1:18" s="8" customFormat="1" ht="156" customHeight="1">
      <c r="A1310" s="195" t="s">
        <v>406</v>
      </c>
      <c r="B1310" s="16" t="s">
        <v>407</v>
      </c>
      <c r="C1310" s="16" t="s">
        <v>4136</v>
      </c>
      <c r="D1310" s="58" t="s">
        <v>4137</v>
      </c>
      <c r="E1310" s="49" t="s">
        <v>1227</v>
      </c>
      <c r="F1310" s="58"/>
      <c r="G1310" s="58"/>
      <c r="H1310" s="49" t="s">
        <v>25</v>
      </c>
      <c r="I1310" s="49" t="s">
        <v>2138</v>
      </c>
      <c r="J1310" s="49" t="s">
        <v>25</v>
      </c>
      <c r="K1310" s="58" t="s">
        <v>4138</v>
      </c>
      <c r="L1310" s="39" t="s">
        <v>195</v>
      </c>
      <c r="M1310" s="64" t="s">
        <v>5998</v>
      </c>
      <c r="N1310" s="78"/>
      <c r="O1310" s="39" t="s">
        <v>2140</v>
      </c>
      <c r="P1310" s="108" t="s">
        <v>2140</v>
      </c>
      <c r="Q1310" s="108" t="s">
        <v>2140</v>
      </c>
      <c r="R1310" s="108" t="s">
        <v>39</v>
      </c>
    </row>
    <row r="1311" spans="1:18" s="8" customFormat="1" ht="24.75" customHeight="1">
      <c r="A1311" s="1047" t="s">
        <v>171</v>
      </c>
      <c r="B1311" s="1004" t="s">
        <v>173</v>
      </c>
      <c r="C1311" s="1004" t="s">
        <v>4139</v>
      </c>
      <c r="D1311" s="939" t="s">
        <v>4140</v>
      </c>
      <c r="E1311" s="927" t="s">
        <v>1213</v>
      </c>
      <c r="F1311" s="44" t="s">
        <v>2339</v>
      </c>
      <c r="G1311" s="58" t="s">
        <v>1330</v>
      </c>
      <c r="H1311" s="927" t="s">
        <v>25</v>
      </c>
      <c r="I1311" s="927" t="s">
        <v>2138</v>
      </c>
      <c r="J1311" s="927" t="s">
        <v>2148</v>
      </c>
      <c r="K1311" s="939" t="s">
        <v>4141</v>
      </c>
      <c r="L1311" s="927" t="s">
        <v>195</v>
      </c>
      <c r="M1311" s="935" t="s">
        <v>5999</v>
      </c>
      <c r="N1311" s="945"/>
      <c r="O1311" s="927" t="s">
        <v>2140</v>
      </c>
      <c r="P1311" s="942" t="s">
        <v>2140</v>
      </c>
      <c r="Q1311" s="942" t="s">
        <v>2140</v>
      </c>
      <c r="R1311" s="942" t="s">
        <v>39</v>
      </c>
    </row>
    <row r="1312" spans="1:18" s="8" customFormat="1" ht="24.75" customHeight="1">
      <c r="A1312" s="1048"/>
      <c r="B1312" s="1005" t="e">
        <v>#N/A</v>
      </c>
      <c r="C1312" s="1005" t="e">
        <v>#N/A</v>
      </c>
      <c r="D1312" s="940" t="e">
        <v>#N/A</v>
      </c>
      <c r="E1312" s="928" t="e">
        <v>#N/A</v>
      </c>
      <c r="F1312" s="44" t="s">
        <v>2342</v>
      </c>
      <c r="G1312" s="58" t="s">
        <v>1333</v>
      </c>
      <c r="H1312" s="928" t="e">
        <v>#N/A</v>
      </c>
      <c r="I1312" s="928" t="e">
        <v>#N/A</v>
      </c>
      <c r="J1312" s="928" t="e">
        <v>#N/A</v>
      </c>
      <c r="K1312" s="940" t="e">
        <v>#N/A</v>
      </c>
      <c r="L1312" s="928" t="e">
        <v>#N/A</v>
      </c>
      <c r="M1312" s="935" t="e">
        <v>#N/A</v>
      </c>
      <c r="N1312" s="946"/>
      <c r="O1312" s="928"/>
      <c r="P1312" s="944"/>
      <c r="Q1312" s="944"/>
      <c r="R1312" s="944"/>
    </row>
    <row r="1313" spans="1:18" s="8" customFormat="1" ht="24.75" customHeight="1">
      <c r="A1313" s="1048"/>
      <c r="B1313" s="1005" t="e">
        <v>#N/A</v>
      </c>
      <c r="C1313" s="1005" t="e">
        <v>#N/A</v>
      </c>
      <c r="D1313" s="940" t="e">
        <v>#N/A</v>
      </c>
      <c r="E1313" s="928" t="e">
        <v>#N/A</v>
      </c>
      <c r="F1313" s="44" t="s">
        <v>2344</v>
      </c>
      <c r="G1313" s="58" t="s">
        <v>1335</v>
      </c>
      <c r="H1313" s="928" t="e">
        <v>#N/A</v>
      </c>
      <c r="I1313" s="928" t="e">
        <v>#N/A</v>
      </c>
      <c r="J1313" s="928" t="e">
        <v>#N/A</v>
      </c>
      <c r="K1313" s="940" t="e">
        <v>#N/A</v>
      </c>
      <c r="L1313" s="928" t="e">
        <v>#N/A</v>
      </c>
      <c r="M1313" s="935" t="e">
        <v>#N/A</v>
      </c>
      <c r="N1313" s="946"/>
      <c r="O1313" s="928"/>
      <c r="P1313" s="944"/>
      <c r="Q1313" s="944"/>
      <c r="R1313" s="944"/>
    </row>
    <row r="1314" spans="1:18" s="8" customFormat="1" ht="24.75" customHeight="1">
      <c r="A1314" s="1094"/>
      <c r="B1314" s="1006" t="e">
        <v>#N/A</v>
      </c>
      <c r="C1314" s="1006" t="e">
        <v>#N/A</v>
      </c>
      <c r="D1314" s="941" t="e">
        <v>#N/A</v>
      </c>
      <c r="E1314" s="929" t="e">
        <v>#N/A</v>
      </c>
      <c r="F1314" s="44" t="s">
        <v>2346</v>
      </c>
      <c r="G1314" s="58" t="s">
        <v>4135</v>
      </c>
      <c r="H1314" s="929" t="e">
        <v>#N/A</v>
      </c>
      <c r="I1314" s="929" t="e">
        <v>#N/A</v>
      </c>
      <c r="J1314" s="929" t="e">
        <v>#N/A</v>
      </c>
      <c r="K1314" s="941" t="e">
        <v>#N/A</v>
      </c>
      <c r="L1314" s="929" t="e">
        <v>#N/A</v>
      </c>
      <c r="M1314" s="935" t="e">
        <v>#N/A</v>
      </c>
      <c r="N1314" s="947"/>
      <c r="O1314" s="929"/>
      <c r="P1314" s="943"/>
      <c r="Q1314" s="943"/>
      <c r="R1314" s="943"/>
    </row>
    <row r="1315" spans="1:18" s="8" customFormat="1" ht="151.35" customHeight="1">
      <c r="A1315" s="195" t="s">
        <v>4142</v>
      </c>
      <c r="B1315" s="16" t="s">
        <v>4143</v>
      </c>
      <c r="C1315" s="16" t="s">
        <v>4144</v>
      </c>
      <c r="D1315" s="58" t="s">
        <v>4145</v>
      </c>
      <c r="E1315" s="49" t="s">
        <v>4146</v>
      </c>
      <c r="F1315" s="58"/>
      <c r="G1315" s="58"/>
      <c r="H1315" s="49" t="s">
        <v>25</v>
      </c>
      <c r="I1315" s="49" t="s">
        <v>2138</v>
      </c>
      <c r="J1315" s="49" t="s">
        <v>25</v>
      </c>
      <c r="K1315" s="58" t="s">
        <v>4147</v>
      </c>
      <c r="L1315" s="39" t="s">
        <v>195</v>
      </c>
      <c r="M1315" s="64" t="s">
        <v>6000</v>
      </c>
      <c r="N1315" s="78"/>
      <c r="O1315" s="39" t="s">
        <v>2140</v>
      </c>
      <c r="P1315" s="108" t="s">
        <v>2140</v>
      </c>
      <c r="Q1315" s="108" t="s">
        <v>2140</v>
      </c>
      <c r="R1315" s="108" t="s">
        <v>32</v>
      </c>
    </row>
    <row r="1316" spans="1:18" s="8" customFormat="1" ht="31.35" customHeight="1">
      <c r="A1316" s="1047" t="s">
        <v>178</v>
      </c>
      <c r="B1316" s="1004" t="s">
        <v>179</v>
      </c>
      <c r="C1316" s="1004" t="s">
        <v>4148</v>
      </c>
      <c r="D1316" s="939" t="s">
        <v>4149</v>
      </c>
      <c r="E1316" s="927" t="s">
        <v>1213</v>
      </c>
      <c r="F1316" s="44" t="s">
        <v>2339</v>
      </c>
      <c r="G1316" s="58" t="s">
        <v>1333</v>
      </c>
      <c r="H1316" s="927" t="s">
        <v>25</v>
      </c>
      <c r="I1316" s="927" t="s">
        <v>2138</v>
      </c>
      <c r="J1316" s="927" t="s">
        <v>2148</v>
      </c>
      <c r="K1316" s="939" t="s">
        <v>4150</v>
      </c>
      <c r="L1316" s="927" t="s">
        <v>195</v>
      </c>
      <c r="M1316" s="935" t="s">
        <v>6001</v>
      </c>
      <c r="N1316" s="945"/>
      <c r="O1316" s="927" t="s">
        <v>2140</v>
      </c>
      <c r="P1316" s="942" t="s">
        <v>2140</v>
      </c>
      <c r="Q1316" s="942" t="s">
        <v>2140</v>
      </c>
      <c r="R1316" s="942" t="s">
        <v>39</v>
      </c>
    </row>
    <row r="1317" spans="1:18" s="8" customFormat="1" ht="31.35" customHeight="1">
      <c r="A1317" s="1048"/>
      <c r="B1317" s="1005" t="e">
        <v>#N/A</v>
      </c>
      <c r="C1317" s="1005" t="e">
        <v>#N/A</v>
      </c>
      <c r="D1317" s="940" t="e">
        <v>#N/A</v>
      </c>
      <c r="E1317" s="928" t="e">
        <v>#N/A</v>
      </c>
      <c r="F1317" s="44" t="s">
        <v>2342</v>
      </c>
      <c r="G1317" s="58" t="s">
        <v>1335</v>
      </c>
      <c r="H1317" s="928" t="e">
        <v>#N/A</v>
      </c>
      <c r="I1317" s="928" t="e">
        <v>#N/A</v>
      </c>
      <c r="J1317" s="928" t="e">
        <v>#N/A</v>
      </c>
      <c r="K1317" s="940" t="e">
        <v>#N/A</v>
      </c>
      <c r="L1317" s="928" t="e">
        <v>#N/A</v>
      </c>
      <c r="M1317" s="935" t="e">
        <v>#N/A</v>
      </c>
      <c r="N1317" s="946"/>
      <c r="O1317" s="928"/>
      <c r="P1317" s="944"/>
      <c r="Q1317" s="944"/>
      <c r="R1317" s="944"/>
    </row>
    <row r="1318" spans="1:18" s="8" customFormat="1" ht="87" customHeight="1">
      <c r="A1318" s="1094"/>
      <c r="B1318" s="1006" t="e">
        <v>#N/A</v>
      </c>
      <c r="C1318" s="1006" t="e">
        <v>#N/A</v>
      </c>
      <c r="D1318" s="941" t="e">
        <v>#N/A</v>
      </c>
      <c r="E1318" s="929" t="e">
        <v>#N/A</v>
      </c>
      <c r="F1318" s="44" t="s">
        <v>2344</v>
      </c>
      <c r="G1318" s="58" t="s">
        <v>4135</v>
      </c>
      <c r="H1318" s="929" t="e">
        <v>#N/A</v>
      </c>
      <c r="I1318" s="929" t="e">
        <v>#N/A</v>
      </c>
      <c r="J1318" s="929" t="e">
        <v>#N/A</v>
      </c>
      <c r="K1318" s="941" t="e">
        <v>#N/A</v>
      </c>
      <c r="L1318" s="929" t="e">
        <v>#N/A</v>
      </c>
      <c r="M1318" s="935" t="e">
        <v>#N/A</v>
      </c>
      <c r="N1318" s="947"/>
      <c r="O1318" s="929"/>
      <c r="P1318" s="943"/>
      <c r="Q1318" s="943"/>
      <c r="R1318" s="943"/>
    </row>
    <row r="1319" spans="1:18" s="8" customFormat="1" ht="155.25" customHeight="1">
      <c r="A1319" s="195" t="s">
        <v>416</v>
      </c>
      <c r="B1319" s="16" t="s">
        <v>417</v>
      </c>
      <c r="C1319" s="16" t="s">
        <v>4151</v>
      </c>
      <c r="D1319" s="58" t="s">
        <v>4152</v>
      </c>
      <c r="E1319" s="49" t="s">
        <v>1227</v>
      </c>
      <c r="F1319" s="58"/>
      <c r="G1319" s="58"/>
      <c r="H1319" s="49" t="s">
        <v>25</v>
      </c>
      <c r="I1319" s="49" t="s">
        <v>2138</v>
      </c>
      <c r="J1319" s="49" t="s">
        <v>25</v>
      </c>
      <c r="K1319" s="58" t="s">
        <v>4153</v>
      </c>
      <c r="L1319" s="39" t="s">
        <v>195</v>
      </c>
      <c r="M1319" s="64" t="s">
        <v>6002</v>
      </c>
      <c r="N1319" s="78"/>
      <c r="O1319" s="39" t="s">
        <v>2140</v>
      </c>
      <c r="P1319" s="108" t="s">
        <v>2140</v>
      </c>
      <c r="Q1319" s="108" t="s">
        <v>2140</v>
      </c>
      <c r="R1319" s="108" t="s">
        <v>39</v>
      </c>
    </row>
    <row r="1320" spans="1:18" s="8" customFormat="1" ht="48.75" customHeight="1">
      <c r="A1320" s="196" t="s">
        <v>4154</v>
      </c>
      <c r="B1320" s="65" t="s">
        <v>4155</v>
      </c>
      <c r="C1320" s="65" t="s">
        <v>4156</v>
      </c>
      <c r="D1320" s="9" t="s">
        <v>4157</v>
      </c>
      <c r="E1320" s="49" t="s">
        <v>145</v>
      </c>
      <c r="F1320" s="9"/>
      <c r="G1320" s="9"/>
      <c r="H1320" s="49" t="s">
        <v>25</v>
      </c>
      <c r="I1320" s="49" t="s">
        <v>2138</v>
      </c>
      <c r="J1320" s="49" t="s">
        <v>25</v>
      </c>
      <c r="K1320" s="9" t="s">
        <v>1294</v>
      </c>
      <c r="L1320" s="39" t="s">
        <v>195</v>
      </c>
      <c r="M1320" s="64" t="s">
        <v>5392</v>
      </c>
      <c r="N1320" s="78"/>
      <c r="O1320" s="39" t="s">
        <v>2140</v>
      </c>
      <c r="P1320" s="108" t="s">
        <v>2140</v>
      </c>
      <c r="Q1320" s="108" t="s">
        <v>2140</v>
      </c>
      <c r="R1320" s="108" t="s">
        <v>32</v>
      </c>
    </row>
    <row r="1321" spans="1:18" s="8" customFormat="1" ht="66" customHeight="1">
      <c r="A1321" s="202" t="s">
        <v>4158</v>
      </c>
      <c r="B1321" s="203" t="s">
        <v>4159</v>
      </c>
      <c r="C1321" s="203" t="s">
        <v>4160</v>
      </c>
      <c r="D1321" s="9" t="s">
        <v>4161</v>
      </c>
      <c r="E1321" s="49" t="s">
        <v>145</v>
      </c>
      <c r="F1321" s="9"/>
      <c r="G1321" s="9"/>
      <c r="H1321" s="49" t="s">
        <v>25</v>
      </c>
      <c r="I1321" s="49" t="s">
        <v>2138</v>
      </c>
      <c r="J1321" s="49" t="s">
        <v>25</v>
      </c>
      <c r="K1321" s="9" t="s">
        <v>4162</v>
      </c>
      <c r="L1321" s="39" t="s">
        <v>195</v>
      </c>
      <c r="M1321" s="64" t="s">
        <v>6003</v>
      </c>
      <c r="N1321" s="78"/>
      <c r="O1321" s="39" t="s">
        <v>2140</v>
      </c>
      <c r="P1321" s="108" t="s">
        <v>2140</v>
      </c>
      <c r="Q1321" s="108" t="s">
        <v>2140</v>
      </c>
      <c r="R1321" s="108" t="s">
        <v>3320</v>
      </c>
    </row>
    <row r="1322" spans="1:18" s="8" customFormat="1" ht="20.399999999999999">
      <c r="A1322" s="191" t="s">
        <v>4163</v>
      </c>
      <c r="B1322" s="191" t="s">
        <v>2174</v>
      </c>
      <c r="C1322" s="318" t="s">
        <v>2175</v>
      </c>
      <c r="D1322" s="124" t="s">
        <v>2176</v>
      </c>
      <c r="E1322" s="125" t="s">
        <v>2177</v>
      </c>
      <c r="F1322" s="33"/>
      <c r="G1322" s="34"/>
      <c r="H1322" s="34"/>
      <c r="I1322" s="34"/>
      <c r="J1322" s="34"/>
      <c r="K1322" s="34"/>
      <c r="L1322" s="130" t="s">
        <v>1027</v>
      </c>
      <c r="M1322" s="135"/>
      <c r="N1322" s="124" t="s">
        <v>2178</v>
      </c>
      <c r="O1322" s="126" t="s">
        <v>2179</v>
      </c>
      <c r="P1322" s="126" t="s">
        <v>2179</v>
      </c>
      <c r="Q1322" s="126" t="s">
        <v>2140</v>
      </c>
      <c r="R1322" s="123" t="s">
        <v>2180</v>
      </c>
    </row>
    <row r="1323" spans="1:18" s="8" customFormat="1" ht="69.599999999999994" customHeight="1">
      <c r="A1323" s="192" t="s">
        <v>883</v>
      </c>
      <c r="B1323" s="194" t="s">
        <v>822</v>
      </c>
      <c r="C1323" s="322" t="s">
        <v>2580</v>
      </c>
      <c r="D1323" s="174" t="s">
        <v>2581</v>
      </c>
      <c r="E1323" s="252" t="s">
        <v>824</v>
      </c>
      <c r="F1323" s="33"/>
      <c r="G1323" s="34"/>
      <c r="H1323" s="34"/>
      <c r="I1323" s="34"/>
      <c r="J1323" s="34"/>
      <c r="K1323" s="34"/>
      <c r="L1323" s="32" t="s">
        <v>1027</v>
      </c>
      <c r="M1323" s="34"/>
      <c r="N1323" s="174" t="s">
        <v>2582</v>
      </c>
      <c r="O1323" s="136" t="s">
        <v>2179</v>
      </c>
      <c r="P1323" s="136" t="s">
        <v>2140</v>
      </c>
      <c r="Q1323" s="137" t="s">
        <v>2140</v>
      </c>
      <c r="R1323" s="252" t="s">
        <v>42</v>
      </c>
    </row>
    <row r="1324" spans="1:18" s="8" customFormat="1" ht="30.6">
      <c r="A1324" s="192" t="s">
        <v>884</v>
      </c>
      <c r="B1324" s="194" t="s">
        <v>885</v>
      </c>
      <c r="C1324" s="322" t="s">
        <v>4164</v>
      </c>
      <c r="D1324" s="124" t="s">
        <v>2183</v>
      </c>
      <c r="E1324" s="125" t="s">
        <v>829</v>
      </c>
      <c r="F1324" s="33"/>
      <c r="G1324" s="34"/>
      <c r="H1324" s="34"/>
      <c r="I1324" s="34"/>
      <c r="J1324" s="34"/>
      <c r="K1324" s="34"/>
      <c r="L1324" s="130" t="s">
        <v>1027</v>
      </c>
      <c r="M1324" s="135"/>
      <c r="N1324" s="124" t="s">
        <v>2184</v>
      </c>
      <c r="O1324" s="126" t="s">
        <v>2179</v>
      </c>
      <c r="P1324" s="126" t="s">
        <v>2140</v>
      </c>
      <c r="Q1324" s="126" t="s">
        <v>2140</v>
      </c>
      <c r="R1324" s="123" t="s">
        <v>42</v>
      </c>
    </row>
    <row r="1325" spans="1:18" s="8" customFormat="1" ht="45" customHeight="1">
      <c r="A1325" s="192" t="s">
        <v>4165</v>
      </c>
      <c r="B1325" s="194" t="s">
        <v>2143</v>
      </c>
      <c r="C1325" s="322" t="s">
        <v>2144</v>
      </c>
      <c r="D1325" s="128" t="s">
        <v>2585</v>
      </c>
      <c r="E1325" s="32" t="s">
        <v>2586</v>
      </c>
      <c r="F1325" s="131"/>
      <c r="G1325" s="34"/>
      <c r="H1325" s="34"/>
      <c r="I1325" s="34"/>
      <c r="J1325" s="34"/>
      <c r="K1325" s="34"/>
      <c r="L1325" s="32" t="s">
        <v>1027</v>
      </c>
      <c r="M1325" s="34"/>
      <c r="N1325" s="128" t="s">
        <v>4166</v>
      </c>
      <c r="O1325" s="136" t="s">
        <v>2179</v>
      </c>
      <c r="P1325" s="136" t="s">
        <v>2140</v>
      </c>
      <c r="Q1325" s="136" t="s">
        <v>2140</v>
      </c>
      <c r="R1325" s="123" t="s">
        <v>2192</v>
      </c>
    </row>
    <row r="1326" spans="1:18" s="8" customFormat="1" ht="45" customHeight="1">
      <c r="A1326" s="192" t="s">
        <v>4167</v>
      </c>
      <c r="B1326" s="194" t="s">
        <v>2589</v>
      </c>
      <c r="C1326" s="322" t="s">
        <v>2590</v>
      </c>
      <c r="D1326" s="128" t="s">
        <v>2591</v>
      </c>
      <c r="E1326" s="32" t="s">
        <v>2592</v>
      </c>
      <c r="F1326" s="33"/>
      <c r="G1326" s="34"/>
      <c r="H1326" s="34"/>
      <c r="I1326" s="34"/>
      <c r="J1326" s="34"/>
      <c r="K1326" s="34"/>
      <c r="L1326" s="32" t="s">
        <v>1027</v>
      </c>
      <c r="M1326" s="32"/>
      <c r="N1326" s="128" t="s">
        <v>2593</v>
      </c>
      <c r="O1326" s="136" t="s">
        <v>2179</v>
      </c>
      <c r="P1326" s="136" t="s">
        <v>2179</v>
      </c>
      <c r="Q1326" s="136" t="s">
        <v>2140</v>
      </c>
      <c r="R1326" s="136" t="s">
        <v>2180</v>
      </c>
    </row>
    <row r="1327" spans="1:18" s="8" customFormat="1" ht="10.199999999999999">
      <c r="A1327" s="192" t="s">
        <v>882</v>
      </c>
      <c r="B1327" s="194" t="s">
        <v>816</v>
      </c>
      <c r="C1327" s="322" t="s">
        <v>2185</v>
      </c>
      <c r="D1327" s="128" t="s">
        <v>2186</v>
      </c>
      <c r="E1327" s="32" t="s">
        <v>818</v>
      </c>
      <c r="F1327" s="33"/>
      <c r="G1327" s="34"/>
      <c r="H1327" s="34"/>
      <c r="I1327" s="34"/>
      <c r="J1327" s="34"/>
      <c r="K1327" s="34"/>
      <c r="L1327" s="32" t="s">
        <v>1027</v>
      </c>
      <c r="M1327" s="34"/>
      <c r="N1327" s="128" t="s">
        <v>2187</v>
      </c>
      <c r="O1327" s="136" t="s">
        <v>2179</v>
      </c>
      <c r="P1327" s="136" t="s">
        <v>2140</v>
      </c>
      <c r="Q1327" s="137" t="s">
        <v>2140</v>
      </c>
      <c r="R1327" s="123" t="s">
        <v>42</v>
      </c>
    </row>
    <row r="1328" spans="1:18" s="8" customFormat="1" ht="51" customHeight="1">
      <c r="A1328" s="194" t="s">
        <v>4168</v>
      </c>
      <c r="B1328" s="194" t="s">
        <v>4067</v>
      </c>
      <c r="C1328" s="322" t="s">
        <v>4068</v>
      </c>
      <c r="D1328" s="128" t="s">
        <v>4069</v>
      </c>
      <c r="E1328" s="32" t="s">
        <v>2995</v>
      </c>
      <c r="F1328" s="33"/>
      <c r="G1328" s="34"/>
      <c r="H1328" s="34"/>
      <c r="I1328" s="34"/>
      <c r="J1328" s="34"/>
      <c r="K1328" s="34"/>
      <c r="L1328" s="32" t="s">
        <v>1027</v>
      </c>
      <c r="M1328" s="34"/>
      <c r="N1328" s="128" t="s">
        <v>4070</v>
      </c>
      <c r="O1328" s="136" t="s">
        <v>2179</v>
      </c>
      <c r="P1328" s="136" t="s">
        <v>2140</v>
      </c>
      <c r="Q1328" s="137" t="s">
        <v>2140</v>
      </c>
      <c r="R1328" s="123" t="s">
        <v>2192</v>
      </c>
    </row>
    <row r="1329" spans="1:18" s="8" customFormat="1" ht="51" customHeight="1">
      <c r="A1329" s="194" t="s">
        <v>4169</v>
      </c>
      <c r="B1329" s="194" t="s">
        <v>4170</v>
      </c>
      <c r="C1329" s="322" t="s">
        <v>4171</v>
      </c>
      <c r="D1329" s="128" t="s">
        <v>4172</v>
      </c>
      <c r="E1329" s="32" t="s">
        <v>2995</v>
      </c>
      <c r="F1329" s="33"/>
      <c r="G1329" s="34"/>
      <c r="H1329" s="34"/>
      <c r="I1329" s="34"/>
      <c r="J1329" s="34"/>
      <c r="K1329" s="34"/>
      <c r="L1329" s="32" t="s">
        <v>1027</v>
      </c>
      <c r="M1329" s="34"/>
      <c r="N1329" s="128" t="s">
        <v>4173</v>
      </c>
      <c r="O1329" s="136" t="s">
        <v>2179</v>
      </c>
      <c r="P1329" s="136" t="s">
        <v>2140</v>
      </c>
      <c r="Q1329" s="137" t="s">
        <v>2140</v>
      </c>
      <c r="R1329" s="123" t="s">
        <v>2192</v>
      </c>
    </row>
    <row r="1330" spans="1:18" s="8" customFormat="1" ht="78.599999999999994" customHeight="1">
      <c r="A1330" s="192" t="s">
        <v>4174</v>
      </c>
      <c r="B1330" s="312" t="s">
        <v>804</v>
      </c>
      <c r="C1330" s="317" t="s">
        <v>2201</v>
      </c>
      <c r="D1330" s="305" t="s">
        <v>2202</v>
      </c>
      <c r="E1330" s="304" t="s">
        <v>806</v>
      </c>
      <c r="F1330" s="304"/>
      <c r="G1330" s="304"/>
      <c r="H1330" s="304"/>
      <c r="I1330" s="304"/>
      <c r="J1330" s="304"/>
      <c r="K1330" s="304"/>
      <c r="L1330" s="304" t="s">
        <v>1027</v>
      </c>
      <c r="M1330" s="304"/>
      <c r="N1330" s="305" t="s">
        <v>2203</v>
      </c>
      <c r="O1330" s="136" t="s">
        <v>2179</v>
      </c>
      <c r="P1330" s="136" t="s">
        <v>2179</v>
      </c>
      <c r="Q1330" s="136" t="s">
        <v>2140</v>
      </c>
      <c r="R1330" s="136" t="s">
        <v>2141</v>
      </c>
    </row>
    <row r="1331" spans="1:18" ht="224.4">
      <c r="A1331" s="716" t="s">
        <v>1036</v>
      </c>
      <c r="B1331" s="312" t="s">
        <v>1037</v>
      </c>
      <c r="C1331" s="317" t="s">
        <v>4175</v>
      </c>
      <c r="D1331" s="305" t="s">
        <v>4176</v>
      </c>
      <c r="E1331" s="334" t="s">
        <v>1213</v>
      </c>
      <c r="F1331" s="334"/>
      <c r="G1331" s="334"/>
      <c r="H1331" s="334"/>
      <c r="I1331" s="334"/>
      <c r="J1331" s="334"/>
      <c r="K1331" s="334"/>
      <c r="L1331" s="334" t="s">
        <v>1027</v>
      </c>
      <c r="M1331" s="334"/>
      <c r="N1331" s="360" t="s">
        <v>1038</v>
      </c>
      <c r="O1331" s="334" t="s">
        <v>2179</v>
      </c>
      <c r="P1331" s="334" t="s">
        <v>2140</v>
      </c>
      <c r="Q1331" s="334" t="s">
        <v>2140</v>
      </c>
      <c r="R1331" s="334" t="s">
        <v>6740</v>
      </c>
    </row>
    <row r="1332" spans="1:18" ht="269.10000000000002" customHeight="1">
      <c r="A1332" s="716" t="s">
        <v>526</v>
      </c>
      <c r="B1332" s="312" t="s">
        <v>527</v>
      </c>
      <c r="C1332" s="317" t="s">
        <v>529</v>
      </c>
      <c r="D1332" s="305" t="s">
        <v>4177</v>
      </c>
      <c r="E1332" s="334" t="s">
        <v>4178</v>
      </c>
      <c r="F1332" s="334"/>
      <c r="G1332" s="334"/>
      <c r="H1332" s="334"/>
      <c r="I1332" s="334"/>
      <c r="J1332" s="334"/>
      <c r="K1332" s="334"/>
      <c r="L1332" s="334" t="s">
        <v>1028</v>
      </c>
      <c r="M1332" s="334"/>
      <c r="N1332" s="728" t="s">
        <v>6811</v>
      </c>
      <c r="O1332" s="334" t="s">
        <v>2179</v>
      </c>
      <c r="P1332" s="334" t="s">
        <v>2179</v>
      </c>
      <c r="Q1332" s="334" t="s">
        <v>2179</v>
      </c>
      <c r="R1332" s="334" t="s">
        <v>6740</v>
      </c>
    </row>
    <row r="1333" spans="1:18" ht="167.85" customHeight="1">
      <c r="A1333" s="716" t="s">
        <v>531</v>
      </c>
      <c r="B1333" s="312" t="s">
        <v>532</v>
      </c>
      <c r="C1333" s="317" t="s">
        <v>533</v>
      </c>
      <c r="D1333" s="305" t="s">
        <v>4179</v>
      </c>
      <c r="E1333" s="334" t="s">
        <v>145</v>
      </c>
      <c r="F1333" s="334"/>
      <c r="G1333" s="334"/>
      <c r="H1333" s="334"/>
      <c r="I1333" s="334"/>
      <c r="J1333" s="334"/>
      <c r="K1333" s="334"/>
      <c r="L1333" s="334" t="s">
        <v>1028</v>
      </c>
      <c r="M1333" s="334"/>
      <c r="N1333" s="728" t="s">
        <v>6811</v>
      </c>
      <c r="O1333" s="334" t="s">
        <v>2179</v>
      </c>
      <c r="P1333" s="334" t="s">
        <v>2179</v>
      </c>
      <c r="Q1333" s="334" t="s">
        <v>2179</v>
      </c>
      <c r="R1333" s="334" t="s">
        <v>6740</v>
      </c>
    </row>
    <row r="1334" spans="1:18">
      <c r="A1334" s="243" t="s">
        <v>4180</v>
      </c>
      <c r="B1334" s="242"/>
      <c r="C1334" s="239"/>
      <c r="D1334" s="240"/>
      <c r="E1334" s="438"/>
      <c r="F1334" s="240"/>
      <c r="G1334" s="240"/>
      <c r="H1334" s="240"/>
      <c r="I1334" s="240"/>
      <c r="J1334" s="240"/>
      <c r="K1334" s="240"/>
      <c r="L1334" s="240"/>
      <c r="M1334" s="240"/>
      <c r="N1334" s="240"/>
      <c r="O1334" s="240"/>
      <c r="P1334" s="240"/>
      <c r="Q1334" s="240"/>
      <c r="R1334" s="341"/>
    </row>
    <row r="1335" spans="1:18" s="8" customFormat="1" ht="149.25" customHeight="1">
      <c r="A1335" s="16" t="s">
        <v>4184</v>
      </c>
      <c r="B1335" s="16" t="s">
        <v>4185</v>
      </c>
      <c r="C1335" s="16" t="s">
        <v>4186</v>
      </c>
      <c r="D1335" s="21" t="s">
        <v>4187</v>
      </c>
      <c r="E1335" s="49" t="s">
        <v>146</v>
      </c>
      <c r="F1335" s="58"/>
      <c r="G1335" s="58"/>
      <c r="H1335" s="49" t="s">
        <v>2138</v>
      </c>
      <c r="I1335" s="49" t="s">
        <v>2138</v>
      </c>
      <c r="J1335" s="49" t="s">
        <v>25</v>
      </c>
      <c r="K1335" s="58" t="s">
        <v>1294</v>
      </c>
      <c r="L1335" s="39" t="s">
        <v>1148</v>
      </c>
      <c r="M1335" s="64" t="s">
        <v>6004</v>
      </c>
      <c r="N1335" s="78"/>
      <c r="O1335" s="39" t="s">
        <v>2140</v>
      </c>
      <c r="P1335" s="108" t="s">
        <v>2140</v>
      </c>
      <c r="Q1335" s="261" t="s">
        <v>2140</v>
      </c>
      <c r="R1335" s="108" t="s">
        <v>32</v>
      </c>
    </row>
    <row r="1336" spans="1:18" s="8" customFormat="1" ht="116.25" customHeight="1">
      <c r="A1336" s="16" t="s">
        <v>4188</v>
      </c>
      <c r="B1336" s="16" t="s">
        <v>4189</v>
      </c>
      <c r="C1336" s="16" t="s">
        <v>4190</v>
      </c>
      <c r="D1336" s="21" t="s">
        <v>4191</v>
      </c>
      <c r="E1336" s="49" t="s">
        <v>2154</v>
      </c>
      <c r="F1336" s="58"/>
      <c r="G1336" s="58"/>
      <c r="H1336" s="49" t="s">
        <v>2138</v>
      </c>
      <c r="I1336" s="49" t="s">
        <v>2138</v>
      </c>
      <c r="J1336" s="49" t="s">
        <v>25</v>
      </c>
      <c r="K1336" s="58" t="s">
        <v>4192</v>
      </c>
      <c r="L1336" s="39" t="s">
        <v>1148</v>
      </c>
      <c r="M1336" s="64" t="s">
        <v>6005</v>
      </c>
      <c r="N1336" s="78"/>
      <c r="O1336" s="108" t="s">
        <v>2140</v>
      </c>
      <c r="P1336" s="108" t="s">
        <v>2140</v>
      </c>
      <c r="Q1336" s="261" t="s">
        <v>2140</v>
      </c>
      <c r="R1336" s="108" t="s">
        <v>2199</v>
      </c>
    </row>
    <row r="1337" spans="1:18" s="8" customFormat="1" ht="97.5" customHeight="1">
      <c r="A1337" s="16" t="s">
        <v>4193</v>
      </c>
      <c r="B1337" s="278" t="s">
        <v>3118</v>
      </c>
      <c r="C1337" s="278" t="s">
        <v>3119</v>
      </c>
      <c r="D1337" s="118" t="s">
        <v>3120</v>
      </c>
      <c r="E1337" s="277" t="s">
        <v>158</v>
      </c>
      <c r="F1337" s="58"/>
      <c r="G1337" s="58"/>
      <c r="H1337" s="49" t="s">
        <v>2138</v>
      </c>
      <c r="I1337" s="49" t="s">
        <v>2138</v>
      </c>
      <c r="J1337" s="49" t="s">
        <v>2148</v>
      </c>
      <c r="K1337" s="58" t="s">
        <v>3121</v>
      </c>
      <c r="L1337" s="39" t="s">
        <v>1148</v>
      </c>
      <c r="M1337" s="64" t="s">
        <v>6006</v>
      </c>
      <c r="N1337" s="78"/>
      <c r="O1337" s="108" t="s">
        <v>2140</v>
      </c>
      <c r="P1337" s="108" t="s">
        <v>2140</v>
      </c>
      <c r="Q1337" s="261" t="s">
        <v>2140</v>
      </c>
      <c r="R1337" s="108" t="s">
        <v>2556</v>
      </c>
    </row>
    <row r="1338" spans="1:18" s="8" customFormat="1" ht="76.5" customHeight="1">
      <c r="A1338" s="16" t="s">
        <v>4194</v>
      </c>
      <c r="B1338" s="16" t="s">
        <v>4195</v>
      </c>
      <c r="C1338" s="16" t="s">
        <v>4196</v>
      </c>
      <c r="D1338" s="58" t="s">
        <v>4197</v>
      </c>
      <c r="E1338" s="49" t="s">
        <v>805</v>
      </c>
      <c r="F1338" s="58"/>
      <c r="G1338" s="58"/>
      <c r="H1338" s="49" t="s">
        <v>25</v>
      </c>
      <c r="I1338" s="49" t="s">
        <v>2138</v>
      </c>
      <c r="J1338" s="49" t="s">
        <v>25</v>
      </c>
      <c r="K1338" s="58" t="s">
        <v>1294</v>
      </c>
      <c r="L1338" s="39" t="s">
        <v>195</v>
      </c>
      <c r="M1338" s="64" t="s">
        <v>5407</v>
      </c>
      <c r="N1338" s="78"/>
      <c r="O1338" s="108" t="s">
        <v>2140</v>
      </c>
      <c r="P1338" s="108" t="s">
        <v>2140</v>
      </c>
      <c r="Q1338" s="261" t="s">
        <v>2140</v>
      </c>
      <c r="R1338" s="108" t="s">
        <v>13</v>
      </c>
    </row>
    <row r="1339" spans="1:18" s="8" customFormat="1" ht="11.1" customHeight="1">
      <c r="A1339" s="999" t="s">
        <v>4198</v>
      </c>
      <c r="B1339" s="1055" t="s">
        <v>4199</v>
      </c>
      <c r="C1339" s="1055" t="s">
        <v>4200</v>
      </c>
      <c r="D1339" s="921" t="s">
        <v>4201</v>
      </c>
      <c r="E1339" s="927" t="s">
        <v>1213</v>
      </c>
      <c r="F1339" s="49" t="s">
        <v>2339</v>
      </c>
      <c r="G1339" s="58" t="s">
        <v>4202</v>
      </c>
      <c r="H1339" s="927" t="s">
        <v>25</v>
      </c>
      <c r="I1339" s="927" t="s">
        <v>2138</v>
      </c>
      <c r="J1339" s="927" t="s">
        <v>2148</v>
      </c>
      <c r="K1339" s="921" t="s">
        <v>1294</v>
      </c>
      <c r="L1339" s="927" t="s">
        <v>195</v>
      </c>
      <c r="M1339" s="935" t="s">
        <v>6007</v>
      </c>
      <c r="N1339" s="945"/>
      <c r="O1339" s="942" t="s">
        <v>2140</v>
      </c>
      <c r="P1339" s="942" t="s">
        <v>2140</v>
      </c>
      <c r="Q1339" s="1111" t="s">
        <v>2140</v>
      </c>
      <c r="R1339" s="938" t="s">
        <v>2997</v>
      </c>
    </row>
    <row r="1340" spans="1:18" s="8" customFormat="1" ht="11.1" customHeight="1">
      <c r="A1340" s="1000" t="e">
        <v>#N/A</v>
      </c>
      <c r="B1340" s="1056" t="e">
        <v>#N/A</v>
      </c>
      <c r="C1340" s="1056"/>
      <c r="D1340" s="922" t="e">
        <v>#N/A</v>
      </c>
      <c r="E1340" s="928" t="e">
        <v>#N/A</v>
      </c>
      <c r="F1340" s="49" t="s">
        <v>2342</v>
      </c>
      <c r="G1340" s="58" t="s">
        <v>4203</v>
      </c>
      <c r="H1340" s="928" t="e">
        <v>#N/A</v>
      </c>
      <c r="I1340" s="928" t="e">
        <v>#N/A</v>
      </c>
      <c r="J1340" s="928" t="e">
        <v>#N/A</v>
      </c>
      <c r="K1340" s="922" t="e">
        <v>#N/A</v>
      </c>
      <c r="L1340" s="928" t="e">
        <v>#N/A</v>
      </c>
      <c r="M1340" s="935" t="e">
        <v>#N/A</v>
      </c>
      <c r="N1340" s="946"/>
      <c r="O1340" s="944"/>
      <c r="P1340" s="944"/>
      <c r="Q1340" s="1112"/>
      <c r="R1340" s="938"/>
    </row>
    <row r="1341" spans="1:18" s="8" customFormat="1" ht="11.1" customHeight="1">
      <c r="A1341" s="1000" t="e">
        <v>#N/A</v>
      </c>
      <c r="B1341" s="1056" t="e">
        <v>#N/A</v>
      </c>
      <c r="C1341" s="1056"/>
      <c r="D1341" s="922" t="e">
        <v>#N/A</v>
      </c>
      <c r="E1341" s="928" t="e">
        <v>#N/A</v>
      </c>
      <c r="F1341" s="49" t="s">
        <v>2344</v>
      </c>
      <c r="G1341" s="58" t="s">
        <v>4204</v>
      </c>
      <c r="H1341" s="928" t="e">
        <v>#N/A</v>
      </c>
      <c r="I1341" s="928" t="e">
        <v>#N/A</v>
      </c>
      <c r="J1341" s="928" t="e">
        <v>#N/A</v>
      </c>
      <c r="K1341" s="922" t="e">
        <v>#N/A</v>
      </c>
      <c r="L1341" s="928" t="e">
        <v>#N/A</v>
      </c>
      <c r="M1341" s="935" t="e">
        <v>#N/A</v>
      </c>
      <c r="N1341" s="946"/>
      <c r="O1341" s="944"/>
      <c r="P1341" s="944"/>
      <c r="Q1341" s="1112"/>
      <c r="R1341" s="938"/>
    </row>
    <row r="1342" spans="1:18" s="8" customFormat="1" ht="11.1" customHeight="1">
      <c r="A1342" s="1000" t="e">
        <v>#N/A</v>
      </c>
      <c r="B1342" s="1056" t="e">
        <v>#N/A</v>
      </c>
      <c r="C1342" s="1056"/>
      <c r="D1342" s="922" t="e">
        <v>#N/A</v>
      </c>
      <c r="E1342" s="928" t="e">
        <v>#N/A</v>
      </c>
      <c r="F1342" s="49" t="s">
        <v>2346</v>
      </c>
      <c r="G1342" s="58" t="s">
        <v>4205</v>
      </c>
      <c r="H1342" s="928" t="e">
        <v>#N/A</v>
      </c>
      <c r="I1342" s="928" t="e">
        <v>#N/A</v>
      </c>
      <c r="J1342" s="928" t="e">
        <v>#N/A</v>
      </c>
      <c r="K1342" s="922" t="e">
        <v>#N/A</v>
      </c>
      <c r="L1342" s="928" t="e">
        <v>#N/A</v>
      </c>
      <c r="M1342" s="935" t="e">
        <v>#N/A</v>
      </c>
      <c r="N1342" s="946"/>
      <c r="O1342" s="944"/>
      <c r="P1342" s="944"/>
      <c r="Q1342" s="1112"/>
      <c r="R1342" s="938"/>
    </row>
    <row r="1343" spans="1:18" s="8" customFormat="1" ht="11.1" customHeight="1">
      <c r="A1343" s="1000" t="e">
        <v>#N/A</v>
      </c>
      <c r="B1343" s="1056" t="e">
        <v>#N/A</v>
      </c>
      <c r="C1343" s="1056"/>
      <c r="D1343" s="922" t="e">
        <v>#N/A</v>
      </c>
      <c r="E1343" s="928" t="e">
        <v>#N/A</v>
      </c>
      <c r="F1343" s="49" t="s">
        <v>2348</v>
      </c>
      <c r="G1343" s="58" t="s">
        <v>4206</v>
      </c>
      <c r="H1343" s="928" t="e">
        <v>#N/A</v>
      </c>
      <c r="I1343" s="928" t="e">
        <v>#N/A</v>
      </c>
      <c r="J1343" s="928" t="e">
        <v>#N/A</v>
      </c>
      <c r="K1343" s="922" t="e">
        <v>#N/A</v>
      </c>
      <c r="L1343" s="928" t="e">
        <v>#N/A</v>
      </c>
      <c r="M1343" s="935" t="e">
        <v>#N/A</v>
      </c>
      <c r="N1343" s="946"/>
      <c r="O1343" s="944"/>
      <c r="P1343" s="944"/>
      <c r="Q1343" s="1112"/>
      <c r="R1343" s="938"/>
    </row>
    <row r="1344" spans="1:18" s="8" customFormat="1" ht="11.1" customHeight="1">
      <c r="A1344" s="1000" t="e">
        <v>#N/A</v>
      </c>
      <c r="B1344" s="1056" t="e">
        <v>#N/A</v>
      </c>
      <c r="C1344" s="1056"/>
      <c r="D1344" s="922" t="e">
        <v>#N/A</v>
      </c>
      <c r="E1344" s="928" t="e">
        <v>#N/A</v>
      </c>
      <c r="F1344" s="49" t="s">
        <v>2350</v>
      </c>
      <c r="G1344" s="58" t="s">
        <v>3446</v>
      </c>
      <c r="H1344" s="928" t="e">
        <v>#N/A</v>
      </c>
      <c r="I1344" s="928" t="e">
        <v>#N/A</v>
      </c>
      <c r="J1344" s="928" t="e">
        <v>#N/A</v>
      </c>
      <c r="K1344" s="922" t="e">
        <v>#N/A</v>
      </c>
      <c r="L1344" s="928" t="e">
        <v>#N/A</v>
      </c>
      <c r="M1344" s="935" t="e">
        <v>#N/A</v>
      </c>
      <c r="N1344" s="946"/>
      <c r="O1344" s="944"/>
      <c r="P1344" s="944"/>
      <c r="Q1344" s="1112"/>
      <c r="R1344" s="938"/>
    </row>
    <row r="1345" spans="1:18" s="8" customFormat="1" ht="11.1" customHeight="1">
      <c r="A1345" s="1000" t="e">
        <v>#N/A</v>
      </c>
      <c r="B1345" s="1056" t="e">
        <v>#N/A</v>
      </c>
      <c r="C1345" s="1056"/>
      <c r="D1345" s="922" t="e">
        <v>#N/A</v>
      </c>
      <c r="E1345" s="928" t="e">
        <v>#N/A</v>
      </c>
      <c r="F1345" s="49" t="s">
        <v>2352</v>
      </c>
      <c r="G1345" s="58" t="s">
        <v>4207</v>
      </c>
      <c r="H1345" s="928" t="e">
        <v>#N/A</v>
      </c>
      <c r="I1345" s="928" t="e">
        <v>#N/A</v>
      </c>
      <c r="J1345" s="928" t="e">
        <v>#N/A</v>
      </c>
      <c r="K1345" s="922" t="e">
        <v>#N/A</v>
      </c>
      <c r="L1345" s="928" t="e">
        <v>#N/A</v>
      </c>
      <c r="M1345" s="935" t="e">
        <v>#N/A</v>
      </c>
      <c r="N1345" s="946"/>
      <c r="O1345" s="944"/>
      <c r="P1345" s="944"/>
      <c r="Q1345" s="1112"/>
      <c r="R1345" s="938"/>
    </row>
    <row r="1346" spans="1:18" s="8" customFormat="1" ht="11.1" customHeight="1">
      <c r="A1346" s="1000" t="e">
        <v>#N/A</v>
      </c>
      <c r="B1346" s="1056" t="e">
        <v>#N/A</v>
      </c>
      <c r="C1346" s="1056"/>
      <c r="D1346" s="922" t="e">
        <v>#N/A</v>
      </c>
      <c r="E1346" s="928" t="e">
        <v>#N/A</v>
      </c>
      <c r="F1346" s="49" t="s">
        <v>2354</v>
      </c>
      <c r="G1346" s="58" t="s">
        <v>4208</v>
      </c>
      <c r="H1346" s="928" t="e">
        <v>#N/A</v>
      </c>
      <c r="I1346" s="928" t="e">
        <v>#N/A</v>
      </c>
      <c r="J1346" s="928" t="e">
        <v>#N/A</v>
      </c>
      <c r="K1346" s="922" t="e">
        <v>#N/A</v>
      </c>
      <c r="L1346" s="928" t="e">
        <v>#N/A</v>
      </c>
      <c r="M1346" s="935" t="e">
        <v>#N/A</v>
      </c>
      <c r="N1346" s="946"/>
      <c r="O1346" s="944"/>
      <c r="P1346" s="944"/>
      <c r="Q1346" s="1112"/>
      <c r="R1346" s="938"/>
    </row>
    <row r="1347" spans="1:18" s="8" customFormat="1" ht="12" customHeight="1">
      <c r="A1347" s="1001" t="e">
        <v>#N/A</v>
      </c>
      <c r="B1347" s="1084" t="e">
        <v>#N/A</v>
      </c>
      <c r="C1347" s="1084"/>
      <c r="D1347" s="923" t="e">
        <v>#N/A</v>
      </c>
      <c r="E1347" s="929" t="e">
        <v>#N/A</v>
      </c>
      <c r="F1347" s="49" t="s">
        <v>3074</v>
      </c>
      <c r="G1347" s="58" t="s">
        <v>2500</v>
      </c>
      <c r="H1347" s="929" t="e">
        <v>#N/A</v>
      </c>
      <c r="I1347" s="929" t="e">
        <v>#N/A</v>
      </c>
      <c r="J1347" s="929" t="e">
        <v>#N/A</v>
      </c>
      <c r="K1347" s="923" t="e">
        <v>#N/A</v>
      </c>
      <c r="L1347" s="929" t="e">
        <v>#N/A</v>
      </c>
      <c r="M1347" s="935" t="e">
        <v>#N/A</v>
      </c>
      <c r="N1347" s="947"/>
      <c r="O1347" s="943"/>
      <c r="P1347" s="943"/>
      <c r="Q1347" s="1113"/>
      <c r="R1347" s="938"/>
    </row>
    <row r="1348" spans="1:18" s="8" customFormat="1" ht="47.1" customHeight="1">
      <c r="A1348" s="16" t="s">
        <v>4209</v>
      </c>
      <c r="B1348" s="16" t="s">
        <v>4210</v>
      </c>
      <c r="C1348" s="16" t="s">
        <v>4211</v>
      </c>
      <c r="D1348" s="58" t="s">
        <v>4212</v>
      </c>
      <c r="E1348" s="49" t="s">
        <v>1644</v>
      </c>
      <c r="F1348" s="58"/>
      <c r="G1348" s="58"/>
      <c r="H1348" s="49" t="s">
        <v>25</v>
      </c>
      <c r="I1348" s="49" t="s">
        <v>2138</v>
      </c>
      <c r="J1348" s="49" t="s">
        <v>25</v>
      </c>
      <c r="K1348" s="58" t="s">
        <v>1294</v>
      </c>
      <c r="L1348" s="39" t="s">
        <v>195</v>
      </c>
      <c r="M1348" s="64" t="s">
        <v>5410</v>
      </c>
      <c r="N1348" s="78"/>
      <c r="O1348" s="108" t="s">
        <v>2140</v>
      </c>
      <c r="P1348" s="108" t="s">
        <v>2140</v>
      </c>
      <c r="Q1348" s="261" t="s">
        <v>2140</v>
      </c>
      <c r="R1348" s="108" t="s">
        <v>32</v>
      </c>
    </row>
    <row r="1349" spans="1:18" s="8" customFormat="1" ht="11.25" customHeight="1">
      <c r="A1349" s="1047" t="s">
        <v>217</v>
      </c>
      <c r="B1349" s="1004" t="s">
        <v>210</v>
      </c>
      <c r="C1349" s="1004" t="s">
        <v>3939</v>
      </c>
      <c r="D1349" s="921" t="s">
        <v>3940</v>
      </c>
      <c r="E1349" s="927" t="s">
        <v>2429</v>
      </c>
      <c r="F1349" s="49" t="s">
        <v>3179</v>
      </c>
      <c r="G1349" s="58" t="s">
        <v>4213</v>
      </c>
      <c r="H1349" s="927" t="s">
        <v>25</v>
      </c>
      <c r="I1349" s="927" t="s">
        <v>2138</v>
      </c>
      <c r="J1349" s="927" t="s">
        <v>2148</v>
      </c>
      <c r="K1349" s="921" t="s">
        <v>1294</v>
      </c>
      <c r="L1349" s="927" t="s">
        <v>194</v>
      </c>
      <c r="M1349" s="935" t="s">
        <v>6008</v>
      </c>
      <c r="N1349" s="945"/>
      <c r="O1349" s="942" t="s">
        <v>2140</v>
      </c>
      <c r="P1349" s="942" t="s">
        <v>2140</v>
      </c>
      <c r="Q1349" s="1111" t="s">
        <v>2140</v>
      </c>
      <c r="R1349" s="938" t="s">
        <v>32</v>
      </c>
    </row>
    <row r="1350" spans="1:18" s="8" customFormat="1" ht="12.75" customHeight="1">
      <c r="A1350" s="1048" t="e">
        <v>#N/A</v>
      </c>
      <c r="B1350" s="1005" t="e">
        <v>#N/A</v>
      </c>
      <c r="C1350" s="1005" t="e">
        <v>#N/A</v>
      </c>
      <c r="D1350" s="922" t="e">
        <v>#N/A</v>
      </c>
      <c r="E1350" s="928" t="e">
        <v>#N/A</v>
      </c>
      <c r="F1350" s="49" t="s">
        <v>3181</v>
      </c>
      <c r="G1350" s="58" t="s">
        <v>4214</v>
      </c>
      <c r="H1350" s="928" t="e">
        <v>#N/A</v>
      </c>
      <c r="I1350" s="928" t="e">
        <v>#N/A</v>
      </c>
      <c r="J1350" s="928" t="e">
        <v>#N/A</v>
      </c>
      <c r="K1350" s="922" t="e">
        <v>#N/A</v>
      </c>
      <c r="L1350" s="928" t="e">
        <v>#N/A</v>
      </c>
      <c r="M1350" s="935" t="e">
        <v>#N/A</v>
      </c>
      <c r="N1350" s="946"/>
      <c r="O1350" s="944"/>
      <c r="P1350" s="944"/>
      <c r="Q1350" s="1112"/>
      <c r="R1350" s="938"/>
    </row>
    <row r="1351" spans="1:18" s="8" customFormat="1" ht="12.75" customHeight="1">
      <c r="A1351" s="1048" t="e">
        <v>#N/A</v>
      </c>
      <c r="B1351" s="1005" t="e">
        <v>#N/A</v>
      </c>
      <c r="C1351" s="1005" t="e">
        <v>#N/A</v>
      </c>
      <c r="D1351" s="922" t="e">
        <v>#N/A</v>
      </c>
      <c r="E1351" s="928" t="e">
        <v>#N/A</v>
      </c>
      <c r="F1351" s="49" t="s">
        <v>3183</v>
      </c>
      <c r="G1351" s="58" t="s">
        <v>4215</v>
      </c>
      <c r="H1351" s="928" t="e">
        <v>#N/A</v>
      </c>
      <c r="I1351" s="928" t="e">
        <v>#N/A</v>
      </c>
      <c r="J1351" s="928" t="e">
        <v>#N/A</v>
      </c>
      <c r="K1351" s="922" t="e">
        <v>#N/A</v>
      </c>
      <c r="L1351" s="928" t="e">
        <v>#N/A</v>
      </c>
      <c r="M1351" s="935" t="e">
        <v>#N/A</v>
      </c>
      <c r="N1351" s="946"/>
      <c r="O1351" s="944"/>
      <c r="P1351" s="944"/>
      <c r="Q1351" s="1112"/>
      <c r="R1351" s="938"/>
    </row>
    <row r="1352" spans="1:18" s="8" customFormat="1" ht="12.75" customHeight="1">
      <c r="A1352" s="1048" t="e">
        <v>#N/A</v>
      </c>
      <c r="B1352" s="1005" t="e">
        <v>#N/A</v>
      </c>
      <c r="C1352" s="1005" t="e">
        <v>#N/A</v>
      </c>
      <c r="D1352" s="922" t="e">
        <v>#N/A</v>
      </c>
      <c r="E1352" s="928" t="e">
        <v>#N/A</v>
      </c>
      <c r="F1352" s="49" t="s">
        <v>3185</v>
      </c>
      <c r="G1352" s="58" t="s">
        <v>4216</v>
      </c>
      <c r="H1352" s="928" t="e">
        <v>#N/A</v>
      </c>
      <c r="I1352" s="928" t="e">
        <v>#N/A</v>
      </c>
      <c r="J1352" s="928" t="e">
        <v>#N/A</v>
      </c>
      <c r="K1352" s="922" t="e">
        <v>#N/A</v>
      </c>
      <c r="L1352" s="928" t="e">
        <v>#N/A</v>
      </c>
      <c r="M1352" s="935" t="e">
        <v>#N/A</v>
      </c>
      <c r="N1352" s="946"/>
      <c r="O1352" s="944"/>
      <c r="P1352" s="944"/>
      <c r="Q1352" s="1112"/>
      <c r="R1352" s="938"/>
    </row>
    <row r="1353" spans="1:18" s="8" customFormat="1" ht="12.75" customHeight="1">
      <c r="A1353" s="1048" t="e">
        <v>#N/A</v>
      </c>
      <c r="B1353" s="1005" t="e">
        <v>#N/A</v>
      </c>
      <c r="C1353" s="1005" t="e">
        <v>#N/A</v>
      </c>
      <c r="D1353" s="922" t="e">
        <v>#N/A</v>
      </c>
      <c r="E1353" s="928" t="e">
        <v>#N/A</v>
      </c>
      <c r="F1353" s="49" t="s">
        <v>3945</v>
      </c>
      <c r="G1353" s="58" t="s">
        <v>3946</v>
      </c>
      <c r="H1353" s="928" t="e">
        <v>#N/A</v>
      </c>
      <c r="I1353" s="928" t="e">
        <v>#N/A</v>
      </c>
      <c r="J1353" s="928" t="e">
        <v>#N/A</v>
      </c>
      <c r="K1353" s="922" t="e">
        <v>#N/A</v>
      </c>
      <c r="L1353" s="928" t="e">
        <v>#N/A</v>
      </c>
      <c r="M1353" s="935" t="e">
        <v>#N/A</v>
      </c>
      <c r="N1353" s="946"/>
      <c r="O1353" s="944"/>
      <c r="P1353" s="944"/>
      <c r="Q1353" s="1112"/>
      <c r="R1353" s="938"/>
    </row>
    <row r="1354" spans="1:18" s="8" customFormat="1" ht="12.75" customHeight="1">
      <c r="A1354" s="1048" t="e">
        <v>#N/A</v>
      </c>
      <c r="B1354" s="1005" t="e">
        <v>#N/A</v>
      </c>
      <c r="C1354" s="1005" t="e">
        <v>#N/A</v>
      </c>
      <c r="D1354" s="922" t="e">
        <v>#N/A</v>
      </c>
      <c r="E1354" s="928" t="e">
        <v>#N/A</v>
      </c>
      <c r="F1354" s="49" t="s">
        <v>3947</v>
      </c>
      <c r="G1354" s="9" t="s">
        <v>3948</v>
      </c>
      <c r="H1354" s="928" t="e">
        <v>#N/A</v>
      </c>
      <c r="I1354" s="928" t="e">
        <v>#N/A</v>
      </c>
      <c r="J1354" s="928" t="e">
        <v>#N/A</v>
      </c>
      <c r="K1354" s="922" t="e">
        <v>#N/A</v>
      </c>
      <c r="L1354" s="928" t="e">
        <v>#N/A</v>
      </c>
      <c r="M1354" s="935" t="e">
        <v>#N/A</v>
      </c>
      <c r="N1354" s="946"/>
      <c r="O1354" s="944"/>
      <c r="P1354" s="944"/>
      <c r="Q1354" s="1112"/>
      <c r="R1354" s="938"/>
    </row>
    <row r="1355" spans="1:18" s="8" customFormat="1" ht="12.75" customHeight="1">
      <c r="A1355" s="1048" t="e">
        <v>#N/A</v>
      </c>
      <c r="B1355" s="1005" t="e">
        <v>#N/A</v>
      </c>
      <c r="C1355" s="1005" t="e">
        <v>#N/A</v>
      </c>
      <c r="D1355" s="922" t="e">
        <v>#N/A</v>
      </c>
      <c r="E1355" s="928" t="e">
        <v>#N/A</v>
      </c>
      <c r="F1355" s="49" t="s">
        <v>3281</v>
      </c>
      <c r="G1355" s="58" t="s">
        <v>3136</v>
      </c>
      <c r="H1355" s="928" t="e">
        <v>#N/A</v>
      </c>
      <c r="I1355" s="928" t="e">
        <v>#N/A</v>
      </c>
      <c r="J1355" s="928" t="e">
        <v>#N/A</v>
      </c>
      <c r="K1355" s="922" t="e">
        <v>#N/A</v>
      </c>
      <c r="L1355" s="928" t="e">
        <v>#N/A</v>
      </c>
      <c r="M1355" s="935" t="e">
        <v>#N/A</v>
      </c>
      <c r="N1355" s="946"/>
      <c r="O1355" s="944"/>
      <c r="P1355" s="944"/>
      <c r="Q1355" s="1112"/>
      <c r="R1355" s="938"/>
    </row>
    <row r="1356" spans="1:18" s="8" customFormat="1" ht="12.75" customHeight="1">
      <c r="A1356" s="1048" t="e">
        <v>#N/A</v>
      </c>
      <c r="B1356" s="1005" t="e">
        <v>#N/A</v>
      </c>
      <c r="C1356" s="1005" t="e">
        <v>#N/A</v>
      </c>
      <c r="D1356" s="922" t="e">
        <v>#N/A</v>
      </c>
      <c r="E1356" s="928" t="e">
        <v>#N/A</v>
      </c>
      <c r="F1356" s="49" t="s">
        <v>3283</v>
      </c>
      <c r="G1356" s="58" t="s">
        <v>3143</v>
      </c>
      <c r="H1356" s="928" t="e">
        <v>#N/A</v>
      </c>
      <c r="I1356" s="928" t="e">
        <v>#N/A</v>
      </c>
      <c r="J1356" s="928" t="e">
        <v>#N/A</v>
      </c>
      <c r="K1356" s="922" t="e">
        <v>#N/A</v>
      </c>
      <c r="L1356" s="928" t="e">
        <v>#N/A</v>
      </c>
      <c r="M1356" s="935" t="e">
        <v>#N/A</v>
      </c>
      <c r="N1356" s="946"/>
      <c r="O1356" s="944"/>
      <c r="P1356" s="944"/>
      <c r="Q1356" s="1112"/>
      <c r="R1356" s="938"/>
    </row>
    <row r="1357" spans="1:18" s="8" customFormat="1" ht="12.75" customHeight="1">
      <c r="A1357" s="1048" t="e">
        <v>#N/A</v>
      </c>
      <c r="B1357" s="1005" t="e">
        <v>#N/A</v>
      </c>
      <c r="C1357" s="1005" t="e">
        <v>#N/A</v>
      </c>
      <c r="D1357" s="922" t="e">
        <v>#N/A</v>
      </c>
      <c r="E1357" s="928" t="e">
        <v>#N/A</v>
      </c>
      <c r="F1357" s="49" t="s">
        <v>3285</v>
      </c>
      <c r="G1357" s="58" t="s">
        <v>3949</v>
      </c>
      <c r="H1357" s="928" t="e">
        <v>#N/A</v>
      </c>
      <c r="I1357" s="928" t="e">
        <v>#N/A</v>
      </c>
      <c r="J1357" s="928" t="e">
        <v>#N/A</v>
      </c>
      <c r="K1357" s="922" t="e">
        <v>#N/A</v>
      </c>
      <c r="L1357" s="928" t="e">
        <v>#N/A</v>
      </c>
      <c r="M1357" s="935" t="e">
        <v>#N/A</v>
      </c>
      <c r="N1357" s="946"/>
      <c r="O1357" s="944"/>
      <c r="P1357" s="944"/>
      <c r="Q1357" s="1112"/>
      <c r="R1357" s="938"/>
    </row>
    <row r="1358" spans="1:18" s="8" customFormat="1" ht="12.75" customHeight="1">
      <c r="A1358" s="1048" t="e">
        <v>#N/A</v>
      </c>
      <c r="B1358" s="1005" t="e">
        <v>#N/A</v>
      </c>
      <c r="C1358" s="1005" t="e">
        <v>#N/A</v>
      </c>
      <c r="D1358" s="922" t="e">
        <v>#N/A</v>
      </c>
      <c r="E1358" s="928" t="e">
        <v>#N/A</v>
      </c>
      <c r="F1358" s="49" t="s">
        <v>3950</v>
      </c>
      <c r="G1358" s="58" t="s">
        <v>3951</v>
      </c>
      <c r="H1358" s="928" t="e">
        <v>#N/A</v>
      </c>
      <c r="I1358" s="928" t="e">
        <v>#N/A</v>
      </c>
      <c r="J1358" s="928" t="e">
        <v>#N/A</v>
      </c>
      <c r="K1358" s="922" t="e">
        <v>#N/A</v>
      </c>
      <c r="L1358" s="928" t="e">
        <v>#N/A</v>
      </c>
      <c r="M1358" s="935" t="e">
        <v>#N/A</v>
      </c>
      <c r="N1358" s="946"/>
      <c r="O1358" s="944"/>
      <c r="P1358" s="944"/>
      <c r="Q1358" s="1112"/>
      <c r="R1358" s="938"/>
    </row>
    <row r="1359" spans="1:18" s="8" customFormat="1" ht="12.75" customHeight="1">
      <c r="A1359" s="1048" t="e">
        <v>#N/A</v>
      </c>
      <c r="B1359" s="1005" t="e">
        <v>#N/A</v>
      </c>
      <c r="C1359" s="1005" t="e">
        <v>#N/A</v>
      </c>
      <c r="D1359" s="922" t="e">
        <v>#N/A</v>
      </c>
      <c r="E1359" s="928" t="e">
        <v>#N/A</v>
      </c>
      <c r="F1359" s="49" t="s">
        <v>3952</v>
      </c>
      <c r="G1359" s="58" t="s">
        <v>3953</v>
      </c>
      <c r="H1359" s="928" t="e">
        <v>#N/A</v>
      </c>
      <c r="I1359" s="928" t="e">
        <v>#N/A</v>
      </c>
      <c r="J1359" s="928" t="e">
        <v>#N/A</v>
      </c>
      <c r="K1359" s="922" t="e">
        <v>#N/A</v>
      </c>
      <c r="L1359" s="928" t="e">
        <v>#N/A</v>
      </c>
      <c r="M1359" s="935" t="e">
        <v>#N/A</v>
      </c>
      <c r="N1359" s="946"/>
      <c r="O1359" s="944"/>
      <c r="P1359" s="944"/>
      <c r="Q1359" s="1112"/>
      <c r="R1359" s="938"/>
    </row>
    <row r="1360" spans="1:18" s="8" customFormat="1" ht="12.75" customHeight="1">
      <c r="A1360" s="1048" t="e">
        <v>#N/A</v>
      </c>
      <c r="B1360" s="1005" t="e">
        <v>#N/A</v>
      </c>
      <c r="C1360" s="1005" t="e">
        <v>#N/A</v>
      </c>
      <c r="D1360" s="922" t="e">
        <v>#N/A</v>
      </c>
      <c r="E1360" s="928" t="e">
        <v>#N/A</v>
      </c>
      <c r="F1360" s="49" t="s">
        <v>3954</v>
      </c>
      <c r="G1360" s="58" t="s">
        <v>3955</v>
      </c>
      <c r="H1360" s="928" t="e">
        <v>#N/A</v>
      </c>
      <c r="I1360" s="928" t="e">
        <v>#N/A</v>
      </c>
      <c r="J1360" s="928" t="e">
        <v>#N/A</v>
      </c>
      <c r="K1360" s="922" t="e">
        <v>#N/A</v>
      </c>
      <c r="L1360" s="928" t="e">
        <v>#N/A</v>
      </c>
      <c r="M1360" s="935" t="e">
        <v>#N/A</v>
      </c>
      <c r="N1360" s="946"/>
      <c r="O1360" s="944"/>
      <c r="P1360" s="944"/>
      <c r="Q1360" s="1112"/>
      <c r="R1360" s="938"/>
    </row>
    <row r="1361" spans="1:18" s="8" customFormat="1" ht="12.75" customHeight="1">
      <c r="A1361" s="1048" t="e">
        <v>#N/A</v>
      </c>
      <c r="B1361" s="1005" t="e">
        <v>#N/A</v>
      </c>
      <c r="C1361" s="1005" t="e">
        <v>#N/A</v>
      </c>
      <c r="D1361" s="922" t="e">
        <v>#N/A</v>
      </c>
      <c r="E1361" s="928" t="e">
        <v>#N/A</v>
      </c>
      <c r="F1361" s="49" t="s">
        <v>3956</v>
      </c>
      <c r="G1361" s="58" t="s">
        <v>3957</v>
      </c>
      <c r="H1361" s="928" t="e">
        <v>#N/A</v>
      </c>
      <c r="I1361" s="928" t="e">
        <v>#N/A</v>
      </c>
      <c r="J1361" s="928" t="e">
        <v>#N/A</v>
      </c>
      <c r="K1361" s="922" t="e">
        <v>#N/A</v>
      </c>
      <c r="L1361" s="928" t="e">
        <v>#N/A</v>
      </c>
      <c r="M1361" s="935" t="e">
        <v>#N/A</v>
      </c>
      <c r="N1361" s="946"/>
      <c r="O1361" s="944"/>
      <c r="P1361" s="944"/>
      <c r="Q1361" s="1112"/>
      <c r="R1361" s="938"/>
    </row>
    <row r="1362" spans="1:18" s="8" customFormat="1" ht="12.75" customHeight="1">
      <c r="A1362" s="1048" t="e">
        <v>#N/A</v>
      </c>
      <c r="B1362" s="1005" t="e">
        <v>#N/A</v>
      </c>
      <c r="C1362" s="1005" t="e">
        <v>#N/A</v>
      </c>
      <c r="D1362" s="922" t="e">
        <v>#N/A</v>
      </c>
      <c r="E1362" s="928" t="e">
        <v>#N/A</v>
      </c>
      <c r="F1362" s="49" t="s">
        <v>3958</v>
      </c>
      <c r="G1362" s="58" t="s">
        <v>3959</v>
      </c>
      <c r="H1362" s="928" t="e">
        <v>#N/A</v>
      </c>
      <c r="I1362" s="928" t="e">
        <v>#N/A</v>
      </c>
      <c r="J1362" s="928" t="e">
        <v>#N/A</v>
      </c>
      <c r="K1362" s="922" t="e">
        <v>#N/A</v>
      </c>
      <c r="L1362" s="928" t="e">
        <v>#N/A</v>
      </c>
      <c r="M1362" s="935" t="e">
        <v>#N/A</v>
      </c>
      <c r="N1362" s="946"/>
      <c r="O1362" s="944"/>
      <c r="P1362" s="944"/>
      <c r="Q1362" s="1112"/>
      <c r="R1362" s="938"/>
    </row>
    <row r="1363" spans="1:18" s="8" customFormat="1" ht="12.75" customHeight="1">
      <c r="A1363" s="1048" t="e">
        <v>#N/A</v>
      </c>
      <c r="B1363" s="1005" t="e">
        <v>#N/A</v>
      </c>
      <c r="C1363" s="1005" t="e">
        <v>#N/A</v>
      </c>
      <c r="D1363" s="922" t="e">
        <v>#N/A</v>
      </c>
      <c r="E1363" s="928" t="e">
        <v>#N/A</v>
      </c>
      <c r="F1363" s="49" t="s">
        <v>3960</v>
      </c>
      <c r="G1363" s="58" t="s">
        <v>3961</v>
      </c>
      <c r="H1363" s="928" t="e">
        <v>#N/A</v>
      </c>
      <c r="I1363" s="928" t="e">
        <v>#N/A</v>
      </c>
      <c r="J1363" s="928" t="e">
        <v>#N/A</v>
      </c>
      <c r="K1363" s="922" t="e">
        <v>#N/A</v>
      </c>
      <c r="L1363" s="928" t="e">
        <v>#N/A</v>
      </c>
      <c r="M1363" s="935" t="e">
        <v>#N/A</v>
      </c>
      <c r="N1363" s="946"/>
      <c r="O1363" s="944"/>
      <c r="P1363" s="944"/>
      <c r="Q1363" s="1112"/>
      <c r="R1363" s="938"/>
    </row>
    <row r="1364" spans="1:18" s="8" customFormat="1" ht="12.75" customHeight="1">
      <c r="A1364" s="1048" t="e">
        <v>#N/A</v>
      </c>
      <c r="B1364" s="1005" t="e">
        <v>#N/A</v>
      </c>
      <c r="C1364" s="1005" t="e">
        <v>#N/A</v>
      </c>
      <c r="D1364" s="922" t="e">
        <v>#N/A</v>
      </c>
      <c r="E1364" s="928" t="e">
        <v>#N/A</v>
      </c>
      <c r="F1364" s="49" t="s">
        <v>3962</v>
      </c>
      <c r="G1364" s="58" t="s">
        <v>3963</v>
      </c>
      <c r="H1364" s="928" t="e">
        <v>#N/A</v>
      </c>
      <c r="I1364" s="928" t="e">
        <v>#N/A</v>
      </c>
      <c r="J1364" s="928" t="e">
        <v>#N/A</v>
      </c>
      <c r="K1364" s="922" t="e">
        <v>#N/A</v>
      </c>
      <c r="L1364" s="928" t="e">
        <v>#N/A</v>
      </c>
      <c r="M1364" s="935" t="e">
        <v>#N/A</v>
      </c>
      <c r="N1364" s="946"/>
      <c r="O1364" s="944"/>
      <c r="P1364" s="944"/>
      <c r="Q1364" s="1112"/>
      <c r="R1364" s="938"/>
    </row>
    <row r="1365" spans="1:18" s="8" customFormat="1" ht="10.199999999999999">
      <c r="A1365" s="1048" t="e">
        <v>#N/A</v>
      </c>
      <c r="B1365" s="1005" t="e">
        <v>#N/A</v>
      </c>
      <c r="C1365" s="1005" t="e">
        <v>#N/A</v>
      </c>
      <c r="D1365" s="922" t="e">
        <v>#N/A</v>
      </c>
      <c r="E1365" s="928" t="e">
        <v>#N/A</v>
      </c>
      <c r="F1365" s="49" t="s">
        <v>3964</v>
      </c>
      <c r="G1365" s="58" t="s">
        <v>3965</v>
      </c>
      <c r="H1365" s="928" t="e">
        <v>#N/A</v>
      </c>
      <c r="I1365" s="928" t="e">
        <v>#N/A</v>
      </c>
      <c r="J1365" s="928" t="e">
        <v>#N/A</v>
      </c>
      <c r="K1365" s="922" t="e">
        <v>#N/A</v>
      </c>
      <c r="L1365" s="928" t="e">
        <v>#N/A</v>
      </c>
      <c r="M1365" s="935" t="e">
        <v>#N/A</v>
      </c>
      <c r="N1365" s="946"/>
      <c r="O1365" s="944"/>
      <c r="P1365" s="944"/>
      <c r="Q1365" s="1112"/>
      <c r="R1365" s="938"/>
    </row>
    <row r="1366" spans="1:18" s="8" customFormat="1" ht="12.75" customHeight="1">
      <c r="A1366" s="1048" t="e">
        <v>#N/A</v>
      </c>
      <c r="B1366" s="1005" t="e">
        <v>#N/A</v>
      </c>
      <c r="C1366" s="1005" t="e">
        <v>#N/A</v>
      </c>
      <c r="D1366" s="922" t="e">
        <v>#N/A</v>
      </c>
      <c r="E1366" s="928" t="e">
        <v>#N/A</v>
      </c>
      <c r="F1366" s="49" t="s">
        <v>3966</v>
      </c>
      <c r="G1366" s="58" t="s">
        <v>2546</v>
      </c>
      <c r="H1366" s="928" t="e">
        <v>#N/A</v>
      </c>
      <c r="I1366" s="928" t="e">
        <v>#N/A</v>
      </c>
      <c r="J1366" s="928" t="e">
        <v>#N/A</v>
      </c>
      <c r="K1366" s="922" t="e">
        <v>#N/A</v>
      </c>
      <c r="L1366" s="928" t="e">
        <v>#N/A</v>
      </c>
      <c r="M1366" s="935" t="e">
        <v>#N/A</v>
      </c>
      <c r="N1366" s="946"/>
      <c r="O1366" s="944"/>
      <c r="P1366" s="944"/>
      <c r="Q1366" s="1112"/>
      <c r="R1366" s="938"/>
    </row>
    <row r="1367" spans="1:18" s="8" customFormat="1" ht="12.75" customHeight="1">
      <c r="A1367" s="1048" t="e">
        <v>#N/A</v>
      </c>
      <c r="B1367" s="1005" t="e">
        <v>#N/A</v>
      </c>
      <c r="C1367" s="1005" t="e">
        <v>#N/A</v>
      </c>
      <c r="D1367" s="922" t="e">
        <v>#N/A</v>
      </c>
      <c r="E1367" s="928" t="e">
        <v>#N/A</v>
      </c>
      <c r="F1367" s="49" t="s">
        <v>3967</v>
      </c>
      <c r="G1367" s="58" t="s">
        <v>3968</v>
      </c>
      <c r="H1367" s="928" t="e">
        <v>#N/A</v>
      </c>
      <c r="I1367" s="928" t="e">
        <v>#N/A</v>
      </c>
      <c r="J1367" s="928" t="e">
        <v>#N/A</v>
      </c>
      <c r="K1367" s="922" t="e">
        <v>#N/A</v>
      </c>
      <c r="L1367" s="928" t="e">
        <v>#N/A</v>
      </c>
      <c r="M1367" s="935" t="e">
        <v>#N/A</v>
      </c>
      <c r="N1367" s="946"/>
      <c r="O1367" s="944"/>
      <c r="P1367" s="944"/>
      <c r="Q1367" s="1112"/>
      <c r="R1367" s="938"/>
    </row>
    <row r="1368" spans="1:18" s="8" customFormat="1" ht="12.75" customHeight="1">
      <c r="A1368" s="1048" t="e">
        <v>#N/A</v>
      </c>
      <c r="B1368" s="1005" t="e">
        <v>#N/A</v>
      </c>
      <c r="C1368" s="1005" t="e">
        <v>#N/A</v>
      </c>
      <c r="D1368" s="922" t="e">
        <v>#N/A</v>
      </c>
      <c r="E1368" s="928" t="e">
        <v>#N/A</v>
      </c>
      <c r="F1368" s="49" t="s">
        <v>3969</v>
      </c>
      <c r="G1368" s="58" t="s">
        <v>3970</v>
      </c>
      <c r="H1368" s="928" t="e">
        <v>#N/A</v>
      </c>
      <c r="I1368" s="928" t="e">
        <v>#N/A</v>
      </c>
      <c r="J1368" s="928" t="e">
        <v>#N/A</v>
      </c>
      <c r="K1368" s="922" t="e">
        <v>#N/A</v>
      </c>
      <c r="L1368" s="928" t="e">
        <v>#N/A</v>
      </c>
      <c r="M1368" s="935" t="e">
        <v>#N/A</v>
      </c>
      <c r="N1368" s="946"/>
      <c r="O1368" s="944"/>
      <c r="P1368" s="944"/>
      <c r="Q1368" s="1112"/>
      <c r="R1368" s="938"/>
    </row>
    <row r="1369" spans="1:18" s="8" customFormat="1" ht="12.75" customHeight="1">
      <c r="A1369" s="1048" t="e">
        <v>#N/A</v>
      </c>
      <c r="B1369" s="1005" t="e">
        <v>#N/A</v>
      </c>
      <c r="C1369" s="1005" t="e">
        <v>#N/A</v>
      </c>
      <c r="D1369" s="922" t="e">
        <v>#N/A</v>
      </c>
      <c r="E1369" s="928" t="e">
        <v>#N/A</v>
      </c>
      <c r="F1369" s="49" t="s">
        <v>3971</v>
      </c>
      <c r="G1369" s="58" t="s">
        <v>3972</v>
      </c>
      <c r="H1369" s="928" t="e">
        <v>#N/A</v>
      </c>
      <c r="I1369" s="928" t="e">
        <v>#N/A</v>
      </c>
      <c r="J1369" s="928" t="e">
        <v>#N/A</v>
      </c>
      <c r="K1369" s="922" t="e">
        <v>#N/A</v>
      </c>
      <c r="L1369" s="928" t="e">
        <v>#N/A</v>
      </c>
      <c r="M1369" s="935" t="e">
        <v>#N/A</v>
      </c>
      <c r="N1369" s="946"/>
      <c r="O1369" s="944"/>
      <c r="P1369" s="944"/>
      <c r="Q1369" s="1112"/>
      <c r="R1369" s="938"/>
    </row>
    <row r="1370" spans="1:18" s="8" customFormat="1" ht="12.75" customHeight="1">
      <c r="A1370" s="1048" t="e">
        <v>#N/A</v>
      </c>
      <c r="B1370" s="1005" t="e">
        <v>#N/A</v>
      </c>
      <c r="C1370" s="1005" t="e">
        <v>#N/A</v>
      </c>
      <c r="D1370" s="922" t="e">
        <v>#N/A</v>
      </c>
      <c r="E1370" s="928" t="e">
        <v>#N/A</v>
      </c>
      <c r="F1370" s="49" t="s">
        <v>3973</v>
      </c>
      <c r="G1370" s="58" t="s">
        <v>3974</v>
      </c>
      <c r="H1370" s="928" t="e">
        <v>#N/A</v>
      </c>
      <c r="I1370" s="928" t="e">
        <v>#N/A</v>
      </c>
      <c r="J1370" s="928" t="e">
        <v>#N/A</v>
      </c>
      <c r="K1370" s="922" t="e">
        <v>#N/A</v>
      </c>
      <c r="L1370" s="928" t="e">
        <v>#N/A</v>
      </c>
      <c r="M1370" s="935" t="e">
        <v>#N/A</v>
      </c>
      <c r="N1370" s="946"/>
      <c r="O1370" s="944"/>
      <c r="P1370" s="944"/>
      <c r="Q1370" s="1112"/>
      <c r="R1370" s="938"/>
    </row>
    <row r="1371" spans="1:18" s="8" customFormat="1" ht="10.199999999999999">
      <c r="A1371" s="1048" t="e">
        <v>#N/A</v>
      </c>
      <c r="B1371" s="1005" t="e">
        <v>#N/A</v>
      </c>
      <c r="C1371" s="1005" t="e">
        <v>#N/A</v>
      </c>
      <c r="D1371" s="922" t="e">
        <v>#N/A</v>
      </c>
      <c r="E1371" s="928" t="e">
        <v>#N/A</v>
      </c>
      <c r="F1371" s="49" t="s">
        <v>3975</v>
      </c>
      <c r="G1371" s="58" t="s">
        <v>3976</v>
      </c>
      <c r="H1371" s="928" t="e">
        <v>#N/A</v>
      </c>
      <c r="I1371" s="928" t="e">
        <v>#N/A</v>
      </c>
      <c r="J1371" s="928" t="e">
        <v>#N/A</v>
      </c>
      <c r="K1371" s="922" t="e">
        <v>#N/A</v>
      </c>
      <c r="L1371" s="928" t="e">
        <v>#N/A</v>
      </c>
      <c r="M1371" s="935" t="e">
        <v>#N/A</v>
      </c>
      <c r="N1371" s="946"/>
      <c r="O1371" s="944"/>
      <c r="P1371" s="944"/>
      <c r="Q1371" s="1112"/>
      <c r="R1371" s="938"/>
    </row>
    <row r="1372" spans="1:18" s="8" customFormat="1" ht="12.75" customHeight="1">
      <c r="A1372" s="1048" t="e">
        <v>#N/A</v>
      </c>
      <c r="B1372" s="1005" t="e">
        <v>#N/A</v>
      </c>
      <c r="C1372" s="1005" t="e">
        <v>#N/A</v>
      </c>
      <c r="D1372" s="922" t="e">
        <v>#N/A</v>
      </c>
      <c r="E1372" s="928" t="e">
        <v>#N/A</v>
      </c>
      <c r="F1372" s="49" t="s">
        <v>3977</v>
      </c>
      <c r="G1372" s="58" t="s">
        <v>3978</v>
      </c>
      <c r="H1372" s="928" t="e">
        <v>#N/A</v>
      </c>
      <c r="I1372" s="928" t="e">
        <v>#N/A</v>
      </c>
      <c r="J1372" s="928" t="e">
        <v>#N/A</v>
      </c>
      <c r="K1372" s="922" t="e">
        <v>#N/A</v>
      </c>
      <c r="L1372" s="928" t="e">
        <v>#N/A</v>
      </c>
      <c r="M1372" s="935" t="e">
        <v>#N/A</v>
      </c>
      <c r="N1372" s="946"/>
      <c r="O1372" s="944"/>
      <c r="P1372" s="944"/>
      <c r="Q1372" s="1112"/>
      <c r="R1372" s="938"/>
    </row>
    <row r="1373" spans="1:18" s="8" customFormat="1" ht="12.75" customHeight="1">
      <c r="A1373" s="1048" t="e">
        <v>#N/A</v>
      </c>
      <c r="B1373" s="1005" t="e">
        <v>#N/A</v>
      </c>
      <c r="C1373" s="1005" t="e">
        <v>#N/A</v>
      </c>
      <c r="D1373" s="922" t="e">
        <v>#N/A</v>
      </c>
      <c r="E1373" s="928" t="e">
        <v>#N/A</v>
      </c>
      <c r="F1373" s="49" t="s">
        <v>3979</v>
      </c>
      <c r="G1373" s="58" t="s">
        <v>3980</v>
      </c>
      <c r="H1373" s="928" t="e">
        <v>#N/A</v>
      </c>
      <c r="I1373" s="928" t="e">
        <v>#N/A</v>
      </c>
      <c r="J1373" s="928" t="e">
        <v>#N/A</v>
      </c>
      <c r="K1373" s="922" t="e">
        <v>#N/A</v>
      </c>
      <c r="L1373" s="928" t="e">
        <v>#N/A</v>
      </c>
      <c r="M1373" s="935" t="e">
        <v>#N/A</v>
      </c>
      <c r="N1373" s="946"/>
      <c r="O1373" s="944"/>
      <c r="P1373" s="944"/>
      <c r="Q1373" s="1112"/>
      <c r="R1373" s="938"/>
    </row>
    <row r="1374" spans="1:18" s="8" customFormat="1" ht="12.75" customHeight="1">
      <c r="A1374" s="1048" t="e">
        <v>#N/A</v>
      </c>
      <c r="B1374" s="1005" t="e">
        <v>#N/A</v>
      </c>
      <c r="C1374" s="1005" t="e">
        <v>#N/A</v>
      </c>
      <c r="D1374" s="922" t="e">
        <v>#N/A</v>
      </c>
      <c r="E1374" s="928" t="e">
        <v>#N/A</v>
      </c>
      <c r="F1374" s="49" t="s">
        <v>3981</v>
      </c>
      <c r="G1374" s="58" t="s">
        <v>3982</v>
      </c>
      <c r="H1374" s="928" t="e">
        <v>#N/A</v>
      </c>
      <c r="I1374" s="928" t="e">
        <v>#N/A</v>
      </c>
      <c r="J1374" s="928" t="e">
        <v>#N/A</v>
      </c>
      <c r="K1374" s="922" t="e">
        <v>#N/A</v>
      </c>
      <c r="L1374" s="928" t="e">
        <v>#N/A</v>
      </c>
      <c r="M1374" s="935" t="e">
        <v>#N/A</v>
      </c>
      <c r="N1374" s="946"/>
      <c r="O1374" s="944"/>
      <c r="P1374" s="944"/>
      <c r="Q1374" s="1112"/>
      <c r="R1374" s="938"/>
    </row>
    <row r="1375" spans="1:18" s="8" customFormat="1" ht="12.75" customHeight="1">
      <c r="A1375" s="1048" t="e">
        <v>#N/A</v>
      </c>
      <c r="B1375" s="1005" t="e">
        <v>#N/A</v>
      </c>
      <c r="C1375" s="1005" t="e">
        <v>#N/A</v>
      </c>
      <c r="D1375" s="922" t="e">
        <v>#N/A</v>
      </c>
      <c r="E1375" s="928" t="e">
        <v>#N/A</v>
      </c>
      <c r="F1375" s="49" t="s">
        <v>3983</v>
      </c>
      <c r="G1375" s="58" t="s">
        <v>3984</v>
      </c>
      <c r="H1375" s="928" t="e">
        <v>#N/A</v>
      </c>
      <c r="I1375" s="928" t="e">
        <v>#N/A</v>
      </c>
      <c r="J1375" s="928" t="e">
        <v>#N/A</v>
      </c>
      <c r="K1375" s="922" t="e">
        <v>#N/A</v>
      </c>
      <c r="L1375" s="928" t="e">
        <v>#N/A</v>
      </c>
      <c r="M1375" s="935" t="e">
        <v>#N/A</v>
      </c>
      <c r="N1375" s="946"/>
      <c r="O1375" s="944"/>
      <c r="P1375" s="944"/>
      <c r="Q1375" s="1112"/>
      <c r="R1375" s="938"/>
    </row>
    <row r="1376" spans="1:18" s="8" customFormat="1" ht="12.75" customHeight="1">
      <c r="A1376" s="1048" t="e">
        <v>#N/A</v>
      </c>
      <c r="B1376" s="1005" t="e">
        <v>#N/A</v>
      </c>
      <c r="C1376" s="1005" t="e">
        <v>#N/A</v>
      </c>
      <c r="D1376" s="922" t="e">
        <v>#N/A</v>
      </c>
      <c r="E1376" s="928" t="e">
        <v>#N/A</v>
      </c>
      <c r="F1376" s="49" t="s">
        <v>3985</v>
      </c>
      <c r="G1376" s="58" t="s">
        <v>3986</v>
      </c>
      <c r="H1376" s="928" t="e">
        <v>#N/A</v>
      </c>
      <c r="I1376" s="928" t="e">
        <v>#N/A</v>
      </c>
      <c r="J1376" s="928" t="e">
        <v>#N/A</v>
      </c>
      <c r="K1376" s="922" t="e">
        <v>#N/A</v>
      </c>
      <c r="L1376" s="928" t="e">
        <v>#N/A</v>
      </c>
      <c r="M1376" s="935" t="e">
        <v>#N/A</v>
      </c>
      <c r="N1376" s="946"/>
      <c r="O1376" s="944"/>
      <c r="P1376" s="944"/>
      <c r="Q1376" s="1112"/>
      <c r="R1376" s="938"/>
    </row>
    <row r="1377" spans="1:18" s="8" customFormat="1" ht="12.75" customHeight="1">
      <c r="A1377" s="1048" t="e">
        <v>#N/A</v>
      </c>
      <c r="B1377" s="1005" t="e">
        <v>#N/A</v>
      </c>
      <c r="C1377" s="1005" t="e">
        <v>#N/A</v>
      </c>
      <c r="D1377" s="922" t="e">
        <v>#N/A</v>
      </c>
      <c r="E1377" s="928" t="e">
        <v>#N/A</v>
      </c>
      <c r="F1377" s="49" t="s">
        <v>3987</v>
      </c>
      <c r="G1377" s="58" t="s">
        <v>3988</v>
      </c>
      <c r="H1377" s="928" t="e">
        <v>#N/A</v>
      </c>
      <c r="I1377" s="928" t="e">
        <v>#N/A</v>
      </c>
      <c r="J1377" s="928" t="e">
        <v>#N/A</v>
      </c>
      <c r="K1377" s="922" t="e">
        <v>#N/A</v>
      </c>
      <c r="L1377" s="928" t="e">
        <v>#N/A</v>
      </c>
      <c r="M1377" s="935" t="e">
        <v>#N/A</v>
      </c>
      <c r="N1377" s="946"/>
      <c r="O1377" s="944"/>
      <c r="P1377" s="944"/>
      <c r="Q1377" s="1112"/>
      <c r="R1377" s="938"/>
    </row>
    <row r="1378" spans="1:18" s="8" customFormat="1" ht="12.75" customHeight="1">
      <c r="A1378" s="1048" t="e">
        <v>#N/A</v>
      </c>
      <c r="B1378" s="1005" t="e">
        <v>#N/A</v>
      </c>
      <c r="C1378" s="1005" t="e">
        <v>#N/A</v>
      </c>
      <c r="D1378" s="922" t="e">
        <v>#N/A</v>
      </c>
      <c r="E1378" s="928" t="e">
        <v>#N/A</v>
      </c>
      <c r="F1378" s="49" t="s">
        <v>3989</v>
      </c>
      <c r="G1378" s="58" t="s">
        <v>3990</v>
      </c>
      <c r="H1378" s="928" t="e">
        <v>#N/A</v>
      </c>
      <c r="I1378" s="928" t="e">
        <v>#N/A</v>
      </c>
      <c r="J1378" s="928" t="e">
        <v>#N/A</v>
      </c>
      <c r="K1378" s="922" t="e">
        <v>#N/A</v>
      </c>
      <c r="L1378" s="928" t="e">
        <v>#N/A</v>
      </c>
      <c r="M1378" s="935" t="e">
        <v>#N/A</v>
      </c>
      <c r="N1378" s="946"/>
      <c r="O1378" s="944"/>
      <c r="P1378" s="944"/>
      <c r="Q1378" s="1112"/>
      <c r="R1378" s="938"/>
    </row>
    <row r="1379" spans="1:18" s="8" customFormat="1" ht="12.75" customHeight="1">
      <c r="A1379" s="1048" t="e">
        <v>#N/A</v>
      </c>
      <c r="B1379" s="1005" t="e">
        <v>#N/A</v>
      </c>
      <c r="C1379" s="1005" t="e">
        <v>#N/A</v>
      </c>
      <c r="D1379" s="922" t="e">
        <v>#N/A</v>
      </c>
      <c r="E1379" s="928" t="e">
        <v>#N/A</v>
      </c>
      <c r="F1379" s="49" t="s">
        <v>3991</v>
      </c>
      <c r="G1379" s="58" t="s">
        <v>3992</v>
      </c>
      <c r="H1379" s="928" t="e">
        <v>#N/A</v>
      </c>
      <c r="I1379" s="928" t="e">
        <v>#N/A</v>
      </c>
      <c r="J1379" s="928" t="e">
        <v>#N/A</v>
      </c>
      <c r="K1379" s="922" t="e">
        <v>#N/A</v>
      </c>
      <c r="L1379" s="928" t="e">
        <v>#N/A</v>
      </c>
      <c r="M1379" s="935" t="e">
        <v>#N/A</v>
      </c>
      <c r="N1379" s="946"/>
      <c r="O1379" s="944"/>
      <c r="P1379" s="944"/>
      <c r="Q1379" s="1112"/>
      <c r="R1379" s="938"/>
    </row>
    <row r="1380" spans="1:18" s="8" customFormat="1" ht="12.75" customHeight="1">
      <c r="A1380" s="1048" t="e">
        <v>#N/A</v>
      </c>
      <c r="B1380" s="1005" t="e">
        <v>#N/A</v>
      </c>
      <c r="C1380" s="1005" t="e">
        <v>#N/A</v>
      </c>
      <c r="D1380" s="922" t="e">
        <v>#N/A</v>
      </c>
      <c r="E1380" s="928" t="e">
        <v>#N/A</v>
      </c>
      <c r="F1380" s="49" t="s">
        <v>3993</v>
      </c>
      <c r="G1380" s="58" t="s">
        <v>3994</v>
      </c>
      <c r="H1380" s="928" t="e">
        <v>#N/A</v>
      </c>
      <c r="I1380" s="928" t="e">
        <v>#N/A</v>
      </c>
      <c r="J1380" s="928" t="e">
        <v>#N/A</v>
      </c>
      <c r="K1380" s="922" t="e">
        <v>#N/A</v>
      </c>
      <c r="L1380" s="928" t="e">
        <v>#N/A</v>
      </c>
      <c r="M1380" s="935" t="e">
        <v>#N/A</v>
      </c>
      <c r="N1380" s="946"/>
      <c r="O1380" s="944"/>
      <c r="P1380" s="944"/>
      <c r="Q1380" s="1112"/>
      <c r="R1380" s="938"/>
    </row>
    <row r="1381" spans="1:18" s="8" customFormat="1" ht="12.75" customHeight="1">
      <c r="A1381" s="1048" t="e">
        <v>#N/A</v>
      </c>
      <c r="B1381" s="1005" t="e">
        <v>#N/A</v>
      </c>
      <c r="C1381" s="1005" t="e">
        <v>#N/A</v>
      </c>
      <c r="D1381" s="922" t="e">
        <v>#N/A</v>
      </c>
      <c r="E1381" s="928" t="e">
        <v>#N/A</v>
      </c>
      <c r="F1381" s="49" t="s">
        <v>3995</v>
      </c>
      <c r="G1381" s="58" t="s">
        <v>3996</v>
      </c>
      <c r="H1381" s="928" t="e">
        <v>#N/A</v>
      </c>
      <c r="I1381" s="928" t="e">
        <v>#N/A</v>
      </c>
      <c r="J1381" s="928" t="e">
        <v>#N/A</v>
      </c>
      <c r="K1381" s="922" t="e">
        <v>#N/A</v>
      </c>
      <c r="L1381" s="928" t="e">
        <v>#N/A</v>
      </c>
      <c r="M1381" s="935" t="e">
        <v>#N/A</v>
      </c>
      <c r="N1381" s="946"/>
      <c r="O1381" s="944"/>
      <c r="P1381" s="944"/>
      <c r="Q1381" s="1112"/>
      <c r="R1381" s="938"/>
    </row>
    <row r="1382" spans="1:18" s="8" customFormat="1" ht="12.75" customHeight="1">
      <c r="A1382" s="1048" t="e">
        <v>#N/A</v>
      </c>
      <c r="B1382" s="1005" t="e">
        <v>#N/A</v>
      </c>
      <c r="C1382" s="1005" t="e">
        <v>#N/A</v>
      </c>
      <c r="D1382" s="922" t="e">
        <v>#N/A</v>
      </c>
      <c r="E1382" s="928" t="e">
        <v>#N/A</v>
      </c>
      <c r="F1382" s="49" t="s">
        <v>3207</v>
      </c>
      <c r="G1382" s="58" t="s">
        <v>2890</v>
      </c>
      <c r="H1382" s="928" t="e">
        <v>#N/A</v>
      </c>
      <c r="I1382" s="928" t="e">
        <v>#N/A</v>
      </c>
      <c r="J1382" s="928" t="e">
        <v>#N/A</v>
      </c>
      <c r="K1382" s="922" t="e">
        <v>#N/A</v>
      </c>
      <c r="L1382" s="928" t="e">
        <v>#N/A</v>
      </c>
      <c r="M1382" s="935" t="e">
        <v>#N/A</v>
      </c>
      <c r="N1382" s="946"/>
      <c r="O1382" s="944"/>
      <c r="P1382" s="944"/>
      <c r="Q1382" s="1112"/>
      <c r="R1382" s="938"/>
    </row>
    <row r="1383" spans="1:18" s="8" customFormat="1" ht="12.75" customHeight="1">
      <c r="A1383" s="1048" t="e">
        <v>#N/A</v>
      </c>
      <c r="B1383" s="1005" t="e">
        <v>#N/A</v>
      </c>
      <c r="C1383" s="1005" t="e">
        <v>#N/A</v>
      </c>
      <c r="D1383" s="922" t="e">
        <v>#N/A</v>
      </c>
      <c r="E1383" s="928" t="e">
        <v>#N/A</v>
      </c>
      <c r="F1383" s="49" t="s">
        <v>3209</v>
      </c>
      <c r="G1383" s="58" t="s">
        <v>4217</v>
      </c>
      <c r="H1383" s="928" t="e">
        <v>#N/A</v>
      </c>
      <c r="I1383" s="928" t="e">
        <v>#N/A</v>
      </c>
      <c r="J1383" s="928" t="e">
        <v>#N/A</v>
      </c>
      <c r="K1383" s="922" t="e">
        <v>#N/A</v>
      </c>
      <c r="L1383" s="928" t="e">
        <v>#N/A</v>
      </c>
      <c r="M1383" s="935" t="e">
        <v>#N/A</v>
      </c>
      <c r="N1383" s="946"/>
      <c r="O1383" s="944"/>
      <c r="P1383" s="944"/>
      <c r="Q1383" s="1112"/>
      <c r="R1383" s="938"/>
    </row>
    <row r="1384" spans="1:18" s="8" customFormat="1" ht="12.75" customHeight="1">
      <c r="A1384" s="1048" t="e">
        <v>#N/A</v>
      </c>
      <c r="B1384" s="1005" t="e">
        <v>#N/A</v>
      </c>
      <c r="C1384" s="1005" t="e">
        <v>#N/A</v>
      </c>
      <c r="D1384" s="922" t="e">
        <v>#N/A</v>
      </c>
      <c r="E1384" s="928" t="e">
        <v>#N/A</v>
      </c>
      <c r="F1384" s="49" t="s">
        <v>3211</v>
      </c>
      <c r="G1384" s="58" t="s">
        <v>3998</v>
      </c>
      <c r="H1384" s="928" t="e">
        <v>#N/A</v>
      </c>
      <c r="I1384" s="928" t="e">
        <v>#N/A</v>
      </c>
      <c r="J1384" s="928" t="e">
        <v>#N/A</v>
      </c>
      <c r="K1384" s="922" t="e">
        <v>#N/A</v>
      </c>
      <c r="L1384" s="928" t="e">
        <v>#N/A</v>
      </c>
      <c r="M1384" s="935" t="e">
        <v>#N/A</v>
      </c>
      <c r="N1384" s="946"/>
      <c r="O1384" s="944"/>
      <c r="P1384" s="944"/>
      <c r="Q1384" s="1112"/>
      <c r="R1384" s="938"/>
    </row>
    <row r="1385" spans="1:18" s="8" customFormat="1" ht="12.75" customHeight="1">
      <c r="A1385" s="1048" t="e">
        <v>#N/A</v>
      </c>
      <c r="B1385" s="1005" t="e">
        <v>#N/A</v>
      </c>
      <c r="C1385" s="1005" t="e">
        <v>#N/A</v>
      </c>
      <c r="D1385" s="922" t="e">
        <v>#N/A</v>
      </c>
      <c r="E1385" s="928" t="e">
        <v>#N/A</v>
      </c>
      <c r="F1385" s="49" t="s">
        <v>3213</v>
      </c>
      <c r="G1385" s="58" t="s">
        <v>2892</v>
      </c>
      <c r="H1385" s="928" t="e">
        <v>#N/A</v>
      </c>
      <c r="I1385" s="928" t="e">
        <v>#N/A</v>
      </c>
      <c r="J1385" s="928" t="e">
        <v>#N/A</v>
      </c>
      <c r="K1385" s="922" t="e">
        <v>#N/A</v>
      </c>
      <c r="L1385" s="928" t="e">
        <v>#N/A</v>
      </c>
      <c r="M1385" s="935" t="e">
        <v>#N/A</v>
      </c>
      <c r="N1385" s="946"/>
      <c r="O1385" s="944"/>
      <c r="P1385" s="944"/>
      <c r="Q1385" s="1112"/>
      <c r="R1385" s="938"/>
    </row>
    <row r="1386" spans="1:18" s="8" customFormat="1" ht="12.75" customHeight="1">
      <c r="A1386" s="1048" t="e">
        <v>#N/A</v>
      </c>
      <c r="B1386" s="1005" t="e">
        <v>#N/A</v>
      </c>
      <c r="C1386" s="1005" t="e">
        <v>#N/A</v>
      </c>
      <c r="D1386" s="922" t="e">
        <v>#N/A</v>
      </c>
      <c r="E1386" s="928" t="e">
        <v>#N/A</v>
      </c>
      <c r="F1386" s="49" t="s">
        <v>3999</v>
      </c>
      <c r="G1386" s="58" t="s">
        <v>4000</v>
      </c>
      <c r="H1386" s="928" t="e">
        <v>#N/A</v>
      </c>
      <c r="I1386" s="928" t="e">
        <v>#N/A</v>
      </c>
      <c r="J1386" s="928" t="e">
        <v>#N/A</v>
      </c>
      <c r="K1386" s="922" t="e">
        <v>#N/A</v>
      </c>
      <c r="L1386" s="928" t="e">
        <v>#N/A</v>
      </c>
      <c r="M1386" s="935" t="e">
        <v>#N/A</v>
      </c>
      <c r="N1386" s="946"/>
      <c r="O1386" s="944"/>
      <c r="P1386" s="944"/>
      <c r="Q1386" s="1112"/>
      <c r="R1386" s="938"/>
    </row>
    <row r="1387" spans="1:18" s="8" customFormat="1" ht="12.75" customHeight="1">
      <c r="A1387" s="1048"/>
      <c r="B1387" s="1005"/>
      <c r="C1387" s="1005"/>
      <c r="D1387" s="922"/>
      <c r="E1387" s="928"/>
      <c r="F1387" s="49" t="s">
        <v>4001</v>
      </c>
      <c r="G1387" s="58" t="s">
        <v>2896</v>
      </c>
      <c r="H1387" s="928"/>
      <c r="I1387" s="928"/>
      <c r="J1387" s="928"/>
      <c r="K1387" s="922"/>
      <c r="L1387" s="928"/>
      <c r="M1387" s="935"/>
      <c r="N1387" s="946"/>
      <c r="O1387" s="944"/>
      <c r="P1387" s="944"/>
      <c r="Q1387" s="1112"/>
      <c r="R1387" s="938"/>
    </row>
    <row r="1388" spans="1:18" s="8" customFormat="1" ht="12.75" customHeight="1">
      <c r="A1388" s="1048"/>
      <c r="B1388" s="1005"/>
      <c r="C1388" s="1005"/>
      <c r="D1388" s="922"/>
      <c r="E1388" s="928"/>
      <c r="F1388" s="49" t="s">
        <v>4002</v>
      </c>
      <c r="G1388" s="58" t="s">
        <v>2898</v>
      </c>
      <c r="H1388" s="928"/>
      <c r="I1388" s="928"/>
      <c r="J1388" s="928"/>
      <c r="K1388" s="922"/>
      <c r="L1388" s="928"/>
      <c r="M1388" s="935"/>
      <c r="N1388" s="946"/>
      <c r="O1388" s="944"/>
      <c r="P1388" s="944"/>
      <c r="Q1388" s="1112"/>
      <c r="R1388" s="938"/>
    </row>
    <row r="1389" spans="1:18" s="8" customFormat="1" ht="12.75" customHeight="1">
      <c r="A1389" s="1048" t="e">
        <v>#N/A</v>
      </c>
      <c r="B1389" s="1005" t="e">
        <v>#N/A</v>
      </c>
      <c r="C1389" s="1005" t="e">
        <v>#N/A</v>
      </c>
      <c r="D1389" s="922" t="e">
        <v>#N/A</v>
      </c>
      <c r="E1389" s="928" t="e">
        <v>#N/A</v>
      </c>
      <c r="F1389" s="49" t="s">
        <v>3215</v>
      </c>
      <c r="G1389" s="58" t="s">
        <v>4003</v>
      </c>
      <c r="H1389" s="928" t="e">
        <v>#N/A</v>
      </c>
      <c r="I1389" s="928" t="e">
        <v>#N/A</v>
      </c>
      <c r="J1389" s="928" t="e">
        <v>#N/A</v>
      </c>
      <c r="K1389" s="922" t="e">
        <v>#N/A</v>
      </c>
      <c r="L1389" s="928" t="e">
        <v>#N/A</v>
      </c>
      <c r="M1389" s="935" t="e">
        <v>#N/A</v>
      </c>
      <c r="N1389" s="946"/>
      <c r="O1389" s="944"/>
      <c r="P1389" s="944"/>
      <c r="Q1389" s="1112"/>
      <c r="R1389" s="938"/>
    </row>
    <row r="1390" spans="1:18" s="8" customFormat="1" ht="12.75" customHeight="1">
      <c r="A1390" s="1048" t="e">
        <v>#N/A</v>
      </c>
      <c r="B1390" s="1005" t="e">
        <v>#N/A</v>
      </c>
      <c r="C1390" s="1005" t="e">
        <v>#N/A</v>
      </c>
      <c r="D1390" s="922" t="e">
        <v>#N/A</v>
      </c>
      <c r="E1390" s="928" t="e">
        <v>#N/A</v>
      </c>
      <c r="F1390" s="49" t="s">
        <v>3217</v>
      </c>
      <c r="G1390" s="58" t="s">
        <v>4004</v>
      </c>
      <c r="H1390" s="928" t="e">
        <v>#N/A</v>
      </c>
      <c r="I1390" s="928" t="e">
        <v>#N/A</v>
      </c>
      <c r="J1390" s="928" t="e">
        <v>#N/A</v>
      </c>
      <c r="K1390" s="922" t="e">
        <v>#N/A</v>
      </c>
      <c r="L1390" s="928" t="e">
        <v>#N/A</v>
      </c>
      <c r="M1390" s="935" t="e">
        <v>#N/A</v>
      </c>
      <c r="N1390" s="946"/>
      <c r="O1390" s="944"/>
      <c r="P1390" s="944"/>
      <c r="Q1390" s="1112"/>
      <c r="R1390" s="938"/>
    </row>
    <row r="1391" spans="1:18" s="8" customFormat="1" ht="12.75" customHeight="1">
      <c r="A1391" s="1048" t="e">
        <v>#N/A</v>
      </c>
      <c r="B1391" s="1005" t="e">
        <v>#N/A</v>
      </c>
      <c r="C1391" s="1005" t="e">
        <v>#N/A</v>
      </c>
      <c r="D1391" s="922" t="e">
        <v>#N/A</v>
      </c>
      <c r="E1391" s="928" t="e">
        <v>#N/A</v>
      </c>
      <c r="F1391" s="49" t="s">
        <v>3219</v>
      </c>
      <c r="G1391" s="58" t="s">
        <v>4005</v>
      </c>
      <c r="H1391" s="928" t="e">
        <v>#N/A</v>
      </c>
      <c r="I1391" s="928" t="e">
        <v>#N/A</v>
      </c>
      <c r="J1391" s="928" t="e">
        <v>#N/A</v>
      </c>
      <c r="K1391" s="922" t="e">
        <v>#N/A</v>
      </c>
      <c r="L1391" s="928" t="e">
        <v>#N/A</v>
      </c>
      <c r="M1391" s="935" t="e">
        <v>#N/A</v>
      </c>
      <c r="N1391" s="946"/>
      <c r="O1391" s="944"/>
      <c r="P1391" s="944"/>
      <c r="Q1391" s="1112"/>
      <c r="R1391" s="938"/>
    </row>
    <row r="1392" spans="1:18" s="8" customFormat="1" ht="12.75" customHeight="1">
      <c r="A1392" s="1048" t="e">
        <v>#N/A</v>
      </c>
      <c r="B1392" s="1005" t="e">
        <v>#N/A</v>
      </c>
      <c r="C1392" s="1005" t="e">
        <v>#N/A</v>
      </c>
      <c r="D1392" s="922" t="e">
        <v>#N/A</v>
      </c>
      <c r="E1392" s="928" t="e">
        <v>#N/A</v>
      </c>
      <c r="F1392" s="49" t="s">
        <v>3221</v>
      </c>
      <c r="G1392" s="58" t="s">
        <v>4006</v>
      </c>
      <c r="H1392" s="928" t="e">
        <v>#N/A</v>
      </c>
      <c r="I1392" s="928" t="e">
        <v>#N/A</v>
      </c>
      <c r="J1392" s="928" t="e">
        <v>#N/A</v>
      </c>
      <c r="K1392" s="922" t="e">
        <v>#N/A</v>
      </c>
      <c r="L1392" s="928" t="e">
        <v>#N/A</v>
      </c>
      <c r="M1392" s="935" t="e">
        <v>#N/A</v>
      </c>
      <c r="N1392" s="946"/>
      <c r="O1392" s="944"/>
      <c r="P1392" s="944"/>
      <c r="Q1392" s="1112"/>
      <c r="R1392" s="938"/>
    </row>
    <row r="1393" spans="1:18" s="8" customFormat="1" ht="12.75" customHeight="1">
      <c r="A1393" s="1048" t="e">
        <v>#N/A</v>
      </c>
      <c r="B1393" s="1005" t="e">
        <v>#N/A</v>
      </c>
      <c r="C1393" s="1005" t="e">
        <v>#N/A</v>
      </c>
      <c r="D1393" s="922" t="e">
        <v>#N/A</v>
      </c>
      <c r="E1393" s="928" t="e">
        <v>#N/A</v>
      </c>
      <c r="F1393" s="49" t="s">
        <v>3223</v>
      </c>
      <c r="G1393" s="58" t="s">
        <v>4007</v>
      </c>
      <c r="H1393" s="928" t="e">
        <v>#N/A</v>
      </c>
      <c r="I1393" s="928" t="e">
        <v>#N/A</v>
      </c>
      <c r="J1393" s="928" t="e">
        <v>#N/A</v>
      </c>
      <c r="K1393" s="922" t="e">
        <v>#N/A</v>
      </c>
      <c r="L1393" s="928" t="e">
        <v>#N/A</v>
      </c>
      <c r="M1393" s="935" t="e">
        <v>#N/A</v>
      </c>
      <c r="N1393" s="946"/>
      <c r="O1393" s="944"/>
      <c r="P1393" s="944"/>
      <c r="Q1393" s="1112"/>
      <c r="R1393" s="938"/>
    </row>
    <row r="1394" spans="1:18" s="8" customFormat="1" ht="12.75" customHeight="1">
      <c r="A1394" s="1048" t="e">
        <v>#N/A</v>
      </c>
      <c r="B1394" s="1005" t="e">
        <v>#N/A</v>
      </c>
      <c r="C1394" s="1005" t="e">
        <v>#N/A</v>
      </c>
      <c r="D1394" s="922" t="e">
        <v>#N/A</v>
      </c>
      <c r="E1394" s="928" t="e">
        <v>#N/A</v>
      </c>
      <c r="F1394" s="49" t="s">
        <v>4008</v>
      </c>
      <c r="G1394" s="58" t="s">
        <v>4009</v>
      </c>
      <c r="H1394" s="928" t="e">
        <v>#N/A</v>
      </c>
      <c r="I1394" s="928" t="e">
        <v>#N/A</v>
      </c>
      <c r="J1394" s="928" t="e">
        <v>#N/A</v>
      </c>
      <c r="K1394" s="922" t="e">
        <v>#N/A</v>
      </c>
      <c r="L1394" s="928" t="e">
        <v>#N/A</v>
      </c>
      <c r="M1394" s="935" t="e">
        <v>#N/A</v>
      </c>
      <c r="N1394" s="946"/>
      <c r="O1394" s="944"/>
      <c r="P1394" s="944"/>
      <c r="Q1394" s="1112"/>
      <c r="R1394" s="938"/>
    </row>
    <row r="1395" spans="1:18" s="8" customFormat="1" ht="195" customHeight="1">
      <c r="A1395" s="16" t="s">
        <v>4218</v>
      </c>
      <c r="B1395" s="187" t="s">
        <v>4011</v>
      </c>
      <c r="C1395" s="278" t="s">
        <v>4012</v>
      </c>
      <c r="D1395" s="271" t="s">
        <v>4013</v>
      </c>
      <c r="E1395" s="49" t="s">
        <v>4014</v>
      </c>
      <c r="F1395" s="39"/>
      <c r="G1395" s="9"/>
      <c r="H1395" s="49" t="s">
        <v>25</v>
      </c>
      <c r="I1395" s="49" t="s">
        <v>2138</v>
      </c>
      <c r="J1395" s="49" t="s">
        <v>2148</v>
      </c>
      <c r="K1395" s="58" t="s">
        <v>4015</v>
      </c>
      <c r="L1395" s="39" t="s">
        <v>195</v>
      </c>
      <c r="M1395" s="64" t="s">
        <v>6009</v>
      </c>
      <c r="N1395" s="78"/>
      <c r="O1395" s="108" t="s">
        <v>2140</v>
      </c>
      <c r="P1395" s="108" t="s">
        <v>2140</v>
      </c>
      <c r="Q1395" s="261" t="s">
        <v>2140</v>
      </c>
      <c r="R1395" s="108" t="s">
        <v>32</v>
      </c>
    </row>
    <row r="1396" spans="1:18" s="8" customFormat="1" ht="80.25" customHeight="1">
      <c r="A1396" s="16" t="s">
        <v>4219</v>
      </c>
      <c r="B1396" s="188" t="s">
        <v>996</v>
      </c>
      <c r="C1396" s="91" t="s">
        <v>4126</v>
      </c>
      <c r="D1396" s="64" t="s">
        <v>4127</v>
      </c>
      <c r="E1396" s="39" t="s">
        <v>146</v>
      </c>
      <c r="F1396" s="70"/>
      <c r="G1396" s="71"/>
      <c r="H1396" s="39" t="s">
        <v>25</v>
      </c>
      <c r="I1396" s="39" t="s">
        <v>2138</v>
      </c>
      <c r="J1396" s="39" t="s">
        <v>25</v>
      </c>
      <c r="K1396" s="64" t="s">
        <v>1294</v>
      </c>
      <c r="L1396" s="39" t="s">
        <v>195</v>
      </c>
      <c r="M1396" s="64" t="s">
        <v>5417</v>
      </c>
      <c r="N1396" s="78"/>
      <c r="O1396" s="108" t="s">
        <v>2140</v>
      </c>
      <c r="P1396" s="108" t="s">
        <v>2140</v>
      </c>
      <c r="Q1396" s="261" t="s">
        <v>2140</v>
      </c>
      <c r="R1396" s="108" t="s">
        <v>32</v>
      </c>
    </row>
    <row r="1397" spans="1:18" s="72" customFormat="1" ht="105" customHeight="1">
      <c r="A1397" s="16" t="s">
        <v>197</v>
      </c>
      <c r="B1397" s="91" t="s">
        <v>142</v>
      </c>
      <c r="C1397" s="91" t="s">
        <v>3132</v>
      </c>
      <c r="D1397" s="70" t="s">
        <v>3133</v>
      </c>
      <c r="E1397" s="68" t="s">
        <v>146</v>
      </c>
      <c r="F1397" s="545"/>
      <c r="G1397" s="30"/>
      <c r="H1397" s="68" t="s">
        <v>25</v>
      </c>
      <c r="I1397" s="68" t="s">
        <v>2138</v>
      </c>
      <c r="J1397" s="68" t="s">
        <v>25</v>
      </c>
      <c r="K1397" s="58" t="s">
        <v>1294</v>
      </c>
      <c r="L1397" s="39" t="s">
        <v>195</v>
      </c>
      <c r="M1397" s="64" t="s">
        <v>385</v>
      </c>
      <c r="N1397" s="78"/>
      <c r="O1397" s="108" t="s">
        <v>2140</v>
      </c>
      <c r="P1397" s="108" t="s">
        <v>2140</v>
      </c>
      <c r="Q1397" s="261" t="s">
        <v>2140</v>
      </c>
      <c r="R1397" s="108" t="s">
        <v>39</v>
      </c>
    </row>
    <row r="1398" spans="1:18" s="8" customFormat="1" ht="20.399999999999999">
      <c r="A1398" s="191" t="s">
        <v>4220</v>
      </c>
      <c r="B1398" s="191" t="s">
        <v>2174</v>
      </c>
      <c r="C1398" s="318" t="s">
        <v>2175</v>
      </c>
      <c r="D1398" s="124" t="s">
        <v>2176</v>
      </c>
      <c r="E1398" s="125" t="s">
        <v>2177</v>
      </c>
      <c r="F1398" s="33"/>
      <c r="G1398" s="34"/>
      <c r="H1398" s="34"/>
      <c r="I1398" s="34"/>
      <c r="J1398" s="34"/>
      <c r="K1398" s="34"/>
      <c r="L1398" s="130" t="s">
        <v>1027</v>
      </c>
      <c r="M1398" s="135"/>
      <c r="N1398" s="124" t="s">
        <v>2178</v>
      </c>
      <c r="O1398" s="126" t="s">
        <v>2179</v>
      </c>
      <c r="P1398" s="126" t="s">
        <v>2179</v>
      </c>
      <c r="Q1398" s="644" t="s">
        <v>2140</v>
      </c>
      <c r="R1398" s="136" t="s">
        <v>2180</v>
      </c>
    </row>
    <row r="1399" spans="1:18" s="8" customFormat="1" ht="57" customHeight="1">
      <c r="A1399" s="192" t="s">
        <v>887</v>
      </c>
      <c r="B1399" s="194" t="s">
        <v>888</v>
      </c>
      <c r="C1399" s="192" t="s">
        <v>4221</v>
      </c>
      <c r="D1399" s="124" t="s">
        <v>2183</v>
      </c>
      <c r="E1399" s="125" t="s">
        <v>829</v>
      </c>
      <c r="F1399" s="131"/>
      <c r="G1399" s="34"/>
      <c r="H1399" s="34"/>
      <c r="I1399" s="34"/>
      <c r="J1399" s="34"/>
      <c r="K1399" s="34"/>
      <c r="L1399" s="130" t="s">
        <v>1027</v>
      </c>
      <c r="M1399" s="135"/>
      <c r="N1399" s="124" t="s">
        <v>2184</v>
      </c>
      <c r="O1399" s="126" t="s">
        <v>2179</v>
      </c>
      <c r="P1399" s="126" t="s">
        <v>2140</v>
      </c>
      <c r="Q1399" s="644" t="s">
        <v>2140</v>
      </c>
      <c r="R1399" s="136" t="s">
        <v>42</v>
      </c>
    </row>
    <row r="1400" spans="1:18" s="8" customFormat="1" ht="45" customHeight="1">
      <c r="A1400" s="192" t="s">
        <v>4222</v>
      </c>
      <c r="B1400" s="194" t="s">
        <v>2143</v>
      </c>
      <c r="C1400" s="192" t="s">
        <v>2144</v>
      </c>
      <c r="D1400" s="128" t="s">
        <v>2585</v>
      </c>
      <c r="E1400" s="32" t="s">
        <v>2586</v>
      </c>
      <c r="F1400" s="33"/>
      <c r="G1400" s="34"/>
      <c r="H1400" s="34"/>
      <c r="I1400" s="34"/>
      <c r="J1400" s="34"/>
      <c r="K1400" s="34"/>
      <c r="L1400" s="32" t="s">
        <v>1027</v>
      </c>
      <c r="M1400" s="34"/>
      <c r="N1400" s="128" t="s">
        <v>2587</v>
      </c>
      <c r="O1400" s="136" t="s">
        <v>2179</v>
      </c>
      <c r="P1400" s="136" t="s">
        <v>2140</v>
      </c>
      <c r="Q1400" s="137" t="s">
        <v>2140</v>
      </c>
      <c r="R1400" s="136" t="s">
        <v>2192</v>
      </c>
    </row>
    <row r="1401" spans="1:18" s="8" customFormat="1" ht="39.75" customHeight="1">
      <c r="A1401" s="192" t="s">
        <v>886</v>
      </c>
      <c r="B1401" s="194" t="s">
        <v>816</v>
      </c>
      <c r="C1401" s="192" t="s">
        <v>2185</v>
      </c>
      <c r="D1401" s="128" t="s">
        <v>2186</v>
      </c>
      <c r="E1401" s="32" t="s">
        <v>818</v>
      </c>
      <c r="F1401" s="304"/>
      <c r="G1401" s="304"/>
      <c r="H1401" s="34"/>
      <c r="I1401" s="34"/>
      <c r="J1401" s="34"/>
      <c r="K1401" s="34"/>
      <c r="L1401" s="32" t="s">
        <v>1027</v>
      </c>
      <c r="M1401" s="34"/>
      <c r="N1401" s="128" t="s">
        <v>2187</v>
      </c>
      <c r="O1401" s="136" t="s">
        <v>2179</v>
      </c>
      <c r="P1401" s="136" t="s">
        <v>2140</v>
      </c>
      <c r="Q1401" s="137" t="s">
        <v>2140</v>
      </c>
      <c r="R1401" s="136" t="s">
        <v>42</v>
      </c>
    </row>
    <row r="1402" spans="1:18" ht="79.349999999999994" customHeight="1">
      <c r="A1402" s="192" t="s">
        <v>4223</v>
      </c>
      <c r="B1402" s="194" t="s">
        <v>804</v>
      </c>
      <c r="C1402" s="317" t="s">
        <v>2201</v>
      </c>
      <c r="D1402" s="305" t="s">
        <v>2202</v>
      </c>
      <c r="E1402" s="304" t="s">
        <v>806</v>
      </c>
      <c r="F1402" s="304"/>
      <c r="G1402" s="304"/>
      <c r="H1402" s="304"/>
      <c r="I1402" s="304"/>
      <c r="J1402" s="304"/>
      <c r="K1402" s="304"/>
      <c r="L1402" s="304" t="s">
        <v>1027</v>
      </c>
      <c r="M1402" s="304"/>
      <c r="N1402" s="305" t="s">
        <v>4224</v>
      </c>
      <c r="O1402" s="136" t="s">
        <v>2179</v>
      </c>
      <c r="P1402" s="136" t="s">
        <v>2179</v>
      </c>
      <c r="Q1402" s="137" t="s">
        <v>2140</v>
      </c>
      <c r="R1402" s="136" t="s">
        <v>2141</v>
      </c>
    </row>
    <row r="1403" spans="1:18">
      <c r="A1403" s="238" t="s">
        <v>4225</v>
      </c>
      <c r="B1403" s="234"/>
      <c r="C1403" s="230"/>
      <c r="D1403" s="227"/>
      <c r="E1403" s="434"/>
      <c r="F1403" s="227"/>
      <c r="G1403" s="227"/>
      <c r="H1403" s="227"/>
      <c r="I1403" s="227"/>
      <c r="J1403" s="227"/>
      <c r="K1403" s="227"/>
      <c r="L1403" s="227"/>
      <c r="M1403" s="227"/>
      <c r="N1403" s="227"/>
      <c r="O1403" s="227"/>
      <c r="P1403" s="227"/>
      <c r="Q1403" s="227"/>
      <c r="R1403" s="228"/>
    </row>
    <row r="1404" spans="1:18" s="8" customFormat="1" ht="69.599999999999994" customHeight="1">
      <c r="A1404" s="16" t="s">
        <v>4229</v>
      </c>
      <c r="B1404" s="16" t="s">
        <v>969</v>
      </c>
      <c r="C1404" s="16" t="s">
        <v>1124</v>
      </c>
      <c r="D1404" s="58" t="s">
        <v>2325</v>
      </c>
      <c r="E1404" s="49" t="s">
        <v>146</v>
      </c>
      <c r="F1404" s="58"/>
      <c r="G1404" s="58"/>
      <c r="H1404" s="49" t="s">
        <v>2138</v>
      </c>
      <c r="I1404" s="49" t="s">
        <v>2138</v>
      </c>
      <c r="J1404" s="49" t="s">
        <v>25</v>
      </c>
      <c r="K1404" s="58" t="s">
        <v>1294</v>
      </c>
      <c r="L1404" s="39" t="s">
        <v>1148</v>
      </c>
      <c r="M1404" s="64" t="s">
        <v>6010</v>
      </c>
      <c r="N1404" s="78"/>
      <c r="O1404" s="39" t="s">
        <v>2140</v>
      </c>
      <c r="P1404" s="108" t="s">
        <v>2140</v>
      </c>
      <c r="Q1404" s="108" t="s">
        <v>2140</v>
      </c>
      <c r="R1404" s="108" t="s">
        <v>2141</v>
      </c>
    </row>
    <row r="1405" spans="1:18" s="8" customFormat="1" ht="15" customHeight="1">
      <c r="A1405" s="1002" t="s">
        <v>4230</v>
      </c>
      <c r="B1405" s="1002" t="s">
        <v>4231</v>
      </c>
      <c r="C1405" s="1002" t="s">
        <v>4232</v>
      </c>
      <c r="D1405" s="921" t="s">
        <v>4233</v>
      </c>
      <c r="E1405" s="927" t="s">
        <v>1213</v>
      </c>
      <c r="F1405" s="49" t="s">
        <v>2339</v>
      </c>
      <c r="G1405" s="58" t="s">
        <v>4234</v>
      </c>
      <c r="H1405" s="927" t="s">
        <v>2138</v>
      </c>
      <c r="I1405" s="927" t="s">
        <v>2138</v>
      </c>
      <c r="J1405" s="927" t="s">
        <v>2148</v>
      </c>
      <c r="K1405" s="921" t="s">
        <v>1294</v>
      </c>
      <c r="L1405" s="927" t="s">
        <v>1148</v>
      </c>
      <c r="M1405" s="935" t="s">
        <v>6011</v>
      </c>
      <c r="N1405" s="937"/>
      <c r="O1405" s="938" t="s">
        <v>2140</v>
      </c>
      <c r="P1405" s="938" t="s">
        <v>2140</v>
      </c>
      <c r="Q1405" s="938" t="s">
        <v>2140</v>
      </c>
      <c r="R1405" s="938" t="s">
        <v>2432</v>
      </c>
    </row>
    <row r="1406" spans="1:18" s="8" customFormat="1" ht="15" customHeight="1">
      <c r="A1406" s="1003" t="e">
        <v>#N/A</v>
      </c>
      <c r="B1406" s="1003" t="e">
        <v>#N/A</v>
      </c>
      <c r="C1406" s="1003" t="e">
        <v>#N/A</v>
      </c>
      <c r="D1406" s="922" t="e">
        <v>#N/A</v>
      </c>
      <c r="E1406" s="928" t="e">
        <v>#N/A</v>
      </c>
      <c r="F1406" s="49" t="s">
        <v>2342</v>
      </c>
      <c r="G1406" s="58" t="s">
        <v>4235</v>
      </c>
      <c r="H1406" s="928" t="e">
        <v>#N/A</v>
      </c>
      <c r="I1406" s="928" t="e">
        <v>#N/A</v>
      </c>
      <c r="J1406" s="928" t="e">
        <v>#N/A</v>
      </c>
      <c r="K1406" s="922" t="e">
        <v>#N/A</v>
      </c>
      <c r="L1406" s="928" t="e">
        <v>#N/A</v>
      </c>
      <c r="M1406" s="935" t="e">
        <v>#N/A</v>
      </c>
      <c r="N1406" s="937"/>
      <c r="O1406" s="938"/>
      <c r="P1406" s="938"/>
      <c r="Q1406" s="938"/>
      <c r="R1406" s="938"/>
    </row>
    <row r="1407" spans="1:18" s="8" customFormat="1" ht="15" customHeight="1">
      <c r="A1407" s="1003" t="e">
        <v>#N/A</v>
      </c>
      <c r="B1407" s="1003" t="e">
        <v>#N/A</v>
      </c>
      <c r="C1407" s="1003" t="e">
        <v>#N/A</v>
      </c>
      <c r="D1407" s="922" t="e">
        <v>#N/A</v>
      </c>
      <c r="E1407" s="928" t="e">
        <v>#N/A</v>
      </c>
      <c r="F1407" s="49" t="s">
        <v>2344</v>
      </c>
      <c r="G1407" s="58" t="s">
        <v>4236</v>
      </c>
      <c r="H1407" s="928" t="e">
        <v>#N/A</v>
      </c>
      <c r="I1407" s="928" t="e">
        <v>#N/A</v>
      </c>
      <c r="J1407" s="928" t="e">
        <v>#N/A</v>
      </c>
      <c r="K1407" s="922" t="e">
        <v>#N/A</v>
      </c>
      <c r="L1407" s="928" t="e">
        <v>#N/A</v>
      </c>
      <c r="M1407" s="935" t="e">
        <v>#N/A</v>
      </c>
      <c r="N1407" s="937"/>
      <c r="O1407" s="938"/>
      <c r="P1407" s="938"/>
      <c r="Q1407" s="938"/>
      <c r="R1407" s="938"/>
    </row>
    <row r="1408" spans="1:18" s="8" customFormat="1" ht="15" customHeight="1">
      <c r="A1408" s="1003" t="e">
        <v>#N/A</v>
      </c>
      <c r="B1408" s="1003" t="e">
        <v>#N/A</v>
      </c>
      <c r="C1408" s="1003" t="e">
        <v>#N/A</v>
      </c>
      <c r="D1408" s="922" t="e">
        <v>#N/A</v>
      </c>
      <c r="E1408" s="928" t="e">
        <v>#N/A</v>
      </c>
      <c r="F1408" s="49" t="s">
        <v>2346</v>
      </c>
      <c r="G1408" s="58" t="s">
        <v>4237</v>
      </c>
      <c r="H1408" s="928" t="e">
        <v>#N/A</v>
      </c>
      <c r="I1408" s="928" t="e">
        <v>#N/A</v>
      </c>
      <c r="J1408" s="928" t="e">
        <v>#N/A</v>
      </c>
      <c r="K1408" s="922" t="e">
        <v>#N/A</v>
      </c>
      <c r="L1408" s="928" t="e">
        <v>#N/A</v>
      </c>
      <c r="M1408" s="935" t="e">
        <v>#N/A</v>
      </c>
      <c r="N1408" s="937"/>
      <c r="O1408" s="938"/>
      <c r="P1408" s="938"/>
      <c r="Q1408" s="938"/>
      <c r="R1408" s="938"/>
    </row>
    <row r="1409" spans="1:18" s="8" customFormat="1" ht="15" customHeight="1">
      <c r="A1409" s="1003" t="e">
        <v>#N/A</v>
      </c>
      <c r="B1409" s="1003" t="e">
        <v>#N/A</v>
      </c>
      <c r="C1409" s="1003" t="e">
        <v>#N/A</v>
      </c>
      <c r="D1409" s="922" t="e">
        <v>#N/A</v>
      </c>
      <c r="E1409" s="928" t="e">
        <v>#N/A</v>
      </c>
      <c r="F1409" s="49" t="s">
        <v>2348</v>
      </c>
      <c r="G1409" s="58" t="s">
        <v>4238</v>
      </c>
      <c r="H1409" s="928" t="e">
        <v>#N/A</v>
      </c>
      <c r="I1409" s="928" t="e">
        <v>#N/A</v>
      </c>
      <c r="J1409" s="928" t="e">
        <v>#N/A</v>
      </c>
      <c r="K1409" s="922" t="e">
        <v>#N/A</v>
      </c>
      <c r="L1409" s="928" t="e">
        <v>#N/A</v>
      </c>
      <c r="M1409" s="935" t="e">
        <v>#N/A</v>
      </c>
      <c r="N1409" s="937"/>
      <c r="O1409" s="938"/>
      <c r="P1409" s="938"/>
      <c r="Q1409" s="938"/>
      <c r="R1409" s="938"/>
    </row>
    <row r="1410" spans="1:18" s="8" customFormat="1" ht="15" customHeight="1">
      <c r="A1410" s="1003" t="e">
        <v>#N/A</v>
      </c>
      <c r="B1410" s="1003" t="e">
        <v>#N/A</v>
      </c>
      <c r="C1410" s="1003" t="e">
        <v>#N/A</v>
      </c>
      <c r="D1410" s="922" t="e">
        <v>#N/A</v>
      </c>
      <c r="E1410" s="928" t="e">
        <v>#N/A</v>
      </c>
      <c r="F1410" s="49" t="s">
        <v>2350</v>
      </c>
      <c r="G1410" s="58" t="s">
        <v>4239</v>
      </c>
      <c r="H1410" s="928" t="e">
        <v>#N/A</v>
      </c>
      <c r="I1410" s="928" t="e">
        <v>#N/A</v>
      </c>
      <c r="J1410" s="928" t="e">
        <v>#N/A</v>
      </c>
      <c r="K1410" s="922" t="e">
        <v>#N/A</v>
      </c>
      <c r="L1410" s="928" t="e">
        <v>#N/A</v>
      </c>
      <c r="M1410" s="935" t="e">
        <v>#N/A</v>
      </c>
      <c r="N1410" s="937"/>
      <c r="O1410" s="938"/>
      <c r="P1410" s="938"/>
      <c r="Q1410" s="938"/>
      <c r="R1410" s="938"/>
    </row>
    <row r="1411" spans="1:18" s="8" customFormat="1" ht="15" customHeight="1">
      <c r="A1411" s="1003" t="e">
        <v>#N/A</v>
      </c>
      <c r="B1411" s="1003" t="e">
        <v>#N/A</v>
      </c>
      <c r="C1411" s="1003" t="e">
        <v>#N/A</v>
      </c>
      <c r="D1411" s="922" t="e">
        <v>#N/A</v>
      </c>
      <c r="E1411" s="928" t="e">
        <v>#N/A</v>
      </c>
      <c r="F1411" s="49" t="s">
        <v>2352</v>
      </c>
      <c r="G1411" s="58" t="s">
        <v>4240</v>
      </c>
      <c r="H1411" s="928" t="e">
        <v>#N/A</v>
      </c>
      <c r="I1411" s="928" t="e">
        <v>#N/A</v>
      </c>
      <c r="J1411" s="928" t="e">
        <v>#N/A</v>
      </c>
      <c r="K1411" s="922" t="e">
        <v>#N/A</v>
      </c>
      <c r="L1411" s="928" t="e">
        <v>#N/A</v>
      </c>
      <c r="M1411" s="935" t="e">
        <v>#N/A</v>
      </c>
      <c r="N1411" s="937"/>
      <c r="O1411" s="938"/>
      <c r="P1411" s="938"/>
      <c r="Q1411" s="938"/>
      <c r="R1411" s="938"/>
    </row>
    <row r="1412" spans="1:18" s="8" customFormat="1" ht="15" customHeight="1">
      <c r="A1412" s="1003" t="e">
        <v>#N/A</v>
      </c>
      <c r="B1412" s="1003" t="e">
        <v>#N/A</v>
      </c>
      <c r="C1412" s="1003" t="e">
        <v>#N/A</v>
      </c>
      <c r="D1412" s="922" t="e">
        <v>#N/A</v>
      </c>
      <c r="E1412" s="928" t="e">
        <v>#N/A</v>
      </c>
      <c r="F1412" s="49" t="s">
        <v>2354</v>
      </c>
      <c r="G1412" s="58" t="s">
        <v>4241</v>
      </c>
      <c r="H1412" s="928" t="e">
        <v>#N/A</v>
      </c>
      <c r="I1412" s="928" t="e">
        <v>#N/A</v>
      </c>
      <c r="J1412" s="928" t="e">
        <v>#N/A</v>
      </c>
      <c r="K1412" s="922" t="e">
        <v>#N/A</v>
      </c>
      <c r="L1412" s="928" t="e">
        <v>#N/A</v>
      </c>
      <c r="M1412" s="935" t="e">
        <v>#N/A</v>
      </c>
      <c r="N1412" s="937"/>
      <c r="O1412" s="938"/>
      <c r="P1412" s="938"/>
      <c r="Q1412" s="938"/>
      <c r="R1412" s="938"/>
    </row>
    <row r="1413" spans="1:18" s="8" customFormat="1" ht="24" customHeight="1">
      <c r="A1413" s="828" t="e">
        <v>#N/A</v>
      </c>
      <c r="B1413" s="828" t="e">
        <v>#N/A</v>
      </c>
      <c r="C1413" s="828" t="e">
        <v>#N/A</v>
      </c>
      <c r="D1413" s="923" t="e">
        <v>#N/A</v>
      </c>
      <c r="E1413" s="929" t="e">
        <v>#N/A</v>
      </c>
      <c r="F1413" s="49" t="s">
        <v>3059</v>
      </c>
      <c r="G1413" s="58" t="s">
        <v>4242</v>
      </c>
      <c r="H1413" s="929" t="e">
        <v>#N/A</v>
      </c>
      <c r="I1413" s="929" t="e">
        <v>#N/A</v>
      </c>
      <c r="J1413" s="929" t="e">
        <v>#N/A</v>
      </c>
      <c r="K1413" s="923" t="e">
        <v>#N/A</v>
      </c>
      <c r="L1413" s="929" t="e">
        <v>#N/A</v>
      </c>
      <c r="M1413" s="935" t="e">
        <v>#N/A</v>
      </c>
      <c r="N1413" s="937"/>
      <c r="O1413" s="938"/>
      <c r="P1413" s="938"/>
      <c r="Q1413" s="938"/>
      <c r="R1413" s="938"/>
    </row>
    <row r="1414" spans="1:18" s="8" customFormat="1" ht="20.399999999999999">
      <c r="A1414" s="191" t="s">
        <v>4243</v>
      </c>
      <c r="B1414" s="191" t="s">
        <v>2174</v>
      </c>
      <c r="C1414" s="318" t="s">
        <v>2175</v>
      </c>
      <c r="D1414" s="124" t="s">
        <v>2176</v>
      </c>
      <c r="E1414" s="125" t="s">
        <v>2177</v>
      </c>
      <c r="F1414" s="33"/>
      <c r="G1414" s="34"/>
      <c r="H1414" s="34"/>
      <c r="I1414" s="34"/>
      <c r="J1414" s="34"/>
      <c r="K1414" s="34"/>
      <c r="L1414" s="130" t="s">
        <v>1027</v>
      </c>
      <c r="M1414" s="135"/>
      <c r="N1414" s="124" t="s">
        <v>2178</v>
      </c>
      <c r="O1414" s="126" t="s">
        <v>2179</v>
      </c>
      <c r="P1414" s="126" t="s">
        <v>2179</v>
      </c>
      <c r="Q1414" s="126" t="s">
        <v>2140</v>
      </c>
      <c r="R1414" s="123" t="s">
        <v>2180</v>
      </c>
    </row>
    <row r="1415" spans="1:18" s="8" customFormat="1" ht="68.25" customHeight="1">
      <c r="A1415" s="192" t="s">
        <v>891</v>
      </c>
      <c r="B1415" s="194" t="s">
        <v>822</v>
      </c>
      <c r="C1415" s="194" t="s">
        <v>2580</v>
      </c>
      <c r="D1415" s="174" t="s">
        <v>2581</v>
      </c>
      <c r="E1415" s="252" t="s">
        <v>824</v>
      </c>
      <c r="F1415" s="33"/>
      <c r="G1415" s="34"/>
      <c r="H1415" s="34"/>
      <c r="I1415" s="34"/>
      <c r="J1415" s="34"/>
      <c r="K1415" s="34"/>
      <c r="L1415" s="32" t="s">
        <v>1027</v>
      </c>
      <c r="M1415" s="34"/>
      <c r="N1415" s="174" t="s">
        <v>2582</v>
      </c>
      <c r="O1415" s="136" t="s">
        <v>2179</v>
      </c>
      <c r="P1415" s="136" t="s">
        <v>2140</v>
      </c>
      <c r="Q1415" s="137" t="s">
        <v>2140</v>
      </c>
      <c r="R1415" s="252" t="s">
        <v>42</v>
      </c>
    </row>
    <row r="1416" spans="1:18" s="8" customFormat="1" ht="30.6">
      <c r="A1416" s="192" t="s">
        <v>892</v>
      </c>
      <c r="B1416" s="194" t="s">
        <v>893</v>
      </c>
      <c r="C1416" s="194" t="s">
        <v>4244</v>
      </c>
      <c r="D1416" s="124" t="s">
        <v>2183</v>
      </c>
      <c r="E1416" s="125" t="s">
        <v>829</v>
      </c>
      <c r="F1416" s="33"/>
      <c r="G1416" s="34"/>
      <c r="H1416" s="34"/>
      <c r="I1416" s="34"/>
      <c r="J1416" s="34"/>
      <c r="K1416" s="34"/>
      <c r="L1416" s="130" t="s">
        <v>1027</v>
      </c>
      <c r="M1416" s="135"/>
      <c r="N1416" s="124" t="s">
        <v>2184</v>
      </c>
      <c r="O1416" s="126" t="s">
        <v>2179</v>
      </c>
      <c r="P1416" s="126" t="s">
        <v>2140</v>
      </c>
      <c r="Q1416" s="126" t="s">
        <v>2140</v>
      </c>
      <c r="R1416" s="123" t="s">
        <v>42</v>
      </c>
    </row>
    <row r="1417" spans="1:18" s="8" customFormat="1" ht="45" customHeight="1">
      <c r="A1417" s="192" t="s">
        <v>4245</v>
      </c>
      <c r="B1417" s="194" t="s">
        <v>2143</v>
      </c>
      <c r="C1417" s="194" t="s">
        <v>2144</v>
      </c>
      <c r="D1417" s="128" t="s">
        <v>2585</v>
      </c>
      <c r="E1417" s="32" t="s">
        <v>2586</v>
      </c>
      <c r="F1417" s="131"/>
      <c r="G1417" s="34"/>
      <c r="H1417" s="34"/>
      <c r="I1417" s="34"/>
      <c r="J1417" s="34"/>
      <c r="K1417" s="34"/>
      <c r="L1417" s="32" t="s">
        <v>1027</v>
      </c>
      <c r="M1417" s="34"/>
      <c r="N1417" s="128" t="s">
        <v>2587</v>
      </c>
      <c r="O1417" s="136" t="s">
        <v>2179</v>
      </c>
      <c r="P1417" s="136" t="s">
        <v>2140</v>
      </c>
      <c r="Q1417" s="136" t="s">
        <v>2140</v>
      </c>
      <c r="R1417" s="123" t="s">
        <v>2192</v>
      </c>
    </row>
    <row r="1418" spans="1:18" s="8" customFormat="1" ht="45" customHeight="1">
      <c r="A1418" s="192" t="s">
        <v>4246</v>
      </c>
      <c r="B1418" s="194" t="s">
        <v>2589</v>
      </c>
      <c r="C1418" s="194" t="s">
        <v>2590</v>
      </c>
      <c r="D1418" s="128" t="s">
        <v>2591</v>
      </c>
      <c r="E1418" s="32" t="s">
        <v>2592</v>
      </c>
      <c r="F1418" s="33"/>
      <c r="G1418" s="34"/>
      <c r="H1418" s="34"/>
      <c r="I1418" s="34"/>
      <c r="J1418" s="34"/>
      <c r="K1418" s="34"/>
      <c r="L1418" s="32" t="s">
        <v>1027</v>
      </c>
      <c r="M1418" s="32"/>
      <c r="N1418" s="128" t="s">
        <v>2593</v>
      </c>
      <c r="O1418" s="136" t="s">
        <v>2179</v>
      </c>
      <c r="P1418" s="136" t="s">
        <v>2179</v>
      </c>
      <c r="Q1418" s="136" t="s">
        <v>2140</v>
      </c>
      <c r="R1418" s="136" t="s">
        <v>2180</v>
      </c>
    </row>
    <row r="1419" spans="1:18" s="8" customFormat="1" ht="39.75" customHeight="1">
      <c r="A1419" s="192" t="s">
        <v>889</v>
      </c>
      <c r="B1419" s="194" t="s">
        <v>816</v>
      </c>
      <c r="C1419" s="194" t="s">
        <v>2185</v>
      </c>
      <c r="D1419" s="128" t="s">
        <v>2186</v>
      </c>
      <c r="E1419" s="32" t="s">
        <v>818</v>
      </c>
      <c r="F1419" s="33"/>
      <c r="G1419" s="34"/>
      <c r="H1419" s="34"/>
      <c r="I1419" s="34"/>
      <c r="J1419" s="34"/>
      <c r="K1419" s="34"/>
      <c r="L1419" s="32" t="s">
        <v>1027</v>
      </c>
      <c r="M1419" s="34"/>
      <c r="N1419" s="128" t="s">
        <v>2187</v>
      </c>
      <c r="O1419" s="136" t="s">
        <v>2179</v>
      </c>
      <c r="P1419" s="136" t="s">
        <v>2140</v>
      </c>
      <c r="Q1419" s="137" t="s">
        <v>2140</v>
      </c>
      <c r="R1419" s="136" t="s">
        <v>42</v>
      </c>
    </row>
    <row r="1420" spans="1:18" ht="20.399999999999999">
      <c r="A1420" s="315" t="s">
        <v>4247</v>
      </c>
      <c r="B1420" s="192" t="s">
        <v>1013</v>
      </c>
      <c r="C1420" s="192" t="s">
        <v>2678</v>
      </c>
      <c r="D1420" s="128" t="s">
        <v>2679</v>
      </c>
      <c r="E1420" s="32" t="s">
        <v>2154</v>
      </c>
      <c r="F1420" s="307"/>
      <c r="G1420" s="307"/>
      <c r="H1420" s="307"/>
      <c r="I1420" s="307"/>
      <c r="J1420" s="307"/>
      <c r="K1420" s="307"/>
      <c r="L1420" s="136" t="s">
        <v>1027</v>
      </c>
      <c r="M1420" s="307"/>
      <c r="N1420" s="306" t="s">
        <v>2680</v>
      </c>
      <c r="O1420" s="136" t="s">
        <v>2179</v>
      </c>
      <c r="P1420" s="136" t="s">
        <v>2179</v>
      </c>
      <c r="Q1420" s="314" t="s">
        <v>2179</v>
      </c>
      <c r="R1420" s="136" t="s">
        <v>2180</v>
      </c>
    </row>
    <row r="1421" spans="1:18" ht="162.75" customHeight="1">
      <c r="A1421" s="315" t="s">
        <v>4248</v>
      </c>
      <c r="B1421" s="192" t="s">
        <v>1017</v>
      </c>
      <c r="C1421" s="192" t="s">
        <v>2682</v>
      </c>
      <c r="D1421" s="128" t="s">
        <v>4249</v>
      </c>
      <c r="E1421" s="32" t="s">
        <v>2154</v>
      </c>
      <c r="F1421" s="307"/>
      <c r="G1421" s="307"/>
      <c r="H1421" s="307"/>
      <c r="I1421" s="307"/>
      <c r="J1421" s="307"/>
      <c r="K1421" s="307"/>
      <c r="L1421" s="136" t="s">
        <v>1027</v>
      </c>
      <c r="M1421" s="307"/>
      <c r="N1421" s="145" t="s">
        <v>4250</v>
      </c>
      <c r="O1421" s="136" t="s">
        <v>2179</v>
      </c>
      <c r="P1421" s="136" t="s">
        <v>2179</v>
      </c>
      <c r="Q1421" s="136" t="s">
        <v>2179</v>
      </c>
      <c r="R1421" s="136" t="s">
        <v>2180</v>
      </c>
    </row>
    <row r="1422" spans="1:18" s="8" customFormat="1" ht="40.799999999999997">
      <c r="A1422" s="192" t="s">
        <v>4251</v>
      </c>
      <c r="B1422" s="312" t="s">
        <v>804</v>
      </c>
      <c r="C1422" s="317" t="s">
        <v>2201</v>
      </c>
      <c r="D1422" s="128" t="s">
        <v>2202</v>
      </c>
      <c r="E1422" s="304" t="s">
        <v>806</v>
      </c>
      <c r="F1422" s="304"/>
      <c r="G1422" s="304"/>
      <c r="H1422" s="304"/>
      <c r="I1422" s="304"/>
      <c r="J1422" s="304"/>
      <c r="K1422" s="304"/>
      <c r="L1422" s="304" t="s">
        <v>1027</v>
      </c>
      <c r="M1422" s="304"/>
      <c r="N1422" s="305" t="s">
        <v>4252</v>
      </c>
      <c r="O1422" s="136" t="s">
        <v>2179</v>
      </c>
      <c r="P1422" s="136" t="s">
        <v>2179</v>
      </c>
      <c r="Q1422" s="136" t="s">
        <v>2140</v>
      </c>
      <c r="R1422" s="136" t="s">
        <v>2141</v>
      </c>
    </row>
    <row r="1423" spans="1:18">
      <c r="A1423" s="238" t="s">
        <v>4253</v>
      </c>
      <c r="B1423" s="234"/>
      <c r="C1423" s="230"/>
      <c r="D1423" s="227"/>
      <c r="E1423" s="434"/>
      <c r="F1423" s="227"/>
      <c r="G1423" s="227"/>
      <c r="H1423" s="227"/>
      <c r="I1423" s="227"/>
      <c r="J1423" s="227"/>
      <c r="K1423" s="227"/>
      <c r="L1423" s="227"/>
      <c r="M1423" s="227"/>
      <c r="N1423" s="227"/>
      <c r="O1423" s="227"/>
      <c r="P1423" s="227"/>
      <c r="Q1423" s="227"/>
      <c r="R1423" s="229"/>
    </row>
    <row r="1424" spans="1:18" s="8" customFormat="1" ht="77.25" customHeight="1">
      <c r="A1424" s="195" t="s">
        <v>4257</v>
      </c>
      <c r="B1424" s="16" t="s">
        <v>969</v>
      </c>
      <c r="C1424" s="16" t="s">
        <v>1124</v>
      </c>
      <c r="D1424" s="58" t="s">
        <v>2325</v>
      </c>
      <c r="E1424" s="49" t="s">
        <v>146</v>
      </c>
      <c r="F1424" s="58"/>
      <c r="G1424" s="58"/>
      <c r="H1424" s="49" t="s">
        <v>2138</v>
      </c>
      <c r="I1424" s="49" t="s">
        <v>2138</v>
      </c>
      <c r="J1424" s="49" t="s">
        <v>25</v>
      </c>
      <c r="K1424" s="58" t="s">
        <v>1294</v>
      </c>
      <c r="L1424" s="39" t="s">
        <v>1148</v>
      </c>
      <c r="M1424" s="64" t="s">
        <v>6012</v>
      </c>
      <c r="N1424" s="78"/>
      <c r="O1424" s="39" t="s">
        <v>2140</v>
      </c>
      <c r="P1424" s="108" t="s">
        <v>2140</v>
      </c>
      <c r="Q1424" s="108" t="s">
        <v>2140</v>
      </c>
      <c r="R1424" s="108" t="s">
        <v>2141</v>
      </c>
    </row>
    <row r="1425" spans="1:18" s="8" customFormat="1" ht="11.85" customHeight="1">
      <c r="A1425" s="999" t="s">
        <v>254</v>
      </c>
      <c r="B1425" s="1002" t="s">
        <v>256</v>
      </c>
      <c r="C1425" s="1002" t="s">
        <v>4258</v>
      </c>
      <c r="D1425" s="921" t="s">
        <v>4259</v>
      </c>
      <c r="E1425" s="927" t="s">
        <v>1213</v>
      </c>
      <c r="F1425" s="49" t="s">
        <v>2339</v>
      </c>
      <c r="G1425" s="58" t="s">
        <v>4260</v>
      </c>
      <c r="H1425" s="927" t="s">
        <v>2138</v>
      </c>
      <c r="I1425" s="927" t="s">
        <v>2138</v>
      </c>
      <c r="J1425" s="927" t="s">
        <v>2148</v>
      </c>
      <c r="K1425" s="921" t="s">
        <v>1294</v>
      </c>
      <c r="L1425" s="927" t="s">
        <v>1148</v>
      </c>
      <c r="M1425" s="921" t="s">
        <v>6013</v>
      </c>
      <c r="N1425" s="945"/>
      <c r="O1425" s="942" t="s">
        <v>2140</v>
      </c>
      <c r="P1425" s="942" t="s">
        <v>2140</v>
      </c>
      <c r="Q1425" s="942" t="s">
        <v>2140</v>
      </c>
      <c r="R1425" s="942" t="s">
        <v>32</v>
      </c>
    </row>
    <row r="1426" spans="1:18" s="8" customFormat="1" ht="12.6" customHeight="1">
      <c r="A1426" s="1000" t="e">
        <v>#N/A</v>
      </c>
      <c r="B1426" s="1003" t="e">
        <v>#N/A</v>
      </c>
      <c r="C1426" s="1003" t="e">
        <v>#N/A</v>
      </c>
      <c r="D1426" s="922" t="e">
        <v>#N/A</v>
      </c>
      <c r="E1426" s="928" t="e">
        <v>#N/A</v>
      </c>
      <c r="F1426" s="49" t="s">
        <v>2342</v>
      </c>
      <c r="G1426" s="58" t="s">
        <v>4261</v>
      </c>
      <c r="H1426" s="928" t="e">
        <v>#N/A</v>
      </c>
      <c r="I1426" s="928" t="e">
        <v>#N/A</v>
      </c>
      <c r="J1426" s="928" t="e">
        <v>#N/A</v>
      </c>
      <c r="K1426" s="922" t="e">
        <v>#N/A</v>
      </c>
      <c r="L1426" s="928" t="e">
        <v>#N/A</v>
      </c>
      <c r="M1426" s="922" t="e">
        <v>#N/A</v>
      </c>
      <c r="N1426" s="946"/>
      <c r="O1426" s="944"/>
      <c r="P1426" s="944"/>
      <c r="Q1426" s="944"/>
      <c r="R1426" s="944"/>
    </row>
    <row r="1427" spans="1:18" s="8" customFormat="1" ht="21.75" customHeight="1">
      <c r="A1427" s="1000" t="e">
        <v>#N/A</v>
      </c>
      <c r="B1427" s="1003" t="e">
        <v>#N/A</v>
      </c>
      <c r="C1427" s="1003" t="e">
        <v>#N/A</v>
      </c>
      <c r="D1427" s="922" t="e">
        <v>#N/A</v>
      </c>
      <c r="E1427" s="928" t="e">
        <v>#N/A</v>
      </c>
      <c r="F1427" s="49" t="s">
        <v>2344</v>
      </c>
      <c r="G1427" s="58" t="s">
        <v>4262</v>
      </c>
      <c r="H1427" s="928" t="e">
        <v>#N/A</v>
      </c>
      <c r="I1427" s="928" t="e">
        <v>#N/A</v>
      </c>
      <c r="J1427" s="928" t="e">
        <v>#N/A</v>
      </c>
      <c r="K1427" s="922" t="e">
        <v>#N/A</v>
      </c>
      <c r="L1427" s="928" t="e">
        <v>#N/A</v>
      </c>
      <c r="M1427" s="922" t="e">
        <v>#N/A</v>
      </c>
      <c r="N1427" s="946"/>
      <c r="O1427" s="944"/>
      <c r="P1427" s="944"/>
      <c r="Q1427" s="944"/>
      <c r="R1427" s="944"/>
    </row>
    <row r="1428" spans="1:18" s="8" customFormat="1" ht="10.199999999999999">
      <c r="A1428" s="1000" t="e">
        <v>#N/A</v>
      </c>
      <c r="B1428" s="1003" t="e">
        <v>#N/A</v>
      </c>
      <c r="C1428" s="1003" t="e">
        <v>#N/A</v>
      </c>
      <c r="D1428" s="922" t="e">
        <v>#N/A</v>
      </c>
      <c r="E1428" s="928" t="e">
        <v>#N/A</v>
      </c>
      <c r="F1428" s="49" t="s">
        <v>2346</v>
      </c>
      <c r="G1428" s="58" t="s">
        <v>4263</v>
      </c>
      <c r="H1428" s="928" t="e">
        <v>#N/A</v>
      </c>
      <c r="I1428" s="928" t="e">
        <v>#N/A</v>
      </c>
      <c r="J1428" s="928" t="e">
        <v>#N/A</v>
      </c>
      <c r="K1428" s="922" t="e">
        <v>#N/A</v>
      </c>
      <c r="L1428" s="928" t="e">
        <v>#N/A</v>
      </c>
      <c r="M1428" s="922" t="e">
        <v>#N/A</v>
      </c>
      <c r="N1428" s="946"/>
      <c r="O1428" s="944"/>
      <c r="P1428" s="944"/>
      <c r="Q1428" s="944"/>
      <c r="R1428" s="944"/>
    </row>
    <row r="1429" spans="1:18" s="8" customFormat="1" ht="10.199999999999999">
      <c r="A1429" s="1000" t="e">
        <v>#N/A</v>
      </c>
      <c r="B1429" s="1003" t="e">
        <v>#N/A</v>
      </c>
      <c r="C1429" s="1003" t="e">
        <v>#N/A</v>
      </c>
      <c r="D1429" s="922" t="e">
        <v>#N/A</v>
      </c>
      <c r="E1429" s="928" t="e">
        <v>#N/A</v>
      </c>
      <c r="F1429" s="49" t="s">
        <v>2348</v>
      </c>
      <c r="G1429" s="58" t="s">
        <v>4264</v>
      </c>
      <c r="H1429" s="928" t="e">
        <v>#N/A</v>
      </c>
      <c r="I1429" s="928" t="e">
        <v>#N/A</v>
      </c>
      <c r="J1429" s="928" t="e">
        <v>#N/A</v>
      </c>
      <c r="K1429" s="922" t="e">
        <v>#N/A</v>
      </c>
      <c r="L1429" s="928" t="e">
        <v>#N/A</v>
      </c>
      <c r="M1429" s="922" t="e">
        <v>#N/A</v>
      </c>
      <c r="N1429" s="946"/>
      <c r="O1429" s="944"/>
      <c r="P1429" s="944"/>
      <c r="Q1429" s="944"/>
      <c r="R1429" s="944"/>
    </row>
    <row r="1430" spans="1:18" s="8" customFormat="1" ht="10.199999999999999">
      <c r="A1430" s="1000" t="e">
        <v>#N/A</v>
      </c>
      <c r="B1430" s="1003" t="e">
        <v>#N/A</v>
      </c>
      <c r="C1430" s="1003" t="e">
        <v>#N/A</v>
      </c>
      <c r="D1430" s="922" t="e">
        <v>#N/A</v>
      </c>
      <c r="E1430" s="928" t="e">
        <v>#N/A</v>
      </c>
      <c r="F1430" s="49" t="s">
        <v>2350</v>
      </c>
      <c r="G1430" s="58" t="s">
        <v>4265</v>
      </c>
      <c r="H1430" s="928" t="e">
        <v>#N/A</v>
      </c>
      <c r="I1430" s="928" t="e">
        <v>#N/A</v>
      </c>
      <c r="J1430" s="928" t="e">
        <v>#N/A</v>
      </c>
      <c r="K1430" s="922" t="e">
        <v>#N/A</v>
      </c>
      <c r="L1430" s="928" t="e">
        <v>#N/A</v>
      </c>
      <c r="M1430" s="922" t="e">
        <v>#N/A</v>
      </c>
      <c r="N1430" s="946"/>
      <c r="O1430" s="944"/>
      <c r="P1430" s="944"/>
      <c r="Q1430" s="944"/>
      <c r="R1430" s="944"/>
    </row>
    <row r="1431" spans="1:18" s="8" customFormat="1" ht="12.75" customHeight="1">
      <c r="A1431" s="1000" t="e">
        <v>#N/A</v>
      </c>
      <c r="B1431" s="1003" t="e">
        <v>#N/A</v>
      </c>
      <c r="C1431" s="1003" t="e">
        <v>#N/A</v>
      </c>
      <c r="D1431" s="922" t="e">
        <v>#N/A</v>
      </c>
      <c r="E1431" s="928" t="e">
        <v>#N/A</v>
      </c>
      <c r="F1431" s="49" t="s">
        <v>2352</v>
      </c>
      <c r="G1431" s="58" t="s">
        <v>4266</v>
      </c>
      <c r="H1431" s="928" t="e">
        <v>#N/A</v>
      </c>
      <c r="I1431" s="928" t="e">
        <v>#N/A</v>
      </c>
      <c r="J1431" s="928" t="e">
        <v>#N/A</v>
      </c>
      <c r="K1431" s="922" t="e">
        <v>#N/A</v>
      </c>
      <c r="L1431" s="928" t="e">
        <v>#N/A</v>
      </c>
      <c r="M1431" s="922" t="e">
        <v>#N/A</v>
      </c>
      <c r="N1431" s="946"/>
      <c r="O1431" s="944"/>
      <c r="P1431" s="944"/>
      <c r="Q1431" s="944"/>
      <c r="R1431" s="944"/>
    </row>
    <row r="1432" spans="1:18" s="8" customFormat="1" ht="12.75" customHeight="1">
      <c r="A1432" s="1000" t="e">
        <v>#N/A</v>
      </c>
      <c r="B1432" s="1003" t="e">
        <v>#N/A</v>
      </c>
      <c r="C1432" s="1003" t="e">
        <v>#N/A</v>
      </c>
      <c r="D1432" s="922" t="e">
        <v>#N/A</v>
      </c>
      <c r="E1432" s="928" t="e">
        <v>#N/A</v>
      </c>
      <c r="F1432" s="49" t="s">
        <v>2354</v>
      </c>
      <c r="G1432" s="58" t="s">
        <v>4267</v>
      </c>
      <c r="H1432" s="928" t="e">
        <v>#N/A</v>
      </c>
      <c r="I1432" s="928" t="e">
        <v>#N/A</v>
      </c>
      <c r="J1432" s="928" t="e">
        <v>#N/A</v>
      </c>
      <c r="K1432" s="922" t="e">
        <v>#N/A</v>
      </c>
      <c r="L1432" s="928" t="e">
        <v>#N/A</v>
      </c>
      <c r="M1432" s="922" t="e">
        <v>#N/A</v>
      </c>
      <c r="N1432" s="946"/>
      <c r="O1432" s="944"/>
      <c r="P1432" s="944"/>
      <c r="Q1432" s="944"/>
      <c r="R1432" s="944"/>
    </row>
    <row r="1433" spans="1:18" s="8" customFormat="1" ht="11.85" customHeight="1">
      <c r="A1433" s="1000" t="e">
        <v>#N/A</v>
      </c>
      <c r="B1433" s="1003" t="e">
        <v>#N/A</v>
      </c>
      <c r="C1433" s="1003" t="e">
        <v>#N/A</v>
      </c>
      <c r="D1433" s="922" t="e">
        <v>#N/A</v>
      </c>
      <c r="E1433" s="928" t="e">
        <v>#N/A</v>
      </c>
      <c r="F1433" s="49" t="s">
        <v>3144</v>
      </c>
      <c r="G1433" s="58" t="s">
        <v>4268</v>
      </c>
      <c r="H1433" s="928" t="e">
        <v>#N/A</v>
      </c>
      <c r="I1433" s="928" t="e">
        <v>#N/A</v>
      </c>
      <c r="J1433" s="928" t="e">
        <v>#N/A</v>
      </c>
      <c r="K1433" s="922" t="e">
        <v>#N/A</v>
      </c>
      <c r="L1433" s="928" t="e">
        <v>#N/A</v>
      </c>
      <c r="M1433" s="922" t="e">
        <v>#N/A</v>
      </c>
      <c r="N1433" s="946"/>
      <c r="O1433" s="944"/>
      <c r="P1433" s="944"/>
      <c r="Q1433" s="944"/>
      <c r="R1433" s="944"/>
    </row>
    <row r="1434" spans="1:18" s="8" customFormat="1" ht="12.75" customHeight="1">
      <c r="A1434" s="1000" t="e">
        <v>#N/A</v>
      </c>
      <c r="B1434" s="1003" t="e">
        <v>#N/A</v>
      </c>
      <c r="C1434" s="1003" t="e">
        <v>#N/A</v>
      </c>
      <c r="D1434" s="922" t="e">
        <v>#N/A</v>
      </c>
      <c r="E1434" s="928" t="e">
        <v>#N/A</v>
      </c>
      <c r="F1434" s="49" t="s">
        <v>3146</v>
      </c>
      <c r="G1434" s="58" t="s">
        <v>4269</v>
      </c>
      <c r="H1434" s="928" t="e">
        <v>#N/A</v>
      </c>
      <c r="I1434" s="928" t="e">
        <v>#N/A</v>
      </c>
      <c r="J1434" s="928" t="e">
        <v>#N/A</v>
      </c>
      <c r="K1434" s="922" t="e">
        <v>#N/A</v>
      </c>
      <c r="L1434" s="928" t="e">
        <v>#N/A</v>
      </c>
      <c r="M1434" s="922" t="e">
        <v>#N/A</v>
      </c>
      <c r="N1434" s="946"/>
      <c r="O1434" s="944"/>
      <c r="P1434" s="944"/>
      <c r="Q1434" s="944"/>
      <c r="R1434" s="944"/>
    </row>
    <row r="1435" spans="1:18" s="8" customFormat="1" ht="12.75" customHeight="1">
      <c r="A1435" s="1000" t="e">
        <v>#N/A</v>
      </c>
      <c r="B1435" s="1003" t="e">
        <v>#N/A</v>
      </c>
      <c r="C1435" s="1003" t="e">
        <v>#N/A</v>
      </c>
      <c r="D1435" s="922" t="e">
        <v>#N/A</v>
      </c>
      <c r="E1435" s="928" t="e">
        <v>#N/A</v>
      </c>
      <c r="F1435" s="49" t="s">
        <v>3148</v>
      </c>
      <c r="G1435" s="58" t="s">
        <v>4270</v>
      </c>
      <c r="H1435" s="928" t="e">
        <v>#N/A</v>
      </c>
      <c r="I1435" s="928" t="e">
        <v>#N/A</v>
      </c>
      <c r="J1435" s="928" t="e">
        <v>#N/A</v>
      </c>
      <c r="K1435" s="922" t="e">
        <v>#N/A</v>
      </c>
      <c r="L1435" s="928" t="e">
        <v>#N/A</v>
      </c>
      <c r="M1435" s="922" t="e">
        <v>#N/A</v>
      </c>
      <c r="N1435" s="946"/>
      <c r="O1435" s="944"/>
      <c r="P1435" s="944"/>
      <c r="Q1435" s="944"/>
      <c r="R1435" s="944"/>
    </row>
    <row r="1436" spans="1:18" s="8" customFormat="1" ht="12.75" customHeight="1">
      <c r="A1436" s="1000" t="e">
        <v>#N/A</v>
      </c>
      <c r="B1436" s="1003" t="e">
        <v>#N/A</v>
      </c>
      <c r="C1436" s="1003" t="e">
        <v>#N/A</v>
      </c>
      <c r="D1436" s="922" t="e">
        <v>#N/A</v>
      </c>
      <c r="E1436" s="928" t="e">
        <v>#N/A</v>
      </c>
      <c r="F1436" s="49" t="s">
        <v>3150</v>
      </c>
      <c r="G1436" s="58" t="s">
        <v>4271</v>
      </c>
      <c r="H1436" s="928" t="e">
        <v>#N/A</v>
      </c>
      <c r="I1436" s="928" t="e">
        <v>#N/A</v>
      </c>
      <c r="J1436" s="928" t="e">
        <v>#N/A</v>
      </c>
      <c r="K1436" s="922" t="e">
        <v>#N/A</v>
      </c>
      <c r="L1436" s="928" t="e">
        <v>#N/A</v>
      </c>
      <c r="M1436" s="922" t="e">
        <v>#N/A</v>
      </c>
      <c r="N1436" s="946"/>
      <c r="O1436" s="944"/>
      <c r="P1436" s="944"/>
      <c r="Q1436" s="944"/>
      <c r="R1436" s="944"/>
    </row>
    <row r="1437" spans="1:18" s="8" customFormat="1" ht="12.75" customHeight="1">
      <c r="A1437" s="1000" t="e">
        <v>#N/A</v>
      </c>
      <c r="B1437" s="1003" t="e">
        <v>#N/A</v>
      </c>
      <c r="C1437" s="1003" t="e">
        <v>#N/A</v>
      </c>
      <c r="D1437" s="922" t="e">
        <v>#N/A</v>
      </c>
      <c r="E1437" s="928" t="e">
        <v>#N/A</v>
      </c>
      <c r="F1437" s="49" t="s">
        <v>3151</v>
      </c>
      <c r="G1437" s="58" t="s">
        <v>4272</v>
      </c>
      <c r="H1437" s="928" t="e">
        <v>#N/A</v>
      </c>
      <c r="I1437" s="928" t="e">
        <v>#N/A</v>
      </c>
      <c r="J1437" s="928" t="e">
        <v>#N/A</v>
      </c>
      <c r="K1437" s="922" t="e">
        <v>#N/A</v>
      </c>
      <c r="L1437" s="928" t="e">
        <v>#N/A</v>
      </c>
      <c r="M1437" s="922" t="e">
        <v>#N/A</v>
      </c>
      <c r="N1437" s="946"/>
      <c r="O1437" s="944"/>
      <c r="P1437" s="944"/>
      <c r="Q1437" s="944"/>
      <c r="R1437" s="944"/>
    </row>
    <row r="1438" spans="1:18" s="8" customFormat="1" ht="33.6" customHeight="1">
      <c r="A1438" s="1000" t="e">
        <v>#N/A</v>
      </c>
      <c r="B1438" s="1003" t="e">
        <v>#N/A</v>
      </c>
      <c r="C1438" s="1003" t="e">
        <v>#N/A</v>
      </c>
      <c r="D1438" s="922" t="e">
        <v>#N/A</v>
      </c>
      <c r="E1438" s="928" t="e">
        <v>#N/A</v>
      </c>
      <c r="F1438" s="49" t="s">
        <v>3152</v>
      </c>
      <c r="G1438" s="58" t="s">
        <v>4273</v>
      </c>
      <c r="H1438" s="928" t="e">
        <v>#N/A</v>
      </c>
      <c r="I1438" s="928" t="e">
        <v>#N/A</v>
      </c>
      <c r="J1438" s="928" t="e">
        <v>#N/A</v>
      </c>
      <c r="K1438" s="922" t="e">
        <v>#N/A</v>
      </c>
      <c r="L1438" s="928" t="e">
        <v>#N/A</v>
      </c>
      <c r="M1438" s="922" t="e">
        <v>#N/A</v>
      </c>
      <c r="N1438" s="946"/>
      <c r="O1438" s="944"/>
      <c r="P1438" s="944"/>
      <c r="Q1438" s="944"/>
      <c r="R1438" s="944"/>
    </row>
    <row r="1439" spans="1:18" s="8" customFormat="1" ht="12.75" customHeight="1">
      <c r="A1439" s="1000" t="e">
        <v>#N/A</v>
      </c>
      <c r="B1439" s="1003" t="e">
        <v>#N/A</v>
      </c>
      <c r="C1439" s="1003" t="e">
        <v>#N/A</v>
      </c>
      <c r="D1439" s="922" t="e">
        <v>#N/A</v>
      </c>
      <c r="E1439" s="928" t="e">
        <v>#N/A</v>
      </c>
      <c r="F1439" s="49">
        <v>16</v>
      </c>
      <c r="G1439" s="58" t="s">
        <v>4274</v>
      </c>
      <c r="H1439" s="928" t="e">
        <v>#N/A</v>
      </c>
      <c r="I1439" s="928" t="e">
        <v>#N/A</v>
      </c>
      <c r="J1439" s="928" t="e">
        <v>#N/A</v>
      </c>
      <c r="K1439" s="922" t="e">
        <v>#N/A</v>
      </c>
      <c r="L1439" s="928" t="e">
        <v>#N/A</v>
      </c>
      <c r="M1439" s="922" t="e">
        <v>#N/A</v>
      </c>
      <c r="N1439" s="946"/>
      <c r="O1439" s="944"/>
      <c r="P1439" s="944"/>
      <c r="Q1439" s="944"/>
      <c r="R1439" s="944"/>
    </row>
    <row r="1440" spans="1:18" s="8" customFormat="1" ht="12.75" customHeight="1">
      <c r="A1440" s="1001" t="e">
        <v>#N/A</v>
      </c>
      <c r="B1440" s="828" t="e">
        <v>#N/A</v>
      </c>
      <c r="C1440" s="828" t="e">
        <v>#N/A</v>
      </c>
      <c r="D1440" s="923" t="e">
        <v>#N/A</v>
      </c>
      <c r="E1440" s="929" t="e">
        <v>#N/A</v>
      </c>
      <c r="F1440" s="49">
        <v>98</v>
      </c>
      <c r="G1440" s="58" t="s">
        <v>2500</v>
      </c>
      <c r="H1440" s="929" t="e">
        <v>#N/A</v>
      </c>
      <c r="I1440" s="929" t="e">
        <v>#N/A</v>
      </c>
      <c r="J1440" s="929" t="e">
        <v>#N/A</v>
      </c>
      <c r="K1440" s="923" t="e">
        <v>#N/A</v>
      </c>
      <c r="L1440" s="929" t="e">
        <v>#N/A</v>
      </c>
      <c r="M1440" s="923" t="e">
        <v>#N/A</v>
      </c>
      <c r="N1440" s="947"/>
      <c r="O1440" s="943"/>
      <c r="P1440" s="943"/>
      <c r="Q1440" s="943"/>
      <c r="R1440" s="943"/>
    </row>
    <row r="1441" spans="1:18" s="8" customFormat="1" ht="20.399999999999999">
      <c r="A1441" s="191" t="s">
        <v>4275</v>
      </c>
      <c r="B1441" s="191" t="s">
        <v>2174</v>
      </c>
      <c r="C1441" s="318" t="s">
        <v>2175</v>
      </c>
      <c r="D1441" s="124" t="s">
        <v>2176</v>
      </c>
      <c r="E1441" s="125" t="s">
        <v>2177</v>
      </c>
      <c r="F1441" s="33"/>
      <c r="G1441" s="34"/>
      <c r="H1441" s="34"/>
      <c r="I1441" s="34"/>
      <c r="J1441" s="34"/>
      <c r="K1441" s="34"/>
      <c r="L1441" s="130" t="s">
        <v>1027</v>
      </c>
      <c r="M1441" s="135"/>
      <c r="N1441" s="124" t="s">
        <v>2178</v>
      </c>
      <c r="O1441" s="126" t="s">
        <v>2179</v>
      </c>
      <c r="P1441" s="126" t="s">
        <v>2179</v>
      </c>
      <c r="Q1441" s="126" t="s">
        <v>2140</v>
      </c>
      <c r="R1441" s="123" t="s">
        <v>2180</v>
      </c>
    </row>
    <row r="1442" spans="1:18" s="8" customFormat="1" ht="67.5" customHeight="1">
      <c r="A1442" s="192" t="s">
        <v>895</v>
      </c>
      <c r="B1442" s="194" t="s">
        <v>822</v>
      </c>
      <c r="C1442" s="194" t="s">
        <v>2580</v>
      </c>
      <c r="D1442" s="174" t="s">
        <v>2581</v>
      </c>
      <c r="E1442" s="252" t="s">
        <v>824</v>
      </c>
      <c r="F1442" s="33"/>
      <c r="G1442" s="34"/>
      <c r="H1442" s="34"/>
      <c r="I1442" s="34"/>
      <c r="J1442" s="34"/>
      <c r="K1442" s="34"/>
      <c r="L1442" s="32" t="s">
        <v>1027</v>
      </c>
      <c r="M1442" s="34"/>
      <c r="N1442" s="174" t="s">
        <v>2582</v>
      </c>
      <c r="O1442" s="136" t="s">
        <v>2179</v>
      </c>
      <c r="P1442" s="136" t="s">
        <v>2140</v>
      </c>
      <c r="Q1442" s="137" t="s">
        <v>2140</v>
      </c>
      <c r="R1442" s="252" t="s">
        <v>42</v>
      </c>
    </row>
    <row r="1443" spans="1:18" s="8" customFormat="1" ht="48" customHeight="1">
      <c r="A1443" s="192" t="s">
        <v>896</v>
      </c>
      <c r="B1443" s="194" t="s">
        <v>897</v>
      </c>
      <c r="C1443" s="194" t="s">
        <v>4276</v>
      </c>
      <c r="D1443" s="124" t="s">
        <v>2183</v>
      </c>
      <c r="E1443" s="125" t="s">
        <v>829</v>
      </c>
      <c r="F1443" s="33"/>
      <c r="G1443" s="34"/>
      <c r="H1443" s="34"/>
      <c r="I1443" s="34"/>
      <c r="J1443" s="34"/>
      <c r="K1443" s="34"/>
      <c r="L1443" s="130" t="s">
        <v>1027</v>
      </c>
      <c r="M1443" s="135"/>
      <c r="N1443" s="124" t="s">
        <v>2184</v>
      </c>
      <c r="O1443" s="126" t="s">
        <v>2179</v>
      </c>
      <c r="P1443" s="126" t="s">
        <v>2140</v>
      </c>
      <c r="Q1443" s="126" t="s">
        <v>2140</v>
      </c>
      <c r="R1443" s="123" t="s">
        <v>42</v>
      </c>
    </row>
    <row r="1444" spans="1:18" s="8" customFormat="1" ht="45" customHeight="1">
      <c r="A1444" s="192" t="s">
        <v>4277</v>
      </c>
      <c r="B1444" s="194" t="s">
        <v>2143</v>
      </c>
      <c r="C1444" s="194" t="s">
        <v>2144</v>
      </c>
      <c r="D1444" s="128" t="s">
        <v>2585</v>
      </c>
      <c r="E1444" s="32" t="s">
        <v>2586</v>
      </c>
      <c r="F1444" s="131"/>
      <c r="G1444" s="34"/>
      <c r="H1444" s="34"/>
      <c r="I1444" s="34"/>
      <c r="J1444" s="34"/>
      <c r="K1444" s="34"/>
      <c r="L1444" s="32" t="s">
        <v>1027</v>
      </c>
      <c r="M1444" s="34"/>
      <c r="N1444" s="128" t="s">
        <v>2587</v>
      </c>
      <c r="O1444" s="136" t="s">
        <v>2179</v>
      </c>
      <c r="P1444" s="136" t="s">
        <v>2140</v>
      </c>
      <c r="Q1444" s="136" t="s">
        <v>2140</v>
      </c>
      <c r="R1444" s="123" t="s">
        <v>2192</v>
      </c>
    </row>
    <row r="1445" spans="1:18" s="8" customFormat="1" ht="45" customHeight="1">
      <c r="A1445" s="192" t="s">
        <v>4278</v>
      </c>
      <c r="B1445" s="194" t="s">
        <v>2589</v>
      </c>
      <c r="C1445" s="194" t="s">
        <v>2590</v>
      </c>
      <c r="D1445" s="128" t="s">
        <v>2591</v>
      </c>
      <c r="E1445" s="32" t="s">
        <v>2592</v>
      </c>
      <c r="F1445" s="33"/>
      <c r="G1445" s="34"/>
      <c r="H1445" s="34"/>
      <c r="I1445" s="34"/>
      <c r="J1445" s="34"/>
      <c r="K1445" s="34"/>
      <c r="L1445" s="32" t="s">
        <v>1027</v>
      </c>
      <c r="M1445" s="32"/>
      <c r="N1445" s="128" t="s">
        <v>2593</v>
      </c>
      <c r="O1445" s="136" t="s">
        <v>2179</v>
      </c>
      <c r="P1445" s="136" t="s">
        <v>2179</v>
      </c>
      <c r="Q1445" s="136" t="s">
        <v>2140</v>
      </c>
      <c r="R1445" s="136" t="s">
        <v>2180</v>
      </c>
    </row>
    <row r="1446" spans="1:18" s="8" customFormat="1" ht="40.5" customHeight="1">
      <c r="A1446" s="192" t="s">
        <v>894</v>
      </c>
      <c r="B1446" s="194" t="s">
        <v>816</v>
      </c>
      <c r="C1446" s="194" t="s">
        <v>2185</v>
      </c>
      <c r="D1446" s="128" t="s">
        <v>2186</v>
      </c>
      <c r="E1446" s="32" t="s">
        <v>818</v>
      </c>
      <c r="F1446" s="33"/>
      <c r="G1446" s="34"/>
      <c r="H1446" s="34"/>
      <c r="I1446" s="34"/>
      <c r="J1446" s="34"/>
      <c r="K1446" s="34"/>
      <c r="L1446" s="32" t="s">
        <v>1027</v>
      </c>
      <c r="M1446" s="34"/>
      <c r="N1446" s="128" t="s">
        <v>2187</v>
      </c>
      <c r="O1446" s="136" t="s">
        <v>2179</v>
      </c>
      <c r="P1446" s="136" t="s">
        <v>2140</v>
      </c>
      <c r="Q1446" s="137" t="s">
        <v>2140</v>
      </c>
      <c r="R1446" s="123" t="s">
        <v>42</v>
      </c>
    </row>
    <row r="1447" spans="1:18" ht="20.399999999999999">
      <c r="A1447" s="315" t="s">
        <v>4279</v>
      </c>
      <c r="B1447" s="192" t="s">
        <v>1013</v>
      </c>
      <c r="C1447" s="192" t="s">
        <v>2678</v>
      </c>
      <c r="D1447" s="128" t="s">
        <v>2679</v>
      </c>
      <c r="E1447" s="32" t="s">
        <v>2154</v>
      </c>
      <c r="F1447" s="307"/>
      <c r="G1447" s="307"/>
      <c r="H1447" s="307"/>
      <c r="I1447" s="307"/>
      <c r="J1447" s="307"/>
      <c r="K1447" s="307"/>
      <c r="L1447" s="136" t="s">
        <v>1027</v>
      </c>
      <c r="M1447" s="307"/>
      <c r="N1447" s="306" t="s">
        <v>2680</v>
      </c>
      <c r="O1447" s="136" t="s">
        <v>2179</v>
      </c>
      <c r="P1447" s="136" t="s">
        <v>2179</v>
      </c>
      <c r="Q1447" s="314" t="s">
        <v>2179</v>
      </c>
      <c r="R1447" s="136" t="s">
        <v>2180</v>
      </c>
    </row>
    <row r="1448" spans="1:18" ht="168.6" customHeight="1">
      <c r="A1448" s="315" t="s">
        <v>4280</v>
      </c>
      <c r="B1448" s="192" t="s">
        <v>1017</v>
      </c>
      <c r="C1448" s="192" t="s">
        <v>2682</v>
      </c>
      <c r="D1448" s="128" t="s">
        <v>4281</v>
      </c>
      <c r="E1448" s="32" t="s">
        <v>2154</v>
      </c>
      <c r="F1448" s="307"/>
      <c r="G1448" s="307"/>
      <c r="H1448" s="307"/>
      <c r="I1448" s="307"/>
      <c r="J1448" s="307"/>
      <c r="K1448" s="307"/>
      <c r="L1448" s="136" t="s">
        <v>1027</v>
      </c>
      <c r="M1448" s="307"/>
      <c r="N1448" s="145" t="s">
        <v>4282</v>
      </c>
      <c r="O1448" s="136" t="s">
        <v>2179</v>
      </c>
      <c r="P1448" s="136" t="s">
        <v>2179</v>
      </c>
      <c r="Q1448" s="136" t="s">
        <v>2179</v>
      </c>
      <c r="R1448" s="136" t="s">
        <v>2180</v>
      </c>
    </row>
    <row r="1449" spans="1:18" s="8" customFormat="1" ht="40.799999999999997">
      <c r="A1449" s="192" t="s">
        <v>4283</v>
      </c>
      <c r="B1449" s="312" t="s">
        <v>804</v>
      </c>
      <c r="C1449" s="317" t="s">
        <v>2201</v>
      </c>
      <c r="D1449" s="128" t="s">
        <v>2202</v>
      </c>
      <c r="E1449" s="304" t="s">
        <v>806</v>
      </c>
      <c r="F1449" s="304"/>
      <c r="G1449" s="304"/>
      <c r="H1449" s="304"/>
      <c r="I1449" s="304"/>
      <c r="J1449" s="304"/>
      <c r="K1449" s="304"/>
      <c r="L1449" s="304" t="s">
        <v>1027</v>
      </c>
      <c r="M1449" s="304"/>
      <c r="N1449" s="305" t="s">
        <v>4252</v>
      </c>
      <c r="O1449" s="136" t="s">
        <v>2179</v>
      </c>
      <c r="P1449" s="136" t="s">
        <v>2179</v>
      </c>
      <c r="Q1449" s="136" t="s">
        <v>2140</v>
      </c>
      <c r="R1449" s="123" t="s">
        <v>2141</v>
      </c>
    </row>
    <row r="1450" spans="1:18">
      <c r="A1450" s="238" t="s">
        <v>4284</v>
      </c>
      <c r="B1450" s="234"/>
      <c r="C1450" s="230"/>
      <c r="D1450" s="227"/>
      <c r="E1450" s="434"/>
      <c r="F1450" s="227"/>
      <c r="G1450" s="227"/>
      <c r="H1450" s="227"/>
      <c r="I1450" s="227"/>
      <c r="J1450" s="227"/>
      <c r="K1450" s="227"/>
      <c r="L1450" s="227"/>
      <c r="M1450" s="227"/>
      <c r="N1450" s="227"/>
      <c r="O1450" s="227"/>
      <c r="P1450" s="227"/>
      <c r="Q1450" s="227"/>
      <c r="R1450" s="229"/>
    </row>
    <row r="1451" spans="1:18" s="8" customFormat="1" ht="73.5" customHeight="1">
      <c r="A1451" s="196" t="s">
        <v>4288</v>
      </c>
      <c r="B1451" s="91" t="s">
        <v>969</v>
      </c>
      <c r="C1451" s="91" t="s">
        <v>1124</v>
      </c>
      <c r="D1451" s="64" t="s">
        <v>2325</v>
      </c>
      <c r="E1451" s="39" t="s">
        <v>146</v>
      </c>
      <c r="F1451" s="9"/>
      <c r="G1451" s="9"/>
      <c r="H1451" s="39" t="s">
        <v>2138</v>
      </c>
      <c r="I1451" s="39" t="s">
        <v>2138</v>
      </c>
      <c r="J1451" s="39" t="s">
        <v>25</v>
      </c>
      <c r="K1451" s="9" t="s">
        <v>1294</v>
      </c>
      <c r="L1451" s="39" t="s">
        <v>1148</v>
      </c>
      <c r="M1451" s="64" t="s">
        <v>6014</v>
      </c>
      <c r="N1451" s="78"/>
      <c r="O1451" s="39" t="s">
        <v>2140</v>
      </c>
      <c r="P1451" s="108" t="s">
        <v>2140</v>
      </c>
      <c r="Q1451" s="108" t="s">
        <v>2140</v>
      </c>
      <c r="R1451" s="108" t="s">
        <v>2141</v>
      </c>
    </row>
    <row r="1452" spans="1:18" s="8" customFormat="1" ht="17.850000000000001" customHeight="1">
      <c r="A1452" s="1117" t="s">
        <v>749</v>
      </c>
      <c r="B1452" s="918" t="s">
        <v>751</v>
      </c>
      <c r="C1452" s="1002" t="s">
        <v>4289</v>
      </c>
      <c r="D1452" s="935" t="s">
        <v>4290</v>
      </c>
      <c r="E1452" s="936" t="s">
        <v>1213</v>
      </c>
      <c r="F1452" s="39" t="s">
        <v>2339</v>
      </c>
      <c r="G1452" s="9" t="s">
        <v>4291</v>
      </c>
      <c r="H1452" s="936" t="s">
        <v>2138</v>
      </c>
      <c r="I1452" s="936" t="s">
        <v>2138</v>
      </c>
      <c r="J1452" s="936" t="s">
        <v>2148</v>
      </c>
      <c r="K1452" s="935" t="s">
        <v>1294</v>
      </c>
      <c r="L1452" s="927" t="s">
        <v>1148</v>
      </c>
      <c r="M1452" s="921" t="s">
        <v>6015</v>
      </c>
      <c r="N1452" s="945"/>
      <c r="O1452" s="942" t="s">
        <v>2140</v>
      </c>
      <c r="P1452" s="942" t="s">
        <v>2140</v>
      </c>
      <c r="Q1452" s="942" t="s">
        <v>2140</v>
      </c>
      <c r="R1452" s="942" t="s">
        <v>42</v>
      </c>
    </row>
    <row r="1453" spans="1:18" s="8" customFormat="1" ht="17.850000000000001" customHeight="1">
      <c r="A1453" s="1117" t="e">
        <v>#N/A</v>
      </c>
      <c r="B1453" s="918" t="e">
        <v>#N/A</v>
      </c>
      <c r="C1453" s="1003" t="e">
        <v>#N/A</v>
      </c>
      <c r="D1453" s="935" t="e">
        <v>#N/A</v>
      </c>
      <c r="E1453" s="936" t="e">
        <v>#N/A</v>
      </c>
      <c r="F1453" s="39" t="s">
        <v>2342</v>
      </c>
      <c r="G1453" s="9" t="s">
        <v>4292</v>
      </c>
      <c r="H1453" s="936" t="e">
        <v>#N/A</v>
      </c>
      <c r="I1453" s="936" t="e">
        <v>#N/A</v>
      </c>
      <c r="J1453" s="936" t="e">
        <v>#N/A</v>
      </c>
      <c r="K1453" s="935" t="e">
        <v>#N/A</v>
      </c>
      <c r="L1453" s="928" t="e">
        <v>#N/A</v>
      </c>
      <c r="M1453" s="922" t="e">
        <v>#N/A</v>
      </c>
      <c r="N1453" s="946"/>
      <c r="O1453" s="944"/>
      <c r="P1453" s="944"/>
      <c r="Q1453" s="944"/>
      <c r="R1453" s="944"/>
    </row>
    <row r="1454" spans="1:18" s="8" customFormat="1" ht="17.850000000000001" customHeight="1">
      <c r="A1454" s="1117" t="e">
        <v>#N/A</v>
      </c>
      <c r="B1454" s="918" t="e">
        <v>#N/A</v>
      </c>
      <c r="C1454" s="1003" t="e">
        <v>#N/A</v>
      </c>
      <c r="D1454" s="935" t="e">
        <v>#N/A</v>
      </c>
      <c r="E1454" s="936" t="e">
        <v>#N/A</v>
      </c>
      <c r="F1454" s="39" t="s">
        <v>2344</v>
      </c>
      <c r="G1454" s="9" t="s">
        <v>4293</v>
      </c>
      <c r="H1454" s="936" t="e">
        <v>#N/A</v>
      </c>
      <c r="I1454" s="936" t="e">
        <v>#N/A</v>
      </c>
      <c r="J1454" s="936" t="e">
        <v>#N/A</v>
      </c>
      <c r="K1454" s="935" t="e">
        <v>#N/A</v>
      </c>
      <c r="L1454" s="928" t="e">
        <v>#N/A</v>
      </c>
      <c r="M1454" s="922" t="e">
        <v>#N/A</v>
      </c>
      <c r="N1454" s="946"/>
      <c r="O1454" s="944"/>
      <c r="P1454" s="944"/>
      <c r="Q1454" s="944"/>
      <c r="R1454" s="944"/>
    </row>
    <row r="1455" spans="1:18" s="8" customFormat="1" ht="17.850000000000001" customHeight="1">
      <c r="A1455" s="1117" t="e">
        <v>#N/A</v>
      </c>
      <c r="B1455" s="918" t="e">
        <v>#N/A</v>
      </c>
      <c r="C1455" s="828" t="e">
        <v>#N/A</v>
      </c>
      <c r="D1455" s="935" t="e">
        <v>#N/A</v>
      </c>
      <c r="E1455" s="936" t="e">
        <v>#N/A</v>
      </c>
      <c r="F1455" s="39" t="s">
        <v>2346</v>
      </c>
      <c r="G1455" s="9" t="s">
        <v>4294</v>
      </c>
      <c r="H1455" s="936" t="e">
        <v>#N/A</v>
      </c>
      <c r="I1455" s="936" t="e">
        <v>#N/A</v>
      </c>
      <c r="J1455" s="936" t="e">
        <v>#N/A</v>
      </c>
      <c r="K1455" s="935" t="e">
        <v>#N/A</v>
      </c>
      <c r="L1455" s="929" t="e">
        <v>#N/A</v>
      </c>
      <c r="M1455" s="923" t="e">
        <v>#N/A</v>
      </c>
      <c r="N1455" s="947"/>
      <c r="O1455" s="943"/>
      <c r="P1455" s="943"/>
      <c r="Q1455" s="943"/>
      <c r="R1455" s="943"/>
    </row>
    <row r="1456" spans="1:18" s="8" customFormat="1" ht="132" customHeight="1">
      <c r="A1456" s="196" t="s">
        <v>754</v>
      </c>
      <c r="B1456" s="91" t="s">
        <v>755</v>
      </c>
      <c r="C1456" s="91" t="s">
        <v>4295</v>
      </c>
      <c r="D1456" s="64" t="s">
        <v>4296</v>
      </c>
      <c r="E1456" s="39" t="s">
        <v>2154</v>
      </c>
      <c r="F1456" s="9"/>
      <c r="G1456" s="9"/>
      <c r="H1456" s="39" t="s">
        <v>2138</v>
      </c>
      <c r="I1456" s="39" t="s">
        <v>2138</v>
      </c>
      <c r="J1456" s="39" t="s">
        <v>25</v>
      </c>
      <c r="K1456" s="9" t="s">
        <v>4297</v>
      </c>
      <c r="L1456" s="39" t="s">
        <v>1148</v>
      </c>
      <c r="M1456" s="64" t="s">
        <v>6016</v>
      </c>
      <c r="N1456" s="78"/>
      <c r="O1456" s="108" t="s">
        <v>2140</v>
      </c>
      <c r="P1456" s="108" t="s">
        <v>2140</v>
      </c>
      <c r="Q1456" s="108" t="s">
        <v>2140</v>
      </c>
      <c r="R1456" s="108" t="s">
        <v>42</v>
      </c>
    </row>
    <row r="1457" spans="1:18" s="8" customFormat="1" ht="115.5" customHeight="1">
      <c r="A1457" s="196" t="s">
        <v>4298</v>
      </c>
      <c r="B1457" s="91" t="s">
        <v>4299</v>
      </c>
      <c r="C1457" s="91" t="s">
        <v>4300</v>
      </c>
      <c r="D1457" s="64" t="s">
        <v>4301</v>
      </c>
      <c r="E1457" s="39" t="s">
        <v>2154</v>
      </c>
      <c r="F1457" s="9"/>
      <c r="G1457" s="9"/>
      <c r="H1457" s="39" t="s">
        <v>25</v>
      </c>
      <c r="I1457" s="39" t="s">
        <v>2138</v>
      </c>
      <c r="J1457" s="39" t="s">
        <v>25</v>
      </c>
      <c r="K1457" s="9" t="s">
        <v>4302</v>
      </c>
      <c r="L1457" s="39" t="s">
        <v>195</v>
      </c>
      <c r="M1457" s="64" t="s">
        <v>6017</v>
      </c>
      <c r="N1457" s="78"/>
      <c r="O1457" s="108" t="s">
        <v>2140</v>
      </c>
      <c r="P1457" s="108" t="s">
        <v>2140</v>
      </c>
      <c r="Q1457" s="108" t="s">
        <v>2140</v>
      </c>
      <c r="R1457" s="108" t="s">
        <v>32</v>
      </c>
    </row>
    <row r="1458" spans="1:18" s="8" customFormat="1" ht="20.399999999999999">
      <c r="A1458" s="191" t="s">
        <v>4303</v>
      </c>
      <c r="B1458" s="191" t="s">
        <v>2174</v>
      </c>
      <c r="C1458" s="318" t="s">
        <v>2175</v>
      </c>
      <c r="D1458" s="124" t="s">
        <v>2176</v>
      </c>
      <c r="E1458" s="125" t="s">
        <v>2177</v>
      </c>
      <c r="F1458" s="33"/>
      <c r="G1458" s="34"/>
      <c r="H1458" s="34"/>
      <c r="I1458" s="34"/>
      <c r="J1458" s="34"/>
      <c r="K1458" s="34"/>
      <c r="L1458" s="130" t="s">
        <v>1027</v>
      </c>
      <c r="M1458" s="135"/>
      <c r="N1458" s="124" t="s">
        <v>2178</v>
      </c>
      <c r="O1458" s="126" t="s">
        <v>2179</v>
      </c>
      <c r="P1458" s="126" t="s">
        <v>2179</v>
      </c>
      <c r="Q1458" s="126" t="s">
        <v>2140</v>
      </c>
      <c r="R1458" s="123" t="s">
        <v>2180</v>
      </c>
    </row>
    <row r="1459" spans="1:18" s="8" customFormat="1" ht="69" customHeight="1">
      <c r="A1459" s="192" t="s">
        <v>899</v>
      </c>
      <c r="B1459" s="194" t="s">
        <v>822</v>
      </c>
      <c r="C1459" s="192" t="s">
        <v>2580</v>
      </c>
      <c r="D1459" s="174" t="s">
        <v>2581</v>
      </c>
      <c r="E1459" s="252" t="s">
        <v>824</v>
      </c>
      <c r="F1459" s="33"/>
      <c r="G1459" s="34"/>
      <c r="H1459" s="34"/>
      <c r="I1459" s="34"/>
      <c r="J1459" s="34"/>
      <c r="K1459" s="34"/>
      <c r="L1459" s="32" t="s">
        <v>1027</v>
      </c>
      <c r="M1459" s="34"/>
      <c r="N1459" s="174" t="s">
        <v>2582</v>
      </c>
      <c r="O1459" s="136" t="s">
        <v>2179</v>
      </c>
      <c r="P1459" s="136" t="s">
        <v>2140</v>
      </c>
      <c r="Q1459" s="137" t="s">
        <v>2140</v>
      </c>
      <c r="R1459" s="252" t="s">
        <v>42</v>
      </c>
    </row>
    <row r="1460" spans="1:18" s="8" customFormat="1" ht="48" customHeight="1">
      <c r="A1460" s="192" t="s">
        <v>900</v>
      </c>
      <c r="B1460" s="194" t="s">
        <v>901</v>
      </c>
      <c r="C1460" s="192" t="s">
        <v>4304</v>
      </c>
      <c r="D1460" s="124" t="s">
        <v>2183</v>
      </c>
      <c r="E1460" s="125" t="s">
        <v>829</v>
      </c>
      <c r="F1460" s="33"/>
      <c r="G1460" s="34"/>
      <c r="H1460" s="34"/>
      <c r="I1460" s="34"/>
      <c r="J1460" s="34"/>
      <c r="K1460" s="34"/>
      <c r="L1460" s="130" t="s">
        <v>1027</v>
      </c>
      <c r="M1460" s="135"/>
      <c r="N1460" s="124" t="s">
        <v>2184</v>
      </c>
      <c r="O1460" s="126" t="s">
        <v>2179</v>
      </c>
      <c r="P1460" s="126" t="s">
        <v>2140</v>
      </c>
      <c r="Q1460" s="126" t="s">
        <v>2140</v>
      </c>
      <c r="R1460" s="123" t="s">
        <v>42</v>
      </c>
    </row>
    <row r="1461" spans="1:18" s="8" customFormat="1" ht="45" customHeight="1">
      <c r="A1461" s="192" t="s">
        <v>4305</v>
      </c>
      <c r="B1461" s="194" t="s">
        <v>2143</v>
      </c>
      <c r="C1461" s="192" t="s">
        <v>2144</v>
      </c>
      <c r="D1461" s="128" t="s">
        <v>2585</v>
      </c>
      <c r="E1461" s="32" t="s">
        <v>2586</v>
      </c>
      <c r="F1461" s="131"/>
      <c r="G1461" s="34"/>
      <c r="H1461" s="34"/>
      <c r="I1461" s="34"/>
      <c r="J1461" s="34"/>
      <c r="K1461" s="34"/>
      <c r="L1461" s="32" t="s">
        <v>1027</v>
      </c>
      <c r="M1461" s="34"/>
      <c r="N1461" s="128" t="s">
        <v>4166</v>
      </c>
      <c r="O1461" s="136" t="s">
        <v>2179</v>
      </c>
      <c r="P1461" s="136" t="s">
        <v>2140</v>
      </c>
      <c r="Q1461" s="136" t="s">
        <v>2140</v>
      </c>
      <c r="R1461" s="123" t="s">
        <v>2192</v>
      </c>
    </row>
    <row r="1462" spans="1:18" s="8" customFormat="1" ht="45" customHeight="1">
      <c r="A1462" s="192" t="s">
        <v>4306</v>
      </c>
      <c r="B1462" s="194" t="s">
        <v>2589</v>
      </c>
      <c r="C1462" s="192" t="s">
        <v>2590</v>
      </c>
      <c r="D1462" s="128" t="s">
        <v>2591</v>
      </c>
      <c r="E1462" s="32" t="s">
        <v>2592</v>
      </c>
      <c r="F1462" s="33"/>
      <c r="G1462" s="34"/>
      <c r="H1462" s="34"/>
      <c r="I1462" s="34"/>
      <c r="J1462" s="34"/>
      <c r="K1462" s="34"/>
      <c r="L1462" s="32" t="s">
        <v>1027</v>
      </c>
      <c r="M1462" s="32"/>
      <c r="N1462" s="128" t="s">
        <v>2593</v>
      </c>
      <c r="O1462" s="136" t="s">
        <v>2179</v>
      </c>
      <c r="P1462" s="136" t="s">
        <v>2179</v>
      </c>
      <c r="Q1462" s="136" t="s">
        <v>2140</v>
      </c>
      <c r="R1462" s="136" t="s">
        <v>2180</v>
      </c>
    </row>
    <row r="1463" spans="1:18" s="8" customFormat="1" ht="86.25" customHeight="1">
      <c r="A1463" s="192" t="s">
        <v>898</v>
      </c>
      <c r="B1463" s="194" t="s">
        <v>816</v>
      </c>
      <c r="C1463" s="192" t="s">
        <v>2185</v>
      </c>
      <c r="D1463" s="128" t="s">
        <v>2186</v>
      </c>
      <c r="E1463" s="32" t="s">
        <v>818</v>
      </c>
      <c r="F1463" s="33"/>
      <c r="G1463" s="34"/>
      <c r="H1463" s="34"/>
      <c r="I1463" s="34"/>
      <c r="J1463" s="34"/>
      <c r="K1463" s="34"/>
      <c r="L1463" s="136" t="s">
        <v>1027</v>
      </c>
      <c r="M1463" s="34"/>
      <c r="N1463" s="128" t="s">
        <v>2187</v>
      </c>
      <c r="O1463" s="136" t="s">
        <v>2179</v>
      </c>
      <c r="P1463" s="136" t="s">
        <v>2140</v>
      </c>
      <c r="Q1463" s="137" t="s">
        <v>2140</v>
      </c>
      <c r="R1463" s="123" t="s">
        <v>42</v>
      </c>
    </row>
    <row r="1464" spans="1:18" s="8" customFormat="1" ht="119.25" customHeight="1">
      <c r="A1464" s="194" t="s">
        <v>4307</v>
      </c>
      <c r="B1464" s="194" t="s">
        <v>4308</v>
      </c>
      <c r="C1464" s="192" t="s">
        <v>4309</v>
      </c>
      <c r="D1464" s="128" t="s">
        <v>4310</v>
      </c>
      <c r="E1464" s="32" t="s">
        <v>2649</v>
      </c>
      <c r="F1464" s="33"/>
      <c r="G1464" s="34"/>
      <c r="H1464" s="34"/>
      <c r="I1464" s="34"/>
      <c r="J1464" s="34"/>
      <c r="K1464" s="34"/>
      <c r="L1464" s="136" t="s">
        <v>1027</v>
      </c>
      <c r="M1464" s="32"/>
      <c r="N1464" s="128" t="s">
        <v>4311</v>
      </c>
      <c r="O1464" s="32" t="s">
        <v>2179</v>
      </c>
      <c r="P1464" s="136" t="s">
        <v>2140</v>
      </c>
      <c r="Q1464" s="136" t="s">
        <v>2179</v>
      </c>
      <c r="R1464" s="123" t="s">
        <v>2612</v>
      </c>
    </row>
    <row r="1465" spans="1:18" s="8" customFormat="1" ht="123" customHeight="1">
      <c r="A1465" s="194" t="s">
        <v>4312</v>
      </c>
      <c r="B1465" s="194" t="s">
        <v>4313</v>
      </c>
      <c r="C1465" s="192" t="s">
        <v>4314</v>
      </c>
      <c r="D1465" s="128" t="s">
        <v>4315</v>
      </c>
      <c r="E1465" s="32" t="s">
        <v>2649</v>
      </c>
      <c r="F1465" s="33"/>
      <c r="G1465" s="34"/>
      <c r="H1465" s="34"/>
      <c r="I1465" s="34"/>
      <c r="J1465" s="34"/>
      <c r="K1465" s="34"/>
      <c r="L1465" s="136" t="s">
        <v>1027</v>
      </c>
      <c r="M1465" s="32"/>
      <c r="N1465" s="128" t="s">
        <v>4316</v>
      </c>
      <c r="O1465" s="32" t="s">
        <v>2179</v>
      </c>
      <c r="P1465" s="136" t="s">
        <v>2140</v>
      </c>
      <c r="Q1465" s="136" t="s">
        <v>2179</v>
      </c>
      <c r="R1465" s="123" t="s">
        <v>2612</v>
      </c>
    </row>
    <row r="1466" spans="1:18" s="8" customFormat="1" ht="117" customHeight="1">
      <c r="A1466" s="194" t="s">
        <v>4317</v>
      </c>
      <c r="B1466" s="194" t="s">
        <v>4318</v>
      </c>
      <c r="C1466" s="192" t="s">
        <v>4319</v>
      </c>
      <c r="D1466" s="128" t="s">
        <v>4320</v>
      </c>
      <c r="E1466" s="32" t="s">
        <v>2649</v>
      </c>
      <c r="F1466" s="33"/>
      <c r="G1466" s="34"/>
      <c r="H1466" s="34"/>
      <c r="I1466" s="34"/>
      <c r="J1466" s="34"/>
      <c r="K1466" s="34"/>
      <c r="L1466" s="136" t="s">
        <v>1027</v>
      </c>
      <c r="M1466" s="32"/>
      <c r="N1466" s="128" t="s">
        <v>4321</v>
      </c>
      <c r="O1466" s="32" t="s">
        <v>2179</v>
      </c>
      <c r="P1466" s="136" t="s">
        <v>2140</v>
      </c>
      <c r="Q1466" s="136" t="s">
        <v>2140</v>
      </c>
      <c r="R1466" s="123" t="s">
        <v>2612</v>
      </c>
    </row>
    <row r="1467" spans="1:18" ht="122.1" customHeight="1">
      <c r="A1467" s="315" t="s">
        <v>4322</v>
      </c>
      <c r="B1467" s="192" t="s">
        <v>4308</v>
      </c>
      <c r="C1467" s="192" t="s">
        <v>4323</v>
      </c>
      <c r="D1467" s="128" t="s">
        <v>4324</v>
      </c>
      <c r="E1467" s="117" t="s">
        <v>1644</v>
      </c>
      <c r="F1467" s="316"/>
      <c r="G1467" s="316"/>
      <c r="H1467" s="316"/>
      <c r="I1467" s="316"/>
      <c r="J1467" s="316"/>
      <c r="K1467" s="316"/>
      <c r="L1467" s="136" t="s">
        <v>1027</v>
      </c>
      <c r="M1467" s="316"/>
      <c r="N1467" s="128" t="s">
        <v>4325</v>
      </c>
      <c r="O1467" s="32" t="s">
        <v>2179</v>
      </c>
      <c r="P1467" s="32" t="s">
        <v>2140</v>
      </c>
      <c r="Q1467" s="32" t="s">
        <v>2140</v>
      </c>
      <c r="R1467" s="123" t="s">
        <v>2612</v>
      </c>
    </row>
    <row r="1468" spans="1:18" ht="130.5" customHeight="1">
      <c r="A1468" s="315" t="s">
        <v>4326</v>
      </c>
      <c r="B1468" s="192" t="s">
        <v>4313</v>
      </c>
      <c r="C1468" s="192" t="s">
        <v>4327</v>
      </c>
      <c r="D1468" s="128" t="s">
        <v>4328</v>
      </c>
      <c r="E1468" s="117" t="s">
        <v>1644</v>
      </c>
      <c r="F1468" s="316"/>
      <c r="G1468" s="316"/>
      <c r="H1468" s="316"/>
      <c r="I1468" s="316"/>
      <c r="J1468" s="316"/>
      <c r="K1468" s="316"/>
      <c r="L1468" s="136" t="s">
        <v>1027</v>
      </c>
      <c r="M1468" s="316"/>
      <c r="N1468" s="128" t="s">
        <v>4329</v>
      </c>
      <c r="O1468" s="32" t="s">
        <v>2179</v>
      </c>
      <c r="P1468" s="32" t="s">
        <v>2140</v>
      </c>
      <c r="Q1468" s="32" t="s">
        <v>2140</v>
      </c>
      <c r="R1468" s="123" t="s">
        <v>2612</v>
      </c>
    </row>
    <row r="1469" spans="1:18" s="8" customFormat="1" ht="38.25" customHeight="1">
      <c r="A1469" s="315" t="s">
        <v>4330</v>
      </c>
      <c r="B1469" s="192" t="s">
        <v>1013</v>
      </c>
      <c r="C1469" s="192" t="s">
        <v>2678</v>
      </c>
      <c r="D1469" s="128" t="s">
        <v>2679</v>
      </c>
      <c r="E1469" s="32" t="s">
        <v>2154</v>
      </c>
      <c r="F1469" s="307"/>
      <c r="G1469" s="307"/>
      <c r="H1469" s="307"/>
      <c r="I1469" s="307"/>
      <c r="J1469" s="307"/>
      <c r="K1469" s="307"/>
      <c r="L1469" s="136" t="s">
        <v>1027</v>
      </c>
      <c r="M1469" s="307"/>
      <c r="N1469" s="128" t="s">
        <v>2680</v>
      </c>
      <c r="O1469" s="32" t="s">
        <v>2179</v>
      </c>
      <c r="P1469" s="32" t="s">
        <v>2179</v>
      </c>
      <c r="Q1469" s="314" t="s">
        <v>2179</v>
      </c>
      <c r="R1469" s="136" t="s">
        <v>2180</v>
      </c>
    </row>
    <row r="1470" spans="1:18" ht="174.75" customHeight="1">
      <c r="A1470" s="315" t="s">
        <v>4331</v>
      </c>
      <c r="B1470" s="192" t="s">
        <v>1017</v>
      </c>
      <c r="C1470" s="192" t="s">
        <v>2682</v>
      </c>
      <c r="D1470" s="128" t="s">
        <v>4332</v>
      </c>
      <c r="E1470" s="32" t="s">
        <v>2154</v>
      </c>
      <c r="F1470" s="307"/>
      <c r="G1470" s="307"/>
      <c r="H1470" s="307"/>
      <c r="I1470" s="307"/>
      <c r="J1470" s="307"/>
      <c r="K1470" s="307"/>
      <c r="L1470" s="136" t="s">
        <v>1027</v>
      </c>
      <c r="M1470" s="307"/>
      <c r="N1470" s="128" t="s">
        <v>4333</v>
      </c>
      <c r="O1470" s="32" t="s">
        <v>2179</v>
      </c>
      <c r="P1470" s="32" t="s">
        <v>2179</v>
      </c>
      <c r="Q1470" s="32" t="s">
        <v>2179</v>
      </c>
      <c r="R1470" s="136" t="s">
        <v>2180</v>
      </c>
    </row>
    <row r="1471" spans="1:18" ht="81.75" customHeight="1">
      <c r="A1471" s="192" t="s">
        <v>4334</v>
      </c>
      <c r="B1471" s="312" t="s">
        <v>804</v>
      </c>
      <c r="C1471" s="317" t="s">
        <v>2201</v>
      </c>
      <c r="D1471" s="305" t="s">
        <v>2202</v>
      </c>
      <c r="E1471" s="304" t="s">
        <v>806</v>
      </c>
      <c r="F1471" s="304"/>
      <c r="G1471" s="304"/>
      <c r="H1471" s="304"/>
      <c r="I1471" s="304"/>
      <c r="J1471" s="304"/>
      <c r="K1471" s="304"/>
      <c r="L1471" s="136" t="s">
        <v>1027</v>
      </c>
      <c r="M1471" s="304"/>
      <c r="N1471" s="305" t="s">
        <v>4252</v>
      </c>
      <c r="O1471" s="136" t="s">
        <v>2179</v>
      </c>
      <c r="P1471" s="136" t="s">
        <v>2179</v>
      </c>
      <c r="Q1471" s="136" t="s">
        <v>2140</v>
      </c>
      <c r="R1471" s="123" t="s">
        <v>2141</v>
      </c>
    </row>
    <row r="1472" spans="1:18" ht="21.75" customHeight="1">
      <c r="A1472" s="1007" t="s">
        <v>4335</v>
      </c>
      <c r="B1472" s="1007" t="s">
        <v>4336</v>
      </c>
      <c r="C1472" s="1007" t="s">
        <v>4337</v>
      </c>
      <c r="D1472" s="955" t="s">
        <v>2709</v>
      </c>
      <c r="E1472" s="949" t="s">
        <v>2690</v>
      </c>
      <c r="F1472" s="128" t="s">
        <v>2710</v>
      </c>
      <c r="G1472" s="485" t="s">
        <v>2711</v>
      </c>
      <c r="H1472" s="1019"/>
      <c r="I1472" s="1019"/>
      <c r="J1472" s="1019"/>
      <c r="K1472" s="1019"/>
      <c r="L1472" s="973" t="s">
        <v>1027</v>
      </c>
      <c r="M1472" s="1119"/>
      <c r="N1472" s="955" t="s">
        <v>4338</v>
      </c>
      <c r="O1472" s="973" t="s">
        <v>2179</v>
      </c>
      <c r="P1472" s="973" t="s">
        <v>2140</v>
      </c>
      <c r="Q1472" s="973" t="s">
        <v>2140</v>
      </c>
      <c r="R1472" s="973" t="s">
        <v>2180</v>
      </c>
    </row>
    <row r="1473" spans="1:18" ht="12.75" customHeight="1">
      <c r="A1473" s="1008"/>
      <c r="B1473" s="1008"/>
      <c r="C1473" s="1008"/>
      <c r="D1473" s="956"/>
      <c r="E1473" s="950"/>
      <c r="F1473" s="128" t="s">
        <v>2713</v>
      </c>
      <c r="G1473" s="485" t="s">
        <v>2714</v>
      </c>
      <c r="H1473" s="1020"/>
      <c r="I1473" s="1020"/>
      <c r="J1473" s="1020"/>
      <c r="K1473" s="1020"/>
      <c r="L1473" s="1023"/>
      <c r="M1473" s="1120"/>
      <c r="N1473" s="956"/>
      <c r="O1473" s="1023"/>
      <c r="P1473" s="1023"/>
      <c r="Q1473" s="1023"/>
      <c r="R1473" s="1023"/>
    </row>
    <row r="1474" spans="1:18" ht="12.75" customHeight="1">
      <c r="A1474" s="1008"/>
      <c r="B1474" s="1008"/>
      <c r="C1474" s="1008"/>
      <c r="D1474" s="956"/>
      <c r="E1474" s="950"/>
      <c r="F1474" s="128" t="s">
        <v>2715</v>
      </c>
      <c r="G1474" s="485" t="s">
        <v>2716</v>
      </c>
      <c r="H1474" s="1020"/>
      <c r="I1474" s="1020"/>
      <c r="J1474" s="1020"/>
      <c r="K1474" s="1020"/>
      <c r="L1474" s="1023"/>
      <c r="M1474" s="1120"/>
      <c r="N1474" s="956"/>
      <c r="O1474" s="1023"/>
      <c r="P1474" s="1023"/>
      <c r="Q1474" s="1023"/>
      <c r="R1474" s="1023"/>
    </row>
    <row r="1475" spans="1:18" ht="33.75" customHeight="1">
      <c r="A1475" s="1009"/>
      <c r="B1475" s="1009"/>
      <c r="C1475" s="1009"/>
      <c r="D1475" s="957"/>
      <c r="E1475" s="951"/>
      <c r="F1475" s="128" t="s">
        <v>2717</v>
      </c>
      <c r="G1475" s="485" t="s">
        <v>2718</v>
      </c>
      <c r="H1475" s="1068"/>
      <c r="I1475" s="1068"/>
      <c r="J1475" s="1068"/>
      <c r="K1475" s="1068"/>
      <c r="L1475" s="974"/>
      <c r="M1475" s="1121"/>
      <c r="N1475" s="957"/>
      <c r="O1475" s="974"/>
      <c r="P1475" s="974"/>
      <c r="Q1475" s="974"/>
      <c r="R1475" s="974"/>
    </row>
    <row r="1476" spans="1:18" ht="12.75" customHeight="1">
      <c r="A1476" s="964" t="s">
        <v>4339</v>
      </c>
      <c r="B1476" s="964" t="s">
        <v>4340</v>
      </c>
      <c r="C1476" s="964" t="s">
        <v>4341</v>
      </c>
      <c r="D1476" s="1102" t="s">
        <v>2709</v>
      </c>
      <c r="E1476" s="961" t="s">
        <v>2690</v>
      </c>
      <c r="F1476" s="128" t="s">
        <v>2710</v>
      </c>
      <c r="G1476" s="307" t="s">
        <v>2711</v>
      </c>
      <c r="H1476" s="1018"/>
      <c r="I1476" s="1018"/>
      <c r="J1476" s="1018"/>
      <c r="K1476" s="1018"/>
      <c r="L1476" s="1103" t="s">
        <v>1027</v>
      </c>
      <c r="M1476" s="1118"/>
      <c r="N1476" s="1102" t="s">
        <v>4342</v>
      </c>
      <c r="O1476" s="1103" t="s">
        <v>2179</v>
      </c>
      <c r="P1476" s="1103" t="s">
        <v>2140</v>
      </c>
      <c r="Q1476" s="1103" t="s">
        <v>2140</v>
      </c>
      <c r="R1476" s="1103" t="s">
        <v>2180</v>
      </c>
    </row>
    <row r="1477" spans="1:18" ht="22.5" customHeight="1">
      <c r="A1477" s="964"/>
      <c r="B1477" s="964"/>
      <c r="C1477" s="964"/>
      <c r="D1477" s="1102"/>
      <c r="E1477" s="961"/>
      <c r="F1477" s="128" t="s">
        <v>2713</v>
      </c>
      <c r="G1477" s="485" t="s">
        <v>2714</v>
      </c>
      <c r="H1477" s="1018"/>
      <c r="I1477" s="1018"/>
      <c r="J1477" s="1018"/>
      <c r="K1477" s="1018"/>
      <c r="L1477" s="1103"/>
      <c r="M1477" s="1118"/>
      <c r="N1477" s="1102"/>
      <c r="O1477" s="1103"/>
      <c r="P1477" s="1103"/>
      <c r="Q1477" s="1103"/>
      <c r="R1477" s="1103"/>
    </row>
    <row r="1478" spans="1:18" ht="12.75" customHeight="1">
      <c r="A1478" s="964"/>
      <c r="B1478" s="964"/>
      <c r="C1478" s="964"/>
      <c r="D1478" s="1102"/>
      <c r="E1478" s="961"/>
      <c r="F1478" s="128" t="s">
        <v>2715</v>
      </c>
      <c r="G1478" s="485" t="s">
        <v>2716</v>
      </c>
      <c r="H1478" s="1018"/>
      <c r="I1478" s="1018"/>
      <c r="J1478" s="1018"/>
      <c r="K1478" s="1018"/>
      <c r="L1478" s="1103"/>
      <c r="M1478" s="1118"/>
      <c r="N1478" s="1102"/>
      <c r="O1478" s="1103"/>
      <c r="P1478" s="1103"/>
      <c r="Q1478" s="1103"/>
      <c r="R1478" s="1103"/>
    </row>
    <row r="1479" spans="1:18" ht="36" customHeight="1">
      <c r="A1479" s="964"/>
      <c r="B1479" s="964"/>
      <c r="C1479" s="964"/>
      <c r="D1479" s="1102"/>
      <c r="E1479" s="961"/>
      <c r="F1479" s="128" t="s">
        <v>2717</v>
      </c>
      <c r="G1479" s="485" t="s">
        <v>2718</v>
      </c>
      <c r="H1479" s="1018"/>
      <c r="I1479" s="1018"/>
      <c r="J1479" s="1018"/>
      <c r="K1479" s="1018"/>
      <c r="L1479" s="1103"/>
      <c r="M1479" s="1118"/>
      <c r="N1479" s="1102"/>
      <c r="O1479" s="1103"/>
      <c r="P1479" s="1103"/>
      <c r="Q1479" s="1103"/>
      <c r="R1479" s="1103"/>
    </row>
    <row r="1480" spans="1:18">
      <c r="A1480" s="243" t="s">
        <v>4343</v>
      </c>
      <c r="B1480" s="242"/>
      <c r="C1480" s="239"/>
      <c r="D1480" s="240"/>
      <c r="E1480" s="438"/>
      <c r="F1480" s="240"/>
      <c r="G1480" s="240"/>
      <c r="H1480" s="240"/>
      <c r="I1480" s="240"/>
      <c r="J1480" s="240"/>
      <c r="K1480" s="240"/>
      <c r="L1480" s="240"/>
      <c r="M1480" s="240"/>
      <c r="N1480" s="240"/>
      <c r="O1480" s="240"/>
      <c r="P1480" s="240"/>
      <c r="Q1480" s="240"/>
      <c r="R1480" s="341"/>
    </row>
    <row r="1481" spans="1:18" s="8" customFormat="1" ht="58.5" customHeight="1">
      <c r="A1481" s="195" t="s">
        <v>4347</v>
      </c>
      <c r="B1481" s="16" t="s">
        <v>969</v>
      </c>
      <c r="C1481" s="16" t="s">
        <v>1124</v>
      </c>
      <c r="D1481" s="58" t="s">
        <v>2325</v>
      </c>
      <c r="E1481" s="49" t="s">
        <v>146</v>
      </c>
      <c r="F1481" s="58"/>
      <c r="G1481" s="58"/>
      <c r="H1481" s="49" t="s">
        <v>2138</v>
      </c>
      <c r="I1481" s="49" t="s">
        <v>2138</v>
      </c>
      <c r="J1481" s="49" t="s">
        <v>25</v>
      </c>
      <c r="K1481" s="58" t="s">
        <v>1294</v>
      </c>
      <c r="L1481" s="39" t="s">
        <v>1148</v>
      </c>
      <c r="M1481" s="64" t="s">
        <v>6018</v>
      </c>
      <c r="N1481" s="78"/>
      <c r="O1481" s="39" t="s">
        <v>2140</v>
      </c>
      <c r="P1481" s="108" t="s">
        <v>2140</v>
      </c>
      <c r="Q1481" s="108" t="s">
        <v>2140</v>
      </c>
      <c r="R1481" s="108" t="s">
        <v>2141</v>
      </c>
    </row>
    <row r="1482" spans="1:18" s="8" customFormat="1" ht="73.349999999999994" customHeight="1">
      <c r="A1482" s="197" t="s">
        <v>4348</v>
      </c>
      <c r="B1482" s="91" t="s">
        <v>4349</v>
      </c>
      <c r="C1482" s="91" t="s">
        <v>3028</v>
      </c>
      <c r="D1482" s="64" t="s">
        <v>4350</v>
      </c>
      <c r="E1482" s="39" t="s">
        <v>1337</v>
      </c>
      <c r="F1482" s="46"/>
      <c r="G1482" s="9" t="s">
        <v>4351</v>
      </c>
      <c r="H1482" s="39" t="s">
        <v>2138</v>
      </c>
      <c r="I1482" s="39" t="s">
        <v>2138</v>
      </c>
      <c r="J1482" s="39" t="s">
        <v>25</v>
      </c>
      <c r="K1482" s="64" t="s">
        <v>4352</v>
      </c>
      <c r="L1482" s="39" t="s">
        <v>1148</v>
      </c>
      <c r="M1482" s="64" t="s">
        <v>6019</v>
      </c>
      <c r="N1482" s="78"/>
      <c r="O1482" s="108" t="s">
        <v>2140</v>
      </c>
      <c r="P1482" s="108" t="s">
        <v>2140</v>
      </c>
      <c r="Q1482" s="108" t="s">
        <v>2140</v>
      </c>
      <c r="R1482" s="108" t="s">
        <v>3127</v>
      </c>
    </row>
    <row r="1483" spans="1:18" s="8" customFormat="1" ht="166.35" customHeight="1">
      <c r="A1483" s="197" t="s">
        <v>4353</v>
      </c>
      <c r="B1483" s="91" t="s">
        <v>4354</v>
      </c>
      <c r="C1483" s="91" t="s">
        <v>4355</v>
      </c>
      <c r="D1483" s="64" t="s">
        <v>4356</v>
      </c>
      <c r="E1483" s="39" t="s">
        <v>2154</v>
      </c>
      <c r="F1483" s="46"/>
      <c r="G1483" s="9"/>
      <c r="H1483" s="39" t="s">
        <v>25</v>
      </c>
      <c r="I1483" s="39" t="s">
        <v>2138</v>
      </c>
      <c r="J1483" s="39" t="s">
        <v>25</v>
      </c>
      <c r="K1483" s="64" t="s">
        <v>4357</v>
      </c>
      <c r="L1483" s="39" t="s">
        <v>195</v>
      </c>
      <c r="M1483" s="64" t="s">
        <v>6020</v>
      </c>
      <c r="N1483" s="78"/>
      <c r="O1483" s="108" t="s">
        <v>2140</v>
      </c>
      <c r="P1483" s="108" t="s">
        <v>2140</v>
      </c>
      <c r="Q1483" s="108" t="s">
        <v>2140</v>
      </c>
      <c r="R1483" s="108" t="s">
        <v>32</v>
      </c>
    </row>
    <row r="1484" spans="1:18" s="8" customFormat="1" ht="20.399999999999999">
      <c r="A1484" s="191" t="s">
        <v>4358</v>
      </c>
      <c r="B1484" s="191" t="s">
        <v>2174</v>
      </c>
      <c r="C1484" s="318" t="s">
        <v>2175</v>
      </c>
      <c r="D1484" s="124" t="s">
        <v>2176</v>
      </c>
      <c r="E1484" s="125" t="s">
        <v>2177</v>
      </c>
      <c r="F1484" s="33"/>
      <c r="G1484" s="34"/>
      <c r="H1484" s="34"/>
      <c r="I1484" s="34"/>
      <c r="J1484" s="34"/>
      <c r="K1484" s="34"/>
      <c r="L1484" s="130" t="s">
        <v>1027</v>
      </c>
      <c r="M1484" s="135"/>
      <c r="N1484" s="124" t="s">
        <v>2178</v>
      </c>
      <c r="O1484" s="126" t="s">
        <v>2179</v>
      </c>
      <c r="P1484" s="126" t="s">
        <v>2179</v>
      </c>
      <c r="Q1484" s="126" t="s">
        <v>2140</v>
      </c>
      <c r="R1484" s="123" t="s">
        <v>2180</v>
      </c>
    </row>
    <row r="1485" spans="1:18" s="8" customFormat="1" ht="68.25" customHeight="1">
      <c r="A1485" s="192" t="s">
        <v>903</v>
      </c>
      <c r="B1485" s="194" t="s">
        <v>822</v>
      </c>
      <c r="C1485" s="192" t="s">
        <v>2580</v>
      </c>
      <c r="D1485" s="174" t="s">
        <v>2581</v>
      </c>
      <c r="E1485" s="252" t="s">
        <v>824</v>
      </c>
      <c r="F1485" s="33"/>
      <c r="G1485" s="34"/>
      <c r="H1485" s="34"/>
      <c r="I1485" s="34"/>
      <c r="J1485" s="34"/>
      <c r="K1485" s="34"/>
      <c r="L1485" s="32" t="s">
        <v>1027</v>
      </c>
      <c r="M1485" s="34"/>
      <c r="N1485" s="174" t="s">
        <v>2582</v>
      </c>
      <c r="O1485" s="136" t="s">
        <v>2179</v>
      </c>
      <c r="P1485" s="136" t="s">
        <v>2140</v>
      </c>
      <c r="Q1485" s="137" t="s">
        <v>2140</v>
      </c>
      <c r="R1485" s="252" t="s">
        <v>42</v>
      </c>
    </row>
    <row r="1486" spans="1:18" s="8" customFormat="1" ht="48" customHeight="1">
      <c r="A1486" s="192" t="s">
        <v>904</v>
      </c>
      <c r="B1486" s="194" t="s">
        <v>905</v>
      </c>
      <c r="C1486" s="192" t="s">
        <v>4359</v>
      </c>
      <c r="D1486" s="124" t="s">
        <v>2183</v>
      </c>
      <c r="E1486" s="125" t="s">
        <v>829</v>
      </c>
      <c r="F1486" s="33"/>
      <c r="G1486" s="34"/>
      <c r="H1486" s="34"/>
      <c r="I1486" s="34"/>
      <c r="J1486" s="34"/>
      <c r="K1486" s="34"/>
      <c r="L1486" s="130" t="s">
        <v>1027</v>
      </c>
      <c r="M1486" s="135"/>
      <c r="N1486" s="124" t="s">
        <v>2184</v>
      </c>
      <c r="O1486" s="126" t="s">
        <v>2179</v>
      </c>
      <c r="P1486" s="126" t="s">
        <v>2140</v>
      </c>
      <c r="Q1486" s="126" t="s">
        <v>2140</v>
      </c>
      <c r="R1486" s="252" t="s">
        <v>42</v>
      </c>
    </row>
    <row r="1487" spans="1:18" s="8" customFormat="1" ht="45" customHeight="1">
      <c r="A1487" s="192" t="s">
        <v>4360</v>
      </c>
      <c r="B1487" s="194" t="s">
        <v>2143</v>
      </c>
      <c r="C1487" s="192" t="s">
        <v>2144</v>
      </c>
      <c r="D1487" s="128" t="s">
        <v>2585</v>
      </c>
      <c r="E1487" s="32" t="s">
        <v>2586</v>
      </c>
      <c r="F1487" s="131"/>
      <c r="G1487" s="34"/>
      <c r="H1487" s="34"/>
      <c r="I1487" s="34"/>
      <c r="J1487" s="34"/>
      <c r="K1487" s="34"/>
      <c r="L1487" s="32" t="s">
        <v>1027</v>
      </c>
      <c r="M1487" s="34"/>
      <c r="N1487" s="128" t="s">
        <v>2587</v>
      </c>
      <c r="O1487" s="136" t="s">
        <v>2179</v>
      </c>
      <c r="P1487" s="136" t="s">
        <v>2140</v>
      </c>
      <c r="Q1487" s="136" t="s">
        <v>2140</v>
      </c>
      <c r="R1487" s="123" t="s">
        <v>2192</v>
      </c>
    </row>
    <row r="1488" spans="1:18" s="8" customFormat="1" ht="45" customHeight="1">
      <c r="A1488" s="192" t="s">
        <v>4361</v>
      </c>
      <c r="B1488" s="194" t="s">
        <v>2589</v>
      </c>
      <c r="C1488" s="192" t="s">
        <v>2590</v>
      </c>
      <c r="D1488" s="128" t="s">
        <v>2591</v>
      </c>
      <c r="E1488" s="32" t="s">
        <v>2592</v>
      </c>
      <c r="F1488" s="33"/>
      <c r="G1488" s="34"/>
      <c r="H1488" s="34"/>
      <c r="I1488" s="34"/>
      <c r="J1488" s="34"/>
      <c r="K1488" s="34"/>
      <c r="L1488" s="32" t="s">
        <v>1027</v>
      </c>
      <c r="M1488" s="32"/>
      <c r="N1488" s="128" t="s">
        <v>2593</v>
      </c>
      <c r="O1488" s="136" t="s">
        <v>2179</v>
      </c>
      <c r="P1488" s="136" t="s">
        <v>2179</v>
      </c>
      <c r="Q1488" s="136" t="s">
        <v>2140</v>
      </c>
      <c r="R1488" s="136" t="s">
        <v>2180</v>
      </c>
    </row>
    <row r="1489" spans="1:18" s="8" customFormat="1" ht="41.1" customHeight="1">
      <c r="A1489" s="192" t="s">
        <v>902</v>
      </c>
      <c r="B1489" s="194" t="s">
        <v>816</v>
      </c>
      <c r="C1489" s="192" t="s">
        <v>2185</v>
      </c>
      <c r="D1489" s="128" t="s">
        <v>2186</v>
      </c>
      <c r="E1489" s="32" t="s">
        <v>818</v>
      </c>
      <c r="F1489" s="33"/>
      <c r="G1489" s="34"/>
      <c r="H1489" s="34"/>
      <c r="I1489" s="34"/>
      <c r="J1489" s="34"/>
      <c r="K1489" s="34"/>
      <c r="L1489" s="32" t="s">
        <v>1027</v>
      </c>
      <c r="M1489" s="34"/>
      <c r="N1489" s="128" t="s">
        <v>2187</v>
      </c>
      <c r="O1489" s="136" t="s">
        <v>2179</v>
      </c>
      <c r="P1489" s="136" t="s">
        <v>2140</v>
      </c>
      <c r="Q1489" s="137" t="s">
        <v>2140</v>
      </c>
      <c r="R1489" s="123" t="s">
        <v>42</v>
      </c>
    </row>
    <row r="1490" spans="1:18" ht="41.1" customHeight="1">
      <c r="A1490" s="192" t="s">
        <v>4362</v>
      </c>
      <c r="B1490" s="192" t="s">
        <v>1013</v>
      </c>
      <c r="C1490" s="192" t="s">
        <v>2678</v>
      </c>
      <c r="D1490" s="128" t="s">
        <v>2679</v>
      </c>
      <c r="E1490" s="32" t="s">
        <v>2154</v>
      </c>
      <c r="F1490" s="307"/>
      <c r="G1490" s="307"/>
      <c r="H1490" s="307"/>
      <c r="I1490" s="307"/>
      <c r="J1490" s="307"/>
      <c r="K1490" s="307"/>
      <c r="L1490" s="136" t="s">
        <v>1027</v>
      </c>
      <c r="M1490" s="307"/>
      <c r="N1490" s="128" t="s">
        <v>2680</v>
      </c>
      <c r="O1490" s="136" t="s">
        <v>2179</v>
      </c>
      <c r="P1490" s="136" t="s">
        <v>2179</v>
      </c>
      <c r="Q1490" s="314" t="s">
        <v>2179</v>
      </c>
      <c r="R1490" s="136" t="s">
        <v>2180</v>
      </c>
    </row>
    <row r="1491" spans="1:18" ht="41.1" customHeight="1">
      <c r="A1491" s="192" t="s">
        <v>4363</v>
      </c>
      <c r="B1491" s="192" t="s">
        <v>1017</v>
      </c>
      <c r="C1491" s="192" t="s">
        <v>2682</v>
      </c>
      <c r="D1491" s="128" t="s">
        <v>4364</v>
      </c>
      <c r="E1491" s="32" t="s">
        <v>2154</v>
      </c>
      <c r="F1491" s="307"/>
      <c r="G1491" s="307"/>
      <c r="H1491" s="307"/>
      <c r="I1491" s="307"/>
      <c r="J1491" s="307"/>
      <c r="K1491" s="307"/>
      <c r="L1491" s="136" t="s">
        <v>1027</v>
      </c>
      <c r="M1491" s="307"/>
      <c r="N1491" s="128" t="s">
        <v>4365</v>
      </c>
      <c r="O1491" s="136" t="s">
        <v>2179</v>
      </c>
      <c r="P1491" s="136" t="s">
        <v>2179</v>
      </c>
      <c r="Q1491" s="136" t="s">
        <v>2179</v>
      </c>
      <c r="R1491" s="136" t="s">
        <v>2180</v>
      </c>
    </row>
    <row r="1492" spans="1:18" s="8" customFormat="1" ht="23.25" customHeight="1">
      <c r="A1492" s="192" t="s">
        <v>4366</v>
      </c>
      <c r="B1492" s="312" t="s">
        <v>804</v>
      </c>
      <c r="C1492" s="317" t="s">
        <v>2201</v>
      </c>
      <c r="D1492" s="305" t="s">
        <v>2202</v>
      </c>
      <c r="E1492" s="304" t="s">
        <v>806</v>
      </c>
      <c r="F1492" s="304"/>
      <c r="G1492" s="304"/>
      <c r="H1492" s="304"/>
      <c r="I1492" s="304"/>
      <c r="J1492" s="304"/>
      <c r="K1492" s="304"/>
      <c r="L1492" s="304" t="s">
        <v>1027</v>
      </c>
      <c r="M1492" s="304"/>
      <c r="N1492" s="305" t="s">
        <v>4252</v>
      </c>
      <c r="O1492" s="136" t="s">
        <v>2179</v>
      </c>
      <c r="P1492" s="136" t="s">
        <v>2179</v>
      </c>
      <c r="Q1492" s="136" t="s">
        <v>2140</v>
      </c>
      <c r="R1492" s="123" t="s">
        <v>2141</v>
      </c>
    </row>
    <row r="1493" spans="1:18">
      <c r="A1493" s="238" t="s">
        <v>4367</v>
      </c>
      <c r="B1493" s="234"/>
      <c r="C1493" s="230"/>
      <c r="D1493" s="227"/>
      <c r="E1493" s="434"/>
      <c r="F1493" s="227"/>
      <c r="G1493" s="227"/>
      <c r="H1493" s="227"/>
      <c r="I1493" s="227"/>
      <c r="J1493" s="227"/>
      <c r="K1493" s="227"/>
      <c r="L1493" s="227"/>
      <c r="M1493" s="227"/>
      <c r="N1493" s="227"/>
      <c r="O1493" s="227"/>
      <c r="P1493" s="227"/>
      <c r="Q1493" s="227"/>
      <c r="R1493" s="229"/>
    </row>
    <row r="1494" spans="1:18" s="8" customFormat="1" ht="73.5" customHeight="1">
      <c r="A1494" s="195" t="s">
        <v>4371</v>
      </c>
      <c r="B1494" s="16" t="s">
        <v>969</v>
      </c>
      <c r="C1494" s="16" t="s">
        <v>1124</v>
      </c>
      <c r="D1494" s="58" t="s">
        <v>2325</v>
      </c>
      <c r="E1494" s="49" t="s">
        <v>146</v>
      </c>
      <c r="F1494" s="58"/>
      <c r="G1494" s="58"/>
      <c r="H1494" s="49" t="s">
        <v>2138</v>
      </c>
      <c r="I1494" s="49" t="s">
        <v>2138</v>
      </c>
      <c r="J1494" s="49" t="s">
        <v>25</v>
      </c>
      <c r="K1494" s="58" t="s">
        <v>1294</v>
      </c>
      <c r="L1494" s="39" t="s">
        <v>1148</v>
      </c>
      <c r="M1494" s="64" t="s">
        <v>6021</v>
      </c>
      <c r="N1494" s="78"/>
      <c r="O1494" s="39" t="s">
        <v>2140</v>
      </c>
      <c r="P1494" s="108" t="s">
        <v>2140</v>
      </c>
      <c r="Q1494" s="108" t="s">
        <v>2140</v>
      </c>
      <c r="R1494" s="108" t="s">
        <v>2141</v>
      </c>
    </row>
    <row r="1495" spans="1:18" s="8" customFormat="1" ht="141" customHeight="1">
      <c r="A1495" s="195" t="s">
        <v>4372</v>
      </c>
      <c r="B1495" s="16" t="s">
        <v>4373</v>
      </c>
      <c r="C1495" s="16" t="s">
        <v>4374</v>
      </c>
      <c r="D1495" s="9" t="s">
        <v>4375</v>
      </c>
      <c r="E1495" s="49" t="s">
        <v>2154</v>
      </c>
      <c r="F1495" s="58"/>
      <c r="G1495" s="58"/>
      <c r="H1495" s="49" t="s">
        <v>2138</v>
      </c>
      <c r="I1495" s="49" t="s">
        <v>2138</v>
      </c>
      <c r="J1495" s="49" t="s">
        <v>25</v>
      </c>
      <c r="K1495" s="58" t="s">
        <v>4376</v>
      </c>
      <c r="L1495" s="39" t="s">
        <v>1148</v>
      </c>
      <c r="M1495" s="64" t="s">
        <v>6022</v>
      </c>
      <c r="N1495" s="78"/>
      <c r="O1495" s="108" t="s">
        <v>2140</v>
      </c>
      <c r="P1495" s="108" t="s">
        <v>2140</v>
      </c>
      <c r="Q1495" s="108" t="s">
        <v>2140</v>
      </c>
      <c r="R1495" s="108" t="s">
        <v>13</v>
      </c>
    </row>
    <row r="1496" spans="1:18" s="8" customFormat="1" ht="25.5" customHeight="1">
      <c r="A1496" s="1047" t="s">
        <v>181</v>
      </c>
      <c r="B1496" s="1004" t="s">
        <v>176</v>
      </c>
      <c r="C1496" s="1004" t="s">
        <v>4132</v>
      </c>
      <c r="D1496" s="939" t="s">
        <v>4133</v>
      </c>
      <c r="E1496" s="927" t="s">
        <v>1213</v>
      </c>
      <c r="F1496" s="44" t="s">
        <v>2346</v>
      </c>
      <c r="G1496" s="58" t="s">
        <v>1333</v>
      </c>
      <c r="H1496" s="927" t="s">
        <v>2138</v>
      </c>
      <c r="I1496" s="927" t="s">
        <v>2138</v>
      </c>
      <c r="J1496" s="927" t="s">
        <v>2138</v>
      </c>
      <c r="K1496" s="939" t="s">
        <v>1294</v>
      </c>
      <c r="L1496" s="927" t="s">
        <v>1148</v>
      </c>
      <c r="M1496" s="921" t="s">
        <v>6023</v>
      </c>
      <c r="N1496" s="945"/>
      <c r="O1496" s="942" t="s">
        <v>2140</v>
      </c>
      <c r="P1496" s="942" t="s">
        <v>2140</v>
      </c>
      <c r="Q1496" s="942" t="s">
        <v>2140</v>
      </c>
      <c r="R1496" s="942" t="s">
        <v>39</v>
      </c>
    </row>
    <row r="1497" spans="1:18" s="8" customFormat="1" ht="25.5" customHeight="1">
      <c r="A1497" s="1048"/>
      <c r="B1497" s="1005" t="e">
        <v>#N/A</v>
      </c>
      <c r="C1497" s="1005" t="e">
        <v>#N/A</v>
      </c>
      <c r="D1497" s="940" t="e">
        <v>#N/A</v>
      </c>
      <c r="E1497" s="928" t="e">
        <v>#N/A</v>
      </c>
      <c r="F1497" s="44" t="s">
        <v>2348</v>
      </c>
      <c r="G1497" s="58" t="s">
        <v>1335</v>
      </c>
      <c r="H1497" s="928" t="e">
        <v>#N/A</v>
      </c>
      <c r="I1497" s="928" t="e">
        <v>#N/A</v>
      </c>
      <c r="J1497" s="928" t="e">
        <v>#N/A</v>
      </c>
      <c r="K1497" s="940" t="e">
        <v>#N/A</v>
      </c>
      <c r="L1497" s="928" t="e">
        <v>#N/A</v>
      </c>
      <c r="M1497" s="922" t="e">
        <v>#N/A</v>
      </c>
      <c r="N1497" s="946"/>
      <c r="O1497" s="944"/>
      <c r="P1497" s="944"/>
      <c r="Q1497" s="944"/>
      <c r="R1497" s="944"/>
    </row>
    <row r="1498" spans="1:18" s="8" customFormat="1" ht="25.5" customHeight="1">
      <c r="A1498" s="1094"/>
      <c r="B1498" s="1006" t="e">
        <v>#N/A</v>
      </c>
      <c r="C1498" s="1006" t="e">
        <v>#N/A</v>
      </c>
      <c r="D1498" s="941" t="e">
        <v>#N/A</v>
      </c>
      <c r="E1498" s="929" t="e">
        <v>#N/A</v>
      </c>
      <c r="F1498" s="44" t="s">
        <v>2350</v>
      </c>
      <c r="G1498" s="58" t="s">
        <v>4135</v>
      </c>
      <c r="H1498" s="929" t="e">
        <v>#N/A</v>
      </c>
      <c r="I1498" s="929" t="e">
        <v>#N/A</v>
      </c>
      <c r="J1498" s="929" t="e">
        <v>#N/A</v>
      </c>
      <c r="K1498" s="941" t="e">
        <v>#N/A</v>
      </c>
      <c r="L1498" s="929" t="e">
        <v>#N/A</v>
      </c>
      <c r="M1498" s="923" t="e">
        <v>#N/A</v>
      </c>
      <c r="N1498" s="947"/>
      <c r="O1498" s="943"/>
      <c r="P1498" s="943"/>
      <c r="Q1498" s="943"/>
      <c r="R1498" s="943"/>
    </row>
    <row r="1499" spans="1:18" s="8" customFormat="1" ht="130.5" customHeight="1">
      <c r="A1499" s="195" t="s">
        <v>434</v>
      </c>
      <c r="B1499" s="16" t="s">
        <v>435</v>
      </c>
      <c r="C1499" s="16" t="s">
        <v>4377</v>
      </c>
      <c r="D1499" s="9" t="s">
        <v>4378</v>
      </c>
      <c r="E1499" s="49" t="s">
        <v>1227</v>
      </c>
      <c r="F1499" s="58"/>
      <c r="G1499" s="58"/>
      <c r="H1499" s="49" t="s">
        <v>2138</v>
      </c>
      <c r="I1499" s="49" t="s">
        <v>2138</v>
      </c>
      <c r="J1499" s="49" t="s">
        <v>25</v>
      </c>
      <c r="K1499" s="58" t="s">
        <v>4379</v>
      </c>
      <c r="L1499" s="39" t="s">
        <v>1148</v>
      </c>
      <c r="M1499" s="64" t="s">
        <v>6024</v>
      </c>
      <c r="N1499" s="78"/>
      <c r="O1499" s="108" t="s">
        <v>2140</v>
      </c>
      <c r="P1499" s="108" t="s">
        <v>2140</v>
      </c>
      <c r="Q1499" s="108" t="s">
        <v>2140</v>
      </c>
      <c r="R1499" s="108" t="s">
        <v>39</v>
      </c>
    </row>
    <row r="1500" spans="1:18" s="8" customFormat="1" ht="62.25" customHeight="1">
      <c r="A1500" s="195" t="s">
        <v>4380</v>
      </c>
      <c r="B1500" s="278" t="s">
        <v>4381</v>
      </c>
      <c r="C1500" s="278" t="s">
        <v>4382</v>
      </c>
      <c r="D1500" s="18" t="s">
        <v>4383</v>
      </c>
      <c r="E1500" s="277" t="s">
        <v>137</v>
      </c>
      <c r="F1500" s="58"/>
      <c r="G1500" s="58"/>
      <c r="H1500" s="49" t="s">
        <v>25</v>
      </c>
      <c r="I1500" s="49" t="s">
        <v>2138</v>
      </c>
      <c r="J1500" s="49" t="s">
        <v>2148</v>
      </c>
      <c r="K1500" s="58" t="s">
        <v>4384</v>
      </c>
      <c r="L1500" s="39" t="s">
        <v>195</v>
      </c>
      <c r="M1500" s="64" t="s">
        <v>6025</v>
      </c>
      <c r="N1500" s="78"/>
      <c r="O1500" s="108" t="s">
        <v>2140</v>
      </c>
      <c r="P1500" s="108" t="s">
        <v>2140</v>
      </c>
      <c r="Q1500" s="108" t="s">
        <v>2140</v>
      </c>
      <c r="R1500" s="108" t="s">
        <v>2210</v>
      </c>
    </row>
    <row r="1501" spans="1:18" s="8" customFormat="1" ht="20.399999999999999">
      <c r="A1501" s="191" t="s">
        <v>4385</v>
      </c>
      <c r="B1501" s="191" t="s">
        <v>2174</v>
      </c>
      <c r="C1501" s="318" t="s">
        <v>2175</v>
      </c>
      <c r="D1501" s="124" t="s">
        <v>2176</v>
      </c>
      <c r="E1501" s="125" t="s">
        <v>2177</v>
      </c>
      <c r="F1501" s="33"/>
      <c r="G1501" s="34"/>
      <c r="H1501" s="34"/>
      <c r="I1501" s="34"/>
      <c r="J1501" s="34"/>
      <c r="K1501" s="34"/>
      <c r="L1501" s="130" t="s">
        <v>1027</v>
      </c>
      <c r="M1501" s="135"/>
      <c r="N1501" s="124" t="s">
        <v>2178</v>
      </c>
      <c r="O1501" s="126" t="s">
        <v>2179</v>
      </c>
      <c r="P1501" s="126" t="s">
        <v>2179</v>
      </c>
      <c r="Q1501" s="126" t="s">
        <v>2140</v>
      </c>
      <c r="R1501" s="123" t="s">
        <v>2180</v>
      </c>
    </row>
    <row r="1502" spans="1:18" s="8" customFormat="1" ht="64.5" customHeight="1">
      <c r="A1502" s="192" t="s">
        <v>982</v>
      </c>
      <c r="B1502" s="194" t="s">
        <v>822</v>
      </c>
      <c r="C1502" s="318" t="s">
        <v>2580</v>
      </c>
      <c r="D1502" s="174" t="s">
        <v>2581</v>
      </c>
      <c r="E1502" s="252" t="s">
        <v>824</v>
      </c>
      <c r="F1502" s="33"/>
      <c r="G1502" s="34"/>
      <c r="H1502" s="34"/>
      <c r="I1502" s="34"/>
      <c r="J1502" s="34"/>
      <c r="K1502" s="34"/>
      <c r="L1502" s="32" t="s">
        <v>1027</v>
      </c>
      <c r="M1502" s="34"/>
      <c r="N1502" s="174" t="s">
        <v>2582</v>
      </c>
      <c r="O1502" s="136" t="s">
        <v>2179</v>
      </c>
      <c r="P1502" s="136" t="s">
        <v>2140</v>
      </c>
      <c r="Q1502" s="137" t="s">
        <v>2140</v>
      </c>
      <c r="R1502" s="252" t="s">
        <v>42</v>
      </c>
    </row>
    <row r="1503" spans="1:18" s="8" customFormat="1" ht="48" customHeight="1">
      <c r="A1503" s="192" t="s">
        <v>4386</v>
      </c>
      <c r="B1503" s="194" t="s">
        <v>983</v>
      </c>
      <c r="C1503" s="318" t="s">
        <v>4387</v>
      </c>
      <c r="D1503" s="124" t="s">
        <v>2183</v>
      </c>
      <c r="E1503" s="125" t="s">
        <v>829</v>
      </c>
      <c r="F1503" s="33"/>
      <c r="G1503" s="34"/>
      <c r="H1503" s="34"/>
      <c r="I1503" s="34"/>
      <c r="J1503" s="34"/>
      <c r="K1503" s="34"/>
      <c r="L1503" s="130" t="s">
        <v>1027</v>
      </c>
      <c r="M1503" s="135"/>
      <c r="N1503" s="124" t="s">
        <v>2184</v>
      </c>
      <c r="O1503" s="126" t="s">
        <v>2179</v>
      </c>
      <c r="P1503" s="126" t="s">
        <v>2140</v>
      </c>
      <c r="Q1503" s="126" t="s">
        <v>2140</v>
      </c>
      <c r="R1503" s="252" t="s">
        <v>42</v>
      </c>
    </row>
    <row r="1504" spans="1:18" s="8" customFormat="1" ht="45" customHeight="1">
      <c r="A1504" s="192" t="s">
        <v>4388</v>
      </c>
      <c r="B1504" s="194" t="s">
        <v>2143</v>
      </c>
      <c r="C1504" s="318" t="s">
        <v>2144</v>
      </c>
      <c r="D1504" s="128" t="s">
        <v>2585</v>
      </c>
      <c r="E1504" s="32" t="s">
        <v>2586</v>
      </c>
      <c r="F1504" s="131"/>
      <c r="G1504" s="34"/>
      <c r="H1504" s="34"/>
      <c r="I1504" s="34"/>
      <c r="J1504" s="34"/>
      <c r="K1504" s="34"/>
      <c r="L1504" s="32" t="s">
        <v>1027</v>
      </c>
      <c r="M1504" s="34"/>
      <c r="N1504" s="128" t="s">
        <v>2587</v>
      </c>
      <c r="O1504" s="136" t="s">
        <v>2179</v>
      </c>
      <c r="P1504" s="136" t="s">
        <v>2140</v>
      </c>
      <c r="Q1504" s="136" t="s">
        <v>2140</v>
      </c>
      <c r="R1504" s="123" t="s">
        <v>2192</v>
      </c>
    </row>
    <row r="1505" spans="1:18" s="8" customFormat="1" ht="45" customHeight="1">
      <c r="A1505" s="192" t="s">
        <v>4389</v>
      </c>
      <c r="B1505" s="194" t="s">
        <v>2589</v>
      </c>
      <c r="C1505" s="318" t="s">
        <v>2590</v>
      </c>
      <c r="D1505" s="128" t="s">
        <v>2591</v>
      </c>
      <c r="E1505" s="32" t="s">
        <v>2592</v>
      </c>
      <c r="F1505" s="33"/>
      <c r="G1505" s="34"/>
      <c r="H1505" s="34"/>
      <c r="I1505" s="34"/>
      <c r="J1505" s="34"/>
      <c r="K1505" s="34"/>
      <c r="L1505" s="32" t="s">
        <v>1027</v>
      </c>
      <c r="M1505" s="32"/>
      <c r="N1505" s="128" t="s">
        <v>2593</v>
      </c>
      <c r="O1505" s="136" t="s">
        <v>2179</v>
      </c>
      <c r="P1505" s="136" t="s">
        <v>2179</v>
      </c>
      <c r="Q1505" s="136" t="s">
        <v>2140</v>
      </c>
      <c r="R1505" s="136" t="s">
        <v>2180</v>
      </c>
    </row>
    <row r="1506" spans="1:18" s="8" customFormat="1" ht="86.25" customHeight="1">
      <c r="A1506" s="192" t="s">
        <v>981</v>
      </c>
      <c r="B1506" s="194" t="s">
        <v>816</v>
      </c>
      <c r="C1506" s="318" t="s">
        <v>2185</v>
      </c>
      <c r="D1506" s="128" t="s">
        <v>2186</v>
      </c>
      <c r="E1506" s="32" t="s">
        <v>818</v>
      </c>
      <c r="F1506" s="33"/>
      <c r="G1506" s="34"/>
      <c r="H1506" s="34"/>
      <c r="I1506" s="34"/>
      <c r="J1506" s="34"/>
      <c r="K1506" s="34"/>
      <c r="L1506" s="32" t="s">
        <v>1027</v>
      </c>
      <c r="M1506" s="34"/>
      <c r="N1506" s="128" t="s">
        <v>2187</v>
      </c>
      <c r="O1506" s="136" t="s">
        <v>2179</v>
      </c>
      <c r="P1506" s="136" t="s">
        <v>2140</v>
      </c>
      <c r="Q1506" s="137" t="s">
        <v>2140</v>
      </c>
      <c r="R1506" s="123" t="s">
        <v>42</v>
      </c>
    </row>
    <row r="1507" spans="1:18" s="8" customFormat="1" ht="111" customHeight="1">
      <c r="A1507" s="194" t="s">
        <v>4390</v>
      </c>
      <c r="B1507" s="194" t="s">
        <v>4391</v>
      </c>
      <c r="C1507" s="318" t="s">
        <v>4392</v>
      </c>
      <c r="D1507" s="128" t="s">
        <v>4393</v>
      </c>
      <c r="E1507" s="32" t="s">
        <v>2649</v>
      </c>
      <c r="F1507" s="33"/>
      <c r="G1507" s="34"/>
      <c r="H1507" s="34"/>
      <c r="I1507" s="34"/>
      <c r="J1507" s="34"/>
      <c r="K1507" s="34"/>
      <c r="L1507" s="32" t="s">
        <v>1027</v>
      </c>
      <c r="M1507" s="32"/>
      <c r="N1507" s="128" t="s">
        <v>4394</v>
      </c>
      <c r="O1507" s="32" t="s">
        <v>2179</v>
      </c>
      <c r="P1507" s="136" t="s">
        <v>2140</v>
      </c>
      <c r="Q1507" s="136" t="s">
        <v>2179</v>
      </c>
      <c r="R1507" s="123" t="s">
        <v>2612</v>
      </c>
    </row>
    <row r="1508" spans="1:18" s="8" customFormat="1" ht="195.75" customHeight="1">
      <c r="A1508" s="194" t="s">
        <v>4395</v>
      </c>
      <c r="B1508" s="194" t="s">
        <v>4396</v>
      </c>
      <c r="C1508" s="318" t="s">
        <v>4397</v>
      </c>
      <c r="D1508" s="128" t="s">
        <v>4398</v>
      </c>
      <c r="E1508" s="32" t="s">
        <v>2410</v>
      </c>
      <c r="F1508" s="33"/>
      <c r="G1508" s="34"/>
      <c r="H1508" s="34"/>
      <c r="I1508" s="34"/>
      <c r="J1508" s="34"/>
      <c r="K1508" s="34"/>
      <c r="L1508" s="32" t="s">
        <v>1027</v>
      </c>
      <c r="M1508" s="32"/>
      <c r="N1508" s="128" t="s">
        <v>4399</v>
      </c>
      <c r="O1508" s="32" t="s">
        <v>2179</v>
      </c>
      <c r="P1508" s="136" t="s">
        <v>2140</v>
      </c>
      <c r="Q1508" s="136" t="s">
        <v>2140</v>
      </c>
      <c r="R1508" s="123" t="s">
        <v>2180</v>
      </c>
    </row>
    <row r="1509" spans="1:18" ht="108" customHeight="1">
      <c r="A1509" s="315" t="s">
        <v>4400</v>
      </c>
      <c r="B1509" s="192" t="s">
        <v>4391</v>
      </c>
      <c r="C1509" s="192" t="s">
        <v>4401</v>
      </c>
      <c r="D1509" s="128" t="s">
        <v>4402</v>
      </c>
      <c r="E1509" s="32" t="s">
        <v>1644</v>
      </c>
      <c r="F1509" s="316"/>
      <c r="G1509" s="316"/>
      <c r="H1509" s="316"/>
      <c r="I1509" s="316"/>
      <c r="J1509" s="316"/>
      <c r="K1509" s="316"/>
      <c r="L1509" s="117" t="s">
        <v>1027</v>
      </c>
      <c r="M1509" s="316"/>
      <c r="N1509" s="128" t="s">
        <v>4403</v>
      </c>
      <c r="O1509" s="32" t="s">
        <v>2179</v>
      </c>
      <c r="P1509" s="32" t="s">
        <v>2140</v>
      </c>
      <c r="Q1509" s="32" t="s">
        <v>2140</v>
      </c>
      <c r="R1509" s="123" t="s">
        <v>2612</v>
      </c>
    </row>
    <row r="1510" spans="1:18" ht="109.35" customHeight="1">
      <c r="A1510" s="192" t="s">
        <v>4404</v>
      </c>
      <c r="B1510" s="192" t="s">
        <v>1013</v>
      </c>
      <c r="C1510" s="192" t="s">
        <v>2678</v>
      </c>
      <c r="D1510" s="128" t="s">
        <v>2679</v>
      </c>
      <c r="E1510" s="32" t="s">
        <v>2154</v>
      </c>
      <c r="F1510" s="307"/>
      <c r="G1510" s="307"/>
      <c r="H1510" s="307"/>
      <c r="I1510" s="307"/>
      <c r="J1510" s="307"/>
      <c r="K1510" s="307"/>
      <c r="L1510" s="136" t="s">
        <v>1027</v>
      </c>
      <c r="M1510" s="307"/>
      <c r="N1510" s="128" t="s">
        <v>2680</v>
      </c>
      <c r="O1510" s="32" t="s">
        <v>2179</v>
      </c>
      <c r="P1510" s="32" t="s">
        <v>2179</v>
      </c>
      <c r="Q1510" s="314" t="s">
        <v>2179</v>
      </c>
      <c r="R1510" s="136" t="s">
        <v>2180</v>
      </c>
    </row>
    <row r="1511" spans="1:18" s="8" customFormat="1" ht="168" customHeight="1">
      <c r="A1511" s="192" t="s">
        <v>4405</v>
      </c>
      <c r="B1511" s="192" t="s">
        <v>1017</v>
      </c>
      <c r="C1511" s="192" t="s">
        <v>2682</v>
      </c>
      <c r="D1511" s="128" t="s">
        <v>4406</v>
      </c>
      <c r="E1511" s="32" t="s">
        <v>2154</v>
      </c>
      <c r="F1511" s="307"/>
      <c r="G1511" s="307"/>
      <c r="H1511" s="307"/>
      <c r="I1511" s="307"/>
      <c r="J1511" s="307"/>
      <c r="K1511" s="307"/>
      <c r="L1511" s="136" t="s">
        <v>1027</v>
      </c>
      <c r="M1511" s="307"/>
      <c r="N1511" s="128" t="s">
        <v>4407</v>
      </c>
      <c r="O1511" s="32" t="s">
        <v>2179</v>
      </c>
      <c r="P1511" s="32" t="s">
        <v>2179</v>
      </c>
      <c r="Q1511" s="32" t="s">
        <v>2179</v>
      </c>
      <c r="R1511" s="136" t="s">
        <v>2180</v>
      </c>
    </row>
    <row r="1512" spans="1:18" ht="109.35" customHeight="1">
      <c r="A1512" s="192" t="s">
        <v>4408</v>
      </c>
      <c r="B1512" s="312" t="s">
        <v>804</v>
      </c>
      <c r="C1512" s="317" t="s">
        <v>2201</v>
      </c>
      <c r="D1512" s="305" t="s">
        <v>2202</v>
      </c>
      <c r="E1512" s="304" t="s">
        <v>806</v>
      </c>
      <c r="F1512" s="304"/>
      <c r="G1512" s="304"/>
      <c r="H1512" s="304"/>
      <c r="I1512" s="304"/>
      <c r="J1512" s="304"/>
      <c r="K1512" s="304"/>
      <c r="L1512" s="304" t="s">
        <v>1027</v>
      </c>
      <c r="M1512" s="304"/>
      <c r="N1512" s="305" t="s">
        <v>4252</v>
      </c>
      <c r="O1512" s="32" t="s">
        <v>2179</v>
      </c>
      <c r="P1512" s="32" t="s">
        <v>2179</v>
      </c>
      <c r="Q1512" s="136" t="s">
        <v>2140</v>
      </c>
      <c r="R1512" s="123" t="s">
        <v>2141</v>
      </c>
    </row>
    <row r="1513" spans="1:18" ht="13.35" customHeight="1">
      <c r="A1513" s="1007" t="s">
        <v>4409</v>
      </c>
      <c r="B1513" s="1007" t="s">
        <v>4410</v>
      </c>
      <c r="C1513" s="1007" t="s">
        <v>4411</v>
      </c>
      <c r="D1513" s="955" t="s">
        <v>2689</v>
      </c>
      <c r="E1513" s="949" t="s">
        <v>2690</v>
      </c>
      <c r="F1513" s="128" t="s">
        <v>2691</v>
      </c>
      <c r="G1513" s="128" t="s">
        <v>2692</v>
      </c>
      <c r="H1513" s="1019"/>
      <c r="I1513" s="1019"/>
      <c r="J1513" s="1019"/>
      <c r="K1513" s="1019"/>
      <c r="L1513" s="973" t="s">
        <v>1027</v>
      </c>
      <c r="M1513" s="1019"/>
      <c r="N1513" s="955" t="s">
        <v>4412</v>
      </c>
      <c r="O1513" s="973" t="s">
        <v>2179</v>
      </c>
      <c r="P1513" s="973" t="s">
        <v>2140</v>
      </c>
      <c r="Q1513" s="973" t="s">
        <v>2140</v>
      </c>
      <c r="R1513" s="973" t="s">
        <v>2210</v>
      </c>
    </row>
    <row r="1514" spans="1:18" ht="12.75" customHeight="1">
      <c r="A1514" s="1008"/>
      <c r="B1514" s="1008"/>
      <c r="C1514" s="1008"/>
      <c r="D1514" s="956"/>
      <c r="E1514" s="950"/>
      <c r="F1514" s="128" t="s">
        <v>2694</v>
      </c>
      <c r="G1514" s="128" t="s">
        <v>2695</v>
      </c>
      <c r="H1514" s="1020"/>
      <c r="I1514" s="1020"/>
      <c r="J1514" s="1020"/>
      <c r="K1514" s="1020"/>
      <c r="L1514" s="1023"/>
      <c r="M1514" s="1020"/>
      <c r="N1514" s="956"/>
      <c r="O1514" s="1023"/>
      <c r="P1514" s="1023"/>
      <c r="Q1514" s="1023"/>
      <c r="R1514" s="1023"/>
    </row>
    <row r="1515" spans="1:18" ht="41.25" customHeight="1">
      <c r="A1515" s="1009"/>
      <c r="B1515" s="1009"/>
      <c r="C1515" s="1009"/>
      <c r="D1515" s="957"/>
      <c r="E1515" s="951"/>
      <c r="F1515" s="128" t="s">
        <v>2696</v>
      </c>
      <c r="G1515" s="128" t="s">
        <v>2697</v>
      </c>
      <c r="H1515" s="1068"/>
      <c r="I1515" s="1068"/>
      <c r="J1515" s="1068"/>
      <c r="K1515" s="1068"/>
      <c r="L1515" s="974"/>
      <c r="M1515" s="1068"/>
      <c r="N1515" s="957"/>
      <c r="O1515" s="974"/>
      <c r="P1515" s="974"/>
      <c r="Q1515" s="974"/>
      <c r="R1515" s="974"/>
    </row>
    <row r="1516" spans="1:18" ht="12.75" customHeight="1">
      <c r="A1516" s="1007" t="s">
        <v>4413</v>
      </c>
      <c r="B1516" s="1007" t="s">
        <v>4414</v>
      </c>
      <c r="C1516" s="1007" t="s">
        <v>4415</v>
      </c>
      <c r="D1516" s="955" t="s">
        <v>2709</v>
      </c>
      <c r="E1516" s="949" t="s">
        <v>2690</v>
      </c>
      <c r="F1516" s="374" t="s">
        <v>2710</v>
      </c>
      <c r="G1516" s="374" t="s">
        <v>2711</v>
      </c>
      <c r="H1516" s="955"/>
      <c r="I1516" s="955"/>
      <c r="J1516" s="955"/>
      <c r="K1516" s="955"/>
      <c r="L1516" s="949" t="s">
        <v>1027</v>
      </c>
      <c r="M1516" s="955"/>
      <c r="N1516" s="955" t="s">
        <v>4416</v>
      </c>
      <c r="O1516" s="961" t="s">
        <v>2179</v>
      </c>
      <c r="P1516" s="949" t="s">
        <v>2140</v>
      </c>
      <c r="Q1516" s="949" t="s">
        <v>2140</v>
      </c>
      <c r="R1516" s="949" t="s">
        <v>2180</v>
      </c>
    </row>
    <row r="1517" spans="1:18" ht="12.75" customHeight="1">
      <c r="A1517" s="1008"/>
      <c r="B1517" s="1008"/>
      <c r="C1517" s="1008"/>
      <c r="D1517" s="956"/>
      <c r="E1517" s="950"/>
      <c r="F1517" s="374" t="s">
        <v>2713</v>
      </c>
      <c r="G1517" s="374" t="s">
        <v>2714</v>
      </c>
      <c r="H1517" s="956"/>
      <c r="I1517" s="956"/>
      <c r="J1517" s="956"/>
      <c r="K1517" s="956"/>
      <c r="L1517" s="950"/>
      <c r="M1517" s="956"/>
      <c r="N1517" s="956"/>
      <c r="O1517" s="961"/>
      <c r="P1517" s="950"/>
      <c r="Q1517" s="950"/>
      <c r="R1517" s="950"/>
    </row>
    <row r="1518" spans="1:18" ht="12.75" customHeight="1">
      <c r="A1518" s="1008"/>
      <c r="B1518" s="1008"/>
      <c r="C1518" s="1008"/>
      <c r="D1518" s="956"/>
      <c r="E1518" s="950"/>
      <c r="F1518" s="374" t="s">
        <v>2715</v>
      </c>
      <c r="G1518" s="374" t="s">
        <v>2716</v>
      </c>
      <c r="H1518" s="956"/>
      <c r="I1518" s="956"/>
      <c r="J1518" s="956"/>
      <c r="K1518" s="956"/>
      <c r="L1518" s="950"/>
      <c r="M1518" s="956"/>
      <c r="N1518" s="956"/>
      <c r="O1518" s="961"/>
      <c r="P1518" s="950"/>
      <c r="Q1518" s="950"/>
      <c r="R1518" s="950"/>
    </row>
    <row r="1519" spans="1:18" ht="12.75" customHeight="1">
      <c r="A1519" s="1008"/>
      <c r="B1519" s="1008"/>
      <c r="C1519" s="1008"/>
      <c r="D1519" s="956"/>
      <c r="E1519" s="950"/>
      <c r="F1519" s="374" t="s">
        <v>2717</v>
      </c>
      <c r="G1519" s="374" t="s">
        <v>2718</v>
      </c>
      <c r="H1519" s="956"/>
      <c r="I1519" s="956"/>
      <c r="J1519" s="956"/>
      <c r="K1519" s="956"/>
      <c r="L1519" s="950"/>
      <c r="M1519" s="956"/>
      <c r="N1519" s="956"/>
      <c r="O1519" s="961"/>
      <c r="P1519" s="950"/>
      <c r="Q1519" s="950"/>
      <c r="R1519" s="950"/>
    </row>
    <row r="1520" spans="1:18" ht="12.75" customHeight="1">
      <c r="A1520" s="1008"/>
      <c r="B1520" s="1008"/>
      <c r="C1520" s="1008"/>
      <c r="D1520" s="956"/>
      <c r="E1520" s="950"/>
      <c r="F1520" s="374" t="s">
        <v>2719</v>
      </c>
      <c r="G1520" s="374" t="s">
        <v>2720</v>
      </c>
      <c r="H1520" s="956"/>
      <c r="I1520" s="956"/>
      <c r="J1520" s="956"/>
      <c r="K1520" s="956"/>
      <c r="L1520" s="950"/>
      <c r="M1520" s="956"/>
      <c r="N1520" s="956"/>
      <c r="O1520" s="961"/>
      <c r="P1520" s="950"/>
      <c r="Q1520" s="950"/>
      <c r="R1520" s="950"/>
    </row>
    <row r="1521" spans="1:18" ht="12.75" customHeight="1">
      <c r="A1521" s="1008"/>
      <c r="B1521" s="1008"/>
      <c r="C1521" s="1008"/>
      <c r="D1521" s="956"/>
      <c r="E1521" s="950"/>
      <c r="F1521" s="374" t="s">
        <v>2721</v>
      </c>
      <c r="G1521" s="374" t="s">
        <v>2722</v>
      </c>
      <c r="H1521" s="956"/>
      <c r="I1521" s="956"/>
      <c r="J1521" s="956"/>
      <c r="K1521" s="956"/>
      <c r="L1521" s="950"/>
      <c r="M1521" s="956"/>
      <c r="N1521" s="956"/>
      <c r="O1521" s="961"/>
      <c r="P1521" s="950"/>
      <c r="Q1521" s="950"/>
      <c r="R1521" s="950"/>
    </row>
    <row r="1522" spans="1:18" ht="12.75" customHeight="1">
      <c r="A1522" s="1008"/>
      <c r="B1522" s="1008"/>
      <c r="C1522" s="1008"/>
      <c r="D1522" s="956"/>
      <c r="E1522" s="950"/>
      <c r="F1522" s="374" t="s">
        <v>2723</v>
      </c>
      <c r="G1522" s="374" t="s">
        <v>2724</v>
      </c>
      <c r="H1522" s="956"/>
      <c r="I1522" s="956"/>
      <c r="J1522" s="956"/>
      <c r="K1522" s="956"/>
      <c r="L1522" s="950"/>
      <c r="M1522" s="956"/>
      <c r="N1522" s="956"/>
      <c r="O1522" s="961"/>
      <c r="P1522" s="950"/>
      <c r="Q1522" s="950"/>
      <c r="R1522" s="950"/>
    </row>
    <row r="1523" spans="1:18" ht="12.75" customHeight="1">
      <c r="A1523" s="1008"/>
      <c r="B1523" s="1008"/>
      <c r="C1523" s="1008"/>
      <c r="D1523" s="956"/>
      <c r="E1523" s="950"/>
      <c r="F1523" s="374" t="s">
        <v>2725</v>
      </c>
      <c r="G1523" s="374" t="s">
        <v>2726</v>
      </c>
      <c r="H1523" s="956"/>
      <c r="I1523" s="956"/>
      <c r="J1523" s="956"/>
      <c r="K1523" s="956"/>
      <c r="L1523" s="950"/>
      <c r="M1523" s="956"/>
      <c r="N1523" s="956"/>
      <c r="O1523" s="961"/>
      <c r="P1523" s="950"/>
      <c r="Q1523" s="950"/>
      <c r="R1523" s="950"/>
    </row>
    <row r="1524" spans="1:18" ht="12.75" customHeight="1">
      <c r="A1524" s="1008"/>
      <c r="B1524" s="1008"/>
      <c r="C1524" s="1008"/>
      <c r="D1524" s="956"/>
      <c r="E1524" s="950"/>
      <c r="F1524" s="374" t="s">
        <v>2727</v>
      </c>
      <c r="G1524" s="374" t="s">
        <v>2728</v>
      </c>
      <c r="H1524" s="956"/>
      <c r="I1524" s="956"/>
      <c r="J1524" s="956"/>
      <c r="K1524" s="956"/>
      <c r="L1524" s="950"/>
      <c r="M1524" s="956"/>
      <c r="N1524" s="956"/>
      <c r="O1524" s="961"/>
      <c r="P1524" s="950"/>
      <c r="Q1524" s="950"/>
      <c r="R1524" s="950"/>
    </row>
    <row r="1525" spans="1:18" ht="12.75" customHeight="1">
      <c r="A1525" s="1008"/>
      <c r="B1525" s="1008"/>
      <c r="C1525" s="1008"/>
      <c r="D1525" s="956"/>
      <c r="E1525" s="950"/>
      <c r="F1525" s="374" t="s">
        <v>2729</v>
      </c>
      <c r="G1525" s="374" t="s">
        <v>2730</v>
      </c>
      <c r="H1525" s="956"/>
      <c r="I1525" s="956"/>
      <c r="J1525" s="956"/>
      <c r="K1525" s="956"/>
      <c r="L1525" s="950"/>
      <c r="M1525" s="956"/>
      <c r="N1525" s="956"/>
      <c r="O1525" s="961"/>
      <c r="P1525" s="950"/>
      <c r="Q1525" s="950"/>
      <c r="R1525" s="950"/>
    </row>
    <row r="1526" spans="1:18" ht="12.75" customHeight="1">
      <c r="A1526" s="1008"/>
      <c r="B1526" s="1008"/>
      <c r="C1526" s="1008"/>
      <c r="D1526" s="956"/>
      <c r="E1526" s="950"/>
      <c r="F1526" s="374" t="s">
        <v>2731</v>
      </c>
      <c r="G1526" s="374" t="s">
        <v>2732</v>
      </c>
      <c r="H1526" s="956"/>
      <c r="I1526" s="956"/>
      <c r="J1526" s="956"/>
      <c r="K1526" s="956"/>
      <c r="L1526" s="950"/>
      <c r="M1526" s="956"/>
      <c r="N1526" s="956"/>
      <c r="O1526" s="961"/>
      <c r="P1526" s="950"/>
      <c r="Q1526" s="950"/>
      <c r="R1526" s="950"/>
    </row>
    <row r="1527" spans="1:18" ht="12.75" customHeight="1">
      <c r="A1527" s="1008"/>
      <c r="B1527" s="1008"/>
      <c r="C1527" s="1008"/>
      <c r="D1527" s="956"/>
      <c r="E1527" s="950"/>
      <c r="F1527" s="374" t="s">
        <v>2733</v>
      </c>
      <c r="G1527" s="374" t="s">
        <v>2734</v>
      </c>
      <c r="H1527" s="956"/>
      <c r="I1527" s="956"/>
      <c r="J1527" s="956"/>
      <c r="K1527" s="956"/>
      <c r="L1527" s="950"/>
      <c r="M1527" s="956"/>
      <c r="N1527" s="956"/>
      <c r="O1527" s="961"/>
      <c r="P1527" s="950"/>
      <c r="Q1527" s="950"/>
      <c r="R1527" s="950"/>
    </row>
    <row r="1528" spans="1:18" ht="12.75" customHeight="1">
      <c r="A1528" s="1008"/>
      <c r="B1528" s="1008"/>
      <c r="C1528" s="1008"/>
      <c r="D1528" s="956"/>
      <c r="E1528" s="950"/>
      <c r="F1528" s="374" t="s">
        <v>2735</v>
      </c>
      <c r="G1528" s="374" t="s">
        <v>2736</v>
      </c>
      <c r="H1528" s="956"/>
      <c r="I1528" s="956"/>
      <c r="J1528" s="956"/>
      <c r="K1528" s="956"/>
      <c r="L1528" s="950"/>
      <c r="M1528" s="956"/>
      <c r="N1528" s="956"/>
      <c r="O1528" s="961"/>
      <c r="P1528" s="950"/>
      <c r="Q1528" s="950"/>
      <c r="R1528" s="950"/>
    </row>
    <row r="1529" spans="1:18" ht="12.75" customHeight="1">
      <c r="A1529" s="1008"/>
      <c r="B1529" s="1008"/>
      <c r="C1529" s="1008"/>
      <c r="D1529" s="956"/>
      <c r="E1529" s="950"/>
      <c r="F1529" s="374" t="s">
        <v>2737</v>
      </c>
      <c r="G1529" s="374" t="s">
        <v>2738</v>
      </c>
      <c r="H1529" s="956"/>
      <c r="I1529" s="956"/>
      <c r="J1529" s="956"/>
      <c r="K1529" s="956"/>
      <c r="L1529" s="950"/>
      <c r="M1529" s="956"/>
      <c r="N1529" s="956"/>
      <c r="O1529" s="961"/>
      <c r="P1529" s="950"/>
      <c r="Q1529" s="950"/>
      <c r="R1529" s="950"/>
    </row>
    <row r="1530" spans="1:18" ht="12.75" customHeight="1">
      <c r="A1530" s="1008"/>
      <c r="B1530" s="1008"/>
      <c r="C1530" s="1008"/>
      <c r="D1530" s="956"/>
      <c r="E1530" s="950"/>
      <c r="F1530" s="374" t="s">
        <v>2739</v>
      </c>
      <c r="G1530" s="374" t="s">
        <v>2740</v>
      </c>
      <c r="H1530" s="956"/>
      <c r="I1530" s="956"/>
      <c r="J1530" s="956"/>
      <c r="K1530" s="956"/>
      <c r="L1530" s="950"/>
      <c r="M1530" s="956"/>
      <c r="N1530" s="956"/>
      <c r="O1530" s="961"/>
      <c r="P1530" s="950"/>
      <c r="Q1530" s="950"/>
      <c r="R1530" s="950"/>
    </row>
    <row r="1531" spans="1:18" ht="12.75" customHeight="1">
      <c r="A1531" s="1008"/>
      <c r="B1531" s="1008"/>
      <c r="C1531" s="1008"/>
      <c r="D1531" s="956"/>
      <c r="E1531" s="950"/>
      <c r="F1531" s="374" t="s">
        <v>2741</v>
      </c>
      <c r="G1531" s="374" t="s">
        <v>2742</v>
      </c>
      <c r="H1531" s="956"/>
      <c r="I1531" s="956"/>
      <c r="J1531" s="956"/>
      <c r="K1531" s="956"/>
      <c r="L1531" s="950"/>
      <c r="M1531" s="956"/>
      <c r="N1531" s="956"/>
      <c r="O1531" s="961"/>
      <c r="P1531" s="950"/>
      <c r="Q1531" s="950"/>
      <c r="R1531" s="950"/>
    </row>
    <row r="1532" spans="1:18" ht="12.75" customHeight="1">
      <c r="A1532" s="1008"/>
      <c r="B1532" s="1008"/>
      <c r="C1532" s="1008"/>
      <c r="D1532" s="956"/>
      <c r="E1532" s="950"/>
      <c r="F1532" s="374" t="s">
        <v>2743</v>
      </c>
      <c r="G1532" s="374" t="s">
        <v>2744</v>
      </c>
      <c r="H1532" s="956"/>
      <c r="I1532" s="956"/>
      <c r="J1532" s="956"/>
      <c r="K1532" s="956"/>
      <c r="L1532" s="950"/>
      <c r="M1532" s="956"/>
      <c r="N1532" s="956"/>
      <c r="O1532" s="961"/>
      <c r="P1532" s="950"/>
      <c r="Q1532" s="950"/>
      <c r="R1532" s="950"/>
    </row>
    <row r="1533" spans="1:18" ht="12.75" customHeight="1">
      <c r="A1533" s="1008"/>
      <c r="B1533" s="1008"/>
      <c r="C1533" s="1008"/>
      <c r="D1533" s="956"/>
      <c r="E1533" s="950"/>
      <c r="F1533" s="374" t="s">
        <v>2745</v>
      </c>
      <c r="G1533" s="374" t="s">
        <v>2746</v>
      </c>
      <c r="H1533" s="956"/>
      <c r="I1533" s="956"/>
      <c r="J1533" s="956"/>
      <c r="K1533" s="956"/>
      <c r="L1533" s="950"/>
      <c r="M1533" s="956"/>
      <c r="N1533" s="956"/>
      <c r="O1533" s="961"/>
      <c r="P1533" s="950"/>
      <c r="Q1533" s="950"/>
      <c r="R1533" s="950"/>
    </row>
    <row r="1534" spans="1:18" ht="12.75" customHeight="1">
      <c r="A1534" s="1008"/>
      <c r="B1534" s="1008"/>
      <c r="C1534" s="1008"/>
      <c r="D1534" s="956"/>
      <c r="E1534" s="950"/>
      <c r="F1534" s="374" t="s">
        <v>2747</v>
      </c>
      <c r="G1534" s="374" t="s">
        <v>2748</v>
      </c>
      <c r="H1534" s="956"/>
      <c r="I1534" s="956"/>
      <c r="J1534" s="956"/>
      <c r="K1534" s="956"/>
      <c r="L1534" s="950"/>
      <c r="M1534" s="956"/>
      <c r="N1534" s="956"/>
      <c r="O1534" s="961"/>
      <c r="P1534" s="950"/>
      <c r="Q1534" s="950"/>
      <c r="R1534" s="950"/>
    </row>
    <row r="1535" spans="1:18" ht="12.75" customHeight="1">
      <c r="A1535" s="1008"/>
      <c r="B1535" s="1008"/>
      <c r="C1535" s="1008"/>
      <c r="D1535" s="956"/>
      <c r="E1535" s="950"/>
      <c r="F1535" s="374" t="s">
        <v>2749</v>
      </c>
      <c r="G1535" s="374" t="s">
        <v>2750</v>
      </c>
      <c r="H1535" s="956"/>
      <c r="I1535" s="956"/>
      <c r="J1535" s="956"/>
      <c r="K1535" s="956"/>
      <c r="L1535" s="950"/>
      <c r="M1535" s="956"/>
      <c r="N1535" s="956"/>
      <c r="O1535" s="961"/>
      <c r="P1535" s="950"/>
      <c r="Q1535" s="950"/>
      <c r="R1535" s="950"/>
    </row>
    <row r="1536" spans="1:18" ht="12.75" customHeight="1">
      <c r="A1536" s="1008"/>
      <c r="B1536" s="1008"/>
      <c r="C1536" s="1008"/>
      <c r="D1536" s="956"/>
      <c r="E1536" s="950"/>
      <c r="F1536" s="374" t="s">
        <v>2751</v>
      </c>
      <c r="G1536" s="374" t="s">
        <v>2752</v>
      </c>
      <c r="H1536" s="956"/>
      <c r="I1536" s="956"/>
      <c r="J1536" s="956"/>
      <c r="K1536" s="956"/>
      <c r="L1536" s="950"/>
      <c r="M1536" s="956"/>
      <c r="N1536" s="956"/>
      <c r="O1536" s="961"/>
      <c r="P1536" s="950"/>
      <c r="Q1536" s="950"/>
      <c r="R1536" s="950"/>
    </row>
    <row r="1537" spans="1:18" ht="12.75" customHeight="1">
      <c r="A1537" s="1008"/>
      <c r="B1537" s="1008"/>
      <c r="C1537" s="1008"/>
      <c r="D1537" s="956"/>
      <c r="E1537" s="950"/>
      <c r="F1537" s="374" t="s">
        <v>2753</v>
      </c>
      <c r="G1537" s="374" t="s">
        <v>2754</v>
      </c>
      <c r="H1537" s="956"/>
      <c r="I1537" s="956"/>
      <c r="J1537" s="956"/>
      <c r="K1537" s="956"/>
      <c r="L1537" s="950"/>
      <c r="M1537" s="956"/>
      <c r="N1537" s="956"/>
      <c r="O1537" s="961"/>
      <c r="P1537" s="950"/>
      <c r="Q1537" s="950"/>
      <c r="R1537" s="950"/>
    </row>
    <row r="1538" spans="1:18" ht="12.75" customHeight="1">
      <c r="A1538" s="1008"/>
      <c r="B1538" s="1008"/>
      <c r="C1538" s="1008"/>
      <c r="D1538" s="956"/>
      <c r="E1538" s="950"/>
      <c r="F1538" s="374" t="s">
        <v>2755</v>
      </c>
      <c r="G1538" s="374" t="s">
        <v>2756</v>
      </c>
      <c r="H1538" s="956"/>
      <c r="I1538" s="956"/>
      <c r="J1538" s="956"/>
      <c r="K1538" s="956"/>
      <c r="L1538" s="950"/>
      <c r="M1538" s="956"/>
      <c r="N1538" s="956"/>
      <c r="O1538" s="961"/>
      <c r="P1538" s="950"/>
      <c r="Q1538" s="950"/>
      <c r="R1538" s="950"/>
    </row>
    <row r="1539" spans="1:18" ht="12.75" customHeight="1">
      <c r="A1539" s="1008"/>
      <c r="B1539" s="1008"/>
      <c r="C1539" s="1008"/>
      <c r="D1539" s="956"/>
      <c r="E1539" s="950"/>
      <c r="F1539" s="374" t="s">
        <v>2757</v>
      </c>
      <c r="G1539" s="374" t="s">
        <v>2758</v>
      </c>
      <c r="H1539" s="956"/>
      <c r="I1539" s="956"/>
      <c r="J1539" s="956"/>
      <c r="K1539" s="956"/>
      <c r="L1539" s="950"/>
      <c r="M1539" s="956"/>
      <c r="N1539" s="956"/>
      <c r="O1539" s="961"/>
      <c r="P1539" s="950"/>
      <c r="Q1539" s="950"/>
      <c r="R1539" s="950"/>
    </row>
    <row r="1540" spans="1:18" ht="13.5" customHeight="1">
      <c r="A1540" s="1008"/>
      <c r="B1540" s="1008"/>
      <c r="C1540" s="1008"/>
      <c r="D1540" s="956"/>
      <c r="E1540" s="950"/>
      <c r="F1540" s="374" t="s">
        <v>2759</v>
      </c>
      <c r="G1540" s="374" t="s">
        <v>2760</v>
      </c>
      <c r="H1540" s="956"/>
      <c r="I1540" s="956"/>
      <c r="J1540" s="956"/>
      <c r="K1540" s="956"/>
      <c r="L1540" s="950"/>
      <c r="M1540" s="956"/>
      <c r="N1540" s="956"/>
      <c r="O1540" s="961"/>
      <c r="P1540" s="950"/>
      <c r="Q1540" s="950"/>
      <c r="R1540" s="950"/>
    </row>
    <row r="1541" spans="1:18" ht="20.25" customHeight="1">
      <c r="A1541" s="1009"/>
      <c r="B1541" s="1009"/>
      <c r="C1541" s="1009"/>
      <c r="D1541" s="957"/>
      <c r="E1541" s="951"/>
      <c r="F1541" s="374" t="s">
        <v>2761</v>
      </c>
      <c r="G1541" s="374" t="s">
        <v>2762</v>
      </c>
      <c r="H1541" s="957"/>
      <c r="I1541" s="957"/>
      <c r="J1541" s="957"/>
      <c r="K1541" s="957"/>
      <c r="L1541" s="951"/>
      <c r="M1541" s="957"/>
      <c r="N1541" s="957"/>
      <c r="O1541" s="961"/>
      <c r="P1541" s="951"/>
      <c r="Q1541" s="951"/>
      <c r="R1541" s="951"/>
    </row>
    <row r="1542" spans="1:18">
      <c r="A1542" s="241" t="s">
        <v>4417</v>
      </c>
      <c r="B1542" s="239"/>
      <c r="C1542" s="239"/>
      <c r="D1542" s="240"/>
      <c r="E1542" s="438"/>
      <c r="F1542" s="240"/>
      <c r="G1542" s="240"/>
      <c r="H1542" s="240"/>
      <c r="I1542" s="240"/>
      <c r="J1542" s="240"/>
      <c r="K1542" s="240"/>
      <c r="L1542" s="240"/>
      <c r="M1542" s="240"/>
      <c r="N1542" s="240"/>
      <c r="O1542" s="240"/>
      <c r="P1542" s="240"/>
      <c r="Q1542" s="240"/>
      <c r="R1542" s="341"/>
    </row>
    <row r="1543" spans="1:18" s="8" customFormat="1" ht="56.85" customHeight="1">
      <c r="A1543" s="196" t="s">
        <v>4421</v>
      </c>
      <c r="B1543" s="65" t="s">
        <v>969</v>
      </c>
      <c r="C1543" s="65" t="s">
        <v>1124</v>
      </c>
      <c r="D1543" s="9" t="s">
        <v>2325</v>
      </c>
      <c r="E1543" s="39" t="s">
        <v>146</v>
      </c>
      <c r="F1543" s="9"/>
      <c r="G1543" s="9"/>
      <c r="H1543" s="39" t="s">
        <v>2138</v>
      </c>
      <c r="I1543" s="39" t="s">
        <v>2138</v>
      </c>
      <c r="J1543" s="39" t="s">
        <v>25</v>
      </c>
      <c r="K1543" s="9" t="s">
        <v>1294</v>
      </c>
      <c r="L1543" s="39" t="s">
        <v>1148</v>
      </c>
      <c r="M1543" s="64" t="s">
        <v>6026</v>
      </c>
      <c r="N1543" s="78"/>
      <c r="O1543" s="39" t="s">
        <v>2140</v>
      </c>
      <c r="P1543" s="108" t="s">
        <v>2140</v>
      </c>
      <c r="Q1543" s="108" t="s">
        <v>2140</v>
      </c>
      <c r="R1543" s="108" t="s">
        <v>2141</v>
      </c>
    </row>
    <row r="1544" spans="1:18" s="8" customFormat="1" ht="134.1" customHeight="1">
      <c r="A1544" s="196" t="s">
        <v>4422</v>
      </c>
      <c r="B1544" s="65" t="s">
        <v>4373</v>
      </c>
      <c r="C1544" s="65" t="s">
        <v>4374</v>
      </c>
      <c r="D1544" s="9" t="s">
        <v>4375</v>
      </c>
      <c r="E1544" s="39" t="s">
        <v>2154</v>
      </c>
      <c r="F1544" s="9"/>
      <c r="G1544" s="9"/>
      <c r="H1544" s="39" t="s">
        <v>2138</v>
      </c>
      <c r="I1544" s="39" t="s">
        <v>2138</v>
      </c>
      <c r="J1544" s="39" t="s">
        <v>25</v>
      </c>
      <c r="K1544" s="9" t="s">
        <v>4423</v>
      </c>
      <c r="L1544" s="39" t="s">
        <v>1148</v>
      </c>
      <c r="M1544" s="64" t="s">
        <v>6027</v>
      </c>
      <c r="N1544" s="78"/>
      <c r="O1544" s="108" t="s">
        <v>2140</v>
      </c>
      <c r="P1544" s="108" t="s">
        <v>2140</v>
      </c>
      <c r="Q1544" s="108" t="s">
        <v>2140</v>
      </c>
      <c r="R1544" s="108" t="s">
        <v>13</v>
      </c>
    </row>
    <row r="1545" spans="1:18" s="8" customFormat="1" ht="12" customHeight="1">
      <c r="A1545" s="999" t="s">
        <v>4424</v>
      </c>
      <c r="B1545" s="1055" t="s">
        <v>4425</v>
      </c>
      <c r="C1545" s="1055" t="s">
        <v>4426</v>
      </c>
      <c r="D1545" s="1126" t="s">
        <v>4427</v>
      </c>
      <c r="E1545" s="1064" t="s">
        <v>2429</v>
      </c>
      <c r="F1545" s="46" t="s">
        <v>3337</v>
      </c>
      <c r="G1545" s="9" t="s">
        <v>4428</v>
      </c>
      <c r="H1545" s="1126" t="s">
        <v>2138</v>
      </c>
      <c r="I1545" s="1126" t="s">
        <v>2138</v>
      </c>
      <c r="J1545" s="1126" t="s">
        <v>2148</v>
      </c>
      <c r="K1545" s="1126" t="s">
        <v>1294</v>
      </c>
      <c r="L1545" s="1064" t="s">
        <v>1148</v>
      </c>
      <c r="M1545" s="1126" t="s">
        <v>6028</v>
      </c>
      <c r="N1545" s="999"/>
      <c r="O1545" s="1064" t="s">
        <v>2140</v>
      </c>
      <c r="P1545" s="1064" t="s">
        <v>2140</v>
      </c>
      <c r="Q1545" s="1064" t="s">
        <v>2140</v>
      </c>
      <c r="R1545" s="1064" t="s">
        <v>32</v>
      </c>
    </row>
    <row r="1546" spans="1:18" s="8" customFormat="1" ht="12.75" customHeight="1">
      <c r="A1546" s="1000" t="e">
        <v>#N/A</v>
      </c>
      <c r="B1546" s="1056" t="e">
        <v>#N/A</v>
      </c>
      <c r="C1546" s="1056"/>
      <c r="D1546" s="1127" t="e">
        <v>#N/A</v>
      </c>
      <c r="E1546" s="1065" t="e">
        <v>#N/A</v>
      </c>
      <c r="F1546" s="46" t="s">
        <v>3355</v>
      </c>
      <c r="G1546" s="9" t="s">
        <v>4429</v>
      </c>
      <c r="H1546" s="1127" t="e">
        <v>#N/A</v>
      </c>
      <c r="I1546" s="1127" t="e">
        <v>#N/A</v>
      </c>
      <c r="J1546" s="1127" t="e">
        <v>#N/A</v>
      </c>
      <c r="K1546" s="1127" t="e">
        <v>#N/A</v>
      </c>
      <c r="L1546" s="1065" t="e">
        <v>#N/A</v>
      </c>
      <c r="M1546" s="1127" t="e">
        <v>#N/A</v>
      </c>
      <c r="N1546" s="1000"/>
      <c r="O1546" s="1065"/>
      <c r="P1546" s="1065"/>
      <c r="Q1546" s="1065"/>
      <c r="R1546" s="1065"/>
    </row>
    <row r="1547" spans="1:18" s="8" customFormat="1" ht="12.75" customHeight="1">
      <c r="A1547" s="1000" t="e">
        <v>#N/A</v>
      </c>
      <c r="B1547" s="1056" t="e">
        <v>#N/A</v>
      </c>
      <c r="C1547" s="1056"/>
      <c r="D1547" s="1127" t="e">
        <v>#N/A</v>
      </c>
      <c r="E1547" s="1065" t="e">
        <v>#N/A</v>
      </c>
      <c r="F1547" s="46" t="s">
        <v>3375</v>
      </c>
      <c r="G1547" s="9" t="s">
        <v>4430</v>
      </c>
      <c r="H1547" s="1127" t="e">
        <v>#N/A</v>
      </c>
      <c r="I1547" s="1127" t="e">
        <v>#N/A</v>
      </c>
      <c r="J1547" s="1127" t="e">
        <v>#N/A</v>
      </c>
      <c r="K1547" s="1127" t="e">
        <v>#N/A</v>
      </c>
      <c r="L1547" s="1065" t="e">
        <v>#N/A</v>
      </c>
      <c r="M1547" s="1127" t="e">
        <v>#N/A</v>
      </c>
      <c r="N1547" s="1000"/>
      <c r="O1547" s="1065"/>
      <c r="P1547" s="1065"/>
      <c r="Q1547" s="1065"/>
      <c r="R1547" s="1065"/>
    </row>
    <row r="1548" spans="1:18" s="8" customFormat="1" ht="12.75" customHeight="1">
      <c r="A1548" s="1000" t="e">
        <v>#N/A</v>
      </c>
      <c r="B1548" s="1056" t="e">
        <v>#N/A</v>
      </c>
      <c r="C1548" s="1056"/>
      <c r="D1548" s="1127" t="e">
        <v>#N/A</v>
      </c>
      <c r="E1548" s="1065" t="e">
        <v>#N/A</v>
      </c>
      <c r="F1548" s="46" t="s">
        <v>3395</v>
      </c>
      <c r="G1548" s="9" t="s">
        <v>4431</v>
      </c>
      <c r="H1548" s="1127" t="e">
        <v>#N/A</v>
      </c>
      <c r="I1548" s="1127" t="e">
        <v>#N/A</v>
      </c>
      <c r="J1548" s="1127" t="e">
        <v>#N/A</v>
      </c>
      <c r="K1548" s="1127" t="e">
        <v>#N/A</v>
      </c>
      <c r="L1548" s="1065" t="e">
        <v>#N/A</v>
      </c>
      <c r="M1548" s="1127" t="e">
        <v>#N/A</v>
      </c>
      <c r="N1548" s="1000"/>
      <c r="O1548" s="1065"/>
      <c r="P1548" s="1065"/>
      <c r="Q1548" s="1065"/>
      <c r="R1548" s="1065"/>
    </row>
    <row r="1549" spans="1:18" s="8" customFormat="1" ht="12.75" customHeight="1">
      <c r="A1549" s="1000" t="e">
        <v>#N/A</v>
      </c>
      <c r="B1549" s="1056" t="e">
        <v>#N/A</v>
      </c>
      <c r="C1549" s="1056"/>
      <c r="D1549" s="1127" t="e">
        <v>#N/A</v>
      </c>
      <c r="E1549" s="1065" t="e">
        <v>#N/A</v>
      </c>
      <c r="F1549" s="46" t="s">
        <v>3415</v>
      </c>
      <c r="G1549" s="9" t="s">
        <v>4432</v>
      </c>
      <c r="H1549" s="1127" t="e">
        <v>#N/A</v>
      </c>
      <c r="I1549" s="1127" t="e">
        <v>#N/A</v>
      </c>
      <c r="J1549" s="1127" t="e">
        <v>#N/A</v>
      </c>
      <c r="K1549" s="1127" t="e">
        <v>#N/A</v>
      </c>
      <c r="L1549" s="1065" t="e">
        <v>#N/A</v>
      </c>
      <c r="M1549" s="1127" t="e">
        <v>#N/A</v>
      </c>
      <c r="N1549" s="1000"/>
      <c r="O1549" s="1065"/>
      <c r="P1549" s="1065"/>
      <c r="Q1549" s="1065"/>
      <c r="R1549" s="1065"/>
    </row>
    <row r="1550" spans="1:18" s="8" customFormat="1" ht="12.75" customHeight="1">
      <c r="A1550" s="1000" t="e">
        <v>#N/A</v>
      </c>
      <c r="B1550" s="1056" t="e">
        <v>#N/A</v>
      </c>
      <c r="C1550" s="1056"/>
      <c r="D1550" s="1127" t="e">
        <v>#N/A</v>
      </c>
      <c r="E1550" s="1065" t="e">
        <v>#N/A</v>
      </c>
      <c r="F1550" s="46" t="s">
        <v>3435</v>
      </c>
      <c r="G1550" s="9" t="s">
        <v>4433</v>
      </c>
      <c r="H1550" s="1127" t="e">
        <v>#N/A</v>
      </c>
      <c r="I1550" s="1127" t="e">
        <v>#N/A</v>
      </c>
      <c r="J1550" s="1127" t="e">
        <v>#N/A</v>
      </c>
      <c r="K1550" s="1127" t="e">
        <v>#N/A</v>
      </c>
      <c r="L1550" s="1065" t="e">
        <v>#N/A</v>
      </c>
      <c r="M1550" s="1127" t="e">
        <v>#N/A</v>
      </c>
      <c r="N1550" s="1000"/>
      <c r="O1550" s="1065"/>
      <c r="P1550" s="1065"/>
      <c r="Q1550" s="1065"/>
      <c r="R1550" s="1065"/>
    </row>
    <row r="1551" spans="1:18" s="8" customFormat="1" ht="12.75" customHeight="1">
      <c r="A1551" s="1000" t="e">
        <v>#N/A</v>
      </c>
      <c r="B1551" s="1056" t="e">
        <v>#N/A</v>
      </c>
      <c r="C1551" s="1056"/>
      <c r="D1551" s="1127" t="e">
        <v>#N/A</v>
      </c>
      <c r="E1551" s="1065" t="e">
        <v>#N/A</v>
      </c>
      <c r="F1551" s="46" t="s">
        <v>3455</v>
      </c>
      <c r="G1551" s="9" t="s">
        <v>4434</v>
      </c>
      <c r="H1551" s="1127" t="e">
        <v>#N/A</v>
      </c>
      <c r="I1551" s="1127" t="e">
        <v>#N/A</v>
      </c>
      <c r="J1551" s="1127" t="e">
        <v>#N/A</v>
      </c>
      <c r="K1551" s="1127" t="e">
        <v>#N/A</v>
      </c>
      <c r="L1551" s="1065" t="e">
        <v>#N/A</v>
      </c>
      <c r="M1551" s="1127" t="e">
        <v>#N/A</v>
      </c>
      <c r="N1551" s="1000"/>
      <c r="O1551" s="1065"/>
      <c r="P1551" s="1065"/>
      <c r="Q1551" s="1065"/>
      <c r="R1551" s="1065"/>
    </row>
    <row r="1552" spans="1:18" s="8" customFormat="1" ht="12.75" customHeight="1">
      <c r="A1552" s="1000" t="e">
        <v>#N/A</v>
      </c>
      <c r="B1552" s="1056" t="e">
        <v>#N/A</v>
      </c>
      <c r="C1552" s="1056"/>
      <c r="D1552" s="1127" t="e">
        <v>#N/A</v>
      </c>
      <c r="E1552" s="1065" t="e">
        <v>#N/A</v>
      </c>
      <c r="F1552" s="46" t="s">
        <v>4435</v>
      </c>
      <c r="G1552" s="9" t="s">
        <v>4436</v>
      </c>
      <c r="H1552" s="1127" t="e">
        <v>#N/A</v>
      </c>
      <c r="I1552" s="1127" t="e">
        <v>#N/A</v>
      </c>
      <c r="J1552" s="1127" t="e">
        <v>#N/A</v>
      </c>
      <c r="K1552" s="1127" t="e">
        <v>#N/A</v>
      </c>
      <c r="L1552" s="1065" t="e">
        <v>#N/A</v>
      </c>
      <c r="M1552" s="1127" t="e">
        <v>#N/A</v>
      </c>
      <c r="N1552" s="1000"/>
      <c r="O1552" s="1065"/>
      <c r="P1552" s="1065"/>
      <c r="Q1552" s="1065"/>
      <c r="R1552" s="1065"/>
    </row>
    <row r="1553" spans="1:18" s="8" customFormat="1" ht="12.75" customHeight="1">
      <c r="A1553" s="1000" t="e">
        <v>#N/A</v>
      </c>
      <c r="B1553" s="1056" t="e">
        <v>#N/A</v>
      </c>
      <c r="C1553" s="1056"/>
      <c r="D1553" s="1127" t="e">
        <v>#N/A</v>
      </c>
      <c r="E1553" s="1065" t="e">
        <v>#N/A</v>
      </c>
      <c r="F1553" s="39">
        <v>100</v>
      </c>
      <c r="G1553" s="9" t="s">
        <v>4437</v>
      </c>
      <c r="H1553" s="1127" t="e">
        <v>#N/A</v>
      </c>
      <c r="I1553" s="1127" t="e">
        <v>#N/A</v>
      </c>
      <c r="J1553" s="1127" t="e">
        <v>#N/A</v>
      </c>
      <c r="K1553" s="1127" t="e">
        <v>#N/A</v>
      </c>
      <c r="L1553" s="1065" t="e">
        <v>#N/A</v>
      </c>
      <c r="M1553" s="1127" t="e">
        <v>#N/A</v>
      </c>
      <c r="N1553" s="1000"/>
      <c r="O1553" s="1065"/>
      <c r="P1553" s="1065"/>
      <c r="Q1553" s="1065"/>
      <c r="R1553" s="1065"/>
    </row>
    <row r="1554" spans="1:18" s="8" customFormat="1" ht="12.75" customHeight="1">
      <c r="A1554" s="1000" t="e">
        <v>#N/A</v>
      </c>
      <c r="B1554" s="1056" t="e">
        <v>#N/A</v>
      </c>
      <c r="C1554" s="1056"/>
      <c r="D1554" s="1127" t="e">
        <v>#N/A</v>
      </c>
      <c r="E1554" s="1065" t="e">
        <v>#N/A</v>
      </c>
      <c r="F1554" s="39">
        <v>110</v>
      </c>
      <c r="G1554" s="9" t="s">
        <v>4438</v>
      </c>
      <c r="H1554" s="1127" t="e">
        <v>#N/A</v>
      </c>
      <c r="I1554" s="1127" t="e">
        <v>#N/A</v>
      </c>
      <c r="J1554" s="1127" t="e">
        <v>#N/A</v>
      </c>
      <c r="K1554" s="1127" t="e">
        <v>#N/A</v>
      </c>
      <c r="L1554" s="1065" t="e">
        <v>#N/A</v>
      </c>
      <c r="M1554" s="1127" t="e">
        <v>#N/A</v>
      </c>
      <c r="N1554" s="1000"/>
      <c r="O1554" s="1065"/>
      <c r="P1554" s="1065"/>
      <c r="Q1554" s="1065"/>
      <c r="R1554" s="1065"/>
    </row>
    <row r="1555" spans="1:18" s="8" customFormat="1" ht="12.75" customHeight="1">
      <c r="A1555" s="1000" t="e">
        <v>#N/A</v>
      </c>
      <c r="B1555" s="1056" t="e">
        <v>#N/A</v>
      </c>
      <c r="C1555" s="1056"/>
      <c r="D1555" s="1127" t="e">
        <v>#N/A</v>
      </c>
      <c r="E1555" s="1065" t="e">
        <v>#N/A</v>
      </c>
      <c r="F1555" s="39">
        <v>120</v>
      </c>
      <c r="G1555" s="9" t="s">
        <v>4439</v>
      </c>
      <c r="H1555" s="1127" t="e">
        <v>#N/A</v>
      </c>
      <c r="I1555" s="1127" t="e">
        <v>#N/A</v>
      </c>
      <c r="J1555" s="1127" t="e">
        <v>#N/A</v>
      </c>
      <c r="K1555" s="1127" t="e">
        <v>#N/A</v>
      </c>
      <c r="L1555" s="1065" t="e">
        <v>#N/A</v>
      </c>
      <c r="M1555" s="1127" t="e">
        <v>#N/A</v>
      </c>
      <c r="N1555" s="1000"/>
      <c r="O1555" s="1065"/>
      <c r="P1555" s="1065"/>
      <c r="Q1555" s="1065"/>
      <c r="R1555" s="1065"/>
    </row>
    <row r="1556" spans="1:18" s="8" customFormat="1" ht="12.75" customHeight="1">
      <c r="A1556" s="1000" t="e">
        <v>#N/A</v>
      </c>
      <c r="B1556" s="1056" t="e">
        <v>#N/A</v>
      </c>
      <c r="C1556" s="1056"/>
      <c r="D1556" s="1127" t="e">
        <v>#N/A</v>
      </c>
      <c r="E1556" s="1065" t="e">
        <v>#N/A</v>
      </c>
      <c r="F1556" s="39">
        <v>130</v>
      </c>
      <c r="G1556" s="9" t="s">
        <v>4440</v>
      </c>
      <c r="H1556" s="1127" t="e">
        <v>#N/A</v>
      </c>
      <c r="I1556" s="1127" t="e">
        <v>#N/A</v>
      </c>
      <c r="J1556" s="1127" t="e">
        <v>#N/A</v>
      </c>
      <c r="K1556" s="1127" t="e">
        <v>#N/A</v>
      </c>
      <c r="L1556" s="1065" t="e">
        <v>#N/A</v>
      </c>
      <c r="M1556" s="1127" t="e">
        <v>#N/A</v>
      </c>
      <c r="N1556" s="1000"/>
      <c r="O1556" s="1065"/>
      <c r="P1556" s="1065"/>
      <c r="Q1556" s="1065"/>
      <c r="R1556" s="1065"/>
    </row>
    <row r="1557" spans="1:18" s="8" customFormat="1" ht="12.75" customHeight="1">
      <c r="A1557" s="1000" t="e">
        <v>#N/A</v>
      </c>
      <c r="B1557" s="1056" t="e">
        <v>#N/A</v>
      </c>
      <c r="C1557" s="1056"/>
      <c r="D1557" s="1127" t="e">
        <v>#N/A</v>
      </c>
      <c r="E1557" s="1065" t="e">
        <v>#N/A</v>
      </c>
      <c r="F1557" s="39">
        <v>140</v>
      </c>
      <c r="G1557" s="9" t="s">
        <v>4441</v>
      </c>
      <c r="H1557" s="1127" t="e">
        <v>#N/A</v>
      </c>
      <c r="I1557" s="1127" t="e">
        <v>#N/A</v>
      </c>
      <c r="J1557" s="1127" t="e">
        <v>#N/A</v>
      </c>
      <c r="K1557" s="1127" t="e">
        <v>#N/A</v>
      </c>
      <c r="L1557" s="1065" t="e">
        <v>#N/A</v>
      </c>
      <c r="M1557" s="1127" t="e">
        <v>#N/A</v>
      </c>
      <c r="N1557" s="1000"/>
      <c r="O1557" s="1065"/>
      <c r="P1557" s="1065"/>
      <c r="Q1557" s="1065"/>
      <c r="R1557" s="1065"/>
    </row>
    <row r="1558" spans="1:18" s="8" customFormat="1" ht="12.75" customHeight="1">
      <c r="A1558" s="1000"/>
      <c r="B1558" s="1056" t="e">
        <v>#N/A</v>
      </c>
      <c r="C1558" s="1056"/>
      <c r="D1558" s="1127" t="e">
        <v>#N/A</v>
      </c>
      <c r="E1558" s="1065" t="e">
        <v>#N/A</v>
      </c>
      <c r="F1558" s="39">
        <v>150</v>
      </c>
      <c r="G1558" s="9" t="s">
        <v>4442</v>
      </c>
      <c r="H1558" s="1127" t="e">
        <v>#N/A</v>
      </c>
      <c r="I1558" s="1127" t="e">
        <v>#N/A</v>
      </c>
      <c r="J1558" s="1127" t="e">
        <v>#N/A</v>
      </c>
      <c r="K1558" s="1127" t="e">
        <v>#N/A</v>
      </c>
      <c r="L1558" s="1065" t="e">
        <v>#N/A</v>
      </c>
      <c r="M1558" s="1127" t="e">
        <v>#N/A</v>
      </c>
      <c r="N1558" s="1000"/>
      <c r="O1558" s="1065"/>
      <c r="P1558" s="1065"/>
      <c r="Q1558" s="1065"/>
      <c r="R1558" s="1065"/>
    </row>
    <row r="1559" spans="1:18" s="8" customFormat="1" ht="12.75" customHeight="1">
      <c r="A1559" s="1000"/>
      <c r="B1559" s="1056" t="e">
        <v>#N/A</v>
      </c>
      <c r="C1559" s="1056"/>
      <c r="D1559" s="1127" t="e">
        <v>#N/A</v>
      </c>
      <c r="E1559" s="1065" t="e">
        <v>#N/A</v>
      </c>
      <c r="F1559" s="47">
        <v>160</v>
      </c>
      <c r="G1559" s="286" t="s">
        <v>4443</v>
      </c>
      <c r="H1559" s="1127" t="e">
        <v>#N/A</v>
      </c>
      <c r="I1559" s="1127" t="e">
        <v>#N/A</v>
      </c>
      <c r="J1559" s="1127" t="e">
        <v>#N/A</v>
      </c>
      <c r="K1559" s="1127" t="e">
        <v>#N/A</v>
      </c>
      <c r="L1559" s="1065" t="e">
        <v>#N/A</v>
      </c>
      <c r="M1559" s="1127" t="e">
        <v>#N/A</v>
      </c>
      <c r="N1559" s="1000"/>
      <c r="O1559" s="1065"/>
      <c r="P1559" s="1065"/>
      <c r="Q1559" s="1065"/>
      <c r="R1559" s="1065"/>
    </row>
    <row r="1560" spans="1:18" s="8" customFormat="1" ht="12.75" customHeight="1">
      <c r="A1560" s="1001"/>
      <c r="B1560" s="1084" t="e">
        <v>#N/A</v>
      </c>
      <c r="C1560" s="1084"/>
      <c r="D1560" s="1128" t="e">
        <v>#N/A</v>
      </c>
      <c r="E1560" s="1125" t="e">
        <v>#N/A</v>
      </c>
      <c r="F1560" s="47">
        <v>170</v>
      </c>
      <c r="G1560" s="286" t="s">
        <v>4444</v>
      </c>
      <c r="H1560" s="1128" t="e">
        <v>#N/A</v>
      </c>
      <c r="I1560" s="1128" t="e">
        <v>#N/A</v>
      </c>
      <c r="J1560" s="1128" t="e">
        <v>#N/A</v>
      </c>
      <c r="K1560" s="1128" t="e">
        <v>#N/A</v>
      </c>
      <c r="L1560" s="1125" t="e">
        <v>#N/A</v>
      </c>
      <c r="M1560" s="1128" t="e">
        <v>#N/A</v>
      </c>
      <c r="N1560" s="1001"/>
      <c r="O1560" s="1125"/>
      <c r="P1560" s="1125"/>
      <c r="Q1560" s="1125"/>
      <c r="R1560" s="1125"/>
    </row>
    <row r="1561" spans="1:18" s="8" customFormat="1" ht="69" customHeight="1">
      <c r="A1561" s="196" t="s">
        <v>4445</v>
      </c>
      <c r="B1561" s="187" t="s">
        <v>4381</v>
      </c>
      <c r="C1561" s="187" t="s">
        <v>4382</v>
      </c>
      <c r="D1561" s="9" t="s">
        <v>4383</v>
      </c>
      <c r="E1561" s="19" t="s">
        <v>137</v>
      </c>
      <c r="F1561" s="9"/>
      <c r="G1561" s="9"/>
      <c r="H1561" s="39" t="s">
        <v>25</v>
      </c>
      <c r="I1561" s="39" t="s">
        <v>2138</v>
      </c>
      <c r="J1561" s="39" t="s">
        <v>2148</v>
      </c>
      <c r="K1561" s="9" t="s">
        <v>4384</v>
      </c>
      <c r="L1561" s="39" t="s">
        <v>195</v>
      </c>
      <c r="M1561" s="64" t="s">
        <v>6029</v>
      </c>
      <c r="N1561" s="64"/>
      <c r="O1561" s="108" t="s">
        <v>2140</v>
      </c>
      <c r="P1561" s="108" t="s">
        <v>2140</v>
      </c>
      <c r="Q1561" s="108" t="s">
        <v>2140</v>
      </c>
      <c r="R1561" s="108" t="s">
        <v>2210</v>
      </c>
    </row>
    <row r="1562" spans="1:18" s="8" customFormat="1" ht="20.399999999999999">
      <c r="A1562" s="191" t="s">
        <v>4446</v>
      </c>
      <c r="B1562" s="191" t="s">
        <v>2174</v>
      </c>
      <c r="C1562" s="318" t="s">
        <v>2175</v>
      </c>
      <c r="D1562" s="124" t="s">
        <v>2176</v>
      </c>
      <c r="E1562" s="125" t="s">
        <v>2177</v>
      </c>
      <c r="F1562" s="33"/>
      <c r="G1562" s="34"/>
      <c r="H1562" s="34"/>
      <c r="I1562" s="34"/>
      <c r="J1562" s="34"/>
      <c r="K1562" s="34"/>
      <c r="L1562" s="130" t="s">
        <v>1027</v>
      </c>
      <c r="M1562" s="135"/>
      <c r="N1562" s="124" t="s">
        <v>2178</v>
      </c>
      <c r="O1562" s="126" t="s">
        <v>2179</v>
      </c>
      <c r="P1562" s="126" t="s">
        <v>2179</v>
      </c>
      <c r="Q1562" s="126" t="s">
        <v>2140</v>
      </c>
      <c r="R1562" s="123" t="s">
        <v>2180</v>
      </c>
    </row>
    <row r="1563" spans="1:18" s="8" customFormat="1" ht="65.25" customHeight="1">
      <c r="A1563" s="192" t="s">
        <v>908</v>
      </c>
      <c r="B1563" s="194" t="s">
        <v>822</v>
      </c>
      <c r="C1563" s="194" t="s">
        <v>2580</v>
      </c>
      <c r="D1563" s="174" t="s">
        <v>2581</v>
      </c>
      <c r="E1563" s="252" t="s">
        <v>824</v>
      </c>
      <c r="F1563" s="33"/>
      <c r="G1563" s="34"/>
      <c r="H1563" s="34"/>
      <c r="I1563" s="34"/>
      <c r="J1563" s="34"/>
      <c r="K1563" s="34"/>
      <c r="L1563" s="32" t="s">
        <v>1027</v>
      </c>
      <c r="M1563" s="34"/>
      <c r="N1563" s="174" t="s">
        <v>2582</v>
      </c>
      <c r="O1563" s="136" t="s">
        <v>2179</v>
      </c>
      <c r="P1563" s="136" t="s">
        <v>2140</v>
      </c>
      <c r="Q1563" s="137" t="s">
        <v>2140</v>
      </c>
      <c r="R1563" s="252" t="s">
        <v>42</v>
      </c>
    </row>
    <row r="1564" spans="1:18" s="8" customFormat="1" ht="48" customHeight="1">
      <c r="A1564" s="192" t="s">
        <v>909</v>
      </c>
      <c r="B1564" s="194" t="s">
        <v>910</v>
      </c>
      <c r="C1564" s="194" t="s">
        <v>4447</v>
      </c>
      <c r="D1564" s="124" t="s">
        <v>2183</v>
      </c>
      <c r="E1564" s="125" t="s">
        <v>829</v>
      </c>
      <c r="F1564" s="33"/>
      <c r="G1564" s="34"/>
      <c r="H1564" s="34"/>
      <c r="I1564" s="34"/>
      <c r="J1564" s="34"/>
      <c r="K1564" s="34"/>
      <c r="L1564" s="130" t="s">
        <v>1027</v>
      </c>
      <c r="M1564" s="135"/>
      <c r="N1564" s="124" t="s">
        <v>2184</v>
      </c>
      <c r="O1564" s="126" t="s">
        <v>2179</v>
      </c>
      <c r="P1564" s="126" t="s">
        <v>2140</v>
      </c>
      <c r="Q1564" s="126" t="s">
        <v>2140</v>
      </c>
      <c r="R1564" s="252" t="s">
        <v>42</v>
      </c>
    </row>
    <row r="1565" spans="1:18" s="8" customFormat="1" ht="45" customHeight="1">
      <c r="A1565" s="192" t="s">
        <v>4448</v>
      </c>
      <c r="B1565" s="194" t="s">
        <v>2143</v>
      </c>
      <c r="C1565" s="194" t="s">
        <v>2144</v>
      </c>
      <c r="D1565" s="128" t="s">
        <v>2585</v>
      </c>
      <c r="E1565" s="32" t="s">
        <v>2586</v>
      </c>
      <c r="F1565" s="131"/>
      <c r="G1565" s="34"/>
      <c r="H1565" s="34"/>
      <c r="I1565" s="34"/>
      <c r="J1565" s="34"/>
      <c r="K1565" s="34"/>
      <c r="L1565" s="32" t="s">
        <v>1027</v>
      </c>
      <c r="M1565" s="34"/>
      <c r="N1565" s="128" t="s">
        <v>2587</v>
      </c>
      <c r="O1565" s="136" t="s">
        <v>2179</v>
      </c>
      <c r="P1565" s="136" t="s">
        <v>2140</v>
      </c>
      <c r="Q1565" s="136" t="s">
        <v>2140</v>
      </c>
      <c r="R1565" s="123" t="s">
        <v>2192</v>
      </c>
    </row>
    <row r="1566" spans="1:18" s="8" customFormat="1" ht="45" customHeight="1">
      <c r="A1566" s="192" t="s">
        <v>4449</v>
      </c>
      <c r="B1566" s="194" t="s">
        <v>2589</v>
      </c>
      <c r="C1566" s="194" t="s">
        <v>2590</v>
      </c>
      <c r="D1566" s="128" t="s">
        <v>2591</v>
      </c>
      <c r="E1566" s="32" t="s">
        <v>2592</v>
      </c>
      <c r="F1566" s="33"/>
      <c r="G1566" s="34"/>
      <c r="H1566" s="34"/>
      <c r="I1566" s="34"/>
      <c r="J1566" s="34"/>
      <c r="K1566" s="34"/>
      <c r="L1566" s="32" t="s">
        <v>1027</v>
      </c>
      <c r="M1566" s="32"/>
      <c r="N1566" s="128" t="s">
        <v>2593</v>
      </c>
      <c r="O1566" s="136" t="s">
        <v>2179</v>
      </c>
      <c r="P1566" s="136" t="s">
        <v>2179</v>
      </c>
      <c r="Q1566" s="136" t="s">
        <v>2140</v>
      </c>
      <c r="R1566" s="136" t="s">
        <v>2180</v>
      </c>
    </row>
    <row r="1567" spans="1:18" s="8" customFormat="1" ht="52.35" customHeight="1">
      <c r="A1567" s="192" t="s">
        <v>906</v>
      </c>
      <c r="B1567" s="194" t="s">
        <v>816</v>
      </c>
      <c r="C1567" s="194" t="s">
        <v>2185</v>
      </c>
      <c r="D1567" s="128" t="s">
        <v>2186</v>
      </c>
      <c r="E1567" s="32" t="s">
        <v>818</v>
      </c>
      <c r="F1567" s="33"/>
      <c r="G1567" s="34"/>
      <c r="H1567" s="34"/>
      <c r="I1567" s="34"/>
      <c r="J1567" s="34"/>
      <c r="K1567" s="34"/>
      <c r="L1567" s="32" t="s">
        <v>1027</v>
      </c>
      <c r="M1567" s="34"/>
      <c r="N1567" s="128" t="s">
        <v>2187</v>
      </c>
      <c r="O1567" s="136" t="s">
        <v>2179</v>
      </c>
      <c r="P1567" s="136" t="s">
        <v>2140</v>
      </c>
      <c r="Q1567" s="137" t="s">
        <v>2140</v>
      </c>
      <c r="R1567" s="123" t="s">
        <v>42</v>
      </c>
    </row>
    <row r="1568" spans="1:18" s="8" customFormat="1" ht="97.5" customHeight="1">
      <c r="A1568" s="194" t="s">
        <v>4450</v>
      </c>
      <c r="B1568" s="194" t="s">
        <v>4391</v>
      </c>
      <c r="C1568" s="194" t="s">
        <v>4392</v>
      </c>
      <c r="D1568" s="128" t="s">
        <v>4393</v>
      </c>
      <c r="E1568" s="32" t="s">
        <v>2649</v>
      </c>
      <c r="F1568" s="33"/>
      <c r="G1568" s="34"/>
      <c r="H1568" s="34"/>
      <c r="I1568" s="34"/>
      <c r="J1568" s="34"/>
      <c r="K1568" s="34"/>
      <c r="L1568" s="32" t="s">
        <v>1027</v>
      </c>
      <c r="M1568" s="32"/>
      <c r="N1568" s="128" t="s">
        <v>4451</v>
      </c>
      <c r="O1568" s="32" t="s">
        <v>2179</v>
      </c>
      <c r="P1568" s="136" t="s">
        <v>2140</v>
      </c>
      <c r="Q1568" s="136" t="s">
        <v>2179</v>
      </c>
      <c r="R1568" s="123" t="s">
        <v>2612</v>
      </c>
    </row>
    <row r="1569" spans="1:18" s="8" customFormat="1" ht="195" customHeight="1">
      <c r="A1569" s="194" t="s">
        <v>4452</v>
      </c>
      <c r="B1569" s="194" t="s">
        <v>4396</v>
      </c>
      <c r="C1569" s="194" t="s">
        <v>4397</v>
      </c>
      <c r="D1569" s="128" t="s">
        <v>4453</v>
      </c>
      <c r="E1569" s="32" t="s">
        <v>2410</v>
      </c>
      <c r="F1569" s="33"/>
      <c r="G1569" s="34"/>
      <c r="H1569" s="34"/>
      <c r="I1569" s="34"/>
      <c r="J1569" s="34"/>
      <c r="K1569" s="34"/>
      <c r="L1569" s="32" t="s">
        <v>1027</v>
      </c>
      <c r="M1569" s="32"/>
      <c r="N1569" s="128" t="s">
        <v>4454</v>
      </c>
      <c r="O1569" s="32" t="s">
        <v>2179</v>
      </c>
      <c r="P1569" s="136" t="s">
        <v>2140</v>
      </c>
      <c r="Q1569" s="136" t="s">
        <v>2140</v>
      </c>
      <c r="R1569" s="123" t="s">
        <v>2180</v>
      </c>
    </row>
    <row r="1570" spans="1:18" ht="102.6" customHeight="1">
      <c r="A1570" s="192" t="s">
        <v>4455</v>
      </c>
      <c r="B1570" s="192" t="s">
        <v>4391</v>
      </c>
      <c r="C1570" s="192" t="s">
        <v>4401</v>
      </c>
      <c r="D1570" s="128" t="s">
        <v>4402</v>
      </c>
      <c r="E1570" s="32" t="s">
        <v>1644</v>
      </c>
      <c r="F1570" s="316"/>
      <c r="G1570" s="316"/>
      <c r="H1570" s="316"/>
      <c r="I1570" s="316"/>
      <c r="J1570" s="316"/>
      <c r="K1570" s="316"/>
      <c r="L1570" s="308" t="s">
        <v>1027</v>
      </c>
      <c r="M1570" s="316"/>
      <c r="N1570" s="128" t="s">
        <v>4456</v>
      </c>
      <c r="O1570" s="32" t="s">
        <v>2179</v>
      </c>
      <c r="P1570" s="32" t="s">
        <v>2140</v>
      </c>
      <c r="Q1570" s="32" t="s">
        <v>2140</v>
      </c>
      <c r="R1570" s="123" t="s">
        <v>2612</v>
      </c>
    </row>
    <row r="1571" spans="1:18" ht="20.399999999999999">
      <c r="A1571" s="192" t="s">
        <v>4457</v>
      </c>
      <c r="B1571" s="192" t="s">
        <v>1013</v>
      </c>
      <c r="C1571" s="192" t="s">
        <v>2678</v>
      </c>
      <c r="D1571" s="128" t="s">
        <v>2679</v>
      </c>
      <c r="E1571" s="32" t="s">
        <v>2154</v>
      </c>
      <c r="F1571" s="310"/>
      <c r="G1571" s="310"/>
      <c r="H1571" s="310"/>
      <c r="I1571" s="310"/>
      <c r="J1571" s="310"/>
      <c r="K1571" s="310"/>
      <c r="L1571" s="713" t="s">
        <v>1027</v>
      </c>
      <c r="M1571" s="310"/>
      <c r="N1571" s="128" t="s">
        <v>2680</v>
      </c>
      <c r="O1571" s="32" t="s">
        <v>2179</v>
      </c>
      <c r="P1571" s="32" t="s">
        <v>2179</v>
      </c>
      <c r="Q1571" s="314" t="s">
        <v>2179</v>
      </c>
      <c r="R1571" s="136" t="s">
        <v>2180</v>
      </c>
    </row>
    <row r="1572" spans="1:18" ht="164.85" customHeight="1">
      <c r="A1572" s="315" t="s">
        <v>4458</v>
      </c>
      <c r="B1572" s="192" t="s">
        <v>1017</v>
      </c>
      <c r="C1572" s="192" t="s">
        <v>2682</v>
      </c>
      <c r="D1572" s="128" t="s">
        <v>4459</v>
      </c>
      <c r="E1572" s="32" t="s">
        <v>2154</v>
      </c>
      <c r="F1572" s="310"/>
      <c r="G1572" s="310"/>
      <c r="H1572" s="310"/>
      <c r="I1572" s="310"/>
      <c r="J1572" s="310"/>
      <c r="K1572" s="310"/>
      <c r="L1572" s="713" t="s">
        <v>1027</v>
      </c>
      <c r="M1572" s="310"/>
      <c r="N1572" s="128" t="s">
        <v>4460</v>
      </c>
      <c r="O1572" s="32" t="s">
        <v>2179</v>
      </c>
      <c r="P1572" s="32" t="s">
        <v>2179</v>
      </c>
      <c r="Q1572" s="32" t="s">
        <v>2179</v>
      </c>
      <c r="R1572" s="136" t="s">
        <v>2180</v>
      </c>
    </row>
    <row r="1573" spans="1:18" s="8" customFormat="1" ht="40.799999999999997">
      <c r="A1573" s="192" t="s">
        <v>4461</v>
      </c>
      <c r="B1573" s="312" t="s">
        <v>804</v>
      </c>
      <c r="C1573" s="317" t="s">
        <v>2201</v>
      </c>
      <c r="D1573" s="305" t="s">
        <v>2202</v>
      </c>
      <c r="E1573" s="304" t="s">
        <v>806</v>
      </c>
      <c r="F1573" s="304"/>
      <c r="G1573" s="304"/>
      <c r="H1573" s="304"/>
      <c r="I1573" s="304"/>
      <c r="J1573" s="304"/>
      <c r="K1573" s="304"/>
      <c r="L1573" s="304" t="s">
        <v>1027</v>
      </c>
      <c r="M1573" s="304"/>
      <c r="N1573" s="128" t="s">
        <v>4252</v>
      </c>
      <c r="O1573" s="136" t="s">
        <v>2179</v>
      </c>
      <c r="P1573" s="136" t="s">
        <v>2179</v>
      </c>
      <c r="Q1573" s="136" t="s">
        <v>2140</v>
      </c>
      <c r="R1573" s="123" t="s">
        <v>2141</v>
      </c>
    </row>
    <row r="1574" spans="1:18" ht="12.75" customHeight="1">
      <c r="A1574" s="964" t="s">
        <v>4462</v>
      </c>
      <c r="B1574" s="964" t="s">
        <v>4414</v>
      </c>
      <c r="C1574" s="964" t="s">
        <v>4415</v>
      </c>
      <c r="D1574" s="1102" t="s">
        <v>2709</v>
      </c>
      <c r="E1574" s="961" t="s">
        <v>2690</v>
      </c>
      <c r="F1574" s="307" t="s">
        <v>2710</v>
      </c>
      <c r="G1574" s="307" t="s">
        <v>2711</v>
      </c>
      <c r="H1574" s="1018"/>
      <c r="I1574" s="1018"/>
      <c r="J1574" s="1018"/>
      <c r="K1574" s="1018"/>
      <c r="L1574" s="1103" t="s">
        <v>1027</v>
      </c>
      <c r="M1574" s="1129"/>
      <c r="N1574" s="1102" t="s">
        <v>4463</v>
      </c>
      <c r="O1574" s="1103" t="s">
        <v>2179</v>
      </c>
      <c r="P1574" s="1103" t="s">
        <v>2140</v>
      </c>
      <c r="Q1574" s="1103" t="s">
        <v>2140</v>
      </c>
      <c r="R1574" s="1103" t="s">
        <v>2180</v>
      </c>
    </row>
    <row r="1575" spans="1:18" ht="12.75" customHeight="1">
      <c r="A1575" s="964"/>
      <c r="B1575" s="964"/>
      <c r="C1575" s="964"/>
      <c r="D1575" s="1102"/>
      <c r="E1575" s="961"/>
      <c r="F1575" s="307" t="s">
        <v>2713</v>
      </c>
      <c r="G1575" s="307" t="s">
        <v>2714</v>
      </c>
      <c r="H1575" s="1018"/>
      <c r="I1575" s="1018"/>
      <c r="J1575" s="1018"/>
      <c r="K1575" s="1018"/>
      <c r="L1575" s="1103"/>
      <c r="M1575" s="1130"/>
      <c r="N1575" s="1102"/>
      <c r="O1575" s="1103"/>
      <c r="P1575" s="1103"/>
      <c r="Q1575" s="1103"/>
      <c r="R1575" s="1103"/>
    </row>
    <row r="1576" spans="1:18" ht="23.25" customHeight="1">
      <c r="A1576" s="964"/>
      <c r="B1576" s="964"/>
      <c r="C1576" s="964"/>
      <c r="D1576" s="1102"/>
      <c r="E1576" s="961"/>
      <c r="F1576" s="307" t="s">
        <v>2715</v>
      </c>
      <c r="G1576" s="307" t="s">
        <v>2716</v>
      </c>
      <c r="H1576" s="1018"/>
      <c r="I1576" s="1018"/>
      <c r="J1576" s="1018"/>
      <c r="K1576" s="1018"/>
      <c r="L1576" s="1103"/>
      <c r="M1576" s="1130"/>
      <c r="N1576" s="1102"/>
      <c r="O1576" s="1103"/>
      <c r="P1576" s="1103"/>
      <c r="Q1576" s="1103"/>
      <c r="R1576" s="1103"/>
    </row>
    <row r="1577" spans="1:18" ht="32.25" customHeight="1">
      <c r="A1577" s="964"/>
      <c r="B1577" s="964"/>
      <c r="C1577" s="964"/>
      <c r="D1577" s="1102"/>
      <c r="E1577" s="961"/>
      <c r="F1577" s="307" t="s">
        <v>2717</v>
      </c>
      <c r="G1577" s="307" t="s">
        <v>2718</v>
      </c>
      <c r="H1577" s="1018"/>
      <c r="I1577" s="1018"/>
      <c r="J1577" s="1018"/>
      <c r="K1577" s="1018"/>
      <c r="L1577" s="1103"/>
      <c r="M1577" s="1130"/>
      <c r="N1577" s="1102"/>
      <c r="O1577" s="1103"/>
      <c r="P1577" s="1103"/>
      <c r="Q1577" s="1103"/>
      <c r="R1577" s="1103"/>
    </row>
    <row r="1578" spans="1:18">
      <c r="A1578" s="236" t="s">
        <v>4464</v>
      </c>
      <c r="B1578" s="230"/>
      <c r="C1578" s="230"/>
      <c r="D1578" s="227"/>
      <c r="E1578" s="434"/>
      <c r="F1578" s="227"/>
      <c r="G1578" s="227"/>
      <c r="H1578" s="227"/>
      <c r="I1578" s="227"/>
      <c r="J1578" s="227"/>
      <c r="K1578" s="227"/>
      <c r="L1578" s="227"/>
      <c r="M1578" s="227"/>
      <c r="N1578" s="227"/>
      <c r="O1578" s="227"/>
      <c r="P1578" s="227"/>
      <c r="Q1578" s="227"/>
      <c r="R1578" s="229"/>
    </row>
    <row r="1579" spans="1:18" s="8" customFormat="1" ht="63" customHeight="1">
      <c r="A1579" s="65" t="s">
        <v>4468</v>
      </c>
      <c r="B1579" s="65" t="s">
        <v>969</v>
      </c>
      <c r="C1579" s="65" t="s">
        <v>1124</v>
      </c>
      <c r="D1579" s="9" t="s">
        <v>2325</v>
      </c>
      <c r="E1579" s="39" t="s">
        <v>146</v>
      </c>
      <c r="F1579" s="9"/>
      <c r="G1579" s="9"/>
      <c r="H1579" s="39" t="s">
        <v>2138</v>
      </c>
      <c r="I1579" s="39" t="s">
        <v>2138</v>
      </c>
      <c r="J1579" s="39" t="s">
        <v>25</v>
      </c>
      <c r="K1579" s="9" t="s">
        <v>1294</v>
      </c>
      <c r="L1579" s="39" t="s">
        <v>1148</v>
      </c>
      <c r="M1579" s="64" t="s">
        <v>6030</v>
      </c>
      <c r="N1579" s="78"/>
      <c r="O1579" s="39" t="s">
        <v>2140</v>
      </c>
      <c r="P1579" s="108" t="s">
        <v>2140</v>
      </c>
      <c r="Q1579" s="108" t="s">
        <v>2140</v>
      </c>
      <c r="R1579" s="108" t="s">
        <v>2141</v>
      </c>
    </row>
    <row r="1580" spans="1:18" s="8" customFormat="1" ht="15.75" customHeight="1">
      <c r="A1580" s="999" t="s">
        <v>183</v>
      </c>
      <c r="B1580" s="1133" t="s">
        <v>185</v>
      </c>
      <c r="C1580" s="1059" t="s">
        <v>4469</v>
      </c>
      <c r="D1580" s="1066" t="s">
        <v>4470</v>
      </c>
      <c r="E1580" s="1067" t="s">
        <v>1213</v>
      </c>
      <c r="F1580" s="46" t="s">
        <v>2342</v>
      </c>
      <c r="G1580" s="9" t="s">
        <v>1330</v>
      </c>
      <c r="H1580" s="936" t="s">
        <v>2138</v>
      </c>
      <c r="I1580" s="1067" t="s">
        <v>2138</v>
      </c>
      <c r="J1580" s="936" t="s">
        <v>2138</v>
      </c>
      <c r="K1580" s="1066" t="s">
        <v>4471</v>
      </c>
      <c r="L1580" s="927" t="s">
        <v>1148</v>
      </c>
      <c r="M1580" s="921" t="s">
        <v>6031</v>
      </c>
      <c r="N1580" s="945"/>
      <c r="O1580" s="942" t="s">
        <v>2140</v>
      </c>
      <c r="P1580" s="942" t="s">
        <v>2140</v>
      </c>
      <c r="Q1580" s="942" t="s">
        <v>2140</v>
      </c>
      <c r="R1580" s="942" t="s">
        <v>39</v>
      </c>
    </row>
    <row r="1581" spans="1:18" s="8" customFormat="1" ht="15.75" customHeight="1">
      <c r="A1581" s="1000" t="e">
        <v>#N/A</v>
      </c>
      <c r="B1581" s="810" t="e">
        <v>#N/A</v>
      </c>
      <c r="C1581" s="1060" t="e">
        <v>#N/A</v>
      </c>
      <c r="D1581" s="856" t="e">
        <v>#N/A</v>
      </c>
      <c r="E1581" s="1134" t="e">
        <v>#N/A</v>
      </c>
      <c r="F1581" s="46" t="s">
        <v>2346</v>
      </c>
      <c r="G1581" s="9" t="s">
        <v>4472</v>
      </c>
      <c r="H1581" s="936" t="e">
        <v>#N/A</v>
      </c>
      <c r="I1581" s="1134" t="e">
        <v>#N/A</v>
      </c>
      <c r="J1581" s="936" t="e">
        <v>#N/A</v>
      </c>
      <c r="K1581" s="856" t="e">
        <v>#N/A</v>
      </c>
      <c r="L1581" s="928" t="e">
        <v>#N/A</v>
      </c>
      <c r="M1581" s="922" t="e">
        <v>#N/A</v>
      </c>
      <c r="N1581" s="946"/>
      <c r="O1581" s="944"/>
      <c r="P1581" s="944"/>
      <c r="Q1581" s="944"/>
      <c r="R1581" s="944"/>
    </row>
    <row r="1582" spans="1:18" s="8" customFormat="1" ht="15.75" customHeight="1">
      <c r="A1582" s="1000" t="e">
        <v>#N/A</v>
      </c>
      <c r="B1582" s="810" t="e">
        <v>#N/A</v>
      </c>
      <c r="C1582" s="1060" t="e">
        <v>#N/A</v>
      </c>
      <c r="D1582" s="856" t="e">
        <v>#N/A</v>
      </c>
      <c r="E1582" s="1134" t="e">
        <v>#N/A</v>
      </c>
      <c r="F1582" s="46" t="s">
        <v>2348</v>
      </c>
      <c r="G1582" s="9" t="s">
        <v>4473</v>
      </c>
      <c r="H1582" s="936" t="e">
        <v>#N/A</v>
      </c>
      <c r="I1582" s="1134" t="e">
        <v>#N/A</v>
      </c>
      <c r="J1582" s="936" t="e">
        <v>#N/A</v>
      </c>
      <c r="K1582" s="856" t="e">
        <v>#N/A</v>
      </c>
      <c r="L1582" s="928" t="e">
        <v>#N/A</v>
      </c>
      <c r="M1582" s="922" t="e">
        <v>#N/A</v>
      </c>
      <c r="N1582" s="946"/>
      <c r="O1582" s="944"/>
      <c r="P1582" s="944"/>
      <c r="Q1582" s="944"/>
      <c r="R1582" s="944"/>
    </row>
    <row r="1583" spans="1:18" s="8" customFormat="1" ht="24.75" customHeight="1">
      <c r="A1583" s="1001" t="e">
        <v>#N/A</v>
      </c>
      <c r="B1583" s="810" t="e">
        <v>#N/A</v>
      </c>
      <c r="C1583" s="1061" t="e">
        <v>#N/A</v>
      </c>
      <c r="D1583" s="856" t="e">
        <v>#N/A</v>
      </c>
      <c r="E1583" s="1134" t="e">
        <v>#N/A</v>
      </c>
      <c r="F1583" s="46" t="s">
        <v>2350</v>
      </c>
      <c r="G1583" s="9" t="s">
        <v>4135</v>
      </c>
      <c r="H1583" s="936" t="e">
        <v>#N/A</v>
      </c>
      <c r="I1583" s="1134" t="e">
        <v>#N/A</v>
      </c>
      <c r="J1583" s="936" t="e">
        <v>#N/A</v>
      </c>
      <c r="K1583" s="856" t="e">
        <v>#N/A</v>
      </c>
      <c r="L1583" s="929" t="e">
        <v>#N/A</v>
      </c>
      <c r="M1583" s="923" t="e">
        <v>#N/A</v>
      </c>
      <c r="N1583" s="947"/>
      <c r="O1583" s="943"/>
      <c r="P1583" s="943"/>
      <c r="Q1583" s="943"/>
      <c r="R1583" s="943"/>
    </row>
    <row r="1584" spans="1:18" ht="136.5" customHeight="1">
      <c r="A1584" s="65" t="s">
        <v>448</v>
      </c>
      <c r="B1584" s="91" t="s">
        <v>449</v>
      </c>
      <c r="C1584" s="91" t="s">
        <v>4474</v>
      </c>
      <c r="D1584" s="64" t="s">
        <v>4475</v>
      </c>
      <c r="E1584" s="39" t="s">
        <v>4146</v>
      </c>
      <c r="F1584" s="39"/>
      <c r="G1584" s="64"/>
      <c r="H1584" s="39" t="s">
        <v>2138</v>
      </c>
      <c r="I1584" s="39" t="s">
        <v>2138</v>
      </c>
      <c r="J1584" s="39" t="s">
        <v>25</v>
      </c>
      <c r="K1584" s="9" t="s">
        <v>4476</v>
      </c>
      <c r="L1584" s="39" t="s">
        <v>1148</v>
      </c>
      <c r="M1584" s="64" t="s">
        <v>6032</v>
      </c>
      <c r="N1584" s="78"/>
      <c r="O1584" s="108" t="s">
        <v>2140</v>
      </c>
      <c r="P1584" s="108" t="s">
        <v>2140</v>
      </c>
      <c r="Q1584" s="108" t="s">
        <v>2140</v>
      </c>
      <c r="R1584" s="108" t="s">
        <v>39</v>
      </c>
    </row>
    <row r="1585" spans="1:18" s="8" customFormat="1" ht="130.5" customHeight="1">
      <c r="A1585" s="65" t="s">
        <v>4477</v>
      </c>
      <c r="B1585" s="91" t="s">
        <v>4478</v>
      </c>
      <c r="C1585" s="91" t="s">
        <v>4479</v>
      </c>
      <c r="D1585" s="64" t="s">
        <v>4480</v>
      </c>
      <c r="E1585" s="39" t="s">
        <v>2154</v>
      </c>
      <c r="F1585" s="39"/>
      <c r="G1585" s="9"/>
      <c r="H1585" s="39" t="s">
        <v>25</v>
      </c>
      <c r="I1585" s="39" t="s">
        <v>2138</v>
      </c>
      <c r="J1585" s="39" t="s">
        <v>25</v>
      </c>
      <c r="K1585" s="64" t="s">
        <v>4481</v>
      </c>
      <c r="L1585" s="39" t="s">
        <v>195</v>
      </c>
      <c r="M1585" s="64" t="s">
        <v>6033</v>
      </c>
      <c r="N1585" s="78"/>
      <c r="O1585" s="108" t="s">
        <v>2140</v>
      </c>
      <c r="P1585" s="108" t="s">
        <v>2140</v>
      </c>
      <c r="Q1585" s="108" t="s">
        <v>2140</v>
      </c>
      <c r="R1585" s="108" t="s">
        <v>32</v>
      </c>
    </row>
    <row r="1586" spans="1:18" s="8" customFormat="1" ht="20.399999999999999">
      <c r="A1586" s="191" t="s">
        <v>4482</v>
      </c>
      <c r="B1586" s="191" t="s">
        <v>2174</v>
      </c>
      <c r="C1586" s="318" t="s">
        <v>2175</v>
      </c>
      <c r="D1586" s="124" t="s">
        <v>2176</v>
      </c>
      <c r="E1586" s="125" t="s">
        <v>2177</v>
      </c>
      <c r="F1586" s="33"/>
      <c r="G1586" s="34"/>
      <c r="H1586" s="34"/>
      <c r="I1586" s="34"/>
      <c r="J1586" s="34"/>
      <c r="K1586" s="34"/>
      <c r="L1586" s="130" t="s">
        <v>1027</v>
      </c>
      <c r="M1586" s="135"/>
      <c r="N1586" s="124" t="s">
        <v>2178</v>
      </c>
      <c r="O1586" s="126" t="s">
        <v>2179</v>
      </c>
      <c r="P1586" s="126" t="s">
        <v>2179</v>
      </c>
      <c r="Q1586" s="126" t="s">
        <v>2140</v>
      </c>
      <c r="R1586" s="123" t="s">
        <v>2180</v>
      </c>
    </row>
    <row r="1587" spans="1:18" s="8" customFormat="1" ht="69.75" customHeight="1">
      <c r="A1587" s="192" t="s">
        <v>912</v>
      </c>
      <c r="B1587" s="194" t="s">
        <v>822</v>
      </c>
      <c r="C1587" s="194" t="s">
        <v>2580</v>
      </c>
      <c r="D1587" s="174" t="s">
        <v>2581</v>
      </c>
      <c r="E1587" s="252" t="s">
        <v>824</v>
      </c>
      <c r="F1587" s="33"/>
      <c r="G1587" s="34"/>
      <c r="H1587" s="34"/>
      <c r="I1587" s="34"/>
      <c r="J1587" s="34"/>
      <c r="K1587" s="34"/>
      <c r="L1587" s="32" t="s">
        <v>1027</v>
      </c>
      <c r="M1587" s="34"/>
      <c r="N1587" s="174" t="s">
        <v>2582</v>
      </c>
      <c r="O1587" s="136" t="s">
        <v>2179</v>
      </c>
      <c r="P1587" s="136" t="s">
        <v>2140</v>
      </c>
      <c r="Q1587" s="137" t="s">
        <v>2140</v>
      </c>
      <c r="R1587" s="252" t="s">
        <v>42</v>
      </c>
    </row>
    <row r="1588" spans="1:18" s="8" customFormat="1" ht="48" customHeight="1">
      <c r="A1588" s="192" t="s">
        <v>913</v>
      </c>
      <c r="B1588" s="194" t="s">
        <v>914</v>
      </c>
      <c r="C1588" s="194" t="s">
        <v>4483</v>
      </c>
      <c r="D1588" s="124" t="s">
        <v>2183</v>
      </c>
      <c r="E1588" s="125" t="s">
        <v>829</v>
      </c>
      <c r="F1588" s="33"/>
      <c r="G1588" s="34"/>
      <c r="H1588" s="34"/>
      <c r="I1588" s="34"/>
      <c r="J1588" s="34"/>
      <c r="K1588" s="34"/>
      <c r="L1588" s="130" t="s">
        <v>1027</v>
      </c>
      <c r="M1588" s="135"/>
      <c r="N1588" s="124" t="s">
        <v>2184</v>
      </c>
      <c r="O1588" s="126" t="s">
        <v>2179</v>
      </c>
      <c r="P1588" s="126" t="s">
        <v>2140</v>
      </c>
      <c r="Q1588" s="126" t="s">
        <v>2140</v>
      </c>
      <c r="R1588" s="252" t="s">
        <v>42</v>
      </c>
    </row>
    <row r="1589" spans="1:18" s="8" customFormat="1" ht="45" customHeight="1">
      <c r="A1589" s="192" t="s">
        <v>4484</v>
      </c>
      <c r="B1589" s="194" t="s">
        <v>2143</v>
      </c>
      <c r="C1589" s="194" t="s">
        <v>2144</v>
      </c>
      <c r="D1589" s="128" t="s">
        <v>2585</v>
      </c>
      <c r="E1589" s="32" t="s">
        <v>2586</v>
      </c>
      <c r="F1589" s="131"/>
      <c r="G1589" s="34"/>
      <c r="H1589" s="34"/>
      <c r="I1589" s="34"/>
      <c r="J1589" s="34"/>
      <c r="K1589" s="34"/>
      <c r="L1589" s="32" t="s">
        <v>1027</v>
      </c>
      <c r="M1589" s="34"/>
      <c r="N1589" s="128" t="s">
        <v>2587</v>
      </c>
      <c r="O1589" s="136" t="s">
        <v>2179</v>
      </c>
      <c r="P1589" s="136" t="s">
        <v>2140</v>
      </c>
      <c r="Q1589" s="136" t="s">
        <v>2140</v>
      </c>
      <c r="R1589" s="123" t="s">
        <v>2192</v>
      </c>
    </row>
    <row r="1590" spans="1:18" s="8" customFormat="1" ht="45" customHeight="1">
      <c r="A1590" s="192" t="s">
        <v>4485</v>
      </c>
      <c r="B1590" s="194" t="s">
        <v>2589</v>
      </c>
      <c r="C1590" s="194" t="s">
        <v>2590</v>
      </c>
      <c r="D1590" s="128" t="s">
        <v>2591</v>
      </c>
      <c r="E1590" s="32" t="s">
        <v>2592</v>
      </c>
      <c r="F1590" s="33"/>
      <c r="G1590" s="34"/>
      <c r="H1590" s="34"/>
      <c r="I1590" s="34"/>
      <c r="J1590" s="34"/>
      <c r="K1590" s="34"/>
      <c r="L1590" s="32" t="s">
        <v>1027</v>
      </c>
      <c r="M1590" s="32"/>
      <c r="N1590" s="128" t="s">
        <v>2593</v>
      </c>
      <c r="O1590" s="136" t="s">
        <v>2179</v>
      </c>
      <c r="P1590" s="136" t="s">
        <v>2179</v>
      </c>
      <c r="Q1590" s="136" t="s">
        <v>2140</v>
      </c>
      <c r="R1590" s="136" t="s">
        <v>2180</v>
      </c>
    </row>
    <row r="1591" spans="1:18" s="8" customFormat="1" ht="43.35" customHeight="1">
      <c r="A1591" s="192" t="s">
        <v>911</v>
      </c>
      <c r="B1591" s="194" t="s">
        <v>816</v>
      </c>
      <c r="C1591" s="194" t="s">
        <v>2185</v>
      </c>
      <c r="D1591" s="128" t="s">
        <v>2186</v>
      </c>
      <c r="E1591" s="32" t="s">
        <v>818</v>
      </c>
      <c r="F1591" s="33"/>
      <c r="G1591" s="34"/>
      <c r="H1591" s="34"/>
      <c r="I1591" s="34"/>
      <c r="J1591" s="34"/>
      <c r="K1591" s="34"/>
      <c r="L1591" s="32" t="s">
        <v>1027</v>
      </c>
      <c r="M1591" s="34"/>
      <c r="N1591" s="128" t="s">
        <v>2187</v>
      </c>
      <c r="O1591" s="136" t="s">
        <v>2179</v>
      </c>
      <c r="P1591" s="136" t="s">
        <v>2140</v>
      </c>
      <c r="Q1591" s="137" t="s">
        <v>2140</v>
      </c>
      <c r="R1591" s="123" t="s">
        <v>42</v>
      </c>
    </row>
    <row r="1592" spans="1:18" ht="20.399999999999999">
      <c r="A1592" s="192" t="s">
        <v>4486</v>
      </c>
      <c r="B1592" s="192" t="s">
        <v>1013</v>
      </c>
      <c r="C1592" s="192" t="s">
        <v>2678</v>
      </c>
      <c r="D1592" s="128" t="s">
        <v>2679</v>
      </c>
      <c r="E1592" s="32" t="s">
        <v>2154</v>
      </c>
      <c r="F1592" s="307"/>
      <c r="G1592" s="307"/>
      <c r="H1592" s="307"/>
      <c r="I1592" s="307"/>
      <c r="J1592" s="307"/>
      <c r="K1592" s="307"/>
      <c r="L1592" s="136" t="s">
        <v>1027</v>
      </c>
      <c r="M1592" s="307"/>
      <c r="N1592" s="128" t="s">
        <v>2680</v>
      </c>
      <c r="O1592" s="136" t="s">
        <v>2179</v>
      </c>
      <c r="P1592" s="136" t="s">
        <v>2179</v>
      </c>
      <c r="Q1592" s="314" t="s">
        <v>2179</v>
      </c>
      <c r="R1592" s="136" t="s">
        <v>2180</v>
      </c>
    </row>
    <row r="1593" spans="1:18" ht="167.25" customHeight="1">
      <c r="A1593" s="192" t="s">
        <v>4487</v>
      </c>
      <c r="B1593" s="192" t="s">
        <v>1017</v>
      </c>
      <c r="C1593" s="192" t="s">
        <v>2682</v>
      </c>
      <c r="D1593" s="128" t="s">
        <v>4488</v>
      </c>
      <c r="E1593" s="32" t="s">
        <v>2154</v>
      </c>
      <c r="F1593" s="307"/>
      <c r="G1593" s="307"/>
      <c r="H1593" s="307"/>
      <c r="I1593" s="307"/>
      <c r="J1593" s="307"/>
      <c r="K1593" s="307"/>
      <c r="L1593" s="136" t="s">
        <v>1027</v>
      </c>
      <c r="M1593" s="307"/>
      <c r="N1593" s="128" t="s">
        <v>4489</v>
      </c>
      <c r="O1593" s="136" t="s">
        <v>2179</v>
      </c>
      <c r="P1593" s="136" t="s">
        <v>2179</v>
      </c>
      <c r="Q1593" s="314" t="s">
        <v>2179</v>
      </c>
      <c r="R1593" s="136" t="s">
        <v>2180</v>
      </c>
    </row>
    <row r="1594" spans="1:18" s="8" customFormat="1" ht="81.599999999999994" customHeight="1">
      <c r="A1594" s="192" t="s">
        <v>4490</v>
      </c>
      <c r="B1594" s="312" t="s">
        <v>804</v>
      </c>
      <c r="C1594" s="317" t="s">
        <v>2201</v>
      </c>
      <c r="D1594" s="305" t="s">
        <v>2202</v>
      </c>
      <c r="E1594" s="304" t="s">
        <v>806</v>
      </c>
      <c r="F1594" s="304"/>
      <c r="G1594" s="304"/>
      <c r="H1594" s="304"/>
      <c r="I1594" s="304"/>
      <c r="J1594" s="304"/>
      <c r="K1594" s="304"/>
      <c r="L1594" s="304" t="s">
        <v>1027</v>
      </c>
      <c r="M1594" s="304"/>
      <c r="N1594" s="305" t="s">
        <v>4252</v>
      </c>
      <c r="O1594" s="136" t="s">
        <v>2179</v>
      </c>
      <c r="P1594" s="136" t="s">
        <v>2140</v>
      </c>
      <c r="Q1594" s="136" t="s">
        <v>2140</v>
      </c>
      <c r="R1594" s="123" t="s">
        <v>2141</v>
      </c>
    </row>
    <row r="1595" spans="1:18">
      <c r="A1595" s="238" t="s">
        <v>4491</v>
      </c>
      <c r="B1595" s="234"/>
      <c r="C1595" s="234"/>
      <c r="D1595" s="234"/>
      <c r="E1595" s="434"/>
      <c r="F1595" s="227"/>
      <c r="G1595" s="227"/>
      <c r="H1595" s="227"/>
      <c r="I1595" s="227"/>
      <c r="J1595" s="227"/>
      <c r="K1595" s="227"/>
      <c r="L1595" s="227"/>
      <c r="M1595" s="227"/>
      <c r="N1595" s="227"/>
      <c r="O1595" s="227"/>
      <c r="P1595" s="227"/>
      <c r="Q1595" s="227"/>
      <c r="R1595" s="229"/>
    </row>
    <row r="1596" spans="1:18" s="8" customFormat="1" ht="54.6" customHeight="1">
      <c r="A1596" s="196" t="s">
        <v>4495</v>
      </c>
      <c r="B1596" s="65" t="s">
        <v>969</v>
      </c>
      <c r="C1596" s="65" t="s">
        <v>1124</v>
      </c>
      <c r="D1596" s="9" t="s">
        <v>2325</v>
      </c>
      <c r="E1596" s="39" t="s">
        <v>146</v>
      </c>
      <c r="F1596" s="9"/>
      <c r="G1596" s="9"/>
      <c r="H1596" s="49" t="s">
        <v>2138</v>
      </c>
      <c r="I1596" s="49" t="s">
        <v>2138</v>
      </c>
      <c r="J1596" s="49" t="s">
        <v>25</v>
      </c>
      <c r="K1596" s="58" t="s">
        <v>1294</v>
      </c>
      <c r="L1596" s="39" t="s">
        <v>1148</v>
      </c>
      <c r="M1596" s="64" t="s">
        <v>6034</v>
      </c>
      <c r="N1596" s="78"/>
      <c r="O1596" s="39" t="s">
        <v>2140</v>
      </c>
      <c r="P1596" s="108" t="s">
        <v>2140</v>
      </c>
      <c r="Q1596" s="108" t="s">
        <v>2140</v>
      </c>
      <c r="R1596" s="108" t="s">
        <v>2141</v>
      </c>
    </row>
    <row r="1597" spans="1:18" ht="13.8" thickBot="1">
      <c r="A1597" s="1141" t="s">
        <v>4496</v>
      </c>
      <c r="B1597" s="1144" t="s">
        <v>4497</v>
      </c>
      <c r="C1597" s="1144" t="s">
        <v>4498</v>
      </c>
      <c r="D1597" s="939" t="s">
        <v>4499</v>
      </c>
      <c r="E1597" s="927" t="s">
        <v>1213</v>
      </c>
      <c r="F1597" s="46" t="s">
        <v>2339</v>
      </c>
      <c r="G1597" s="84" t="s">
        <v>4500</v>
      </c>
      <c r="H1597" s="927" t="s">
        <v>2138</v>
      </c>
      <c r="I1597" s="996" t="s">
        <v>2138</v>
      </c>
      <c r="J1597" s="996" t="s">
        <v>2148</v>
      </c>
      <c r="K1597" s="1149" t="s">
        <v>1294</v>
      </c>
      <c r="L1597" s="927" t="s">
        <v>1148</v>
      </c>
      <c r="M1597" s="921" t="s">
        <v>6035</v>
      </c>
      <c r="N1597" s="945"/>
      <c r="O1597" s="942" t="s">
        <v>2140</v>
      </c>
      <c r="P1597" s="942" t="s">
        <v>2140</v>
      </c>
      <c r="Q1597" s="942" t="s">
        <v>2140</v>
      </c>
      <c r="R1597" s="942" t="s">
        <v>32</v>
      </c>
    </row>
    <row r="1598" spans="1:18" s="15" customFormat="1" ht="13.8" thickBot="1">
      <c r="A1598" s="1142" t="e">
        <v>#N/A</v>
      </c>
      <c r="B1598" s="1145" t="e">
        <v>#N/A</v>
      </c>
      <c r="C1598" s="1145" t="e">
        <v>#N/A</v>
      </c>
      <c r="D1598" s="1147" t="e">
        <v>#N/A</v>
      </c>
      <c r="E1598" s="1136" t="e">
        <v>#N/A</v>
      </c>
      <c r="F1598" s="46" t="s">
        <v>2342</v>
      </c>
      <c r="G1598" s="84" t="s">
        <v>4501</v>
      </c>
      <c r="H1598" s="928" t="e">
        <v>#N/A</v>
      </c>
      <c r="I1598" s="944" t="e">
        <v>#N/A</v>
      </c>
      <c r="J1598" s="944" t="e">
        <v>#N/A</v>
      </c>
      <c r="K1598" s="1150" t="e">
        <v>#N/A</v>
      </c>
      <c r="L1598" s="928" t="e">
        <v>#N/A</v>
      </c>
      <c r="M1598" s="922" t="e">
        <v>#N/A</v>
      </c>
      <c r="N1598" s="946"/>
      <c r="O1598" s="944"/>
      <c r="P1598" s="944"/>
      <c r="Q1598" s="944"/>
      <c r="R1598" s="944"/>
    </row>
    <row r="1599" spans="1:18" s="15" customFormat="1" ht="13.8" thickBot="1">
      <c r="A1599" s="1142" t="e">
        <v>#N/A</v>
      </c>
      <c r="B1599" s="1145" t="e">
        <v>#N/A</v>
      </c>
      <c r="C1599" s="1145" t="e">
        <v>#N/A</v>
      </c>
      <c r="D1599" s="1147" t="e">
        <v>#N/A</v>
      </c>
      <c r="E1599" s="1136" t="e">
        <v>#N/A</v>
      </c>
      <c r="F1599" s="46" t="s">
        <v>2344</v>
      </c>
      <c r="G1599" s="84" t="s">
        <v>4502</v>
      </c>
      <c r="H1599" s="928" t="e">
        <v>#N/A</v>
      </c>
      <c r="I1599" s="944" t="e">
        <v>#N/A</v>
      </c>
      <c r="J1599" s="944" t="e">
        <v>#N/A</v>
      </c>
      <c r="K1599" s="1150" t="e">
        <v>#N/A</v>
      </c>
      <c r="L1599" s="928" t="e">
        <v>#N/A</v>
      </c>
      <c r="M1599" s="922" t="e">
        <v>#N/A</v>
      </c>
      <c r="N1599" s="946"/>
      <c r="O1599" s="944"/>
      <c r="P1599" s="944"/>
      <c r="Q1599" s="944"/>
      <c r="R1599" s="944"/>
    </row>
    <row r="1600" spans="1:18" s="15" customFormat="1" ht="21" thickBot="1">
      <c r="A1600" s="1142" t="e">
        <v>#N/A</v>
      </c>
      <c r="B1600" s="1145" t="e">
        <v>#N/A</v>
      </c>
      <c r="C1600" s="1145" t="e">
        <v>#N/A</v>
      </c>
      <c r="D1600" s="1147" t="e">
        <v>#N/A</v>
      </c>
      <c r="E1600" s="1136" t="e">
        <v>#N/A</v>
      </c>
      <c r="F1600" s="46" t="s">
        <v>2346</v>
      </c>
      <c r="G1600" s="84" t="s">
        <v>4503</v>
      </c>
      <c r="H1600" s="928" t="e">
        <v>#N/A</v>
      </c>
      <c r="I1600" s="944" t="e">
        <v>#N/A</v>
      </c>
      <c r="J1600" s="944" t="e">
        <v>#N/A</v>
      </c>
      <c r="K1600" s="1150" t="e">
        <v>#N/A</v>
      </c>
      <c r="L1600" s="928" t="e">
        <v>#N/A</v>
      </c>
      <c r="M1600" s="922" t="e">
        <v>#N/A</v>
      </c>
      <c r="N1600" s="946"/>
      <c r="O1600" s="944"/>
      <c r="P1600" s="944"/>
      <c r="Q1600" s="944"/>
      <c r="R1600" s="944"/>
    </row>
    <row r="1601" spans="1:18" s="15" customFormat="1" ht="13.8" thickBot="1">
      <c r="A1601" s="1142" t="e">
        <v>#N/A</v>
      </c>
      <c r="B1601" s="1145" t="e">
        <v>#N/A</v>
      </c>
      <c r="C1601" s="1145" t="e">
        <v>#N/A</v>
      </c>
      <c r="D1601" s="1147" t="e">
        <v>#N/A</v>
      </c>
      <c r="E1601" s="1136" t="e">
        <v>#N/A</v>
      </c>
      <c r="F1601" s="46" t="s">
        <v>2348</v>
      </c>
      <c r="G1601" s="84" t="s">
        <v>4504</v>
      </c>
      <c r="H1601" s="928" t="e">
        <v>#N/A</v>
      </c>
      <c r="I1601" s="944" t="e">
        <v>#N/A</v>
      </c>
      <c r="J1601" s="944" t="e">
        <v>#N/A</v>
      </c>
      <c r="K1601" s="1150" t="e">
        <v>#N/A</v>
      </c>
      <c r="L1601" s="928" t="e">
        <v>#N/A</v>
      </c>
      <c r="M1601" s="922" t="e">
        <v>#N/A</v>
      </c>
      <c r="N1601" s="946"/>
      <c r="O1601" s="944"/>
      <c r="P1601" s="944"/>
      <c r="Q1601" s="944"/>
      <c r="R1601" s="944"/>
    </row>
    <row r="1602" spans="1:18" s="15" customFormat="1" ht="13.8" thickBot="1">
      <c r="A1602" s="1142" t="e">
        <v>#N/A</v>
      </c>
      <c r="B1602" s="1145" t="e">
        <v>#N/A</v>
      </c>
      <c r="C1602" s="1145" t="e">
        <v>#N/A</v>
      </c>
      <c r="D1602" s="1147" t="e">
        <v>#N/A</v>
      </c>
      <c r="E1602" s="1136" t="e">
        <v>#N/A</v>
      </c>
      <c r="F1602" s="46" t="s">
        <v>2350</v>
      </c>
      <c r="G1602" s="84" t="s">
        <v>4505</v>
      </c>
      <c r="H1602" s="928" t="e">
        <v>#N/A</v>
      </c>
      <c r="I1602" s="944" t="e">
        <v>#N/A</v>
      </c>
      <c r="J1602" s="944" t="e">
        <v>#N/A</v>
      </c>
      <c r="K1602" s="1150" t="e">
        <v>#N/A</v>
      </c>
      <c r="L1602" s="928" t="e">
        <v>#N/A</v>
      </c>
      <c r="M1602" s="922" t="e">
        <v>#N/A</v>
      </c>
      <c r="N1602" s="946"/>
      <c r="O1602" s="944"/>
      <c r="P1602" s="944"/>
      <c r="Q1602" s="944"/>
      <c r="R1602" s="944"/>
    </row>
    <row r="1603" spans="1:18" s="15" customFormat="1" ht="13.8" thickBot="1">
      <c r="A1603" s="1142" t="e">
        <v>#N/A</v>
      </c>
      <c r="B1603" s="1145" t="e">
        <v>#N/A</v>
      </c>
      <c r="C1603" s="1145" t="e">
        <v>#N/A</v>
      </c>
      <c r="D1603" s="1147" t="e">
        <v>#N/A</v>
      </c>
      <c r="E1603" s="1136" t="e">
        <v>#N/A</v>
      </c>
      <c r="F1603" s="46" t="s">
        <v>2352</v>
      </c>
      <c r="G1603" s="84" t="s">
        <v>4506</v>
      </c>
      <c r="H1603" s="928" t="e">
        <v>#N/A</v>
      </c>
      <c r="I1603" s="944" t="e">
        <v>#N/A</v>
      </c>
      <c r="J1603" s="944" t="e">
        <v>#N/A</v>
      </c>
      <c r="K1603" s="1150" t="e">
        <v>#N/A</v>
      </c>
      <c r="L1603" s="928" t="e">
        <v>#N/A</v>
      </c>
      <c r="M1603" s="922" t="e">
        <v>#N/A</v>
      </c>
      <c r="N1603" s="946"/>
      <c r="O1603" s="944"/>
      <c r="P1603" s="944"/>
      <c r="Q1603" s="944"/>
      <c r="R1603" s="944"/>
    </row>
    <row r="1604" spans="1:18" s="15" customFormat="1" ht="21" thickBot="1">
      <c r="A1604" s="1142" t="e">
        <v>#N/A</v>
      </c>
      <c r="B1604" s="1145" t="e">
        <v>#N/A</v>
      </c>
      <c r="C1604" s="1145" t="e">
        <v>#N/A</v>
      </c>
      <c r="D1604" s="1147" t="e">
        <v>#N/A</v>
      </c>
      <c r="E1604" s="1136" t="e">
        <v>#N/A</v>
      </c>
      <c r="F1604" s="46" t="s">
        <v>2354</v>
      </c>
      <c r="G1604" s="84" t="s">
        <v>4507</v>
      </c>
      <c r="H1604" s="928" t="e">
        <v>#N/A</v>
      </c>
      <c r="I1604" s="944" t="e">
        <v>#N/A</v>
      </c>
      <c r="J1604" s="944" t="e">
        <v>#N/A</v>
      </c>
      <c r="K1604" s="1150" t="e">
        <v>#N/A</v>
      </c>
      <c r="L1604" s="928" t="e">
        <v>#N/A</v>
      </c>
      <c r="M1604" s="922" t="e">
        <v>#N/A</v>
      </c>
      <c r="N1604" s="946"/>
      <c r="O1604" s="944"/>
      <c r="P1604" s="944"/>
      <c r="Q1604" s="944"/>
      <c r="R1604" s="944"/>
    </row>
    <row r="1605" spans="1:18" s="15" customFormat="1" ht="13.8" thickBot="1">
      <c r="A1605" s="1142" t="e">
        <v>#N/A</v>
      </c>
      <c r="B1605" s="1145" t="e">
        <v>#N/A</v>
      </c>
      <c r="C1605" s="1145" t="e">
        <v>#N/A</v>
      </c>
      <c r="D1605" s="1147" t="e">
        <v>#N/A</v>
      </c>
      <c r="E1605" s="1136" t="e">
        <v>#N/A</v>
      </c>
      <c r="F1605" s="46" t="s">
        <v>3144</v>
      </c>
      <c r="G1605" s="84" t="s">
        <v>4508</v>
      </c>
      <c r="H1605" s="928" t="e">
        <v>#N/A</v>
      </c>
      <c r="I1605" s="944" t="e">
        <v>#N/A</v>
      </c>
      <c r="J1605" s="944" t="e">
        <v>#N/A</v>
      </c>
      <c r="K1605" s="1150" t="e">
        <v>#N/A</v>
      </c>
      <c r="L1605" s="928" t="e">
        <v>#N/A</v>
      </c>
      <c r="M1605" s="922" t="e">
        <v>#N/A</v>
      </c>
      <c r="N1605" s="946"/>
      <c r="O1605" s="944"/>
      <c r="P1605" s="944"/>
      <c r="Q1605" s="944"/>
      <c r="R1605" s="944"/>
    </row>
    <row r="1606" spans="1:18" s="15" customFormat="1" ht="13.8" thickBot="1">
      <c r="A1606" s="1142" t="e">
        <v>#N/A</v>
      </c>
      <c r="B1606" s="1145" t="e">
        <v>#N/A</v>
      </c>
      <c r="C1606" s="1145" t="e">
        <v>#N/A</v>
      </c>
      <c r="D1606" s="1147" t="e">
        <v>#N/A</v>
      </c>
      <c r="E1606" s="1136" t="e">
        <v>#N/A</v>
      </c>
      <c r="F1606" s="46">
        <v>10</v>
      </c>
      <c r="G1606" s="84" t="s">
        <v>4509</v>
      </c>
      <c r="H1606" s="928" t="e">
        <v>#N/A</v>
      </c>
      <c r="I1606" s="944" t="e">
        <v>#N/A</v>
      </c>
      <c r="J1606" s="944" t="e">
        <v>#N/A</v>
      </c>
      <c r="K1606" s="1150" t="e">
        <v>#N/A</v>
      </c>
      <c r="L1606" s="928" t="e">
        <v>#N/A</v>
      </c>
      <c r="M1606" s="922" t="e">
        <v>#N/A</v>
      </c>
      <c r="N1606" s="946"/>
      <c r="O1606" s="944"/>
      <c r="P1606" s="944"/>
      <c r="Q1606" s="944"/>
      <c r="R1606" s="944"/>
    </row>
    <row r="1607" spans="1:18" s="15" customFormat="1" ht="13.8" thickBot="1">
      <c r="A1607" s="1142" t="e">
        <v>#N/A</v>
      </c>
      <c r="B1607" s="1145" t="e">
        <v>#N/A</v>
      </c>
      <c r="C1607" s="1145" t="e">
        <v>#N/A</v>
      </c>
      <c r="D1607" s="1147" t="e">
        <v>#N/A</v>
      </c>
      <c r="E1607" s="1136" t="e">
        <v>#N/A</v>
      </c>
      <c r="F1607" s="46" t="s">
        <v>4510</v>
      </c>
      <c r="G1607" s="84" t="s">
        <v>2500</v>
      </c>
      <c r="H1607" s="928" t="e">
        <v>#N/A</v>
      </c>
      <c r="I1607" s="944" t="e">
        <v>#N/A</v>
      </c>
      <c r="J1607" s="944" t="e">
        <v>#N/A</v>
      </c>
      <c r="K1607" s="1150" t="e">
        <v>#N/A</v>
      </c>
      <c r="L1607" s="928" t="e">
        <v>#N/A</v>
      </c>
      <c r="M1607" s="922" t="e">
        <v>#N/A</v>
      </c>
      <c r="N1607" s="946"/>
      <c r="O1607" s="944"/>
      <c r="P1607" s="944"/>
      <c r="Q1607" s="944"/>
      <c r="R1607" s="944"/>
    </row>
    <row r="1608" spans="1:18" s="15" customFormat="1" ht="13.8" thickBot="1">
      <c r="A1608" s="1142" t="e">
        <v>#N/A</v>
      </c>
      <c r="B1608" s="1145" t="e">
        <v>#N/A</v>
      </c>
      <c r="C1608" s="1145" t="e">
        <v>#N/A</v>
      </c>
      <c r="D1608" s="1147" t="e">
        <v>#N/A</v>
      </c>
      <c r="E1608" s="1136" t="e">
        <v>#N/A</v>
      </c>
      <c r="F1608" s="46" t="s">
        <v>4511</v>
      </c>
      <c r="G1608" s="84" t="s">
        <v>4512</v>
      </c>
      <c r="H1608" s="928" t="e">
        <v>#N/A</v>
      </c>
      <c r="I1608" s="944" t="e">
        <v>#N/A</v>
      </c>
      <c r="J1608" s="944" t="e">
        <v>#N/A</v>
      </c>
      <c r="K1608" s="1150" t="e">
        <v>#N/A</v>
      </c>
      <c r="L1608" s="928" t="e">
        <v>#N/A</v>
      </c>
      <c r="M1608" s="922" t="e">
        <v>#N/A</v>
      </c>
      <c r="N1608" s="946"/>
      <c r="O1608" s="944"/>
      <c r="P1608" s="944"/>
      <c r="Q1608" s="944"/>
      <c r="R1608" s="944"/>
    </row>
    <row r="1609" spans="1:18" s="15" customFormat="1">
      <c r="A1609" s="1143" t="e">
        <v>#N/A</v>
      </c>
      <c r="B1609" s="1146" t="e">
        <v>#N/A</v>
      </c>
      <c r="C1609" s="1146" t="e">
        <v>#N/A</v>
      </c>
      <c r="D1609" s="1148" t="e">
        <v>#N/A</v>
      </c>
      <c r="E1609" s="1137" t="e">
        <v>#N/A</v>
      </c>
      <c r="F1609" s="46" t="s">
        <v>3059</v>
      </c>
      <c r="G1609" s="84" t="s">
        <v>4242</v>
      </c>
      <c r="H1609" s="929" t="e">
        <v>#N/A</v>
      </c>
      <c r="I1609" s="943" t="e">
        <v>#N/A</v>
      </c>
      <c r="J1609" s="943" t="e">
        <v>#N/A</v>
      </c>
      <c r="K1609" s="1151" t="e">
        <v>#N/A</v>
      </c>
      <c r="L1609" s="929" t="e">
        <v>#N/A</v>
      </c>
      <c r="M1609" s="923" t="e">
        <v>#N/A</v>
      </c>
      <c r="N1609" s="947"/>
      <c r="O1609" s="943"/>
      <c r="P1609" s="943"/>
      <c r="Q1609" s="943"/>
      <c r="R1609" s="943"/>
    </row>
    <row r="1610" spans="1:18" s="15" customFormat="1" ht="17.25" customHeight="1">
      <c r="A1610" s="1141" t="s">
        <v>328</v>
      </c>
      <c r="B1610" s="1144" t="s">
        <v>330</v>
      </c>
      <c r="C1610" s="1144" t="s">
        <v>4513</v>
      </c>
      <c r="D1610" s="939" t="s">
        <v>4514</v>
      </c>
      <c r="E1610" s="942" t="s">
        <v>1213</v>
      </c>
      <c r="F1610" s="46" t="s">
        <v>2339</v>
      </c>
      <c r="G1610" s="84" t="s">
        <v>4515</v>
      </c>
      <c r="H1610" s="927" t="s">
        <v>25</v>
      </c>
      <c r="I1610" s="942" t="s">
        <v>2138</v>
      </c>
      <c r="J1610" s="942" t="s">
        <v>2148</v>
      </c>
      <c r="K1610" s="1138" t="s">
        <v>1294</v>
      </c>
      <c r="L1610" s="927" t="s">
        <v>195</v>
      </c>
      <c r="M1610" s="921" t="s">
        <v>6036</v>
      </c>
      <c r="N1610" s="927"/>
      <c r="O1610" s="942" t="s">
        <v>2140</v>
      </c>
      <c r="P1610" s="942" t="s">
        <v>2140</v>
      </c>
      <c r="Q1610" s="942" t="s">
        <v>2140</v>
      </c>
      <c r="R1610" s="942" t="s">
        <v>36</v>
      </c>
    </row>
    <row r="1611" spans="1:18" s="15" customFormat="1" ht="16.5" customHeight="1">
      <c r="A1611" s="1142" t="e">
        <v>#N/A</v>
      </c>
      <c r="B1611" s="1145" t="e">
        <v>#N/A</v>
      </c>
      <c r="C1611" s="1145" t="e">
        <v>#N/A</v>
      </c>
      <c r="D1611" s="940" t="e">
        <v>#N/A</v>
      </c>
      <c r="E1611" s="1136" t="e">
        <v>#N/A</v>
      </c>
      <c r="F1611" s="646" t="s">
        <v>2342</v>
      </c>
      <c r="G1611" s="85" t="s">
        <v>4516</v>
      </c>
      <c r="H1611" s="928" t="e">
        <v>#N/A</v>
      </c>
      <c r="I1611" s="944" t="e">
        <v>#N/A</v>
      </c>
      <c r="J1611" s="944" t="e">
        <v>#N/A</v>
      </c>
      <c r="K1611" s="1139" t="e">
        <v>#N/A</v>
      </c>
      <c r="L1611" s="928" t="e">
        <v>#N/A</v>
      </c>
      <c r="M1611" s="922" t="e">
        <v>#N/A</v>
      </c>
      <c r="N1611" s="928"/>
      <c r="O1611" s="944"/>
      <c r="P1611" s="944"/>
      <c r="Q1611" s="944"/>
      <c r="R1611" s="944"/>
    </row>
    <row r="1612" spans="1:18" s="15" customFormat="1" ht="15.75" customHeight="1">
      <c r="A1612" s="1142" t="e">
        <v>#N/A</v>
      </c>
      <c r="B1612" s="1145" t="e">
        <v>#N/A</v>
      </c>
      <c r="C1612" s="1145" t="e">
        <v>#N/A</v>
      </c>
      <c r="D1612" s="940" t="e">
        <v>#N/A</v>
      </c>
      <c r="E1612" s="1136" t="e">
        <v>#N/A</v>
      </c>
      <c r="F1612" s="646" t="s">
        <v>2344</v>
      </c>
      <c r="G1612" s="85" t="s">
        <v>4517</v>
      </c>
      <c r="H1612" s="928" t="e">
        <v>#N/A</v>
      </c>
      <c r="I1612" s="944" t="e">
        <v>#N/A</v>
      </c>
      <c r="J1612" s="944" t="e">
        <v>#N/A</v>
      </c>
      <c r="K1612" s="1139" t="e">
        <v>#N/A</v>
      </c>
      <c r="L1612" s="928" t="e">
        <v>#N/A</v>
      </c>
      <c r="M1612" s="922" t="e">
        <v>#N/A</v>
      </c>
      <c r="N1612" s="928"/>
      <c r="O1612" s="944"/>
      <c r="P1612" s="944"/>
      <c r="Q1612" s="944"/>
      <c r="R1612" s="944"/>
    </row>
    <row r="1613" spans="1:18" s="15" customFormat="1" ht="25.35" customHeight="1">
      <c r="A1613" s="1143" t="e">
        <v>#N/A</v>
      </c>
      <c r="B1613" s="1146" t="e">
        <v>#N/A</v>
      </c>
      <c r="C1613" s="1146" t="e">
        <v>#N/A</v>
      </c>
      <c r="D1613" s="941" t="e">
        <v>#N/A</v>
      </c>
      <c r="E1613" s="1137" t="e">
        <v>#N/A</v>
      </c>
      <c r="F1613" s="646" t="s">
        <v>2346</v>
      </c>
      <c r="G1613" s="85" t="s">
        <v>4518</v>
      </c>
      <c r="H1613" s="929" t="e">
        <v>#N/A</v>
      </c>
      <c r="I1613" s="943" t="e">
        <v>#N/A</v>
      </c>
      <c r="J1613" s="943" t="e">
        <v>#N/A</v>
      </c>
      <c r="K1613" s="1140" t="e">
        <v>#N/A</v>
      </c>
      <c r="L1613" s="929" t="e">
        <v>#N/A</v>
      </c>
      <c r="M1613" s="923" t="e">
        <v>#N/A</v>
      </c>
      <c r="N1613" s="929"/>
      <c r="O1613" s="943"/>
      <c r="P1613" s="943"/>
      <c r="Q1613" s="943"/>
      <c r="R1613" s="943"/>
    </row>
    <row r="1614" spans="1:18" s="8" customFormat="1" ht="20.399999999999999">
      <c r="A1614" s="191" t="s">
        <v>4519</v>
      </c>
      <c r="B1614" s="191" t="s">
        <v>2174</v>
      </c>
      <c r="C1614" s="318" t="s">
        <v>2175</v>
      </c>
      <c r="D1614" s="124" t="s">
        <v>2176</v>
      </c>
      <c r="E1614" s="125" t="s">
        <v>2177</v>
      </c>
      <c r="F1614" s="33"/>
      <c r="G1614" s="34"/>
      <c r="H1614" s="34"/>
      <c r="I1614" s="34"/>
      <c r="J1614" s="34"/>
      <c r="K1614" s="34"/>
      <c r="L1614" s="130" t="s">
        <v>1027</v>
      </c>
      <c r="M1614" s="135"/>
      <c r="N1614" s="124" t="s">
        <v>2178</v>
      </c>
      <c r="O1614" s="126" t="s">
        <v>2179</v>
      </c>
      <c r="P1614" s="126" t="s">
        <v>2179</v>
      </c>
      <c r="Q1614" s="126" t="s">
        <v>2140</v>
      </c>
      <c r="R1614" s="123" t="s">
        <v>2180</v>
      </c>
    </row>
    <row r="1615" spans="1:18" s="8" customFormat="1" ht="66" customHeight="1">
      <c r="A1615" s="192" t="s">
        <v>916</v>
      </c>
      <c r="B1615" s="194" t="s">
        <v>822</v>
      </c>
      <c r="C1615" s="194" t="s">
        <v>2580</v>
      </c>
      <c r="D1615" s="174" t="s">
        <v>2581</v>
      </c>
      <c r="E1615" s="252" t="s">
        <v>824</v>
      </c>
      <c r="F1615" s="33"/>
      <c r="G1615" s="34"/>
      <c r="H1615" s="34"/>
      <c r="I1615" s="34"/>
      <c r="J1615" s="34"/>
      <c r="K1615" s="34"/>
      <c r="L1615" s="32" t="s">
        <v>1027</v>
      </c>
      <c r="M1615" s="34"/>
      <c r="N1615" s="174" t="s">
        <v>2582</v>
      </c>
      <c r="O1615" s="136" t="s">
        <v>2179</v>
      </c>
      <c r="P1615" s="136" t="s">
        <v>2140</v>
      </c>
      <c r="Q1615" s="137" t="s">
        <v>2140</v>
      </c>
      <c r="R1615" s="252" t="s">
        <v>42</v>
      </c>
    </row>
    <row r="1616" spans="1:18" s="8" customFormat="1" ht="48" customHeight="1">
      <c r="A1616" s="192" t="s">
        <v>917</v>
      </c>
      <c r="B1616" s="194" t="s">
        <v>918</v>
      </c>
      <c r="C1616" s="194" t="s">
        <v>4520</v>
      </c>
      <c r="D1616" s="124" t="s">
        <v>2183</v>
      </c>
      <c r="E1616" s="125" t="s">
        <v>829</v>
      </c>
      <c r="F1616" s="33"/>
      <c r="G1616" s="34"/>
      <c r="H1616" s="34"/>
      <c r="I1616" s="34"/>
      <c r="J1616" s="34"/>
      <c r="K1616" s="34"/>
      <c r="L1616" s="130" t="s">
        <v>1027</v>
      </c>
      <c r="M1616" s="135"/>
      <c r="N1616" s="124" t="s">
        <v>2184</v>
      </c>
      <c r="O1616" s="126" t="s">
        <v>2179</v>
      </c>
      <c r="P1616" s="126" t="s">
        <v>2140</v>
      </c>
      <c r="Q1616" s="126" t="s">
        <v>2140</v>
      </c>
      <c r="R1616" s="123" t="s">
        <v>42</v>
      </c>
    </row>
    <row r="1617" spans="1:18" s="8" customFormat="1" ht="45" customHeight="1">
      <c r="A1617" s="192" t="s">
        <v>4521</v>
      </c>
      <c r="B1617" s="194" t="s">
        <v>2143</v>
      </c>
      <c r="C1617" s="194" t="s">
        <v>2144</v>
      </c>
      <c r="D1617" s="128" t="s">
        <v>2585</v>
      </c>
      <c r="E1617" s="32" t="s">
        <v>2586</v>
      </c>
      <c r="F1617" s="131"/>
      <c r="G1617" s="34"/>
      <c r="H1617" s="34"/>
      <c r="I1617" s="34"/>
      <c r="J1617" s="34"/>
      <c r="K1617" s="34"/>
      <c r="L1617" s="32" t="s">
        <v>1027</v>
      </c>
      <c r="M1617" s="34"/>
      <c r="N1617" s="128" t="s">
        <v>2587</v>
      </c>
      <c r="O1617" s="136" t="s">
        <v>2179</v>
      </c>
      <c r="P1617" s="136" t="s">
        <v>2140</v>
      </c>
      <c r="Q1617" s="136" t="s">
        <v>2140</v>
      </c>
      <c r="R1617" s="123" t="s">
        <v>2192</v>
      </c>
    </row>
    <row r="1618" spans="1:18" s="8" customFormat="1" ht="45" customHeight="1">
      <c r="A1618" s="192" t="s">
        <v>4522</v>
      </c>
      <c r="B1618" s="194" t="s">
        <v>2589</v>
      </c>
      <c r="C1618" s="194" t="s">
        <v>2590</v>
      </c>
      <c r="D1618" s="128" t="s">
        <v>2591</v>
      </c>
      <c r="E1618" s="32" t="s">
        <v>2592</v>
      </c>
      <c r="F1618" s="33"/>
      <c r="G1618" s="34"/>
      <c r="H1618" s="34"/>
      <c r="I1618" s="34"/>
      <c r="J1618" s="34"/>
      <c r="K1618" s="34"/>
      <c r="L1618" s="32" t="s">
        <v>1027</v>
      </c>
      <c r="M1618" s="32"/>
      <c r="N1618" s="128" t="s">
        <v>2593</v>
      </c>
      <c r="O1618" s="136" t="s">
        <v>2179</v>
      </c>
      <c r="P1618" s="136" t="s">
        <v>2179</v>
      </c>
      <c r="Q1618" s="136" t="s">
        <v>2140</v>
      </c>
      <c r="R1618" s="136" t="s">
        <v>2180</v>
      </c>
    </row>
    <row r="1619" spans="1:18" s="8" customFormat="1" ht="42" customHeight="1">
      <c r="A1619" s="192" t="s">
        <v>915</v>
      </c>
      <c r="B1619" s="194" t="s">
        <v>816</v>
      </c>
      <c r="C1619" s="194" t="s">
        <v>2185</v>
      </c>
      <c r="D1619" s="128" t="s">
        <v>2186</v>
      </c>
      <c r="E1619" s="32" t="s">
        <v>818</v>
      </c>
      <c r="F1619" s="33"/>
      <c r="G1619" s="34"/>
      <c r="H1619" s="34"/>
      <c r="I1619" s="34"/>
      <c r="J1619" s="34"/>
      <c r="K1619" s="34"/>
      <c r="L1619" s="32" t="s">
        <v>1027</v>
      </c>
      <c r="M1619" s="34"/>
      <c r="N1619" s="128" t="s">
        <v>2187</v>
      </c>
      <c r="O1619" s="136" t="s">
        <v>2179</v>
      </c>
      <c r="P1619" s="136" t="s">
        <v>2140</v>
      </c>
      <c r="Q1619" s="137" t="s">
        <v>2140</v>
      </c>
      <c r="R1619" s="123" t="s">
        <v>42</v>
      </c>
    </row>
    <row r="1620" spans="1:18" ht="20.399999999999999">
      <c r="A1620" s="192" t="s">
        <v>4523</v>
      </c>
      <c r="B1620" s="192" t="s">
        <v>1013</v>
      </c>
      <c r="C1620" s="192" t="s">
        <v>2678</v>
      </c>
      <c r="D1620" s="128" t="s">
        <v>2679</v>
      </c>
      <c r="E1620" s="32" t="s">
        <v>2154</v>
      </c>
      <c r="F1620" s="307"/>
      <c r="G1620" s="307"/>
      <c r="H1620" s="307"/>
      <c r="I1620" s="307"/>
      <c r="J1620" s="307"/>
      <c r="K1620" s="307"/>
      <c r="L1620" s="136" t="s">
        <v>1027</v>
      </c>
      <c r="M1620" s="307"/>
      <c r="N1620" s="128" t="s">
        <v>2680</v>
      </c>
      <c r="O1620" s="136" t="s">
        <v>2179</v>
      </c>
      <c r="P1620" s="136" t="s">
        <v>2179</v>
      </c>
      <c r="Q1620" s="314" t="s">
        <v>2179</v>
      </c>
      <c r="R1620" s="136" t="s">
        <v>2180</v>
      </c>
    </row>
    <row r="1621" spans="1:18" ht="164.1" customHeight="1">
      <c r="A1621" s="192" t="s">
        <v>4524</v>
      </c>
      <c r="B1621" s="192" t="s">
        <v>1017</v>
      </c>
      <c r="C1621" s="192" t="s">
        <v>2682</v>
      </c>
      <c r="D1621" s="128" t="s">
        <v>4525</v>
      </c>
      <c r="E1621" s="32" t="s">
        <v>2154</v>
      </c>
      <c r="F1621" s="307"/>
      <c r="G1621" s="307"/>
      <c r="H1621" s="307"/>
      <c r="I1621" s="307"/>
      <c r="J1621" s="307"/>
      <c r="K1621" s="307"/>
      <c r="L1621" s="136" t="s">
        <v>1027</v>
      </c>
      <c r="M1621" s="307"/>
      <c r="N1621" s="128" t="s">
        <v>4526</v>
      </c>
      <c r="O1621" s="136" t="s">
        <v>2179</v>
      </c>
      <c r="P1621" s="136" t="s">
        <v>2179</v>
      </c>
      <c r="Q1621" s="314" t="s">
        <v>2179</v>
      </c>
      <c r="R1621" s="136" t="s">
        <v>2180</v>
      </c>
    </row>
    <row r="1622" spans="1:18" s="8" customFormat="1" ht="72.599999999999994" customHeight="1">
      <c r="A1622" s="192" t="s">
        <v>4527</v>
      </c>
      <c r="B1622" s="312" t="s">
        <v>804</v>
      </c>
      <c r="C1622" s="317" t="s">
        <v>2201</v>
      </c>
      <c r="D1622" s="305" t="s">
        <v>2202</v>
      </c>
      <c r="E1622" s="304" t="s">
        <v>806</v>
      </c>
      <c r="F1622" s="304"/>
      <c r="G1622" s="304"/>
      <c r="H1622" s="304"/>
      <c r="I1622" s="304"/>
      <c r="J1622" s="304"/>
      <c r="K1622" s="304"/>
      <c r="L1622" s="304" t="s">
        <v>1027</v>
      </c>
      <c r="M1622" s="304"/>
      <c r="N1622" s="305" t="s">
        <v>4252</v>
      </c>
      <c r="O1622" s="136" t="s">
        <v>2179</v>
      </c>
      <c r="P1622" s="136" t="s">
        <v>2179</v>
      </c>
      <c r="Q1622" s="136" t="s">
        <v>2140</v>
      </c>
      <c r="R1622" s="136" t="s">
        <v>2141</v>
      </c>
    </row>
    <row r="1623" spans="1:18">
      <c r="A1623" s="243" t="s">
        <v>4528</v>
      </c>
      <c r="B1623" s="242"/>
      <c r="C1623" s="239"/>
      <c r="D1623" s="230"/>
      <c r="E1623" s="438"/>
      <c r="F1623" s="240"/>
      <c r="G1623" s="240"/>
      <c r="H1623" s="240"/>
      <c r="I1623" s="240"/>
      <c r="J1623" s="240"/>
      <c r="K1623" s="240"/>
      <c r="L1623" s="227"/>
      <c r="M1623" s="227"/>
      <c r="N1623" s="227"/>
      <c r="O1623" s="227"/>
      <c r="P1623" s="227"/>
      <c r="Q1623" s="227"/>
      <c r="R1623" s="229"/>
    </row>
    <row r="1624" spans="1:18" s="8" customFormat="1" ht="94.5" customHeight="1">
      <c r="A1624" s="195" t="s">
        <v>4532</v>
      </c>
      <c r="B1624" s="16" t="s">
        <v>969</v>
      </c>
      <c r="C1624" s="16" t="s">
        <v>1124</v>
      </c>
      <c r="D1624" s="58" t="s">
        <v>2325</v>
      </c>
      <c r="E1624" s="49" t="s">
        <v>146</v>
      </c>
      <c r="F1624" s="58"/>
      <c r="G1624" s="58"/>
      <c r="H1624" s="49" t="s">
        <v>2138</v>
      </c>
      <c r="I1624" s="49" t="s">
        <v>2138</v>
      </c>
      <c r="J1624" s="49" t="s">
        <v>25</v>
      </c>
      <c r="K1624" s="58" t="s">
        <v>1294</v>
      </c>
      <c r="L1624" s="39" t="s">
        <v>1148</v>
      </c>
      <c r="M1624" s="64" t="s">
        <v>6037</v>
      </c>
      <c r="N1624" s="78"/>
      <c r="O1624" s="39" t="s">
        <v>2140</v>
      </c>
      <c r="P1624" s="108" t="s">
        <v>2140</v>
      </c>
      <c r="Q1624" s="108" t="s">
        <v>2140</v>
      </c>
      <c r="R1624" s="108" t="s">
        <v>2141</v>
      </c>
    </row>
    <row r="1625" spans="1:18" s="8" customFormat="1" ht="15" customHeight="1">
      <c r="A1625" s="999" t="s">
        <v>4533</v>
      </c>
      <c r="B1625" s="1002" t="s">
        <v>4534</v>
      </c>
      <c r="C1625" s="1002" t="s">
        <v>4535</v>
      </c>
      <c r="D1625" s="921" t="s">
        <v>4536</v>
      </c>
      <c r="E1625" s="927" t="s">
        <v>1213</v>
      </c>
      <c r="F1625" s="49" t="s">
        <v>2339</v>
      </c>
      <c r="G1625" s="58" t="s">
        <v>4537</v>
      </c>
      <c r="H1625" s="927" t="s">
        <v>25</v>
      </c>
      <c r="I1625" s="927" t="s">
        <v>2138</v>
      </c>
      <c r="J1625" s="927" t="s">
        <v>2148</v>
      </c>
      <c r="K1625" s="921" t="s">
        <v>4538</v>
      </c>
      <c r="L1625" s="927" t="s">
        <v>195</v>
      </c>
      <c r="M1625" s="921" t="s">
        <v>6038</v>
      </c>
      <c r="N1625" s="945"/>
      <c r="O1625" s="942" t="s">
        <v>2140</v>
      </c>
      <c r="P1625" s="942" t="s">
        <v>2140</v>
      </c>
      <c r="Q1625" s="942" t="s">
        <v>2140</v>
      </c>
      <c r="R1625" s="942" t="s">
        <v>32</v>
      </c>
    </row>
    <row r="1626" spans="1:18" s="8" customFormat="1" ht="24.75" customHeight="1">
      <c r="A1626" s="1000" t="e">
        <v>#N/A</v>
      </c>
      <c r="B1626" s="1003" t="e">
        <v>#N/A</v>
      </c>
      <c r="C1626" s="1003" t="e">
        <v>#N/A</v>
      </c>
      <c r="D1626" s="922" t="e">
        <v>#N/A</v>
      </c>
      <c r="E1626" s="928" t="e">
        <v>#N/A</v>
      </c>
      <c r="F1626" s="49" t="s">
        <v>2342</v>
      </c>
      <c r="G1626" s="58" t="s">
        <v>4539</v>
      </c>
      <c r="H1626" s="928" t="e">
        <v>#N/A</v>
      </c>
      <c r="I1626" s="928" t="e">
        <v>#N/A</v>
      </c>
      <c r="J1626" s="928" t="e">
        <v>#N/A</v>
      </c>
      <c r="K1626" s="922" t="e">
        <v>#N/A</v>
      </c>
      <c r="L1626" s="928" t="e">
        <v>#N/A</v>
      </c>
      <c r="M1626" s="922" t="e">
        <v>#N/A</v>
      </c>
      <c r="N1626" s="946"/>
      <c r="O1626" s="944"/>
      <c r="P1626" s="944"/>
      <c r="Q1626" s="944"/>
      <c r="R1626" s="944"/>
    </row>
    <row r="1627" spans="1:18" s="8" customFormat="1" ht="15" customHeight="1">
      <c r="A1627" s="1000" t="e">
        <v>#N/A</v>
      </c>
      <c r="B1627" s="1003" t="e">
        <v>#N/A</v>
      </c>
      <c r="C1627" s="1003" t="e">
        <v>#N/A</v>
      </c>
      <c r="D1627" s="922" t="e">
        <v>#N/A</v>
      </c>
      <c r="E1627" s="928" t="e">
        <v>#N/A</v>
      </c>
      <c r="F1627" s="49" t="s">
        <v>2344</v>
      </c>
      <c r="G1627" s="58" t="s">
        <v>4540</v>
      </c>
      <c r="H1627" s="928" t="e">
        <v>#N/A</v>
      </c>
      <c r="I1627" s="928" t="e">
        <v>#N/A</v>
      </c>
      <c r="J1627" s="928" t="e">
        <v>#N/A</v>
      </c>
      <c r="K1627" s="922" t="e">
        <v>#N/A</v>
      </c>
      <c r="L1627" s="928" t="e">
        <v>#N/A</v>
      </c>
      <c r="M1627" s="922" t="e">
        <v>#N/A</v>
      </c>
      <c r="N1627" s="946"/>
      <c r="O1627" s="944"/>
      <c r="P1627" s="944"/>
      <c r="Q1627" s="944"/>
      <c r="R1627" s="944"/>
    </row>
    <row r="1628" spans="1:18" s="8" customFormat="1" ht="18" customHeight="1">
      <c r="A1628" s="1000" t="e">
        <v>#N/A</v>
      </c>
      <c r="B1628" s="1003" t="e">
        <v>#N/A</v>
      </c>
      <c r="C1628" s="1003" t="e">
        <v>#N/A</v>
      </c>
      <c r="D1628" s="922" t="e">
        <v>#N/A</v>
      </c>
      <c r="E1628" s="928" t="e">
        <v>#N/A</v>
      </c>
      <c r="F1628" s="49" t="s">
        <v>2346</v>
      </c>
      <c r="G1628" s="58" t="s">
        <v>4541</v>
      </c>
      <c r="H1628" s="928" t="e">
        <v>#N/A</v>
      </c>
      <c r="I1628" s="928" t="e">
        <v>#N/A</v>
      </c>
      <c r="J1628" s="928" t="e">
        <v>#N/A</v>
      </c>
      <c r="K1628" s="922" t="e">
        <v>#N/A</v>
      </c>
      <c r="L1628" s="928" t="e">
        <v>#N/A</v>
      </c>
      <c r="M1628" s="922" t="e">
        <v>#N/A</v>
      </c>
      <c r="N1628" s="946"/>
      <c r="O1628" s="944"/>
      <c r="P1628" s="944"/>
      <c r="Q1628" s="944"/>
      <c r="R1628" s="944"/>
    </row>
    <row r="1629" spans="1:18" s="8" customFormat="1" ht="74.099999999999994" customHeight="1">
      <c r="A1629" s="1001" t="e">
        <v>#N/A</v>
      </c>
      <c r="B1629" s="828" t="e">
        <v>#N/A</v>
      </c>
      <c r="C1629" s="828" t="e">
        <v>#N/A</v>
      </c>
      <c r="D1629" s="923" t="e">
        <v>#N/A</v>
      </c>
      <c r="E1629" s="929" t="e">
        <v>#N/A</v>
      </c>
      <c r="F1629" s="49" t="s">
        <v>3074</v>
      </c>
      <c r="G1629" s="58" t="s">
        <v>4542</v>
      </c>
      <c r="H1629" s="929" t="e">
        <v>#N/A</v>
      </c>
      <c r="I1629" s="929" t="e">
        <v>#N/A</v>
      </c>
      <c r="J1629" s="929" t="e">
        <v>#N/A</v>
      </c>
      <c r="K1629" s="923" t="e">
        <v>#N/A</v>
      </c>
      <c r="L1629" s="929" t="e">
        <v>#N/A</v>
      </c>
      <c r="M1629" s="923" t="e">
        <v>#N/A</v>
      </c>
      <c r="N1629" s="947"/>
      <c r="O1629" s="943"/>
      <c r="P1629" s="943"/>
      <c r="Q1629" s="943"/>
      <c r="R1629" s="943"/>
    </row>
    <row r="1630" spans="1:18" s="8" customFormat="1" ht="130.5" customHeight="1">
      <c r="A1630" s="195" t="s">
        <v>4543</v>
      </c>
      <c r="B1630" s="16" t="s">
        <v>4544</v>
      </c>
      <c r="C1630" s="16" t="s">
        <v>4545</v>
      </c>
      <c r="D1630" s="58" t="s">
        <v>4546</v>
      </c>
      <c r="E1630" s="49" t="s">
        <v>2154</v>
      </c>
      <c r="F1630" s="58"/>
      <c r="G1630" s="58"/>
      <c r="H1630" s="49" t="s">
        <v>25</v>
      </c>
      <c r="I1630" s="49" t="s">
        <v>2138</v>
      </c>
      <c r="J1630" s="49" t="s">
        <v>25</v>
      </c>
      <c r="K1630" s="58" t="s">
        <v>4547</v>
      </c>
      <c r="L1630" s="39" t="s">
        <v>195</v>
      </c>
      <c r="M1630" s="64" t="s">
        <v>6039</v>
      </c>
      <c r="N1630" s="78"/>
      <c r="O1630" s="108" t="s">
        <v>2140</v>
      </c>
      <c r="P1630" s="108" t="s">
        <v>2140</v>
      </c>
      <c r="Q1630" s="108" t="s">
        <v>2140</v>
      </c>
      <c r="R1630" s="108" t="s">
        <v>32</v>
      </c>
    </row>
    <row r="1631" spans="1:18" s="8" customFormat="1" ht="128.25" customHeight="1">
      <c r="A1631" s="195" t="s">
        <v>199</v>
      </c>
      <c r="B1631" s="16" t="s">
        <v>201</v>
      </c>
      <c r="C1631" s="16" t="s">
        <v>4548</v>
      </c>
      <c r="D1631" s="58" t="s">
        <v>203</v>
      </c>
      <c r="E1631" s="49" t="s">
        <v>2154</v>
      </c>
      <c r="F1631" s="58"/>
      <c r="G1631" s="58"/>
      <c r="H1631" s="49" t="s">
        <v>25</v>
      </c>
      <c r="I1631" s="49" t="s">
        <v>2138</v>
      </c>
      <c r="J1631" s="49" t="s">
        <v>25</v>
      </c>
      <c r="K1631" s="58" t="s">
        <v>4549</v>
      </c>
      <c r="L1631" s="39" t="s">
        <v>195</v>
      </c>
      <c r="M1631" s="64" t="s">
        <v>6040</v>
      </c>
      <c r="N1631" s="64"/>
      <c r="O1631" s="108" t="s">
        <v>2140</v>
      </c>
      <c r="P1631" s="108" t="s">
        <v>2140</v>
      </c>
      <c r="Q1631" s="108" t="s">
        <v>2140</v>
      </c>
      <c r="R1631" s="108" t="s">
        <v>32</v>
      </c>
    </row>
    <row r="1632" spans="1:18" s="8" customFormat="1" ht="12.75" customHeight="1">
      <c r="A1632" s="999" t="s">
        <v>760</v>
      </c>
      <c r="B1632" s="1002" t="s">
        <v>761</v>
      </c>
      <c r="C1632" s="1002" t="s">
        <v>4550</v>
      </c>
      <c r="D1632" s="921" t="s">
        <v>4551</v>
      </c>
      <c r="E1632" s="927" t="s">
        <v>1213</v>
      </c>
      <c r="F1632" s="49" t="s">
        <v>2339</v>
      </c>
      <c r="G1632" s="58" t="s">
        <v>4552</v>
      </c>
      <c r="H1632" s="927" t="s">
        <v>25</v>
      </c>
      <c r="I1632" s="927" t="s">
        <v>2138</v>
      </c>
      <c r="J1632" s="927" t="s">
        <v>2148</v>
      </c>
      <c r="K1632" s="921" t="s">
        <v>1294</v>
      </c>
      <c r="L1632" s="927" t="s">
        <v>195</v>
      </c>
      <c r="M1632" s="921" t="s">
        <v>6041</v>
      </c>
      <c r="N1632" s="927"/>
      <c r="O1632" s="942" t="s">
        <v>2140</v>
      </c>
      <c r="P1632" s="942" t="s">
        <v>2140</v>
      </c>
      <c r="Q1632" s="942" t="s">
        <v>2140</v>
      </c>
      <c r="R1632" s="942" t="s">
        <v>42</v>
      </c>
    </row>
    <row r="1633" spans="1:18" s="8" customFormat="1" ht="12.75" customHeight="1">
      <c r="A1633" s="1000" t="e">
        <v>#N/A</v>
      </c>
      <c r="B1633" s="1003" t="e">
        <v>#N/A</v>
      </c>
      <c r="C1633" s="1003"/>
      <c r="D1633" s="922" t="e">
        <v>#N/A</v>
      </c>
      <c r="E1633" s="928" t="e">
        <v>#N/A</v>
      </c>
      <c r="F1633" s="49" t="s">
        <v>2342</v>
      </c>
      <c r="G1633" s="58" t="s">
        <v>4553</v>
      </c>
      <c r="H1633" s="928" t="e">
        <v>#N/A</v>
      </c>
      <c r="I1633" s="928" t="e">
        <v>#N/A</v>
      </c>
      <c r="J1633" s="928" t="e">
        <v>#N/A</v>
      </c>
      <c r="K1633" s="922" t="e">
        <v>#N/A</v>
      </c>
      <c r="L1633" s="928" t="e">
        <v>#N/A</v>
      </c>
      <c r="M1633" s="922" t="e">
        <v>#N/A</v>
      </c>
      <c r="N1633" s="928"/>
      <c r="O1633" s="944"/>
      <c r="P1633" s="944"/>
      <c r="Q1633" s="944"/>
      <c r="R1633" s="944"/>
    </row>
    <row r="1634" spans="1:18" s="8" customFormat="1" ht="12.75" customHeight="1">
      <c r="A1634" s="1000" t="e">
        <v>#N/A</v>
      </c>
      <c r="B1634" s="1003" t="e">
        <v>#N/A</v>
      </c>
      <c r="C1634" s="1003"/>
      <c r="D1634" s="922" t="e">
        <v>#N/A</v>
      </c>
      <c r="E1634" s="928" t="e">
        <v>#N/A</v>
      </c>
      <c r="F1634" s="49" t="s">
        <v>2344</v>
      </c>
      <c r="G1634" s="58" t="s">
        <v>4554</v>
      </c>
      <c r="H1634" s="928" t="e">
        <v>#N/A</v>
      </c>
      <c r="I1634" s="928" t="e">
        <v>#N/A</v>
      </c>
      <c r="J1634" s="928" t="e">
        <v>#N/A</v>
      </c>
      <c r="K1634" s="922" t="e">
        <v>#N/A</v>
      </c>
      <c r="L1634" s="928" t="e">
        <v>#N/A</v>
      </c>
      <c r="M1634" s="922" t="e">
        <v>#N/A</v>
      </c>
      <c r="N1634" s="928"/>
      <c r="O1634" s="944"/>
      <c r="P1634" s="944"/>
      <c r="Q1634" s="944"/>
      <c r="R1634" s="944"/>
    </row>
    <row r="1635" spans="1:18" s="8" customFormat="1" ht="12.75" customHeight="1">
      <c r="A1635" s="1000" t="e">
        <v>#N/A</v>
      </c>
      <c r="B1635" s="1003" t="e">
        <v>#N/A</v>
      </c>
      <c r="C1635" s="1003"/>
      <c r="D1635" s="922" t="e">
        <v>#N/A</v>
      </c>
      <c r="E1635" s="928" t="e">
        <v>#N/A</v>
      </c>
      <c r="F1635" s="49" t="s">
        <v>2346</v>
      </c>
      <c r="G1635" s="58" t="s">
        <v>4555</v>
      </c>
      <c r="H1635" s="928" t="e">
        <v>#N/A</v>
      </c>
      <c r="I1635" s="928" t="e">
        <v>#N/A</v>
      </c>
      <c r="J1635" s="928" t="e">
        <v>#N/A</v>
      </c>
      <c r="K1635" s="922" t="e">
        <v>#N/A</v>
      </c>
      <c r="L1635" s="928" t="e">
        <v>#N/A</v>
      </c>
      <c r="M1635" s="922" t="e">
        <v>#N/A</v>
      </c>
      <c r="N1635" s="928"/>
      <c r="O1635" s="944"/>
      <c r="P1635" s="944"/>
      <c r="Q1635" s="944"/>
      <c r="R1635" s="944"/>
    </row>
    <row r="1636" spans="1:18" s="8" customFormat="1" ht="12.75" customHeight="1">
      <c r="A1636" s="1001" t="e">
        <v>#N/A</v>
      </c>
      <c r="B1636" s="828" t="e">
        <v>#N/A</v>
      </c>
      <c r="C1636" s="828"/>
      <c r="D1636" s="923" t="e">
        <v>#N/A</v>
      </c>
      <c r="E1636" s="929" t="e">
        <v>#N/A</v>
      </c>
      <c r="F1636" s="49" t="s">
        <v>2348</v>
      </c>
      <c r="G1636" s="58" t="s">
        <v>4556</v>
      </c>
      <c r="H1636" s="929" t="e">
        <v>#N/A</v>
      </c>
      <c r="I1636" s="929" t="e">
        <v>#N/A</v>
      </c>
      <c r="J1636" s="929" t="e">
        <v>#N/A</v>
      </c>
      <c r="K1636" s="923" t="e">
        <v>#N/A</v>
      </c>
      <c r="L1636" s="929" t="e">
        <v>#N/A</v>
      </c>
      <c r="M1636" s="923" t="e">
        <v>#N/A</v>
      </c>
      <c r="N1636" s="929"/>
      <c r="O1636" s="943"/>
      <c r="P1636" s="943"/>
      <c r="Q1636" s="943"/>
      <c r="R1636" s="943"/>
    </row>
    <row r="1637" spans="1:18" s="8" customFormat="1" ht="20.399999999999999">
      <c r="A1637" s="191" t="s">
        <v>4557</v>
      </c>
      <c r="B1637" s="191" t="s">
        <v>2174</v>
      </c>
      <c r="C1637" s="318" t="s">
        <v>2175</v>
      </c>
      <c r="D1637" s="124" t="s">
        <v>2176</v>
      </c>
      <c r="E1637" s="125" t="s">
        <v>2177</v>
      </c>
      <c r="F1637" s="33"/>
      <c r="G1637" s="34"/>
      <c r="H1637" s="34"/>
      <c r="I1637" s="34"/>
      <c r="J1637" s="34"/>
      <c r="K1637" s="34"/>
      <c r="L1637" s="130" t="s">
        <v>1027</v>
      </c>
      <c r="M1637" s="135"/>
      <c r="N1637" s="124" t="s">
        <v>2178</v>
      </c>
      <c r="O1637" s="126" t="s">
        <v>2179</v>
      </c>
      <c r="P1637" s="126" t="s">
        <v>2179</v>
      </c>
      <c r="Q1637" s="126" t="s">
        <v>2140</v>
      </c>
      <c r="R1637" s="123" t="s">
        <v>2180</v>
      </c>
    </row>
    <row r="1638" spans="1:18" s="8" customFormat="1" ht="71.25" customHeight="1">
      <c r="A1638" s="192" t="s">
        <v>920</v>
      </c>
      <c r="B1638" s="194" t="s">
        <v>822</v>
      </c>
      <c r="C1638" s="194" t="s">
        <v>2580</v>
      </c>
      <c r="D1638" s="174" t="s">
        <v>2581</v>
      </c>
      <c r="E1638" s="252" t="s">
        <v>824</v>
      </c>
      <c r="F1638" s="33"/>
      <c r="G1638" s="34"/>
      <c r="H1638" s="34"/>
      <c r="I1638" s="34"/>
      <c r="J1638" s="34"/>
      <c r="K1638" s="34"/>
      <c r="L1638" s="32" t="s">
        <v>1027</v>
      </c>
      <c r="M1638" s="34"/>
      <c r="N1638" s="174" t="s">
        <v>2582</v>
      </c>
      <c r="O1638" s="136" t="s">
        <v>2179</v>
      </c>
      <c r="P1638" s="136" t="s">
        <v>2140</v>
      </c>
      <c r="Q1638" s="137" t="s">
        <v>2140</v>
      </c>
      <c r="R1638" s="252" t="s">
        <v>42</v>
      </c>
    </row>
    <row r="1639" spans="1:18" s="8" customFormat="1" ht="48" customHeight="1">
      <c r="A1639" s="192" t="s">
        <v>921</v>
      </c>
      <c r="B1639" s="194" t="s">
        <v>922</v>
      </c>
      <c r="C1639" s="194" t="s">
        <v>4558</v>
      </c>
      <c r="D1639" s="124" t="s">
        <v>2183</v>
      </c>
      <c r="E1639" s="125" t="s">
        <v>829</v>
      </c>
      <c r="F1639" s="33"/>
      <c r="G1639" s="34"/>
      <c r="H1639" s="34"/>
      <c r="I1639" s="34"/>
      <c r="J1639" s="34"/>
      <c r="K1639" s="34"/>
      <c r="L1639" s="130" t="s">
        <v>1027</v>
      </c>
      <c r="M1639" s="135"/>
      <c r="N1639" s="124" t="s">
        <v>2184</v>
      </c>
      <c r="O1639" s="126" t="s">
        <v>2179</v>
      </c>
      <c r="P1639" s="126" t="s">
        <v>2140</v>
      </c>
      <c r="Q1639" s="126" t="s">
        <v>2140</v>
      </c>
      <c r="R1639" s="123" t="s">
        <v>42</v>
      </c>
    </row>
    <row r="1640" spans="1:18" s="8" customFormat="1" ht="45" customHeight="1">
      <c r="A1640" s="192" t="s">
        <v>4559</v>
      </c>
      <c r="B1640" s="194" t="s">
        <v>2143</v>
      </c>
      <c r="C1640" s="194" t="s">
        <v>2144</v>
      </c>
      <c r="D1640" s="128" t="s">
        <v>2585</v>
      </c>
      <c r="E1640" s="32" t="s">
        <v>2586</v>
      </c>
      <c r="F1640" s="131"/>
      <c r="G1640" s="34"/>
      <c r="H1640" s="34"/>
      <c r="I1640" s="34"/>
      <c r="J1640" s="34"/>
      <c r="K1640" s="34"/>
      <c r="L1640" s="32" t="s">
        <v>1027</v>
      </c>
      <c r="M1640" s="34"/>
      <c r="N1640" s="128" t="s">
        <v>2587</v>
      </c>
      <c r="O1640" s="136" t="s">
        <v>2179</v>
      </c>
      <c r="P1640" s="136" t="s">
        <v>2140</v>
      </c>
      <c r="Q1640" s="136" t="s">
        <v>2140</v>
      </c>
      <c r="R1640" s="123" t="s">
        <v>2192</v>
      </c>
    </row>
    <row r="1641" spans="1:18" s="8" customFormat="1" ht="45" customHeight="1">
      <c r="A1641" s="192" t="s">
        <v>4560</v>
      </c>
      <c r="B1641" s="194" t="s">
        <v>2589</v>
      </c>
      <c r="C1641" s="194" t="s">
        <v>2590</v>
      </c>
      <c r="D1641" s="128" t="s">
        <v>2591</v>
      </c>
      <c r="E1641" s="32" t="s">
        <v>2592</v>
      </c>
      <c r="F1641" s="33"/>
      <c r="G1641" s="34"/>
      <c r="H1641" s="34"/>
      <c r="I1641" s="34"/>
      <c r="J1641" s="34"/>
      <c r="K1641" s="34"/>
      <c r="L1641" s="32" t="s">
        <v>1027</v>
      </c>
      <c r="M1641" s="32"/>
      <c r="N1641" s="128" t="s">
        <v>2593</v>
      </c>
      <c r="O1641" s="136" t="s">
        <v>2179</v>
      </c>
      <c r="P1641" s="136" t="s">
        <v>2179</v>
      </c>
      <c r="Q1641" s="136" t="s">
        <v>2140</v>
      </c>
      <c r="R1641" s="136" t="s">
        <v>2180</v>
      </c>
    </row>
    <row r="1642" spans="1:18" s="8" customFormat="1" ht="46.35" customHeight="1">
      <c r="A1642" s="192" t="s">
        <v>919</v>
      </c>
      <c r="B1642" s="194" t="s">
        <v>816</v>
      </c>
      <c r="C1642" s="194" t="s">
        <v>2185</v>
      </c>
      <c r="D1642" s="128" t="s">
        <v>2186</v>
      </c>
      <c r="E1642" s="32" t="s">
        <v>818</v>
      </c>
      <c r="F1642" s="33"/>
      <c r="G1642" s="34"/>
      <c r="H1642" s="34"/>
      <c r="I1642" s="34"/>
      <c r="J1642" s="34"/>
      <c r="K1642" s="34"/>
      <c r="L1642" s="32" t="s">
        <v>1027</v>
      </c>
      <c r="M1642" s="34"/>
      <c r="N1642" s="128" t="s">
        <v>2187</v>
      </c>
      <c r="O1642" s="136" t="s">
        <v>2179</v>
      </c>
      <c r="P1642" s="136" t="s">
        <v>2140</v>
      </c>
      <c r="Q1642" s="137" t="s">
        <v>2140</v>
      </c>
      <c r="R1642" s="123" t="s">
        <v>42</v>
      </c>
    </row>
    <row r="1643" spans="1:18" s="8" customFormat="1" ht="130.5" customHeight="1">
      <c r="A1643" s="194" t="s">
        <v>4561</v>
      </c>
      <c r="B1643" s="194" t="s">
        <v>4562</v>
      </c>
      <c r="C1643" s="194" t="s">
        <v>4563</v>
      </c>
      <c r="D1643" s="128" t="s">
        <v>4564</v>
      </c>
      <c r="E1643" s="32" t="s">
        <v>2649</v>
      </c>
      <c r="F1643" s="33"/>
      <c r="G1643" s="34"/>
      <c r="H1643" s="34"/>
      <c r="I1643" s="34"/>
      <c r="J1643" s="34"/>
      <c r="K1643" s="34"/>
      <c r="L1643" s="32" t="s">
        <v>1027</v>
      </c>
      <c r="M1643" s="32"/>
      <c r="N1643" s="128" t="s">
        <v>4565</v>
      </c>
      <c r="O1643" s="32" t="s">
        <v>2179</v>
      </c>
      <c r="P1643" s="136" t="s">
        <v>2140</v>
      </c>
      <c r="Q1643" s="136" t="s">
        <v>2179</v>
      </c>
      <c r="R1643" s="123" t="s">
        <v>2612</v>
      </c>
    </row>
    <row r="1644" spans="1:18" s="8" customFormat="1" ht="130.5" customHeight="1">
      <c r="A1644" s="194" t="s">
        <v>4566</v>
      </c>
      <c r="B1644" s="194" t="s">
        <v>4567</v>
      </c>
      <c r="C1644" s="194" t="s">
        <v>4568</v>
      </c>
      <c r="D1644" s="128" t="s">
        <v>4569</v>
      </c>
      <c r="E1644" s="32" t="s">
        <v>2649</v>
      </c>
      <c r="F1644" s="33"/>
      <c r="G1644" s="34"/>
      <c r="H1644" s="34"/>
      <c r="I1644" s="34"/>
      <c r="J1644" s="34"/>
      <c r="K1644" s="34"/>
      <c r="L1644" s="32" t="s">
        <v>1027</v>
      </c>
      <c r="M1644" s="32"/>
      <c r="N1644" s="128" t="s">
        <v>4570</v>
      </c>
      <c r="O1644" s="32" t="s">
        <v>2179</v>
      </c>
      <c r="P1644" s="136" t="s">
        <v>2140</v>
      </c>
      <c r="Q1644" s="136" t="s">
        <v>2179</v>
      </c>
      <c r="R1644" s="123" t="s">
        <v>2612</v>
      </c>
    </row>
    <row r="1645" spans="1:18" ht="20.399999999999999">
      <c r="A1645" s="192" t="s">
        <v>4571</v>
      </c>
      <c r="B1645" s="192" t="s">
        <v>1013</v>
      </c>
      <c r="C1645" s="192" t="s">
        <v>2678</v>
      </c>
      <c r="D1645" s="128" t="s">
        <v>2679</v>
      </c>
      <c r="E1645" s="32" t="s">
        <v>2154</v>
      </c>
      <c r="F1645" s="307"/>
      <c r="G1645" s="307"/>
      <c r="H1645" s="307"/>
      <c r="I1645" s="307"/>
      <c r="J1645" s="307"/>
      <c r="K1645" s="307"/>
      <c r="L1645" s="136" t="s">
        <v>1027</v>
      </c>
      <c r="M1645" s="307"/>
      <c r="N1645" s="128" t="s">
        <v>2680</v>
      </c>
      <c r="O1645" s="136" t="s">
        <v>2179</v>
      </c>
      <c r="P1645" s="136" t="s">
        <v>2179</v>
      </c>
      <c r="Q1645" s="314" t="s">
        <v>2179</v>
      </c>
      <c r="R1645" s="136" t="s">
        <v>2180</v>
      </c>
    </row>
    <row r="1646" spans="1:18" ht="179.25" customHeight="1">
      <c r="A1646" s="192" t="s">
        <v>4572</v>
      </c>
      <c r="B1646" s="192" t="s">
        <v>1017</v>
      </c>
      <c r="C1646" s="192" t="s">
        <v>2682</v>
      </c>
      <c r="D1646" s="128" t="s">
        <v>4573</v>
      </c>
      <c r="E1646" s="32" t="s">
        <v>2154</v>
      </c>
      <c r="F1646" s="307"/>
      <c r="G1646" s="307"/>
      <c r="H1646" s="307"/>
      <c r="I1646" s="307"/>
      <c r="J1646" s="307"/>
      <c r="K1646" s="307"/>
      <c r="L1646" s="136" t="s">
        <v>1027</v>
      </c>
      <c r="M1646" s="307"/>
      <c r="N1646" s="128" t="s">
        <v>4574</v>
      </c>
      <c r="O1646" s="136" t="s">
        <v>2179</v>
      </c>
      <c r="P1646" s="136" t="s">
        <v>2179</v>
      </c>
      <c r="Q1646" s="314" t="s">
        <v>2179</v>
      </c>
      <c r="R1646" s="136" t="s">
        <v>2180</v>
      </c>
    </row>
    <row r="1647" spans="1:18" ht="40.799999999999997">
      <c r="A1647" s="192" t="s">
        <v>4575</v>
      </c>
      <c r="B1647" s="312" t="s">
        <v>804</v>
      </c>
      <c r="C1647" s="317" t="s">
        <v>2201</v>
      </c>
      <c r="D1647" s="305" t="s">
        <v>2202</v>
      </c>
      <c r="E1647" s="304" t="s">
        <v>806</v>
      </c>
      <c r="F1647" s="304"/>
      <c r="G1647" s="304"/>
      <c r="H1647" s="304"/>
      <c r="I1647" s="304"/>
      <c r="J1647" s="304"/>
      <c r="K1647" s="304"/>
      <c r="L1647" s="304" t="s">
        <v>1027</v>
      </c>
      <c r="M1647" s="304"/>
      <c r="N1647" s="305" t="s">
        <v>4252</v>
      </c>
      <c r="O1647" s="136" t="s">
        <v>2179</v>
      </c>
      <c r="P1647" s="136" t="s">
        <v>2179</v>
      </c>
      <c r="Q1647" s="136" t="s">
        <v>2140</v>
      </c>
      <c r="R1647" s="335" t="s">
        <v>2141</v>
      </c>
    </row>
    <row r="1648" spans="1:18">
      <c r="A1648" s="238" t="s">
        <v>4576</v>
      </c>
      <c r="B1648" s="234"/>
      <c r="C1648" s="234"/>
      <c r="D1648" s="234"/>
      <c r="E1648" s="434"/>
      <c r="F1648" s="227"/>
      <c r="G1648" s="227"/>
      <c r="H1648" s="227"/>
      <c r="I1648" s="227"/>
      <c r="J1648" s="227"/>
      <c r="K1648" s="227"/>
      <c r="L1648" s="227"/>
      <c r="M1648" s="227"/>
      <c r="N1648" s="227"/>
      <c r="O1648" s="227"/>
      <c r="P1648" s="227"/>
      <c r="Q1648" s="227"/>
      <c r="R1648" s="229"/>
    </row>
    <row r="1649" spans="1:18" s="8" customFormat="1" ht="75" customHeight="1">
      <c r="A1649" s="16" t="s">
        <v>4580</v>
      </c>
      <c r="B1649" s="16" t="s">
        <v>969</v>
      </c>
      <c r="C1649" s="16" t="s">
        <v>1124</v>
      </c>
      <c r="D1649" s="58" t="s">
        <v>2325</v>
      </c>
      <c r="E1649" s="49" t="s">
        <v>146</v>
      </c>
      <c r="F1649" s="58"/>
      <c r="G1649" s="58"/>
      <c r="H1649" s="49" t="s">
        <v>2138</v>
      </c>
      <c r="I1649" s="49" t="s">
        <v>2138</v>
      </c>
      <c r="J1649" s="49" t="s">
        <v>25</v>
      </c>
      <c r="K1649" s="58" t="s">
        <v>1294</v>
      </c>
      <c r="L1649" s="39" t="s">
        <v>1148</v>
      </c>
      <c r="M1649" s="64" t="s">
        <v>6042</v>
      </c>
      <c r="N1649" s="78"/>
      <c r="O1649" s="39" t="s">
        <v>2140</v>
      </c>
      <c r="P1649" s="108" t="s">
        <v>2140</v>
      </c>
      <c r="Q1649" s="108" t="s">
        <v>2140</v>
      </c>
      <c r="R1649" s="108" t="s">
        <v>2141</v>
      </c>
    </row>
    <row r="1650" spans="1:18" s="8" customFormat="1" ht="136.5" customHeight="1">
      <c r="A1650" s="16" t="s">
        <v>4581</v>
      </c>
      <c r="B1650" s="16" t="s">
        <v>4582</v>
      </c>
      <c r="C1650" s="16" t="s">
        <v>4583</v>
      </c>
      <c r="D1650" s="58" t="s">
        <v>4584</v>
      </c>
      <c r="E1650" s="49" t="s">
        <v>2154</v>
      </c>
      <c r="F1650" s="58"/>
      <c r="G1650" s="58"/>
      <c r="H1650" s="49" t="s">
        <v>25</v>
      </c>
      <c r="I1650" s="49" t="s">
        <v>2138</v>
      </c>
      <c r="J1650" s="49" t="s">
        <v>25</v>
      </c>
      <c r="K1650" s="58" t="s">
        <v>4585</v>
      </c>
      <c r="L1650" s="39" t="s">
        <v>195</v>
      </c>
      <c r="M1650" s="64" t="s">
        <v>6043</v>
      </c>
      <c r="N1650" s="78"/>
      <c r="O1650" s="108" t="s">
        <v>2140</v>
      </c>
      <c r="P1650" s="108" t="s">
        <v>2140</v>
      </c>
      <c r="Q1650" s="108" t="s">
        <v>2140</v>
      </c>
      <c r="R1650" s="108" t="s">
        <v>2556</v>
      </c>
    </row>
    <row r="1651" spans="1:18" s="8" customFormat="1" ht="133.5" customHeight="1">
      <c r="A1651" s="16" t="s">
        <v>4586</v>
      </c>
      <c r="B1651" s="16" t="s">
        <v>4587</v>
      </c>
      <c r="C1651" s="16" t="s">
        <v>4588</v>
      </c>
      <c r="D1651" s="58" t="s">
        <v>4589</v>
      </c>
      <c r="E1651" s="49" t="s">
        <v>2154</v>
      </c>
      <c r="F1651" s="58"/>
      <c r="G1651" s="58"/>
      <c r="H1651" s="49" t="s">
        <v>25</v>
      </c>
      <c r="I1651" s="49" t="s">
        <v>2138</v>
      </c>
      <c r="J1651" s="49" t="s">
        <v>25</v>
      </c>
      <c r="K1651" s="58" t="s">
        <v>4590</v>
      </c>
      <c r="L1651" s="39" t="s">
        <v>195</v>
      </c>
      <c r="M1651" s="64" t="s">
        <v>6044</v>
      </c>
      <c r="N1651" s="78"/>
      <c r="O1651" s="108" t="s">
        <v>2140</v>
      </c>
      <c r="P1651" s="108" t="s">
        <v>2140</v>
      </c>
      <c r="Q1651" s="108" t="s">
        <v>2140</v>
      </c>
      <c r="R1651" s="108" t="s">
        <v>32</v>
      </c>
    </row>
    <row r="1652" spans="1:18" s="8" customFormat="1" ht="14.25" customHeight="1">
      <c r="A1652" s="1002" t="s">
        <v>4591</v>
      </c>
      <c r="B1652" s="1002" t="s">
        <v>4592</v>
      </c>
      <c r="C1652" s="1002" t="s">
        <v>4593</v>
      </c>
      <c r="D1652" s="921" t="s">
        <v>4594</v>
      </c>
      <c r="E1652" s="927" t="s">
        <v>1213</v>
      </c>
      <c r="F1652" s="49" t="s">
        <v>2339</v>
      </c>
      <c r="G1652" s="58" t="s">
        <v>4595</v>
      </c>
      <c r="H1652" s="927" t="s">
        <v>25</v>
      </c>
      <c r="I1652" s="927" t="s">
        <v>2138</v>
      </c>
      <c r="J1652" s="927" t="s">
        <v>2148</v>
      </c>
      <c r="K1652" s="921" t="s">
        <v>4596</v>
      </c>
      <c r="L1652" s="927" t="s">
        <v>195</v>
      </c>
      <c r="M1652" s="921" t="s">
        <v>6045</v>
      </c>
      <c r="N1652" s="945"/>
      <c r="O1652" s="942" t="s">
        <v>2140</v>
      </c>
      <c r="P1652" s="942" t="s">
        <v>2140</v>
      </c>
      <c r="Q1652" s="942" t="s">
        <v>2140</v>
      </c>
      <c r="R1652" s="942" t="s">
        <v>32</v>
      </c>
    </row>
    <row r="1653" spans="1:18" s="8" customFormat="1" ht="14.25" customHeight="1">
      <c r="A1653" s="1003" t="e">
        <v>#N/A</v>
      </c>
      <c r="B1653" s="1003" t="e">
        <v>#N/A</v>
      </c>
      <c r="C1653" s="1003" t="e">
        <v>#N/A</v>
      </c>
      <c r="D1653" s="922" t="e">
        <v>#N/A</v>
      </c>
      <c r="E1653" s="928" t="e">
        <v>#N/A</v>
      </c>
      <c r="F1653" s="49" t="s">
        <v>2342</v>
      </c>
      <c r="G1653" s="58" t="s">
        <v>4597</v>
      </c>
      <c r="H1653" s="928" t="e">
        <v>#N/A</v>
      </c>
      <c r="I1653" s="928" t="e">
        <v>#N/A</v>
      </c>
      <c r="J1653" s="928" t="e">
        <v>#N/A</v>
      </c>
      <c r="K1653" s="922" t="e">
        <v>#N/A</v>
      </c>
      <c r="L1653" s="928" t="e">
        <v>#N/A</v>
      </c>
      <c r="M1653" s="922" t="e">
        <v>#N/A</v>
      </c>
      <c r="N1653" s="946"/>
      <c r="O1653" s="944"/>
      <c r="P1653" s="944"/>
      <c r="Q1653" s="944"/>
      <c r="R1653" s="944"/>
    </row>
    <row r="1654" spans="1:18" s="8" customFormat="1" ht="14.25" customHeight="1">
      <c r="A1654" s="1003" t="e">
        <v>#N/A</v>
      </c>
      <c r="B1654" s="1003" t="e">
        <v>#N/A</v>
      </c>
      <c r="C1654" s="1003" t="e">
        <v>#N/A</v>
      </c>
      <c r="D1654" s="922" t="e">
        <v>#N/A</v>
      </c>
      <c r="E1654" s="928" t="e">
        <v>#N/A</v>
      </c>
      <c r="F1654" s="49" t="s">
        <v>2344</v>
      </c>
      <c r="G1654" s="58" t="s">
        <v>4598</v>
      </c>
      <c r="H1654" s="928" t="e">
        <v>#N/A</v>
      </c>
      <c r="I1654" s="928" t="e">
        <v>#N/A</v>
      </c>
      <c r="J1654" s="928" t="e">
        <v>#N/A</v>
      </c>
      <c r="K1654" s="922" t="e">
        <v>#N/A</v>
      </c>
      <c r="L1654" s="928" t="e">
        <v>#N/A</v>
      </c>
      <c r="M1654" s="922" t="e">
        <v>#N/A</v>
      </c>
      <c r="N1654" s="946"/>
      <c r="O1654" s="944"/>
      <c r="P1654" s="944"/>
      <c r="Q1654" s="944"/>
      <c r="R1654" s="944"/>
    </row>
    <row r="1655" spans="1:18" s="8" customFormat="1" ht="14.25" customHeight="1">
      <c r="A1655" s="1003" t="e">
        <v>#N/A</v>
      </c>
      <c r="B1655" s="1003" t="e">
        <v>#N/A</v>
      </c>
      <c r="C1655" s="1003" t="e">
        <v>#N/A</v>
      </c>
      <c r="D1655" s="922" t="e">
        <v>#N/A</v>
      </c>
      <c r="E1655" s="928" t="e">
        <v>#N/A</v>
      </c>
      <c r="F1655" s="49" t="s">
        <v>2346</v>
      </c>
      <c r="G1655" s="58" t="s">
        <v>4599</v>
      </c>
      <c r="H1655" s="928" t="e">
        <v>#N/A</v>
      </c>
      <c r="I1655" s="928" t="e">
        <v>#N/A</v>
      </c>
      <c r="J1655" s="928" t="e">
        <v>#N/A</v>
      </c>
      <c r="K1655" s="922" t="e">
        <v>#N/A</v>
      </c>
      <c r="L1655" s="928" t="e">
        <v>#N/A</v>
      </c>
      <c r="M1655" s="922" t="e">
        <v>#N/A</v>
      </c>
      <c r="N1655" s="946"/>
      <c r="O1655" s="944"/>
      <c r="P1655" s="944"/>
      <c r="Q1655" s="944"/>
      <c r="R1655" s="944"/>
    </row>
    <row r="1656" spans="1:18" s="8" customFormat="1" ht="25.5" customHeight="1">
      <c r="A1656" s="1003" t="e">
        <v>#N/A</v>
      </c>
      <c r="B1656" s="1003" t="e">
        <v>#N/A</v>
      </c>
      <c r="C1656" s="1003" t="e">
        <v>#N/A</v>
      </c>
      <c r="D1656" s="922" t="e">
        <v>#N/A</v>
      </c>
      <c r="E1656" s="928" t="e">
        <v>#N/A</v>
      </c>
      <c r="F1656" s="49" t="s">
        <v>2352</v>
      </c>
      <c r="G1656" s="58" t="s">
        <v>4600</v>
      </c>
      <c r="H1656" s="928" t="e">
        <v>#N/A</v>
      </c>
      <c r="I1656" s="928" t="e">
        <v>#N/A</v>
      </c>
      <c r="J1656" s="928" t="e">
        <v>#N/A</v>
      </c>
      <c r="K1656" s="922" t="e">
        <v>#N/A</v>
      </c>
      <c r="L1656" s="928" t="e">
        <v>#N/A</v>
      </c>
      <c r="M1656" s="922" t="e">
        <v>#N/A</v>
      </c>
      <c r="N1656" s="946"/>
      <c r="O1656" s="944"/>
      <c r="P1656" s="944"/>
      <c r="Q1656" s="944"/>
      <c r="R1656" s="944"/>
    </row>
    <row r="1657" spans="1:18" s="8" customFormat="1" ht="14.25" customHeight="1">
      <c r="A1657" s="1003" t="e">
        <v>#N/A</v>
      </c>
      <c r="B1657" s="1003" t="e">
        <v>#N/A</v>
      </c>
      <c r="C1657" s="1003" t="e">
        <v>#N/A</v>
      </c>
      <c r="D1657" s="922" t="e">
        <v>#N/A</v>
      </c>
      <c r="E1657" s="928" t="e">
        <v>#N/A</v>
      </c>
      <c r="F1657" s="49" t="s">
        <v>2354</v>
      </c>
      <c r="G1657" s="58" t="s">
        <v>4601</v>
      </c>
      <c r="H1657" s="928" t="e">
        <v>#N/A</v>
      </c>
      <c r="I1657" s="928" t="e">
        <v>#N/A</v>
      </c>
      <c r="J1657" s="928" t="e">
        <v>#N/A</v>
      </c>
      <c r="K1657" s="922" t="e">
        <v>#N/A</v>
      </c>
      <c r="L1657" s="928" t="e">
        <v>#N/A</v>
      </c>
      <c r="M1657" s="922" t="e">
        <v>#N/A</v>
      </c>
      <c r="N1657" s="946"/>
      <c r="O1657" s="944"/>
      <c r="P1657" s="944"/>
      <c r="Q1657" s="944"/>
      <c r="R1657" s="944"/>
    </row>
    <row r="1658" spans="1:18" s="8" customFormat="1" ht="14.25" customHeight="1">
      <c r="A1658" s="1003" t="e">
        <v>#N/A</v>
      </c>
      <c r="B1658" s="1003" t="e">
        <v>#N/A</v>
      </c>
      <c r="C1658" s="828" t="e">
        <v>#N/A</v>
      </c>
      <c r="D1658" s="922" t="e">
        <v>#N/A</v>
      </c>
      <c r="E1658" s="928" t="e">
        <v>#N/A</v>
      </c>
      <c r="F1658" s="39" t="s">
        <v>3144</v>
      </c>
      <c r="G1658" s="9" t="s">
        <v>4602</v>
      </c>
      <c r="H1658" s="928" t="e">
        <v>#N/A</v>
      </c>
      <c r="I1658" s="928" t="e">
        <v>#N/A</v>
      </c>
      <c r="J1658" s="928" t="e">
        <v>#N/A</v>
      </c>
      <c r="K1658" s="922" t="e">
        <v>#N/A</v>
      </c>
      <c r="L1658" s="929" t="e">
        <v>#N/A</v>
      </c>
      <c r="M1658" s="923" t="e">
        <v>#N/A</v>
      </c>
      <c r="N1658" s="947"/>
      <c r="O1658" s="943"/>
      <c r="P1658" s="943"/>
      <c r="Q1658" s="943"/>
      <c r="R1658" s="943"/>
    </row>
    <row r="1659" spans="1:18" s="8" customFormat="1" ht="12.75" customHeight="1">
      <c r="A1659" s="1002" t="s">
        <v>4603</v>
      </c>
      <c r="B1659" s="1002" t="s">
        <v>4604</v>
      </c>
      <c r="C1659" s="1002" t="s">
        <v>4605</v>
      </c>
      <c r="D1659" s="921" t="s">
        <v>4606</v>
      </c>
      <c r="E1659" s="927" t="s">
        <v>1213</v>
      </c>
      <c r="F1659" s="49" t="s">
        <v>2339</v>
      </c>
      <c r="G1659" s="58" t="s">
        <v>4595</v>
      </c>
      <c r="H1659" s="927" t="s">
        <v>25</v>
      </c>
      <c r="I1659" s="927" t="s">
        <v>2138</v>
      </c>
      <c r="J1659" s="927" t="s">
        <v>2148</v>
      </c>
      <c r="K1659" s="921" t="s">
        <v>4607</v>
      </c>
      <c r="L1659" s="927" t="s">
        <v>195</v>
      </c>
      <c r="M1659" s="921" t="s">
        <v>6046</v>
      </c>
      <c r="N1659" s="927"/>
      <c r="O1659" s="942" t="s">
        <v>2140</v>
      </c>
      <c r="P1659" s="942" t="s">
        <v>2140</v>
      </c>
      <c r="Q1659" s="942" t="s">
        <v>2140</v>
      </c>
      <c r="R1659" s="942" t="s">
        <v>32</v>
      </c>
    </row>
    <row r="1660" spans="1:18" s="8" customFormat="1" ht="12.75" customHeight="1">
      <c r="A1660" s="1003" t="e">
        <v>#N/A</v>
      </c>
      <c r="B1660" s="1003" t="e">
        <v>#N/A</v>
      </c>
      <c r="C1660" s="1003" t="e">
        <v>#N/A</v>
      </c>
      <c r="D1660" s="922" t="e">
        <v>#N/A</v>
      </c>
      <c r="E1660" s="928" t="e">
        <v>#N/A</v>
      </c>
      <c r="F1660" s="49" t="s">
        <v>2342</v>
      </c>
      <c r="G1660" s="58" t="s">
        <v>4597</v>
      </c>
      <c r="H1660" s="928" t="e">
        <v>#N/A</v>
      </c>
      <c r="I1660" s="928" t="e">
        <v>#N/A</v>
      </c>
      <c r="J1660" s="928" t="e">
        <v>#N/A</v>
      </c>
      <c r="K1660" s="922" t="e">
        <v>#N/A</v>
      </c>
      <c r="L1660" s="928" t="e">
        <v>#N/A</v>
      </c>
      <c r="M1660" s="922" t="e">
        <v>#N/A</v>
      </c>
      <c r="N1660" s="928"/>
      <c r="O1660" s="944"/>
      <c r="P1660" s="944"/>
      <c r="Q1660" s="944"/>
      <c r="R1660" s="944"/>
    </row>
    <row r="1661" spans="1:18" s="8" customFormat="1" ht="12.75" customHeight="1">
      <c r="A1661" s="1003" t="e">
        <v>#N/A</v>
      </c>
      <c r="B1661" s="1003" t="e">
        <v>#N/A</v>
      </c>
      <c r="C1661" s="1003" t="e">
        <v>#N/A</v>
      </c>
      <c r="D1661" s="922" t="e">
        <v>#N/A</v>
      </c>
      <c r="E1661" s="928" t="e">
        <v>#N/A</v>
      </c>
      <c r="F1661" s="49" t="s">
        <v>2344</v>
      </c>
      <c r="G1661" s="58" t="s">
        <v>4598</v>
      </c>
      <c r="H1661" s="928" t="e">
        <v>#N/A</v>
      </c>
      <c r="I1661" s="928" t="e">
        <v>#N/A</v>
      </c>
      <c r="J1661" s="928" t="e">
        <v>#N/A</v>
      </c>
      <c r="K1661" s="922" t="e">
        <v>#N/A</v>
      </c>
      <c r="L1661" s="928" t="e">
        <v>#N/A</v>
      </c>
      <c r="M1661" s="922" t="e">
        <v>#N/A</v>
      </c>
      <c r="N1661" s="928"/>
      <c r="O1661" s="944"/>
      <c r="P1661" s="944"/>
      <c r="Q1661" s="944"/>
      <c r="R1661" s="944"/>
    </row>
    <row r="1662" spans="1:18" s="8" customFormat="1" ht="12.75" customHeight="1">
      <c r="A1662" s="1003" t="e">
        <v>#N/A</v>
      </c>
      <c r="B1662" s="1003" t="e">
        <v>#N/A</v>
      </c>
      <c r="C1662" s="1003" t="e">
        <v>#N/A</v>
      </c>
      <c r="D1662" s="922" t="e">
        <v>#N/A</v>
      </c>
      <c r="E1662" s="928" t="e">
        <v>#N/A</v>
      </c>
      <c r="F1662" s="49" t="s">
        <v>2346</v>
      </c>
      <c r="G1662" s="58" t="s">
        <v>4599</v>
      </c>
      <c r="H1662" s="928" t="e">
        <v>#N/A</v>
      </c>
      <c r="I1662" s="928" t="e">
        <v>#N/A</v>
      </c>
      <c r="J1662" s="928" t="e">
        <v>#N/A</v>
      </c>
      <c r="K1662" s="922" t="e">
        <v>#N/A</v>
      </c>
      <c r="L1662" s="928" t="e">
        <v>#N/A</v>
      </c>
      <c r="M1662" s="922" t="e">
        <v>#N/A</v>
      </c>
      <c r="N1662" s="928"/>
      <c r="O1662" s="944"/>
      <c r="P1662" s="944"/>
      <c r="Q1662" s="944"/>
      <c r="R1662" s="944"/>
    </row>
    <row r="1663" spans="1:18" s="8" customFormat="1" ht="12.75" customHeight="1">
      <c r="A1663" s="1003" t="e">
        <v>#N/A</v>
      </c>
      <c r="B1663" s="1003" t="e">
        <v>#N/A</v>
      </c>
      <c r="C1663" s="1003" t="e">
        <v>#N/A</v>
      </c>
      <c r="D1663" s="922" t="e">
        <v>#N/A</v>
      </c>
      <c r="E1663" s="928" t="e">
        <v>#N/A</v>
      </c>
      <c r="F1663" s="49" t="s">
        <v>2348</v>
      </c>
      <c r="G1663" s="58" t="s">
        <v>4608</v>
      </c>
      <c r="H1663" s="928" t="e">
        <v>#N/A</v>
      </c>
      <c r="I1663" s="928" t="e">
        <v>#N/A</v>
      </c>
      <c r="J1663" s="928" t="e">
        <v>#N/A</v>
      </c>
      <c r="K1663" s="922" t="e">
        <v>#N/A</v>
      </c>
      <c r="L1663" s="928" t="e">
        <v>#N/A</v>
      </c>
      <c r="M1663" s="922" t="e">
        <v>#N/A</v>
      </c>
      <c r="N1663" s="928"/>
      <c r="O1663" s="944"/>
      <c r="P1663" s="944"/>
      <c r="Q1663" s="944"/>
      <c r="R1663" s="944"/>
    </row>
    <row r="1664" spans="1:18" s="8" customFormat="1" ht="10.199999999999999">
      <c r="A1664" s="1003" t="e">
        <v>#N/A</v>
      </c>
      <c r="B1664" s="1003" t="e">
        <v>#N/A</v>
      </c>
      <c r="C1664" s="1003" t="e">
        <v>#N/A</v>
      </c>
      <c r="D1664" s="922" t="e">
        <v>#N/A</v>
      </c>
      <c r="E1664" s="928" t="e">
        <v>#N/A</v>
      </c>
      <c r="F1664" s="49" t="s">
        <v>2350</v>
      </c>
      <c r="G1664" s="58" t="s">
        <v>4609</v>
      </c>
      <c r="H1664" s="928" t="e">
        <v>#N/A</v>
      </c>
      <c r="I1664" s="928" t="e">
        <v>#N/A</v>
      </c>
      <c r="J1664" s="928" t="e">
        <v>#N/A</v>
      </c>
      <c r="K1664" s="922" t="e">
        <v>#N/A</v>
      </c>
      <c r="L1664" s="928" t="e">
        <v>#N/A</v>
      </c>
      <c r="M1664" s="922" t="e">
        <v>#N/A</v>
      </c>
      <c r="N1664" s="928"/>
      <c r="O1664" s="944"/>
      <c r="P1664" s="944"/>
      <c r="Q1664" s="944"/>
      <c r="R1664" s="944"/>
    </row>
    <row r="1665" spans="1:18" s="8" customFormat="1" ht="10.199999999999999">
      <c r="A1665" s="1003" t="e">
        <v>#N/A</v>
      </c>
      <c r="B1665" s="1003" t="e">
        <v>#N/A</v>
      </c>
      <c r="C1665" s="1003" t="e">
        <v>#N/A</v>
      </c>
      <c r="D1665" s="922" t="e">
        <v>#N/A</v>
      </c>
      <c r="E1665" s="928" t="e">
        <v>#N/A</v>
      </c>
      <c r="F1665" s="49" t="s">
        <v>2352</v>
      </c>
      <c r="G1665" s="58" t="s">
        <v>4600</v>
      </c>
      <c r="H1665" s="928" t="e">
        <v>#N/A</v>
      </c>
      <c r="I1665" s="928" t="e">
        <v>#N/A</v>
      </c>
      <c r="J1665" s="928" t="e">
        <v>#N/A</v>
      </c>
      <c r="K1665" s="922" t="e">
        <v>#N/A</v>
      </c>
      <c r="L1665" s="928" t="e">
        <v>#N/A</v>
      </c>
      <c r="M1665" s="922" t="e">
        <v>#N/A</v>
      </c>
      <c r="N1665" s="928"/>
      <c r="O1665" s="944"/>
      <c r="P1665" s="944"/>
      <c r="Q1665" s="944"/>
      <c r="R1665" s="944"/>
    </row>
    <row r="1666" spans="1:18" s="8" customFormat="1" ht="12.75" customHeight="1">
      <c r="A1666" s="1003" t="e">
        <v>#N/A</v>
      </c>
      <c r="B1666" s="1003" t="e">
        <v>#N/A</v>
      </c>
      <c r="C1666" s="1003" t="e">
        <v>#N/A</v>
      </c>
      <c r="D1666" s="922" t="e">
        <v>#N/A</v>
      </c>
      <c r="E1666" s="928" t="e">
        <v>#N/A</v>
      </c>
      <c r="F1666" s="49" t="s">
        <v>2354</v>
      </c>
      <c r="G1666" s="58" t="s">
        <v>4601</v>
      </c>
      <c r="H1666" s="928" t="e">
        <v>#N/A</v>
      </c>
      <c r="I1666" s="928" t="e">
        <v>#N/A</v>
      </c>
      <c r="J1666" s="928" t="e">
        <v>#N/A</v>
      </c>
      <c r="K1666" s="922" t="e">
        <v>#N/A</v>
      </c>
      <c r="L1666" s="928" t="e">
        <v>#N/A</v>
      </c>
      <c r="M1666" s="922" t="e">
        <v>#N/A</v>
      </c>
      <c r="N1666" s="928"/>
      <c r="O1666" s="944"/>
      <c r="P1666" s="944"/>
      <c r="Q1666" s="944"/>
      <c r="R1666" s="944"/>
    </row>
    <row r="1667" spans="1:18" s="8" customFormat="1" ht="12.75" customHeight="1">
      <c r="A1667" s="1003" t="e">
        <v>#N/A</v>
      </c>
      <c r="B1667" s="1003" t="e">
        <v>#N/A</v>
      </c>
      <c r="C1667" s="1003" t="e">
        <v>#N/A</v>
      </c>
      <c r="D1667" s="922" t="e">
        <v>#N/A</v>
      </c>
      <c r="E1667" s="928" t="e">
        <v>#N/A</v>
      </c>
      <c r="F1667" s="39" t="s">
        <v>3144</v>
      </c>
      <c r="G1667" s="9" t="s">
        <v>4602</v>
      </c>
      <c r="H1667" s="928" t="e">
        <v>#N/A</v>
      </c>
      <c r="I1667" s="928" t="e">
        <v>#N/A</v>
      </c>
      <c r="J1667" s="928" t="e">
        <v>#N/A</v>
      </c>
      <c r="K1667" s="922" t="e">
        <v>#N/A</v>
      </c>
      <c r="L1667" s="928" t="e">
        <v>#N/A</v>
      </c>
      <c r="M1667" s="922" t="e">
        <v>#N/A</v>
      </c>
      <c r="N1667" s="928"/>
      <c r="O1667" s="944"/>
      <c r="P1667" s="944"/>
      <c r="Q1667" s="944"/>
      <c r="R1667" s="944"/>
    </row>
    <row r="1668" spans="1:18" s="8" customFormat="1" ht="20.399999999999999">
      <c r="A1668" s="828" t="e">
        <v>#N/A</v>
      </c>
      <c r="B1668" s="828" t="e">
        <v>#N/A</v>
      </c>
      <c r="C1668" s="828" t="e">
        <v>#N/A</v>
      </c>
      <c r="D1668" s="923" t="e">
        <v>#N/A</v>
      </c>
      <c r="E1668" s="929" t="e">
        <v>#N/A</v>
      </c>
      <c r="F1668" s="49">
        <v>10</v>
      </c>
      <c r="G1668" s="58" t="s">
        <v>4610</v>
      </c>
      <c r="H1668" s="929" t="e">
        <v>#N/A</v>
      </c>
      <c r="I1668" s="929" t="e">
        <v>#N/A</v>
      </c>
      <c r="J1668" s="929" t="e">
        <v>#N/A</v>
      </c>
      <c r="K1668" s="923" t="e">
        <v>#N/A</v>
      </c>
      <c r="L1668" s="929" t="e">
        <v>#N/A</v>
      </c>
      <c r="M1668" s="923" t="e">
        <v>#N/A</v>
      </c>
      <c r="N1668" s="929"/>
      <c r="O1668" s="943"/>
      <c r="P1668" s="943"/>
      <c r="Q1668" s="943"/>
      <c r="R1668" s="943"/>
    </row>
    <row r="1669" spans="1:18" s="8" customFormat="1" ht="12.75" customHeight="1">
      <c r="A1669" s="1002" t="s">
        <v>4611</v>
      </c>
      <c r="B1669" s="1002" t="s">
        <v>4612</v>
      </c>
      <c r="C1669" s="1002" t="s">
        <v>4613</v>
      </c>
      <c r="D1669" s="921" t="s">
        <v>4614</v>
      </c>
      <c r="E1669" s="927" t="s">
        <v>1213</v>
      </c>
      <c r="F1669" s="49" t="s">
        <v>2339</v>
      </c>
      <c r="G1669" s="58" t="s">
        <v>4595</v>
      </c>
      <c r="H1669" s="927" t="s">
        <v>25</v>
      </c>
      <c r="I1669" s="927" t="s">
        <v>2138</v>
      </c>
      <c r="J1669" s="927" t="s">
        <v>2148</v>
      </c>
      <c r="K1669" s="921" t="s">
        <v>4615</v>
      </c>
      <c r="L1669" s="927" t="s">
        <v>195</v>
      </c>
      <c r="M1669" s="921" t="s">
        <v>6047</v>
      </c>
      <c r="N1669" s="927"/>
      <c r="O1669" s="942" t="s">
        <v>2140</v>
      </c>
      <c r="P1669" s="942" t="s">
        <v>2140</v>
      </c>
      <c r="Q1669" s="942" t="s">
        <v>2140</v>
      </c>
      <c r="R1669" s="942" t="s">
        <v>32</v>
      </c>
    </row>
    <row r="1670" spans="1:18" s="8" customFormat="1" ht="12.75" customHeight="1">
      <c r="A1670" s="1003" t="e">
        <v>#N/A</v>
      </c>
      <c r="B1670" s="1003" t="e">
        <v>#N/A</v>
      </c>
      <c r="C1670" s="1003" t="e">
        <v>#N/A</v>
      </c>
      <c r="D1670" s="922" t="e">
        <v>#N/A</v>
      </c>
      <c r="E1670" s="928" t="e">
        <v>#N/A</v>
      </c>
      <c r="F1670" s="49" t="s">
        <v>2342</v>
      </c>
      <c r="G1670" s="58" t="s">
        <v>4597</v>
      </c>
      <c r="H1670" s="928" t="e">
        <v>#N/A</v>
      </c>
      <c r="I1670" s="928" t="e">
        <v>#N/A</v>
      </c>
      <c r="J1670" s="928" t="e">
        <v>#N/A</v>
      </c>
      <c r="K1670" s="922" t="e">
        <v>#N/A</v>
      </c>
      <c r="L1670" s="928" t="e">
        <v>#N/A</v>
      </c>
      <c r="M1670" s="922" t="e">
        <v>#N/A</v>
      </c>
      <c r="N1670" s="928"/>
      <c r="O1670" s="944"/>
      <c r="P1670" s="944"/>
      <c r="Q1670" s="944"/>
      <c r="R1670" s="944"/>
    </row>
    <row r="1671" spans="1:18" s="8" customFormat="1" ht="12.75" customHeight="1">
      <c r="A1671" s="1003" t="e">
        <v>#N/A</v>
      </c>
      <c r="B1671" s="1003" t="e">
        <v>#N/A</v>
      </c>
      <c r="C1671" s="1003" t="e">
        <v>#N/A</v>
      </c>
      <c r="D1671" s="922" t="e">
        <v>#N/A</v>
      </c>
      <c r="E1671" s="928" t="e">
        <v>#N/A</v>
      </c>
      <c r="F1671" s="49" t="s">
        <v>2344</v>
      </c>
      <c r="G1671" s="58" t="s">
        <v>4598</v>
      </c>
      <c r="H1671" s="928" t="e">
        <v>#N/A</v>
      </c>
      <c r="I1671" s="928" t="e">
        <v>#N/A</v>
      </c>
      <c r="J1671" s="928" t="e">
        <v>#N/A</v>
      </c>
      <c r="K1671" s="922" t="e">
        <v>#N/A</v>
      </c>
      <c r="L1671" s="928" t="e">
        <v>#N/A</v>
      </c>
      <c r="M1671" s="922" t="e">
        <v>#N/A</v>
      </c>
      <c r="N1671" s="928"/>
      <c r="O1671" s="944"/>
      <c r="P1671" s="944"/>
      <c r="Q1671" s="944"/>
      <c r="R1671" s="944"/>
    </row>
    <row r="1672" spans="1:18" s="8" customFormat="1" ht="12.75" customHeight="1">
      <c r="A1672" s="1003" t="e">
        <v>#N/A</v>
      </c>
      <c r="B1672" s="1003" t="e">
        <v>#N/A</v>
      </c>
      <c r="C1672" s="1003" t="e">
        <v>#N/A</v>
      </c>
      <c r="D1672" s="922" t="e">
        <v>#N/A</v>
      </c>
      <c r="E1672" s="928" t="e">
        <v>#N/A</v>
      </c>
      <c r="F1672" s="49" t="s">
        <v>2346</v>
      </c>
      <c r="G1672" s="58" t="s">
        <v>4599</v>
      </c>
      <c r="H1672" s="928" t="e">
        <v>#N/A</v>
      </c>
      <c r="I1672" s="928" t="e">
        <v>#N/A</v>
      </c>
      <c r="J1672" s="928" t="e">
        <v>#N/A</v>
      </c>
      <c r="K1672" s="922" t="e">
        <v>#N/A</v>
      </c>
      <c r="L1672" s="928" t="e">
        <v>#N/A</v>
      </c>
      <c r="M1672" s="922" t="e">
        <v>#N/A</v>
      </c>
      <c r="N1672" s="928"/>
      <c r="O1672" s="944"/>
      <c r="P1672" s="944"/>
      <c r="Q1672" s="944"/>
      <c r="R1672" s="944"/>
    </row>
    <row r="1673" spans="1:18" s="8" customFormat="1" ht="12.75" customHeight="1">
      <c r="A1673" s="1003" t="e">
        <v>#N/A</v>
      </c>
      <c r="B1673" s="1003" t="e">
        <v>#N/A</v>
      </c>
      <c r="C1673" s="1003" t="e">
        <v>#N/A</v>
      </c>
      <c r="D1673" s="922" t="e">
        <v>#N/A</v>
      </c>
      <c r="E1673" s="928" t="e">
        <v>#N/A</v>
      </c>
      <c r="F1673" s="49" t="s">
        <v>2348</v>
      </c>
      <c r="G1673" s="58" t="s">
        <v>4608</v>
      </c>
      <c r="H1673" s="928" t="e">
        <v>#N/A</v>
      </c>
      <c r="I1673" s="928" t="e">
        <v>#N/A</v>
      </c>
      <c r="J1673" s="928" t="e">
        <v>#N/A</v>
      </c>
      <c r="K1673" s="922" t="e">
        <v>#N/A</v>
      </c>
      <c r="L1673" s="928" t="e">
        <v>#N/A</v>
      </c>
      <c r="M1673" s="922" t="e">
        <v>#N/A</v>
      </c>
      <c r="N1673" s="928"/>
      <c r="O1673" s="944"/>
      <c r="P1673" s="944"/>
      <c r="Q1673" s="944"/>
      <c r="R1673" s="944"/>
    </row>
    <row r="1674" spans="1:18" s="8" customFormat="1" ht="10.199999999999999">
      <c r="A1674" s="1003" t="e">
        <v>#N/A</v>
      </c>
      <c r="B1674" s="1003" t="e">
        <v>#N/A</v>
      </c>
      <c r="C1674" s="1003" t="e">
        <v>#N/A</v>
      </c>
      <c r="D1674" s="922" t="e">
        <v>#N/A</v>
      </c>
      <c r="E1674" s="928" t="e">
        <v>#N/A</v>
      </c>
      <c r="F1674" s="49" t="s">
        <v>2352</v>
      </c>
      <c r="G1674" s="58" t="s">
        <v>4600</v>
      </c>
      <c r="H1674" s="928" t="e">
        <v>#N/A</v>
      </c>
      <c r="I1674" s="928" t="e">
        <v>#N/A</v>
      </c>
      <c r="J1674" s="928" t="e">
        <v>#N/A</v>
      </c>
      <c r="K1674" s="922" t="e">
        <v>#N/A</v>
      </c>
      <c r="L1674" s="928" t="e">
        <v>#N/A</v>
      </c>
      <c r="M1674" s="922" t="e">
        <v>#N/A</v>
      </c>
      <c r="N1674" s="928"/>
      <c r="O1674" s="944"/>
      <c r="P1674" s="944"/>
      <c r="Q1674" s="944"/>
      <c r="R1674" s="944"/>
    </row>
    <row r="1675" spans="1:18" s="8" customFormat="1" ht="12.75" customHeight="1">
      <c r="A1675" s="1003" t="e">
        <v>#N/A</v>
      </c>
      <c r="B1675" s="1003" t="e">
        <v>#N/A</v>
      </c>
      <c r="C1675" s="1003" t="e">
        <v>#N/A</v>
      </c>
      <c r="D1675" s="922" t="e">
        <v>#N/A</v>
      </c>
      <c r="E1675" s="928" t="e">
        <v>#N/A</v>
      </c>
      <c r="F1675" s="49" t="s">
        <v>2354</v>
      </c>
      <c r="G1675" s="58" t="s">
        <v>4601</v>
      </c>
      <c r="H1675" s="928" t="e">
        <v>#N/A</v>
      </c>
      <c r="I1675" s="928" t="e">
        <v>#N/A</v>
      </c>
      <c r="J1675" s="928" t="e">
        <v>#N/A</v>
      </c>
      <c r="K1675" s="922" t="e">
        <v>#N/A</v>
      </c>
      <c r="L1675" s="928" t="e">
        <v>#N/A</v>
      </c>
      <c r="M1675" s="922" t="e">
        <v>#N/A</v>
      </c>
      <c r="N1675" s="928"/>
      <c r="O1675" s="944"/>
      <c r="P1675" s="944"/>
      <c r="Q1675" s="944"/>
      <c r="R1675" s="944"/>
    </row>
    <row r="1676" spans="1:18" s="8" customFormat="1" ht="12.75" customHeight="1">
      <c r="A1676" s="1003" t="e">
        <v>#N/A</v>
      </c>
      <c r="B1676" s="1003" t="e">
        <v>#N/A</v>
      </c>
      <c r="C1676" s="828" t="e">
        <v>#N/A</v>
      </c>
      <c r="D1676" s="922" t="e">
        <v>#N/A</v>
      </c>
      <c r="E1676" s="928" t="e">
        <v>#N/A</v>
      </c>
      <c r="F1676" s="39" t="s">
        <v>3144</v>
      </c>
      <c r="G1676" s="9" t="s">
        <v>4602</v>
      </c>
      <c r="H1676" s="928" t="e">
        <v>#N/A</v>
      </c>
      <c r="I1676" s="928" t="e">
        <v>#N/A</v>
      </c>
      <c r="J1676" s="928" t="e">
        <v>#N/A</v>
      </c>
      <c r="K1676" s="922" t="e">
        <v>#N/A</v>
      </c>
      <c r="L1676" s="929" t="e">
        <v>#N/A</v>
      </c>
      <c r="M1676" s="923" t="e">
        <v>#N/A</v>
      </c>
      <c r="N1676" s="929"/>
      <c r="O1676" s="943"/>
      <c r="P1676" s="943"/>
      <c r="Q1676" s="943"/>
      <c r="R1676" s="943"/>
    </row>
    <row r="1677" spans="1:18" s="8" customFormat="1" ht="10.199999999999999">
      <c r="A1677" s="1002" t="s">
        <v>4616</v>
      </c>
      <c r="B1677" s="1002" t="s">
        <v>4617</v>
      </c>
      <c r="C1677" s="1002" t="s">
        <v>4618</v>
      </c>
      <c r="D1677" s="921" t="s">
        <v>4619</v>
      </c>
      <c r="E1677" s="927" t="s">
        <v>1213</v>
      </c>
      <c r="F1677" s="49" t="s">
        <v>2339</v>
      </c>
      <c r="G1677" s="58" t="s">
        <v>4595</v>
      </c>
      <c r="H1677" s="927" t="s">
        <v>25</v>
      </c>
      <c r="I1677" s="927" t="s">
        <v>2138</v>
      </c>
      <c r="J1677" s="927" t="s">
        <v>2148</v>
      </c>
      <c r="K1677" s="921" t="s">
        <v>4620</v>
      </c>
      <c r="L1677" s="927" t="s">
        <v>195</v>
      </c>
      <c r="M1677" s="921" t="s">
        <v>6048</v>
      </c>
      <c r="N1677" s="945"/>
      <c r="O1677" s="942" t="s">
        <v>2140</v>
      </c>
      <c r="P1677" s="942" t="s">
        <v>2140</v>
      </c>
      <c r="Q1677" s="942" t="s">
        <v>2140</v>
      </c>
      <c r="R1677" s="942" t="s">
        <v>32</v>
      </c>
    </row>
    <row r="1678" spans="1:18" s="8" customFormat="1" ht="13.5" customHeight="1">
      <c r="A1678" s="1003" t="e">
        <v>#N/A</v>
      </c>
      <c r="B1678" s="1003" t="e">
        <v>#N/A</v>
      </c>
      <c r="C1678" s="1003" t="e">
        <v>#N/A</v>
      </c>
      <c r="D1678" s="922" t="e">
        <v>#N/A</v>
      </c>
      <c r="E1678" s="928" t="e">
        <v>#N/A</v>
      </c>
      <c r="F1678" s="49" t="s">
        <v>2342</v>
      </c>
      <c r="G1678" s="58" t="s">
        <v>4597</v>
      </c>
      <c r="H1678" s="928" t="e">
        <v>#N/A</v>
      </c>
      <c r="I1678" s="928" t="e">
        <v>#N/A</v>
      </c>
      <c r="J1678" s="928" t="e">
        <v>#N/A</v>
      </c>
      <c r="K1678" s="922" t="e">
        <v>#N/A</v>
      </c>
      <c r="L1678" s="928" t="e">
        <v>#N/A</v>
      </c>
      <c r="M1678" s="922" t="e">
        <v>#N/A</v>
      </c>
      <c r="N1678" s="946"/>
      <c r="O1678" s="944"/>
      <c r="P1678" s="944"/>
      <c r="Q1678" s="944"/>
      <c r="R1678" s="944"/>
    </row>
    <row r="1679" spans="1:18" s="8" customFormat="1" ht="13.5" customHeight="1">
      <c r="A1679" s="1003" t="e">
        <v>#N/A</v>
      </c>
      <c r="B1679" s="1003" t="e">
        <v>#N/A</v>
      </c>
      <c r="C1679" s="1003" t="e">
        <v>#N/A</v>
      </c>
      <c r="D1679" s="922" t="e">
        <v>#N/A</v>
      </c>
      <c r="E1679" s="928" t="e">
        <v>#N/A</v>
      </c>
      <c r="F1679" s="49" t="s">
        <v>2344</v>
      </c>
      <c r="G1679" s="58" t="s">
        <v>4598</v>
      </c>
      <c r="H1679" s="928" t="e">
        <v>#N/A</v>
      </c>
      <c r="I1679" s="928" t="e">
        <v>#N/A</v>
      </c>
      <c r="J1679" s="928" t="e">
        <v>#N/A</v>
      </c>
      <c r="K1679" s="922" t="e">
        <v>#N/A</v>
      </c>
      <c r="L1679" s="928" t="e">
        <v>#N/A</v>
      </c>
      <c r="M1679" s="922" t="e">
        <v>#N/A</v>
      </c>
      <c r="N1679" s="946"/>
      <c r="O1679" s="944"/>
      <c r="P1679" s="944"/>
      <c r="Q1679" s="944"/>
      <c r="R1679" s="944"/>
    </row>
    <row r="1680" spans="1:18" s="8" customFormat="1" ht="14.25" customHeight="1">
      <c r="A1680" s="1003" t="e">
        <v>#N/A</v>
      </c>
      <c r="B1680" s="1003" t="e">
        <v>#N/A</v>
      </c>
      <c r="C1680" s="1003" t="e">
        <v>#N/A</v>
      </c>
      <c r="D1680" s="922" t="e">
        <v>#N/A</v>
      </c>
      <c r="E1680" s="928" t="e">
        <v>#N/A</v>
      </c>
      <c r="F1680" s="49" t="s">
        <v>2346</v>
      </c>
      <c r="G1680" s="58" t="s">
        <v>4599</v>
      </c>
      <c r="H1680" s="928" t="e">
        <v>#N/A</v>
      </c>
      <c r="I1680" s="928" t="e">
        <v>#N/A</v>
      </c>
      <c r="J1680" s="928" t="e">
        <v>#N/A</v>
      </c>
      <c r="K1680" s="922" t="e">
        <v>#N/A</v>
      </c>
      <c r="L1680" s="928" t="e">
        <v>#N/A</v>
      </c>
      <c r="M1680" s="922" t="e">
        <v>#N/A</v>
      </c>
      <c r="N1680" s="946"/>
      <c r="O1680" s="944"/>
      <c r="P1680" s="944"/>
      <c r="Q1680" s="944"/>
      <c r="R1680" s="944"/>
    </row>
    <row r="1681" spans="1:18" s="8" customFormat="1" ht="21.75" customHeight="1">
      <c r="A1681" s="1003" t="e">
        <v>#N/A</v>
      </c>
      <c r="B1681" s="1003" t="e">
        <v>#N/A</v>
      </c>
      <c r="C1681" s="1003" t="e">
        <v>#N/A</v>
      </c>
      <c r="D1681" s="922" t="e">
        <v>#N/A</v>
      </c>
      <c r="E1681" s="928" t="e">
        <v>#N/A</v>
      </c>
      <c r="F1681" s="49" t="s">
        <v>2352</v>
      </c>
      <c r="G1681" s="58" t="s">
        <v>4600</v>
      </c>
      <c r="H1681" s="928" t="e">
        <v>#N/A</v>
      </c>
      <c r="I1681" s="928" t="e">
        <v>#N/A</v>
      </c>
      <c r="J1681" s="928" t="e">
        <v>#N/A</v>
      </c>
      <c r="K1681" s="922" t="e">
        <v>#N/A</v>
      </c>
      <c r="L1681" s="928" t="e">
        <v>#N/A</v>
      </c>
      <c r="M1681" s="922" t="e">
        <v>#N/A</v>
      </c>
      <c r="N1681" s="946"/>
      <c r="O1681" s="944"/>
      <c r="P1681" s="944"/>
      <c r="Q1681" s="944"/>
      <c r="R1681" s="944"/>
    </row>
    <row r="1682" spans="1:18" s="8" customFormat="1" ht="12.75" customHeight="1">
      <c r="A1682" s="1003" t="e">
        <v>#N/A</v>
      </c>
      <c r="B1682" s="1003" t="e">
        <v>#N/A</v>
      </c>
      <c r="C1682" s="1003" t="e">
        <v>#N/A</v>
      </c>
      <c r="D1682" s="922" t="e">
        <v>#N/A</v>
      </c>
      <c r="E1682" s="928" t="e">
        <v>#N/A</v>
      </c>
      <c r="F1682" s="49" t="s">
        <v>2354</v>
      </c>
      <c r="G1682" s="58" t="s">
        <v>4601</v>
      </c>
      <c r="H1682" s="928" t="e">
        <v>#N/A</v>
      </c>
      <c r="I1682" s="928" t="e">
        <v>#N/A</v>
      </c>
      <c r="J1682" s="928" t="e">
        <v>#N/A</v>
      </c>
      <c r="K1682" s="922" t="e">
        <v>#N/A</v>
      </c>
      <c r="L1682" s="928" t="e">
        <v>#N/A</v>
      </c>
      <c r="M1682" s="922" t="e">
        <v>#N/A</v>
      </c>
      <c r="N1682" s="946"/>
      <c r="O1682" s="944"/>
      <c r="P1682" s="944"/>
      <c r="Q1682" s="944"/>
      <c r="R1682" s="944"/>
    </row>
    <row r="1683" spans="1:18" s="8" customFormat="1" ht="12.75" customHeight="1">
      <c r="A1683" s="1003" t="e">
        <v>#N/A</v>
      </c>
      <c r="B1683" s="1003" t="e">
        <v>#N/A</v>
      </c>
      <c r="C1683" s="828" t="e">
        <v>#N/A</v>
      </c>
      <c r="D1683" s="922" t="e">
        <v>#N/A</v>
      </c>
      <c r="E1683" s="928" t="e">
        <v>#N/A</v>
      </c>
      <c r="F1683" s="39" t="s">
        <v>3144</v>
      </c>
      <c r="G1683" s="9" t="s">
        <v>4602</v>
      </c>
      <c r="H1683" s="928" t="e">
        <v>#N/A</v>
      </c>
      <c r="I1683" s="928" t="e">
        <v>#N/A</v>
      </c>
      <c r="J1683" s="928" t="e">
        <v>#N/A</v>
      </c>
      <c r="K1683" s="922" t="e">
        <v>#N/A</v>
      </c>
      <c r="L1683" s="929" t="e">
        <v>#N/A</v>
      </c>
      <c r="M1683" s="923" t="e">
        <v>#N/A</v>
      </c>
      <c r="N1683" s="947"/>
      <c r="O1683" s="943"/>
      <c r="P1683" s="943"/>
      <c r="Q1683" s="943"/>
      <c r="R1683" s="943"/>
    </row>
    <row r="1684" spans="1:18" s="8" customFormat="1" ht="15" customHeight="1">
      <c r="A1684" s="1002" t="s">
        <v>4621</v>
      </c>
      <c r="B1684" s="1002" t="s">
        <v>4622</v>
      </c>
      <c r="C1684" s="1002" t="s">
        <v>4623</v>
      </c>
      <c r="D1684" s="921" t="s">
        <v>4624</v>
      </c>
      <c r="E1684" s="927" t="s">
        <v>1213</v>
      </c>
      <c r="F1684" s="49" t="s">
        <v>2339</v>
      </c>
      <c r="G1684" s="58" t="s">
        <v>4595</v>
      </c>
      <c r="H1684" s="936" t="s">
        <v>25</v>
      </c>
      <c r="I1684" s="936" t="s">
        <v>2138</v>
      </c>
      <c r="J1684" s="936" t="s">
        <v>2148</v>
      </c>
      <c r="K1684" s="935" t="s">
        <v>4625</v>
      </c>
      <c r="L1684" s="927" t="s">
        <v>195</v>
      </c>
      <c r="M1684" s="921" t="s">
        <v>6049</v>
      </c>
      <c r="N1684" s="945"/>
      <c r="O1684" s="942" t="s">
        <v>2140</v>
      </c>
      <c r="P1684" s="942" t="s">
        <v>2140</v>
      </c>
      <c r="Q1684" s="942" t="s">
        <v>2140</v>
      </c>
      <c r="R1684" s="942" t="s">
        <v>32</v>
      </c>
    </row>
    <row r="1685" spans="1:18" s="8" customFormat="1" ht="15" customHeight="1">
      <c r="A1685" s="1003" t="e">
        <v>#N/A</v>
      </c>
      <c r="B1685" s="1003" t="e">
        <v>#N/A</v>
      </c>
      <c r="C1685" s="1003" t="e">
        <v>#N/A</v>
      </c>
      <c r="D1685" s="922" t="e">
        <v>#N/A</v>
      </c>
      <c r="E1685" s="928" t="e">
        <v>#N/A</v>
      </c>
      <c r="F1685" s="49" t="s">
        <v>2342</v>
      </c>
      <c r="G1685" s="58" t="s">
        <v>4597</v>
      </c>
      <c r="H1685" s="936" t="e">
        <v>#N/A</v>
      </c>
      <c r="I1685" s="936" t="e">
        <v>#N/A</v>
      </c>
      <c r="J1685" s="936" t="e">
        <v>#N/A</v>
      </c>
      <c r="K1685" s="935" t="e">
        <v>#N/A</v>
      </c>
      <c r="L1685" s="928" t="e">
        <v>#N/A</v>
      </c>
      <c r="M1685" s="922" t="e">
        <v>#N/A</v>
      </c>
      <c r="N1685" s="946"/>
      <c r="O1685" s="944"/>
      <c r="P1685" s="944"/>
      <c r="Q1685" s="944"/>
      <c r="R1685" s="944"/>
    </row>
    <row r="1686" spans="1:18" s="8" customFormat="1" ht="14.25" customHeight="1">
      <c r="A1686" s="1003" t="e">
        <v>#N/A</v>
      </c>
      <c r="B1686" s="1003" t="e">
        <v>#N/A</v>
      </c>
      <c r="C1686" s="1003" t="e">
        <v>#N/A</v>
      </c>
      <c r="D1686" s="922" t="e">
        <v>#N/A</v>
      </c>
      <c r="E1686" s="928" t="e">
        <v>#N/A</v>
      </c>
      <c r="F1686" s="49" t="s">
        <v>2344</v>
      </c>
      <c r="G1686" s="58" t="s">
        <v>4598</v>
      </c>
      <c r="H1686" s="936" t="e">
        <v>#N/A</v>
      </c>
      <c r="I1686" s="936" t="e">
        <v>#N/A</v>
      </c>
      <c r="J1686" s="936" t="e">
        <v>#N/A</v>
      </c>
      <c r="K1686" s="935" t="e">
        <v>#N/A</v>
      </c>
      <c r="L1686" s="928" t="e">
        <v>#N/A</v>
      </c>
      <c r="M1686" s="922" t="e">
        <v>#N/A</v>
      </c>
      <c r="N1686" s="946"/>
      <c r="O1686" s="944"/>
      <c r="P1686" s="944"/>
      <c r="Q1686" s="944"/>
      <c r="R1686" s="944"/>
    </row>
    <row r="1687" spans="1:18" s="8" customFormat="1" ht="15" customHeight="1">
      <c r="A1687" s="1003" t="e">
        <v>#N/A</v>
      </c>
      <c r="B1687" s="1003" t="e">
        <v>#N/A</v>
      </c>
      <c r="C1687" s="1003" t="e">
        <v>#N/A</v>
      </c>
      <c r="D1687" s="922" t="e">
        <v>#N/A</v>
      </c>
      <c r="E1687" s="928" t="e">
        <v>#N/A</v>
      </c>
      <c r="F1687" s="49" t="s">
        <v>2346</v>
      </c>
      <c r="G1687" s="58" t="s">
        <v>4599</v>
      </c>
      <c r="H1687" s="936" t="e">
        <v>#N/A</v>
      </c>
      <c r="I1687" s="936" t="e">
        <v>#N/A</v>
      </c>
      <c r="J1687" s="936" t="e">
        <v>#N/A</v>
      </c>
      <c r="K1687" s="935" t="e">
        <v>#N/A</v>
      </c>
      <c r="L1687" s="928" t="e">
        <v>#N/A</v>
      </c>
      <c r="M1687" s="922" t="e">
        <v>#N/A</v>
      </c>
      <c r="N1687" s="946"/>
      <c r="O1687" s="944"/>
      <c r="P1687" s="944"/>
      <c r="Q1687" s="944"/>
      <c r="R1687" s="944"/>
    </row>
    <row r="1688" spans="1:18" s="8" customFormat="1" ht="15" customHeight="1">
      <c r="A1688" s="1003" t="e">
        <v>#N/A</v>
      </c>
      <c r="B1688" s="1003" t="e">
        <v>#N/A</v>
      </c>
      <c r="C1688" s="1003" t="e">
        <v>#N/A</v>
      </c>
      <c r="D1688" s="922" t="e">
        <v>#N/A</v>
      </c>
      <c r="E1688" s="928" t="e">
        <v>#N/A</v>
      </c>
      <c r="F1688" s="49" t="s">
        <v>2348</v>
      </c>
      <c r="G1688" s="58" t="s">
        <v>4608</v>
      </c>
      <c r="H1688" s="936" t="e">
        <v>#N/A</v>
      </c>
      <c r="I1688" s="936" t="e">
        <v>#N/A</v>
      </c>
      <c r="J1688" s="936" t="e">
        <v>#N/A</v>
      </c>
      <c r="K1688" s="935" t="e">
        <v>#N/A</v>
      </c>
      <c r="L1688" s="928" t="e">
        <v>#N/A</v>
      </c>
      <c r="M1688" s="922" t="e">
        <v>#N/A</v>
      </c>
      <c r="N1688" s="946"/>
      <c r="O1688" s="944"/>
      <c r="P1688" s="944"/>
      <c r="Q1688" s="944"/>
      <c r="R1688" s="944"/>
    </row>
    <row r="1689" spans="1:18" s="8" customFormat="1" ht="21.75" customHeight="1">
      <c r="A1689" s="1003" t="e">
        <v>#N/A</v>
      </c>
      <c r="B1689" s="1003" t="e">
        <v>#N/A</v>
      </c>
      <c r="C1689" s="1003" t="e">
        <v>#N/A</v>
      </c>
      <c r="D1689" s="922" t="e">
        <v>#N/A</v>
      </c>
      <c r="E1689" s="928" t="e">
        <v>#N/A</v>
      </c>
      <c r="F1689" s="49" t="s">
        <v>2352</v>
      </c>
      <c r="G1689" s="58" t="s">
        <v>4600</v>
      </c>
      <c r="H1689" s="936" t="e">
        <v>#N/A</v>
      </c>
      <c r="I1689" s="936" t="e">
        <v>#N/A</v>
      </c>
      <c r="J1689" s="936" t="e">
        <v>#N/A</v>
      </c>
      <c r="K1689" s="935" t="e">
        <v>#N/A</v>
      </c>
      <c r="L1689" s="928" t="e">
        <v>#N/A</v>
      </c>
      <c r="M1689" s="922" t="e">
        <v>#N/A</v>
      </c>
      <c r="N1689" s="946"/>
      <c r="O1689" s="944"/>
      <c r="P1689" s="944"/>
      <c r="Q1689" s="944"/>
      <c r="R1689" s="944"/>
    </row>
    <row r="1690" spans="1:18" s="8" customFormat="1" ht="15" customHeight="1">
      <c r="A1690" s="1003" t="e">
        <v>#N/A</v>
      </c>
      <c r="B1690" s="1003" t="e">
        <v>#N/A</v>
      </c>
      <c r="C1690" s="1003" t="e">
        <v>#N/A</v>
      </c>
      <c r="D1690" s="922" t="e">
        <v>#N/A</v>
      </c>
      <c r="E1690" s="928" t="e">
        <v>#N/A</v>
      </c>
      <c r="F1690" s="49" t="s">
        <v>2354</v>
      </c>
      <c r="G1690" s="58" t="s">
        <v>4601</v>
      </c>
      <c r="H1690" s="936" t="e">
        <v>#N/A</v>
      </c>
      <c r="I1690" s="936" t="e">
        <v>#N/A</v>
      </c>
      <c r="J1690" s="936" t="e">
        <v>#N/A</v>
      </c>
      <c r="K1690" s="935" t="e">
        <v>#N/A</v>
      </c>
      <c r="L1690" s="928" t="e">
        <v>#N/A</v>
      </c>
      <c r="M1690" s="922" t="e">
        <v>#N/A</v>
      </c>
      <c r="N1690" s="946"/>
      <c r="O1690" s="944"/>
      <c r="P1690" s="944"/>
      <c r="Q1690" s="944"/>
      <c r="R1690" s="944"/>
    </row>
    <row r="1691" spans="1:18" s="8" customFormat="1" ht="12.75" customHeight="1">
      <c r="A1691" s="1003" t="e">
        <v>#N/A</v>
      </c>
      <c r="B1691" s="1003" t="e">
        <v>#N/A</v>
      </c>
      <c r="C1691" s="828" t="e">
        <v>#N/A</v>
      </c>
      <c r="D1691" s="922" t="e">
        <v>#N/A</v>
      </c>
      <c r="E1691" s="928" t="e">
        <v>#N/A</v>
      </c>
      <c r="F1691" s="49" t="s">
        <v>3144</v>
      </c>
      <c r="G1691" s="58" t="s">
        <v>4602</v>
      </c>
      <c r="H1691" s="936" t="e">
        <v>#N/A</v>
      </c>
      <c r="I1691" s="936" t="e">
        <v>#N/A</v>
      </c>
      <c r="J1691" s="936" t="e">
        <v>#N/A</v>
      </c>
      <c r="K1691" s="935" t="e">
        <v>#N/A</v>
      </c>
      <c r="L1691" s="929" t="e">
        <v>#N/A</v>
      </c>
      <c r="M1691" s="923" t="e">
        <v>#N/A</v>
      </c>
      <c r="N1691" s="947"/>
      <c r="O1691" s="943"/>
      <c r="P1691" s="943"/>
      <c r="Q1691" s="943"/>
      <c r="R1691" s="943"/>
    </row>
    <row r="1692" spans="1:18" s="8" customFormat="1" ht="10.199999999999999">
      <c r="A1692" s="1002" t="s">
        <v>4626</v>
      </c>
      <c r="B1692" s="1002" t="s">
        <v>4627</v>
      </c>
      <c r="C1692" s="1002" t="s">
        <v>4628</v>
      </c>
      <c r="D1692" s="921" t="s">
        <v>4629</v>
      </c>
      <c r="E1692" s="927" t="s">
        <v>1213</v>
      </c>
      <c r="F1692" s="49" t="s">
        <v>2339</v>
      </c>
      <c r="G1692" s="58" t="s">
        <v>4595</v>
      </c>
      <c r="H1692" s="927" t="s">
        <v>25</v>
      </c>
      <c r="I1692" s="927" t="s">
        <v>2138</v>
      </c>
      <c r="J1692" s="927" t="s">
        <v>2148</v>
      </c>
      <c r="K1692" s="921" t="s">
        <v>4630</v>
      </c>
      <c r="L1692" s="927" t="s">
        <v>195</v>
      </c>
      <c r="M1692" s="921" t="s">
        <v>6050</v>
      </c>
      <c r="N1692" s="945"/>
      <c r="O1692" s="942" t="s">
        <v>2140</v>
      </c>
      <c r="P1692" s="942" t="s">
        <v>2140</v>
      </c>
      <c r="Q1692" s="942" t="s">
        <v>2140</v>
      </c>
      <c r="R1692" s="942" t="s">
        <v>32</v>
      </c>
    </row>
    <row r="1693" spans="1:18" s="8" customFormat="1" ht="12.75" customHeight="1">
      <c r="A1693" s="1003" t="e">
        <v>#N/A</v>
      </c>
      <c r="B1693" s="1003" t="e">
        <v>#N/A</v>
      </c>
      <c r="C1693" s="1003" t="e">
        <v>#N/A</v>
      </c>
      <c r="D1693" s="922" t="e">
        <v>#N/A</v>
      </c>
      <c r="E1693" s="928" t="e">
        <v>#N/A</v>
      </c>
      <c r="F1693" s="49" t="s">
        <v>2342</v>
      </c>
      <c r="G1693" s="58" t="s">
        <v>4597</v>
      </c>
      <c r="H1693" s="928" t="e">
        <v>#N/A</v>
      </c>
      <c r="I1693" s="928" t="e">
        <v>#N/A</v>
      </c>
      <c r="J1693" s="928" t="e">
        <v>#N/A</v>
      </c>
      <c r="K1693" s="922" t="e">
        <v>#N/A</v>
      </c>
      <c r="L1693" s="928" t="e">
        <v>#N/A</v>
      </c>
      <c r="M1693" s="922" t="e">
        <v>#N/A</v>
      </c>
      <c r="N1693" s="946"/>
      <c r="O1693" s="944"/>
      <c r="P1693" s="944"/>
      <c r="Q1693" s="944"/>
      <c r="R1693" s="944"/>
    </row>
    <row r="1694" spans="1:18" s="8" customFormat="1" ht="15" customHeight="1">
      <c r="A1694" s="1003" t="e">
        <v>#N/A</v>
      </c>
      <c r="B1694" s="1003" t="e">
        <v>#N/A</v>
      </c>
      <c r="C1694" s="1003" t="e">
        <v>#N/A</v>
      </c>
      <c r="D1694" s="922" t="e">
        <v>#N/A</v>
      </c>
      <c r="E1694" s="928" t="e">
        <v>#N/A</v>
      </c>
      <c r="F1694" s="49" t="s">
        <v>2344</v>
      </c>
      <c r="G1694" s="58" t="s">
        <v>4598</v>
      </c>
      <c r="H1694" s="928" t="e">
        <v>#N/A</v>
      </c>
      <c r="I1694" s="928" t="e">
        <v>#N/A</v>
      </c>
      <c r="J1694" s="928" t="e">
        <v>#N/A</v>
      </c>
      <c r="K1694" s="922" t="e">
        <v>#N/A</v>
      </c>
      <c r="L1694" s="928" t="e">
        <v>#N/A</v>
      </c>
      <c r="M1694" s="922" t="e">
        <v>#N/A</v>
      </c>
      <c r="N1694" s="946"/>
      <c r="O1694" s="944"/>
      <c r="P1694" s="944"/>
      <c r="Q1694" s="944"/>
      <c r="R1694" s="944"/>
    </row>
    <row r="1695" spans="1:18" s="8" customFormat="1" ht="12.75" customHeight="1">
      <c r="A1695" s="1003" t="e">
        <v>#N/A</v>
      </c>
      <c r="B1695" s="1003" t="e">
        <v>#N/A</v>
      </c>
      <c r="C1695" s="1003" t="e">
        <v>#N/A</v>
      </c>
      <c r="D1695" s="922" t="e">
        <v>#N/A</v>
      </c>
      <c r="E1695" s="928" t="e">
        <v>#N/A</v>
      </c>
      <c r="F1695" s="49" t="s">
        <v>2346</v>
      </c>
      <c r="G1695" s="58" t="s">
        <v>4599</v>
      </c>
      <c r="H1695" s="928" t="e">
        <v>#N/A</v>
      </c>
      <c r="I1695" s="928" t="e">
        <v>#N/A</v>
      </c>
      <c r="J1695" s="928" t="e">
        <v>#N/A</v>
      </c>
      <c r="K1695" s="922" t="e">
        <v>#N/A</v>
      </c>
      <c r="L1695" s="928" t="e">
        <v>#N/A</v>
      </c>
      <c r="M1695" s="922" t="e">
        <v>#N/A</v>
      </c>
      <c r="N1695" s="946"/>
      <c r="O1695" s="944"/>
      <c r="P1695" s="944"/>
      <c r="Q1695" s="944"/>
      <c r="R1695" s="944"/>
    </row>
    <row r="1696" spans="1:18" s="8" customFormat="1" ht="22.5" customHeight="1">
      <c r="A1696" s="1003" t="e">
        <v>#N/A</v>
      </c>
      <c r="B1696" s="1003" t="e">
        <v>#N/A</v>
      </c>
      <c r="C1696" s="1003" t="e">
        <v>#N/A</v>
      </c>
      <c r="D1696" s="922" t="e">
        <v>#N/A</v>
      </c>
      <c r="E1696" s="928" t="e">
        <v>#N/A</v>
      </c>
      <c r="F1696" s="49" t="s">
        <v>2352</v>
      </c>
      <c r="G1696" s="58" t="s">
        <v>4600</v>
      </c>
      <c r="H1696" s="928" t="e">
        <v>#N/A</v>
      </c>
      <c r="I1696" s="928" t="e">
        <v>#N/A</v>
      </c>
      <c r="J1696" s="928" t="e">
        <v>#N/A</v>
      </c>
      <c r="K1696" s="922" t="e">
        <v>#N/A</v>
      </c>
      <c r="L1696" s="928" t="e">
        <v>#N/A</v>
      </c>
      <c r="M1696" s="922" t="e">
        <v>#N/A</v>
      </c>
      <c r="N1696" s="946"/>
      <c r="O1696" s="944"/>
      <c r="P1696" s="944"/>
      <c r="Q1696" s="944"/>
      <c r="R1696" s="944"/>
    </row>
    <row r="1697" spans="1:18" s="8" customFormat="1" ht="14.25" customHeight="1">
      <c r="A1697" s="1003" t="e">
        <v>#N/A</v>
      </c>
      <c r="B1697" s="1003" t="e">
        <v>#N/A</v>
      </c>
      <c r="C1697" s="1003" t="e">
        <v>#N/A</v>
      </c>
      <c r="D1697" s="922" t="e">
        <v>#N/A</v>
      </c>
      <c r="E1697" s="928" t="e">
        <v>#N/A</v>
      </c>
      <c r="F1697" s="49" t="s">
        <v>2354</v>
      </c>
      <c r="G1697" s="58" t="s">
        <v>4601</v>
      </c>
      <c r="H1697" s="928" t="e">
        <v>#N/A</v>
      </c>
      <c r="I1697" s="928" t="e">
        <v>#N/A</v>
      </c>
      <c r="J1697" s="928" t="e">
        <v>#N/A</v>
      </c>
      <c r="K1697" s="922" t="e">
        <v>#N/A</v>
      </c>
      <c r="L1697" s="928" t="e">
        <v>#N/A</v>
      </c>
      <c r="M1697" s="922" t="e">
        <v>#N/A</v>
      </c>
      <c r="N1697" s="946"/>
      <c r="O1697" s="944"/>
      <c r="P1697" s="944"/>
      <c r="Q1697" s="944"/>
      <c r="R1697" s="944"/>
    </row>
    <row r="1698" spans="1:18" s="8" customFormat="1" ht="12.75" customHeight="1">
      <c r="A1698" s="828" t="e">
        <v>#N/A</v>
      </c>
      <c r="B1698" s="828" t="e">
        <v>#N/A</v>
      </c>
      <c r="C1698" s="828" t="e">
        <v>#N/A</v>
      </c>
      <c r="D1698" s="923" t="e">
        <v>#N/A</v>
      </c>
      <c r="E1698" s="929" t="e">
        <v>#N/A</v>
      </c>
      <c r="F1698" s="49" t="s">
        <v>3144</v>
      </c>
      <c r="G1698" s="58" t="s">
        <v>4602</v>
      </c>
      <c r="H1698" s="929" t="e">
        <v>#N/A</v>
      </c>
      <c r="I1698" s="929" t="e">
        <v>#N/A</v>
      </c>
      <c r="J1698" s="929" t="e">
        <v>#N/A</v>
      </c>
      <c r="K1698" s="923" t="e">
        <v>#N/A</v>
      </c>
      <c r="L1698" s="929" t="e">
        <v>#N/A</v>
      </c>
      <c r="M1698" s="923" t="e">
        <v>#N/A</v>
      </c>
      <c r="N1698" s="947"/>
      <c r="O1698" s="943"/>
      <c r="P1698" s="943"/>
      <c r="Q1698" s="943"/>
      <c r="R1698" s="943"/>
    </row>
    <row r="1699" spans="1:18" s="8" customFormat="1" ht="10.199999999999999">
      <c r="A1699" s="1002" t="s">
        <v>4631</v>
      </c>
      <c r="B1699" s="1002" t="s">
        <v>4632</v>
      </c>
      <c r="C1699" s="1002" t="s">
        <v>4633</v>
      </c>
      <c r="D1699" s="921" t="s">
        <v>4634</v>
      </c>
      <c r="E1699" s="927" t="s">
        <v>1213</v>
      </c>
      <c r="F1699" s="49" t="s">
        <v>2339</v>
      </c>
      <c r="G1699" s="9" t="s">
        <v>4595</v>
      </c>
      <c r="H1699" s="927" t="s">
        <v>25</v>
      </c>
      <c r="I1699" s="927" t="s">
        <v>2138</v>
      </c>
      <c r="J1699" s="927" t="s">
        <v>2148</v>
      </c>
      <c r="K1699" s="921" t="s">
        <v>4635</v>
      </c>
      <c r="L1699" s="927" t="s">
        <v>195</v>
      </c>
      <c r="M1699" s="921" t="s">
        <v>6051</v>
      </c>
      <c r="N1699" s="937"/>
      <c r="O1699" s="938" t="s">
        <v>2140</v>
      </c>
      <c r="P1699" s="938" t="s">
        <v>2140</v>
      </c>
      <c r="Q1699" s="938" t="s">
        <v>2140</v>
      </c>
      <c r="R1699" s="938" t="s">
        <v>32</v>
      </c>
    </row>
    <row r="1700" spans="1:18" s="8" customFormat="1" ht="12.75" customHeight="1">
      <c r="A1700" s="1003" t="e">
        <v>#N/A</v>
      </c>
      <c r="B1700" s="1003" t="e">
        <v>#N/A</v>
      </c>
      <c r="C1700" s="1003" t="e">
        <v>#N/A</v>
      </c>
      <c r="D1700" s="922" t="e">
        <v>#N/A</v>
      </c>
      <c r="E1700" s="928" t="e">
        <v>#N/A</v>
      </c>
      <c r="F1700" s="49" t="s">
        <v>2342</v>
      </c>
      <c r="G1700" s="58" t="s">
        <v>4597</v>
      </c>
      <c r="H1700" s="928" t="e">
        <v>#N/A</v>
      </c>
      <c r="I1700" s="928" t="e">
        <v>#N/A</v>
      </c>
      <c r="J1700" s="928" t="e">
        <v>#N/A</v>
      </c>
      <c r="K1700" s="922" t="e">
        <v>#N/A</v>
      </c>
      <c r="L1700" s="928" t="e">
        <v>#N/A</v>
      </c>
      <c r="M1700" s="922" t="e">
        <v>#N/A</v>
      </c>
      <c r="N1700" s="937"/>
      <c r="O1700" s="938"/>
      <c r="P1700" s="938"/>
      <c r="Q1700" s="938"/>
      <c r="R1700" s="938"/>
    </row>
    <row r="1701" spans="1:18" s="8" customFormat="1" ht="12.75" customHeight="1">
      <c r="A1701" s="1003" t="e">
        <v>#N/A</v>
      </c>
      <c r="B1701" s="1003" t="e">
        <v>#N/A</v>
      </c>
      <c r="C1701" s="1003" t="e">
        <v>#N/A</v>
      </c>
      <c r="D1701" s="922" t="e">
        <v>#N/A</v>
      </c>
      <c r="E1701" s="928" t="e">
        <v>#N/A</v>
      </c>
      <c r="F1701" s="49" t="s">
        <v>2344</v>
      </c>
      <c r="G1701" s="58" t="s">
        <v>4598</v>
      </c>
      <c r="H1701" s="928" t="e">
        <v>#N/A</v>
      </c>
      <c r="I1701" s="928" t="e">
        <v>#N/A</v>
      </c>
      <c r="J1701" s="928" t="e">
        <v>#N/A</v>
      </c>
      <c r="K1701" s="922" t="e">
        <v>#N/A</v>
      </c>
      <c r="L1701" s="928" t="e">
        <v>#N/A</v>
      </c>
      <c r="M1701" s="922" t="e">
        <v>#N/A</v>
      </c>
      <c r="N1701" s="937"/>
      <c r="O1701" s="938"/>
      <c r="P1701" s="938"/>
      <c r="Q1701" s="938"/>
      <c r="R1701" s="938"/>
    </row>
    <row r="1702" spans="1:18" s="8" customFormat="1" ht="12.75" customHeight="1">
      <c r="A1702" s="1003" t="e">
        <v>#N/A</v>
      </c>
      <c r="B1702" s="1003" t="e">
        <v>#N/A</v>
      </c>
      <c r="C1702" s="1003" t="e">
        <v>#N/A</v>
      </c>
      <c r="D1702" s="922" t="e">
        <v>#N/A</v>
      </c>
      <c r="E1702" s="928" t="e">
        <v>#N/A</v>
      </c>
      <c r="F1702" s="49" t="s">
        <v>2346</v>
      </c>
      <c r="G1702" s="58" t="s">
        <v>4599</v>
      </c>
      <c r="H1702" s="928" t="e">
        <v>#N/A</v>
      </c>
      <c r="I1702" s="928" t="e">
        <v>#N/A</v>
      </c>
      <c r="J1702" s="928" t="e">
        <v>#N/A</v>
      </c>
      <c r="K1702" s="922" t="e">
        <v>#N/A</v>
      </c>
      <c r="L1702" s="928" t="e">
        <v>#N/A</v>
      </c>
      <c r="M1702" s="922" t="e">
        <v>#N/A</v>
      </c>
      <c r="N1702" s="937"/>
      <c r="O1702" s="938"/>
      <c r="P1702" s="938"/>
      <c r="Q1702" s="938"/>
      <c r="R1702" s="938"/>
    </row>
    <row r="1703" spans="1:18" s="8" customFormat="1" ht="24" customHeight="1">
      <c r="A1703" s="1003" t="e">
        <v>#N/A</v>
      </c>
      <c r="B1703" s="1003" t="e">
        <v>#N/A</v>
      </c>
      <c r="C1703" s="1003" t="e">
        <v>#N/A</v>
      </c>
      <c r="D1703" s="922" t="e">
        <v>#N/A</v>
      </c>
      <c r="E1703" s="928" t="e">
        <v>#N/A</v>
      </c>
      <c r="F1703" s="49" t="s">
        <v>2352</v>
      </c>
      <c r="G1703" s="58" t="s">
        <v>4600</v>
      </c>
      <c r="H1703" s="928" t="e">
        <v>#N/A</v>
      </c>
      <c r="I1703" s="928" t="e">
        <v>#N/A</v>
      </c>
      <c r="J1703" s="928" t="e">
        <v>#N/A</v>
      </c>
      <c r="K1703" s="922" t="e">
        <v>#N/A</v>
      </c>
      <c r="L1703" s="928" t="e">
        <v>#N/A</v>
      </c>
      <c r="M1703" s="922" t="e">
        <v>#N/A</v>
      </c>
      <c r="N1703" s="937"/>
      <c r="O1703" s="938"/>
      <c r="P1703" s="938"/>
      <c r="Q1703" s="938"/>
      <c r="R1703" s="938"/>
    </row>
    <row r="1704" spans="1:18" s="8" customFormat="1" ht="13.5" customHeight="1">
      <c r="A1704" s="1003" t="e">
        <v>#N/A</v>
      </c>
      <c r="B1704" s="1003" t="e">
        <v>#N/A</v>
      </c>
      <c r="C1704" s="1003" t="e">
        <v>#N/A</v>
      </c>
      <c r="D1704" s="922" t="e">
        <v>#N/A</v>
      </c>
      <c r="E1704" s="928" t="e">
        <v>#N/A</v>
      </c>
      <c r="F1704" s="49" t="s">
        <v>2354</v>
      </c>
      <c r="G1704" s="58" t="s">
        <v>4601</v>
      </c>
      <c r="H1704" s="928" t="e">
        <v>#N/A</v>
      </c>
      <c r="I1704" s="928" t="e">
        <v>#N/A</v>
      </c>
      <c r="J1704" s="928" t="e">
        <v>#N/A</v>
      </c>
      <c r="K1704" s="922" t="e">
        <v>#N/A</v>
      </c>
      <c r="L1704" s="928" t="e">
        <v>#N/A</v>
      </c>
      <c r="M1704" s="922" t="e">
        <v>#N/A</v>
      </c>
      <c r="N1704" s="937"/>
      <c r="O1704" s="938"/>
      <c r="P1704" s="938"/>
      <c r="Q1704" s="938"/>
      <c r="R1704" s="938"/>
    </row>
    <row r="1705" spans="1:18" s="8" customFormat="1" ht="15.75" customHeight="1">
      <c r="A1705" s="828" t="e">
        <v>#N/A</v>
      </c>
      <c r="B1705" s="828" t="e">
        <v>#N/A</v>
      </c>
      <c r="C1705" s="828" t="e">
        <v>#N/A</v>
      </c>
      <c r="D1705" s="923" t="e">
        <v>#N/A</v>
      </c>
      <c r="E1705" s="929" t="e">
        <v>#N/A</v>
      </c>
      <c r="F1705" s="49" t="s">
        <v>3144</v>
      </c>
      <c r="G1705" s="58" t="s">
        <v>4602</v>
      </c>
      <c r="H1705" s="929" t="e">
        <v>#N/A</v>
      </c>
      <c r="I1705" s="929" t="e">
        <v>#N/A</v>
      </c>
      <c r="J1705" s="929" t="e">
        <v>#N/A</v>
      </c>
      <c r="K1705" s="923" t="e">
        <v>#N/A</v>
      </c>
      <c r="L1705" s="929" t="e">
        <v>#N/A</v>
      </c>
      <c r="M1705" s="923" t="e">
        <v>#N/A</v>
      </c>
      <c r="N1705" s="937"/>
      <c r="O1705" s="938"/>
      <c r="P1705" s="938"/>
      <c r="Q1705" s="938"/>
      <c r="R1705" s="938"/>
    </row>
    <row r="1706" spans="1:18" s="8" customFormat="1" ht="14.25" customHeight="1">
      <c r="A1706" s="1002" t="s">
        <v>4636</v>
      </c>
      <c r="B1706" s="1002" t="s">
        <v>4637</v>
      </c>
      <c r="C1706" s="1002" t="s">
        <v>4638</v>
      </c>
      <c r="D1706" s="921" t="s">
        <v>4639</v>
      </c>
      <c r="E1706" s="927" t="s">
        <v>1213</v>
      </c>
      <c r="F1706" s="49" t="s">
        <v>2339</v>
      </c>
      <c r="G1706" s="9" t="s">
        <v>4595</v>
      </c>
      <c r="H1706" s="927" t="s">
        <v>25</v>
      </c>
      <c r="I1706" s="927" t="s">
        <v>2138</v>
      </c>
      <c r="J1706" s="927" t="s">
        <v>2148</v>
      </c>
      <c r="K1706" s="921" t="s">
        <v>4640</v>
      </c>
      <c r="L1706" s="927" t="s">
        <v>195</v>
      </c>
      <c r="M1706" s="921" t="s">
        <v>6052</v>
      </c>
      <c r="N1706" s="937"/>
      <c r="O1706" s="938" t="s">
        <v>2140</v>
      </c>
      <c r="P1706" s="938" t="s">
        <v>2140</v>
      </c>
      <c r="Q1706" s="938" t="s">
        <v>2140</v>
      </c>
      <c r="R1706" s="938" t="s">
        <v>32</v>
      </c>
    </row>
    <row r="1707" spans="1:18" s="8" customFormat="1" ht="14.25" customHeight="1">
      <c r="A1707" s="1003" t="e">
        <v>#N/A</v>
      </c>
      <c r="B1707" s="1003" t="e">
        <v>#N/A</v>
      </c>
      <c r="C1707" s="1003" t="e">
        <v>#N/A</v>
      </c>
      <c r="D1707" s="922" t="e">
        <v>#N/A</v>
      </c>
      <c r="E1707" s="928" t="e">
        <v>#N/A</v>
      </c>
      <c r="F1707" s="49" t="s">
        <v>2342</v>
      </c>
      <c r="G1707" s="58" t="s">
        <v>4597</v>
      </c>
      <c r="H1707" s="928" t="e">
        <v>#N/A</v>
      </c>
      <c r="I1707" s="928" t="e">
        <v>#N/A</v>
      </c>
      <c r="J1707" s="928" t="e">
        <v>#N/A</v>
      </c>
      <c r="K1707" s="922" t="e">
        <v>#N/A</v>
      </c>
      <c r="L1707" s="928" t="e">
        <v>#N/A</v>
      </c>
      <c r="M1707" s="922" t="e">
        <v>#N/A</v>
      </c>
      <c r="N1707" s="937"/>
      <c r="O1707" s="938"/>
      <c r="P1707" s="938"/>
      <c r="Q1707" s="938"/>
      <c r="R1707" s="938"/>
    </row>
    <row r="1708" spans="1:18" s="8" customFormat="1" ht="14.25" customHeight="1">
      <c r="A1708" s="1003" t="e">
        <v>#N/A</v>
      </c>
      <c r="B1708" s="1003" t="e">
        <v>#N/A</v>
      </c>
      <c r="C1708" s="1003" t="e">
        <v>#N/A</v>
      </c>
      <c r="D1708" s="922" t="e">
        <v>#N/A</v>
      </c>
      <c r="E1708" s="928" t="e">
        <v>#N/A</v>
      </c>
      <c r="F1708" s="49" t="s">
        <v>2344</v>
      </c>
      <c r="G1708" s="58" t="s">
        <v>4598</v>
      </c>
      <c r="H1708" s="928" t="e">
        <v>#N/A</v>
      </c>
      <c r="I1708" s="928" t="e">
        <v>#N/A</v>
      </c>
      <c r="J1708" s="928" t="e">
        <v>#N/A</v>
      </c>
      <c r="K1708" s="922" t="e">
        <v>#N/A</v>
      </c>
      <c r="L1708" s="928" t="e">
        <v>#N/A</v>
      </c>
      <c r="M1708" s="922" t="e">
        <v>#N/A</v>
      </c>
      <c r="N1708" s="937"/>
      <c r="O1708" s="938"/>
      <c r="P1708" s="938"/>
      <c r="Q1708" s="938"/>
      <c r="R1708" s="938"/>
    </row>
    <row r="1709" spans="1:18" s="8" customFormat="1" ht="14.25" customHeight="1">
      <c r="A1709" s="1003" t="e">
        <v>#N/A</v>
      </c>
      <c r="B1709" s="1003" t="e">
        <v>#N/A</v>
      </c>
      <c r="C1709" s="1003" t="e">
        <v>#N/A</v>
      </c>
      <c r="D1709" s="922" t="e">
        <v>#N/A</v>
      </c>
      <c r="E1709" s="928" t="e">
        <v>#N/A</v>
      </c>
      <c r="F1709" s="49" t="s">
        <v>2346</v>
      </c>
      <c r="G1709" s="58" t="s">
        <v>4599</v>
      </c>
      <c r="H1709" s="928" t="e">
        <v>#N/A</v>
      </c>
      <c r="I1709" s="928" t="e">
        <v>#N/A</v>
      </c>
      <c r="J1709" s="928" t="e">
        <v>#N/A</v>
      </c>
      <c r="K1709" s="922" t="e">
        <v>#N/A</v>
      </c>
      <c r="L1709" s="928" t="e">
        <v>#N/A</v>
      </c>
      <c r="M1709" s="922" t="e">
        <v>#N/A</v>
      </c>
      <c r="N1709" s="937"/>
      <c r="O1709" s="938"/>
      <c r="P1709" s="938"/>
      <c r="Q1709" s="938"/>
      <c r="R1709" s="938"/>
    </row>
    <row r="1710" spans="1:18" s="8" customFormat="1" ht="24" customHeight="1">
      <c r="A1710" s="1003" t="e">
        <v>#N/A</v>
      </c>
      <c r="B1710" s="1003" t="e">
        <v>#N/A</v>
      </c>
      <c r="C1710" s="1003" t="e">
        <v>#N/A</v>
      </c>
      <c r="D1710" s="922" t="e">
        <v>#N/A</v>
      </c>
      <c r="E1710" s="928" t="e">
        <v>#N/A</v>
      </c>
      <c r="F1710" s="49" t="s">
        <v>2352</v>
      </c>
      <c r="G1710" s="58" t="s">
        <v>4600</v>
      </c>
      <c r="H1710" s="928" t="e">
        <v>#N/A</v>
      </c>
      <c r="I1710" s="928" t="e">
        <v>#N/A</v>
      </c>
      <c r="J1710" s="928" t="e">
        <v>#N/A</v>
      </c>
      <c r="K1710" s="922" t="e">
        <v>#N/A</v>
      </c>
      <c r="L1710" s="928" t="e">
        <v>#N/A</v>
      </c>
      <c r="M1710" s="922" t="e">
        <v>#N/A</v>
      </c>
      <c r="N1710" s="937"/>
      <c r="O1710" s="938"/>
      <c r="P1710" s="938"/>
      <c r="Q1710" s="938"/>
      <c r="R1710" s="938"/>
    </row>
    <row r="1711" spans="1:18" s="8" customFormat="1" ht="14.25" customHeight="1">
      <c r="A1711" s="1003" t="e">
        <v>#N/A</v>
      </c>
      <c r="B1711" s="1003" t="e">
        <v>#N/A</v>
      </c>
      <c r="C1711" s="1003" t="e">
        <v>#N/A</v>
      </c>
      <c r="D1711" s="922" t="e">
        <v>#N/A</v>
      </c>
      <c r="E1711" s="928" t="e">
        <v>#N/A</v>
      </c>
      <c r="F1711" s="49" t="s">
        <v>2354</v>
      </c>
      <c r="G1711" s="58" t="s">
        <v>4601</v>
      </c>
      <c r="H1711" s="928" t="e">
        <v>#N/A</v>
      </c>
      <c r="I1711" s="928" t="e">
        <v>#N/A</v>
      </c>
      <c r="J1711" s="928" t="e">
        <v>#N/A</v>
      </c>
      <c r="K1711" s="922" t="e">
        <v>#N/A</v>
      </c>
      <c r="L1711" s="928" t="e">
        <v>#N/A</v>
      </c>
      <c r="M1711" s="922" t="e">
        <v>#N/A</v>
      </c>
      <c r="N1711" s="937"/>
      <c r="O1711" s="938"/>
      <c r="P1711" s="938"/>
      <c r="Q1711" s="938"/>
      <c r="R1711" s="938"/>
    </row>
    <row r="1712" spans="1:18" s="8" customFormat="1" ht="14.25" customHeight="1">
      <c r="A1712" s="828" t="e">
        <v>#N/A</v>
      </c>
      <c r="B1712" s="828" t="e">
        <v>#N/A</v>
      </c>
      <c r="C1712" s="828" t="e">
        <v>#N/A</v>
      </c>
      <c r="D1712" s="923" t="e">
        <v>#N/A</v>
      </c>
      <c r="E1712" s="929" t="e">
        <v>#N/A</v>
      </c>
      <c r="F1712" s="49" t="s">
        <v>3144</v>
      </c>
      <c r="G1712" s="58" t="s">
        <v>4602</v>
      </c>
      <c r="H1712" s="929" t="e">
        <v>#N/A</v>
      </c>
      <c r="I1712" s="929" t="e">
        <v>#N/A</v>
      </c>
      <c r="J1712" s="929" t="e">
        <v>#N/A</v>
      </c>
      <c r="K1712" s="923" t="e">
        <v>#N/A</v>
      </c>
      <c r="L1712" s="929" t="e">
        <v>#N/A</v>
      </c>
      <c r="M1712" s="923" t="e">
        <v>#N/A</v>
      </c>
      <c r="N1712" s="937"/>
      <c r="O1712" s="938"/>
      <c r="P1712" s="938"/>
      <c r="Q1712" s="938"/>
      <c r="R1712" s="938"/>
    </row>
    <row r="1713" spans="1:18" s="8" customFormat="1" ht="15" customHeight="1">
      <c r="A1713" s="1002" t="s">
        <v>4641</v>
      </c>
      <c r="B1713" s="1002" t="s">
        <v>4642</v>
      </c>
      <c r="C1713" s="1002" t="s">
        <v>4643</v>
      </c>
      <c r="D1713" s="921" t="s">
        <v>4644</v>
      </c>
      <c r="E1713" s="927" t="s">
        <v>1213</v>
      </c>
      <c r="F1713" s="49" t="s">
        <v>2339</v>
      </c>
      <c r="G1713" s="9" t="s">
        <v>4595</v>
      </c>
      <c r="H1713" s="927" t="s">
        <v>25</v>
      </c>
      <c r="I1713" s="927" t="s">
        <v>2138</v>
      </c>
      <c r="J1713" s="927" t="s">
        <v>2148</v>
      </c>
      <c r="K1713" s="921" t="s">
        <v>4645</v>
      </c>
      <c r="L1713" s="927" t="s">
        <v>195</v>
      </c>
      <c r="M1713" s="921" t="s">
        <v>6053</v>
      </c>
      <c r="N1713" s="937"/>
      <c r="O1713" s="938" t="s">
        <v>2140</v>
      </c>
      <c r="P1713" s="938" t="s">
        <v>2140</v>
      </c>
      <c r="Q1713" s="938" t="s">
        <v>2140</v>
      </c>
      <c r="R1713" s="938" t="s">
        <v>32</v>
      </c>
    </row>
    <row r="1714" spans="1:18" s="8" customFormat="1" ht="12.75" customHeight="1">
      <c r="A1714" s="1003" t="e">
        <v>#N/A</v>
      </c>
      <c r="B1714" s="1003" t="e">
        <v>#N/A</v>
      </c>
      <c r="C1714" s="1003" t="e">
        <v>#N/A</v>
      </c>
      <c r="D1714" s="922" t="e">
        <v>#N/A</v>
      </c>
      <c r="E1714" s="928" t="e">
        <v>#N/A</v>
      </c>
      <c r="F1714" s="49" t="s">
        <v>2342</v>
      </c>
      <c r="G1714" s="58" t="s">
        <v>4597</v>
      </c>
      <c r="H1714" s="928" t="e">
        <v>#N/A</v>
      </c>
      <c r="I1714" s="928" t="e">
        <v>#N/A</v>
      </c>
      <c r="J1714" s="928" t="e">
        <v>#N/A</v>
      </c>
      <c r="K1714" s="922" t="e">
        <v>#N/A</v>
      </c>
      <c r="L1714" s="928" t="e">
        <v>#N/A</v>
      </c>
      <c r="M1714" s="922" t="e">
        <v>#N/A</v>
      </c>
      <c r="N1714" s="937"/>
      <c r="O1714" s="938"/>
      <c r="P1714" s="938"/>
      <c r="Q1714" s="938"/>
      <c r="R1714" s="938"/>
    </row>
    <row r="1715" spans="1:18" s="8" customFormat="1" ht="12.75" customHeight="1">
      <c r="A1715" s="1003" t="e">
        <v>#N/A</v>
      </c>
      <c r="B1715" s="1003" t="e">
        <v>#N/A</v>
      </c>
      <c r="C1715" s="1003" t="e">
        <v>#N/A</v>
      </c>
      <c r="D1715" s="922" t="e">
        <v>#N/A</v>
      </c>
      <c r="E1715" s="928" t="e">
        <v>#N/A</v>
      </c>
      <c r="F1715" s="49" t="s">
        <v>2344</v>
      </c>
      <c r="G1715" s="58" t="s">
        <v>4598</v>
      </c>
      <c r="H1715" s="928" t="e">
        <v>#N/A</v>
      </c>
      <c r="I1715" s="928" t="e">
        <v>#N/A</v>
      </c>
      <c r="J1715" s="928" t="e">
        <v>#N/A</v>
      </c>
      <c r="K1715" s="922" t="e">
        <v>#N/A</v>
      </c>
      <c r="L1715" s="928" t="e">
        <v>#N/A</v>
      </c>
      <c r="M1715" s="922" t="e">
        <v>#N/A</v>
      </c>
      <c r="N1715" s="937"/>
      <c r="O1715" s="938"/>
      <c r="P1715" s="938"/>
      <c r="Q1715" s="938"/>
      <c r="R1715" s="938"/>
    </row>
    <row r="1716" spans="1:18" s="8" customFormat="1" ht="12.75" customHeight="1">
      <c r="A1716" s="1003" t="e">
        <v>#N/A</v>
      </c>
      <c r="B1716" s="1003" t="e">
        <v>#N/A</v>
      </c>
      <c r="C1716" s="1003" t="e">
        <v>#N/A</v>
      </c>
      <c r="D1716" s="922" t="e">
        <v>#N/A</v>
      </c>
      <c r="E1716" s="928" t="e">
        <v>#N/A</v>
      </c>
      <c r="F1716" s="49" t="s">
        <v>2346</v>
      </c>
      <c r="G1716" s="58" t="s">
        <v>4599</v>
      </c>
      <c r="H1716" s="928" t="e">
        <v>#N/A</v>
      </c>
      <c r="I1716" s="928" t="e">
        <v>#N/A</v>
      </c>
      <c r="J1716" s="928" t="e">
        <v>#N/A</v>
      </c>
      <c r="K1716" s="922" t="e">
        <v>#N/A</v>
      </c>
      <c r="L1716" s="928" t="e">
        <v>#N/A</v>
      </c>
      <c r="M1716" s="922" t="e">
        <v>#N/A</v>
      </c>
      <c r="N1716" s="937"/>
      <c r="O1716" s="938"/>
      <c r="P1716" s="938"/>
      <c r="Q1716" s="938"/>
      <c r="R1716" s="938"/>
    </row>
    <row r="1717" spans="1:18" s="8" customFormat="1" ht="21.75" customHeight="1">
      <c r="A1717" s="1003" t="e">
        <v>#N/A</v>
      </c>
      <c r="B1717" s="1003" t="e">
        <v>#N/A</v>
      </c>
      <c r="C1717" s="1003" t="e">
        <v>#N/A</v>
      </c>
      <c r="D1717" s="922" t="e">
        <v>#N/A</v>
      </c>
      <c r="E1717" s="928" t="e">
        <v>#N/A</v>
      </c>
      <c r="F1717" s="49" t="s">
        <v>2352</v>
      </c>
      <c r="G1717" s="58" t="s">
        <v>4600</v>
      </c>
      <c r="H1717" s="928" t="e">
        <v>#N/A</v>
      </c>
      <c r="I1717" s="928" t="e">
        <v>#N/A</v>
      </c>
      <c r="J1717" s="928" t="e">
        <v>#N/A</v>
      </c>
      <c r="K1717" s="922" t="e">
        <v>#N/A</v>
      </c>
      <c r="L1717" s="928" t="e">
        <v>#N/A</v>
      </c>
      <c r="M1717" s="922" t="e">
        <v>#N/A</v>
      </c>
      <c r="N1717" s="937"/>
      <c r="O1717" s="938"/>
      <c r="P1717" s="938"/>
      <c r="Q1717" s="938"/>
      <c r="R1717" s="938"/>
    </row>
    <row r="1718" spans="1:18" s="8" customFormat="1" ht="12.75" customHeight="1">
      <c r="A1718" s="1003" t="e">
        <v>#N/A</v>
      </c>
      <c r="B1718" s="1003" t="e">
        <v>#N/A</v>
      </c>
      <c r="C1718" s="1003" t="e">
        <v>#N/A</v>
      </c>
      <c r="D1718" s="922" t="e">
        <v>#N/A</v>
      </c>
      <c r="E1718" s="928" t="e">
        <v>#N/A</v>
      </c>
      <c r="F1718" s="49" t="s">
        <v>2354</v>
      </c>
      <c r="G1718" s="58" t="s">
        <v>4601</v>
      </c>
      <c r="H1718" s="928" t="e">
        <v>#N/A</v>
      </c>
      <c r="I1718" s="928" t="e">
        <v>#N/A</v>
      </c>
      <c r="J1718" s="928" t="e">
        <v>#N/A</v>
      </c>
      <c r="K1718" s="922" t="e">
        <v>#N/A</v>
      </c>
      <c r="L1718" s="928" t="e">
        <v>#N/A</v>
      </c>
      <c r="M1718" s="922" t="e">
        <v>#N/A</v>
      </c>
      <c r="N1718" s="937"/>
      <c r="O1718" s="938"/>
      <c r="P1718" s="938"/>
      <c r="Q1718" s="938"/>
      <c r="R1718" s="938"/>
    </row>
    <row r="1719" spans="1:18" s="8" customFormat="1" ht="15" customHeight="1">
      <c r="A1719" s="1003" t="e">
        <v>#N/A</v>
      </c>
      <c r="B1719" s="1003" t="e">
        <v>#N/A</v>
      </c>
      <c r="C1719" s="828" t="e">
        <v>#N/A</v>
      </c>
      <c r="D1719" s="922" t="e">
        <v>#N/A</v>
      </c>
      <c r="E1719" s="928" t="e">
        <v>#N/A</v>
      </c>
      <c r="F1719" s="49" t="s">
        <v>3144</v>
      </c>
      <c r="G1719" s="58" t="s">
        <v>4602</v>
      </c>
      <c r="H1719" s="928" t="e">
        <v>#N/A</v>
      </c>
      <c r="I1719" s="928" t="e">
        <v>#N/A</v>
      </c>
      <c r="J1719" s="928" t="e">
        <v>#N/A</v>
      </c>
      <c r="K1719" s="922" t="e">
        <v>#N/A</v>
      </c>
      <c r="L1719" s="928" t="e">
        <v>#N/A</v>
      </c>
      <c r="M1719" s="922" t="e">
        <v>#N/A</v>
      </c>
      <c r="N1719" s="937"/>
      <c r="O1719" s="938"/>
      <c r="P1719" s="938"/>
      <c r="Q1719" s="938"/>
      <c r="R1719" s="938"/>
    </row>
    <row r="1720" spans="1:18" s="8" customFormat="1" ht="20.399999999999999">
      <c r="A1720" s="191" t="s">
        <v>4646</v>
      </c>
      <c r="B1720" s="191" t="s">
        <v>2174</v>
      </c>
      <c r="C1720" s="318" t="s">
        <v>2175</v>
      </c>
      <c r="D1720" s="124" t="s">
        <v>2176</v>
      </c>
      <c r="E1720" s="125" t="s">
        <v>2177</v>
      </c>
      <c r="F1720" s="33"/>
      <c r="G1720" s="34"/>
      <c r="H1720" s="34"/>
      <c r="I1720" s="34"/>
      <c r="J1720" s="34"/>
      <c r="K1720" s="34"/>
      <c r="L1720" s="130" t="s">
        <v>1027</v>
      </c>
      <c r="M1720" s="135"/>
      <c r="N1720" s="124" t="s">
        <v>2178</v>
      </c>
      <c r="O1720" s="126" t="s">
        <v>2179</v>
      </c>
      <c r="P1720" s="126" t="s">
        <v>2179</v>
      </c>
      <c r="Q1720" s="126" t="s">
        <v>2140</v>
      </c>
      <c r="R1720" s="123" t="s">
        <v>2180</v>
      </c>
    </row>
    <row r="1721" spans="1:18" s="8" customFormat="1" ht="69" customHeight="1">
      <c r="A1721" s="192" t="s">
        <v>925</v>
      </c>
      <c r="B1721" s="194" t="s">
        <v>822</v>
      </c>
      <c r="C1721" s="194" t="s">
        <v>2580</v>
      </c>
      <c r="D1721" s="174" t="s">
        <v>2581</v>
      </c>
      <c r="E1721" s="252" t="s">
        <v>824</v>
      </c>
      <c r="F1721" s="33"/>
      <c r="G1721" s="34"/>
      <c r="H1721" s="34"/>
      <c r="I1721" s="34"/>
      <c r="J1721" s="34"/>
      <c r="K1721" s="34"/>
      <c r="L1721" s="32" t="s">
        <v>1027</v>
      </c>
      <c r="M1721" s="34"/>
      <c r="N1721" s="174" t="s">
        <v>2582</v>
      </c>
      <c r="O1721" s="136" t="s">
        <v>2179</v>
      </c>
      <c r="P1721" s="136" t="s">
        <v>2140</v>
      </c>
      <c r="Q1721" s="137" t="s">
        <v>2140</v>
      </c>
      <c r="R1721" s="252" t="s">
        <v>42</v>
      </c>
    </row>
    <row r="1722" spans="1:18" s="8" customFormat="1" ht="56.85" customHeight="1">
      <c r="A1722" s="192" t="s">
        <v>926</v>
      </c>
      <c r="B1722" s="194" t="s">
        <v>927</v>
      </c>
      <c r="C1722" s="194" t="s">
        <v>4647</v>
      </c>
      <c r="D1722" s="124" t="s">
        <v>2183</v>
      </c>
      <c r="E1722" s="125" t="s">
        <v>829</v>
      </c>
      <c r="F1722" s="33"/>
      <c r="G1722" s="34"/>
      <c r="H1722" s="34"/>
      <c r="I1722" s="34"/>
      <c r="J1722" s="34"/>
      <c r="K1722" s="34"/>
      <c r="L1722" s="130" t="s">
        <v>1027</v>
      </c>
      <c r="M1722" s="135"/>
      <c r="N1722" s="124" t="s">
        <v>2184</v>
      </c>
      <c r="O1722" s="126" t="s">
        <v>2179</v>
      </c>
      <c r="P1722" s="126" t="s">
        <v>2140</v>
      </c>
      <c r="Q1722" s="126" t="s">
        <v>2140</v>
      </c>
      <c r="R1722" s="123" t="s">
        <v>42</v>
      </c>
    </row>
    <row r="1723" spans="1:18" s="8" customFormat="1" ht="45" customHeight="1">
      <c r="A1723" s="192" t="s">
        <v>4648</v>
      </c>
      <c r="B1723" s="194" t="s">
        <v>2143</v>
      </c>
      <c r="C1723" s="194" t="s">
        <v>2144</v>
      </c>
      <c r="D1723" s="128" t="s">
        <v>2585</v>
      </c>
      <c r="E1723" s="32" t="s">
        <v>2586</v>
      </c>
      <c r="F1723" s="131"/>
      <c r="G1723" s="34"/>
      <c r="H1723" s="34"/>
      <c r="I1723" s="34"/>
      <c r="J1723" s="34"/>
      <c r="K1723" s="34"/>
      <c r="L1723" s="32" t="s">
        <v>1027</v>
      </c>
      <c r="M1723" s="34"/>
      <c r="N1723" s="128" t="s">
        <v>2587</v>
      </c>
      <c r="O1723" s="136" t="s">
        <v>2179</v>
      </c>
      <c r="P1723" s="136" t="s">
        <v>2140</v>
      </c>
      <c r="Q1723" s="136" t="s">
        <v>2140</v>
      </c>
      <c r="R1723" s="123" t="s">
        <v>2192</v>
      </c>
    </row>
    <row r="1724" spans="1:18" s="8" customFormat="1" ht="45" customHeight="1">
      <c r="A1724" s="192" t="s">
        <v>4649</v>
      </c>
      <c r="B1724" s="194" t="s">
        <v>2589</v>
      </c>
      <c r="C1724" s="194" t="s">
        <v>2590</v>
      </c>
      <c r="D1724" s="128" t="s">
        <v>2591</v>
      </c>
      <c r="E1724" s="32" t="s">
        <v>2592</v>
      </c>
      <c r="F1724" s="33"/>
      <c r="G1724" s="34"/>
      <c r="H1724" s="34"/>
      <c r="I1724" s="34"/>
      <c r="J1724" s="34"/>
      <c r="K1724" s="34"/>
      <c r="L1724" s="32" t="s">
        <v>1027</v>
      </c>
      <c r="M1724" s="32"/>
      <c r="N1724" s="128" t="s">
        <v>2593</v>
      </c>
      <c r="O1724" s="136" t="s">
        <v>2179</v>
      </c>
      <c r="P1724" s="136" t="s">
        <v>2179</v>
      </c>
      <c r="Q1724" s="136" t="s">
        <v>2140</v>
      </c>
      <c r="R1724" s="136" t="s">
        <v>2180</v>
      </c>
    </row>
    <row r="1725" spans="1:18" s="8" customFormat="1" ht="86.25" customHeight="1">
      <c r="A1725" s="192" t="s">
        <v>923</v>
      </c>
      <c r="B1725" s="194" t="s">
        <v>816</v>
      </c>
      <c r="C1725" s="194" t="s">
        <v>2185</v>
      </c>
      <c r="D1725" s="128" t="s">
        <v>2186</v>
      </c>
      <c r="E1725" s="32" t="s">
        <v>818</v>
      </c>
      <c r="F1725" s="33"/>
      <c r="G1725" s="34"/>
      <c r="H1725" s="34"/>
      <c r="I1725" s="34"/>
      <c r="J1725" s="34"/>
      <c r="K1725" s="34"/>
      <c r="L1725" s="32" t="s">
        <v>1027</v>
      </c>
      <c r="M1725" s="34"/>
      <c r="N1725" s="128" t="s">
        <v>2187</v>
      </c>
      <c r="O1725" s="136" t="s">
        <v>2179</v>
      </c>
      <c r="P1725" s="136" t="s">
        <v>2140</v>
      </c>
      <c r="Q1725" s="137" t="s">
        <v>2140</v>
      </c>
      <c r="R1725" s="123" t="s">
        <v>42</v>
      </c>
    </row>
    <row r="1726" spans="1:18" s="8" customFormat="1" ht="133.5" customHeight="1">
      <c r="A1726" s="194" t="s">
        <v>4650</v>
      </c>
      <c r="B1726" s="194" t="s">
        <v>4651</v>
      </c>
      <c r="C1726" s="194" t="s">
        <v>4652</v>
      </c>
      <c r="D1726" s="128" t="s">
        <v>4653</v>
      </c>
      <c r="E1726" s="32" t="s">
        <v>2649</v>
      </c>
      <c r="F1726" s="33"/>
      <c r="G1726" s="34"/>
      <c r="H1726" s="34"/>
      <c r="I1726" s="34"/>
      <c r="J1726" s="34"/>
      <c r="K1726" s="34"/>
      <c r="L1726" s="32" t="s">
        <v>1027</v>
      </c>
      <c r="M1726" s="32"/>
      <c r="N1726" s="128" t="s">
        <v>4654</v>
      </c>
      <c r="O1726" s="32" t="s">
        <v>2179</v>
      </c>
      <c r="P1726" s="136" t="s">
        <v>2140</v>
      </c>
      <c r="Q1726" s="136" t="s">
        <v>2179</v>
      </c>
      <c r="R1726" s="123" t="s">
        <v>2612</v>
      </c>
    </row>
    <row r="1727" spans="1:18" s="8" customFormat="1" ht="132.75" customHeight="1">
      <c r="A1727" s="194" t="s">
        <v>4655</v>
      </c>
      <c r="B1727" s="194" t="s">
        <v>4656</v>
      </c>
      <c r="C1727" s="194" t="s">
        <v>4657</v>
      </c>
      <c r="D1727" s="128" t="s">
        <v>4658</v>
      </c>
      <c r="E1727" s="32" t="s">
        <v>1644</v>
      </c>
      <c r="F1727" s="33"/>
      <c r="G1727" s="34"/>
      <c r="H1727" s="34"/>
      <c r="I1727" s="34"/>
      <c r="J1727" s="34"/>
      <c r="K1727" s="34"/>
      <c r="L1727" s="32" t="s">
        <v>1027</v>
      </c>
      <c r="M1727" s="32"/>
      <c r="N1727" s="128" t="s">
        <v>4659</v>
      </c>
      <c r="O1727" s="32" t="s">
        <v>2179</v>
      </c>
      <c r="P1727" s="136" t="s">
        <v>2140</v>
      </c>
      <c r="Q1727" s="136" t="s">
        <v>2140</v>
      </c>
      <c r="R1727" s="123" t="s">
        <v>2612</v>
      </c>
    </row>
    <row r="1728" spans="1:18" ht="20.399999999999999">
      <c r="A1728" s="192" t="s">
        <v>4660</v>
      </c>
      <c r="B1728" s="192" t="s">
        <v>1013</v>
      </c>
      <c r="C1728" s="192" t="s">
        <v>2678</v>
      </c>
      <c r="D1728" s="128" t="s">
        <v>2679</v>
      </c>
      <c r="E1728" s="32" t="s">
        <v>2154</v>
      </c>
      <c r="F1728" s="307"/>
      <c r="G1728" s="307"/>
      <c r="H1728" s="307"/>
      <c r="I1728" s="307"/>
      <c r="J1728" s="307"/>
      <c r="K1728" s="307"/>
      <c r="L1728" s="136" t="s">
        <v>1027</v>
      </c>
      <c r="M1728" s="307"/>
      <c r="N1728" s="128" t="s">
        <v>2680</v>
      </c>
      <c r="O1728" s="136" t="s">
        <v>2179</v>
      </c>
      <c r="P1728" s="136" t="s">
        <v>2179</v>
      </c>
      <c r="Q1728" s="314" t="s">
        <v>2179</v>
      </c>
      <c r="R1728" s="136" t="s">
        <v>2180</v>
      </c>
    </row>
    <row r="1729" spans="1:18" ht="162.6" customHeight="1">
      <c r="A1729" s="192" t="s">
        <v>4661</v>
      </c>
      <c r="B1729" s="192" t="s">
        <v>1017</v>
      </c>
      <c r="C1729" s="192" t="s">
        <v>2682</v>
      </c>
      <c r="D1729" s="128" t="s">
        <v>4662</v>
      </c>
      <c r="E1729" s="32" t="s">
        <v>2154</v>
      </c>
      <c r="F1729" s="307"/>
      <c r="G1729" s="307"/>
      <c r="H1729" s="307"/>
      <c r="I1729" s="307"/>
      <c r="J1729" s="307"/>
      <c r="K1729" s="307"/>
      <c r="L1729" s="136" t="s">
        <v>1027</v>
      </c>
      <c r="M1729" s="307"/>
      <c r="N1729" s="128" t="s">
        <v>4663</v>
      </c>
      <c r="O1729" s="136" t="s">
        <v>2179</v>
      </c>
      <c r="P1729" s="136" t="s">
        <v>2179</v>
      </c>
      <c r="Q1729" s="314" t="s">
        <v>2179</v>
      </c>
      <c r="R1729" s="136" t="s">
        <v>2180</v>
      </c>
    </row>
    <row r="1730" spans="1:18" ht="40.799999999999997">
      <c r="A1730" s="192" t="s">
        <v>4664</v>
      </c>
      <c r="B1730" s="312" t="s">
        <v>804</v>
      </c>
      <c r="C1730" s="317" t="s">
        <v>2201</v>
      </c>
      <c r="D1730" s="305" t="s">
        <v>2202</v>
      </c>
      <c r="E1730" s="304" t="s">
        <v>806</v>
      </c>
      <c r="F1730" s="304"/>
      <c r="G1730" s="304"/>
      <c r="H1730" s="304"/>
      <c r="I1730" s="304"/>
      <c r="J1730" s="304"/>
      <c r="K1730" s="304"/>
      <c r="L1730" s="304" t="s">
        <v>1027</v>
      </c>
      <c r="M1730" s="304"/>
      <c r="N1730" s="305" t="s">
        <v>4252</v>
      </c>
      <c r="O1730" s="136" t="s">
        <v>2179</v>
      </c>
      <c r="P1730" s="136" t="s">
        <v>2179</v>
      </c>
      <c r="Q1730" s="136" t="s">
        <v>2140</v>
      </c>
      <c r="R1730" s="123" t="s">
        <v>2141</v>
      </c>
    </row>
    <row r="1731" spans="1:18">
      <c r="A1731" s="243" t="s">
        <v>4665</v>
      </c>
      <c r="B1731" s="242"/>
      <c r="C1731" s="239"/>
      <c r="D1731" s="240"/>
      <c r="E1731" s="438"/>
      <c r="F1731" s="240"/>
      <c r="G1731" s="240"/>
      <c r="H1731" s="240"/>
      <c r="I1731" s="240"/>
      <c r="J1731" s="240"/>
      <c r="K1731" s="240"/>
      <c r="L1731" s="240"/>
      <c r="M1731" s="240"/>
      <c r="N1731" s="240"/>
      <c r="O1731" s="240"/>
      <c r="P1731" s="240"/>
      <c r="Q1731" s="240"/>
      <c r="R1731" s="341"/>
    </row>
    <row r="1732" spans="1:18" s="8" customFormat="1" ht="85.5" customHeight="1">
      <c r="A1732" s="195" t="s">
        <v>4669</v>
      </c>
      <c r="B1732" s="16" t="s">
        <v>969</v>
      </c>
      <c r="C1732" s="16" t="s">
        <v>1124</v>
      </c>
      <c r="D1732" s="58" t="s">
        <v>2325</v>
      </c>
      <c r="E1732" s="49" t="s">
        <v>146</v>
      </c>
      <c r="F1732" s="58"/>
      <c r="G1732" s="58"/>
      <c r="H1732" s="49" t="s">
        <v>2138</v>
      </c>
      <c r="I1732" s="49" t="s">
        <v>2138</v>
      </c>
      <c r="J1732" s="49" t="s">
        <v>25</v>
      </c>
      <c r="K1732" s="58" t="s">
        <v>1294</v>
      </c>
      <c r="L1732" s="39" t="s">
        <v>1148</v>
      </c>
      <c r="M1732" s="64" t="s">
        <v>6054</v>
      </c>
      <c r="N1732" s="78"/>
      <c r="O1732" s="39" t="s">
        <v>2140</v>
      </c>
      <c r="P1732" s="108" t="s">
        <v>2140</v>
      </c>
      <c r="Q1732" s="108" t="s">
        <v>2140</v>
      </c>
      <c r="R1732" s="108" t="s">
        <v>2141</v>
      </c>
    </row>
    <row r="1733" spans="1:18" s="8" customFormat="1" ht="197.25" customHeight="1">
      <c r="A1733" s="195" t="s">
        <v>4670</v>
      </c>
      <c r="B1733" s="16" t="s">
        <v>4671</v>
      </c>
      <c r="C1733" s="16" t="s">
        <v>4672</v>
      </c>
      <c r="D1733" s="58" t="s">
        <v>4673</v>
      </c>
      <c r="E1733" s="49" t="s">
        <v>2154</v>
      </c>
      <c r="F1733" s="58"/>
      <c r="G1733" s="58"/>
      <c r="H1733" s="49" t="s">
        <v>2138</v>
      </c>
      <c r="I1733" s="49" t="s">
        <v>2138</v>
      </c>
      <c r="J1733" s="49" t="s">
        <v>25</v>
      </c>
      <c r="K1733" s="58" t="s">
        <v>4674</v>
      </c>
      <c r="L1733" s="39" t="s">
        <v>1148</v>
      </c>
      <c r="M1733" s="64" t="s">
        <v>6055</v>
      </c>
      <c r="N1733" s="78"/>
      <c r="O1733" s="108" t="s">
        <v>2140</v>
      </c>
      <c r="P1733" s="108" t="s">
        <v>2140</v>
      </c>
      <c r="Q1733" s="108" t="s">
        <v>2140</v>
      </c>
      <c r="R1733" s="108" t="s">
        <v>13</v>
      </c>
    </row>
    <row r="1734" spans="1:18" s="8" customFormat="1" ht="17.25" customHeight="1">
      <c r="A1734" s="999" t="s">
        <v>4675</v>
      </c>
      <c r="B1734" s="1002" t="s">
        <v>4676</v>
      </c>
      <c r="C1734" s="1002" t="s">
        <v>4677</v>
      </c>
      <c r="D1734" s="921" t="s">
        <v>4678</v>
      </c>
      <c r="E1734" s="927" t="s">
        <v>1213</v>
      </c>
      <c r="F1734" s="49" t="s">
        <v>2339</v>
      </c>
      <c r="G1734" s="58" t="s">
        <v>4679</v>
      </c>
      <c r="H1734" s="927" t="s">
        <v>25</v>
      </c>
      <c r="I1734" s="927" t="s">
        <v>2138</v>
      </c>
      <c r="J1734" s="927" t="s">
        <v>2148</v>
      </c>
      <c r="K1734" s="921" t="s">
        <v>1294</v>
      </c>
      <c r="L1734" s="927" t="s">
        <v>195</v>
      </c>
      <c r="M1734" s="921" t="s">
        <v>6056</v>
      </c>
      <c r="N1734" s="945"/>
      <c r="O1734" s="942" t="s">
        <v>2140</v>
      </c>
      <c r="P1734" s="942" t="s">
        <v>2140</v>
      </c>
      <c r="Q1734" s="942" t="s">
        <v>2140</v>
      </c>
      <c r="R1734" s="942" t="s">
        <v>32</v>
      </c>
    </row>
    <row r="1735" spans="1:18" s="8" customFormat="1" ht="17.25" customHeight="1">
      <c r="A1735" s="1000" t="e">
        <v>#N/A</v>
      </c>
      <c r="B1735" s="1003" t="e">
        <v>#N/A</v>
      </c>
      <c r="C1735" s="1003" t="e">
        <v>#N/A</v>
      </c>
      <c r="D1735" s="922" t="e">
        <v>#N/A</v>
      </c>
      <c r="E1735" s="928" t="e">
        <v>#N/A</v>
      </c>
      <c r="F1735" s="49" t="s">
        <v>2342</v>
      </c>
      <c r="G1735" s="58" t="s">
        <v>4680</v>
      </c>
      <c r="H1735" s="928" t="e">
        <v>#N/A</v>
      </c>
      <c r="I1735" s="928" t="e">
        <v>#N/A</v>
      </c>
      <c r="J1735" s="928" t="e">
        <v>#N/A</v>
      </c>
      <c r="K1735" s="922" t="e">
        <v>#N/A</v>
      </c>
      <c r="L1735" s="928" t="e">
        <v>#N/A</v>
      </c>
      <c r="M1735" s="922" t="e">
        <v>#N/A</v>
      </c>
      <c r="N1735" s="946"/>
      <c r="O1735" s="944"/>
      <c r="P1735" s="944"/>
      <c r="Q1735" s="944"/>
      <c r="R1735" s="944"/>
    </row>
    <row r="1736" spans="1:18" s="8" customFormat="1" ht="17.25" customHeight="1">
      <c r="A1736" s="1000" t="e">
        <v>#N/A</v>
      </c>
      <c r="B1736" s="1003" t="e">
        <v>#N/A</v>
      </c>
      <c r="C1736" s="1003" t="e">
        <v>#N/A</v>
      </c>
      <c r="D1736" s="922" t="e">
        <v>#N/A</v>
      </c>
      <c r="E1736" s="928" t="e">
        <v>#N/A</v>
      </c>
      <c r="F1736" s="49" t="s">
        <v>2344</v>
      </c>
      <c r="G1736" s="58" t="s">
        <v>4681</v>
      </c>
      <c r="H1736" s="928" t="e">
        <v>#N/A</v>
      </c>
      <c r="I1736" s="928" t="e">
        <v>#N/A</v>
      </c>
      <c r="J1736" s="928" t="e">
        <v>#N/A</v>
      </c>
      <c r="K1736" s="922" t="e">
        <v>#N/A</v>
      </c>
      <c r="L1736" s="928" t="e">
        <v>#N/A</v>
      </c>
      <c r="M1736" s="922" t="e">
        <v>#N/A</v>
      </c>
      <c r="N1736" s="946"/>
      <c r="O1736" s="944"/>
      <c r="P1736" s="944"/>
      <c r="Q1736" s="944"/>
      <c r="R1736" s="944"/>
    </row>
    <row r="1737" spans="1:18" s="8" customFormat="1" ht="17.25" customHeight="1">
      <c r="A1737" s="1001" t="e">
        <v>#N/A</v>
      </c>
      <c r="B1737" s="828" t="e">
        <v>#N/A</v>
      </c>
      <c r="C1737" s="828" t="e">
        <v>#N/A</v>
      </c>
      <c r="D1737" s="923" t="e">
        <v>#N/A</v>
      </c>
      <c r="E1737" s="929" t="e">
        <v>#N/A</v>
      </c>
      <c r="F1737" s="49" t="s">
        <v>4511</v>
      </c>
      <c r="G1737" s="58" t="s">
        <v>4682</v>
      </c>
      <c r="H1737" s="929" t="e">
        <v>#N/A</v>
      </c>
      <c r="I1737" s="929" t="e">
        <v>#N/A</v>
      </c>
      <c r="J1737" s="929" t="e">
        <v>#N/A</v>
      </c>
      <c r="K1737" s="923" t="e">
        <v>#N/A</v>
      </c>
      <c r="L1737" s="929" t="e">
        <v>#N/A</v>
      </c>
      <c r="M1737" s="923" t="e">
        <v>#N/A</v>
      </c>
      <c r="N1737" s="947"/>
      <c r="O1737" s="943"/>
      <c r="P1737" s="943"/>
      <c r="Q1737" s="943"/>
      <c r="R1737" s="943"/>
    </row>
    <row r="1738" spans="1:18" s="8" customFormat="1" ht="18.75" customHeight="1">
      <c r="A1738" s="999" t="s">
        <v>4683</v>
      </c>
      <c r="B1738" s="1002" t="s">
        <v>4684</v>
      </c>
      <c r="C1738" s="1002" t="s">
        <v>4685</v>
      </c>
      <c r="D1738" s="921" t="s">
        <v>4686</v>
      </c>
      <c r="E1738" s="927" t="s">
        <v>1213</v>
      </c>
      <c r="F1738" s="49" t="s">
        <v>2339</v>
      </c>
      <c r="G1738" s="58" t="s">
        <v>4679</v>
      </c>
      <c r="H1738" s="927" t="s">
        <v>25</v>
      </c>
      <c r="I1738" s="927" t="s">
        <v>2138</v>
      </c>
      <c r="J1738" s="927" t="s">
        <v>2148</v>
      </c>
      <c r="K1738" s="921" t="s">
        <v>1294</v>
      </c>
      <c r="L1738" s="927" t="s">
        <v>195</v>
      </c>
      <c r="M1738" s="921" t="s">
        <v>6057</v>
      </c>
      <c r="N1738" s="945"/>
      <c r="O1738" s="942" t="s">
        <v>2140</v>
      </c>
      <c r="P1738" s="942" t="s">
        <v>2140</v>
      </c>
      <c r="Q1738" s="942" t="s">
        <v>2140</v>
      </c>
      <c r="R1738" s="942" t="s">
        <v>32</v>
      </c>
    </row>
    <row r="1739" spans="1:18" s="8" customFormat="1" ht="18.75" customHeight="1">
      <c r="A1739" s="1000" t="e">
        <v>#N/A</v>
      </c>
      <c r="B1739" s="1003" t="e">
        <v>#N/A</v>
      </c>
      <c r="C1739" s="1003" t="e">
        <v>#N/A</v>
      </c>
      <c r="D1739" s="922" t="e">
        <v>#N/A</v>
      </c>
      <c r="E1739" s="928" t="e">
        <v>#N/A</v>
      </c>
      <c r="F1739" s="49" t="s">
        <v>2342</v>
      </c>
      <c r="G1739" s="58" t="s">
        <v>4680</v>
      </c>
      <c r="H1739" s="928" t="e">
        <v>#N/A</v>
      </c>
      <c r="I1739" s="928" t="e">
        <v>#N/A</v>
      </c>
      <c r="J1739" s="928" t="e">
        <v>#N/A</v>
      </c>
      <c r="K1739" s="922" t="e">
        <v>#N/A</v>
      </c>
      <c r="L1739" s="928" t="e">
        <v>#N/A</v>
      </c>
      <c r="M1739" s="922" t="e">
        <v>#N/A</v>
      </c>
      <c r="N1739" s="946"/>
      <c r="O1739" s="944"/>
      <c r="P1739" s="944"/>
      <c r="Q1739" s="944"/>
      <c r="R1739" s="944"/>
    </row>
    <row r="1740" spans="1:18" s="8" customFormat="1" ht="18.75" customHeight="1">
      <c r="A1740" s="1000" t="e">
        <v>#N/A</v>
      </c>
      <c r="B1740" s="1003" t="e">
        <v>#N/A</v>
      </c>
      <c r="C1740" s="1003" t="e">
        <v>#N/A</v>
      </c>
      <c r="D1740" s="922" t="e">
        <v>#N/A</v>
      </c>
      <c r="E1740" s="928" t="e">
        <v>#N/A</v>
      </c>
      <c r="F1740" s="49" t="s">
        <v>2344</v>
      </c>
      <c r="G1740" s="58" t="s">
        <v>4681</v>
      </c>
      <c r="H1740" s="928" t="e">
        <v>#N/A</v>
      </c>
      <c r="I1740" s="928" t="e">
        <v>#N/A</v>
      </c>
      <c r="J1740" s="928" t="e">
        <v>#N/A</v>
      </c>
      <c r="K1740" s="922" t="e">
        <v>#N/A</v>
      </c>
      <c r="L1740" s="928" t="e">
        <v>#N/A</v>
      </c>
      <c r="M1740" s="922" t="e">
        <v>#N/A</v>
      </c>
      <c r="N1740" s="946"/>
      <c r="O1740" s="944"/>
      <c r="P1740" s="944"/>
      <c r="Q1740" s="944"/>
      <c r="R1740" s="944"/>
    </row>
    <row r="1741" spans="1:18" s="8" customFormat="1" ht="18.75" customHeight="1">
      <c r="A1741" s="1001" t="e">
        <v>#N/A</v>
      </c>
      <c r="B1741" s="828" t="e">
        <v>#N/A</v>
      </c>
      <c r="C1741" s="828" t="e">
        <v>#N/A</v>
      </c>
      <c r="D1741" s="923" t="e">
        <v>#N/A</v>
      </c>
      <c r="E1741" s="929" t="e">
        <v>#N/A</v>
      </c>
      <c r="F1741" s="49" t="s">
        <v>4511</v>
      </c>
      <c r="G1741" s="58" t="s">
        <v>4682</v>
      </c>
      <c r="H1741" s="929" t="e">
        <v>#N/A</v>
      </c>
      <c r="I1741" s="929" t="e">
        <v>#N/A</v>
      </c>
      <c r="J1741" s="929" t="e">
        <v>#N/A</v>
      </c>
      <c r="K1741" s="923" t="e">
        <v>#N/A</v>
      </c>
      <c r="L1741" s="929" t="e">
        <v>#N/A</v>
      </c>
      <c r="M1741" s="923" t="e">
        <v>#N/A</v>
      </c>
      <c r="N1741" s="947"/>
      <c r="O1741" s="943"/>
      <c r="P1741" s="943"/>
      <c r="Q1741" s="943"/>
      <c r="R1741" s="943"/>
    </row>
    <row r="1742" spans="1:18" s="8" customFormat="1" ht="23.25" customHeight="1">
      <c r="A1742" s="999" t="s">
        <v>4687</v>
      </c>
      <c r="B1742" s="1002" t="s">
        <v>4688</v>
      </c>
      <c r="C1742" s="1002" t="s">
        <v>4689</v>
      </c>
      <c r="D1742" s="921" t="s">
        <v>4690</v>
      </c>
      <c r="E1742" s="927" t="s">
        <v>1213</v>
      </c>
      <c r="F1742" s="49" t="s">
        <v>2339</v>
      </c>
      <c r="G1742" s="58" t="s">
        <v>4679</v>
      </c>
      <c r="H1742" s="927" t="s">
        <v>25</v>
      </c>
      <c r="I1742" s="927" t="s">
        <v>2138</v>
      </c>
      <c r="J1742" s="927" t="s">
        <v>2148</v>
      </c>
      <c r="K1742" s="921" t="s">
        <v>1294</v>
      </c>
      <c r="L1742" s="927" t="s">
        <v>195</v>
      </c>
      <c r="M1742" s="921" t="s">
        <v>6058</v>
      </c>
      <c r="N1742" s="945"/>
      <c r="O1742" s="942" t="s">
        <v>2140</v>
      </c>
      <c r="P1742" s="942" t="s">
        <v>2140</v>
      </c>
      <c r="Q1742" s="942" t="s">
        <v>2140</v>
      </c>
      <c r="R1742" s="942" t="s">
        <v>32</v>
      </c>
    </row>
    <row r="1743" spans="1:18" s="8" customFormat="1" ht="23.25" customHeight="1">
      <c r="A1743" s="1000" t="e">
        <v>#N/A</v>
      </c>
      <c r="B1743" s="1003" t="e">
        <v>#N/A</v>
      </c>
      <c r="C1743" s="1003" t="e">
        <v>#N/A</v>
      </c>
      <c r="D1743" s="922" t="e">
        <v>#N/A</v>
      </c>
      <c r="E1743" s="928" t="e">
        <v>#N/A</v>
      </c>
      <c r="F1743" s="49" t="s">
        <v>2342</v>
      </c>
      <c r="G1743" s="58" t="s">
        <v>4680</v>
      </c>
      <c r="H1743" s="928" t="e">
        <v>#N/A</v>
      </c>
      <c r="I1743" s="928" t="e">
        <v>#N/A</v>
      </c>
      <c r="J1743" s="928" t="e">
        <v>#N/A</v>
      </c>
      <c r="K1743" s="922" t="e">
        <v>#N/A</v>
      </c>
      <c r="L1743" s="928" t="e">
        <v>#N/A</v>
      </c>
      <c r="M1743" s="922" t="e">
        <v>#N/A</v>
      </c>
      <c r="N1743" s="946"/>
      <c r="O1743" s="944"/>
      <c r="P1743" s="944"/>
      <c r="Q1743" s="944"/>
      <c r="R1743" s="944"/>
    </row>
    <row r="1744" spans="1:18" s="8" customFormat="1" ht="23.25" customHeight="1">
      <c r="A1744" s="1000" t="e">
        <v>#N/A</v>
      </c>
      <c r="B1744" s="1003" t="e">
        <v>#N/A</v>
      </c>
      <c r="C1744" s="1003" t="e">
        <v>#N/A</v>
      </c>
      <c r="D1744" s="922" t="e">
        <v>#N/A</v>
      </c>
      <c r="E1744" s="928" t="e">
        <v>#N/A</v>
      </c>
      <c r="F1744" s="49" t="s">
        <v>2344</v>
      </c>
      <c r="G1744" s="58" t="s">
        <v>4681</v>
      </c>
      <c r="H1744" s="928" t="e">
        <v>#N/A</v>
      </c>
      <c r="I1744" s="928" t="e">
        <v>#N/A</v>
      </c>
      <c r="J1744" s="928" t="e">
        <v>#N/A</v>
      </c>
      <c r="K1744" s="922" t="e">
        <v>#N/A</v>
      </c>
      <c r="L1744" s="928" t="e">
        <v>#N/A</v>
      </c>
      <c r="M1744" s="922" t="e">
        <v>#N/A</v>
      </c>
      <c r="N1744" s="946"/>
      <c r="O1744" s="944"/>
      <c r="P1744" s="944"/>
      <c r="Q1744" s="944"/>
      <c r="R1744" s="944"/>
    </row>
    <row r="1745" spans="1:18" s="8" customFormat="1" ht="23.25" customHeight="1">
      <c r="A1745" s="1001" t="e">
        <v>#N/A</v>
      </c>
      <c r="B1745" s="828" t="e">
        <v>#N/A</v>
      </c>
      <c r="C1745" s="828" t="e">
        <v>#N/A</v>
      </c>
      <c r="D1745" s="923" t="e">
        <v>#N/A</v>
      </c>
      <c r="E1745" s="929" t="e">
        <v>#N/A</v>
      </c>
      <c r="F1745" s="49" t="s">
        <v>4511</v>
      </c>
      <c r="G1745" s="58" t="s">
        <v>4682</v>
      </c>
      <c r="H1745" s="929" t="e">
        <v>#N/A</v>
      </c>
      <c r="I1745" s="929" t="e">
        <v>#N/A</v>
      </c>
      <c r="J1745" s="929" t="e">
        <v>#N/A</v>
      </c>
      <c r="K1745" s="923" t="e">
        <v>#N/A</v>
      </c>
      <c r="L1745" s="929" t="e">
        <v>#N/A</v>
      </c>
      <c r="M1745" s="923" t="e">
        <v>#N/A</v>
      </c>
      <c r="N1745" s="947"/>
      <c r="O1745" s="943"/>
      <c r="P1745" s="943"/>
      <c r="Q1745" s="943"/>
      <c r="R1745" s="943"/>
    </row>
    <row r="1746" spans="1:18" s="8" customFormat="1" ht="23.85" customHeight="1">
      <c r="A1746" s="999" t="s">
        <v>4691</v>
      </c>
      <c r="B1746" s="1002" t="s">
        <v>4692</v>
      </c>
      <c r="C1746" s="1002" t="s">
        <v>4693</v>
      </c>
      <c r="D1746" s="921" t="s">
        <v>4694</v>
      </c>
      <c r="E1746" s="927" t="s">
        <v>1213</v>
      </c>
      <c r="F1746" s="49" t="s">
        <v>2339</v>
      </c>
      <c r="G1746" s="58" t="s">
        <v>4679</v>
      </c>
      <c r="H1746" s="927" t="s">
        <v>25</v>
      </c>
      <c r="I1746" s="927" t="s">
        <v>2138</v>
      </c>
      <c r="J1746" s="927" t="s">
        <v>2148</v>
      </c>
      <c r="K1746" s="921" t="s">
        <v>4695</v>
      </c>
      <c r="L1746" s="927" t="s">
        <v>195</v>
      </c>
      <c r="M1746" s="921" t="s">
        <v>6059</v>
      </c>
      <c r="N1746" s="945"/>
      <c r="O1746" s="942" t="s">
        <v>2140</v>
      </c>
      <c r="P1746" s="942" t="s">
        <v>2140</v>
      </c>
      <c r="Q1746" s="942" t="s">
        <v>2140</v>
      </c>
      <c r="R1746" s="942" t="s">
        <v>32</v>
      </c>
    </row>
    <row r="1747" spans="1:18" s="8" customFormat="1" ht="23.85" customHeight="1">
      <c r="A1747" s="1000" t="e">
        <v>#N/A</v>
      </c>
      <c r="B1747" s="1003" t="e">
        <v>#N/A</v>
      </c>
      <c r="C1747" s="1003" t="e">
        <v>#N/A</v>
      </c>
      <c r="D1747" s="922" t="e">
        <v>#N/A</v>
      </c>
      <c r="E1747" s="928" t="e">
        <v>#N/A</v>
      </c>
      <c r="F1747" s="49" t="s">
        <v>2342</v>
      </c>
      <c r="G1747" s="58" t="s">
        <v>4680</v>
      </c>
      <c r="H1747" s="928" t="e">
        <v>#N/A</v>
      </c>
      <c r="I1747" s="928" t="e">
        <v>#N/A</v>
      </c>
      <c r="J1747" s="928" t="e">
        <v>#N/A</v>
      </c>
      <c r="K1747" s="922" t="e">
        <v>#N/A</v>
      </c>
      <c r="L1747" s="928" t="e">
        <v>#N/A</v>
      </c>
      <c r="M1747" s="922" t="e">
        <v>#N/A</v>
      </c>
      <c r="N1747" s="946"/>
      <c r="O1747" s="944"/>
      <c r="P1747" s="944"/>
      <c r="Q1747" s="944"/>
      <c r="R1747" s="944"/>
    </row>
    <row r="1748" spans="1:18" s="8" customFormat="1" ht="23.85" customHeight="1">
      <c r="A1748" s="1000" t="e">
        <v>#N/A</v>
      </c>
      <c r="B1748" s="1003" t="e">
        <v>#N/A</v>
      </c>
      <c r="C1748" s="1003" t="e">
        <v>#N/A</v>
      </c>
      <c r="D1748" s="922" t="e">
        <v>#N/A</v>
      </c>
      <c r="E1748" s="928" t="e">
        <v>#N/A</v>
      </c>
      <c r="F1748" s="49" t="s">
        <v>2344</v>
      </c>
      <c r="G1748" s="58" t="s">
        <v>4681</v>
      </c>
      <c r="H1748" s="928" t="e">
        <v>#N/A</v>
      </c>
      <c r="I1748" s="928" t="e">
        <v>#N/A</v>
      </c>
      <c r="J1748" s="928" t="e">
        <v>#N/A</v>
      </c>
      <c r="K1748" s="922" t="e">
        <v>#N/A</v>
      </c>
      <c r="L1748" s="928" t="e">
        <v>#N/A</v>
      </c>
      <c r="M1748" s="922" t="e">
        <v>#N/A</v>
      </c>
      <c r="N1748" s="946"/>
      <c r="O1748" s="944"/>
      <c r="P1748" s="944"/>
      <c r="Q1748" s="944"/>
      <c r="R1748" s="944"/>
    </row>
    <row r="1749" spans="1:18" s="8" customFormat="1" ht="23.85" customHeight="1">
      <c r="A1749" s="1001" t="e">
        <v>#N/A</v>
      </c>
      <c r="B1749" s="828" t="e">
        <v>#N/A</v>
      </c>
      <c r="C1749" s="828" t="e">
        <v>#N/A</v>
      </c>
      <c r="D1749" s="923" t="e">
        <v>#N/A</v>
      </c>
      <c r="E1749" s="929" t="e">
        <v>#N/A</v>
      </c>
      <c r="F1749" s="49" t="s">
        <v>4511</v>
      </c>
      <c r="G1749" s="58" t="s">
        <v>4682</v>
      </c>
      <c r="H1749" s="929" t="e">
        <v>#N/A</v>
      </c>
      <c r="I1749" s="929" t="e">
        <v>#N/A</v>
      </c>
      <c r="J1749" s="929" t="e">
        <v>#N/A</v>
      </c>
      <c r="K1749" s="923" t="e">
        <v>#N/A</v>
      </c>
      <c r="L1749" s="929" t="e">
        <v>#N/A</v>
      </c>
      <c r="M1749" s="923" t="e">
        <v>#N/A</v>
      </c>
      <c r="N1749" s="947"/>
      <c r="O1749" s="943"/>
      <c r="P1749" s="943"/>
      <c r="Q1749" s="943"/>
      <c r="R1749" s="943"/>
    </row>
    <row r="1750" spans="1:18" s="8" customFormat="1" ht="20.399999999999999">
      <c r="A1750" s="191" t="s">
        <v>4696</v>
      </c>
      <c r="B1750" s="191" t="s">
        <v>2174</v>
      </c>
      <c r="C1750" s="318" t="s">
        <v>2175</v>
      </c>
      <c r="D1750" s="124" t="s">
        <v>2176</v>
      </c>
      <c r="E1750" s="125" t="s">
        <v>2177</v>
      </c>
      <c r="F1750" s="33"/>
      <c r="G1750" s="34"/>
      <c r="H1750" s="34"/>
      <c r="I1750" s="34"/>
      <c r="J1750" s="34"/>
      <c r="K1750" s="34"/>
      <c r="L1750" s="130" t="s">
        <v>1027</v>
      </c>
      <c r="M1750" s="135"/>
      <c r="N1750" s="124" t="s">
        <v>2178</v>
      </c>
      <c r="O1750" s="126" t="s">
        <v>2179</v>
      </c>
      <c r="P1750" s="126" t="s">
        <v>2179</v>
      </c>
      <c r="Q1750" s="126" t="s">
        <v>2140</v>
      </c>
      <c r="R1750" s="123" t="s">
        <v>2180</v>
      </c>
    </row>
    <row r="1751" spans="1:18" s="8" customFormat="1" ht="69" customHeight="1">
      <c r="A1751" s="192" t="s">
        <v>930</v>
      </c>
      <c r="B1751" s="194" t="s">
        <v>822</v>
      </c>
      <c r="C1751" s="194" t="s">
        <v>2580</v>
      </c>
      <c r="D1751" s="174" t="s">
        <v>2581</v>
      </c>
      <c r="E1751" s="252" t="s">
        <v>824</v>
      </c>
      <c r="F1751" s="33"/>
      <c r="G1751" s="34"/>
      <c r="H1751" s="34"/>
      <c r="I1751" s="34"/>
      <c r="J1751" s="34"/>
      <c r="K1751" s="34"/>
      <c r="L1751" s="32" t="s">
        <v>1027</v>
      </c>
      <c r="M1751" s="34"/>
      <c r="N1751" s="174" t="s">
        <v>2582</v>
      </c>
      <c r="O1751" s="136" t="s">
        <v>2179</v>
      </c>
      <c r="P1751" s="136" t="s">
        <v>2140</v>
      </c>
      <c r="Q1751" s="137" t="s">
        <v>2140</v>
      </c>
      <c r="R1751" s="252" t="s">
        <v>42</v>
      </c>
    </row>
    <row r="1752" spans="1:18" s="8" customFormat="1" ht="48" customHeight="1">
      <c r="A1752" s="192" t="s">
        <v>931</v>
      </c>
      <c r="B1752" s="194" t="s">
        <v>932</v>
      </c>
      <c r="C1752" s="194" t="s">
        <v>4697</v>
      </c>
      <c r="D1752" s="124" t="s">
        <v>2183</v>
      </c>
      <c r="E1752" s="125" t="s">
        <v>829</v>
      </c>
      <c r="F1752" s="33"/>
      <c r="G1752" s="34"/>
      <c r="H1752" s="34"/>
      <c r="I1752" s="34"/>
      <c r="J1752" s="34"/>
      <c r="K1752" s="34"/>
      <c r="L1752" s="130" t="s">
        <v>1027</v>
      </c>
      <c r="M1752" s="135"/>
      <c r="N1752" s="124" t="s">
        <v>2184</v>
      </c>
      <c r="O1752" s="126" t="s">
        <v>2179</v>
      </c>
      <c r="P1752" s="126" t="s">
        <v>2140</v>
      </c>
      <c r="Q1752" s="126" t="s">
        <v>2140</v>
      </c>
      <c r="R1752" s="123" t="s">
        <v>42</v>
      </c>
    </row>
    <row r="1753" spans="1:18" s="8" customFormat="1" ht="45" customHeight="1">
      <c r="A1753" s="192" t="s">
        <v>4698</v>
      </c>
      <c r="B1753" s="194" t="s">
        <v>2143</v>
      </c>
      <c r="C1753" s="194" t="s">
        <v>2144</v>
      </c>
      <c r="D1753" s="128" t="s">
        <v>2585</v>
      </c>
      <c r="E1753" s="32" t="s">
        <v>2586</v>
      </c>
      <c r="F1753" s="131"/>
      <c r="G1753" s="34"/>
      <c r="H1753" s="34"/>
      <c r="I1753" s="34"/>
      <c r="J1753" s="34"/>
      <c r="K1753" s="34"/>
      <c r="L1753" s="32" t="s">
        <v>1027</v>
      </c>
      <c r="M1753" s="34"/>
      <c r="N1753" s="128" t="s">
        <v>2587</v>
      </c>
      <c r="O1753" s="136" t="s">
        <v>2179</v>
      </c>
      <c r="P1753" s="136" t="s">
        <v>2140</v>
      </c>
      <c r="Q1753" s="136" t="s">
        <v>2140</v>
      </c>
      <c r="R1753" s="123" t="s">
        <v>2192</v>
      </c>
    </row>
    <row r="1754" spans="1:18" s="8" customFormat="1" ht="45" customHeight="1">
      <c r="A1754" s="192" t="s">
        <v>4699</v>
      </c>
      <c r="B1754" s="194" t="s">
        <v>2589</v>
      </c>
      <c r="C1754" s="194" t="s">
        <v>2590</v>
      </c>
      <c r="D1754" s="128" t="s">
        <v>2591</v>
      </c>
      <c r="E1754" s="32" t="s">
        <v>2592</v>
      </c>
      <c r="F1754" s="33"/>
      <c r="G1754" s="34"/>
      <c r="H1754" s="34"/>
      <c r="I1754" s="34"/>
      <c r="J1754" s="34"/>
      <c r="K1754" s="34"/>
      <c r="L1754" s="32" t="s">
        <v>1027</v>
      </c>
      <c r="M1754" s="32"/>
      <c r="N1754" s="128" t="s">
        <v>2593</v>
      </c>
      <c r="O1754" s="136" t="s">
        <v>2179</v>
      </c>
      <c r="P1754" s="136" t="s">
        <v>2179</v>
      </c>
      <c r="Q1754" s="136" t="s">
        <v>2140</v>
      </c>
      <c r="R1754" s="136" t="s">
        <v>2180</v>
      </c>
    </row>
    <row r="1755" spans="1:18" s="8" customFormat="1" ht="56.1" customHeight="1">
      <c r="A1755" s="192" t="s">
        <v>928</v>
      </c>
      <c r="B1755" s="194" t="s">
        <v>816</v>
      </c>
      <c r="C1755" s="194" t="s">
        <v>2185</v>
      </c>
      <c r="D1755" s="128" t="s">
        <v>2186</v>
      </c>
      <c r="E1755" s="32" t="s">
        <v>818</v>
      </c>
      <c r="F1755" s="33"/>
      <c r="G1755" s="34"/>
      <c r="H1755" s="34"/>
      <c r="I1755" s="34"/>
      <c r="J1755" s="34"/>
      <c r="K1755" s="34"/>
      <c r="L1755" s="32" t="s">
        <v>1027</v>
      </c>
      <c r="M1755" s="34"/>
      <c r="N1755" s="128" t="s">
        <v>2187</v>
      </c>
      <c r="O1755" s="136" t="s">
        <v>2179</v>
      </c>
      <c r="P1755" s="136" t="s">
        <v>2140</v>
      </c>
      <c r="Q1755" s="136" t="s">
        <v>2140</v>
      </c>
      <c r="R1755" s="123" t="s">
        <v>42</v>
      </c>
    </row>
    <row r="1756" spans="1:18" s="8" customFormat="1" ht="123.75" customHeight="1">
      <c r="A1756" s="194" t="s">
        <v>4700</v>
      </c>
      <c r="B1756" s="194" t="s">
        <v>4701</v>
      </c>
      <c r="C1756" s="194" t="s">
        <v>4702</v>
      </c>
      <c r="D1756" s="128" t="s">
        <v>4703</v>
      </c>
      <c r="E1756" s="32" t="s">
        <v>2649</v>
      </c>
      <c r="F1756" s="33"/>
      <c r="G1756" s="34"/>
      <c r="H1756" s="34"/>
      <c r="I1756" s="34"/>
      <c r="J1756" s="34"/>
      <c r="K1756" s="34"/>
      <c r="L1756" s="32" t="s">
        <v>1027</v>
      </c>
      <c r="M1756" s="32"/>
      <c r="N1756" s="128" t="s">
        <v>4704</v>
      </c>
      <c r="O1756" s="32" t="s">
        <v>2179</v>
      </c>
      <c r="P1756" s="136" t="s">
        <v>2140</v>
      </c>
      <c r="Q1756" s="136" t="s">
        <v>2179</v>
      </c>
      <c r="R1756" s="123" t="s">
        <v>2612</v>
      </c>
    </row>
    <row r="1757" spans="1:18" ht="20.399999999999999">
      <c r="A1757" s="192" t="s">
        <v>4705</v>
      </c>
      <c r="B1757" s="192" t="s">
        <v>1013</v>
      </c>
      <c r="C1757" s="192" t="s">
        <v>2678</v>
      </c>
      <c r="D1757" s="128" t="s">
        <v>2679</v>
      </c>
      <c r="E1757" s="32" t="s">
        <v>2154</v>
      </c>
      <c r="F1757" s="307"/>
      <c r="G1757" s="307"/>
      <c r="H1757" s="307"/>
      <c r="I1757" s="307"/>
      <c r="J1757" s="307"/>
      <c r="K1757" s="307"/>
      <c r="L1757" s="136" t="s">
        <v>1027</v>
      </c>
      <c r="M1757" s="307"/>
      <c r="N1757" s="128" t="s">
        <v>2680</v>
      </c>
      <c r="O1757" s="136" t="s">
        <v>2179</v>
      </c>
      <c r="P1757" s="136" t="s">
        <v>2179</v>
      </c>
      <c r="Q1757" s="314" t="s">
        <v>2179</v>
      </c>
      <c r="R1757" s="136" t="s">
        <v>2180</v>
      </c>
    </row>
    <row r="1758" spans="1:18" ht="151.35" customHeight="1">
      <c r="A1758" s="192" t="s">
        <v>4706</v>
      </c>
      <c r="B1758" s="192" t="s">
        <v>1017</v>
      </c>
      <c r="C1758" s="192" t="s">
        <v>2682</v>
      </c>
      <c r="D1758" s="128" t="s">
        <v>4707</v>
      </c>
      <c r="E1758" s="32" t="s">
        <v>2154</v>
      </c>
      <c r="F1758" s="307"/>
      <c r="G1758" s="307"/>
      <c r="H1758" s="307"/>
      <c r="I1758" s="307"/>
      <c r="J1758" s="307"/>
      <c r="K1758" s="307"/>
      <c r="L1758" s="136" t="s">
        <v>1027</v>
      </c>
      <c r="M1758" s="307"/>
      <c r="N1758" s="306" t="s">
        <v>4708</v>
      </c>
      <c r="O1758" s="136" t="s">
        <v>2179</v>
      </c>
      <c r="P1758" s="136" t="s">
        <v>2179</v>
      </c>
      <c r="Q1758" s="314" t="s">
        <v>2179</v>
      </c>
      <c r="R1758" s="136" t="s">
        <v>2180</v>
      </c>
    </row>
    <row r="1759" spans="1:18" ht="81.599999999999994" customHeight="1">
      <c r="A1759" s="192" t="s">
        <v>4709</v>
      </c>
      <c r="B1759" s="312" t="s">
        <v>804</v>
      </c>
      <c r="C1759" s="317" t="s">
        <v>2201</v>
      </c>
      <c r="D1759" s="305" t="s">
        <v>2202</v>
      </c>
      <c r="E1759" s="32" t="s">
        <v>806</v>
      </c>
      <c r="F1759" s="304"/>
      <c r="G1759" s="304"/>
      <c r="H1759" s="304"/>
      <c r="I1759" s="304"/>
      <c r="J1759" s="304"/>
      <c r="K1759" s="304"/>
      <c r="L1759" s="304" t="s">
        <v>1027</v>
      </c>
      <c r="M1759" s="304"/>
      <c r="N1759" s="305" t="s">
        <v>4252</v>
      </c>
      <c r="O1759" s="136" t="s">
        <v>2179</v>
      </c>
      <c r="P1759" s="136" t="s">
        <v>2179</v>
      </c>
      <c r="Q1759" s="136" t="s">
        <v>2140</v>
      </c>
      <c r="R1759" s="123" t="s">
        <v>2141</v>
      </c>
    </row>
    <row r="1760" spans="1:18">
      <c r="A1760" s="243" t="s">
        <v>4710</v>
      </c>
      <c r="B1760" s="242"/>
      <c r="C1760" s="239"/>
      <c r="D1760" s="240"/>
      <c r="E1760" s="438"/>
      <c r="F1760" s="240"/>
      <c r="G1760" s="240"/>
      <c r="H1760" s="240"/>
      <c r="I1760" s="240"/>
      <c r="J1760" s="240"/>
      <c r="K1760" s="240"/>
      <c r="L1760" s="240"/>
      <c r="M1760" s="240"/>
      <c r="N1760" s="240"/>
      <c r="O1760" s="240"/>
      <c r="P1760" s="240"/>
      <c r="Q1760" s="240"/>
      <c r="R1760" s="341"/>
    </row>
    <row r="1761" spans="1:18" ht="76.5" customHeight="1">
      <c r="A1761" s="197" t="s">
        <v>4714</v>
      </c>
      <c r="B1761" s="91" t="s">
        <v>991</v>
      </c>
      <c r="C1761" s="91" t="s">
        <v>3116</v>
      </c>
      <c r="D1761" s="9" t="s">
        <v>4715</v>
      </c>
      <c r="E1761" s="39" t="s">
        <v>146</v>
      </c>
      <c r="F1761" s="39"/>
      <c r="G1761" s="9"/>
      <c r="H1761" s="39" t="s">
        <v>2138</v>
      </c>
      <c r="I1761" s="39" t="s">
        <v>2138</v>
      </c>
      <c r="J1761" s="39" t="s">
        <v>25</v>
      </c>
      <c r="K1761" s="64" t="s">
        <v>4716</v>
      </c>
      <c r="L1761" s="39" t="s">
        <v>1148</v>
      </c>
      <c r="M1761" s="64" t="s">
        <v>6060</v>
      </c>
      <c r="N1761" s="78"/>
      <c r="O1761" s="39" t="s">
        <v>2140</v>
      </c>
      <c r="P1761" s="108" t="s">
        <v>2140</v>
      </c>
      <c r="Q1761" s="108" t="s">
        <v>2140</v>
      </c>
      <c r="R1761" s="108" t="s">
        <v>3713</v>
      </c>
    </row>
    <row r="1762" spans="1:18" s="8" customFormat="1" ht="21.75" customHeight="1">
      <c r="A1762" s="999" t="s">
        <v>187</v>
      </c>
      <c r="B1762" s="1059" t="s">
        <v>185</v>
      </c>
      <c r="C1762" s="1059" t="s">
        <v>4469</v>
      </c>
      <c r="D1762" s="1051" t="s">
        <v>4470</v>
      </c>
      <c r="E1762" s="1053" t="s">
        <v>1213</v>
      </c>
      <c r="F1762" s="44" t="s">
        <v>2342</v>
      </c>
      <c r="G1762" s="58" t="s">
        <v>1330</v>
      </c>
      <c r="H1762" s="927" t="s">
        <v>2138</v>
      </c>
      <c r="I1762" s="1053" t="s">
        <v>2138</v>
      </c>
      <c r="J1762" s="927" t="s">
        <v>2138</v>
      </c>
      <c r="K1762" s="1053" t="s">
        <v>1294</v>
      </c>
      <c r="L1762" s="927" t="s">
        <v>1148</v>
      </c>
      <c r="M1762" s="921" t="s">
        <v>6061</v>
      </c>
      <c r="N1762" s="927"/>
      <c r="O1762" s="927" t="s">
        <v>2140</v>
      </c>
      <c r="P1762" s="927" t="s">
        <v>2140</v>
      </c>
      <c r="Q1762" s="927" t="s">
        <v>2140</v>
      </c>
      <c r="R1762" s="927" t="s">
        <v>39</v>
      </c>
    </row>
    <row r="1763" spans="1:18" s="8" customFormat="1" ht="21.75" customHeight="1">
      <c r="A1763" s="839" t="e">
        <v>#N/A</v>
      </c>
      <c r="B1763" s="1155" t="e">
        <v>#N/A</v>
      </c>
      <c r="C1763" s="1060" t="e">
        <v>#N/A</v>
      </c>
      <c r="D1763" s="1156" t="e">
        <v>#N/A</v>
      </c>
      <c r="E1763" s="1158" t="e">
        <v>#N/A</v>
      </c>
      <c r="F1763" s="44" t="s">
        <v>2346</v>
      </c>
      <c r="G1763" s="50" t="s">
        <v>4472</v>
      </c>
      <c r="H1763" s="928" t="e">
        <v>#N/A</v>
      </c>
      <c r="I1763" s="1158" t="e">
        <v>#N/A</v>
      </c>
      <c r="J1763" s="928" t="e">
        <v>#N/A</v>
      </c>
      <c r="K1763" s="1158" t="e">
        <v>#N/A</v>
      </c>
      <c r="L1763" s="928" t="e">
        <v>#N/A</v>
      </c>
      <c r="M1763" s="922" t="e">
        <v>#N/A</v>
      </c>
      <c r="N1763" s="928"/>
      <c r="O1763" s="928"/>
      <c r="P1763" s="928"/>
      <c r="Q1763" s="928"/>
      <c r="R1763" s="928"/>
    </row>
    <row r="1764" spans="1:18" s="8" customFormat="1" ht="21.75" customHeight="1">
      <c r="A1764" s="839" t="e">
        <v>#N/A</v>
      </c>
      <c r="B1764" s="1155" t="e">
        <v>#N/A</v>
      </c>
      <c r="C1764" s="1060" t="e">
        <v>#N/A</v>
      </c>
      <c r="D1764" s="1156" t="e">
        <v>#N/A</v>
      </c>
      <c r="E1764" s="1158" t="e">
        <v>#N/A</v>
      </c>
      <c r="F1764" s="44" t="s">
        <v>2348</v>
      </c>
      <c r="G1764" s="58" t="s">
        <v>4473</v>
      </c>
      <c r="H1764" s="928" t="e">
        <v>#N/A</v>
      </c>
      <c r="I1764" s="1158" t="e">
        <v>#N/A</v>
      </c>
      <c r="J1764" s="928" t="e">
        <v>#N/A</v>
      </c>
      <c r="K1764" s="1158" t="e">
        <v>#N/A</v>
      </c>
      <c r="L1764" s="928" t="e">
        <v>#N/A</v>
      </c>
      <c r="M1764" s="922" t="e">
        <v>#N/A</v>
      </c>
      <c r="N1764" s="928"/>
      <c r="O1764" s="928"/>
      <c r="P1764" s="928"/>
      <c r="Q1764" s="928"/>
      <c r="R1764" s="928"/>
    </row>
    <row r="1765" spans="1:18" s="8" customFormat="1" ht="21.75" customHeight="1">
      <c r="A1765" s="837" t="e">
        <v>#N/A</v>
      </c>
      <c r="B1765" s="829" t="e">
        <v>#N/A</v>
      </c>
      <c r="C1765" s="1061" t="e">
        <v>#N/A</v>
      </c>
      <c r="D1765" s="1157" t="e">
        <v>#N/A</v>
      </c>
      <c r="E1765" s="1159" t="e">
        <v>#N/A</v>
      </c>
      <c r="F1765" s="44" t="s">
        <v>2350</v>
      </c>
      <c r="G1765" s="58" t="s">
        <v>4135</v>
      </c>
      <c r="H1765" s="929" t="e">
        <v>#N/A</v>
      </c>
      <c r="I1765" s="1159" t="e">
        <v>#N/A</v>
      </c>
      <c r="J1765" s="929" t="e">
        <v>#N/A</v>
      </c>
      <c r="K1765" s="1159" t="e">
        <v>#N/A</v>
      </c>
      <c r="L1765" s="929" t="e">
        <v>#N/A</v>
      </c>
      <c r="M1765" s="923" t="e">
        <v>#N/A</v>
      </c>
      <c r="N1765" s="929"/>
      <c r="O1765" s="929"/>
      <c r="P1765" s="929"/>
      <c r="Q1765" s="929"/>
      <c r="R1765" s="929"/>
    </row>
    <row r="1766" spans="1:18" ht="133.35" customHeight="1">
      <c r="A1766" s="91" t="s">
        <v>458</v>
      </c>
      <c r="B1766" s="91" t="s">
        <v>459</v>
      </c>
      <c r="C1766" s="91" t="s">
        <v>4717</v>
      </c>
      <c r="D1766" s="64" t="s">
        <v>4718</v>
      </c>
      <c r="E1766" s="39" t="s">
        <v>4146</v>
      </c>
      <c r="F1766" s="39"/>
      <c r="G1766" s="64"/>
      <c r="H1766" s="39" t="s">
        <v>2138</v>
      </c>
      <c r="I1766" s="39" t="s">
        <v>2138</v>
      </c>
      <c r="J1766" s="39" t="s">
        <v>25</v>
      </c>
      <c r="K1766" s="9" t="s">
        <v>4719</v>
      </c>
      <c r="L1766" s="39" t="s">
        <v>1148</v>
      </c>
      <c r="M1766" s="64" t="s">
        <v>6062</v>
      </c>
      <c r="N1766" s="78"/>
      <c r="O1766" s="108" t="s">
        <v>2140</v>
      </c>
      <c r="P1766" s="108" t="s">
        <v>2140</v>
      </c>
      <c r="Q1766" s="108" t="s">
        <v>2140</v>
      </c>
      <c r="R1766" s="108" t="s">
        <v>39</v>
      </c>
    </row>
    <row r="1767" spans="1:18" ht="168" customHeight="1">
      <c r="A1767" s="197" t="s">
        <v>4720</v>
      </c>
      <c r="B1767" s="91" t="s">
        <v>4721</v>
      </c>
      <c r="C1767" s="91" t="s">
        <v>4722</v>
      </c>
      <c r="D1767" s="9" t="s">
        <v>4723</v>
      </c>
      <c r="E1767" s="39" t="s">
        <v>2154</v>
      </c>
      <c r="F1767" s="39"/>
      <c r="G1767" s="9"/>
      <c r="H1767" s="39" t="s">
        <v>2148</v>
      </c>
      <c r="I1767" s="39" t="s">
        <v>2138</v>
      </c>
      <c r="J1767" s="39" t="s">
        <v>25</v>
      </c>
      <c r="K1767" s="9" t="s">
        <v>4724</v>
      </c>
      <c r="L1767" s="39" t="s">
        <v>195</v>
      </c>
      <c r="M1767" s="64" t="s">
        <v>6063</v>
      </c>
      <c r="N1767" s="78"/>
      <c r="O1767" s="108" t="s">
        <v>2140</v>
      </c>
      <c r="P1767" s="108" t="s">
        <v>2140</v>
      </c>
      <c r="Q1767" s="108" t="s">
        <v>2140</v>
      </c>
      <c r="R1767" s="108" t="s">
        <v>32</v>
      </c>
    </row>
    <row r="1768" spans="1:18" s="8" customFormat="1" ht="20.399999999999999">
      <c r="A1768" s="191" t="s">
        <v>4725</v>
      </c>
      <c r="B1768" s="191" t="s">
        <v>2174</v>
      </c>
      <c r="C1768" s="318" t="s">
        <v>2175</v>
      </c>
      <c r="D1768" s="124" t="s">
        <v>2176</v>
      </c>
      <c r="E1768" s="125" t="s">
        <v>2177</v>
      </c>
      <c r="F1768" s="33"/>
      <c r="G1768" s="34"/>
      <c r="H1768" s="34"/>
      <c r="I1768" s="34"/>
      <c r="J1768" s="34"/>
      <c r="K1768" s="34"/>
      <c r="L1768" s="130" t="s">
        <v>1027</v>
      </c>
      <c r="M1768" s="135"/>
      <c r="N1768" s="124" t="s">
        <v>2178</v>
      </c>
      <c r="O1768" s="126" t="s">
        <v>2179</v>
      </c>
      <c r="P1768" s="126" t="s">
        <v>2179</v>
      </c>
      <c r="Q1768" s="126" t="s">
        <v>2140</v>
      </c>
      <c r="R1768" s="123" t="s">
        <v>2180</v>
      </c>
    </row>
    <row r="1769" spans="1:18" s="8" customFormat="1" ht="71.25" customHeight="1">
      <c r="A1769" s="192" t="s">
        <v>934</v>
      </c>
      <c r="B1769" s="194" t="s">
        <v>822</v>
      </c>
      <c r="C1769" s="194" t="s">
        <v>2580</v>
      </c>
      <c r="D1769" s="174" t="s">
        <v>2581</v>
      </c>
      <c r="E1769" s="252" t="s">
        <v>824</v>
      </c>
      <c r="F1769" s="33"/>
      <c r="G1769" s="34"/>
      <c r="H1769" s="34"/>
      <c r="I1769" s="34"/>
      <c r="J1769" s="34"/>
      <c r="K1769" s="34"/>
      <c r="L1769" s="32" t="s">
        <v>1027</v>
      </c>
      <c r="M1769" s="34"/>
      <c r="N1769" s="174" t="s">
        <v>2582</v>
      </c>
      <c r="O1769" s="136" t="s">
        <v>2179</v>
      </c>
      <c r="P1769" s="136" t="s">
        <v>2140</v>
      </c>
      <c r="Q1769" s="137" t="s">
        <v>2140</v>
      </c>
      <c r="R1769" s="252" t="s">
        <v>42</v>
      </c>
    </row>
    <row r="1770" spans="1:18" s="8" customFormat="1" ht="48" customHeight="1">
      <c r="A1770" s="192" t="s">
        <v>935</v>
      </c>
      <c r="B1770" s="194" t="s">
        <v>936</v>
      </c>
      <c r="C1770" s="194" t="s">
        <v>4726</v>
      </c>
      <c r="D1770" s="124" t="s">
        <v>2183</v>
      </c>
      <c r="E1770" s="125" t="s">
        <v>829</v>
      </c>
      <c r="F1770" s="33"/>
      <c r="G1770" s="34"/>
      <c r="H1770" s="34"/>
      <c r="I1770" s="34"/>
      <c r="J1770" s="34"/>
      <c r="K1770" s="34"/>
      <c r="L1770" s="130" t="s">
        <v>1027</v>
      </c>
      <c r="M1770" s="135"/>
      <c r="N1770" s="124" t="s">
        <v>2184</v>
      </c>
      <c r="O1770" s="126" t="s">
        <v>2179</v>
      </c>
      <c r="P1770" s="126" t="s">
        <v>2140</v>
      </c>
      <c r="Q1770" s="126" t="s">
        <v>2140</v>
      </c>
      <c r="R1770" s="123" t="s">
        <v>42</v>
      </c>
    </row>
    <row r="1771" spans="1:18" s="8" customFormat="1" ht="45" customHeight="1">
      <c r="A1771" s="192" t="s">
        <v>4727</v>
      </c>
      <c r="B1771" s="194" t="s">
        <v>2143</v>
      </c>
      <c r="C1771" s="194" t="s">
        <v>2144</v>
      </c>
      <c r="D1771" s="128" t="s">
        <v>2585</v>
      </c>
      <c r="E1771" s="32" t="s">
        <v>2586</v>
      </c>
      <c r="F1771" s="131"/>
      <c r="G1771" s="34"/>
      <c r="H1771" s="34"/>
      <c r="I1771" s="34"/>
      <c r="J1771" s="34"/>
      <c r="K1771" s="34"/>
      <c r="L1771" s="32" t="s">
        <v>1027</v>
      </c>
      <c r="M1771" s="34"/>
      <c r="N1771" s="128" t="s">
        <v>2587</v>
      </c>
      <c r="O1771" s="136" t="s">
        <v>2179</v>
      </c>
      <c r="P1771" s="136" t="s">
        <v>2140</v>
      </c>
      <c r="Q1771" s="136" t="s">
        <v>2140</v>
      </c>
      <c r="R1771" s="123" t="s">
        <v>2192</v>
      </c>
    </row>
    <row r="1772" spans="1:18" s="8" customFormat="1" ht="45" customHeight="1">
      <c r="A1772" s="192" t="s">
        <v>4728</v>
      </c>
      <c r="B1772" s="194" t="s">
        <v>2589</v>
      </c>
      <c r="C1772" s="194" t="s">
        <v>2590</v>
      </c>
      <c r="D1772" s="128" t="s">
        <v>2591</v>
      </c>
      <c r="E1772" s="32" t="s">
        <v>2592</v>
      </c>
      <c r="F1772" s="33"/>
      <c r="G1772" s="34"/>
      <c r="H1772" s="34"/>
      <c r="I1772" s="34"/>
      <c r="J1772" s="34"/>
      <c r="K1772" s="34"/>
      <c r="L1772" s="32" t="s">
        <v>1027</v>
      </c>
      <c r="M1772" s="32"/>
      <c r="N1772" s="128" t="s">
        <v>2593</v>
      </c>
      <c r="O1772" s="136" t="s">
        <v>2179</v>
      </c>
      <c r="P1772" s="136" t="s">
        <v>2179</v>
      </c>
      <c r="Q1772" s="136" t="s">
        <v>2140</v>
      </c>
      <c r="R1772" s="136" t="s">
        <v>2180</v>
      </c>
    </row>
    <row r="1773" spans="1:18" s="8" customFormat="1" ht="44.85" customHeight="1">
      <c r="A1773" s="192" t="s">
        <v>933</v>
      </c>
      <c r="B1773" s="194" t="s">
        <v>816</v>
      </c>
      <c r="C1773" s="194" t="s">
        <v>2185</v>
      </c>
      <c r="D1773" s="128" t="s">
        <v>2186</v>
      </c>
      <c r="E1773" s="32" t="s">
        <v>818</v>
      </c>
      <c r="F1773" s="33"/>
      <c r="G1773" s="34"/>
      <c r="H1773" s="34"/>
      <c r="I1773" s="34"/>
      <c r="J1773" s="34"/>
      <c r="K1773" s="34"/>
      <c r="L1773" s="32" t="s">
        <v>1027</v>
      </c>
      <c r="M1773" s="34"/>
      <c r="N1773" s="128" t="s">
        <v>2187</v>
      </c>
      <c r="O1773" s="136" t="s">
        <v>2179</v>
      </c>
      <c r="P1773" s="136" t="s">
        <v>2140</v>
      </c>
      <c r="Q1773" s="136" t="s">
        <v>2140</v>
      </c>
      <c r="R1773" s="123" t="s">
        <v>42</v>
      </c>
    </row>
    <row r="1774" spans="1:18" s="8" customFormat="1" ht="51" customHeight="1">
      <c r="A1774" s="194" t="s">
        <v>4729</v>
      </c>
      <c r="B1774" s="194" t="s">
        <v>3508</v>
      </c>
      <c r="C1774" s="194" t="s">
        <v>3509</v>
      </c>
      <c r="D1774" s="128" t="s">
        <v>3510</v>
      </c>
      <c r="E1774" s="32" t="s">
        <v>2995</v>
      </c>
      <c r="F1774" s="33"/>
      <c r="G1774" s="34"/>
      <c r="H1774" s="34"/>
      <c r="I1774" s="34"/>
      <c r="J1774" s="34"/>
      <c r="K1774" s="34"/>
      <c r="L1774" s="32" t="s">
        <v>1027</v>
      </c>
      <c r="M1774" s="34"/>
      <c r="N1774" s="128" t="s">
        <v>3511</v>
      </c>
      <c r="O1774" s="136" t="s">
        <v>2179</v>
      </c>
      <c r="P1774" s="136" t="s">
        <v>2140</v>
      </c>
      <c r="Q1774" s="137" t="s">
        <v>2140</v>
      </c>
      <c r="R1774" s="123" t="s">
        <v>2192</v>
      </c>
    </row>
    <row r="1775" spans="1:18" ht="20.399999999999999">
      <c r="A1775" s="192" t="s">
        <v>4730</v>
      </c>
      <c r="B1775" s="192" t="s">
        <v>1013</v>
      </c>
      <c r="C1775" s="192" t="s">
        <v>2678</v>
      </c>
      <c r="D1775" s="128" t="s">
        <v>2679</v>
      </c>
      <c r="E1775" s="32" t="s">
        <v>2154</v>
      </c>
      <c r="F1775" s="307"/>
      <c r="G1775" s="307"/>
      <c r="H1775" s="307"/>
      <c r="I1775" s="307"/>
      <c r="J1775" s="307"/>
      <c r="K1775" s="307"/>
      <c r="L1775" s="136" t="s">
        <v>1027</v>
      </c>
      <c r="M1775" s="307"/>
      <c r="N1775" s="306" t="s">
        <v>2680</v>
      </c>
      <c r="O1775" s="136" t="s">
        <v>2179</v>
      </c>
      <c r="P1775" s="136" t="s">
        <v>2179</v>
      </c>
      <c r="Q1775" s="314" t="s">
        <v>2179</v>
      </c>
      <c r="R1775" s="136" t="s">
        <v>2180</v>
      </c>
    </row>
    <row r="1776" spans="1:18" ht="160.5" customHeight="1">
      <c r="A1776" s="192" t="s">
        <v>4731</v>
      </c>
      <c r="B1776" s="192" t="s">
        <v>1017</v>
      </c>
      <c r="C1776" s="192" t="s">
        <v>2682</v>
      </c>
      <c r="D1776" s="128" t="s">
        <v>4732</v>
      </c>
      <c r="E1776" s="32" t="s">
        <v>2154</v>
      </c>
      <c r="F1776" s="307"/>
      <c r="G1776" s="307"/>
      <c r="H1776" s="307"/>
      <c r="I1776" s="307"/>
      <c r="J1776" s="307"/>
      <c r="K1776" s="307"/>
      <c r="L1776" s="136" t="s">
        <v>1027</v>
      </c>
      <c r="M1776" s="307"/>
      <c r="N1776" s="306" t="s">
        <v>4733</v>
      </c>
      <c r="O1776" s="136" t="s">
        <v>2179</v>
      </c>
      <c r="P1776" s="136" t="s">
        <v>2179</v>
      </c>
      <c r="Q1776" s="136" t="s">
        <v>2179</v>
      </c>
      <c r="R1776" s="136" t="s">
        <v>2180</v>
      </c>
    </row>
    <row r="1777" spans="1:18" ht="75.599999999999994" customHeight="1">
      <c r="A1777" s="192" t="s">
        <v>4734</v>
      </c>
      <c r="B1777" s="312" t="s">
        <v>804</v>
      </c>
      <c r="C1777" s="317" t="s">
        <v>2201</v>
      </c>
      <c r="D1777" s="305" t="s">
        <v>2202</v>
      </c>
      <c r="E1777" s="304" t="s">
        <v>806</v>
      </c>
      <c r="F1777" s="304"/>
      <c r="G1777" s="304"/>
      <c r="H1777" s="304"/>
      <c r="I1777" s="304"/>
      <c r="J1777" s="304"/>
      <c r="K1777" s="304"/>
      <c r="L1777" s="304" t="s">
        <v>1027</v>
      </c>
      <c r="M1777" s="304"/>
      <c r="N1777" s="305" t="s">
        <v>809</v>
      </c>
      <c r="O1777" s="136" t="s">
        <v>2179</v>
      </c>
      <c r="P1777" s="136" t="s">
        <v>2179</v>
      </c>
      <c r="Q1777" s="136" t="s">
        <v>2140</v>
      </c>
      <c r="R1777" s="136" t="s">
        <v>2141</v>
      </c>
    </row>
    <row r="1778" spans="1:18">
      <c r="A1778" s="243" t="s">
        <v>4735</v>
      </c>
      <c r="B1778" s="242"/>
      <c r="C1778" s="239"/>
      <c r="D1778" s="240"/>
      <c r="E1778" s="438"/>
      <c r="F1778" s="240"/>
      <c r="G1778" s="240"/>
      <c r="H1778" s="240"/>
      <c r="I1778" s="240"/>
      <c r="J1778" s="240"/>
      <c r="K1778" s="240"/>
      <c r="L1778" s="240"/>
      <c r="M1778" s="240"/>
      <c r="N1778" s="240"/>
      <c r="O1778" s="240"/>
      <c r="P1778" s="240"/>
      <c r="Q1778" s="240"/>
      <c r="R1778" s="341"/>
    </row>
    <row r="1779" spans="1:18" ht="82.5" customHeight="1">
      <c r="A1779" s="197" t="s">
        <v>4739</v>
      </c>
      <c r="B1779" s="91" t="s">
        <v>991</v>
      </c>
      <c r="C1779" s="91" t="s">
        <v>3116</v>
      </c>
      <c r="D1779" s="9" t="s">
        <v>4715</v>
      </c>
      <c r="E1779" s="39" t="s">
        <v>146</v>
      </c>
      <c r="F1779" s="39"/>
      <c r="G1779" s="9"/>
      <c r="H1779" s="39" t="s">
        <v>2138</v>
      </c>
      <c r="I1779" s="39" t="s">
        <v>2138</v>
      </c>
      <c r="J1779" s="39" t="s">
        <v>25</v>
      </c>
      <c r="K1779" s="64" t="s">
        <v>4716</v>
      </c>
      <c r="L1779" s="39" t="s">
        <v>1148</v>
      </c>
      <c r="M1779" s="64" t="s">
        <v>6064</v>
      </c>
      <c r="N1779" s="78"/>
      <c r="O1779" s="39" t="s">
        <v>2140</v>
      </c>
      <c r="P1779" s="108" t="s">
        <v>2140</v>
      </c>
      <c r="Q1779" s="108" t="s">
        <v>2140</v>
      </c>
      <c r="R1779" s="108" t="s">
        <v>3713</v>
      </c>
    </row>
    <row r="1780" spans="1:18" s="8" customFormat="1" ht="23.1" customHeight="1">
      <c r="A1780" s="999" t="s">
        <v>189</v>
      </c>
      <c r="B1780" s="1059" t="s">
        <v>185</v>
      </c>
      <c r="C1780" s="1059" t="s">
        <v>4469</v>
      </c>
      <c r="D1780" s="1051" t="s">
        <v>4470</v>
      </c>
      <c r="E1780" s="1053" t="s">
        <v>1213</v>
      </c>
      <c r="F1780" s="44" t="s">
        <v>2342</v>
      </c>
      <c r="G1780" s="58" t="s">
        <v>1330</v>
      </c>
      <c r="H1780" s="927" t="s">
        <v>2138</v>
      </c>
      <c r="I1780" s="1053" t="s">
        <v>2138</v>
      </c>
      <c r="J1780" s="927" t="s">
        <v>2138</v>
      </c>
      <c r="K1780" s="1053" t="s">
        <v>1294</v>
      </c>
      <c r="L1780" s="927" t="s">
        <v>1148</v>
      </c>
      <c r="M1780" s="921" t="s">
        <v>6065</v>
      </c>
      <c r="N1780" s="945"/>
      <c r="O1780" s="942" t="s">
        <v>2140</v>
      </c>
      <c r="P1780" s="942" t="s">
        <v>2140</v>
      </c>
      <c r="Q1780" s="942" t="s">
        <v>2140</v>
      </c>
      <c r="R1780" s="942" t="s">
        <v>39</v>
      </c>
    </row>
    <row r="1781" spans="1:18" s="8" customFormat="1" ht="24.75" customHeight="1">
      <c r="A1781" s="839" t="e">
        <v>#N/A</v>
      </c>
      <c r="B1781" s="1155" t="e">
        <v>#N/A</v>
      </c>
      <c r="C1781" s="1060" t="e">
        <v>#N/A</v>
      </c>
      <c r="D1781" s="1156" t="e">
        <v>#N/A</v>
      </c>
      <c r="E1781" s="1158" t="e">
        <v>#N/A</v>
      </c>
      <c r="F1781" s="44" t="s">
        <v>2346</v>
      </c>
      <c r="G1781" s="58" t="s">
        <v>4472</v>
      </c>
      <c r="H1781" s="928" t="e">
        <v>#N/A</v>
      </c>
      <c r="I1781" s="1158" t="e">
        <v>#N/A</v>
      </c>
      <c r="J1781" s="928" t="e">
        <v>#N/A</v>
      </c>
      <c r="K1781" s="1158" t="e">
        <v>#N/A</v>
      </c>
      <c r="L1781" s="928" t="e">
        <v>#N/A</v>
      </c>
      <c r="M1781" s="922" t="e">
        <v>#N/A</v>
      </c>
      <c r="N1781" s="946"/>
      <c r="O1781" s="944"/>
      <c r="P1781" s="944"/>
      <c r="Q1781" s="944"/>
      <c r="R1781" s="944"/>
    </row>
    <row r="1782" spans="1:18" s="8" customFormat="1" ht="26.85" customHeight="1">
      <c r="A1782" s="839" t="e">
        <v>#N/A</v>
      </c>
      <c r="B1782" s="1155" t="e">
        <v>#N/A</v>
      </c>
      <c r="C1782" s="1060" t="e">
        <v>#N/A</v>
      </c>
      <c r="D1782" s="1156" t="e">
        <v>#N/A</v>
      </c>
      <c r="E1782" s="1158" t="e">
        <v>#N/A</v>
      </c>
      <c r="F1782" s="44" t="s">
        <v>2348</v>
      </c>
      <c r="G1782" s="58" t="s">
        <v>4473</v>
      </c>
      <c r="H1782" s="928" t="e">
        <v>#N/A</v>
      </c>
      <c r="I1782" s="1158" t="e">
        <v>#N/A</v>
      </c>
      <c r="J1782" s="928" t="e">
        <v>#N/A</v>
      </c>
      <c r="K1782" s="1158" t="e">
        <v>#N/A</v>
      </c>
      <c r="L1782" s="928" t="e">
        <v>#N/A</v>
      </c>
      <c r="M1782" s="922" t="e">
        <v>#N/A</v>
      </c>
      <c r="N1782" s="946"/>
      <c r="O1782" s="944"/>
      <c r="P1782" s="944"/>
      <c r="Q1782" s="944"/>
      <c r="R1782" s="944"/>
    </row>
    <row r="1783" spans="1:18" s="8" customFormat="1" ht="25.5" customHeight="1">
      <c r="A1783" s="837" t="e">
        <v>#N/A</v>
      </c>
      <c r="B1783" s="829" t="e">
        <v>#N/A</v>
      </c>
      <c r="C1783" s="1061" t="e">
        <v>#N/A</v>
      </c>
      <c r="D1783" s="1157" t="e">
        <v>#N/A</v>
      </c>
      <c r="E1783" s="1159" t="e">
        <v>#N/A</v>
      </c>
      <c r="F1783" s="44" t="s">
        <v>2350</v>
      </c>
      <c r="G1783" s="58" t="s">
        <v>4135</v>
      </c>
      <c r="H1783" s="929" t="e">
        <v>#N/A</v>
      </c>
      <c r="I1783" s="1159" t="e">
        <v>#N/A</v>
      </c>
      <c r="J1783" s="929" t="e">
        <v>#N/A</v>
      </c>
      <c r="K1783" s="1159" t="e">
        <v>#N/A</v>
      </c>
      <c r="L1783" s="929" t="e">
        <v>#N/A</v>
      </c>
      <c r="M1783" s="923" t="e">
        <v>#N/A</v>
      </c>
      <c r="N1783" s="947"/>
      <c r="O1783" s="943"/>
      <c r="P1783" s="943"/>
      <c r="Q1783" s="943"/>
      <c r="R1783" s="943"/>
    </row>
    <row r="1784" spans="1:18" ht="168.75" customHeight="1">
      <c r="A1784" s="197" t="s">
        <v>472</v>
      </c>
      <c r="B1784" s="91" t="s">
        <v>473</v>
      </c>
      <c r="C1784" s="91" t="s">
        <v>4740</v>
      </c>
      <c r="D1784" s="64" t="s">
        <v>4741</v>
      </c>
      <c r="E1784" s="39" t="s">
        <v>4146</v>
      </c>
      <c r="F1784" s="39"/>
      <c r="G1784" s="64"/>
      <c r="H1784" s="39" t="s">
        <v>2138</v>
      </c>
      <c r="I1784" s="39" t="s">
        <v>2138</v>
      </c>
      <c r="J1784" s="39" t="s">
        <v>25</v>
      </c>
      <c r="K1784" s="9" t="s">
        <v>4742</v>
      </c>
      <c r="L1784" s="39" t="s">
        <v>1148</v>
      </c>
      <c r="M1784" s="64" t="s">
        <v>6066</v>
      </c>
      <c r="N1784" s="78"/>
      <c r="O1784" s="108" t="s">
        <v>2140</v>
      </c>
      <c r="P1784" s="108" t="s">
        <v>2140</v>
      </c>
      <c r="Q1784" s="108" t="s">
        <v>2140</v>
      </c>
      <c r="R1784" s="108" t="s">
        <v>39</v>
      </c>
    </row>
    <row r="1785" spans="1:18" ht="206.25" customHeight="1">
      <c r="A1785" s="197" t="s">
        <v>4743</v>
      </c>
      <c r="B1785" s="91" t="s">
        <v>4478</v>
      </c>
      <c r="C1785" s="91" t="s">
        <v>4744</v>
      </c>
      <c r="D1785" s="9" t="s">
        <v>4723</v>
      </c>
      <c r="E1785" s="39" t="s">
        <v>2154</v>
      </c>
      <c r="F1785" s="39"/>
      <c r="G1785" s="9"/>
      <c r="H1785" s="39" t="s">
        <v>2148</v>
      </c>
      <c r="I1785" s="39" t="s">
        <v>2138</v>
      </c>
      <c r="J1785" s="39" t="s">
        <v>25</v>
      </c>
      <c r="K1785" s="9" t="s">
        <v>4745</v>
      </c>
      <c r="L1785" s="39" t="s">
        <v>195</v>
      </c>
      <c r="M1785" s="64" t="s">
        <v>6067</v>
      </c>
      <c r="N1785" s="78"/>
      <c r="O1785" s="108" t="s">
        <v>2140</v>
      </c>
      <c r="P1785" s="108" t="s">
        <v>2140</v>
      </c>
      <c r="Q1785" s="108" t="s">
        <v>2140</v>
      </c>
      <c r="R1785" s="108" t="s">
        <v>32</v>
      </c>
    </row>
    <row r="1786" spans="1:18" s="8" customFormat="1" ht="20.399999999999999">
      <c r="A1786" s="191" t="s">
        <v>4746</v>
      </c>
      <c r="B1786" s="191" t="s">
        <v>2174</v>
      </c>
      <c r="C1786" s="318" t="s">
        <v>2175</v>
      </c>
      <c r="D1786" s="124" t="s">
        <v>2176</v>
      </c>
      <c r="E1786" s="125" t="s">
        <v>2177</v>
      </c>
      <c r="F1786" s="33"/>
      <c r="G1786" s="34"/>
      <c r="H1786" s="34"/>
      <c r="I1786" s="34"/>
      <c r="J1786" s="34"/>
      <c r="K1786" s="34"/>
      <c r="L1786" s="130" t="s">
        <v>1027</v>
      </c>
      <c r="M1786" s="135"/>
      <c r="N1786" s="124" t="s">
        <v>2178</v>
      </c>
      <c r="O1786" s="126" t="s">
        <v>2179</v>
      </c>
      <c r="P1786" s="126" t="s">
        <v>2179</v>
      </c>
      <c r="Q1786" s="126" t="s">
        <v>2140</v>
      </c>
      <c r="R1786" s="123" t="s">
        <v>2180</v>
      </c>
    </row>
    <row r="1787" spans="1:18" s="8" customFormat="1" ht="69.75" customHeight="1">
      <c r="A1787" s="192" t="s">
        <v>938</v>
      </c>
      <c r="B1787" s="194" t="s">
        <v>822</v>
      </c>
      <c r="C1787" s="194" t="s">
        <v>2580</v>
      </c>
      <c r="D1787" s="174" t="s">
        <v>2581</v>
      </c>
      <c r="E1787" s="252" t="s">
        <v>824</v>
      </c>
      <c r="F1787" s="33"/>
      <c r="G1787" s="34"/>
      <c r="H1787" s="34"/>
      <c r="I1787" s="34"/>
      <c r="J1787" s="34"/>
      <c r="K1787" s="34"/>
      <c r="L1787" s="32" t="s">
        <v>1027</v>
      </c>
      <c r="M1787" s="34"/>
      <c r="N1787" s="174" t="s">
        <v>2582</v>
      </c>
      <c r="O1787" s="136" t="s">
        <v>2179</v>
      </c>
      <c r="P1787" s="136" t="s">
        <v>2140</v>
      </c>
      <c r="Q1787" s="137" t="s">
        <v>2140</v>
      </c>
      <c r="R1787" s="252" t="s">
        <v>42</v>
      </c>
    </row>
    <row r="1788" spans="1:18" s="8" customFormat="1" ht="48" customHeight="1">
      <c r="A1788" s="192" t="s">
        <v>939</v>
      </c>
      <c r="B1788" s="194" t="s">
        <v>940</v>
      </c>
      <c r="C1788" s="194" t="s">
        <v>4747</v>
      </c>
      <c r="D1788" s="124" t="s">
        <v>2183</v>
      </c>
      <c r="E1788" s="125" t="s">
        <v>829</v>
      </c>
      <c r="F1788" s="33"/>
      <c r="G1788" s="34"/>
      <c r="H1788" s="34"/>
      <c r="I1788" s="34"/>
      <c r="J1788" s="34"/>
      <c r="K1788" s="34"/>
      <c r="L1788" s="130" t="s">
        <v>1027</v>
      </c>
      <c r="M1788" s="135"/>
      <c r="N1788" s="124" t="s">
        <v>2184</v>
      </c>
      <c r="O1788" s="126" t="s">
        <v>2179</v>
      </c>
      <c r="P1788" s="126" t="s">
        <v>2140</v>
      </c>
      <c r="Q1788" s="126" t="s">
        <v>2140</v>
      </c>
      <c r="R1788" s="123" t="s">
        <v>42</v>
      </c>
    </row>
    <row r="1789" spans="1:18" s="8" customFormat="1" ht="45" customHeight="1">
      <c r="A1789" s="192" t="s">
        <v>4748</v>
      </c>
      <c r="B1789" s="194" t="s">
        <v>2143</v>
      </c>
      <c r="C1789" s="194" t="s">
        <v>2144</v>
      </c>
      <c r="D1789" s="128" t="s">
        <v>2585</v>
      </c>
      <c r="E1789" s="32" t="s">
        <v>2586</v>
      </c>
      <c r="F1789" s="131"/>
      <c r="G1789" s="34"/>
      <c r="H1789" s="34"/>
      <c r="I1789" s="34"/>
      <c r="J1789" s="34"/>
      <c r="K1789" s="34"/>
      <c r="L1789" s="32" t="s">
        <v>1027</v>
      </c>
      <c r="M1789" s="34"/>
      <c r="N1789" s="128" t="s">
        <v>2587</v>
      </c>
      <c r="O1789" s="136" t="s">
        <v>2179</v>
      </c>
      <c r="P1789" s="136" t="s">
        <v>2140</v>
      </c>
      <c r="Q1789" s="136" t="s">
        <v>2140</v>
      </c>
      <c r="R1789" s="123" t="s">
        <v>2192</v>
      </c>
    </row>
    <row r="1790" spans="1:18" s="8" customFormat="1" ht="45" customHeight="1">
      <c r="A1790" s="192" t="s">
        <v>4749</v>
      </c>
      <c r="B1790" s="194" t="s">
        <v>2589</v>
      </c>
      <c r="C1790" s="194" t="s">
        <v>2590</v>
      </c>
      <c r="D1790" s="128" t="s">
        <v>2591</v>
      </c>
      <c r="E1790" s="32" t="s">
        <v>2592</v>
      </c>
      <c r="F1790" s="33"/>
      <c r="G1790" s="34"/>
      <c r="H1790" s="34"/>
      <c r="I1790" s="34"/>
      <c r="J1790" s="34"/>
      <c r="K1790" s="34"/>
      <c r="L1790" s="32" t="s">
        <v>1027</v>
      </c>
      <c r="M1790" s="32"/>
      <c r="N1790" s="128" t="s">
        <v>2593</v>
      </c>
      <c r="O1790" s="136" t="s">
        <v>2179</v>
      </c>
      <c r="P1790" s="136" t="s">
        <v>2179</v>
      </c>
      <c r="Q1790" s="136" t="s">
        <v>2140</v>
      </c>
      <c r="R1790" s="136" t="s">
        <v>2180</v>
      </c>
    </row>
    <row r="1791" spans="1:18" s="8" customFormat="1" ht="46.35" customHeight="1">
      <c r="A1791" s="192" t="s">
        <v>937</v>
      </c>
      <c r="B1791" s="194" t="s">
        <v>816</v>
      </c>
      <c r="C1791" s="194" t="s">
        <v>2185</v>
      </c>
      <c r="D1791" s="128" t="s">
        <v>2186</v>
      </c>
      <c r="E1791" s="32" t="s">
        <v>818</v>
      </c>
      <c r="F1791" s="33"/>
      <c r="G1791" s="34"/>
      <c r="H1791" s="34"/>
      <c r="I1791" s="34"/>
      <c r="J1791" s="34"/>
      <c r="K1791" s="34"/>
      <c r="L1791" s="32" t="s">
        <v>1027</v>
      </c>
      <c r="M1791" s="34"/>
      <c r="N1791" s="128" t="s">
        <v>2187</v>
      </c>
      <c r="O1791" s="136" t="s">
        <v>2179</v>
      </c>
      <c r="P1791" s="136" t="s">
        <v>2140</v>
      </c>
      <c r="Q1791" s="136" t="s">
        <v>2140</v>
      </c>
      <c r="R1791" s="123" t="s">
        <v>42</v>
      </c>
    </row>
    <row r="1792" spans="1:18" s="8" customFormat="1" ht="51" customHeight="1">
      <c r="A1792" s="194" t="s">
        <v>4750</v>
      </c>
      <c r="B1792" s="194" t="s">
        <v>3508</v>
      </c>
      <c r="C1792" s="194" t="s">
        <v>3509</v>
      </c>
      <c r="D1792" s="128" t="s">
        <v>3510</v>
      </c>
      <c r="E1792" s="32" t="s">
        <v>2995</v>
      </c>
      <c r="F1792" s="33"/>
      <c r="G1792" s="34"/>
      <c r="H1792" s="34"/>
      <c r="I1792" s="34"/>
      <c r="J1792" s="34"/>
      <c r="K1792" s="34"/>
      <c r="L1792" s="32" t="s">
        <v>1027</v>
      </c>
      <c r="M1792" s="34"/>
      <c r="N1792" s="128" t="s">
        <v>3511</v>
      </c>
      <c r="O1792" s="136" t="s">
        <v>2179</v>
      </c>
      <c r="P1792" s="136" t="s">
        <v>2140</v>
      </c>
      <c r="Q1792" s="137" t="s">
        <v>2140</v>
      </c>
      <c r="R1792" s="123" t="s">
        <v>2192</v>
      </c>
    </row>
    <row r="1793" spans="1:18" ht="20.399999999999999">
      <c r="A1793" s="192" t="s">
        <v>4751</v>
      </c>
      <c r="B1793" s="192" t="s">
        <v>1013</v>
      </c>
      <c r="C1793" s="192" t="s">
        <v>2678</v>
      </c>
      <c r="D1793" s="128" t="s">
        <v>2679</v>
      </c>
      <c r="E1793" s="32" t="s">
        <v>2154</v>
      </c>
      <c r="F1793" s="307"/>
      <c r="G1793" s="307"/>
      <c r="H1793" s="307"/>
      <c r="I1793" s="307"/>
      <c r="J1793" s="307"/>
      <c r="K1793" s="307"/>
      <c r="L1793" s="136" t="s">
        <v>1027</v>
      </c>
      <c r="M1793" s="307"/>
      <c r="N1793" s="306" t="s">
        <v>2680</v>
      </c>
      <c r="O1793" s="136" t="s">
        <v>2179</v>
      </c>
      <c r="P1793" s="136" t="s">
        <v>2179</v>
      </c>
      <c r="Q1793" s="314" t="s">
        <v>2179</v>
      </c>
      <c r="R1793" s="136" t="s">
        <v>2180</v>
      </c>
    </row>
    <row r="1794" spans="1:18" ht="160.5" customHeight="1">
      <c r="A1794" s="192" t="s">
        <v>4752</v>
      </c>
      <c r="B1794" s="192" t="s">
        <v>1017</v>
      </c>
      <c r="C1794" s="192" t="s">
        <v>2682</v>
      </c>
      <c r="D1794" s="128" t="s">
        <v>4753</v>
      </c>
      <c r="E1794" s="32" t="s">
        <v>2154</v>
      </c>
      <c r="F1794" s="307"/>
      <c r="G1794" s="307"/>
      <c r="H1794" s="307"/>
      <c r="I1794" s="307"/>
      <c r="J1794" s="307"/>
      <c r="K1794" s="307"/>
      <c r="L1794" s="136" t="s">
        <v>1027</v>
      </c>
      <c r="M1794" s="307"/>
      <c r="N1794" s="306" t="s">
        <v>4754</v>
      </c>
      <c r="O1794" s="136" t="s">
        <v>2179</v>
      </c>
      <c r="P1794" s="136" t="s">
        <v>2179</v>
      </c>
      <c r="Q1794" s="314" t="s">
        <v>2179</v>
      </c>
      <c r="R1794" s="136" t="s">
        <v>2180</v>
      </c>
    </row>
    <row r="1795" spans="1:18" ht="40.799999999999997">
      <c r="A1795" s="192" t="s">
        <v>4755</v>
      </c>
      <c r="B1795" s="312" t="s">
        <v>804</v>
      </c>
      <c r="C1795" s="317" t="s">
        <v>2201</v>
      </c>
      <c r="D1795" s="305" t="s">
        <v>2202</v>
      </c>
      <c r="E1795" s="304" t="s">
        <v>806</v>
      </c>
      <c r="F1795" s="304"/>
      <c r="G1795" s="304"/>
      <c r="H1795" s="304"/>
      <c r="I1795" s="304"/>
      <c r="J1795" s="304"/>
      <c r="K1795" s="304"/>
      <c r="L1795" s="304" t="s">
        <v>1027</v>
      </c>
      <c r="M1795" s="304"/>
      <c r="N1795" s="305" t="s">
        <v>4252</v>
      </c>
      <c r="O1795" s="136" t="s">
        <v>2179</v>
      </c>
      <c r="P1795" s="136" t="s">
        <v>2179</v>
      </c>
      <c r="Q1795" s="136" t="s">
        <v>2140</v>
      </c>
      <c r="R1795" s="123" t="s">
        <v>2141</v>
      </c>
    </row>
    <row r="1796" spans="1:18">
      <c r="A1796" s="238" t="s">
        <v>4756</v>
      </c>
      <c r="B1796" s="234"/>
      <c r="C1796" s="230"/>
      <c r="D1796" s="227"/>
      <c r="E1796" s="434"/>
      <c r="F1796" s="227"/>
      <c r="G1796" s="227"/>
      <c r="H1796" s="227"/>
      <c r="I1796" s="227"/>
      <c r="J1796" s="227"/>
      <c r="K1796" s="227"/>
      <c r="L1796" s="227"/>
      <c r="M1796" s="227"/>
      <c r="N1796" s="227"/>
      <c r="O1796" s="227"/>
      <c r="P1796" s="227"/>
      <c r="Q1796" s="227"/>
      <c r="R1796" s="229"/>
    </row>
    <row r="1797" spans="1:18" ht="77.099999999999994" customHeight="1">
      <c r="A1797" s="197" t="s">
        <v>4760</v>
      </c>
      <c r="B1797" s="91" t="s">
        <v>991</v>
      </c>
      <c r="C1797" s="91" t="s">
        <v>3116</v>
      </c>
      <c r="D1797" s="9" t="s">
        <v>4715</v>
      </c>
      <c r="E1797" s="39" t="s">
        <v>146</v>
      </c>
      <c r="F1797" s="39"/>
      <c r="G1797" s="9"/>
      <c r="H1797" s="39" t="s">
        <v>2138</v>
      </c>
      <c r="I1797" s="39" t="s">
        <v>2138</v>
      </c>
      <c r="J1797" s="39" t="s">
        <v>25</v>
      </c>
      <c r="K1797" s="64" t="s">
        <v>4716</v>
      </c>
      <c r="L1797" s="39" t="s">
        <v>1148</v>
      </c>
      <c r="M1797" s="64" t="s">
        <v>6068</v>
      </c>
      <c r="N1797" s="78"/>
      <c r="O1797" s="39" t="s">
        <v>2140</v>
      </c>
      <c r="P1797" s="108" t="s">
        <v>2140</v>
      </c>
      <c r="Q1797" s="108" t="s">
        <v>2140</v>
      </c>
      <c r="R1797" s="108" t="s">
        <v>3713</v>
      </c>
    </row>
    <row r="1798" spans="1:18" s="8" customFormat="1" ht="21.75" customHeight="1">
      <c r="A1798" s="999" t="s">
        <v>191</v>
      </c>
      <c r="B1798" s="1059" t="s">
        <v>185</v>
      </c>
      <c r="C1798" s="1059" t="s">
        <v>4469</v>
      </c>
      <c r="D1798" s="1051" t="s">
        <v>4470</v>
      </c>
      <c r="E1798" s="1053" t="s">
        <v>1213</v>
      </c>
      <c r="F1798" s="44" t="s">
        <v>2342</v>
      </c>
      <c r="G1798" s="58" t="s">
        <v>1330</v>
      </c>
      <c r="H1798" s="927" t="s">
        <v>2138</v>
      </c>
      <c r="I1798" s="1053" t="s">
        <v>2138</v>
      </c>
      <c r="J1798" s="927" t="s">
        <v>2138</v>
      </c>
      <c r="K1798" s="1051" t="s">
        <v>4471</v>
      </c>
      <c r="L1798" s="927" t="s">
        <v>1148</v>
      </c>
      <c r="M1798" s="921" t="s">
        <v>6069</v>
      </c>
      <c r="N1798" s="945"/>
      <c r="O1798" s="942" t="s">
        <v>2140</v>
      </c>
      <c r="P1798" s="942" t="s">
        <v>2140</v>
      </c>
      <c r="Q1798" s="942" t="s">
        <v>2140</v>
      </c>
      <c r="R1798" s="942" t="s">
        <v>39</v>
      </c>
    </row>
    <row r="1799" spans="1:18" s="8" customFormat="1" ht="21.75" customHeight="1">
      <c r="A1799" s="839" t="e">
        <v>#N/A</v>
      </c>
      <c r="B1799" s="1155" t="e">
        <v>#N/A</v>
      </c>
      <c r="C1799" s="1060" t="e">
        <v>#N/A</v>
      </c>
      <c r="D1799" s="1156" t="e">
        <v>#N/A</v>
      </c>
      <c r="E1799" s="1158" t="e">
        <v>#N/A</v>
      </c>
      <c r="F1799" s="44" t="s">
        <v>2346</v>
      </c>
      <c r="G1799" s="58" t="s">
        <v>4472</v>
      </c>
      <c r="H1799" s="928" t="e">
        <v>#N/A</v>
      </c>
      <c r="I1799" s="1158" t="e">
        <v>#N/A</v>
      </c>
      <c r="J1799" s="928" t="e">
        <v>#N/A</v>
      </c>
      <c r="K1799" s="1156" t="e">
        <v>#N/A</v>
      </c>
      <c r="L1799" s="928" t="e">
        <v>#N/A</v>
      </c>
      <c r="M1799" s="922" t="e">
        <v>#N/A</v>
      </c>
      <c r="N1799" s="946"/>
      <c r="O1799" s="944"/>
      <c r="P1799" s="944"/>
      <c r="Q1799" s="944"/>
      <c r="R1799" s="944"/>
    </row>
    <row r="1800" spans="1:18" s="8" customFormat="1" ht="21.75" customHeight="1">
      <c r="A1800" s="839" t="e">
        <v>#N/A</v>
      </c>
      <c r="B1800" s="1155" t="e">
        <v>#N/A</v>
      </c>
      <c r="C1800" s="1060" t="e">
        <v>#N/A</v>
      </c>
      <c r="D1800" s="1156" t="e">
        <v>#N/A</v>
      </c>
      <c r="E1800" s="1158" t="e">
        <v>#N/A</v>
      </c>
      <c r="F1800" s="44" t="s">
        <v>2348</v>
      </c>
      <c r="G1800" s="58" t="s">
        <v>4473</v>
      </c>
      <c r="H1800" s="928" t="e">
        <v>#N/A</v>
      </c>
      <c r="I1800" s="1158" t="e">
        <v>#N/A</v>
      </c>
      <c r="J1800" s="928" t="e">
        <v>#N/A</v>
      </c>
      <c r="K1800" s="1156" t="e">
        <v>#N/A</v>
      </c>
      <c r="L1800" s="928" t="e">
        <v>#N/A</v>
      </c>
      <c r="M1800" s="922" t="e">
        <v>#N/A</v>
      </c>
      <c r="N1800" s="946"/>
      <c r="O1800" s="944"/>
      <c r="P1800" s="944"/>
      <c r="Q1800" s="944"/>
      <c r="R1800" s="944"/>
    </row>
    <row r="1801" spans="1:18" s="8" customFormat="1" ht="21.75" customHeight="1">
      <c r="A1801" s="837" t="e">
        <v>#N/A</v>
      </c>
      <c r="B1801" s="829" t="e">
        <v>#N/A</v>
      </c>
      <c r="C1801" s="1061" t="e">
        <v>#N/A</v>
      </c>
      <c r="D1801" s="1157" t="e">
        <v>#N/A</v>
      </c>
      <c r="E1801" s="1159" t="e">
        <v>#N/A</v>
      </c>
      <c r="F1801" s="44" t="s">
        <v>2350</v>
      </c>
      <c r="G1801" s="58" t="s">
        <v>4135</v>
      </c>
      <c r="H1801" s="929" t="e">
        <v>#N/A</v>
      </c>
      <c r="I1801" s="1159" t="e">
        <v>#N/A</v>
      </c>
      <c r="J1801" s="929" t="e">
        <v>#N/A</v>
      </c>
      <c r="K1801" s="1157" t="e">
        <v>#N/A</v>
      </c>
      <c r="L1801" s="929" t="e">
        <v>#N/A</v>
      </c>
      <c r="M1801" s="923" t="e">
        <v>#N/A</v>
      </c>
      <c r="N1801" s="947"/>
      <c r="O1801" s="943"/>
      <c r="P1801" s="943"/>
      <c r="Q1801" s="943"/>
      <c r="R1801" s="943"/>
    </row>
    <row r="1802" spans="1:18" ht="146.25" customHeight="1">
      <c r="A1802" s="197" t="s">
        <v>484</v>
      </c>
      <c r="B1802" s="91" t="s">
        <v>485</v>
      </c>
      <c r="C1802" s="91" t="s">
        <v>4761</v>
      </c>
      <c r="D1802" s="64" t="s">
        <v>4762</v>
      </c>
      <c r="E1802" s="39" t="s">
        <v>4146</v>
      </c>
      <c r="F1802" s="39"/>
      <c r="G1802" s="64"/>
      <c r="H1802" s="39" t="s">
        <v>2138</v>
      </c>
      <c r="I1802" s="39" t="s">
        <v>2138</v>
      </c>
      <c r="J1802" s="39" t="s">
        <v>25</v>
      </c>
      <c r="K1802" s="9" t="s">
        <v>4763</v>
      </c>
      <c r="L1802" s="39" t="s">
        <v>1148</v>
      </c>
      <c r="M1802" s="64" t="s">
        <v>6070</v>
      </c>
      <c r="N1802" s="78"/>
      <c r="O1802" s="108" t="s">
        <v>2140</v>
      </c>
      <c r="P1802" s="108" t="s">
        <v>2140</v>
      </c>
      <c r="Q1802" s="108" t="s">
        <v>2140</v>
      </c>
      <c r="R1802" s="108" t="s">
        <v>39</v>
      </c>
    </row>
    <row r="1803" spans="1:18" ht="165" customHeight="1">
      <c r="A1803" s="197" t="s">
        <v>4764</v>
      </c>
      <c r="B1803" s="91" t="s">
        <v>4478</v>
      </c>
      <c r="C1803" s="91" t="s">
        <v>4765</v>
      </c>
      <c r="D1803" s="9" t="s">
        <v>4723</v>
      </c>
      <c r="E1803" s="39" t="s">
        <v>2154</v>
      </c>
      <c r="F1803" s="39"/>
      <c r="G1803" s="9"/>
      <c r="H1803" s="39" t="s">
        <v>2148</v>
      </c>
      <c r="I1803" s="39" t="s">
        <v>2138</v>
      </c>
      <c r="J1803" s="39" t="s">
        <v>25</v>
      </c>
      <c r="K1803" s="9" t="s">
        <v>4745</v>
      </c>
      <c r="L1803" s="39" t="s">
        <v>195</v>
      </c>
      <c r="M1803" s="64" t="s">
        <v>6071</v>
      </c>
      <c r="N1803" s="78"/>
      <c r="O1803" s="108" t="s">
        <v>2140</v>
      </c>
      <c r="P1803" s="108" t="s">
        <v>2140</v>
      </c>
      <c r="Q1803" s="108" t="s">
        <v>2140</v>
      </c>
      <c r="R1803" s="108" t="s">
        <v>32</v>
      </c>
    </row>
    <row r="1804" spans="1:18" s="8" customFormat="1" ht="20.399999999999999">
      <c r="A1804" s="191" t="s">
        <v>4766</v>
      </c>
      <c r="B1804" s="191" t="s">
        <v>2174</v>
      </c>
      <c r="C1804" s="318" t="s">
        <v>2175</v>
      </c>
      <c r="D1804" s="124" t="s">
        <v>2176</v>
      </c>
      <c r="E1804" s="125" t="s">
        <v>2177</v>
      </c>
      <c r="F1804" s="33"/>
      <c r="G1804" s="34"/>
      <c r="H1804" s="34"/>
      <c r="I1804" s="34"/>
      <c r="J1804" s="34"/>
      <c r="K1804" s="34"/>
      <c r="L1804" s="130" t="s">
        <v>1027</v>
      </c>
      <c r="M1804" s="135"/>
      <c r="N1804" s="124" t="s">
        <v>2178</v>
      </c>
      <c r="O1804" s="126" t="s">
        <v>2179</v>
      </c>
      <c r="P1804" s="126" t="s">
        <v>2179</v>
      </c>
      <c r="Q1804" s="126" t="s">
        <v>2140</v>
      </c>
      <c r="R1804" s="123" t="s">
        <v>2180</v>
      </c>
    </row>
    <row r="1805" spans="1:18" s="8" customFormat="1" ht="74.25" customHeight="1">
      <c r="A1805" s="192" t="s">
        <v>942</v>
      </c>
      <c r="B1805" s="194" t="s">
        <v>822</v>
      </c>
      <c r="C1805" s="194" t="s">
        <v>2580</v>
      </c>
      <c r="D1805" s="174" t="s">
        <v>2581</v>
      </c>
      <c r="E1805" s="252" t="s">
        <v>824</v>
      </c>
      <c r="F1805" s="33"/>
      <c r="G1805" s="34"/>
      <c r="H1805" s="34"/>
      <c r="I1805" s="34"/>
      <c r="J1805" s="34"/>
      <c r="K1805" s="34"/>
      <c r="L1805" s="32" t="s">
        <v>1027</v>
      </c>
      <c r="M1805" s="34"/>
      <c r="N1805" s="174" t="s">
        <v>2582</v>
      </c>
      <c r="O1805" s="136" t="s">
        <v>2179</v>
      </c>
      <c r="P1805" s="136" t="s">
        <v>2140</v>
      </c>
      <c r="Q1805" s="137" t="s">
        <v>2140</v>
      </c>
      <c r="R1805" s="252" t="s">
        <v>42</v>
      </c>
    </row>
    <row r="1806" spans="1:18" s="8" customFormat="1" ht="48" customHeight="1">
      <c r="A1806" s="192" t="s">
        <v>943</v>
      </c>
      <c r="B1806" s="194" t="s">
        <v>944</v>
      </c>
      <c r="C1806" s="194" t="s">
        <v>4767</v>
      </c>
      <c r="D1806" s="124" t="s">
        <v>2183</v>
      </c>
      <c r="E1806" s="125" t="s">
        <v>829</v>
      </c>
      <c r="F1806" s="33"/>
      <c r="G1806" s="34"/>
      <c r="H1806" s="34"/>
      <c r="I1806" s="34"/>
      <c r="J1806" s="34"/>
      <c r="K1806" s="34"/>
      <c r="L1806" s="130" t="s">
        <v>1027</v>
      </c>
      <c r="M1806" s="135"/>
      <c r="N1806" s="124" t="s">
        <v>2184</v>
      </c>
      <c r="O1806" s="126" t="s">
        <v>2179</v>
      </c>
      <c r="P1806" s="126" t="s">
        <v>2140</v>
      </c>
      <c r="Q1806" s="126" t="s">
        <v>2140</v>
      </c>
      <c r="R1806" s="123" t="s">
        <v>42</v>
      </c>
    </row>
    <row r="1807" spans="1:18" s="8" customFormat="1" ht="45" customHeight="1">
      <c r="A1807" s="192" t="s">
        <v>4768</v>
      </c>
      <c r="B1807" s="194" t="s">
        <v>2143</v>
      </c>
      <c r="C1807" s="194" t="s">
        <v>2144</v>
      </c>
      <c r="D1807" s="128" t="s">
        <v>2585</v>
      </c>
      <c r="E1807" s="32" t="s">
        <v>2586</v>
      </c>
      <c r="F1807" s="131"/>
      <c r="G1807" s="34"/>
      <c r="H1807" s="34"/>
      <c r="I1807" s="34"/>
      <c r="J1807" s="34"/>
      <c r="K1807" s="34"/>
      <c r="L1807" s="32" t="s">
        <v>1027</v>
      </c>
      <c r="M1807" s="34"/>
      <c r="N1807" s="128" t="s">
        <v>2587</v>
      </c>
      <c r="O1807" s="136" t="s">
        <v>2179</v>
      </c>
      <c r="P1807" s="136" t="s">
        <v>2140</v>
      </c>
      <c r="Q1807" s="136" t="s">
        <v>2140</v>
      </c>
      <c r="R1807" s="123" t="s">
        <v>2192</v>
      </c>
    </row>
    <row r="1808" spans="1:18" s="8" customFormat="1" ht="45" customHeight="1">
      <c r="A1808" s="192" t="s">
        <v>4769</v>
      </c>
      <c r="B1808" s="194" t="s">
        <v>2589</v>
      </c>
      <c r="C1808" s="194" t="s">
        <v>2590</v>
      </c>
      <c r="D1808" s="128" t="s">
        <v>2591</v>
      </c>
      <c r="E1808" s="32" t="s">
        <v>2592</v>
      </c>
      <c r="F1808" s="33"/>
      <c r="G1808" s="34"/>
      <c r="H1808" s="34"/>
      <c r="I1808" s="34"/>
      <c r="J1808" s="34"/>
      <c r="K1808" s="34"/>
      <c r="L1808" s="32" t="s">
        <v>1027</v>
      </c>
      <c r="M1808" s="32"/>
      <c r="N1808" s="128" t="s">
        <v>2593</v>
      </c>
      <c r="O1808" s="136" t="s">
        <v>2179</v>
      </c>
      <c r="P1808" s="136" t="s">
        <v>2179</v>
      </c>
      <c r="Q1808" s="136" t="s">
        <v>2140</v>
      </c>
      <c r="R1808" s="136" t="s">
        <v>2180</v>
      </c>
    </row>
    <row r="1809" spans="1:18" s="8" customFormat="1" ht="44.85" customHeight="1">
      <c r="A1809" s="192" t="s">
        <v>941</v>
      </c>
      <c r="B1809" s="194" t="s">
        <v>816</v>
      </c>
      <c r="C1809" s="194" t="s">
        <v>2185</v>
      </c>
      <c r="D1809" s="128" t="s">
        <v>2186</v>
      </c>
      <c r="E1809" s="32" t="s">
        <v>818</v>
      </c>
      <c r="F1809" s="33"/>
      <c r="G1809" s="34"/>
      <c r="H1809" s="34"/>
      <c r="I1809" s="34"/>
      <c r="J1809" s="34"/>
      <c r="K1809" s="34"/>
      <c r="L1809" s="32" t="s">
        <v>1027</v>
      </c>
      <c r="M1809" s="34"/>
      <c r="N1809" s="128" t="s">
        <v>2187</v>
      </c>
      <c r="O1809" s="136" t="s">
        <v>2179</v>
      </c>
      <c r="P1809" s="136" t="s">
        <v>2140</v>
      </c>
      <c r="Q1809" s="136" t="s">
        <v>2140</v>
      </c>
      <c r="R1809" s="123" t="s">
        <v>42</v>
      </c>
    </row>
    <row r="1810" spans="1:18" s="8" customFormat="1" ht="51" customHeight="1">
      <c r="A1810" s="194" t="s">
        <v>4770</v>
      </c>
      <c r="B1810" s="194" t="s">
        <v>3508</v>
      </c>
      <c r="C1810" s="194" t="s">
        <v>3509</v>
      </c>
      <c r="D1810" s="128" t="s">
        <v>3510</v>
      </c>
      <c r="E1810" s="32" t="s">
        <v>2995</v>
      </c>
      <c r="F1810" s="33"/>
      <c r="G1810" s="34"/>
      <c r="H1810" s="34"/>
      <c r="I1810" s="34"/>
      <c r="J1810" s="34"/>
      <c r="K1810" s="34"/>
      <c r="L1810" s="32" t="s">
        <v>1027</v>
      </c>
      <c r="M1810" s="34"/>
      <c r="N1810" s="128" t="s">
        <v>3511</v>
      </c>
      <c r="O1810" s="136" t="s">
        <v>2179</v>
      </c>
      <c r="P1810" s="136" t="s">
        <v>2140</v>
      </c>
      <c r="Q1810" s="137" t="s">
        <v>2140</v>
      </c>
      <c r="R1810" s="123" t="s">
        <v>2192</v>
      </c>
    </row>
    <row r="1811" spans="1:18" ht="20.399999999999999">
      <c r="A1811" s="192" t="s">
        <v>4771</v>
      </c>
      <c r="B1811" s="192" t="s">
        <v>1013</v>
      </c>
      <c r="C1811" s="192" t="s">
        <v>2678</v>
      </c>
      <c r="D1811" s="128" t="s">
        <v>2679</v>
      </c>
      <c r="E1811" s="32" t="s">
        <v>2154</v>
      </c>
      <c r="F1811" s="307"/>
      <c r="G1811" s="307"/>
      <c r="H1811" s="307"/>
      <c r="I1811" s="307"/>
      <c r="J1811" s="307"/>
      <c r="K1811" s="307"/>
      <c r="L1811" s="136" t="s">
        <v>1027</v>
      </c>
      <c r="M1811" s="307"/>
      <c r="N1811" s="306" t="s">
        <v>2680</v>
      </c>
      <c r="O1811" s="136" t="s">
        <v>2179</v>
      </c>
      <c r="P1811" s="136" t="s">
        <v>2179</v>
      </c>
      <c r="Q1811" s="314" t="s">
        <v>2179</v>
      </c>
      <c r="R1811" s="136" t="s">
        <v>2180</v>
      </c>
    </row>
    <row r="1812" spans="1:18" ht="162" customHeight="1">
      <c r="A1812" s="192" t="s">
        <v>4772</v>
      </c>
      <c r="B1812" s="192" t="s">
        <v>1017</v>
      </c>
      <c r="C1812" s="192" t="s">
        <v>2682</v>
      </c>
      <c r="D1812" s="128" t="s">
        <v>4773</v>
      </c>
      <c r="E1812" s="32" t="s">
        <v>2154</v>
      </c>
      <c r="F1812" s="307"/>
      <c r="G1812" s="307"/>
      <c r="H1812" s="307"/>
      <c r="I1812" s="307"/>
      <c r="J1812" s="307"/>
      <c r="K1812" s="307"/>
      <c r="L1812" s="136" t="s">
        <v>1027</v>
      </c>
      <c r="M1812" s="307"/>
      <c r="N1812" s="306" t="s">
        <v>4774</v>
      </c>
      <c r="O1812" s="136" t="s">
        <v>2179</v>
      </c>
      <c r="P1812" s="136" t="s">
        <v>2179</v>
      </c>
      <c r="Q1812" s="314" t="s">
        <v>2179</v>
      </c>
      <c r="R1812" s="136" t="s">
        <v>2180</v>
      </c>
    </row>
    <row r="1813" spans="1:18" ht="40.799999999999997">
      <c r="A1813" s="192" t="s">
        <v>4775</v>
      </c>
      <c r="B1813" s="312" t="s">
        <v>804</v>
      </c>
      <c r="C1813" s="317" t="s">
        <v>2201</v>
      </c>
      <c r="D1813" s="305" t="s">
        <v>2202</v>
      </c>
      <c r="E1813" s="304" t="s">
        <v>806</v>
      </c>
      <c r="F1813" s="304"/>
      <c r="G1813" s="304"/>
      <c r="H1813" s="304"/>
      <c r="I1813" s="304"/>
      <c r="J1813" s="304"/>
      <c r="K1813" s="304"/>
      <c r="L1813" s="304" t="s">
        <v>1027</v>
      </c>
      <c r="M1813" s="304"/>
      <c r="N1813" s="305" t="s">
        <v>4776</v>
      </c>
      <c r="O1813" s="136" t="s">
        <v>2179</v>
      </c>
      <c r="P1813" s="136" t="s">
        <v>2179</v>
      </c>
      <c r="Q1813" s="136" t="s">
        <v>2140</v>
      </c>
      <c r="R1813" s="136" t="s">
        <v>2141</v>
      </c>
    </row>
    <row r="1814" spans="1:18" ht="14.85" customHeight="1">
      <c r="A1814" s="238" t="s">
        <v>4777</v>
      </c>
      <c r="B1814" s="234"/>
      <c r="C1814" s="230"/>
      <c r="D1814" s="227"/>
      <c r="E1814" s="434"/>
      <c r="F1814" s="227"/>
      <c r="G1814" s="227"/>
      <c r="H1814" s="227"/>
      <c r="I1814" s="227"/>
      <c r="J1814" s="227"/>
      <c r="K1814" s="227"/>
      <c r="L1814" s="227"/>
      <c r="M1814" s="227"/>
      <c r="N1814" s="227"/>
      <c r="O1814" s="227"/>
      <c r="P1814" s="227"/>
      <c r="Q1814" s="227"/>
      <c r="R1814" s="229"/>
    </row>
    <row r="1815" spans="1:18" ht="67.349999999999994" customHeight="1">
      <c r="A1815" s="197" t="s">
        <v>4781</v>
      </c>
      <c r="B1815" s="204" t="s">
        <v>991</v>
      </c>
      <c r="C1815" s="204" t="s">
        <v>3116</v>
      </c>
      <c r="D1815" s="58" t="s">
        <v>4715</v>
      </c>
      <c r="E1815" s="49" t="s">
        <v>146</v>
      </c>
      <c r="F1815" s="39"/>
      <c r="G1815" s="9"/>
      <c r="H1815" s="73" t="s">
        <v>2138</v>
      </c>
      <c r="I1815" s="73" t="s">
        <v>2138</v>
      </c>
      <c r="J1815" s="73" t="s">
        <v>25</v>
      </c>
      <c r="K1815" s="176" t="s">
        <v>4716</v>
      </c>
      <c r="L1815" s="39" t="s">
        <v>1148</v>
      </c>
      <c r="M1815" s="64" t="s">
        <v>6072</v>
      </c>
      <c r="N1815" s="78"/>
      <c r="O1815" s="39" t="s">
        <v>2140</v>
      </c>
      <c r="P1815" s="108" t="s">
        <v>2140</v>
      </c>
      <c r="Q1815" s="108" t="s">
        <v>2140</v>
      </c>
      <c r="R1815" s="108" t="s">
        <v>3713</v>
      </c>
    </row>
    <row r="1816" spans="1:18" ht="108" customHeight="1">
      <c r="A1816" s="205" t="s">
        <v>4782</v>
      </c>
      <c r="B1816" s="204" t="s">
        <v>4783</v>
      </c>
      <c r="C1816" s="204" t="s">
        <v>3028</v>
      </c>
      <c r="D1816" s="58" t="s">
        <v>4784</v>
      </c>
      <c r="E1816" s="49" t="s">
        <v>1337</v>
      </c>
      <c r="F1816" s="84"/>
      <c r="G1816" s="64"/>
      <c r="H1816" s="73" t="s">
        <v>2138</v>
      </c>
      <c r="I1816" s="73" t="s">
        <v>2138</v>
      </c>
      <c r="J1816" s="73" t="s">
        <v>25</v>
      </c>
      <c r="K1816" s="176" t="s">
        <v>4785</v>
      </c>
      <c r="L1816" s="39" t="s">
        <v>1148</v>
      </c>
      <c r="M1816" s="64" t="s">
        <v>6073</v>
      </c>
      <c r="N1816" s="78"/>
      <c r="O1816" s="108" t="s">
        <v>2140</v>
      </c>
      <c r="P1816" s="108" t="s">
        <v>2140</v>
      </c>
      <c r="Q1816" s="108" t="s">
        <v>2140</v>
      </c>
      <c r="R1816" s="108" t="s">
        <v>32</v>
      </c>
    </row>
    <row r="1817" spans="1:18" s="36" customFormat="1" ht="118.5" customHeight="1">
      <c r="A1817" s="206" t="s">
        <v>543</v>
      </c>
      <c r="B1817" s="207" t="s">
        <v>539</v>
      </c>
      <c r="C1817" s="207" t="s">
        <v>4786</v>
      </c>
      <c r="D1817" s="86" t="s">
        <v>4787</v>
      </c>
      <c r="E1817" s="87" t="s">
        <v>4788</v>
      </c>
      <c r="F1817" s="88"/>
      <c r="G1817" s="89"/>
      <c r="H1817" s="73" t="s">
        <v>2138</v>
      </c>
      <c r="I1817" s="73" t="s">
        <v>2138</v>
      </c>
      <c r="J1817" s="73" t="s">
        <v>2148</v>
      </c>
      <c r="K1817" s="670" t="s">
        <v>4789</v>
      </c>
      <c r="L1817" s="39" t="s">
        <v>1148</v>
      </c>
      <c r="M1817" s="64" t="s">
        <v>6074</v>
      </c>
      <c r="N1817" s="78"/>
      <c r="O1817" s="108" t="s">
        <v>2140</v>
      </c>
      <c r="P1817" s="108" t="s">
        <v>2140</v>
      </c>
      <c r="Q1817" s="108" t="s">
        <v>2140</v>
      </c>
      <c r="R1817" s="108" t="s">
        <v>42</v>
      </c>
    </row>
    <row r="1818" spans="1:18" s="36" customFormat="1" ht="211.5" customHeight="1">
      <c r="A1818" s="206" t="s">
        <v>4790</v>
      </c>
      <c r="B1818" s="207" t="s">
        <v>4791</v>
      </c>
      <c r="C1818" s="207" t="s">
        <v>4792</v>
      </c>
      <c r="D1818" s="86" t="s">
        <v>4793</v>
      </c>
      <c r="E1818" s="87" t="s">
        <v>2154</v>
      </c>
      <c r="F1818" s="88"/>
      <c r="G1818" s="89"/>
      <c r="H1818" s="73" t="s">
        <v>2148</v>
      </c>
      <c r="I1818" s="73" t="s">
        <v>2138</v>
      </c>
      <c r="J1818" s="73" t="s">
        <v>25</v>
      </c>
      <c r="K1818" s="176" t="s">
        <v>4794</v>
      </c>
      <c r="L1818" s="39" t="s">
        <v>195</v>
      </c>
      <c r="M1818" s="64" t="s">
        <v>6075</v>
      </c>
      <c r="N1818" s="78"/>
      <c r="O1818" s="108" t="s">
        <v>2140</v>
      </c>
      <c r="P1818" s="108" t="s">
        <v>2140</v>
      </c>
      <c r="Q1818" s="108" t="s">
        <v>2140</v>
      </c>
      <c r="R1818" s="108" t="s">
        <v>32</v>
      </c>
    </row>
    <row r="1819" spans="1:18" s="8" customFormat="1" ht="20.399999999999999">
      <c r="A1819" s="191" t="s">
        <v>4795</v>
      </c>
      <c r="B1819" s="191" t="s">
        <v>2174</v>
      </c>
      <c r="C1819" s="318" t="s">
        <v>2175</v>
      </c>
      <c r="D1819" s="124" t="s">
        <v>2176</v>
      </c>
      <c r="E1819" s="125" t="s">
        <v>2177</v>
      </c>
      <c r="F1819" s="33"/>
      <c r="G1819" s="34"/>
      <c r="H1819" s="34"/>
      <c r="I1819" s="34"/>
      <c r="J1819" s="34"/>
      <c r="K1819" s="34"/>
      <c r="L1819" s="130" t="s">
        <v>1027</v>
      </c>
      <c r="M1819" s="135"/>
      <c r="N1819" s="124" t="s">
        <v>2178</v>
      </c>
      <c r="O1819" s="126" t="s">
        <v>2179</v>
      </c>
      <c r="P1819" s="126" t="s">
        <v>2179</v>
      </c>
      <c r="Q1819" s="126" t="s">
        <v>2140</v>
      </c>
      <c r="R1819" s="123" t="s">
        <v>2180</v>
      </c>
    </row>
    <row r="1820" spans="1:18" s="8" customFormat="1" ht="72" customHeight="1">
      <c r="A1820" s="192" t="s">
        <v>946</v>
      </c>
      <c r="B1820" s="194" t="s">
        <v>822</v>
      </c>
      <c r="C1820" s="194" t="s">
        <v>2580</v>
      </c>
      <c r="D1820" s="174" t="s">
        <v>2581</v>
      </c>
      <c r="E1820" s="252" t="s">
        <v>824</v>
      </c>
      <c r="F1820" s="33"/>
      <c r="G1820" s="34"/>
      <c r="H1820" s="34"/>
      <c r="I1820" s="34"/>
      <c r="J1820" s="34"/>
      <c r="K1820" s="34"/>
      <c r="L1820" s="32" t="s">
        <v>1027</v>
      </c>
      <c r="M1820" s="34"/>
      <c r="N1820" s="174" t="s">
        <v>2582</v>
      </c>
      <c r="O1820" s="136" t="s">
        <v>2179</v>
      </c>
      <c r="P1820" s="136" t="s">
        <v>2140</v>
      </c>
      <c r="Q1820" s="137" t="s">
        <v>2140</v>
      </c>
      <c r="R1820" s="252" t="s">
        <v>42</v>
      </c>
    </row>
    <row r="1821" spans="1:18" s="8" customFormat="1" ht="48" customHeight="1">
      <c r="A1821" s="192" t="s">
        <v>947</v>
      </c>
      <c r="B1821" s="194" t="s">
        <v>948</v>
      </c>
      <c r="C1821" s="194" t="s">
        <v>4796</v>
      </c>
      <c r="D1821" s="124" t="s">
        <v>2183</v>
      </c>
      <c r="E1821" s="125" t="s">
        <v>829</v>
      </c>
      <c r="F1821" s="33"/>
      <c r="G1821" s="34"/>
      <c r="H1821" s="34"/>
      <c r="I1821" s="34"/>
      <c r="J1821" s="34"/>
      <c r="K1821" s="34"/>
      <c r="L1821" s="130" t="s">
        <v>1027</v>
      </c>
      <c r="M1821" s="135"/>
      <c r="N1821" s="124" t="s">
        <v>2184</v>
      </c>
      <c r="O1821" s="126" t="s">
        <v>2179</v>
      </c>
      <c r="P1821" s="126" t="s">
        <v>2140</v>
      </c>
      <c r="Q1821" s="126" t="s">
        <v>2140</v>
      </c>
      <c r="R1821" s="123" t="s">
        <v>42</v>
      </c>
    </row>
    <row r="1822" spans="1:18" s="8" customFormat="1" ht="45" customHeight="1">
      <c r="A1822" s="192" t="s">
        <v>4797</v>
      </c>
      <c r="B1822" s="194" t="s">
        <v>2143</v>
      </c>
      <c r="C1822" s="194" t="s">
        <v>2144</v>
      </c>
      <c r="D1822" s="128" t="s">
        <v>2585</v>
      </c>
      <c r="E1822" s="32" t="s">
        <v>2586</v>
      </c>
      <c r="F1822" s="131"/>
      <c r="G1822" s="34"/>
      <c r="H1822" s="34"/>
      <c r="I1822" s="34"/>
      <c r="J1822" s="34"/>
      <c r="K1822" s="34"/>
      <c r="L1822" s="32" t="s">
        <v>1027</v>
      </c>
      <c r="M1822" s="34"/>
      <c r="N1822" s="128" t="s">
        <v>2587</v>
      </c>
      <c r="O1822" s="136" t="s">
        <v>2179</v>
      </c>
      <c r="P1822" s="136" t="s">
        <v>2140</v>
      </c>
      <c r="Q1822" s="136" t="s">
        <v>2140</v>
      </c>
      <c r="R1822" s="123" t="s">
        <v>2192</v>
      </c>
    </row>
    <row r="1823" spans="1:18" s="8" customFormat="1" ht="45" customHeight="1">
      <c r="A1823" s="192" t="s">
        <v>4798</v>
      </c>
      <c r="B1823" s="194" t="s">
        <v>2589</v>
      </c>
      <c r="C1823" s="194" t="s">
        <v>2590</v>
      </c>
      <c r="D1823" s="128" t="s">
        <v>2591</v>
      </c>
      <c r="E1823" s="32" t="s">
        <v>2592</v>
      </c>
      <c r="F1823" s="33"/>
      <c r="G1823" s="34"/>
      <c r="H1823" s="34"/>
      <c r="I1823" s="34"/>
      <c r="J1823" s="34"/>
      <c r="K1823" s="34"/>
      <c r="L1823" s="32" t="s">
        <v>1027</v>
      </c>
      <c r="M1823" s="32"/>
      <c r="N1823" s="128" t="s">
        <v>2593</v>
      </c>
      <c r="O1823" s="136" t="s">
        <v>2179</v>
      </c>
      <c r="P1823" s="136" t="s">
        <v>2179</v>
      </c>
      <c r="Q1823" s="136" t="s">
        <v>2140</v>
      </c>
      <c r="R1823" s="136" t="s">
        <v>2180</v>
      </c>
    </row>
    <row r="1824" spans="1:18" s="8" customFormat="1" ht="44.25" customHeight="1">
      <c r="A1824" s="192" t="s">
        <v>945</v>
      </c>
      <c r="B1824" s="194" t="s">
        <v>816</v>
      </c>
      <c r="C1824" s="194" t="s">
        <v>2185</v>
      </c>
      <c r="D1824" s="128" t="s">
        <v>2186</v>
      </c>
      <c r="E1824" s="32" t="s">
        <v>818</v>
      </c>
      <c r="F1824" s="33"/>
      <c r="G1824" s="34"/>
      <c r="H1824" s="34"/>
      <c r="I1824" s="34"/>
      <c r="J1824" s="34"/>
      <c r="K1824" s="34"/>
      <c r="L1824" s="32" t="s">
        <v>1027</v>
      </c>
      <c r="M1824" s="34"/>
      <c r="N1824" s="128" t="s">
        <v>2187</v>
      </c>
      <c r="O1824" s="136" t="s">
        <v>2179</v>
      </c>
      <c r="P1824" s="136" t="s">
        <v>2140</v>
      </c>
      <c r="Q1824" s="136" t="s">
        <v>2140</v>
      </c>
      <c r="R1824" s="123" t="s">
        <v>42</v>
      </c>
    </row>
    <row r="1825" spans="1:18" s="8" customFormat="1" ht="51" customHeight="1">
      <c r="A1825" s="194" t="s">
        <v>4799</v>
      </c>
      <c r="B1825" s="194" t="s">
        <v>3508</v>
      </c>
      <c r="C1825" s="194" t="s">
        <v>3509</v>
      </c>
      <c r="D1825" s="128" t="s">
        <v>3510</v>
      </c>
      <c r="E1825" s="32" t="s">
        <v>2995</v>
      </c>
      <c r="F1825" s="33"/>
      <c r="G1825" s="34"/>
      <c r="H1825" s="34"/>
      <c r="I1825" s="34"/>
      <c r="J1825" s="34"/>
      <c r="K1825" s="34"/>
      <c r="L1825" s="32" t="s">
        <v>1027</v>
      </c>
      <c r="M1825" s="34"/>
      <c r="N1825" s="128" t="s">
        <v>3511</v>
      </c>
      <c r="O1825" s="136" t="s">
        <v>2179</v>
      </c>
      <c r="P1825" s="136" t="s">
        <v>2140</v>
      </c>
      <c r="Q1825" s="137" t="s">
        <v>2140</v>
      </c>
      <c r="R1825" s="123" t="s">
        <v>2192</v>
      </c>
    </row>
    <row r="1826" spans="1:18" s="8" customFormat="1" ht="125.25" customHeight="1">
      <c r="A1826" s="194" t="s">
        <v>4800</v>
      </c>
      <c r="B1826" s="194" t="s">
        <v>4801</v>
      </c>
      <c r="C1826" s="194" t="s">
        <v>4802</v>
      </c>
      <c r="D1826" s="128" t="s">
        <v>4803</v>
      </c>
      <c r="E1826" s="32" t="s">
        <v>2649</v>
      </c>
      <c r="F1826" s="33"/>
      <c r="G1826" s="34"/>
      <c r="H1826" s="34"/>
      <c r="I1826" s="34"/>
      <c r="J1826" s="34"/>
      <c r="K1826" s="34"/>
      <c r="L1826" s="32" t="s">
        <v>1027</v>
      </c>
      <c r="M1826" s="32"/>
      <c r="N1826" s="128" t="s">
        <v>4804</v>
      </c>
      <c r="O1826" s="32" t="s">
        <v>2179</v>
      </c>
      <c r="P1826" s="136" t="s">
        <v>2140</v>
      </c>
      <c r="Q1826" s="136" t="s">
        <v>2179</v>
      </c>
      <c r="R1826" s="123" t="s">
        <v>2612</v>
      </c>
    </row>
    <row r="1827" spans="1:18" s="36" customFormat="1" ht="124.5" customHeight="1">
      <c r="A1827" s="350" t="s">
        <v>4805</v>
      </c>
      <c r="B1827" s="351" t="s">
        <v>4806</v>
      </c>
      <c r="C1827" s="351" t="s">
        <v>4807</v>
      </c>
      <c r="D1827" s="128" t="s">
        <v>4808</v>
      </c>
      <c r="E1827" s="32" t="s">
        <v>1644</v>
      </c>
      <c r="F1827" s="352"/>
      <c r="G1827" s="352"/>
      <c r="H1827" s="352"/>
      <c r="I1827" s="352"/>
      <c r="J1827" s="352"/>
      <c r="K1827" s="352"/>
      <c r="L1827" s="353" t="s">
        <v>1027</v>
      </c>
      <c r="M1827" s="352"/>
      <c r="N1827" s="128" t="s">
        <v>4809</v>
      </c>
      <c r="O1827" s="32" t="s">
        <v>2179</v>
      </c>
      <c r="P1827" s="32" t="s">
        <v>2140</v>
      </c>
      <c r="Q1827" s="32" t="s">
        <v>2140</v>
      </c>
      <c r="R1827" s="123" t="s">
        <v>2612</v>
      </c>
    </row>
    <row r="1828" spans="1:18" s="36" customFormat="1" ht="28.5" customHeight="1">
      <c r="A1828" s="192" t="s">
        <v>4810</v>
      </c>
      <c r="B1828" s="192" t="s">
        <v>1013</v>
      </c>
      <c r="C1828" s="192" t="s">
        <v>2678</v>
      </c>
      <c r="D1828" s="128" t="s">
        <v>2679</v>
      </c>
      <c r="E1828" s="32" t="s">
        <v>2154</v>
      </c>
      <c r="F1828" s="307"/>
      <c r="G1828" s="307"/>
      <c r="H1828" s="307"/>
      <c r="I1828" s="307"/>
      <c r="J1828" s="307"/>
      <c r="K1828" s="307"/>
      <c r="L1828" s="136" t="s">
        <v>1027</v>
      </c>
      <c r="M1828" s="307"/>
      <c r="N1828" s="306" t="s">
        <v>2680</v>
      </c>
      <c r="O1828" s="136" t="s">
        <v>2179</v>
      </c>
      <c r="P1828" s="136" t="s">
        <v>2179</v>
      </c>
      <c r="Q1828" s="314" t="s">
        <v>2179</v>
      </c>
      <c r="R1828" s="136" t="s">
        <v>2180</v>
      </c>
    </row>
    <row r="1829" spans="1:18" s="36" customFormat="1" ht="165" customHeight="1">
      <c r="A1829" s="192" t="s">
        <v>4811</v>
      </c>
      <c r="B1829" s="192" t="s">
        <v>1017</v>
      </c>
      <c r="C1829" s="192" t="s">
        <v>2682</v>
      </c>
      <c r="D1829" s="128" t="s">
        <v>4812</v>
      </c>
      <c r="E1829" s="32" t="s">
        <v>2154</v>
      </c>
      <c r="F1829" s="307"/>
      <c r="G1829" s="307"/>
      <c r="H1829" s="307"/>
      <c r="I1829" s="307"/>
      <c r="J1829" s="307"/>
      <c r="K1829" s="307"/>
      <c r="L1829" s="136" t="s">
        <v>1027</v>
      </c>
      <c r="M1829" s="307"/>
      <c r="N1829" s="306" t="s">
        <v>4813</v>
      </c>
      <c r="O1829" s="136" t="s">
        <v>2179</v>
      </c>
      <c r="P1829" s="136" t="s">
        <v>2179</v>
      </c>
      <c r="Q1829" s="314" t="s">
        <v>2179</v>
      </c>
      <c r="R1829" s="136" t="s">
        <v>2180</v>
      </c>
    </row>
    <row r="1830" spans="1:18" s="36" customFormat="1" ht="66" customHeight="1">
      <c r="A1830" s="192" t="s">
        <v>4814</v>
      </c>
      <c r="B1830" s="312" t="s">
        <v>804</v>
      </c>
      <c r="C1830" s="317" t="s">
        <v>2201</v>
      </c>
      <c r="D1830" s="305" t="s">
        <v>2202</v>
      </c>
      <c r="E1830" s="304" t="s">
        <v>806</v>
      </c>
      <c r="F1830" s="304"/>
      <c r="G1830" s="304"/>
      <c r="H1830" s="304"/>
      <c r="I1830" s="304"/>
      <c r="J1830" s="304"/>
      <c r="K1830" s="304"/>
      <c r="L1830" s="304" t="s">
        <v>1027</v>
      </c>
      <c r="M1830" s="304"/>
      <c r="N1830" s="305" t="s">
        <v>4252</v>
      </c>
      <c r="O1830" s="136" t="s">
        <v>2179</v>
      </c>
      <c r="P1830" s="136" t="s">
        <v>2179</v>
      </c>
      <c r="Q1830" s="136" t="s">
        <v>2140</v>
      </c>
      <c r="R1830" s="123" t="s">
        <v>2141</v>
      </c>
    </row>
    <row r="1831" spans="1:18" s="36" customFormat="1" ht="12.75" customHeight="1">
      <c r="A1831" s="1007" t="s">
        <v>4815</v>
      </c>
      <c r="B1831" s="1007" t="s">
        <v>4816</v>
      </c>
      <c r="C1831" s="1007" t="s">
        <v>4817</v>
      </c>
      <c r="D1831" s="955" t="s">
        <v>2689</v>
      </c>
      <c r="E1831" s="949" t="s">
        <v>2690</v>
      </c>
      <c r="F1831" s="306" t="s">
        <v>2691</v>
      </c>
      <c r="G1831" s="306" t="s">
        <v>2692</v>
      </c>
      <c r="H1831" s="1104"/>
      <c r="I1831" s="1104"/>
      <c r="J1831" s="1104"/>
      <c r="K1831" s="1104"/>
      <c r="L1831" s="973" t="s">
        <v>1027</v>
      </c>
      <c r="M1831" s="1104"/>
      <c r="N1831" s="955" t="s">
        <v>4818</v>
      </c>
      <c r="O1831" s="973" t="s">
        <v>2179</v>
      </c>
      <c r="P1831" s="973" t="s">
        <v>2140</v>
      </c>
      <c r="Q1831" s="973" t="s">
        <v>2140</v>
      </c>
      <c r="R1831" s="973" t="s">
        <v>2666</v>
      </c>
    </row>
    <row r="1832" spans="1:18" s="36" customFormat="1" ht="12.75" customHeight="1">
      <c r="A1832" s="1008"/>
      <c r="B1832" s="1008"/>
      <c r="C1832" s="1008"/>
      <c r="D1832" s="956"/>
      <c r="E1832" s="950"/>
      <c r="F1832" s="306" t="s">
        <v>2694</v>
      </c>
      <c r="G1832" s="306" t="s">
        <v>2695</v>
      </c>
      <c r="H1832" s="1105"/>
      <c r="I1832" s="1105"/>
      <c r="J1832" s="1105"/>
      <c r="K1832" s="1105"/>
      <c r="L1832" s="1023"/>
      <c r="M1832" s="1105"/>
      <c r="N1832" s="956"/>
      <c r="O1832" s="1023"/>
      <c r="P1832" s="1023"/>
      <c r="Q1832" s="1023"/>
      <c r="R1832" s="1023"/>
    </row>
    <row r="1833" spans="1:18" s="36" customFormat="1" ht="41.25" customHeight="1">
      <c r="A1833" s="1009"/>
      <c r="B1833" s="1009"/>
      <c r="C1833" s="1009"/>
      <c r="D1833" s="957"/>
      <c r="E1833" s="951"/>
      <c r="F1833" s="306" t="s">
        <v>2696</v>
      </c>
      <c r="G1833" s="306" t="s">
        <v>2697</v>
      </c>
      <c r="H1833" s="1106"/>
      <c r="I1833" s="1106"/>
      <c r="J1833" s="1106"/>
      <c r="K1833" s="1106"/>
      <c r="L1833" s="974"/>
      <c r="M1833" s="1106"/>
      <c r="N1833" s="957"/>
      <c r="O1833" s="974"/>
      <c r="P1833" s="974"/>
      <c r="Q1833" s="974"/>
      <c r="R1833" s="974"/>
    </row>
    <row r="1834" spans="1:18" s="36" customFormat="1" ht="12.75" customHeight="1">
      <c r="A1834" s="964" t="s">
        <v>4819</v>
      </c>
      <c r="B1834" s="964" t="s">
        <v>4820</v>
      </c>
      <c r="C1834" s="964" t="s">
        <v>4821</v>
      </c>
      <c r="D1834" s="955" t="s">
        <v>2709</v>
      </c>
      <c r="E1834" s="949" t="s">
        <v>2690</v>
      </c>
      <c r="F1834" s="374" t="s">
        <v>2710</v>
      </c>
      <c r="G1834" s="374" t="s">
        <v>2711</v>
      </c>
      <c r="H1834" s="955"/>
      <c r="I1834" s="955"/>
      <c r="J1834" s="955"/>
      <c r="K1834" s="955"/>
      <c r="L1834" s="949" t="s">
        <v>1027</v>
      </c>
      <c r="M1834" s="955"/>
      <c r="N1834" s="955" t="s">
        <v>4822</v>
      </c>
      <c r="O1834" s="961" t="s">
        <v>2179</v>
      </c>
      <c r="P1834" s="949" t="s">
        <v>2140</v>
      </c>
      <c r="Q1834" s="949" t="s">
        <v>2140</v>
      </c>
      <c r="R1834" s="949" t="s">
        <v>2180</v>
      </c>
    </row>
    <row r="1835" spans="1:18" s="36" customFormat="1" ht="12.75" customHeight="1">
      <c r="A1835" s="964"/>
      <c r="B1835" s="964"/>
      <c r="C1835" s="964"/>
      <c r="D1835" s="956"/>
      <c r="E1835" s="950"/>
      <c r="F1835" s="374" t="s">
        <v>2713</v>
      </c>
      <c r="G1835" s="374" t="s">
        <v>2714</v>
      </c>
      <c r="H1835" s="956"/>
      <c r="I1835" s="956"/>
      <c r="J1835" s="956"/>
      <c r="K1835" s="956"/>
      <c r="L1835" s="950"/>
      <c r="M1835" s="956"/>
      <c r="N1835" s="956"/>
      <c r="O1835" s="961"/>
      <c r="P1835" s="950"/>
      <c r="Q1835" s="950"/>
      <c r="R1835" s="950"/>
    </row>
    <row r="1836" spans="1:18" s="36" customFormat="1" ht="12.75" customHeight="1">
      <c r="A1836" s="964"/>
      <c r="B1836" s="964"/>
      <c r="C1836" s="964"/>
      <c r="D1836" s="956"/>
      <c r="E1836" s="950"/>
      <c r="F1836" s="374" t="s">
        <v>2715</v>
      </c>
      <c r="G1836" s="374" t="s">
        <v>2716</v>
      </c>
      <c r="H1836" s="956"/>
      <c r="I1836" s="956"/>
      <c r="J1836" s="956"/>
      <c r="K1836" s="956"/>
      <c r="L1836" s="950"/>
      <c r="M1836" s="956"/>
      <c r="N1836" s="956"/>
      <c r="O1836" s="961"/>
      <c r="P1836" s="950"/>
      <c r="Q1836" s="950"/>
      <c r="R1836" s="950"/>
    </row>
    <row r="1837" spans="1:18" s="36" customFormat="1" ht="12.75" customHeight="1">
      <c r="A1837" s="964"/>
      <c r="B1837" s="964"/>
      <c r="C1837" s="964"/>
      <c r="D1837" s="956"/>
      <c r="E1837" s="950"/>
      <c r="F1837" s="374" t="s">
        <v>2717</v>
      </c>
      <c r="G1837" s="374" t="s">
        <v>2718</v>
      </c>
      <c r="H1837" s="956"/>
      <c r="I1837" s="956"/>
      <c r="J1837" s="956"/>
      <c r="K1837" s="956"/>
      <c r="L1837" s="950"/>
      <c r="M1837" s="956"/>
      <c r="N1837" s="956"/>
      <c r="O1837" s="961"/>
      <c r="P1837" s="950"/>
      <c r="Q1837" s="950"/>
      <c r="R1837" s="950"/>
    </row>
    <row r="1838" spans="1:18" s="36" customFormat="1" ht="12.75" customHeight="1">
      <c r="A1838" s="964"/>
      <c r="B1838" s="964"/>
      <c r="C1838" s="964"/>
      <c r="D1838" s="956"/>
      <c r="E1838" s="950"/>
      <c r="F1838" s="374" t="s">
        <v>2719</v>
      </c>
      <c r="G1838" s="374" t="s">
        <v>2720</v>
      </c>
      <c r="H1838" s="956"/>
      <c r="I1838" s="956"/>
      <c r="J1838" s="956"/>
      <c r="K1838" s="956"/>
      <c r="L1838" s="950"/>
      <c r="M1838" s="956"/>
      <c r="N1838" s="956"/>
      <c r="O1838" s="961"/>
      <c r="P1838" s="950"/>
      <c r="Q1838" s="950"/>
      <c r="R1838" s="950"/>
    </row>
    <row r="1839" spans="1:18" s="36" customFormat="1" ht="12.75" customHeight="1">
      <c r="A1839" s="964"/>
      <c r="B1839" s="964"/>
      <c r="C1839" s="964"/>
      <c r="D1839" s="956"/>
      <c r="E1839" s="950"/>
      <c r="F1839" s="374" t="s">
        <v>2721</v>
      </c>
      <c r="G1839" s="374" t="s">
        <v>2722</v>
      </c>
      <c r="H1839" s="956"/>
      <c r="I1839" s="956"/>
      <c r="J1839" s="956"/>
      <c r="K1839" s="956"/>
      <c r="L1839" s="950"/>
      <c r="M1839" s="956"/>
      <c r="N1839" s="956"/>
      <c r="O1839" s="961"/>
      <c r="P1839" s="950"/>
      <c r="Q1839" s="950"/>
      <c r="R1839" s="950"/>
    </row>
    <row r="1840" spans="1:18" s="36" customFormat="1" ht="12.75" customHeight="1">
      <c r="A1840" s="964"/>
      <c r="B1840" s="964"/>
      <c r="C1840" s="964"/>
      <c r="D1840" s="956"/>
      <c r="E1840" s="950"/>
      <c r="F1840" s="374" t="s">
        <v>2723</v>
      </c>
      <c r="G1840" s="374" t="s">
        <v>2724</v>
      </c>
      <c r="H1840" s="956"/>
      <c r="I1840" s="956"/>
      <c r="J1840" s="956"/>
      <c r="K1840" s="956"/>
      <c r="L1840" s="950"/>
      <c r="M1840" s="956"/>
      <c r="N1840" s="956"/>
      <c r="O1840" s="961"/>
      <c r="P1840" s="950"/>
      <c r="Q1840" s="950"/>
      <c r="R1840" s="950"/>
    </row>
    <row r="1841" spans="1:18" s="36" customFormat="1" ht="12.75" customHeight="1">
      <c r="A1841" s="964"/>
      <c r="B1841" s="964"/>
      <c r="C1841" s="964"/>
      <c r="D1841" s="956"/>
      <c r="E1841" s="950"/>
      <c r="F1841" s="374" t="s">
        <v>2725</v>
      </c>
      <c r="G1841" s="374" t="s">
        <v>2726</v>
      </c>
      <c r="H1841" s="956"/>
      <c r="I1841" s="956"/>
      <c r="J1841" s="956"/>
      <c r="K1841" s="956"/>
      <c r="L1841" s="950"/>
      <c r="M1841" s="956"/>
      <c r="N1841" s="956"/>
      <c r="O1841" s="961"/>
      <c r="P1841" s="950"/>
      <c r="Q1841" s="950"/>
      <c r="R1841" s="950"/>
    </row>
    <row r="1842" spans="1:18" s="36" customFormat="1" ht="12.75" customHeight="1">
      <c r="A1842" s="964"/>
      <c r="B1842" s="964"/>
      <c r="C1842" s="964"/>
      <c r="D1842" s="956"/>
      <c r="E1842" s="950"/>
      <c r="F1842" s="374" t="s">
        <v>2727</v>
      </c>
      <c r="G1842" s="374" t="s">
        <v>2728</v>
      </c>
      <c r="H1842" s="956"/>
      <c r="I1842" s="956"/>
      <c r="J1842" s="956"/>
      <c r="K1842" s="956"/>
      <c r="L1842" s="950"/>
      <c r="M1842" s="956"/>
      <c r="N1842" s="956"/>
      <c r="O1842" s="961"/>
      <c r="P1842" s="950"/>
      <c r="Q1842" s="950"/>
      <c r="R1842" s="950"/>
    </row>
    <row r="1843" spans="1:18" s="36" customFormat="1" ht="12.75" customHeight="1">
      <c r="A1843" s="964"/>
      <c r="B1843" s="964"/>
      <c r="C1843" s="964"/>
      <c r="D1843" s="956"/>
      <c r="E1843" s="950"/>
      <c r="F1843" s="374" t="s">
        <v>2729</v>
      </c>
      <c r="G1843" s="374" t="s">
        <v>2730</v>
      </c>
      <c r="H1843" s="956"/>
      <c r="I1843" s="956"/>
      <c r="J1843" s="956"/>
      <c r="K1843" s="956"/>
      <c r="L1843" s="950"/>
      <c r="M1843" s="956"/>
      <c r="N1843" s="956"/>
      <c r="O1843" s="961"/>
      <c r="P1843" s="950"/>
      <c r="Q1843" s="950"/>
      <c r="R1843" s="950"/>
    </row>
    <row r="1844" spans="1:18" s="36" customFormat="1" ht="12.75" customHeight="1">
      <c r="A1844" s="964"/>
      <c r="B1844" s="964"/>
      <c r="C1844" s="964"/>
      <c r="D1844" s="956"/>
      <c r="E1844" s="950"/>
      <c r="F1844" s="374" t="s">
        <v>2731</v>
      </c>
      <c r="G1844" s="374" t="s">
        <v>2732</v>
      </c>
      <c r="H1844" s="956"/>
      <c r="I1844" s="956"/>
      <c r="J1844" s="956"/>
      <c r="K1844" s="956"/>
      <c r="L1844" s="950"/>
      <c r="M1844" s="956"/>
      <c r="N1844" s="956"/>
      <c r="O1844" s="961"/>
      <c r="P1844" s="950"/>
      <c r="Q1844" s="950"/>
      <c r="R1844" s="950"/>
    </row>
    <row r="1845" spans="1:18" s="36" customFormat="1" ht="12.75" customHeight="1">
      <c r="A1845" s="964"/>
      <c r="B1845" s="964"/>
      <c r="C1845" s="964"/>
      <c r="D1845" s="956"/>
      <c r="E1845" s="950"/>
      <c r="F1845" s="374" t="s">
        <v>2733</v>
      </c>
      <c r="G1845" s="374" t="s">
        <v>2734</v>
      </c>
      <c r="H1845" s="956"/>
      <c r="I1845" s="956"/>
      <c r="J1845" s="956"/>
      <c r="K1845" s="956"/>
      <c r="L1845" s="950"/>
      <c r="M1845" s="956"/>
      <c r="N1845" s="956"/>
      <c r="O1845" s="961"/>
      <c r="P1845" s="950"/>
      <c r="Q1845" s="950"/>
      <c r="R1845" s="950"/>
    </row>
    <row r="1846" spans="1:18" s="36" customFormat="1" ht="12.75" customHeight="1">
      <c r="A1846" s="964"/>
      <c r="B1846" s="964"/>
      <c r="C1846" s="964"/>
      <c r="D1846" s="956"/>
      <c r="E1846" s="950"/>
      <c r="F1846" s="374" t="s">
        <v>2735</v>
      </c>
      <c r="G1846" s="374" t="s">
        <v>2736</v>
      </c>
      <c r="H1846" s="956"/>
      <c r="I1846" s="956"/>
      <c r="J1846" s="956"/>
      <c r="K1846" s="956"/>
      <c r="L1846" s="950"/>
      <c r="M1846" s="956"/>
      <c r="N1846" s="956"/>
      <c r="O1846" s="961"/>
      <c r="P1846" s="950"/>
      <c r="Q1846" s="950"/>
      <c r="R1846" s="950"/>
    </row>
    <row r="1847" spans="1:18" s="36" customFormat="1" ht="12.75" customHeight="1">
      <c r="A1847" s="964"/>
      <c r="B1847" s="964"/>
      <c r="C1847" s="964"/>
      <c r="D1847" s="956"/>
      <c r="E1847" s="950"/>
      <c r="F1847" s="374" t="s">
        <v>2737</v>
      </c>
      <c r="G1847" s="374" t="s">
        <v>2738</v>
      </c>
      <c r="H1847" s="956"/>
      <c r="I1847" s="956"/>
      <c r="J1847" s="956"/>
      <c r="K1847" s="956"/>
      <c r="L1847" s="950"/>
      <c r="M1847" s="956"/>
      <c r="N1847" s="956"/>
      <c r="O1847" s="961"/>
      <c r="P1847" s="950"/>
      <c r="Q1847" s="950"/>
      <c r="R1847" s="950"/>
    </row>
    <row r="1848" spans="1:18" s="36" customFormat="1" ht="12.75" customHeight="1">
      <c r="A1848" s="964"/>
      <c r="B1848" s="964"/>
      <c r="C1848" s="964"/>
      <c r="D1848" s="956"/>
      <c r="E1848" s="950"/>
      <c r="F1848" s="374" t="s">
        <v>2739</v>
      </c>
      <c r="G1848" s="374" t="s">
        <v>2740</v>
      </c>
      <c r="H1848" s="956"/>
      <c r="I1848" s="956"/>
      <c r="J1848" s="956"/>
      <c r="K1848" s="956"/>
      <c r="L1848" s="950"/>
      <c r="M1848" s="956"/>
      <c r="N1848" s="956"/>
      <c r="O1848" s="961"/>
      <c r="P1848" s="950"/>
      <c r="Q1848" s="950"/>
      <c r="R1848" s="950"/>
    </row>
    <row r="1849" spans="1:18" s="36" customFormat="1" ht="12.75" customHeight="1">
      <c r="A1849" s="964"/>
      <c r="B1849" s="964"/>
      <c r="C1849" s="964"/>
      <c r="D1849" s="956"/>
      <c r="E1849" s="950"/>
      <c r="F1849" s="374" t="s">
        <v>2741</v>
      </c>
      <c r="G1849" s="374" t="s">
        <v>2742</v>
      </c>
      <c r="H1849" s="956"/>
      <c r="I1849" s="956"/>
      <c r="J1849" s="956"/>
      <c r="K1849" s="956"/>
      <c r="L1849" s="950"/>
      <c r="M1849" s="956"/>
      <c r="N1849" s="956"/>
      <c r="O1849" s="961"/>
      <c r="P1849" s="950"/>
      <c r="Q1849" s="950"/>
      <c r="R1849" s="950"/>
    </row>
    <row r="1850" spans="1:18" s="36" customFormat="1" ht="12.75" customHeight="1">
      <c r="A1850" s="964"/>
      <c r="B1850" s="964"/>
      <c r="C1850" s="964"/>
      <c r="D1850" s="956"/>
      <c r="E1850" s="950"/>
      <c r="F1850" s="374" t="s">
        <v>2743</v>
      </c>
      <c r="G1850" s="374" t="s">
        <v>2744</v>
      </c>
      <c r="H1850" s="956"/>
      <c r="I1850" s="956"/>
      <c r="J1850" s="956"/>
      <c r="K1850" s="956"/>
      <c r="L1850" s="950"/>
      <c r="M1850" s="956"/>
      <c r="N1850" s="956"/>
      <c r="O1850" s="961"/>
      <c r="P1850" s="950"/>
      <c r="Q1850" s="950"/>
      <c r="R1850" s="950"/>
    </row>
    <row r="1851" spans="1:18" s="36" customFormat="1" ht="12.75" customHeight="1">
      <c r="A1851" s="964"/>
      <c r="B1851" s="964"/>
      <c r="C1851" s="964"/>
      <c r="D1851" s="956"/>
      <c r="E1851" s="950"/>
      <c r="F1851" s="374" t="s">
        <v>2745</v>
      </c>
      <c r="G1851" s="374" t="s">
        <v>2746</v>
      </c>
      <c r="H1851" s="956"/>
      <c r="I1851" s="956"/>
      <c r="J1851" s="956"/>
      <c r="K1851" s="956"/>
      <c r="L1851" s="950"/>
      <c r="M1851" s="956"/>
      <c r="N1851" s="956"/>
      <c r="O1851" s="961"/>
      <c r="P1851" s="950"/>
      <c r="Q1851" s="950"/>
      <c r="R1851" s="950"/>
    </row>
    <row r="1852" spans="1:18" s="36" customFormat="1" ht="12.75" customHeight="1">
      <c r="A1852" s="964"/>
      <c r="B1852" s="964"/>
      <c r="C1852" s="964"/>
      <c r="D1852" s="956"/>
      <c r="E1852" s="950"/>
      <c r="F1852" s="374" t="s">
        <v>2747</v>
      </c>
      <c r="G1852" s="374" t="s">
        <v>2748</v>
      </c>
      <c r="H1852" s="956"/>
      <c r="I1852" s="956"/>
      <c r="J1852" s="956"/>
      <c r="K1852" s="956"/>
      <c r="L1852" s="950"/>
      <c r="M1852" s="956"/>
      <c r="N1852" s="956"/>
      <c r="O1852" s="961"/>
      <c r="P1852" s="950"/>
      <c r="Q1852" s="950"/>
      <c r="R1852" s="950"/>
    </row>
    <row r="1853" spans="1:18" s="36" customFormat="1" ht="12.75" customHeight="1">
      <c r="A1853" s="964"/>
      <c r="B1853" s="964"/>
      <c r="C1853" s="964"/>
      <c r="D1853" s="956"/>
      <c r="E1853" s="950"/>
      <c r="F1853" s="374" t="s">
        <v>2749</v>
      </c>
      <c r="G1853" s="374" t="s">
        <v>2750</v>
      </c>
      <c r="H1853" s="956"/>
      <c r="I1853" s="956"/>
      <c r="J1853" s="956"/>
      <c r="K1853" s="956"/>
      <c r="L1853" s="950"/>
      <c r="M1853" s="956"/>
      <c r="N1853" s="956"/>
      <c r="O1853" s="961"/>
      <c r="P1853" s="950"/>
      <c r="Q1853" s="950"/>
      <c r="R1853" s="950"/>
    </row>
    <row r="1854" spans="1:18" s="36" customFormat="1" ht="12.75" customHeight="1">
      <c r="A1854" s="964"/>
      <c r="B1854" s="964"/>
      <c r="C1854" s="964"/>
      <c r="D1854" s="956"/>
      <c r="E1854" s="950"/>
      <c r="F1854" s="374" t="s">
        <v>2751</v>
      </c>
      <c r="G1854" s="374" t="s">
        <v>2752</v>
      </c>
      <c r="H1854" s="956"/>
      <c r="I1854" s="956"/>
      <c r="J1854" s="956"/>
      <c r="K1854" s="956"/>
      <c r="L1854" s="950"/>
      <c r="M1854" s="956"/>
      <c r="N1854" s="956"/>
      <c r="O1854" s="961"/>
      <c r="P1854" s="950"/>
      <c r="Q1854" s="950"/>
      <c r="R1854" s="950"/>
    </row>
    <row r="1855" spans="1:18" s="36" customFormat="1" ht="12.75" customHeight="1">
      <c r="A1855" s="964"/>
      <c r="B1855" s="964"/>
      <c r="C1855" s="964"/>
      <c r="D1855" s="956"/>
      <c r="E1855" s="950"/>
      <c r="F1855" s="374" t="s">
        <v>2753</v>
      </c>
      <c r="G1855" s="374" t="s">
        <v>2754</v>
      </c>
      <c r="H1855" s="956"/>
      <c r="I1855" s="956"/>
      <c r="J1855" s="956"/>
      <c r="K1855" s="956"/>
      <c r="L1855" s="950"/>
      <c r="M1855" s="956"/>
      <c r="N1855" s="956"/>
      <c r="O1855" s="961"/>
      <c r="P1855" s="950"/>
      <c r="Q1855" s="950"/>
      <c r="R1855" s="950"/>
    </row>
    <row r="1856" spans="1:18" s="36" customFormat="1" ht="12.75" customHeight="1">
      <c r="A1856" s="964"/>
      <c r="B1856" s="964"/>
      <c r="C1856" s="964"/>
      <c r="D1856" s="956"/>
      <c r="E1856" s="950"/>
      <c r="F1856" s="374" t="s">
        <v>2755</v>
      </c>
      <c r="G1856" s="374" t="s">
        <v>2756</v>
      </c>
      <c r="H1856" s="956"/>
      <c r="I1856" s="956"/>
      <c r="J1856" s="956"/>
      <c r="K1856" s="956"/>
      <c r="L1856" s="950"/>
      <c r="M1856" s="956"/>
      <c r="N1856" s="956"/>
      <c r="O1856" s="961"/>
      <c r="P1856" s="950"/>
      <c r="Q1856" s="950"/>
      <c r="R1856" s="950"/>
    </row>
    <row r="1857" spans="1:18" s="36" customFormat="1" ht="12.75" customHeight="1">
      <c r="A1857" s="964"/>
      <c r="B1857" s="964"/>
      <c r="C1857" s="964"/>
      <c r="D1857" s="956"/>
      <c r="E1857" s="950"/>
      <c r="F1857" s="374" t="s">
        <v>2757</v>
      </c>
      <c r="G1857" s="374" t="s">
        <v>2758</v>
      </c>
      <c r="H1857" s="956"/>
      <c r="I1857" s="956"/>
      <c r="J1857" s="956"/>
      <c r="K1857" s="956"/>
      <c r="L1857" s="950"/>
      <c r="M1857" s="956"/>
      <c r="N1857" s="956"/>
      <c r="O1857" s="961"/>
      <c r="P1857" s="950"/>
      <c r="Q1857" s="950"/>
      <c r="R1857" s="950"/>
    </row>
    <row r="1858" spans="1:18" s="36" customFormat="1" ht="12.75" customHeight="1">
      <c r="A1858" s="964"/>
      <c r="B1858" s="964"/>
      <c r="C1858" s="964"/>
      <c r="D1858" s="956"/>
      <c r="E1858" s="950"/>
      <c r="F1858" s="374" t="s">
        <v>2759</v>
      </c>
      <c r="G1858" s="374" t="s">
        <v>2760</v>
      </c>
      <c r="H1858" s="956"/>
      <c r="I1858" s="956"/>
      <c r="J1858" s="956"/>
      <c r="K1858" s="956"/>
      <c r="L1858" s="950"/>
      <c r="M1858" s="956"/>
      <c r="N1858" s="956"/>
      <c r="O1858" s="961"/>
      <c r="P1858" s="950"/>
      <c r="Q1858" s="950"/>
      <c r="R1858" s="950"/>
    </row>
    <row r="1859" spans="1:18" s="36" customFormat="1" ht="20.25" customHeight="1">
      <c r="A1859" s="964"/>
      <c r="B1859" s="964"/>
      <c r="C1859" s="964"/>
      <c r="D1859" s="957"/>
      <c r="E1859" s="951"/>
      <c r="F1859" s="374" t="s">
        <v>2761</v>
      </c>
      <c r="G1859" s="374" t="s">
        <v>2762</v>
      </c>
      <c r="H1859" s="957"/>
      <c r="I1859" s="957"/>
      <c r="J1859" s="957"/>
      <c r="K1859" s="957"/>
      <c r="L1859" s="951"/>
      <c r="M1859" s="957"/>
      <c r="N1859" s="957"/>
      <c r="O1859" s="961"/>
      <c r="P1859" s="951"/>
      <c r="Q1859" s="951"/>
      <c r="R1859" s="951"/>
    </row>
    <row r="1860" spans="1:18" s="36" customFormat="1">
      <c r="A1860" s="237" t="s">
        <v>4823</v>
      </c>
      <c r="B1860" s="231"/>
      <c r="C1860" s="231"/>
      <c r="D1860" s="232"/>
      <c r="E1860" s="435"/>
      <c r="F1860" s="232"/>
      <c r="G1860" s="232"/>
      <c r="H1860" s="232"/>
      <c r="I1860" s="232"/>
      <c r="J1860" s="232"/>
      <c r="K1860" s="232"/>
      <c r="L1860" s="232"/>
      <c r="M1860" s="232"/>
      <c r="N1860" s="232"/>
      <c r="O1860" s="232"/>
      <c r="P1860" s="232"/>
      <c r="Q1860" s="232"/>
      <c r="R1860" s="244"/>
    </row>
    <row r="1861" spans="1:18" s="8" customFormat="1" ht="108" customHeight="1">
      <c r="A1861" s="195" t="s">
        <v>4827</v>
      </c>
      <c r="B1861" s="91" t="s">
        <v>978</v>
      </c>
      <c r="C1861" s="321" t="s">
        <v>4105</v>
      </c>
      <c r="D1861" s="58" t="s">
        <v>4828</v>
      </c>
      <c r="E1861" s="49" t="s">
        <v>146</v>
      </c>
      <c r="F1861" s="58"/>
      <c r="G1861" s="83"/>
      <c r="H1861" s="49" t="s">
        <v>2138</v>
      </c>
      <c r="I1861" s="49" t="s">
        <v>2138</v>
      </c>
      <c r="J1861" s="49" t="s">
        <v>25</v>
      </c>
      <c r="K1861" s="58" t="s">
        <v>1294</v>
      </c>
      <c r="L1861" s="39" t="s">
        <v>1148</v>
      </c>
      <c r="M1861" s="64" t="s">
        <v>6076</v>
      </c>
      <c r="N1861" s="78"/>
      <c r="O1861" s="39" t="s">
        <v>2140</v>
      </c>
      <c r="P1861" s="108" t="s">
        <v>2140</v>
      </c>
      <c r="Q1861" s="108" t="s">
        <v>2140</v>
      </c>
      <c r="R1861" s="108" t="s">
        <v>3713</v>
      </c>
    </row>
    <row r="1862" spans="1:18" s="8" customFormat="1" ht="30.75" customHeight="1">
      <c r="A1862" s="999" t="s">
        <v>4829</v>
      </c>
      <c r="B1862" s="1002" t="s">
        <v>4830</v>
      </c>
      <c r="C1862" s="1002" t="s">
        <v>4831</v>
      </c>
      <c r="D1862" s="921" t="s">
        <v>4832</v>
      </c>
      <c r="E1862" s="927" t="s">
        <v>1213</v>
      </c>
      <c r="F1862" s="49" t="s">
        <v>2339</v>
      </c>
      <c r="G1862" s="58" t="s">
        <v>4833</v>
      </c>
      <c r="H1862" s="927" t="s">
        <v>2138</v>
      </c>
      <c r="I1862" s="927" t="s">
        <v>2138</v>
      </c>
      <c r="J1862" s="927" t="s">
        <v>2148</v>
      </c>
      <c r="K1862" s="921" t="s">
        <v>1294</v>
      </c>
      <c r="L1862" s="927" t="s">
        <v>1148</v>
      </c>
      <c r="M1862" s="921" t="s">
        <v>6077</v>
      </c>
      <c r="N1862" s="945"/>
      <c r="O1862" s="942" t="s">
        <v>2140</v>
      </c>
      <c r="P1862" s="942" t="s">
        <v>2140</v>
      </c>
      <c r="Q1862" s="942" t="s">
        <v>2140</v>
      </c>
      <c r="R1862" s="942" t="s">
        <v>32</v>
      </c>
    </row>
    <row r="1863" spans="1:18" s="8" customFormat="1" ht="30.75" customHeight="1">
      <c r="A1863" s="1000" t="e">
        <v>#N/A</v>
      </c>
      <c r="B1863" s="1003" t="e">
        <v>#N/A</v>
      </c>
      <c r="C1863" s="1003" t="e">
        <v>#N/A</v>
      </c>
      <c r="D1863" s="922" t="e">
        <v>#N/A</v>
      </c>
      <c r="E1863" s="928" t="e">
        <v>#N/A</v>
      </c>
      <c r="F1863" s="49" t="s">
        <v>2342</v>
      </c>
      <c r="G1863" s="58" t="s">
        <v>4834</v>
      </c>
      <c r="H1863" s="928" t="e">
        <v>#N/A</v>
      </c>
      <c r="I1863" s="928" t="e">
        <v>#N/A</v>
      </c>
      <c r="J1863" s="928" t="e">
        <v>#N/A</v>
      </c>
      <c r="K1863" s="922" t="e">
        <v>#N/A</v>
      </c>
      <c r="L1863" s="928" t="e">
        <v>#N/A</v>
      </c>
      <c r="M1863" s="922" t="e">
        <v>#N/A</v>
      </c>
      <c r="N1863" s="946"/>
      <c r="O1863" s="944"/>
      <c r="P1863" s="944"/>
      <c r="Q1863" s="944"/>
      <c r="R1863" s="944"/>
    </row>
    <row r="1864" spans="1:18" s="8" customFormat="1" ht="30.75" customHeight="1">
      <c r="A1864" s="1001" t="e">
        <v>#N/A</v>
      </c>
      <c r="B1864" s="828" t="e">
        <v>#N/A</v>
      </c>
      <c r="C1864" s="828" t="e">
        <v>#N/A</v>
      </c>
      <c r="D1864" s="923" t="e">
        <v>#N/A</v>
      </c>
      <c r="E1864" s="929" t="e">
        <v>#N/A</v>
      </c>
      <c r="F1864" s="49" t="s">
        <v>2344</v>
      </c>
      <c r="G1864" s="58" t="s">
        <v>4835</v>
      </c>
      <c r="H1864" s="929" t="e">
        <v>#N/A</v>
      </c>
      <c r="I1864" s="929" t="e">
        <v>#N/A</v>
      </c>
      <c r="J1864" s="929" t="e">
        <v>#N/A</v>
      </c>
      <c r="K1864" s="923" t="e">
        <v>#N/A</v>
      </c>
      <c r="L1864" s="929" t="e">
        <v>#N/A</v>
      </c>
      <c r="M1864" s="923" t="e">
        <v>#N/A</v>
      </c>
      <c r="N1864" s="947"/>
      <c r="O1864" s="943"/>
      <c r="P1864" s="943"/>
      <c r="Q1864" s="943"/>
      <c r="R1864" s="943"/>
    </row>
    <row r="1865" spans="1:18" s="8" customFormat="1" ht="20.399999999999999">
      <c r="A1865" s="191" t="s">
        <v>4836</v>
      </c>
      <c r="B1865" s="191" t="s">
        <v>2174</v>
      </c>
      <c r="C1865" s="318" t="s">
        <v>2175</v>
      </c>
      <c r="D1865" s="124" t="s">
        <v>2176</v>
      </c>
      <c r="E1865" s="125" t="s">
        <v>2177</v>
      </c>
      <c r="F1865" s="33"/>
      <c r="G1865" s="34"/>
      <c r="H1865" s="34"/>
      <c r="I1865" s="34"/>
      <c r="J1865" s="34"/>
      <c r="K1865" s="34"/>
      <c r="L1865" s="130" t="s">
        <v>1027</v>
      </c>
      <c r="M1865" s="135"/>
      <c r="N1865" s="124" t="s">
        <v>2178</v>
      </c>
      <c r="O1865" s="126" t="s">
        <v>2179</v>
      </c>
      <c r="P1865" s="126" t="s">
        <v>2179</v>
      </c>
      <c r="Q1865" s="126" t="s">
        <v>2140</v>
      </c>
      <c r="R1865" s="123" t="s">
        <v>2180</v>
      </c>
    </row>
    <row r="1866" spans="1:18" s="8" customFormat="1" ht="72.75" customHeight="1">
      <c r="A1866" s="192" t="s">
        <v>951</v>
      </c>
      <c r="B1866" s="194" t="s">
        <v>822</v>
      </c>
      <c r="C1866" s="194" t="s">
        <v>2580</v>
      </c>
      <c r="D1866" s="174" t="s">
        <v>2581</v>
      </c>
      <c r="E1866" s="252" t="s">
        <v>824</v>
      </c>
      <c r="F1866" s="33"/>
      <c r="G1866" s="34"/>
      <c r="H1866" s="34"/>
      <c r="I1866" s="34"/>
      <c r="J1866" s="34"/>
      <c r="K1866" s="34"/>
      <c r="L1866" s="32" t="s">
        <v>1027</v>
      </c>
      <c r="M1866" s="34"/>
      <c r="N1866" s="174" t="s">
        <v>2582</v>
      </c>
      <c r="O1866" s="136" t="s">
        <v>2179</v>
      </c>
      <c r="P1866" s="136" t="s">
        <v>2140</v>
      </c>
      <c r="Q1866" s="137" t="s">
        <v>2140</v>
      </c>
      <c r="R1866" s="252" t="s">
        <v>42</v>
      </c>
    </row>
    <row r="1867" spans="1:18" s="8" customFormat="1" ht="48" customHeight="1">
      <c r="A1867" s="192" t="s">
        <v>952</v>
      </c>
      <c r="B1867" s="194" t="s">
        <v>953</v>
      </c>
      <c r="C1867" s="194" t="s">
        <v>4837</v>
      </c>
      <c r="D1867" s="124" t="s">
        <v>2183</v>
      </c>
      <c r="E1867" s="125" t="s">
        <v>829</v>
      </c>
      <c r="F1867" s="33"/>
      <c r="G1867" s="34"/>
      <c r="H1867" s="34"/>
      <c r="I1867" s="34"/>
      <c r="J1867" s="34"/>
      <c r="K1867" s="34"/>
      <c r="L1867" s="130" t="s">
        <v>1027</v>
      </c>
      <c r="M1867" s="135"/>
      <c r="N1867" s="124" t="s">
        <v>2184</v>
      </c>
      <c r="O1867" s="126" t="s">
        <v>2179</v>
      </c>
      <c r="P1867" s="126" t="s">
        <v>2140</v>
      </c>
      <c r="Q1867" s="126" t="s">
        <v>2140</v>
      </c>
      <c r="R1867" s="123" t="s">
        <v>42</v>
      </c>
    </row>
    <row r="1868" spans="1:18" s="8" customFormat="1" ht="45" customHeight="1">
      <c r="A1868" s="192" t="s">
        <v>4838</v>
      </c>
      <c r="B1868" s="194" t="s">
        <v>2143</v>
      </c>
      <c r="C1868" s="194" t="s">
        <v>2144</v>
      </c>
      <c r="D1868" s="128" t="s">
        <v>2585</v>
      </c>
      <c r="E1868" s="32" t="s">
        <v>2586</v>
      </c>
      <c r="F1868" s="131"/>
      <c r="G1868" s="34"/>
      <c r="H1868" s="34"/>
      <c r="I1868" s="34"/>
      <c r="J1868" s="34"/>
      <c r="K1868" s="34"/>
      <c r="L1868" s="32" t="s">
        <v>1027</v>
      </c>
      <c r="M1868" s="34"/>
      <c r="N1868" s="128" t="s">
        <v>2587</v>
      </c>
      <c r="O1868" s="136" t="s">
        <v>2179</v>
      </c>
      <c r="P1868" s="136" t="s">
        <v>2140</v>
      </c>
      <c r="Q1868" s="136" t="s">
        <v>2140</v>
      </c>
      <c r="R1868" s="123" t="s">
        <v>2192</v>
      </c>
    </row>
    <row r="1869" spans="1:18" s="8" customFormat="1" ht="45" customHeight="1">
      <c r="A1869" s="192" t="s">
        <v>4839</v>
      </c>
      <c r="B1869" s="194" t="s">
        <v>2589</v>
      </c>
      <c r="C1869" s="194" t="s">
        <v>2590</v>
      </c>
      <c r="D1869" s="128" t="s">
        <v>2591</v>
      </c>
      <c r="E1869" s="32" t="s">
        <v>2592</v>
      </c>
      <c r="F1869" s="33"/>
      <c r="G1869" s="34"/>
      <c r="H1869" s="34"/>
      <c r="I1869" s="34"/>
      <c r="J1869" s="34"/>
      <c r="K1869" s="34"/>
      <c r="L1869" s="32" t="s">
        <v>1027</v>
      </c>
      <c r="M1869" s="32"/>
      <c r="N1869" s="128" t="s">
        <v>2593</v>
      </c>
      <c r="O1869" s="136" t="s">
        <v>2179</v>
      </c>
      <c r="P1869" s="136" t="s">
        <v>2179</v>
      </c>
      <c r="Q1869" s="136" t="s">
        <v>2140</v>
      </c>
      <c r="R1869" s="136" t="s">
        <v>2180</v>
      </c>
    </row>
    <row r="1870" spans="1:18" s="8" customFormat="1" ht="48.75" customHeight="1">
      <c r="A1870" s="192" t="s">
        <v>949</v>
      </c>
      <c r="B1870" s="194" t="s">
        <v>816</v>
      </c>
      <c r="C1870" s="194" t="s">
        <v>2185</v>
      </c>
      <c r="D1870" s="128" t="s">
        <v>2186</v>
      </c>
      <c r="E1870" s="32" t="s">
        <v>818</v>
      </c>
      <c r="F1870" s="33"/>
      <c r="G1870" s="34"/>
      <c r="H1870" s="34"/>
      <c r="I1870" s="34"/>
      <c r="J1870" s="34"/>
      <c r="K1870" s="34"/>
      <c r="L1870" s="32" t="s">
        <v>1027</v>
      </c>
      <c r="M1870" s="34"/>
      <c r="N1870" s="128" t="s">
        <v>2187</v>
      </c>
      <c r="O1870" s="136" t="s">
        <v>2179</v>
      </c>
      <c r="P1870" s="136" t="s">
        <v>2140</v>
      </c>
      <c r="Q1870" s="136" t="s">
        <v>2140</v>
      </c>
      <c r="R1870" s="123" t="s">
        <v>42</v>
      </c>
    </row>
    <row r="1871" spans="1:18" s="8" customFormat="1" ht="51" customHeight="1">
      <c r="A1871" s="194" t="s">
        <v>4840</v>
      </c>
      <c r="B1871" s="194" t="s">
        <v>4170</v>
      </c>
      <c r="C1871" s="194" t="s">
        <v>4171</v>
      </c>
      <c r="D1871" s="128" t="s">
        <v>4172</v>
      </c>
      <c r="E1871" s="32" t="s">
        <v>2995</v>
      </c>
      <c r="F1871" s="33"/>
      <c r="G1871" s="34"/>
      <c r="H1871" s="34"/>
      <c r="I1871" s="34"/>
      <c r="J1871" s="34"/>
      <c r="K1871" s="34"/>
      <c r="L1871" s="32" t="s">
        <v>1027</v>
      </c>
      <c r="M1871" s="34"/>
      <c r="N1871" s="128" t="s">
        <v>4173</v>
      </c>
      <c r="O1871" s="136" t="s">
        <v>2179</v>
      </c>
      <c r="P1871" s="136" t="s">
        <v>2140</v>
      </c>
      <c r="Q1871" s="137" t="s">
        <v>2140</v>
      </c>
      <c r="R1871" s="123" t="s">
        <v>2192</v>
      </c>
    </row>
    <row r="1872" spans="1:18" s="8" customFormat="1" ht="109.5" customHeight="1">
      <c r="A1872" s="194" t="s">
        <v>4841</v>
      </c>
      <c r="B1872" s="194" t="s">
        <v>4842</v>
      </c>
      <c r="C1872" s="194" t="s">
        <v>4843</v>
      </c>
      <c r="D1872" s="128" t="s">
        <v>4844</v>
      </c>
      <c r="E1872" s="32" t="s">
        <v>2649</v>
      </c>
      <c r="F1872" s="33"/>
      <c r="G1872" s="34"/>
      <c r="H1872" s="34"/>
      <c r="I1872" s="34"/>
      <c r="J1872" s="34"/>
      <c r="K1872" s="34"/>
      <c r="L1872" s="32" t="s">
        <v>1027</v>
      </c>
      <c r="M1872" s="32"/>
      <c r="N1872" s="128" t="s">
        <v>4075</v>
      </c>
      <c r="O1872" s="32" t="s">
        <v>2179</v>
      </c>
      <c r="P1872" s="136" t="s">
        <v>2140</v>
      </c>
      <c r="Q1872" s="136" t="s">
        <v>2179</v>
      </c>
      <c r="R1872" s="123" t="s">
        <v>2612</v>
      </c>
    </row>
    <row r="1873" spans="1:18" ht="116.25" customHeight="1">
      <c r="A1873" s="192" t="s">
        <v>4845</v>
      </c>
      <c r="B1873" s="192" t="s">
        <v>4846</v>
      </c>
      <c r="C1873" s="192" t="s">
        <v>4847</v>
      </c>
      <c r="D1873" s="128" t="s">
        <v>4848</v>
      </c>
      <c r="E1873" s="32" t="s">
        <v>1644</v>
      </c>
      <c r="F1873" s="316"/>
      <c r="G1873" s="316"/>
      <c r="H1873" s="316"/>
      <c r="I1873" s="316"/>
      <c r="J1873" s="316"/>
      <c r="K1873" s="316"/>
      <c r="L1873" s="32" t="s">
        <v>1027</v>
      </c>
      <c r="M1873" s="316"/>
      <c r="N1873" s="128" t="s">
        <v>4849</v>
      </c>
      <c r="O1873" s="32" t="s">
        <v>2179</v>
      </c>
      <c r="P1873" s="32" t="s">
        <v>2140</v>
      </c>
      <c r="Q1873" s="32" t="s">
        <v>2140</v>
      </c>
      <c r="R1873" s="123" t="s">
        <v>2612</v>
      </c>
    </row>
    <row r="1874" spans="1:18" ht="80.25" customHeight="1">
      <c r="A1874" s="192" t="s">
        <v>4850</v>
      </c>
      <c r="B1874" s="312" t="s">
        <v>804</v>
      </c>
      <c r="C1874" s="317" t="s">
        <v>2201</v>
      </c>
      <c r="D1874" s="305" t="s">
        <v>2202</v>
      </c>
      <c r="E1874" s="304" t="s">
        <v>806</v>
      </c>
      <c r="F1874" s="305"/>
      <c r="G1874" s="304"/>
      <c r="H1874" s="304"/>
      <c r="I1874" s="304"/>
      <c r="J1874" s="304"/>
      <c r="K1874" s="304"/>
      <c r="L1874" s="32" t="s">
        <v>1027</v>
      </c>
      <c r="M1874" s="304"/>
      <c r="N1874" s="305" t="s">
        <v>4252</v>
      </c>
      <c r="O1874" s="136" t="s">
        <v>2179</v>
      </c>
      <c r="P1874" s="136" t="s">
        <v>2179</v>
      </c>
      <c r="Q1874" s="136" t="s">
        <v>2140</v>
      </c>
      <c r="R1874" s="123" t="s">
        <v>2141</v>
      </c>
    </row>
    <row r="1875" spans="1:18" ht="24" customHeight="1">
      <c r="A1875" s="964" t="s">
        <v>4851</v>
      </c>
      <c r="B1875" s="964" t="s">
        <v>4852</v>
      </c>
      <c r="C1875" s="964" t="s">
        <v>4853</v>
      </c>
      <c r="D1875" s="1102" t="s">
        <v>2709</v>
      </c>
      <c r="E1875" s="961" t="s">
        <v>2690</v>
      </c>
      <c r="F1875" s="128" t="s">
        <v>2710</v>
      </c>
      <c r="G1875" s="485" t="s">
        <v>2711</v>
      </c>
      <c r="H1875" s="1107"/>
      <c r="I1875" s="1107"/>
      <c r="J1875" s="1107"/>
      <c r="K1875" s="1107"/>
      <c r="L1875" s="1103" t="s">
        <v>1027</v>
      </c>
      <c r="M1875" s="1107"/>
      <c r="N1875" s="1102" t="s">
        <v>4854</v>
      </c>
      <c r="O1875" s="1103" t="s">
        <v>2179</v>
      </c>
      <c r="P1875" s="1103" t="s">
        <v>2140</v>
      </c>
      <c r="Q1875" s="1103" t="s">
        <v>2140</v>
      </c>
      <c r="R1875" s="1103" t="s">
        <v>2180</v>
      </c>
    </row>
    <row r="1876" spans="1:18" ht="22.5" customHeight="1">
      <c r="A1876" s="964"/>
      <c r="B1876" s="964"/>
      <c r="C1876" s="964"/>
      <c r="D1876" s="1102"/>
      <c r="E1876" s="961"/>
      <c r="F1876" s="128" t="s">
        <v>2713</v>
      </c>
      <c r="G1876" s="485" t="s">
        <v>2714</v>
      </c>
      <c r="H1876" s="1107"/>
      <c r="I1876" s="1107"/>
      <c r="J1876" s="1107"/>
      <c r="K1876" s="1107"/>
      <c r="L1876" s="1103"/>
      <c r="M1876" s="1107"/>
      <c r="N1876" s="1102"/>
      <c r="O1876" s="1103"/>
      <c r="P1876" s="1103"/>
      <c r="Q1876" s="1103"/>
      <c r="R1876" s="1103"/>
    </row>
    <row r="1877" spans="1:18" ht="12.75" customHeight="1">
      <c r="A1877" s="964"/>
      <c r="B1877" s="964"/>
      <c r="C1877" s="964"/>
      <c r="D1877" s="1102"/>
      <c r="E1877" s="961"/>
      <c r="F1877" s="128" t="s">
        <v>2715</v>
      </c>
      <c r="G1877" s="485" t="s">
        <v>2716</v>
      </c>
      <c r="H1877" s="1107"/>
      <c r="I1877" s="1107"/>
      <c r="J1877" s="1107"/>
      <c r="K1877" s="1107"/>
      <c r="L1877" s="1103"/>
      <c r="M1877" s="1107"/>
      <c r="N1877" s="1102"/>
      <c r="O1877" s="1103"/>
      <c r="P1877" s="1103"/>
      <c r="Q1877" s="1103"/>
      <c r="R1877" s="1103"/>
    </row>
    <row r="1878" spans="1:18" ht="21.75" customHeight="1">
      <c r="A1878" s="964"/>
      <c r="B1878" s="964"/>
      <c r="C1878" s="964"/>
      <c r="D1878" s="1102"/>
      <c r="E1878" s="961"/>
      <c r="F1878" s="128" t="s">
        <v>2717</v>
      </c>
      <c r="G1878" s="485" t="s">
        <v>2718</v>
      </c>
      <c r="H1878" s="1107"/>
      <c r="I1878" s="1107"/>
      <c r="J1878" s="1107"/>
      <c r="K1878" s="1107"/>
      <c r="L1878" s="1103"/>
      <c r="M1878" s="1107"/>
      <c r="N1878" s="1102"/>
      <c r="O1878" s="1103"/>
      <c r="P1878" s="1103"/>
      <c r="Q1878" s="1103"/>
      <c r="R1878" s="1103"/>
    </row>
    <row r="1879" spans="1:18">
      <c r="A1879" s="238" t="s">
        <v>4855</v>
      </c>
      <c r="B1879" s="234"/>
      <c r="C1879" s="230"/>
      <c r="D1879" s="227"/>
      <c r="E1879" s="434"/>
      <c r="F1879" s="227"/>
      <c r="G1879" s="227"/>
      <c r="H1879" s="227"/>
      <c r="I1879" s="227"/>
      <c r="J1879" s="227"/>
      <c r="K1879" s="227"/>
      <c r="L1879" s="227"/>
      <c r="M1879" s="227"/>
      <c r="N1879" s="227"/>
      <c r="O1879" s="227"/>
      <c r="P1879" s="227"/>
      <c r="Q1879" s="227"/>
      <c r="R1879" s="229"/>
    </row>
    <row r="1880" spans="1:18" s="8" customFormat="1" ht="105.75" customHeight="1">
      <c r="A1880" s="195" t="s">
        <v>4859</v>
      </c>
      <c r="B1880" s="91" t="s">
        <v>978</v>
      </c>
      <c r="C1880" s="321" t="s">
        <v>4105</v>
      </c>
      <c r="D1880" s="58" t="s">
        <v>4828</v>
      </c>
      <c r="E1880" s="49" t="s">
        <v>146</v>
      </c>
      <c r="F1880" s="58"/>
      <c r="G1880" s="83"/>
      <c r="H1880" s="49" t="s">
        <v>2138</v>
      </c>
      <c r="I1880" s="49" t="s">
        <v>2138</v>
      </c>
      <c r="J1880" s="49" t="s">
        <v>25</v>
      </c>
      <c r="K1880" s="58" t="s">
        <v>4860</v>
      </c>
      <c r="L1880" s="39" t="s">
        <v>1148</v>
      </c>
      <c r="M1880" s="64" t="s">
        <v>6078</v>
      </c>
      <c r="N1880" s="78"/>
      <c r="O1880" s="39" t="s">
        <v>2140</v>
      </c>
      <c r="P1880" s="108" t="s">
        <v>2140</v>
      </c>
      <c r="Q1880" s="108" t="s">
        <v>2140</v>
      </c>
      <c r="R1880" s="108" t="s">
        <v>3713</v>
      </c>
    </row>
    <row r="1881" spans="1:18" s="8" customFormat="1" ht="81" customHeight="1">
      <c r="A1881" s="195" t="s">
        <v>4861</v>
      </c>
      <c r="B1881" s="16" t="s">
        <v>4862</v>
      </c>
      <c r="C1881" s="16" t="s">
        <v>4863</v>
      </c>
      <c r="D1881" s="58" t="s">
        <v>4864</v>
      </c>
      <c r="E1881" s="49" t="s">
        <v>4865</v>
      </c>
      <c r="F1881" s="58"/>
      <c r="G1881" s="58"/>
      <c r="H1881" s="49" t="s">
        <v>25</v>
      </c>
      <c r="I1881" s="49" t="s">
        <v>2138</v>
      </c>
      <c r="J1881" s="49" t="s">
        <v>25</v>
      </c>
      <c r="K1881" s="58" t="s">
        <v>1294</v>
      </c>
      <c r="L1881" s="39" t="s">
        <v>195</v>
      </c>
      <c r="M1881" s="64" t="s">
        <v>5679</v>
      </c>
      <c r="N1881" s="78"/>
      <c r="O1881" s="108" t="s">
        <v>2140</v>
      </c>
      <c r="P1881" s="108" t="s">
        <v>2140</v>
      </c>
      <c r="Q1881" s="108" t="s">
        <v>2140</v>
      </c>
      <c r="R1881" s="108" t="s">
        <v>32</v>
      </c>
    </row>
    <row r="1882" spans="1:18" s="8" customFormat="1" ht="97.5" customHeight="1">
      <c r="A1882" s="195" t="s">
        <v>4866</v>
      </c>
      <c r="B1882" s="16" t="s">
        <v>4867</v>
      </c>
      <c r="C1882" s="16" t="s">
        <v>4868</v>
      </c>
      <c r="D1882" s="58" t="s">
        <v>4869</v>
      </c>
      <c r="E1882" s="49" t="s">
        <v>4870</v>
      </c>
      <c r="F1882" s="58"/>
      <c r="G1882" s="58"/>
      <c r="H1882" s="49" t="s">
        <v>25</v>
      </c>
      <c r="I1882" s="49" t="s">
        <v>2138</v>
      </c>
      <c r="J1882" s="49" t="s">
        <v>25</v>
      </c>
      <c r="K1882" s="58" t="s">
        <v>1294</v>
      </c>
      <c r="L1882" s="39" t="s">
        <v>195</v>
      </c>
      <c r="M1882" s="64" t="s">
        <v>5680</v>
      </c>
      <c r="N1882" s="78"/>
      <c r="O1882" s="108" t="s">
        <v>2140</v>
      </c>
      <c r="P1882" s="108" t="s">
        <v>2140</v>
      </c>
      <c r="Q1882" s="108" t="s">
        <v>2140</v>
      </c>
      <c r="R1882" s="108" t="s">
        <v>32</v>
      </c>
    </row>
    <row r="1883" spans="1:18" s="8" customFormat="1" ht="44.85" customHeight="1">
      <c r="A1883" s="1047" t="s">
        <v>266</v>
      </c>
      <c r="B1883" s="1002" t="s">
        <v>268</v>
      </c>
      <c r="C1883" s="1002" t="s">
        <v>4871</v>
      </c>
      <c r="D1883" s="921" t="s">
        <v>4872</v>
      </c>
      <c r="E1883" s="927" t="s">
        <v>4873</v>
      </c>
      <c r="F1883" s="39"/>
      <c r="G1883" s="58" t="s">
        <v>6079</v>
      </c>
      <c r="H1883" s="927" t="s">
        <v>25</v>
      </c>
      <c r="I1883" s="927" t="s">
        <v>2138</v>
      </c>
      <c r="J1883" s="927" t="s">
        <v>25</v>
      </c>
      <c r="K1883" s="939" t="s">
        <v>4875</v>
      </c>
      <c r="L1883" s="927" t="s">
        <v>195</v>
      </c>
      <c r="M1883" s="921" t="s">
        <v>6080</v>
      </c>
      <c r="N1883" s="1168"/>
      <c r="O1883" s="942" t="s">
        <v>2140</v>
      </c>
      <c r="P1883" s="942" t="s">
        <v>2140</v>
      </c>
      <c r="Q1883" s="942" t="s">
        <v>2140</v>
      </c>
      <c r="R1883" s="942" t="s">
        <v>32</v>
      </c>
    </row>
    <row r="1884" spans="1:18" s="8" customFormat="1" ht="24" customHeight="1">
      <c r="A1884" s="1094"/>
      <c r="B1884" s="828" t="e">
        <v>#N/A</v>
      </c>
      <c r="C1884" s="828" t="e">
        <v>#N/A</v>
      </c>
      <c r="D1884" s="923" t="e">
        <v>#N/A</v>
      </c>
      <c r="E1884" s="929" t="e">
        <v>#N/A</v>
      </c>
      <c r="F1884" s="39">
        <v>99.9</v>
      </c>
      <c r="G1884" s="9" t="s">
        <v>4876</v>
      </c>
      <c r="H1884" s="929" t="e">
        <v>#N/A</v>
      </c>
      <c r="I1884" s="929" t="e">
        <v>#N/A</v>
      </c>
      <c r="J1884" s="929" t="e">
        <v>#N/A</v>
      </c>
      <c r="K1884" s="941" t="e">
        <v>#N/A</v>
      </c>
      <c r="L1884" s="929" t="e">
        <v>#N/A</v>
      </c>
      <c r="M1884" s="923" t="e">
        <v>#N/A</v>
      </c>
      <c r="N1884" s="1169"/>
      <c r="O1884" s="943"/>
      <c r="P1884" s="943"/>
      <c r="Q1884" s="943"/>
      <c r="R1884" s="943"/>
    </row>
    <row r="1885" spans="1:18" s="8" customFormat="1" ht="20.399999999999999">
      <c r="A1885" s="191" t="s">
        <v>4877</v>
      </c>
      <c r="B1885" s="191" t="s">
        <v>2174</v>
      </c>
      <c r="C1885" s="318" t="s">
        <v>2175</v>
      </c>
      <c r="D1885" s="124" t="s">
        <v>2176</v>
      </c>
      <c r="E1885" s="125" t="s">
        <v>2177</v>
      </c>
      <c r="F1885" s="33"/>
      <c r="G1885" s="34"/>
      <c r="H1885" s="34"/>
      <c r="I1885" s="34"/>
      <c r="J1885" s="34"/>
      <c r="K1885" s="34"/>
      <c r="L1885" s="130" t="s">
        <v>1027</v>
      </c>
      <c r="M1885" s="135"/>
      <c r="N1885" s="124" t="s">
        <v>2178</v>
      </c>
      <c r="O1885" s="126" t="s">
        <v>2179</v>
      </c>
      <c r="P1885" s="126" t="s">
        <v>2179</v>
      </c>
      <c r="Q1885" s="126" t="s">
        <v>2140</v>
      </c>
      <c r="R1885" s="123" t="s">
        <v>2180</v>
      </c>
    </row>
    <row r="1886" spans="1:18" s="8" customFormat="1" ht="69" customHeight="1">
      <c r="A1886" s="192" t="s">
        <v>955</v>
      </c>
      <c r="B1886" s="194" t="s">
        <v>822</v>
      </c>
      <c r="C1886" s="194" t="s">
        <v>2580</v>
      </c>
      <c r="D1886" s="174" t="s">
        <v>2581</v>
      </c>
      <c r="E1886" s="252" t="s">
        <v>824</v>
      </c>
      <c r="F1886" s="33"/>
      <c r="G1886" s="34"/>
      <c r="H1886" s="34"/>
      <c r="I1886" s="34"/>
      <c r="J1886" s="34"/>
      <c r="K1886" s="34"/>
      <c r="L1886" s="32" t="s">
        <v>1027</v>
      </c>
      <c r="M1886" s="34"/>
      <c r="N1886" s="174" t="s">
        <v>2582</v>
      </c>
      <c r="O1886" s="136" t="s">
        <v>2179</v>
      </c>
      <c r="P1886" s="136" t="s">
        <v>2140</v>
      </c>
      <c r="Q1886" s="136" t="s">
        <v>2140</v>
      </c>
      <c r="R1886" s="252" t="s">
        <v>42</v>
      </c>
    </row>
    <row r="1887" spans="1:18" s="8" customFormat="1" ht="45" customHeight="1">
      <c r="A1887" s="192" t="s">
        <v>956</v>
      </c>
      <c r="B1887" s="194" t="s">
        <v>957</v>
      </c>
      <c r="C1887" s="194" t="s">
        <v>4878</v>
      </c>
      <c r="D1887" s="124" t="s">
        <v>2183</v>
      </c>
      <c r="E1887" s="125" t="s">
        <v>829</v>
      </c>
      <c r="F1887" s="33"/>
      <c r="G1887" s="34"/>
      <c r="H1887" s="34"/>
      <c r="I1887" s="34"/>
      <c r="J1887" s="34"/>
      <c r="K1887" s="34"/>
      <c r="L1887" s="130" t="s">
        <v>1027</v>
      </c>
      <c r="M1887" s="135"/>
      <c r="N1887" s="124" t="s">
        <v>2184</v>
      </c>
      <c r="O1887" s="126" t="s">
        <v>2179</v>
      </c>
      <c r="P1887" s="126" t="s">
        <v>2140</v>
      </c>
      <c r="Q1887" s="126" t="s">
        <v>2140</v>
      </c>
      <c r="R1887" s="123" t="s">
        <v>42</v>
      </c>
    </row>
    <row r="1888" spans="1:18" s="8" customFormat="1" ht="45" customHeight="1">
      <c r="A1888" s="192" t="s">
        <v>4879</v>
      </c>
      <c r="B1888" s="194" t="s">
        <v>2143</v>
      </c>
      <c r="C1888" s="194" t="s">
        <v>2144</v>
      </c>
      <c r="D1888" s="128" t="s">
        <v>2585</v>
      </c>
      <c r="E1888" s="32" t="s">
        <v>2586</v>
      </c>
      <c r="F1888" s="131"/>
      <c r="G1888" s="34"/>
      <c r="H1888" s="34"/>
      <c r="I1888" s="34"/>
      <c r="J1888" s="34"/>
      <c r="K1888" s="34"/>
      <c r="L1888" s="32" t="s">
        <v>1027</v>
      </c>
      <c r="M1888" s="34"/>
      <c r="N1888" s="128" t="s">
        <v>2587</v>
      </c>
      <c r="O1888" s="136" t="s">
        <v>2179</v>
      </c>
      <c r="P1888" s="136" t="s">
        <v>2140</v>
      </c>
      <c r="Q1888" s="137" t="s">
        <v>2140</v>
      </c>
      <c r="R1888" s="123" t="s">
        <v>2192</v>
      </c>
    </row>
    <row r="1889" spans="1:18" s="8" customFormat="1" ht="41.85" customHeight="1">
      <c r="A1889" s="192" t="s">
        <v>4880</v>
      </c>
      <c r="B1889" s="194" t="s">
        <v>2589</v>
      </c>
      <c r="C1889" s="194" t="s">
        <v>2590</v>
      </c>
      <c r="D1889" s="128" t="s">
        <v>2591</v>
      </c>
      <c r="E1889" s="32" t="s">
        <v>2592</v>
      </c>
      <c r="F1889" s="33"/>
      <c r="G1889" s="34"/>
      <c r="H1889" s="34"/>
      <c r="I1889" s="34"/>
      <c r="J1889" s="34"/>
      <c r="K1889" s="34"/>
      <c r="L1889" s="32" t="s">
        <v>1027</v>
      </c>
      <c r="M1889" s="32"/>
      <c r="N1889" s="128" t="s">
        <v>2593</v>
      </c>
      <c r="O1889" s="136" t="s">
        <v>2179</v>
      </c>
      <c r="P1889" s="136" t="s">
        <v>2179</v>
      </c>
      <c r="Q1889" s="136" t="s">
        <v>2140</v>
      </c>
      <c r="R1889" s="136" t="s">
        <v>2180</v>
      </c>
    </row>
    <row r="1890" spans="1:18" s="8" customFormat="1" ht="51" customHeight="1">
      <c r="A1890" s="194" t="s">
        <v>954</v>
      </c>
      <c r="B1890" s="194" t="s">
        <v>816</v>
      </c>
      <c r="C1890" s="194" t="s">
        <v>2185</v>
      </c>
      <c r="D1890" s="128" t="s">
        <v>2186</v>
      </c>
      <c r="E1890" s="32" t="s">
        <v>818</v>
      </c>
      <c r="F1890" s="33"/>
      <c r="G1890" s="34"/>
      <c r="H1890" s="34"/>
      <c r="I1890" s="34"/>
      <c r="J1890" s="34"/>
      <c r="K1890" s="34"/>
      <c r="L1890" s="32" t="s">
        <v>1027</v>
      </c>
      <c r="M1890" s="34"/>
      <c r="N1890" s="128" t="s">
        <v>2187</v>
      </c>
      <c r="O1890" s="136" t="s">
        <v>2179</v>
      </c>
      <c r="P1890" s="136" t="s">
        <v>2140</v>
      </c>
      <c r="Q1890" s="137" t="s">
        <v>2140</v>
      </c>
      <c r="R1890" s="123" t="s">
        <v>42</v>
      </c>
    </row>
    <row r="1891" spans="1:18" s="8" customFormat="1" ht="78.75" customHeight="1">
      <c r="A1891" s="192" t="s">
        <v>4881</v>
      </c>
      <c r="B1891" s="192" t="s">
        <v>4170</v>
      </c>
      <c r="C1891" s="194" t="s">
        <v>4171</v>
      </c>
      <c r="D1891" s="128" t="s">
        <v>4172</v>
      </c>
      <c r="E1891" s="32" t="s">
        <v>2995</v>
      </c>
      <c r="F1891" s="33"/>
      <c r="G1891" s="34"/>
      <c r="H1891" s="34"/>
      <c r="I1891" s="34"/>
      <c r="J1891" s="34"/>
      <c r="K1891" s="34"/>
      <c r="L1891" s="32" t="s">
        <v>1027</v>
      </c>
      <c r="M1891" s="34"/>
      <c r="N1891" s="128" t="s">
        <v>4173</v>
      </c>
      <c r="O1891" s="136" t="s">
        <v>2179</v>
      </c>
      <c r="P1891" s="136" t="s">
        <v>2140</v>
      </c>
      <c r="Q1891" s="136" t="s">
        <v>2140</v>
      </c>
      <c r="R1891" s="123" t="s">
        <v>2192</v>
      </c>
    </row>
    <row r="1892" spans="1:18" s="8" customFormat="1" ht="106.5" customHeight="1">
      <c r="A1892" s="192" t="s">
        <v>4882</v>
      </c>
      <c r="B1892" s="192" t="s">
        <v>4883</v>
      </c>
      <c r="C1892" s="194" t="s">
        <v>4884</v>
      </c>
      <c r="D1892" s="128" t="s">
        <v>4885</v>
      </c>
      <c r="E1892" s="32" t="s">
        <v>2649</v>
      </c>
      <c r="F1892" s="33"/>
      <c r="G1892" s="34"/>
      <c r="H1892" s="34"/>
      <c r="I1892" s="34"/>
      <c r="J1892" s="34"/>
      <c r="K1892" s="34"/>
      <c r="L1892" s="32" t="s">
        <v>1027</v>
      </c>
      <c r="M1892" s="32"/>
      <c r="N1892" s="128" t="s">
        <v>4075</v>
      </c>
      <c r="O1892" s="32" t="s">
        <v>2179</v>
      </c>
      <c r="P1892" s="136" t="s">
        <v>2140</v>
      </c>
      <c r="Q1892" s="136" t="s">
        <v>2179</v>
      </c>
      <c r="R1892" s="123" t="s">
        <v>2612</v>
      </c>
    </row>
    <row r="1893" spans="1:18" ht="124.5" customHeight="1">
      <c r="A1893" s="192" t="s">
        <v>4886</v>
      </c>
      <c r="B1893" s="192" t="s">
        <v>4887</v>
      </c>
      <c r="C1893" s="194" t="s">
        <v>4888</v>
      </c>
      <c r="D1893" s="128" t="s">
        <v>4889</v>
      </c>
      <c r="E1893" s="32" t="s">
        <v>1644</v>
      </c>
      <c r="F1893" s="33"/>
      <c r="G1893" s="34"/>
      <c r="H1893" s="34"/>
      <c r="I1893" s="34"/>
      <c r="J1893" s="34"/>
      <c r="K1893" s="34"/>
      <c r="L1893" s="32" t="s">
        <v>1027</v>
      </c>
      <c r="M1893" s="32"/>
      <c r="N1893" s="128" t="s">
        <v>4890</v>
      </c>
      <c r="O1893" s="32" t="s">
        <v>2179</v>
      </c>
      <c r="P1893" s="136" t="s">
        <v>2140</v>
      </c>
      <c r="Q1893" s="136" t="s">
        <v>2140</v>
      </c>
      <c r="R1893" s="123" t="s">
        <v>2180</v>
      </c>
    </row>
    <row r="1894" spans="1:18" ht="203.85" customHeight="1">
      <c r="A1894" s="192" t="s">
        <v>4891</v>
      </c>
      <c r="B1894" s="192" t="s">
        <v>4892</v>
      </c>
      <c r="C1894" s="192" t="s">
        <v>4893</v>
      </c>
      <c r="D1894" s="128" t="s">
        <v>4894</v>
      </c>
      <c r="E1894" s="32" t="s">
        <v>2410</v>
      </c>
      <c r="F1894" s="33"/>
      <c r="G1894" s="34"/>
      <c r="H1894" s="34"/>
      <c r="I1894" s="34"/>
      <c r="J1894" s="34"/>
      <c r="K1894" s="34"/>
      <c r="L1894" s="32" t="s">
        <v>1027</v>
      </c>
      <c r="M1894" s="32"/>
      <c r="N1894" s="128" t="s">
        <v>4895</v>
      </c>
      <c r="O1894" s="32" t="s">
        <v>2179</v>
      </c>
      <c r="P1894" s="32" t="s">
        <v>2140</v>
      </c>
      <c r="Q1894" s="136" t="s">
        <v>2140</v>
      </c>
      <c r="R1894" s="123" t="s">
        <v>2180</v>
      </c>
    </row>
    <row r="1895" spans="1:18">
      <c r="A1895" s="1007" t="s">
        <v>4896</v>
      </c>
      <c r="B1895" s="1007" t="s">
        <v>804</v>
      </c>
      <c r="C1895" s="1007" t="s">
        <v>2201</v>
      </c>
      <c r="D1895" s="1010" t="s">
        <v>2202</v>
      </c>
      <c r="E1895" s="1013" t="s">
        <v>806</v>
      </c>
      <c r="F1895" s="1013"/>
      <c r="G1895" s="1013"/>
      <c r="H1895" s="1013"/>
      <c r="I1895" s="1013"/>
      <c r="J1895" s="1013"/>
      <c r="K1895" s="1013"/>
      <c r="L1895" s="1013" t="s">
        <v>1027</v>
      </c>
      <c r="M1895" s="1013"/>
      <c r="N1895" s="1010" t="s">
        <v>4252</v>
      </c>
      <c r="O1895" s="1013" t="s">
        <v>2179</v>
      </c>
      <c r="P1895" s="1013" t="s">
        <v>2179</v>
      </c>
      <c r="Q1895" s="1013" t="s">
        <v>2140</v>
      </c>
      <c r="R1895" s="1013" t="s">
        <v>2141</v>
      </c>
    </row>
    <row r="1896" spans="1:18">
      <c r="A1896" s="1008"/>
      <c r="B1896" s="1008"/>
      <c r="C1896" s="1008"/>
      <c r="D1896" s="1011"/>
      <c r="E1896" s="1014"/>
      <c r="F1896" s="1014"/>
      <c r="G1896" s="1014"/>
      <c r="H1896" s="1014"/>
      <c r="I1896" s="1014"/>
      <c r="J1896" s="1014"/>
      <c r="K1896" s="1014"/>
      <c r="L1896" s="1014"/>
      <c r="M1896" s="1014"/>
      <c r="N1896" s="1011"/>
      <c r="O1896" s="1014"/>
      <c r="P1896" s="1014"/>
      <c r="Q1896" s="1014"/>
      <c r="R1896" s="1014"/>
    </row>
    <row r="1897" spans="1:18" ht="50.25" customHeight="1">
      <c r="A1897" s="1009"/>
      <c r="B1897" s="1009"/>
      <c r="C1897" s="1009"/>
      <c r="D1897" s="1012"/>
      <c r="E1897" s="1015"/>
      <c r="F1897" s="1015"/>
      <c r="G1897" s="1015"/>
      <c r="H1897" s="1015"/>
      <c r="I1897" s="1015"/>
      <c r="J1897" s="1015"/>
      <c r="K1897" s="1015"/>
      <c r="L1897" s="1015"/>
      <c r="M1897" s="1015"/>
      <c r="N1897" s="1012"/>
      <c r="O1897" s="1015"/>
      <c r="P1897" s="1015"/>
      <c r="Q1897" s="1015"/>
      <c r="R1897" s="1015"/>
    </row>
    <row r="1898" spans="1:18" ht="12.75" customHeight="1">
      <c r="A1898" s="1007" t="s">
        <v>4897</v>
      </c>
      <c r="B1898" s="1007" t="s">
        <v>4898</v>
      </c>
      <c r="C1898" s="1007" t="s">
        <v>4899</v>
      </c>
      <c r="D1898" s="1010" t="s">
        <v>2689</v>
      </c>
      <c r="E1898" s="1013" t="s">
        <v>2690</v>
      </c>
      <c r="F1898" s="310" t="s">
        <v>2691</v>
      </c>
      <c r="G1898" s="310" t="s">
        <v>2692</v>
      </c>
      <c r="H1898" s="1013"/>
      <c r="I1898" s="1013"/>
      <c r="J1898" s="1013"/>
      <c r="K1898" s="1013"/>
      <c r="L1898" s="1013" t="s">
        <v>1027</v>
      </c>
      <c r="M1898" s="1013"/>
      <c r="N1898" s="1010" t="s">
        <v>4900</v>
      </c>
      <c r="O1898" s="1013" t="s">
        <v>2179</v>
      </c>
      <c r="P1898" s="1013" t="s">
        <v>2140</v>
      </c>
      <c r="Q1898" s="1013" t="s">
        <v>2140</v>
      </c>
      <c r="R1898" s="1013" t="s">
        <v>2666</v>
      </c>
    </row>
    <row r="1899" spans="1:18" ht="12.75" customHeight="1">
      <c r="A1899" s="1008"/>
      <c r="B1899" s="1008"/>
      <c r="C1899" s="1008"/>
      <c r="D1899" s="1011"/>
      <c r="E1899" s="1014"/>
      <c r="F1899" s="310" t="s">
        <v>2694</v>
      </c>
      <c r="G1899" s="310" t="s">
        <v>2695</v>
      </c>
      <c r="H1899" s="1014"/>
      <c r="I1899" s="1014"/>
      <c r="J1899" s="1014"/>
      <c r="K1899" s="1014"/>
      <c r="L1899" s="1014"/>
      <c r="M1899" s="1014"/>
      <c r="N1899" s="1011"/>
      <c r="O1899" s="1014"/>
      <c r="P1899" s="1014"/>
      <c r="Q1899" s="1014"/>
      <c r="R1899" s="1014"/>
    </row>
    <row r="1900" spans="1:18" ht="45" customHeight="1">
      <c r="A1900" s="1008"/>
      <c r="B1900" s="1008"/>
      <c r="C1900" s="1008"/>
      <c r="D1900" s="1011"/>
      <c r="E1900" s="1014"/>
      <c r="F1900" s="310" t="s">
        <v>2696</v>
      </c>
      <c r="G1900" s="310" t="s">
        <v>2697</v>
      </c>
      <c r="H1900" s="1014"/>
      <c r="I1900" s="1014"/>
      <c r="J1900" s="1014"/>
      <c r="K1900" s="1014"/>
      <c r="L1900" s="1014"/>
      <c r="M1900" s="1014"/>
      <c r="N1900" s="1011"/>
      <c r="O1900" s="1014"/>
      <c r="P1900" s="1014"/>
      <c r="Q1900" s="1014"/>
      <c r="R1900" s="1014"/>
    </row>
    <row r="1901" spans="1:18" ht="12.75" customHeight="1">
      <c r="A1901" s="964" t="s">
        <v>4901</v>
      </c>
      <c r="B1901" s="964" t="s">
        <v>4902</v>
      </c>
      <c r="C1901" s="964" t="s">
        <v>4903</v>
      </c>
      <c r="D1901" s="955" t="s">
        <v>2709</v>
      </c>
      <c r="E1901" s="949" t="s">
        <v>2690</v>
      </c>
      <c r="F1901" s="374" t="s">
        <v>2710</v>
      </c>
      <c r="G1901" s="374" t="s">
        <v>2711</v>
      </c>
      <c r="H1901" s="955"/>
      <c r="I1901" s="955"/>
      <c r="J1901" s="955"/>
      <c r="K1901" s="955"/>
      <c r="L1901" s="949" t="s">
        <v>1027</v>
      </c>
      <c r="M1901" s="955"/>
      <c r="N1901" s="955" t="s">
        <v>4904</v>
      </c>
      <c r="O1901" s="961" t="s">
        <v>2179</v>
      </c>
      <c r="P1901" s="949" t="s">
        <v>2140</v>
      </c>
      <c r="Q1901" s="949" t="s">
        <v>2140</v>
      </c>
      <c r="R1901" s="949" t="s">
        <v>2180</v>
      </c>
    </row>
    <row r="1902" spans="1:18">
      <c r="A1902" s="964"/>
      <c r="B1902" s="964"/>
      <c r="C1902" s="964"/>
      <c r="D1902" s="956"/>
      <c r="E1902" s="950"/>
      <c r="F1902" s="374" t="s">
        <v>2713</v>
      </c>
      <c r="G1902" s="374" t="s">
        <v>2714</v>
      </c>
      <c r="H1902" s="956"/>
      <c r="I1902" s="956"/>
      <c r="J1902" s="956"/>
      <c r="K1902" s="956"/>
      <c r="L1902" s="950"/>
      <c r="M1902" s="956"/>
      <c r="N1902" s="956"/>
      <c r="O1902" s="961"/>
      <c r="P1902" s="950"/>
      <c r="Q1902" s="950"/>
      <c r="R1902" s="950"/>
    </row>
    <row r="1903" spans="1:18">
      <c r="A1903" s="964"/>
      <c r="B1903" s="964"/>
      <c r="C1903" s="964"/>
      <c r="D1903" s="956"/>
      <c r="E1903" s="950"/>
      <c r="F1903" s="374" t="s">
        <v>2715</v>
      </c>
      <c r="G1903" s="374" t="s">
        <v>2716</v>
      </c>
      <c r="H1903" s="956"/>
      <c r="I1903" s="956"/>
      <c r="J1903" s="956"/>
      <c r="K1903" s="956"/>
      <c r="L1903" s="950"/>
      <c r="M1903" s="956"/>
      <c r="N1903" s="956"/>
      <c r="O1903" s="961"/>
      <c r="P1903" s="950"/>
      <c r="Q1903" s="950"/>
      <c r="R1903" s="950"/>
    </row>
    <row r="1904" spans="1:18">
      <c r="A1904" s="964"/>
      <c r="B1904" s="964"/>
      <c r="C1904" s="964"/>
      <c r="D1904" s="956"/>
      <c r="E1904" s="950"/>
      <c r="F1904" s="374" t="s">
        <v>2717</v>
      </c>
      <c r="G1904" s="374" t="s">
        <v>2718</v>
      </c>
      <c r="H1904" s="956"/>
      <c r="I1904" s="956"/>
      <c r="J1904" s="956"/>
      <c r="K1904" s="956"/>
      <c r="L1904" s="950"/>
      <c r="M1904" s="956"/>
      <c r="N1904" s="956"/>
      <c r="O1904" s="961"/>
      <c r="P1904" s="950"/>
      <c r="Q1904" s="950"/>
      <c r="R1904" s="950"/>
    </row>
    <row r="1905" spans="1:18">
      <c r="A1905" s="964"/>
      <c r="B1905" s="964"/>
      <c r="C1905" s="964"/>
      <c r="D1905" s="956"/>
      <c r="E1905" s="950"/>
      <c r="F1905" s="374" t="s">
        <v>2719</v>
      </c>
      <c r="G1905" s="374" t="s">
        <v>2720</v>
      </c>
      <c r="H1905" s="956"/>
      <c r="I1905" s="956"/>
      <c r="J1905" s="956"/>
      <c r="K1905" s="956"/>
      <c r="L1905" s="950"/>
      <c r="M1905" s="956"/>
      <c r="N1905" s="956"/>
      <c r="O1905" s="961"/>
      <c r="P1905" s="950"/>
      <c r="Q1905" s="950"/>
      <c r="R1905" s="950"/>
    </row>
    <row r="1906" spans="1:18">
      <c r="A1906" s="964"/>
      <c r="B1906" s="964"/>
      <c r="C1906" s="964"/>
      <c r="D1906" s="956"/>
      <c r="E1906" s="950"/>
      <c r="F1906" s="374" t="s">
        <v>2721</v>
      </c>
      <c r="G1906" s="374" t="s">
        <v>2722</v>
      </c>
      <c r="H1906" s="956"/>
      <c r="I1906" s="956"/>
      <c r="J1906" s="956"/>
      <c r="K1906" s="956"/>
      <c r="L1906" s="950"/>
      <c r="M1906" s="956"/>
      <c r="N1906" s="956"/>
      <c r="O1906" s="961"/>
      <c r="P1906" s="950"/>
      <c r="Q1906" s="950"/>
      <c r="R1906" s="950"/>
    </row>
    <row r="1907" spans="1:18">
      <c r="A1907" s="964"/>
      <c r="B1907" s="964"/>
      <c r="C1907" s="964"/>
      <c r="D1907" s="956"/>
      <c r="E1907" s="950"/>
      <c r="F1907" s="374" t="s">
        <v>2723</v>
      </c>
      <c r="G1907" s="374" t="s">
        <v>2724</v>
      </c>
      <c r="H1907" s="956"/>
      <c r="I1907" s="956"/>
      <c r="J1907" s="956"/>
      <c r="K1907" s="956"/>
      <c r="L1907" s="950"/>
      <c r="M1907" s="956"/>
      <c r="N1907" s="956"/>
      <c r="O1907" s="961"/>
      <c r="P1907" s="950"/>
      <c r="Q1907" s="950"/>
      <c r="R1907" s="950"/>
    </row>
    <row r="1908" spans="1:18">
      <c r="A1908" s="964"/>
      <c r="B1908" s="964"/>
      <c r="C1908" s="964"/>
      <c r="D1908" s="956"/>
      <c r="E1908" s="950"/>
      <c r="F1908" s="374" t="s">
        <v>2725</v>
      </c>
      <c r="G1908" s="374" t="s">
        <v>2726</v>
      </c>
      <c r="H1908" s="956"/>
      <c r="I1908" s="956"/>
      <c r="J1908" s="956"/>
      <c r="K1908" s="956"/>
      <c r="L1908" s="950"/>
      <c r="M1908" s="956"/>
      <c r="N1908" s="956"/>
      <c r="O1908" s="961"/>
      <c r="P1908" s="950"/>
      <c r="Q1908" s="950"/>
      <c r="R1908" s="950"/>
    </row>
    <row r="1909" spans="1:18">
      <c r="A1909" s="964"/>
      <c r="B1909" s="964"/>
      <c r="C1909" s="964"/>
      <c r="D1909" s="956"/>
      <c r="E1909" s="950"/>
      <c r="F1909" s="374" t="s">
        <v>2727</v>
      </c>
      <c r="G1909" s="374" t="s">
        <v>2728</v>
      </c>
      <c r="H1909" s="956"/>
      <c r="I1909" s="956"/>
      <c r="J1909" s="956"/>
      <c r="K1909" s="956"/>
      <c r="L1909" s="950"/>
      <c r="M1909" s="956"/>
      <c r="N1909" s="956"/>
      <c r="O1909" s="961"/>
      <c r="P1909" s="950"/>
      <c r="Q1909" s="950"/>
      <c r="R1909" s="950"/>
    </row>
    <row r="1910" spans="1:18">
      <c r="A1910" s="964"/>
      <c r="B1910" s="964"/>
      <c r="C1910" s="964"/>
      <c r="D1910" s="956"/>
      <c r="E1910" s="950"/>
      <c r="F1910" s="374" t="s">
        <v>2729</v>
      </c>
      <c r="G1910" s="374" t="s">
        <v>2730</v>
      </c>
      <c r="H1910" s="956"/>
      <c r="I1910" s="956"/>
      <c r="J1910" s="956"/>
      <c r="K1910" s="956"/>
      <c r="L1910" s="950"/>
      <c r="M1910" s="956"/>
      <c r="N1910" s="956"/>
      <c r="O1910" s="961"/>
      <c r="P1910" s="950"/>
      <c r="Q1910" s="950"/>
      <c r="R1910" s="950"/>
    </row>
    <row r="1911" spans="1:18">
      <c r="A1911" s="964"/>
      <c r="B1911" s="964"/>
      <c r="C1911" s="964"/>
      <c r="D1911" s="956"/>
      <c r="E1911" s="950"/>
      <c r="F1911" s="374" t="s">
        <v>2731</v>
      </c>
      <c r="G1911" s="374" t="s">
        <v>2732</v>
      </c>
      <c r="H1911" s="956"/>
      <c r="I1911" s="956"/>
      <c r="J1911" s="956"/>
      <c r="K1911" s="956"/>
      <c r="L1911" s="950"/>
      <c r="M1911" s="956"/>
      <c r="N1911" s="956"/>
      <c r="O1911" s="961"/>
      <c r="P1911" s="950"/>
      <c r="Q1911" s="950"/>
      <c r="R1911" s="950"/>
    </row>
    <row r="1912" spans="1:18">
      <c r="A1912" s="964"/>
      <c r="B1912" s="964"/>
      <c r="C1912" s="964"/>
      <c r="D1912" s="956"/>
      <c r="E1912" s="950"/>
      <c r="F1912" s="374" t="s">
        <v>2733</v>
      </c>
      <c r="G1912" s="374" t="s">
        <v>2734</v>
      </c>
      <c r="H1912" s="956"/>
      <c r="I1912" s="956"/>
      <c r="J1912" s="956"/>
      <c r="K1912" s="956"/>
      <c r="L1912" s="950"/>
      <c r="M1912" s="956"/>
      <c r="N1912" s="956"/>
      <c r="O1912" s="961"/>
      <c r="P1912" s="950"/>
      <c r="Q1912" s="950"/>
      <c r="R1912" s="950"/>
    </row>
    <row r="1913" spans="1:18">
      <c r="A1913" s="964"/>
      <c r="B1913" s="964"/>
      <c r="C1913" s="964"/>
      <c r="D1913" s="956"/>
      <c r="E1913" s="950"/>
      <c r="F1913" s="374" t="s">
        <v>2735</v>
      </c>
      <c r="G1913" s="374" t="s">
        <v>2736</v>
      </c>
      <c r="H1913" s="956"/>
      <c r="I1913" s="956"/>
      <c r="J1913" s="956"/>
      <c r="K1913" s="956"/>
      <c r="L1913" s="950"/>
      <c r="M1913" s="956"/>
      <c r="N1913" s="956"/>
      <c r="O1913" s="961"/>
      <c r="P1913" s="950"/>
      <c r="Q1913" s="950"/>
      <c r="R1913" s="950"/>
    </row>
    <row r="1914" spans="1:18">
      <c r="A1914" s="964"/>
      <c r="B1914" s="964"/>
      <c r="C1914" s="964"/>
      <c r="D1914" s="956"/>
      <c r="E1914" s="950"/>
      <c r="F1914" s="374" t="s">
        <v>2737</v>
      </c>
      <c r="G1914" s="374" t="s">
        <v>2738</v>
      </c>
      <c r="H1914" s="956"/>
      <c r="I1914" s="956"/>
      <c r="J1914" s="956"/>
      <c r="K1914" s="956"/>
      <c r="L1914" s="950"/>
      <c r="M1914" s="956"/>
      <c r="N1914" s="956"/>
      <c r="O1914" s="961"/>
      <c r="P1914" s="950"/>
      <c r="Q1914" s="950"/>
      <c r="R1914" s="950"/>
    </row>
    <row r="1915" spans="1:18">
      <c r="A1915" s="964"/>
      <c r="B1915" s="964"/>
      <c r="C1915" s="964"/>
      <c r="D1915" s="956"/>
      <c r="E1915" s="950"/>
      <c r="F1915" s="374" t="s">
        <v>2739</v>
      </c>
      <c r="G1915" s="374" t="s">
        <v>2740</v>
      </c>
      <c r="H1915" s="956"/>
      <c r="I1915" s="956"/>
      <c r="J1915" s="956"/>
      <c r="K1915" s="956"/>
      <c r="L1915" s="950"/>
      <c r="M1915" s="956"/>
      <c r="N1915" s="956"/>
      <c r="O1915" s="961"/>
      <c r="P1915" s="950"/>
      <c r="Q1915" s="950"/>
      <c r="R1915" s="950"/>
    </row>
    <row r="1916" spans="1:18">
      <c r="A1916" s="964"/>
      <c r="B1916" s="964"/>
      <c r="C1916" s="964"/>
      <c r="D1916" s="956"/>
      <c r="E1916" s="950"/>
      <c r="F1916" s="374" t="s">
        <v>2741</v>
      </c>
      <c r="G1916" s="374" t="s">
        <v>2742</v>
      </c>
      <c r="H1916" s="956"/>
      <c r="I1916" s="956"/>
      <c r="J1916" s="956"/>
      <c r="K1916" s="956"/>
      <c r="L1916" s="950"/>
      <c r="M1916" s="956"/>
      <c r="N1916" s="956"/>
      <c r="O1916" s="961"/>
      <c r="P1916" s="950"/>
      <c r="Q1916" s="950"/>
      <c r="R1916" s="950"/>
    </row>
    <row r="1917" spans="1:18">
      <c r="A1917" s="964"/>
      <c r="B1917" s="964"/>
      <c r="C1917" s="964"/>
      <c r="D1917" s="956"/>
      <c r="E1917" s="950"/>
      <c r="F1917" s="374" t="s">
        <v>2743</v>
      </c>
      <c r="G1917" s="374" t="s">
        <v>2744</v>
      </c>
      <c r="H1917" s="956"/>
      <c r="I1917" s="956"/>
      <c r="J1917" s="956"/>
      <c r="K1917" s="956"/>
      <c r="L1917" s="950"/>
      <c r="M1917" s="956"/>
      <c r="N1917" s="956"/>
      <c r="O1917" s="961"/>
      <c r="P1917" s="950"/>
      <c r="Q1917" s="950"/>
      <c r="R1917" s="950"/>
    </row>
    <row r="1918" spans="1:18">
      <c r="A1918" s="964"/>
      <c r="B1918" s="964"/>
      <c r="C1918" s="964"/>
      <c r="D1918" s="956"/>
      <c r="E1918" s="950"/>
      <c r="F1918" s="374" t="s">
        <v>2745</v>
      </c>
      <c r="G1918" s="374" t="s">
        <v>2746</v>
      </c>
      <c r="H1918" s="956"/>
      <c r="I1918" s="956"/>
      <c r="J1918" s="956"/>
      <c r="K1918" s="956"/>
      <c r="L1918" s="950"/>
      <c r="M1918" s="956"/>
      <c r="N1918" s="956"/>
      <c r="O1918" s="961"/>
      <c r="P1918" s="950"/>
      <c r="Q1918" s="950"/>
      <c r="R1918" s="950"/>
    </row>
    <row r="1919" spans="1:18">
      <c r="A1919" s="964"/>
      <c r="B1919" s="964"/>
      <c r="C1919" s="964"/>
      <c r="D1919" s="956"/>
      <c r="E1919" s="950"/>
      <c r="F1919" s="374" t="s">
        <v>2747</v>
      </c>
      <c r="G1919" s="374" t="s">
        <v>2748</v>
      </c>
      <c r="H1919" s="956"/>
      <c r="I1919" s="956"/>
      <c r="J1919" s="956"/>
      <c r="K1919" s="956"/>
      <c r="L1919" s="950"/>
      <c r="M1919" s="956"/>
      <c r="N1919" s="956"/>
      <c r="O1919" s="961"/>
      <c r="P1919" s="950"/>
      <c r="Q1919" s="950"/>
      <c r="R1919" s="950"/>
    </row>
    <row r="1920" spans="1:18">
      <c r="A1920" s="964"/>
      <c r="B1920" s="964"/>
      <c r="C1920" s="964"/>
      <c r="D1920" s="956"/>
      <c r="E1920" s="950"/>
      <c r="F1920" s="374" t="s">
        <v>2749</v>
      </c>
      <c r="G1920" s="374" t="s">
        <v>2750</v>
      </c>
      <c r="H1920" s="956"/>
      <c r="I1920" s="956"/>
      <c r="J1920" s="956"/>
      <c r="K1920" s="956"/>
      <c r="L1920" s="950"/>
      <c r="M1920" s="956"/>
      <c r="N1920" s="956"/>
      <c r="O1920" s="961"/>
      <c r="P1920" s="950"/>
      <c r="Q1920" s="950"/>
      <c r="R1920" s="950"/>
    </row>
    <row r="1921" spans="1:18">
      <c r="A1921" s="964"/>
      <c r="B1921" s="964"/>
      <c r="C1921" s="964"/>
      <c r="D1921" s="956"/>
      <c r="E1921" s="950"/>
      <c r="F1921" s="374" t="s">
        <v>2751</v>
      </c>
      <c r="G1921" s="374" t="s">
        <v>2752</v>
      </c>
      <c r="H1921" s="956"/>
      <c r="I1921" s="956"/>
      <c r="J1921" s="956"/>
      <c r="K1921" s="956"/>
      <c r="L1921" s="950"/>
      <c r="M1921" s="956"/>
      <c r="N1921" s="956"/>
      <c r="O1921" s="961"/>
      <c r="P1921" s="950"/>
      <c r="Q1921" s="950"/>
      <c r="R1921" s="950"/>
    </row>
    <row r="1922" spans="1:18">
      <c r="A1922" s="964"/>
      <c r="B1922" s="964"/>
      <c r="C1922" s="964"/>
      <c r="D1922" s="956"/>
      <c r="E1922" s="950"/>
      <c r="F1922" s="374" t="s">
        <v>2753</v>
      </c>
      <c r="G1922" s="374" t="s">
        <v>2754</v>
      </c>
      <c r="H1922" s="956"/>
      <c r="I1922" s="956"/>
      <c r="J1922" s="956"/>
      <c r="K1922" s="956"/>
      <c r="L1922" s="950"/>
      <c r="M1922" s="956"/>
      <c r="N1922" s="956"/>
      <c r="O1922" s="961"/>
      <c r="P1922" s="950"/>
      <c r="Q1922" s="950"/>
      <c r="R1922" s="950"/>
    </row>
    <row r="1923" spans="1:18">
      <c r="A1923" s="964"/>
      <c r="B1923" s="964"/>
      <c r="C1923" s="964"/>
      <c r="D1923" s="956"/>
      <c r="E1923" s="950"/>
      <c r="F1923" s="374" t="s">
        <v>2755</v>
      </c>
      <c r="G1923" s="374" t="s">
        <v>2756</v>
      </c>
      <c r="H1923" s="956"/>
      <c r="I1923" s="956"/>
      <c r="J1923" s="956"/>
      <c r="K1923" s="956"/>
      <c r="L1923" s="950"/>
      <c r="M1923" s="956"/>
      <c r="N1923" s="956"/>
      <c r="O1923" s="961"/>
      <c r="P1923" s="950"/>
      <c r="Q1923" s="950"/>
      <c r="R1923" s="950"/>
    </row>
    <row r="1924" spans="1:18">
      <c r="A1924" s="964"/>
      <c r="B1924" s="964"/>
      <c r="C1924" s="964"/>
      <c r="D1924" s="956"/>
      <c r="E1924" s="950"/>
      <c r="F1924" s="374" t="s">
        <v>2757</v>
      </c>
      <c r="G1924" s="374" t="s">
        <v>2758</v>
      </c>
      <c r="H1924" s="956"/>
      <c r="I1924" s="956"/>
      <c r="J1924" s="956"/>
      <c r="K1924" s="956"/>
      <c r="L1924" s="950"/>
      <c r="M1924" s="956"/>
      <c r="N1924" s="956"/>
      <c r="O1924" s="961"/>
      <c r="P1924" s="950"/>
      <c r="Q1924" s="950"/>
      <c r="R1924" s="950"/>
    </row>
    <row r="1925" spans="1:18">
      <c r="A1925" s="964"/>
      <c r="B1925" s="964"/>
      <c r="C1925" s="964"/>
      <c r="D1925" s="956"/>
      <c r="E1925" s="950"/>
      <c r="F1925" s="374" t="s">
        <v>2759</v>
      </c>
      <c r="G1925" s="374" t="s">
        <v>2760</v>
      </c>
      <c r="H1925" s="956"/>
      <c r="I1925" s="956"/>
      <c r="J1925" s="956"/>
      <c r="K1925" s="956"/>
      <c r="L1925" s="950"/>
      <c r="M1925" s="956"/>
      <c r="N1925" s="956"/>
      <c r="O1925" s="961"/>
      <c r="P1925" s="950"/>
      <c r="Q1925" s="950"/>
      <c r="R1925" s="950"/>
    </row>
    <row r="1926" spans="1:18">
      <c r="A1926" s="964"/>
      <c r="B1926" s="964"/>
      <c r="C1926" s="964"/>
      <c r="D1926" s="957"/>
      <c r="E1926" s="951"/>
      <c r="F1926" s="374" t="s">
        <v>2761</v>
      </c>
      <c r="G1926" s="374" t="s">
        <v>2762</v>
      </c>
      <c r="H1926" s="957"/>
      <c r="I1926" s="957"/>
      <c r="J1926" s="957"/>
      <c r="K1926" s="957"/>
      <c r="L1926" s="951"/>
      <c r="M1926" s="957"/>
      <c r="N1926" s="957"/>
      <c r="O1926" s="961"/>
      <c r="P1926" s="951"/>
      <c r="Q1926" s="951"/>
      <c r="R1926" s="951"/>
    </row>
    <row r="1927" spans="1:18">
      <c r="A1927" s="243" t="s">
        <v>4905</v>
      </c>
      <c r="B1927" s="242"/>
      <c r="C1927" s="239"/>
      <c r="D1927" s="240"/>
      <c r="E1927" s="438"/>
      <c r="F1927" s="240"/>
      <c r="G1927" s="240"/>
      <c r="H1927" s="240"/>
      <c r="I1927" s="240"/>
      <c r="J1927" s="240"/>
      <c r="K1927" s="240"/>
      <c r="L1927" s="240"/>
      <c r="M1927" s="240"/>
      <c r="N1927" s="240"/>
      <c r="O1927" s="240"/>
      <c r="P1927" s="240"/>
      <c r="Q1927" s="240"/>
      <c r="R1927" s="341"/>
    </row>
    <row r="1928" spans="1:18" s="8" customFormat="1" ht="54" customHeight="1">
      <c r="A1928" s="195" t="s">
        <v>4909</v>
      </c>
      <c r="B1928" s="91" t="s">
        <v>978</v>
      </c>
      <c r="C1928" s="321" t="s">
        <v>4105</v>
      </c>
      <c r="D1928" s="58" t="s">
        <v>4828</v>
      </c>
      <c r="E1928" s="49" t="s">
        <v>146</v>
      </c>
      <c r="F1928" s="58"/>
      <c r="G1928" s="83"/>
      <c r="H1928" s="49" t="s">
        <v>2138</v>
      </c>
      <c r="I1928" s="49" t="s">
        <v>2138</v>
      </c>
      <c r="J1928" s="49" t="s">
        <v>25</v>
      </c>
      <c r="K1928" s="58" t="s">
        <v>1294</v>
      </c>
      <c r="L1928" s="39" t="s">
        <v>1148</v>
      </c>
      <c r="M1928" s="64" t="s">
        <v>6081</v>
      </c>
      <c r="N1928" s="78"/>
      <c r="O1928" s="39" t="s">
        <v>2140</v>
      </c>
      <c r="P1928" s="108" t="s">
        <v>2140</v>
      </c>
      <c r="Q1928" s="108" t="s">
        <v>2140</v>
      </c>
      <c r="R1928" s="108" t="s">
        <v>3713</v>
      </c>
    </row>
    <row r="1929" spans="1:18" ht="104.85" customHeight="1">
      <c r="A1929" s="205" t="s">
        <v>4910</v>
      </c>
      <c r="B1929" s="91" t="s">
        <v>4783</v>
      </c>
      <c r="C1929" s="321" t="s">
        <v>3028</v>
      </c>
      <c r="D1929" s="58" t="s">
        <v>4911</v>
      </c>
      <c r="E1929" s="49" t="s">
        <v>1337</v>
      </c>
      <c r="F1929" s="84"/>
      <c r="G1929" s="64"/>
      <c r="H1929" s="49" t="s">
        <v>2138</v>
      </c>
      <c r="I1929" s="49" t="s">
        <v>2138</v>
      </c>
      <c r="J1929" s="49" t="s">
        <v>25</v>
      </c>
      <c r="K1929" s="58" t="s">
        <v>4785</v>
      </c>
      <c r="L1929" s="39" t="s">
        <v>1148</v>
      </c>
      <c r="M1929" s="64" t="s">
        <v>6082</v>
      </c>
      <c r="N1929" s="78"/>
      <c r="O1929" s="108" t="s">
        <v>2140</v>
      </c>
      <c r="P1929" s="108" t="s">
        <v>2140</v>
      </c>
      <c r="Q1929" s="108" t="s">
        <v>2140</v>
      </c>
      <c r="R1929" s="108" t="s">
        <v>32</v>
      </c>
    </row>
    <row r="1930" spans="1:18" s="36" customFormat="1" ht="93" customHeight="1">
      <c r="A1930" s="206" t="s">
        <v>537</v>
      </c>
      <c r="B1930" s="91" t="s">
        <v>539</v>
      </c>
      <c r="C1930" s="321" t="s">
        <v>4786</v>
      </c>
      <c r="D1930" s="58" t="s">
        <v>4787</v>
      </c>
      <c r="E1930" s="49" t="s">
        <v>4788</v>
      </c>
      <c r="F1930" s="88"/>
      <c r="G1930" s="89"/>
      <c r="H1930" s="49" t="s">
        <v>2138</v>
      </c>
      <c r="I1930" s="49" t="s">
        <v>2138</v>
      </c>
      <c r="J1930" s="49" t="s">
        <v>2148</v>
      </c>
      <c r="K1930" s="58" t="s">
        <v>4789</v>
      </c>
      <c r="L1930" s="39" t="s">
        <v>1148</v>
      </c>
      <c r="M1930" s="64" t="s">
        <v>6083</v>
      </c>
      <c r="N1930" s="78"/>
      <c r="O1930" s="108" t="s">
        <v>2140</v>
      </c>
      <c r="P1930" s="108" t="s">
        <v>2140</v>
      </c>
      <c r="Q1930" s="108" t="s">
        <v>2140</v>
      </c>
      <c r="R1930" s="108" t="s">
        <v>39</v>
      </c>
    </row>
    <row r="1931" spans="1:18" s="8" customFormat="1" ht="20.399999999999999">
      <c r="A1931" s="191" t="s">
        <v>4912</v>
      </c>
      <c r="B1931" s="191" t="s">
        <v>2174</v>
      </c>
      <c r="C1931" s="318" t="s">
        <v>2175</v>
      </c>
      <c r="D1931" s="124" t="s">
        <v>2176</v>
      </c>
      <c r="E1931" s="125" t="s">
        <v>2177</v>
      </c>
      <c r="F1931" s="33"/>
      <c r="G1931" s="34"/>
      <c r="H1931" s="34"/>
      <c r="I1931" s="34"/>
      <c r="J1931" s="34"/>
      <c r="K1931" s="34"/>
      <c r="L1931" s="130" t="s">
        <v>1027</v>
      </c>
      <c r="M1931" s="135"/>
      <c r="N1931" s="124" t="s">
        <v>2178</v>
      </c>
      <c r="O1931" s="126" t="s">
        <v>2179</v>
      </c>
      <c r="P1931" s="126" t="s">
        <v>2179</v>
      </c>
      <c r="Q1931" s="126" t="s">
        <v>2140</v>
      </c>
      <c r="R1931" s="123" t="s">
        <v>2180</v>
      </c>
    </row>
    <row r="1932" spans="1:18" s="8" customFormat="1" ht="69" customHeight="1">
      <c r="A1932" s="192" t="s">
        <v>959</v>
      </c>
      <c r="B1932" s="194" t="s">
        <v>822</v>
      </c>
      <c r="C1932" s="194" t="s">
        <v>2580</v>
      </c>
      <c r="D1932" s="174" t="s">
        <v>2581</v>
      </c>
      <c r="E1932" s="252" t="s">
        <v>824</v>
      </c>
      <c r="F1932" s="33"/>
      <c r="G1932" s="34"/>
      <c r="H1932" s="34"/>
      <c r="I1932" s="34"/>
      <c r="J1932" s="34"/>
      <c r="K1932" s="34"/>
      <c r="L1932" s="32" t="s">
        <v>1027</v>
      </c>
      <c r="M1932" s="34"/>
      <c r="N1932" s="174" t="s">
        <v>2582</v>
      </c>
      <c r="O1932" s="136" t="s">
        <v>2179</v>
      </c>
      <c r="P1932" s="136" t="s">
        <v>2140</v>
      </c>
      <c r="Q1932" s="137" t="s">
        <v>2140</v>
      </c>
      <c r="R1932" s="252" t="s">
        <v>42</v>
      </c>
    </row>
    <row r="1933" spans="1:18" s="8" customFormat="1" ht="48" customHeight="1">
      <c r="A1933" s="192" t="s">
        <v>960</v>
      </c>
      <c r="B1933" s="194" t="s">
        <v>961</v>
      </c>
      <c r="C1933" s="194" t="s">
        <v>4913</v>
      </c>
      <c r="D1933" s="124" t="s">
        <v>2183</v>
      </c>
      <c r="E1933" s="125" t="s">
        <v>829</v>
      </c>
      <c r="F1933" s="33"/>
      <c r="G1933" s="34"/>
      <c r="H1933" s="34"/>
      <c r="I1933" s="34"/>
      <c r="J1933" s="34"/>
      <c r="K1933" s="34"/>
      <c r="L1933" s="130" t="s">
        <v>1027</v>
      </c>
      <c r="M1933" s="135"/>
      <c r="N1933" s="124" t="s">
        <v>2184</v>
      </c>
      <c r="O1933" s="126" t="s">
        <v>2179</v>
      </c>
      <c r="P1933" s="126" t="s">
        <v>2140</v>
      </c>
      <c r="Q1933" s="126" t="s">
        <v>2140</v>
      </c>
      <c r="R1933" s="123" t="s">
        <v>42</v>
      </c>
    </row>
    <row r="1934" spans="1:18" s="8" customFormat="1" ht="45" customHeight="1">
      <c r="A1934" s="192" t="s">
        <v>4914</v>
      </c>
      <c r="B1934" s="194" t="s">
        <v>2143</v>
      </c>
      <c r="C1934" s="194" t="s">
        <v>2144</v>
      </c>
      <c r="D1934" s="128" t="s">
        <v>2585</v>
      </c>
      <c r="E1934" s="32" t="s">
        <v>2586</v>
      </c>
      <c r="F1934" s="131"/>
      <c r="G1934" s="34"/>
      <c r="H1934" s="34"/>
      <c r="I1934" s="34"/>
      <c r="J1934" s="34"/>
      <c r="K1934" s="34"/>
      <c r="L1934" s="32" t="s">
        <v>1027</v>
      </c>
      <c r="M1934" s="34"/>
      <c r="N1934" s="128" t="s">
        <v>2587</v>
      </c>
      <c r="O1934" s="136" t="s">
        <v>2179</v>
      </c>
      <c r="P1934" s="136" t="s">
        <v>2140</v>
      </c>
      <c r="Q1934" s="136" t="s">
        <v>2140</v>
      </c>
      <c r="R1934" s="123" t="s">
        <v>2192</v>
      </c>
    </row>
    <row r="1935" spans="1:18" s="8" customFormat="1" ht="45" customHeight="1">
      <c r="A1935" s="192" t="s">
        <v>4915</v>
      </c>
      <c r="B1935" s="194" t="s">
        <v>2589</v>
      </c>
      <c r="C1935" s="194" t="s">
        <v>2590</v>
      </c>
      <c r="D1935" s="128" t="s">
        <v>2591</v>
      </c>
      <c r="E1935" s="32" t="s">
        <v>2592</v>
      </c>
      <c r="F1935" s="33"/>
      <c r="G1935" s="34"/>
      <c r="H1935" s="34"/>
      <c r="I1935" s="34"/>
      <c r="J1935" s="34"/>
      <c r="K1935" s="34"/>
      <c r="L1935" s="32" t="s">
        <v>1027</v>
      </c>
      <c r="M1935" s="32"/>
      <c r="N1935" s="128" t="s">
        <v>2593</v>
      </c>
      <c r="O1935" s="136" t="s">
        <v>2179</v>
      </c>
      <c r="P1935" s="136" t="s">
        <v>2179</v>
      </c>
      <c r="Q1935" s="136" t="s">
        <v>2140</v>
      </c>
      <c r="R1935" s="136" t="s">
        <v>2180</v>
      </c>
    </row>
    <row r="1936" spans="1:18" s="8" customFormat="1" ht="49.5" customHeight="1">
      <c r="A1936" s="192" t="s">
        <v>958</v>
      </c>
      <c r="B1936" s="194" t="s">
        <v>816</v>
      </c>
      <c r="C1936" s="194" t="s">
        <v>2185</v>
      </c>
      <c r="D1936" s="128" t="s">
        <v>2186</v>
      </c>
      <c r="E1936" s="32" t="s">
        <v>818</v>
      </c>
      <c r="F1936" s="33"/>
      <c r="G1936" s="34"/>
      <c r="H1936" s="34"/>
      <c r="I1936" s="34"/>
      <c r="J1936" s="34"/>
      <c r="K1936" s="34"/>
      <c r="L1936" s="32" t="s">
        <v>1027</v>
      </c>
      <c r="M1936" s="34"/>
      <c r="N1936" s="128" t="s">
        <v>2187</v>
      </c>
      <c r="O1936" s="136" t="s">
        <v>2179</v>
      </c>
      <c r="P1936" s="136" t="s">
        <v>2140</v>
      </c>
      <c r="Q1936" s="136" t="s">
        <v>2140</v>
      </c>
      <c r="R1936" s="123" t="s">
        <v>42</v>
      </c>
    </row>
    <row r="1937" spans="1:18" s="8" customFormat="1" ht="51" customHeight="1">
      <c r="A1937" s="194" t="s">
        <v>4916</v>
      </c>
      <c r="B1937" s="194" t="s">
        <v>4170</v>
      </c>
      <c r="C1937" s="194" t="s">
        <v>4171</v>
      </c>
      <c r="D1937" s="128" t="s">
        <v>4172</v>
      </c>
      <c r="E1937" s="32" t="s">
        <v>2995</v>
      </c>
      <c r="F1937" s="33"/>
      <c r="G1937" s="34"/>
      <c r="H1937" s="34"/>
      <c r="I1937" s="34"/>
      <c r="J1937" s="34"/>
      <c r="K1937" s="34"/>
      <c r="L1937" s="32" t="s">
        <v>1027</v>
      </c>
      <c r="M1937" s="34"/>
      <c r="N1937" s="128" t="s">
        <v>4173</v>
      </c>
      <c r="O1937" s="136" t="s">
        <v>2179</v>
      </c>
      <c r="P1937" s="136" t="s">
        <v>2140</v>
      </c>
      <c r="Q1937" s="137" t="s">
        <v>2140</v>
      </c>
      <c r="R1937" s="123" t="s">
        <v>2192</v>
      </c>
    </row>
    <row r="1938" spans="1:18" s="8" customFormat="1" ht="105.75" customHeight="1">
      <c r="A1938" s="194" t="s">
        <v>4917</v>
      </c>
      <c r="B1938" s="194" t="s">
        <v>4918</v>
      </c>
      <c r="C1938" s="194" t="s">
        <v>4919</v>
      </c>
      <c r="D1938" s="128" t="s">
        <v>4920</v>
      </c>
      <c r="E1938" s="32" t="s">
        <v>2649</v>
      </c>
      <c r="F1938" s="33"/>
      <c r="G1938" s="34"/>
      <c r="H1938" s="34"/>
      <c r="I1938" s="34"/>
      <c r="J1938" s="34"/>
      <c r="K1938" s="34"/>
      <c r="L1938" s="32" t="s">
        <v>1027</v>
      </c>
      <c r="M1938" s="32"/>
      <c r="N1938" s="128" t="s">
        <v>4921</v>
      </c>
      <c r="O1938" s="32" t="s">
        <v>2179</v>
      </c>
      <c r="P1938" s="136" t="s">
        <v>2140</v>
      </c>
      <c r="Q1938" s="136" t="s">
        <v>2179</v>
      </c>
      <c r="R1938" s="123" t="s">
        <v>2612</v>
      </c>
    </row>
    <row r="1939" spans="1:18" s="36" customFormat="1" ht="76.349999999999994" customHeight="1">
      <c r="A1939" s="192" t="s">
        <v>4922</v>
      </c>
      <c r="B1939" s="312" t="s">
        <v>804</v>
      </c>
      <c r="C1939" s="317" t="s">
        <v>2201</v>
      </c>
      <c r="D1939" s="305" t="s">
        <v>2202</v>
      </c>
      <c r="E1939" s="304" t="s">
        <v>806</v>
      </c>
      <c r="F1939" s="304"/>
      <c r="G1939" s="304"/>
      <c r="H1939" s="304"/>
      <c r="I1939" s="304"/>
      <c r="J1939" s="304"/>
      <c r="K1939" s="304"/>
      <c r="L1939" s="304" t="s">
        <v>1027</v>
      </c>
      <c r="M1939" s="304"/>
      <c r="N1939" s="305" t="s">
        <v>4252</v>
      </c>
      <c r="O1939" s="136" t="s">
        <v>2179</v>
      </c>
      <c r="P1939" s="136" t="s">
        <v>2179</v>
      </c>
      <c r="Q1939" s="136" t="s">
        <v>2140</v>
      </c>
      <c r="R1939" s="123" t="s">
        <v>2141</v>
      </c>
    </row>
    <row r="1940" spans="1:18" s="36" customFormat="1" ht="12.75" customHeight="1">
      <c r="A1940" s="1007" t="s">
        <v>1025</v>
      </c>
      <c r="B1940" s="1007" t="s">
        <v>1026</v>
      </c>
      <c r="C1940" s="1007" t="s">
        <v>4923</v>
      </c>
      <c r="D1940" s="955" t="s">
        <v>4924</v>
      </c>
      <c r="E1940" s="949" t="s">
        <v>1218</v>
      </c>
      <c r="F1940" s="360" t="s">
        <v>4925</v>
      </c>
      <c r="G1940" s="360" t="s">
        <v>4926</v>
      </c>
      <c r="H1940" s="949"/>
      <c r="I1940" s="949"/>
      <c r="J1940" s="949"/>
      <c r="K1940" s="949"/>
      <c r="L1940" s="949" t="s">
        <v>1027</v>
      </c>
      <c r="M1940" s="949"/>
      <c r="N1940" s="955" t="s">
        <v>1029</v>
      </c>
      <c r="O1940" s="949" t="s">
        <v>2179</v>
      </c>
      <c r="P1940" s="949" t="s">
        <v>2140</v>
      </c>
      <c r="Q1940" s="949" t="s">
        <v>2140</v>
      </c>
      <c r="R1940" s="949" t="s">
        <v>6740</v>
      </c>
    </row>
    <row r="1941" spans="1:18" s="36" customFormat="1" ht="12.75" customHeight="1">
      <c r="A1941" s="1008"/>
      <c r="B1941" s="1008"/>
      <c r="C1941" s="1008"/>
      <c r="D1941" s="956"/>
      <c r="E1941" s="950"/>
      <c r="F1941" s="360" t="s">
        <v>4927</v>
      </c>
      <c r="G1941" s="360" t="s">
        <v>4928</v>
      </c>
      <c r="H1941" s="950"/>
      <c r="I1941" s="950"/>
      <c r="J1941" s="950"/>
      <c r="K1941" s="950"/>
      <c r="L1941" s="950"/>
      <c r="M1941" s="950"/>
      <c r="N1941" s="956"/>
      <c r="O1941" s="950"/>
      <c r="P1941" s="950"/>
      <c r="Q1941" s="950"/>
      <c r="R1941" s="950"/>
    </row>
    <row r="1942" spans="1:18" s="36" customFormat="1" ht="12.75" customHeight="1">
      <c r="A1942" s="1008"/>
      <c r="B1942" s="1008"/>
      <c r="C1942" s="1008"/>
      <c r="D1942" s="956"/>
      <c r="E1942" s="950"/>
      <c r="F1942" s="360" t="s">
        <v>4929</v>
      </c>
      <c r="G1942" s="360" t="s">
        <v>4930</v>
      </c>
      <c r="H1942" s="950"/>
      <c r="I1942" s="950"/>
      <c r="J1942" s="950"/>
      <c r="K1942" s="950"/>
      <c r="L1942" s="950"/>
      <c r="M1942" s="950"/>
      <c r="N1942" s="956"/>
      <c r="O1942" s="950"/>
      <c r="P1942" s="950"/>
      <c r="Q1942" s="950"/>
      <c r="R1942" s="950"/>
    </row>
    <row r="1943" spans="1:18" s="36" customFormat="1" ht="12.75" customHeight="1">
      <c r="A1943" s="1008"/>
      <c r="B1943" s="1008"/>
      <c r="C1943" s="1008"/>
      <c r="D1943" s="956"/>
      <c r="E1943" s="950"/>
      <c r="F1943" s="360" t="s">
        <v>4931</v>
      </c>
      <c r="G1943" s="360" t="s">
        <v>4932</v>
      </c>
      <c r="H1943" s="950"/>
      <c r="I1943" s="950"/>
      <c r="J1943" s="950"/>
      <c r="K1943" s="950"/>
      <c r="L1943" s="950"/>
      <c r="M1943" s="950"/>
      <c r="N1943" s="956"/>
      <c r="O1943" s="950"/>
      <c r="P1943" s="950"/>
      <c r="Q1943" s="950"/>
      <c r="R1943" s="950"/>
    </row>
    <row r="1944" spans="1:18" s="36" customFormat="1" ht="12.75" customHeight="1">
      <c r="A1944" s="1008"/>
      <c r="B1944" s="1008"/>
      <c r="C1944" s="1008"/>
      <c r="D1944" s="956"/>
      <c r="E1944" s="950"/>
      <c r="F1944" s="360" t="s">
        <v>4933</v>
      </c>
      <c r="G1944" s="360" t="s">
        <v>4934</v>
      </c>
      <c r="H1944" s="950"/>
      <c r="I1944" s="950"/>
      <c r="J1944" s="950"/>
      <c r="K1944" s="950"/>
      <c r="L1944" s="950"/>
      <c r="M1944" s="950"/>
      <c r="N1944" s="956"/>
      <c r="O1944" s="950"/>
      <c r="P1944" s="950"/>
      <c r="Q1944" s="950"/>
      <c r="R1944" s="950"/>
    </row>
    <row r="1945" spans="1:18" s="36" customFormat="1" ht="12.75" customHeight="1">
      <c r="A1945" s="1008"/>
      <c r="B1945" s="1008"/>
      <c r="C1945" s="1008"/>
      <c r="D1945" s="956"/>
      <c r="E1945" s="950"/>
      <c r="F1945" s="360" t="s">
        <v>4935</v>
      </c>
      <c r="G1945" s="360" t="s">
        <v>4936</v>
      </c>
      <c r="H1945" s="950"/>
      <c r="I1945" s="950"/>
      <c r="J1945" s="950"/>
      <c r="K1945" s="950"/>
      <c r="L1945" s="950"/>
      <c r="M1945" s="950"/>
      <c r="N1945" s="956"/>
      <c r="O1945" s="950"/>
      <c r="P1945" s="950"/>
      <c r="Q1945" s="950"/>
      <c r="R1945" s="950"/>
    </row>
    <row r="1946" spans="1:18" s="36" customFormat="1" ht="12.75" customHeight="1">
      <c r="A1946" s="1008"/>
      <c r="B1946" s="1008"/>
      <c r="C1946" s="1008"/>
      <c r="D1946" s="956"/>
      <c r="E1946" s="950"/>
      <c r="F1946" s="360" t="s">
        <v>4937</v>
      </c>
      <c r="G1946" s="360" t="s">
        <v>4938</v>
      </c>
      <c r="H1946" s="950"/>
      <c r="I1946" s="950"/>
      <c r="J1946" s="950"/>
      <c r="K1946" s="950"/>
      <c r="L1946" s="950"/>
      <c r="M1946" s="950"/>
      <c r="N1946" s="956"/>
      <c r="O1946" s="950"/>
      <c r="P1946" s="950"/>
      <c r="Q1946" s="950"/>
      <c r="R1946" s="950"/>
    </row>
    <row r="1947" spans="1:18" s="36" customFormat="1" ht="12.75" customHeight="1">
      <c r="A1947" s="1008"/>
      <c r="B1947" s="1008"/>
      <c r="C1947" s="1008"/>
      <c r="D1947" s="956"/>
      <c r="E1947" s="950"/>
      <c r="F1947" s="360" t="s">
        <v>4939</v>
      </c>
      <c r="G1947" s="360" t="s">
        <v>4940</v>
      </c>
      <c r="H1947" s="950"/>
      <c r="I1947" s="950"/>
      <c r="J1947" s="950"/>
      <c r="K1947" s="950"/>
      <c r="L1947" s="950"/>
      <c r="M1947" s="950"/>
      <c r="N1947" s="956"/>
      <c r="O1947" s="950"/>
      <c r="P1947" s="950"/>
      <c r="Q1947" s="950"/>
      <c r="R1947" s="950"/>
    </row>
    <row r="1948" spans="1:18" s="36" customFormat="1" ht="12.75" customHeight="1">
      <c r="A1948" s="1008"/>
      <c r="B1948" s="1008"/>
      <c r="C1948" s="1008"/>
      <c r="D1948" s="956"/>
      <c r="E1948" s="950"/>
      <c r="F1948" s="360" t="s">
        <v>4941</v>
      </c>
      <c r="G1948" s="360" t="s">
        <v>4942</v>
      </c>
      <c r="H1948" s="950"/>
      <c r="I1948" s="950"/>
      <c r="J1948" s="950"/>
      <c r="K1948" s="950"/>
      <c r="L1948" s="950"/>
      <c r="M1948" s="950"/>
      <c r="N1948" s="956"/>
      <c r="O1948" s="950"/>
      <c r="P1948" s="950"/>
      <c r="Q1948" s="950"/>
      <c r="R1948" s="950"/>
    </row>
    <row r="1949" spans="1:18" s="36" customFormat="1" ht="12.75" customHeight="1">
      <c r="A1949" s="1008"/>
      <c r="B1949" s="1008"/>
      <c r="C1949" s="1008"/>
      <c r="D1949" s="956"/>
      <c r="E1949" s="950"/>
      <c r="F1949" s="360" t="s">
        <v>4943</v>
      </c>
      <c r="G1949" s="360" t="s">
        <v>4944</v>
      </c>
      <c r="H1949" s="950"/>
      <c r="I1949" s="950"/>
      <c r="J1949" s="950"/>
      <c r="K1949" s="950"/>
      <c r="L1949" s="950"/>
      <c r="M1949" s="950"/>
      <c r="N1949" s="956"/>
      <c r="O1949" s="950"/>
      <c r="P1949" s="950"/>
      <c r="Q1949" s="950"/>
      <c r="R1949" s="950"/>
    </row>
    <row r="1950" spans="1:18" s="36" customFormat="1" ht="12.75" customHeight="1">
      <c r="A1950" s="1008"/>
      <c r="B1950" s="1008"/>
      <c r="C1950" s="1008"/>
      <c r="D1950" s="956"/>
      <c r="E1950" s="950"/>
      <c r="F1950" s="360" t="s">
        <v>4945</v>
      </c>
      <c r="G1950" s="360" t="s">
        <v>4946</v>
      </c>
      <c r="H1950" s="950"/>
      <c r="I1950" s="950"/>
      <c r="J1950" s="950"/>
      <c r="K1950" s="950"/>
      <c r="L1950" s="950"/>
      <c r="M1950" s="950"/>
      <c r="N1950" s="956"/>
      <c r="O1950" s="950"/>
      <c r="P1950" s="950"/>
      <c r="Q1950" s="950"/>
      <c r="R1950" s="950"/>
    </row>
    <row r="1951" spans="1:18" s="36" customFormat="1" ht="12.75" customHeight="1">
      <c r="A1951" s="1008"/>
      <c r="B1951" s="1008"/>
      <c r="C1951" s="1008"/>
      <c r="D1951" s="956"/>
      <c r="E1951" s="950"/>
      <c r="F1951" s="360" t="s">
        <v>4947</v>
      </c>
      <c r="G1951" s="360" t="s">
        <v>4948</v>
      </c>
      <c r="H1951" s="950"/>
      <c r="I1951" s="950"/>
      <c r="J1951" s="950"/>
      <c r="K1951" s="950"/>
      <c r="L1951" s="950"/>
      <c r="M1951" s="950"/>
      <c r="N1951" s="956"/>
      <c r="O1951" s="950"/>
      <c r="P1951" s="950"/>
      <c r="Q1951" s="950"/>
      <c r="R1951" s="950"/>
    </row>
    <row r="1952" spans="1:18" s="36" customFormat="1" ht="12.75" customHeight="1">
      <c r="A1952" s="1008"/>
      <c r="B1952" s="1008"/>
      <c r="C1952" s="1008"/>
      <c r="D1952" s="956"/>
      <c r="E1952" s="950"/>
      <c r="F1952" s="360" t="s">
        <v>4949</v>
      </c>
      <c r="G1952" s="360" t="s">
        <v>4950</v>
      </c>
      <c r="H1952" s="950"/>
      <c r="I1952" s="950"/>
      <c r="J1952" s="950"/>
      <c r="K1952" s="950"/>
      <c r="L1952" s="950"/>
      <c r="M1952" s="950"/>
      <c r="N1952" s="956"/>
      <c r="O1952" s="950"/>
      <c r="P1952" s="950"/>
      <c r="Q1952" s="950"/>
      <c r="R1952" s="950"/>
    </row>
    <row r="1953" spans="1:18" s="36" customFormat="1" ht="12.75" customHeight="1">
      <c r="A1953" s="1008"/>
      <c r="B1953" s="1008"/>
      <c r="C1953" s="1008"/>
      <c r="D1953" s="956"/>
      <c r="E1953" s="950"/>
      <c r="F1953" s="360" t="s">
        <v>4951</v>
      </c>
      <c r="G1953" s="360" t="s">
        <v>4952</v>
      </c>
      <c r="H1953" s="950"/>
      <c r="I1953" s="950"/>
      <c r="J1953" s="950"/>
      <c r="K1953" s="950"/>
      <c r="L1953" s="950"/>
      <c r="M1953" s="950"/>
      <c r="N1953" s="956"/>
      <c r="O1953" s="950"/>
      <c r="P1953" s="950"/>
      <c r="Q1953" s="950"/>
      <c r="R1953" s="950"/>
    </row>
    <row r="1954" spans="1:18" s="36" customFormat="1" ht="12.75" customHeight="1">
      <c r="A1954" s="1009"/>
      <c r="B1954" s="1009"/>
      <c r="C1954" s="1009"/>
      <c r="D1954" s="957"/>
      <c r="E1954" s="951"/>
      <c r="F1954" s="360" t="s">
        <v>4953</v>
      </c>
      <c r="G1954" s="360" t="s">
        <v>4954</v>
      </c>
      <c r="H1954" s="951"/>
      <c r="I1954" s="951"/>
      <c r="J1954" s="951"/>
      <c r="K1954" s="951"/>
      <c r="L1954" s="951"/>
      <c r="M1954" s="951"/>
      <c r="N1954" s="957"/>
      <c r="O1954" s="951"/>
      <c r="P1954" s="951"/>
      <c r="Q1954" s="951"/>
      <c r="R1954" s="951"/>
    </row>
    <row r="1955" spans="1:18" s="36" customFormat="1" ht="78.599999999999994" customHeight="1">
      <c r="A1955" s="192" t="s">
        <v>4955</v>
      </c>
      <c r="B1955" s="192" t="s">
        <v>4956</v>
      </c>
      <c r="C1955" s="192" t="s">
        <v>4957</v>
      </c>
      <c r="D1955" s="145" t="s">
        <v>4958</v>
      </c>
      <c r="E1955" s="32" t="s">
        <v>4959</v>
      </c>
      <c r="F1955" s="32"/>
      <c r="G1955" s="32"/>
      <c r="H1955" s="32"/>
      <c r="I1955" s="32"/>
      <c r="J1955" s="32"/>
      <c r="K1955" s="32"/>
      <c r="L1955" s="32" t="s">
        <v>1027</v>
      </c>
      <c r="M1955" s="32"/>
      <c r="N1955" s="128" t="s">
        <v>4960</v>
      </c>
      <c r="O1955" s="32" t="s">
        <v>2179</v>
      </c>
      <c r="P1955" s="32" t="s">
        <v>2140</v>
      </c>
      <c r="Q1955" s="32" t="s">
        <v>2140</v>
      </c>
      <c r="R1955" s="32" t="s">
        <v>2141</v>
      </c>
    </row>
    <row r="1956" spans="1:18" s="36" customFormat="1">
      <c r="A1956" s="247" t="s">
        <v>4961</v>
      </c>
      <c r="B1956" s="246"/>
      <c r="C1956" s="246"/>
      <c r="D1956" s="245"/>
      <c r="E1956" s="436"/>
      <c r="F1956" s="245"/>
      <c r="G1956" s="245"/>
      <c r="H1956" s="245"/>
      <c r="I1956" s="245"/>
      <c r="J1956" s="245"/>
      <c r="K1956" s="245"/>
      <c r="L1956" s="245"/>
      <c r="M1956" s="245"/>
      <c r="N1956" s="245"/>
      <c r="O1956" s="245"/>
      <c r="P1956" s="245"/>
      <c r="Q1956" s="245"/>
      <c r="R1956" s="354"/>
    </row>
    <row r="1957" spans="1:18" s="8" customFormat="1" ht="111" customHeight="1">
      <c r="A1957" s="196" t="s">
        <v>4965</v>
      </c>
      <c r="B1957" s="65" t="s">
        <v>4791</v>
      </c>
      <c r="C1957" s="208" t="s">
        <v>4792</v>
      </c>
      <c r="D1957" s="58" t="s">
        <v>4793</v>
      </c>
      <c r="E1957" s="87" t="s">
        <v>2154</v>
      </c>
      <c r="F1957" s="58"/>
      <c r="G1957" s="83"/>
      <c r="H1957" s="49" t="s">
        <v>2138</v>
      </c>
      <c r="I1957" s="49" t="s">
        <v>2138</v>
      </c>
      <c r="J1957" s="49" t="s">
        <v>25</v>
      </c>
      <c r="K1957" s="58" t="s">
        <v>4966</v>
      </c>
      <c r="L1957" s="39" t="s">
        <v>1148</v>
      </c>
      <c r="M1957" s="64" t="s">
        <v>6084</v>
      </c>
      <c r="N1957" s="78"/>
      <c r="O1957" s="39" t="s">
        <v>2140</v>
      </c>
      <c r="P1957" s="108" t="s">
        <v>2140</v>
      </c>
      <c r="Q1957" s="108" t="s">
        <v>2140</v>
      </c>
      <c r="R1957" s="108" t="s">
        <v>32</v>
      </c>
    </row>
    <row r="1958" spans="1:18" ht="92.25" customHeight="1">
      <c r="A1958" s="205" t="s">
        <v>4967</v>
      </c>
      <c r="B1958" s="204" t="s">
        <v>4783</v>
      </c>
      <c r="C1958" s="204" t="s">
        <v>3028</v>
      </c>
      <c r="D1958" s="58" t="s">
        <v>4911</v>
      </c>
      <c r="E1958" s="49" t="s">
        <v>1337</v>
      </c>
      <c r="F1958" s="84"/>
      <c r="G1958" s="64"/>
      <c r="H1958" s="73" t="s">
        <v>2138</v>
      </c>
      <c r="I1958" s="73" t="s">
        <v>2138</v>
      </c>
      <c r="J1958" s="73" t="s">
        <v>25</v>
      </c>
      <c r="K1958" s="176" t="s">
        <v>4785</v>
      </c>
      <c r="L1958" s="39" t="s">
        <v>1148</v>
      </c>
      <c r="M1958" s="64" t="s">
        <v>6085</v>
      </c>
      <c r="N1958" s="78"/>
      <c r="O1958" s="108" t="s">
        <v>2140</v>
      </c>
      <c r="P1958" s="108" t="s">
        <v>2140</v>
      </c>
      <c r="Q1958" s="108" t="s">
        <v>2140</v>
      </c>
      <c r="R1958" s="108" t="s">
        <v>32</v>
      </c>
    </row>
    <row r="1959" spans="1:18" s="36" customFormat="1" ht="83.25" customHeight="1">
      <c r="A1959" s="206" t="s">
        <v>4968</v>
      </c>
      <c r="B1959" s="207" t="s">
        <v>539</v>
      </c>
      <c r="C1959" s="207" t="s">
        <v>4786</v>
      </c>
      <c r="D1959" s="86" t="s">
        <v>4787</v>
      </c>
      <c r="E1959" s="87" t="s">
        <v>4788</v>
      </c>
      <c r="F1959" s="88"/>
      <c r="G1959" s="89"/>
      <c r="H1959" s="73" t="s">
        <v>2138</v>
      </c>
      <c r="I1959" s="73" t="s">
        <v>2138</v>
      </c>
      <c r="J1959" s="73" t="s">
        <v>2148</v>
      </c>
      <c r="K1959" s="90" t="s">
        <v>1294</v>
      </c>
      <c r="L1959" s="39" t="s">
        <v>1148</v>
      </c>
      <c r="M1959" s="64" t="s">
        <v>6086</v>
      </c>
      <c r="N1959" s="78"/>
      <c r="O1959" s="108" t="s">
        <v>2140</v>
      </c>
      <c r="P1959" s="108" t="s">
        <v>2140</v>
      </c>
      <c r="Q1959" s="108" t="s">
        <v>2140</v>
      </c>
      <c r="R1959" s="108" t="s">
        <v>32</v>
      </c>
    </row>
    <row r="1960" spans="1:18" ht="12" customHeight="1">
      <c r="A1960" s="1141" t="s">
        <v>214</v>
      </c>
      <c r="B1960" s="1144" t="s">
        <v>210</v>
      </c>
      <c r="C1960" s="1144" t="s">
        <v>3939</v>
      </c>
      <c r="D1960" s="939" t="s">
        <v>3940</v>
      </c>
      <c r="E1960" s="927" t="s">
        <v>2429</v>
      </c>
      <c r="F1960" s="49" t="s">
        <v>3179</v>
      </c>
      <c r="G1960" s="58" t="s">
        <v>4213</v>
      </c>
      <c r="H1960" s="996" t="s">
        <v>25</v>
      </c>
      <c r="I1960" s="996" t="s">
        <v>2138</v>
      </c>
      <c r="J1960" s="996" t="s">
        <v>2148</v>
      </c>
      <c r="K1960" s="1170" t="s">
        <v>1294</v>
      </c>
      <c r="L1960" s="927" t="s">
        <v>195</v>
      </c>
      <c r="M1960" s="921" t="s">
        <v>6087</v>
      </c>
      <c r="N1960" s="945"/>
      <c r="O1960" s="942" t="s">
        <v>2140</v>
      </c>
      <c r="P1960" s="942" t="s">
        <v>2140</v>
      </c>
      <c r="Q1960" s="942" t="s">
        <v>2140</v>
      </c>
      <c r="R1960" s="942" t="s">
        <v>32</v>
      </c>
    </row>
    <row r="1961" spans="1:18" s="8" customFormat="1" ht="11.1" customHeight="1">
      <c r="A1961" s="1142"/>
      <c r="B1961" s="1145" t="e">
        <v>#N/A</v>
      </c>
      <c r="C1961" s="1145" t="e">
        <v>#N/A</v>
      </c>
      <c r="D1961" s="940" t="e">
        <v>#N/A</v>
      </c>
      <c r="E1961" s="928" t="e">
        <v>#N/A</v>
      </c>
      <c r="F1961" s="49" t="s">
        <v>3181</v>
      </c>
      <c r="G1961" s="58" t="s">
        <v>4214</v>
      </c>
      <c r="H1961" s="997" t="e">
        <v>#N/A</v>
      </c>
      <c r="I1961" s="997" t="e">
        <v>#N/A</v>
      </c>
      <c r="J1961" s="997" t="e">
        <v>#N/A</v>
      </c>
      <c r="K1961" s="1171" t="e">
        <v>#N/A</v>
      </c>
      <c r="L1961" s="928" t="e">
        <v>#N/A</v>
      </c>
      <c r="M1961" s="922" t="e">
        <v>#N/A</v>
      </c>
      <c r="N1961" s="946"/>
      <c r="O1961" s="944"/>
      <c r="P1961" s="944"/>
      <c r="Q1961" s="944"/>
      <c r="R1961" s="944"/>
    </row>
    <row r="1962" spans="1:18" s="8" customFormat="1" ht="11.1" customHeight="1">
      <c r="A1962" s="1142"/>
      <c r="B1962" s="1145" t="e">
        <v>#N/A</v>
      </c>
      <c r="C1962" s="1145" t="e">
        <v>#N/A</v>
      </c>
      <c r="D1962" s="940" t="e">
        <v>#N/A</v>
      </c>
      <c r="E1962" s="928" t="e">
        <v>#N/A</v>
      </c>
      <c r="F1962" s="49" t="s">
        <v>3183</v>
      </c>
      <c r="G1962" s="58" t="s">
        <v>4215</v>
      </c>
      <c r="H1962" s="997" t="e">
        <v>#N/A</v>
      </c>
      <c r="I1962" s="997" t="e">
        <v>#N/A</v>
      </c>
      <c r="J1962" s="997" t="e">
        <v>#N/A</v>
      </c>
      <c r="K1962" s="1171" t="e">
        <v>#N/A</v>
      </c>
      <c r="L1962" s="928" t="e">
        <v>#N/A</v>
      </c>
      <c r="M1962" s="922" t="e">
        <v>#N/A</v>
      </c>
      <c r="N1962" s="946"/>
      <c r="O1962" s="944"/>
      <c r="P1962" s="944"/>
      <c r="Q1962" s="944"/>
      <c r="R1962" s="944"/>
    </row>
    <row r="1963" spans="1:18" s="8" customFormat="1" ht="11.1" customHeight="1">
      <c r="A1963" s="1142"/>
      <c r="B1963" s="1145" t="e">
        <v>#N/A</v>
      </c>
      <c r="C1963" s="1145" t="e">
        <v>#N/A</v>
      </c>
      <c r="D1963" s="940" t="e">
        <v>#N/A</v>
      </c>
      <c r="E1963" s="928" t="e">
        <v>#N/A</v>
      </c>
      <c r="F1963" s="49" t="s">
        <v>3185</v>
      </c>
      <c r="G1963" s="58" t="s">
        <v>4216</v>
      </c>
      <c r="H1963" s="997" t="e">
        <v>#N/A</v>
      </c>
      <c r="I1963" s="997" t="e">
        <v>#N/A</v>
      </c>
      <c r="J1963" s="997" t="e">
        <v>#N/A</v>
      </c>
      <c r="K1963" s="1171" t="e">
        <v>#N/A</v>
      </c>
      <c r="L1963" s="928" t="e">
        <v>#N/A</v>
      </c>
      <c r="M1963" s="922" t="e">
        <v>#N/A</v>
      </c>
      <c r="N1963" s="946"/>
      <c r="O1963" s="944"/>
      <c r="P1963" s="944"/>
      <c r="Q1963" s="944"/>
      <c r="R1963" s="944"/>
    </row>
    <row r="1964" spans="1:18" s="8" customFormat="1" ht="11.1" customHeight="1">
      <c r="A1964" s="1142"/>
      <c r="B1964" s="1145" t="e">
        <v>#N/A</v>
      </c>
      <c r="C1964" s="1145" t="e">
        <v>#N/A</v>
      </c>
      <c r="D1964" s="940" t="e">
        <v>#N/A</v>
      </c>
      <c r="E1964" s="928" t="e">
        <v>#N/A</v>
      </c>
      <c r="F1964" s="49" t="s">
        <v>3945</v>
      </c>
      <c r="G1964" s="58" t="s">
        <v>3946</v>
      </c>
      <c r="H1964" s="997" t="e">
        <v>#N/A</v>
      </c>
      <c r="I1964" s="997" t="e">
        <v>#N/A</v>
      </c>
      <c r="J1964" s="997" t="e">
        <v>#N/A</v>
      </c>
      <c r="K1964" s="1171" t="e">
        <v>#N/A</v>
      </c>
      <c r="L1964" s="928" t="e">
        <v>#N/A</v>
      </c>
      <c r="M1964" s="922" t="e">
        <v>#N/A</v>
      </c>
      <c r="N1964" s="946"/>
      <c r="O1964" s="944"/>
      <c r="P1964" s="944"/>
      <c r="Q1964" s="944"/>
      <c r="R1964" s="944"/>
    </row>
    <row r="1965" spans="1:18" s="8" customFormat="1" ht="11.1" customHeight="1">
      <c r="A1965" s="1142"/>
      <c r="B1965" s="1145" t="e">
        <v>#N/A</v>
      </c>
      <c r="C1965" s="1145" t="e">
        <v>#N/A</v>
      </c>
      <c r="D1965" s="940" t="e">
        <v>#N/A</v>
      </c>
      <c r="E1965" s="928" t="e">
        <v>#N/A</v>
      </c>
      <c r="F1965" s="49" t="s">
        <v>3947</v>
      </c>
      <c r="G1965" s="58" t="s">
        <v>3948</v>
      </c>
      <c r="H1965" s="997" t="e">
        <v>#N/A</v>
      </c>
      <c r="I1965" s="997" t="e">
        <v>#N/A</v>
      </c>
      <c r="J1965" s="997" t="e">
        <v>#N/A</v>
      </c>
      <c r="K1965" s="1171" t="e">
        <v>#N/A</v>
      </c>
      <c r="L1965" s="928" t="e">
        <v>#N/A</v>
      </c>
      <c r="M1965" s="922" t="e">
        <v>#N/A</v>
      </c>
      <c r="N1965" s="946"/>
      <c r="O1965" s="944"/>
      <c r="P1965" s="944"/>
      <c r="Q1965" s="944"/>
      <c r="R1965" s="944"/>
    </row>
    <row r="1966" spans="1:18" s="8" customFormat="1" ht="11.1" customHeight="1">
      <c r="A1966" s="1142"/>
      <c r="B1966" s="1145" t="e">
        <v>#N/A</v>
      </c>
      <c r="C1966" s="1145" t="e">
        <v>#N/A</v>
      </c>
      <c r="D1966" s="940" t="e">
        <v>#N/A</v>
      </c>
      <c r="E1966" s="928" t="e">
        <v>#N/A</v>
      </c>
      <c r="F1966" s="49" t="s">
        <v>3281</v>
      </c>
      <c r="G1966" s="58" t="s">
        <v>3136</v>
      </c>
      <c r="H1966" s="997" t="e">
        <v>#N/A</v>
      </c>
      <c r="I1966" s="997" t="e">
        <v>#N/A</v>
      </c>
      <c r="J1966" s="997" t="e">
        <v>#N/A</v>
      </c>
      <c r="K1966" s="1171" t="e">
        <v>#N/A</v>
      </c>
      <c r="L1966" s="928" t="e">
        <v>#N/A</v>
      </c>
      <c r="M1966" s="922" t="e">
        <v>#N/A</v>
      </c>
      <c r="N1966" s="946"/>
      <c r="O1966" s="944"/>
      <c r="P1966" s="944"/>
      <c r="Q1966" s="944"/>
      <c r="R1966" s="944"/>
    </row>
    <row r="1967" spans="1:18" s="8" customFormat="1" ht="11.1" customHeight="1">
      <c r="A1967" s="1142"/>
      <c r="B1967" s="1145" t="e">
        <v>#N/A</v>
      </c>
      <c r="C1967" s="1145" t="e">
        <v>#N/A</v>
      </c>
      <c r="D1967" s="940" t="e">
        <v>#N/A</v>
      </c>
      <c r="E1967" s="928" t="e">
        <v>#N/A</v>
      </c>
      <c r="F1967" s="49" t="s">
        <v>3283</v>
      </c>
      <c r="G1967" s="58" t="s">
        <v>3143</v>
      </c>
      <c r="H1967" s="997" t="e">
        <v>#N/A</v>
      </c>
      <c r="I1967" s="997" t="e">
        <v>#N/A</v>
      </c>
      <c r="J1967" s="997" t="e">
        <v>#N/A</v>
      </c>
      <c r="K1967" s="1171" t="e">
        <v>#N/A</v>
      </c>
      <c r="L1967" s="928" t="e">
        <v>#N/A</v>
      </c>
      <c r="M1967" s="922" t="e">
        <v>#N/A</v>
      </c>
      <c r="N1967" s="946"/>
      <c r="O1967" s="944"/>
      <c r="P1967" s="944"/>
      <c r="Q1967" s="944"/>
      <c r="R1967" s="944"/>
    </row>
    <row r="1968" spans="1:18" s="8" customFormat="1" ht="11.1" customHeight="1">
      <c r="A1968" s="1142"/>
      <c r="B1968" s="1145" t="e">
        <v>#N/A</v>
      </c>
      <c r="C1968" s="1145" t="e">
        <v>#N/A</v>
      </c>
      <c r="D1968" s="940" t="e">
        <v>#N/A</v>
      </c>
      <c r="E1968" s="928" t="e">
        <v>#N/A</v>
      </c>
      <c r="F1968" s="49" t="s">
        <v>3285</v>
      </c>
      <c r="G1968" s="58" t="s">
        <v>3949</v>
      </c>
      <c r="H1968" s="997" t="e">
        <v>#N/A</v>
      </c>
      <c r="I1968" s="997" t="e">
        <v>#N/A</v>
      </c>
      <c r="J1968" s="997" t="e">
        <v>#N/A</v>
      </c>
      <c r="K1968" s="1171" t="e">
        <v>#N/A</v>
      </c>
      <c r="L1968" s="928" t="e">
        <v>#N/A</v>
      </c>
      <c r="M1968" s="922" t="e">
        <v>#N/A</v>
      </c>
      <c r="N1968" s="946"/>
      <c r="O1968" s="944"/>
      <c r="P1968" s="944"/>
      <c r="Q1968" s="944"/>
      <c r="R1968" s="944"/>
    </row>
    <row r="1969" spans="1:18" s="8" customFormat="1" ht="10.5" customHeight="1">
      <c r="A1969" s="1142"/>
      <c r="B1969" s="1145" t="e">
        <v>#N/A</v>
      </c>
      <c r="C1969" s="1145" t="e">
        <v>#N/A</v>
      </c>
      <c r="D1969" s="940" t="e">
        <v>#N/A</v>
      </c>
      <c r="E1969" s="928" t="e">
        <v>#N/A</v>
      </c>
      <c r="F1969" s="49" t="s">
        <v>3950</v>
      </c>
      <c r="G1969" s="58" t="s">
        <v>3951</v>
      </c>
      <c r="H1969" s="997" t="e">
        <v>#N/A</v>
      </c>
      <c r="I1969" s="997" t="e">
        <v>#N/A</v>
      </c>
      <c r="J1969" s="997" t="e">
        <v>#N/A</v>
      </c>
      <c r="K1969" s="1171" t="e">
        <v>#N/A</v>
      </c>
      <c r="L1969" s="928" t="e">
        <v>#N/A</v>
      </c>
      <c r="M1969" s="922" t="e">
        <v>#N/A</v>
      </c>
      <c r="N1969" s="946"/>
      <c r="O1969" s="944"/>
      <c r="P1969" s="944"/>
      <c r="Q1969" s="944"/>
      <c r="R1969" s="944"/>
    </row>
    <row r="1970" spans="1:18" s="8" customFormat="1" ht="11.1" customHeight="1">
      <c r="A1970" s="1142"/>
      <c r="B1970" s="1145" t="e">
        <v>#N/A</v>
      </c>
      <c r="C1970" s="1145" t="e">
        <v>#N/A</v>
      </c>
      <c r="D1970" s="940" t="e">
        <v>#N/A</v>
      </c>
      <c r="E1970" s="928" t="e">
        <v>#N/A</v>
      </c>
      <c r="F1970" s="49" t="s">
        <v>3952</v>
      </c>
      <c r="G1970" s="58" t="s">
        <v>3953</v>
      </c>
      <c r="H1970" s="997" t="e">
        <v>#N/A</v>
      </c>
      <c r="I1970" s="997" t="e">
        <v>#N/A</v>
      </c>
      <c r="J1970" s="997" t="e">
        <v>#N/A</v>
      </c>
      <c r="K1970" s="1171" t="e">
        <v>#N/A</v>
      </c>
      <c r="L1970" s="928" t="e">
        <v>#N/A</v>
      </c>
      <c r="M1970" s="922" t="e">
        <v>#N/A</v>
      </c>
      <c r="N1970" s="946"/>
      <c r="O1970" s="944"/>
      <c r="P1970" s="944"/>
      <c r="Q1970" s="944"/>
      <c r="R1970" s="944"/>
    </row>
    <row r="1971" spans="1:18" s="8" customFormat="1" ht="11.1" customHeight="1">
      <c r="A1971" s="1142"/>
      <c r="B1971" s="1145" t="e">
        <v>#N/A</v>
      </c>
      <c r="C1971" s="1145" t="e">
        <v>#N/A</v>
      </c>
      <c r="D1971" s="940" t="e">
        <v>#N/A</v>
      </c>
      <c r="E1971" s="928" t="e">
        <v>#N/A</v>
      </c>
      <c r="F1971" s="49" t="s">
        <v>3954</v>
      </c>
      <c r="G1971" s="58" t="s">
        <v>3955</v>
      </c>
      <c r="H1971" s="997" t="e">
        <v>#N/A</v>
      </c>
      <c r="I1971" s="997" t="e">
        <v>#N/A</v>
      </c>
      <c r="J1971" s="997" t="e">
        <v>#N/A</v>
      </c>
      <c r="K1971" s="1171" t="e">
        <v>#N/A</v>
      </c>
      <c r="L1971" s="928" t="e">
        <v>#N/A</v>
      </c>
      <c r="M1971" s="922" t="e">
        <v>#N/A</v>
      </c>
      <c r="N1971" s="946"/>
      <c r="O1971" s="944"/>
      <c r="P1971" s="944"/>
      <c r="Q1971" s="944"/>
      <c r="R1971" s="944"/>
    </row>
    <row r="1972" spans="1:18" s="8" customFormat="1" ht="13.35" customHeight="1">
      <c r="A1972" s="1142"/>
      <c r="B1972" s="1145" t="e">
        <v>#N/A</v>
      </c>
      <c r="C1972" s="1145" t="e">
        <v>#N/A</v>
      </c>
      <c r="D1972" s="940" t="e">
        <v>#N/A</v>
      </c>
      <c r="E1972" s="928" t="e">
        <v>#N/A</v>
      </c>
      <c r="F1972" s="49" t="s">
        <v>3956</v>
      </c>
      <c r="G1972" s="58" t="s">
        <v>3957</v>
      </c>
      <c r="H1972" s="997" t="e">
        <v>#N/A</v>
      </c>
      <c r="I1972" s="997" t="e">
        <v>#N/A</v>
      </c>
      <c r="J1972" s="997" t="e">
        <v>#N/A</v>
      </c>
      <c r="K1972" s="1171" t="e">
        <v>#N/A</v>
      </c>
      <c r="L1972" s="928" t="e">
        <v>#N/A</v>
      </c>
      <c r="M1972" s="922" t="e">
        <v>#N/A</v>
      </c>
      <c r="N1972" s="946"/>
      <c r="O1972" s="944"/>
      <c r="P1972" s="944"/>
      <c r="Q1972" s="944"/>
      <c r="R1972" s="944"/>
    </row>
    <row r="1973" spans="1:18" s="8" customFormat="1" ht="11.1" customHeight="1">
      <c r="A1973" s="1142"/>
      <c r="B1973" s="1145" t="e">
        <v>#N/A</v>
      </c>
      <c r="C1973" s="1145" t="e">
        <v>#N/A</v>
      </c>
      <c r="D1973" s="940" t="e">
        <v>#N/A</v>
      </c>
      <c r="E1973" s="928" t="e">
        <v>#N/A</v>
      </c>
      <c r="F1973" s="49" t="s">
        <v>3958</v>
      </c>
      <c r="G1973" s="58" t="s">
        <v>3959</v>
      </c>
      <c r="H1973" s="997" t="e">
        <v>#N/A</v>
      </c>
      <c r="I1973" s="997" t="e">
        <v>#N/A</v>
      </c>
      <c r="J1973" s="997" t="e">
        <v>#N/A</v>
      </c>
      <c r="K1973" s="1171" t="e">
        <v>#N/A</v>
      </c>
      <c r="L1973" s="928" t="e">
        <v>#N/A</v>
      </c>
      <c r="M1973" s="922" t="e">
        <v>#N/A</v>
      </c>
      <c r="N1973" s="946"/>
      <c r="O1973" s="944"/>
      <c r="P1973" s="944"/>
      <c r="Q1973" s="944"/>
      <c r="R1973" s="944"/>
    </row>
    <row r="1974" spans="1:18" s="8" customFormat="1" ht="11.1" customHeight="1">
      <c r="A1974" s="1142"/>
      <c r="B1974" s="1145" t="e">
        <v>#N/A</v>
      </c>
      <c r="C1974" s="1145" t="e">
        <v>#N/A</v>
      </c>
      <c r="D1974" s="940" t="e">
        <v>#N/A</v>
      </c>
      <c r="E1974" s="928" t="e">
        <v>#N/A</v>
      </c>
      <c r="F1974" s="49" t="s">
        <v>3960</v>
      </c>
      <c r="G1974" s="58" t="s">
        <v>3961</v>
      </c>
      <c r="H1974" s="997" t="e">
        <v>#N/A</v>
      </c>
      <c r="I1974" s="997" t="e">
        <v>#N/A</v>
      </c>
      <c r="J1974" s="997" t="e">
        <v>#N/A</v>
      </c>
      <c r="K1974" s="1171" t="e">
        <v>#N/A</v>
      </c>
      <c r="L1974" s="928" t="e">
        <v>#N/A</v>
      </c>
      <c r="M1974" s="922" t="e">
        <v>#N/A</v>
      </c>
      <c r="N1974" s="946"/>
      <c r="O1974" s="944"/>
      <c r="P1974" s="944"/>
      <c r="Q1974" s="944"/>
      <c r="R1974" s="944"/>
    </row>
    <row r="1975" spans="1:18" s="8" customFormat="1" ht="11.1" customHeight="1">
      <c r="A1975" s="1142"/>
      <c r="B1975" s="1145" t="e">
        <v>#N/A</v>
      </c>
      <c r="C1975" s="1145" t="e">
        <v>#N/A</v>
      </c>
      <c r="D1975" s="940" t="e">
        <v>#N/A</v>
      </c>
      <c r="E1975" s="928" t="e">
        <v>#N/A</v>
      </c>
      <c r="F1975" s="49" t="s">
        <v>3962</v>
      </c>
      <c r="G1975" s="58" t="s">
        <v>3963</v>
      </c>
      <c r="H1975" s="997" t="e">
        <v>#N/A</v>
      </c>
      <c r="I1975" s="997" t="e">
        <v>#N/A</v>
      </c>
      <c r="J1975" s="997" t="e">
        <v>#N/A</v>
      </c>
      <c r="K1975" s="1171" t="e">
        <v>#N/A</v>
      </c>
      <c r="L1975" s="928" t="e">
        <v>#N/A</v>
      </c>
      <c r="M1975" s="922" t="e">
        <v>#N/A</v>
      </c>
      <c r="N1975" s="946"/>
      <c r="O1975" s="944"/>
      <c r="P1975" s="944"/>
      <c r="Q1975" s="944"/>
      <c r="R1975" s="944"/>
    </row>
    <row r="1976" spans="1:18" s="8" customFormat="1" ht="12.75" customHeight="1">
      <c r="A1976" s="1142"/>
      <c r="B1976" s="1145" t="e">
        <v>#N/A</v>
      </c>
      <c r="C1976" s="1145" t="e">
        <v>#N/A</v>
      </c>
      <c r="D1976" s="940" t="e">
        <v>#N/A</v>
      </c>
      <c r="E1976" s="928" t="e">
        <v>#N/A</v>
      </c>
      <c r="F1976" s="49" t="s">
        <v>3964</v>
      </c>
      <c r="G1976" s="58" t="s">
        <v>3965</v>
      </c>
      <c r="H1976" s="997" t="e">
        <v>#N/A</v>
      </c>
      <c r="I1976" s="997" t="e">
        <v>#N/A</v>
      </c>
      <c r="J1976" s="997" t="e">
        <v>#N/A</v>
      </c>
      <c r="K1976" s="1171" t="e">
        <v>#N/A</v>
      </c>
      <c r="L1976" s="928" t="e">
        <v>#N/A</v>
      </c>
      <c r="M1976" s="922" t="e">
        <v>#N/A</v>
      </c>
      <c r="N1976" s="946"/>
      <c r="O1976" s="944"/>
      <c r="P1976" s="944"/>
      <c r="Q1976" s="944"/>
      <c r="R1976" s="944"/>
    </row>
    <row r="1977" spans="1:18" s="8" customFormat="1" ht="11.1" customHeight="1">
      <c r="A1977" s="1142"/>
      <c r="B1977" s="1145" t="e">
        <v>#N/A</v>
      </c>
      <c r="C1977" s="1145" t="e">
        <v>#N/A</v>
      </c>
      <c r="D1977" s="940" t="e">
        <v>#N/A</v>
      </c>
      <c r="E1977" s="928" t="e">
        <v>#N/A</v>
      </c>
      <c r="F1977" s="49" t="s">
        <v>3966</v>
      </c>
      <c r="G1977" s="58" t="s">
        <v>2546</v>
      </c>
      <c r="H1977" s="997" t="e">
        <v>#N/A</v>
      </c>
      <c r="I1977" s="997" t="e">
        <v>#N/A</v>
      </c>
      <c r="J1977" s="997" t="e">
        <v>#N/A</v>
      </c>
      <c r="K1977" s="1171" t="e">
        <v>#N/A</v>
      </c>
      <c r="L1977" s="928" t="e">
        <v>#N/A</v>
      </c>
      <c r="M1977" s="922" t="e">
        <v>#N/A</v>
      </c>
      <c r="N1977" s="946"/>
      <c r="O1977" s="944"/>
      <c r="P1977" s="944"/>
      <c r="Q1977" s="944"/>
      <c r="R1977" s="944"/>
    </row>
    <row r="1978" spans="1:18" s="8" customFormat="1" ht="11.1" customHeight="1">
      <c r="A1978" s="1142"/>
      <c r="B1978" s="1145" t="e">
        <v>#N/A</v>
      </c>
      <c r="C1978" s="1145" t="e">
        <v>#N/A</v>
      </c>
      <c r="D1978" s="940" t="e">
        <v>#N/A</v>
      </c>
      <c r="E1978" s="928" t="e">
        <v>#N/A</v>
      </c>
      <c r="F1978" s="49" t="s">
        <v>3967</v>
      </c>
      <c r="G1978" s="58" t="s">
        <v>3968</v>
      </c>
      <c r="H1978" s="997" t="e">
        <v>#N/A</v>
      </c>
      <c r="I1978" s="997" t="e">
        <v>#N/A</v>
      </c>
      <c r="J1978" s="997" t="e">
        <v>#N/A</v>
      </c>
      <c r="K1978" s="1171" t="e">
        <v>#N/A</v>
      </c>
      <c r="L1978" s="928" t="e">
        <v>#N/A</v>
      </c>
      <c r="M1978" s="922" t="e">
        <v>#N/A</v>
      </c>
      <c r="N1978" s="946"/>
      <c r="O1978" s="944"/>
      <c r="P1978" s="944"/>
      <c r="Q1978" s="944"/>
      <c r="R1978" s="944"/>
    </row>
    <row r="1979" spans="1:18" s="8" customFormat="1" ht="11.1" customHeight="1">
      <c r="A1979" s="1142"/>
      <c r="B1979" s="1145" t="e">
        <v>#N/A</v>
      </c>
      <c r="C1979" s="1145" t="e">
        <v>#N/A</v>
      </c>
      <c r="D1979" s="940" t="e">
        <v>#N/A</v>
      </c>
      <c r="E1979" s="928" t="e">
        <v>#N/A</v>
      </c>
      <c r="F1979" s="49" t="s">
        <v>3969</v>
      </c>
      <c r="G1979" s="58" t="s">
        <v>3970</v>
      </c>
      <c r="H1979" s="997" t="e">
        <v>#N/A</v>
      </c>
      <c r="I1979" s="997" t="e">
        <v>#N/A</v>
      </c>
      <c r="J1979" s="997" t="e">
        <v>#N/A</v>
      </c>
      <c r="K1979" s="1171" t="e">
        <v>#N/A</v>
      </c>
      <c r="L1979" s="928" t="e">
        <v>#N/A</v>
      </c>
      <c r="M1979" s="922" t="e">
        <v>#N/A</v>
      </c>
      <c r="N1979" s="946"/>
      <c r="O1979" s="944"/>
      <c r="P1979" s="944"/>
      <c r="Q1979" s="944"/>
      <c r="R1979" s="944"/>
    </row>
    <row r="1980" spans="1:18" s="8" customFormat="1" ht="11.1" customHeight="1">
      <c r="A1980" s="1142"/>
      <c r="B1980" s="1145" t="e">
        <v>#N/A</v>
      </c>
      <c r="C1980" s="1145" t="e">
        <v>#N/A</v>
      </c>
      <c r="D1980" s="940" t="e">
        <v>#N/A</v>
      </c>
      <c r="E1980" s="928" t="e">
        <v>#N/A</v>
      </c>
      <c r="F1980" s="49" t="s">
        <v>3971</v>
      </c>
      <c r="G1980" s="58" t="s">
        <v>3972</v>
      </c>
      <c r="H1980" s="997" t="e">
        <v>#N/A</v>
      </c>
      <c r="I1980" s="997" t="e">
        <v>#N/A</v>
      </c>
      <c r="J1980" s="997" t="e">
        <v>#N/A</v>
      </c>
      <c r="K1980" s="1171" t="e">
        <v>#N/A</v>
      </c>
      <c r="L1980" s="928" t="e">
        <v>#N/A</v>
      </c>
      <c r="M1980" s="922" t="e">
        <v>#N/A</v>
      </c>
      <c r="N1980" s="946"/>
      <c r="O1980" s="944"/>
      <c r="P1980" s="944"/>
      <c r="Q1980" s="944"/>
      <c r="R1980" s="944"/>
    </row>
    <row r="1981" spans="1:18" s="8" customFormat="1" ht="11.1" customHeight="1">
      <c r="A1981" s="1142"/>
      <c r="B1981" s="1145" t="e">
        <v>#N/A</v>
      </c>
      <c r="C1981" s="1145" t="e">
        <v>#N/A</v>
      </c>
      <c r="D1981" s="940" t="e">
        <v>#N/A</v>
      </c>
      <c r="E1981" s="928" t="e">
        <v>#N/A</v>
      </c>
      <c r="F1981" s="49" t="s">
        <v>3973</v>
      </c>
      <c r="G1981" s="58" t="s">
        <v>3974</v>
      </c>
      <c r="H1981" s="997" t="e">
        <v>#N/A</v>
      </c>
      <c r="I1981" s="997" t="e">
        <v>#N/A</v>
      </c>
      <c r="J1981" s="997" t="e">
        <v>#N/A</v>
      </c>
      <c r="K1981" s="1171" t="e">
        <v>#N/A</v>
      </c>
      <c r="L1981" s="928" t="e">
        <v>#N/A</v>
      </c>
      <c r="M1981" s="922" t="e">
        <v>#N/A</v>
      </c>
      <c r="N1981" s="946"/>
      <c r="O1981" s="944"/>
      <c r="P1981" s="944"/>
      <c r="Q1981" s="944"/>
      <c r="R1981" s="944"/>
    </row>
    <row r="1982" spans="1:18" s="8" customFormat="1" ht="11.1" customHeight="1">
      <c r="A1982" s="1142"/>
      <c r="B1982" s="1145" t="e">
        <v>#N/A</v>
      </c>
      <c r="C1982" s="1145" t="e">
        <v>#N/A</v>
      </c>
      <c r="D1982" s="940" t="e">
        <v>#N/A</v>
      </c>
      <c r="E1982" s="928" t="e">
        <v>#N/A</v>
      </c>
      <c r="F1982" s="49" t="s">
        <v>3975</v>
      </c>
      <c r="G1982" s="58" t="s">
        <v>3976</v>
      </c>
      <c r="H1982" s="997" t="e">
        <v>#N/A</v>
      </c>
      <c r="I1982" s="997" t="e">
        <v>#N/A</v>
      </c>
      <c r="J1982" s="997" t="e">
        <v>#N/A</v>
      </c>
      <c r="K1982" s="1171" t="e">
        <v>#N/A</v>
      </c>
      <c r="L1982" s="928" t="e">
        <v>#N/A</v>
      </c>
      <c r="M1982" s="922" t="e">
        <v>#N/A</v>
      </c>
      <c r="N1982" s="946"/>
      <c r="O1982" s="944"/>
      <c r="P1982" s="944"/>
      <c r="Q1982" s="944"/>
      <c r="R1982" s="944"/>
    </row>
    <row r="1983" spans="1:18" s="8" customFormat="1" ht="11.1" customHeight="1">
      <c r="A1983" s="1142"/>
      <c r="B1983" s="1145" t="e">
        <v>#N/A</v>
      </c>
      <c r="C1983" s="1145" t="e">
        <v>#N/A</v>
      </c>
      <c r="D1983" s="940" t="e">
        <v>#N/A</v>
      </c>
      <c r="E1983" s="928" t="e">
        <v>#N/A</v>
      </c>
      <c r="F1983" s="49" t="s">
        <v>3977</v>
      </c>
      <c r="G1983" s="58" t="s">
        <v>3978</v>
      </c>
      <c r="H1983" s="997" t="e">
        <v>#N/A</v>
      </c>
      <c r="I1983" s="997" t="e">
        <v>#N/A</v>
      </c>
      <c r="J1983" s="997" t="e">
        <v>#N/A</v>
      </c>
      <c r="K1983" s="1171" t="e">
        <v>#N/A</v>
      </c>
      <c r="L1983" s="928" t="e">
        <v>#N/A</v>
      </c>
      <c r="M1983" s="922" t="e">
        <v>#N/A</v>
      </c>
      <c r="N1983" s="946"/>
      <c r="O1983" s="944"/>
      <c r="P1983" s="944"/>
      <c r="Q1983" s="944"/>
      <c r="R1983" s="944"/>
    </row>
    <row r="1984" spans="1:18" s="8" customFormat="1" ht="12.75" customHeight="1">
      <c r="A1984" s="1142"/>
      <c r="B1984" s="1145" t="e">
        <v>#N/A</v>
      </c>
      <c r="C1984" s="1145" t="e">
        <v>#N/A</v>
      </c>
      <c r="D1984" s="940" t="e">
        <v>#N/A</v>
      </c>
      <c r="E1984" s="928" t="e">
        <v>#N/A</v>
      </c>
      <c r="F1984" s="49" t="s">
        <v>3979</v>
      </c>
      <c r="G1984" s="58" t="s">
        <v>3980</v>
      </c>
      <c r="H1984" s="997" t="e">
        <v>#N/A</v>
      </c>
      <c r="I1984" s="997" t="e">
        <v>#N/A</v>
      </c>
      <c r="J1984" s="997" t="e">
        <v>#N/A</v>
      </c>
      <c r="K1984" s="1171" t="e">
        <v>#N/A</v>
      </c>
      <c r="L1984" s="928" t="e">
        <v>#N/A</v>
      </c>
      <c r="M1984" s="922" t="e">
        <v>#N/A</v>
      </c>
      <c r="N1984" s="946"/>
      <c r="O1984" s="944"/>
      <c r="P1984" s="944"/>
      <c r="Q1984" s="944"/>
      <c r="R1984" s="944"/>
    </row>
    <row r="1985" spans="1:18" s="8" customFormat="1" ht="11.1" customHeight="1">
      <c r="A1985" s="1142"/>
      <c r="B1985" s="1145" t="e">
        <v>#N/A</v>
      </c>
      <c r="C1985" s="1145" t="e">
        <v>#N/A</v>
      </c>
      <c r="D1985" s="940" t="e">
        <v>#N/A</v>
      </c>
      <c r="E1985" s="928" t="e">
        <v>#N/A</v>
      </c>
      <c r="F1985" s="49" t="s">
        <v>3981</v>
      </c>
      <c r="G1985" s="58" t="s">
        <v>3982</v>
      </c>
      <c r="H1985" s="997" t="e">
        <v>#N/A</v>
      </c>
      <c r="I1985" s="997" t="e">
        <v>#N/A</v>
      </c>
      <c r="J1985" s="997" t="e">
        <v>#N/A</v>
      </c>
      <c r="K1985" s="1171" t="e">
        <v>#N/A</v>
      </c>
      <c r="L1985" s="928" t="e">
        <v>#N/A</v>
      </c>
      <c r="M1985" s="922" t="e">
        <v>#N/A</v>
      </c>
      <c r="N1985" s="946"/>
      <c r="O1985" s="944"/>
      <c r="P1985" s="944"/>
      <c r="Q1985" s="944"/>
      <c r="R1985" s="944"/>
    </row>
    <row r="1986" spans="1:18" s="8" customFormat="1" ht="11.1" customHeight="1">
      <c r="A1986" s="1142"/>
      <c r="B1986" s="1145" t="e">
        <v>#N/A</v>
      </c>
      <c r="C1986" s="1145" t="e">
        <v>#N/A</v>
      </c>
      <c r="D1986" s="940" t="e">
        <v>#N/A</v>
      </c>
      <c r="E1986" s="928" t="e">
        <v>#N/A</v>
      </c>
      <c r="F1986" s="49" t="s">
        <v>3983</v>
      </c>
      <c r="G1986" s="58" t="s">
        <v>3984</v>
      </c>
      <c r="H1986" s="997" t="e">
        <v>#N/A</v>
      </c>
      <c r="I1986" s="997" t="e">
        <v>#N/A</v>
      </c>
      <c r="J1986" s="997" t="e">
        <v>#N/A</v>
      </c>
      <c r="K1986" s="1171" t="e">
        <v>#N/A</v>
      </c>
      <c r="L1986" s="928" t="e">
        <v>#N/A</v>
      </c>
      <c r="M1986" s="922" t="e">
        <v>#N/A</v>
      </c>
      <c r="N1986" s="946"/>
      <c r="O1986" s="944"/>
      <c r="P1986" s="944"/>
      <c r="Q1986" s="944"/>
      <c r="R1986" s="944"/>
    </row>
    <row r="1987" spans="1:18" s="8" customFormat="1" ht="11.1" customHeight="1">
      <c r="A1987" s="1142"/>
      <c r="B1987" s="1145" t="e">
        <v>#N/A</v>
      </c>
      <c r="C1987" s="1145" t="e">
        <v>#N/A</v>
      </c>
      <c r="D1987" s="940" t="e">
        <v>#N/A</v>
      </c>
      <c r="E1987" s="928" t="e">
        <v>#N/A</v>
      </c>
      <c r="F1987" s="49" t="s">
        <v>3985</v>
      </c>
      <c r="G1987" s="58" t="s">
        <v>3986</v>
      </c>
      <c r="H1987" s="997" t="e">
        <v>#N/A</v>
      </c>
      <c r="I1987" s="997" t="e">
        <v>#N/A</v>
      </c>
      <c r="J1987" s="997" t="e">
        <v>#N/A</v>
      </c>
      <c r="K1987" s="1171" t="e">
        <v>#N/A</v>
      </c>
      <c r="L1987" s="928" t="e">
        <v>#N/A</v>
      </c>
      <c r="M1987" s="922" t="e">
        <v>#N/A</v>
      </c>
      <c r="N1987" s="946"/>
      <c r="O1987" s="944"/>
      <c r="P1987" s="944"/>
      <c r="Q1987" s="944"/>
      <c r="R1987" s="944"/>
    </row>
    <row r="1988" spans="1:18" s="8" customFormat="1" ht="11.1" customHeight="1">
      <c r="A1988" s="1142"/>
      <c r="B1988" s="1145" t="e">
        <v>#N/A</v>
      </c>
      <c r="C1988" s="1145" t="e">
        <v>#N/A</v>
      </c>
      <c r="D1988" s="940" t="e">
        <v>#N/A</v>
      </c>
      <c r="E1988" s="928" t="e">
        <v>#N/A</v>
      </c>
      <c r="F1988" s="49" t="s">
        <v>3987</v>
      </c>
      <c r="G1988" s="58" t="s">
        <v>3988</v>
      </c>
      <c r="H1988" s="997" t="e">
        <v>#N/A</v>
      </c>
      <c r="I1988" s="997" t="e">
        <v>#N/A</v>
      </c>
      <c r="J1988" s="997" t="e">
        <v>#N/A</v>
      </c>
      <c r="K1988" s="1171" t="e">
        <v>#N/A</v>
      </c>
      <c r="L1988" s="928" t="e">
        <v>#N/A</v>
      </c>
      <c r="M1988" s="922" t="e">
        <v>#N/A</v>
      </c>
      <c r="N1988" s="946"/>
      <c r="O1988" s="944"/>
      <c r="P1988" s="944"/>
      <c r="Q1988" s="944"/>
      <c r="R1988" s="944"/>
    </row>
    <row r="1989" spans="1:18" s="8" customFormat="1" ht="11.1" customHeight="1">
      <c r="A1989" s="1142"/>
      <c r="B1989" s="1145" t="e">
        <v>#N/A</v>
      </c>
      <c r="C1989" s="1145" t="e">
        <v>#N/A</v>
      </c>
      <c r="D1989" s="940" t="e">
        <v>#N/A</v>
      </c>
      <c r="E1989" s="928" t="e">
        <v>#N/A</v>
      </c>
      <c r="F1989" s="49" t="s">
        <v>3989</v>
      </c>
      <c r="G1989" s="58" t="s">
        <v>3990</v>
      </c>
      <c r="H1989" s="997" t="e">
        <v>#N/A</v>
      </c>
      <c r="I1989" s="997" t="e">
        <v>#N/A</v>
      </c>
      <c r="J1989" s="997" t="e">
        <v>#N/A</v>
      </c>
      <c r="K1989" s="1171" t="e">
        <v>#N/A</v>
      </c>
      <c r="L1989" s="928" t="e">
        <v>#N/A</v>
      </c>
      <c r="M1989" s="922" t="e">
        <v>#N/A</v>
      </c>
      <c r="N1989" s="946"/>
      <c r="O1989" s="944"/>
      <c r="P1989" s="944"/>
      <c r="Q1989" s="944"/>
      <c r="R1989" s="944"/>
    </row>
    <row r="1990" spans="1:18" s="8" customFormat="1" ht="11.1" customHeight="1">
      <c r="A1990" s="1142"/>
      <c r="B1990" s="1145" t="e">
        <v>#N/A</v>
      </c>
      <c r="C1990" s="1145" t="e">
        <v>#N/A</v>
      </c>
      <c r="D1990" s="940" t="e">
        <v>#N/A</v>
      </c>
      <c r="E1990" s="928" t="e">
        <v>#N/A</v>
      </c>
      <c r="F1990" s="49" t="s">
        <v>3991</v>
      </c>
      <c r="G1990" s="58" t="s">
        <v>3992</v>
      </c>
      <c r="H1990" s="997" t="e">
        <v>#N/A</v>
      </c>
      <c r="I1990" s="997" t="e">
        <v>#N/A</v>
      </c>
      <c r="J1990" s="997" t="e">
        <v>#N/A</v>
      </c>
      <c r="K1990" s="1171" t="e">
        <v>#N/A</v>
      </c>
      <c r="L1990" s="928" t="e">
        <v>#N/A</v>
      </c>
      <c r="M1990" s="922" t="e">
        <v>#N/A</v>
      </c>
      <c r="N1990" s="946"/>
      <c r="O1990" s="944"/>
      <c r="P1990" s="944"/>
      <c r="Q1990" s="944"/>
      <c r="R1990" s="944"/>
    </row>
    <row r="1991" spans="1:18" s="8" customFormat="1" ht="11.1" customHeight="1">
      <c r="A1991" s="1142"/>
      <c r="B1991" s="1145" t="e">
        <v>#N/A</v>
      </c>
      <c r="C1991" s="1145" t="e">
        <v>#N/A</v>
      </c>
      <c r="D1991" s="940" t="e">
        <v>#N/A</v>
      </c>
      <c r="E1991" s="928" t="e">
        <v>#N/A</v>
      </c>
      <c r="F1991" s="49" t="s">
        <v>3993</v>
      </c>
      <c r="G1991" s="58" t="s">
        <v>3994</v>
      </c>
      <c r="H1991" s="997" t="e">
        <v>#N/A</v>
      </c>
      <c r="I1991" s="997" t="e">
        <v>#N/A</v>
      </c>
      <c r="J1991" s="997" t="e">
        <v>#N/A</v>
      </c>
      <c r="K1991" s="1171" t="e">
        <v>#N/A</v>
      </c>
      <c r="L1991" s="928" t="e">
        <v>#N/A</v>
      </c>
      <c r="M1991" s="922" t="e">
        <v>#N/A</v>
      </c>
      <c r="N1991" s="946"/>
      <c r="O1991" s="944"/>
      <c r="P1991" s="944"/>
      <c r="Q1991" s="944"/>
      <c r="R1991" s="944"/>
    </row>
    <row r="1992" spans="1:18" s="8" customFormat="1" ht="11.1" customHeight="1">
      <c r="A1992" s="1142"/>
      <c r="B1992" s="1145" t="e">
        <v>#N/A</v>
      </c>
      <c r="C1992" s="1145" t="e">
        <v>#N/A</v>
      </c>
      <c r="D1992" s="940" t="e">
        <v>#N/A</v>
      </c>
      <c r="E1992" s="928" t="e">
        <v>#N/A</v>
      </c>
      <c r="F1992" s="49" t="s">
        <v>3995</v>
      </c>
      <c r="G1992" s="58" t="s">
        <v>3996</v>
      </c>
      <c r="H1992" s="997" t="e">
        <v>#N/A</v>
      </c>
      <c r="I1992" s="997" t="e">
        <v>#N/A</v>
      </c>
      <c r="J1992" s="997" t="e">
        <v>#N/A</v>
      </c>
      <c r="K1992" s="1171" t="e">
        <v>#N/A</v>
      </c>
      <c r="L1992" s="928" t="e">
        <v>#N/A</v>
      </c>
      <c r="M1992" s="922" t="e">
        <v>#N/A</v>
      </c>
      <c r="N1992" s="946"/>
      <c r="O1992" s="944"/>
      <c r="P1992" s="944"/>
      <c r="Q1992" s="944"/>
      <c r="R1992" s="944"/>
    </row>
    <row r="1993" spans="1:18" s="8" customFormat="1" ht="12" customHeight="1">
      <c r="A1993" s="1142"/>
      <c r="B1993" s="1145" t="e">
        <v>#N/A</v>
      </c>
      <c r="C1993" s="1145" t="e">
        <v>#N/A</v>
      </c>
      <c r="D1993" s="940" t="e">
        <v>#N/A</v>
      </c>
      <c r="E1993" s="928" t="e">
        <v>#N/A</v>
      </c>
      <c r="F1993" s="49" t="s">
        <v>3207</v>
      </c>
      <c r="G1993" s="58" t="s">
        <v>2890</v>
      </c>
      <c r="H1993" s="997" t="e">
        <v>#N/A</v>
      </c>
      <c r="I1993" s="997" t="e">
        <v>#N/A</v>
      </c>
      <c r="J1993" s="997" t="e">
        <v>#N/A</v>
      </c>
      <c r="K1993" s="1171" t="e">
        <v>#N/A</v>
      </c>
      <c r="L1993" s="928" t="e">
        <v>#N/A</v>
      </c>
      <c r="M1993" s="922" t="e">
        <v>#N/A</v>
      </c>
      <c r="N1993" s="946"/>
      <c r="O1993" s="944"/>
      <c r="P1993" s="944"/>
      <c r="Q1993" s="944"/>
      <c r="R1993" s="944"/>
    </row>
    <row r="1994" spans="1:18" s="8" customFormat="1" ht="11.1" customHeight="1">
      <c r="A1994" s="1142"/>
      <c r="B1994" s="1145" t="e">
        <v>#N/A</v>
      </c>
      <c r="C1994" s="1145" t="e">
        <v>#N/A</v>
      </c>
      <c r="D1994" s="940" t="e">
        <v>#N/A</v>
      </c>
      <c r="E1994" s="928" t="e">
        <v>#N/A</v>
      </c>
      <c r="F1994" s="49" t="s">
        <v>3209</v>
      </c>
      <c r="G1994" s="58" t="s">
        <v>4217</v>
      </c>
      <c r="H1994" s="997" t="e">
        <v>#N/A</v>
      </c>
      <c r="I1994" s="997" t="e">
        <v>#N/A</v>
      </c>
      <c r="J1994" s="997" t="e">
        <v>#N/A</v>
      </c>
      <c r="K1994" s="1171" t="e">
        <v>#N/A</v>
      </c>
      <c r="L1994" s="928" t="e">
        <v>#N/A</v>
      </c>
      <c r="M1994" s="922" t="e">
        <v>#N/A</v>
      </c>
      <c r="N1994" s="946"/>
      <c r="O1994" s="944"/>
      <c r="P1994" s="944"/>
      <c r="Q1994" s="944"/>
      <c r="R1994" s="944"/>
    </row>
    <row r="1995" spans="1:18" s="8" customFormat="1" ht="11.1" customHeight="1">
      <c r="A1995" s="1142"/>
      <c r="B1995" s="1145" t="e">
        <v>#N/A</v>
      </c>
      <c r="C1995" s="1145" t="e">
        <v>#N/A</v>
      </c>
      <c r="D1995" s="940" t="e">
        <v>#N/A</v>
      </c>
      <c r="E1995" s="928" t="e">
        <v>#N/A</v>
      </c>
      <c r="F1995" s="49" t="s">
        <v>3211</v>
      </c>
      <c r="G1995" s="58" t="s">
        <v>3998</v>
      </c>
      <c r="H1995" s="997" t="e">
        <v>#N/A</v>
      </c>
      <c r="I1995" s="997" t="e">
        <v>#N/A</v>
      </c>
      <c r="J1995" s="997" t="e">
        <v>#N/A</v>
      </c>
      <c r="K1995" s="1171" t="e">
        <v>#N/A</v>
      </c>
      <c r="L1995" s="928" t="e">
        <v>#N/A</v>
      </c>
      <c r="M1995" s="922" t="e">
        <v>#N/A</v>
      </c>
      <c r="N1995" s="946"/>
      <c r="O1995" s="944"/>
      <c r="P1995" s="944"/>
      <c r="Q1995" s="944"/>
      <c r="R1995" s="944"/>
    </row>
    <row r="1996" spans="1:18" s="8" customFormat="1" ht="11.1" customHeight="1">
      <c r="A1996" s="1142"/>
      <c r="B1996" s="1145" t="e">
        <v>#N/A</v>
      </c>
      <c r="C1996" s="1145" t="e">
        <v>#N/A</v>
      </c>
      <c r="D1996" s="940" t="e">
        <v>#N/A</v>
      </c>
      <c r="E1996" s="928" t="e">
        <v>#N/A</v>
      </c>
      <c r="F1996" s="49" t="s">
        <v>3213</v>
      </c>
      <c r="G1996" s="58" t="s">
        <v>2892</v>
      </c>
      <c r="H1996" s="997" t="e">
        <v>#N/A</v>
      </c>
      <c r="I1996" s="997" t="e">
        <v>#N/A</v>
      </c>
      <c r="J1996" s="997" t="e">
        <v>#N/A</v>
      </c>
      <c r="K1996" s="1171" t="e">
        <v>#N/A</v>
      </c>
      <c r="L1996" s="928" t="e">
        <v>#N/A</v>
      </c>
      <c r="M1996" s="922" t="e">
        <v>#N/A</v>
      </c>
      <c r="N1996" s="946"/>
      <c r="O1996" s="944"/>
      <c r="P1996" s="944"/>
      <c r="Q1996" s="944"/>
      <c r="R1996" s="944"/>
    </row>
    <row r="1997" spans="1:18" s="8" customFormat="1" ht="11.1" customHeight="1">
      <c r="A1997" s="1142"/>
      <c r="B1997" s="1145" t="e">
        <v>#N/A</v>
      </c>
      <c r="C1997" s="1145" t="e">
        <v>#N/A</v>
      </c>
      <c r="D1997" s="940" t="e">
        <v>#N/A</v>
      </c>
      <c r="E1997" s="928" t="e">
        <v>#N/A</v>
      </c>
      <c r="F1997" s="49" t="s">
        <v>3999</v>
      </c>
      <c r="G1997" s="58" t="s">
        <v>4000</v>
      </c>
      <c r="H1997" s="997" t="e">
        <v>#N/A</v>
      </c>
      <c r="I1997" s="997" t="e">
        <v>#N/A</v>
      </c>
      <c r="J1997" s="997" t="e">
        <v>#N/A</v>
      </c>
      <c r="K1997" s="1171" t="e">
        <v>#N/A</v>
      </c>
      <c r="L1997" s="928" t="e">
        <v>#N/A</v>
      </c>
      <c r="M1997" s="922" t="e">
        <v>#N/A</v>
      </c>
      <c r="N1997" s="946"/>
      <c r="O1997" s="944"/>
      <c r="P1997" s="944"/>
      <c r="Q1997" s="944"/>
      <c r="R1997" s="944"/>
    </row>
    <row r="1998" spans="1:18" s="8" customFormat="1" ht="11.1" customHeight="1">
      <c r="A1998" s="1142"/>
      <c r="B1998" s="1145"/>
      <c r="C1998" s="1145"/>
      <c r="D1998" s="940"/>
      <c r="E1998" s="928"/>
      <c r="F1998" s="49" t="s">
        <v>4001</v>
      </c>
      <c r="G1998" s="58" t="s">
        <v>2896</v>
      </c>
      <c r="H1998" s="997"/>
      <c r="I1998" s="997"/>
      <c r="J1998" s="997"/>
      <c r="K1998" s="1171"/>
      <c r="L1998" s="928"/>
      <c r="M1998" s="922"/>
      <c r="N1998" s="946"/>
      <c r="O1998" s="944"/>
      <c r="P1998" s="944"/>
      <c r="Q1998" s="944"/>
      <c r="R1998" s="944"/>
    </row>
    <row r="1999" spans="1:18" s="8" customFormat="1" ht="11.1" customHeight="1">
      <c r="A1999" s="1142"/>
      <c r="B1999" s="1145"/>
      <c r="C1999" s="1145"/>
      <c r="D1999" s="940"/>
      <c r="E1999" s="928"/>
      <c r="F1999" s="49" t="s">
        <v>4002</v>
      </c>
      <c r="G1999" s="58" t="s">
        <v>2898</v>
      </c>
      <c r="H1999" s="997"/>
      <c r="I1999" s="997"/>
      <c r="J1999" s="997"/>
      <c r="K1999" s="1171"/>
      <c r="L1999" s="928"/>
      <c r="M1999" s="922"/>
      <c r="N1999" s="946"/>
      <c r="O1999" s="944"/>
      <c r="P1999" s="944"/>
      <c r="Q1999" s="944"/>
      <c r="R1999" s="944"/>
    </row>
    <row r="2000" spans="1:18" s="8" customFormat="1" ht="11.1" customHeight="1">
      <c r="A2000" s="1142"/>
      <c r="B2000" s="1145" t="e">
        <v>#N/A</v>
      </c>
      <c r="C2000" s="1145" t="e">
        <v>#N/A</v>
      </c>
      <c r="D2000" s="940" t="e">
        <v>#N/A</v>
      </c>
      <c r="E2000" s="928" t="e">
        <v>#N/A</v>
      </c>
      <c r="F2000" s="49" t="s">
        <v>3215</v>
      </c>
      <c r="G2000" s="58" t="s">
        <v>4003</v>
      </c>
      <c r="H2000" s="997" t="e">
        <v>#N/A</v>
      </c>
      <c r="I2000" s="997" t="e">
        <v>#N/A</v>
      </c>
      <c r="J2000" s="997" t="e">
        <v>#N/A</v>
      </c>
      <c r="K2000" s="1171" t="e">
        <v>#N/A</v>
      </c>
      <c r="L2000" s="928" t="e">
        <v>#N/A</v>
      </c>
      <c r="M2000" s="922" t="e">
        <v>#N/A</v>
      </c>
      <c r="N2000" s="946"/>
      <c r="O2000" s="944"/>
      <c r="P2000" s="944"/>
      <c r="Q2000" s="944"/>
      <c r="R2000" s="944"/>
    </row>
    <row r="2001" spans="1:18" s="8" customFormat="1" ht="11.1" customHeight="1">
      <c r="A2001" s="1142"/>
      <c r="B2001" s="1145" t="e">
        <v>#N/A</v>
      </c>
      <c r="C2001" s="1145" t="e">
        <v>#N/A</v>
      </c>
      <c r="D2001" s="940" t="e">
        <v>#N/A</v>
      </c>
      <c r="E2001" s="928" t="e">
        <v>#N/A</v>
      </c>
      <c r="F2001" s="49" t="s">
        <v>3217</v>
      </c>
      <c r="G2001" s="58" t="s">
        <v>4004</v>
      </c>
      <c r="H2001" s="997" t="e">
        <v>#N/A</v>
      </c>
      <c r="I2001" s="997" t="e">
        <v>#N/A</v>
      </c>
      <c r="J2001" s="997" t="e">
        <v>#N/A</v>
      </c>
      <c r="K2001" s="1171" t="e">
        <v>#N/A</v>
      </c>
      <c r="L2001" s="928" t="e">
        <v>#N/A</v>
      </c>
      <c r="M2001" s="922" t="e">
        <v>#N/A</v>
      </c>
      <c r="N2001" s="946"/>
      <c r="O2001" s="944"/>
      <c r="P2001" s="944"/>
      <c r="Q2001" s="944"/>
      <c r="R2001" s="944"/>
    </row>
    <row r="2002" spans="1:18" s="8" customFormat="1" ht="11.1" customHeight="1">
      <c r="A2002" s="1142"/>
      <c r="B2002" s="1145" t="e">
        <v>#N/A</v>
      </c>
      <c r="C2002" s="1145" t="e">
        <v>#N/A</v>
      </c>
      <c r="D2002" s="940" t="e">
        <v>#N/A</v>
      </c>
      <c r="E2002" s="928" t="e">
        <v>#N/A</v>
      </c>
      <c r="F2002" s="49" t="s">
        <v>3219</v>
      </c>
      <c r="G2002" s="58" t="s">
        <v>4005</v>
      </c>
      <c r="H2002" s="997" t="e">
        <v>#N/A</v>
      </c>
      <c r="I2002" s="997" t="e">
        <v>#N/A</v>
      </c>
      <c r="J2002" s="997" t="e">
        <v>#N/A</v>
      </c>
      <c r="K2002" s="1171" t="e">
        <v>#N/A</v>
      </c>
      <c r="L2002" s="928" t="e">
        <v>#N/A</v>
      </c>
      <c r="M2002" s="922" t="e">
        <v>#N/A</v>
      </c>
      <c r="N2002" s="946"/>
      <c r="O2002" s="944"/>
      <c r="P2002" s="944"/>
      <c r="Q2002" s="944"/>
      <c r="R2002" s="944"/>
    </row>
    <row r="2003" spans="1:18" s="8" customFormat="1" ht="11.1" customHeight="1">
      <c r="A2003" s="1142"/>
      <c r="B2003" s="1145" t="e">
        <v>#N/A</v>
      </c>
      <c r="C2003" s="1145" t="e">
        <v>#N/A</v>
      </c>
      <c r="D2003" s="940" t="e">
        <v>#N/A</v>
      </c>
      <c r="E2003" s="928" t="e">
        <v>#N/A</v>
      </c>
      <c r="F2003" s="49" t="s">
        <v>3221</v>
      </c>
      <c r="G2003" s="58" t="s">
        <v>4006</v>
      </c>
      <c r="H2003" s="997" t="e">
        <v>#N/A</v>
      </c>
      <c r="I2003" s="997" t="e">
        <v>#N/A</v>
      </c>
      <c r="J2003" s="997" t="e">
        <v>#N/A</v>
      </c>
      <c r="K2003" s="1171" t="e">
        <v>#N/A</v>
      </c>
      <c r="L2003" s="928" t="e">
        <v>#N/A</v>
      </c>
      <c r="M2003" s="922" t="e">
        <v>#N/A</v>
      </c>
      <c r="N2003" s="946"/>
      <c r="O2003" s="944"/>
      <c r="P2003" s="944"/>
      <c r="Q2003" s="944"/>
      <c r="R2003" s="944"/>
    </row>
    <row r="2004" spans="1:18" s="8" customFormat="1" ht="11.1" customHeight="1">
      <c r="A2004" s="1142"/>
      <c r="B2004" s="1145" t="e">
        <v>#N/A</v>
      </c>
      <c r="C2004" s="1145" t="e">
        <v>#N/A</v>
      </c>
      <c r="D2004" s="940" t="e">
        <v>#N/A</v>
      </c>
      <c r="E2004" s="928" t="e">
        <v>#N/A</v>
      </c>
      <c r="F2004" s="49" t="s">
        <v>3223</v>
      </c>
      <c r="G2004" s="58" t="s">
        <v>4007</v>
      </c>
      <c r="H2004" s="997" t="e">
        <v>#N/A</v>
      </c>
      <c r="I2004" s="997" t="e">
        <v>#N/A</v>
      </c>
      <c r="J2004" s="997" t="e">
        <v>#N/A</v>
      </c>
      <c r="K2004" s="1171" t="e">
        <v>#N/A</v>
      </c>
      <c r="L2004" s="928" t="e">
        <v>#N/A</v>
      </c>
      <c r="M2004" s="922" t="e">
        <v>#N/A</v>
      </c>
      <c r="N2004" s="946"/>
      <c r="O2004" s="944"/>
      <c r="P2004" s="944"/>
      <c r="Q2004" s="944"/>
      <c r="R2004" s="944"/>
    </row>
    <row r="2005" spans="1:18" s="8" customFormat="1" ht="11.1" customHeight="1">
      <c r="A2005" s="1142"/>
      <c r="B2005" s="1145" t="e">
        <v>#N/A</v>
      </c>
      <c r="C2005" s="1145" t="e">
        <v>#N/A</v>
      </c>
      <c r="D2005" s="940" t="e">
        <v>#N/A</v>
      </c>
      <c r="E2005" s="928" t="e">
        <v>#N/A</v>
      </c>
      <c r="F2005" s="49" t="s">
        <v>4008</v>
      </c>
      <c r="G2005" s="58" t="s">
        <v>4009</v>
      </c>
      <c r="H2005" s="997" t="e">
        <v>#N/A</v>
      </c>
      <c r="I2005" s="997" t="e">
        <v>#N/A</v>
      </c>
      <c r="J2005" s="997" t="e">
        <v>#N/A</v>
      </c>
      <c r="K2005" s="1171" t="e">
        <v>#N/A</v>
      </c>
      <c r="L2005" s="928" t="e">
        <v>#N/A</v>
      </c>
      <c r="M2005" s="922" t="e">
        <v>#N/A</v>
      </c>
      <c r="N2005" s="946"/>
      <c r="O2005" s="944"/>
      <c r="P2005" s="944"/>
      <c r="Q2005" s="944"/>
      <c r="R2005" s="944"/>
    </row>
    <row r="2006" spans="1:18" ht="324" customHeight="1">
      <c r="A2006" s="205" t="s">
        <v>4969</v>
      </c>
      <c r="B2006" s="204" t="s">
        <v>3118</v>
      </c>
      <c r="C2006" s="204" t="s">
        <v>3119</v>
      </c>
      <c r="D2006" s="105" t="s">
        <v>3120</v>
      </c>
      <c r="E2006" s="277" t="s">
        <v>158</v>
      </c>
      <c r="F2006" s="277"/>
      <c r="G2006" s="277"/>
      <c r="H2006" s="49" t="s">
        <v>2148</v>
      </c>
      <c r="I2006" s="49" t="s">
        <v>2138</v>
      </c>
      <c r="J2006" s="49" t="s">
        <v>2148</v>
      </c>
      <c r="K2006" s="58" t="s">
        <v>3121</v>
      </c>
      <c r="L2006" s="49" t="s">
        <v>195</v>
      </c>
      <c r="M2006" s="105" t="s">
        <v>6088</v>
      </c>
      <c r="N2006" s="78"/>
      <c r="O2006" s="108" t="s">
        <v>2140</v>
      </c>
      <c r="P2006" s="108" t="s">
        <v>2140</v>
      </c>
      <c r="Q2006" s="108" t="s">
        <v>2140</v>
      </c>
      <c r="R2006" s="108" t="s">
        <v>2210</v>
      </c>
    </row>
    <row r="2007" spans="1:18" s="8" customFormat="1" ht="20.399999999999999">
      <c r="A2007" s="191" t="s">
        <v>4970</v>
      </c>
      <c r="B2007" s="191" t="s">
        <v>2174</v>
      </c>
      <c r="C2007" s="318" t="s">
        <v>2175</v>
      </c>
      <c r="D2007" s="124" t="s">
        <v>2176</v>
      </c>
      <c r="E2007" s="125" t="s">
        <v>2177</v>
      </c>
      <c r="F2007" s="33"/>
      <c r="G2007" s="34"/>
      <c r="H2007" s="34"/>
      <c r="I2007" s="34"/>
      <c r="J2007" s="34"/>
      <c r="K2007" s="34"/>
      <c r="L2007" s="130" t="s">
        <v>1027</v>
      </c>
      <c r="M2007" s="135"/>
      <c r="N2007" s="124" t="s">
        <v>2178</v>
      </c>
      <c r="O2007" s="126" t="s">
        <v>2179</v>
      </c>
      <c r="P2007" s="126" t="s">
        <v>2179</v>
      </c>
      <c r="Q2007" s="126" t="s">
        <v>2140</v>
      </c>
      <c r="R2007" s="123" t="s">
        <v>2180</v>
      </c>
    </row>
    <row r="2008" spans="1:18" s="8" customFormat="1" ht="48.75" customHeight="1">
      <c r="A2008" s="192" t="s">
        <v>963</v>
      </c>
      <c r="B2008" s="194" t="s">
        <v>964</v>
      </c>
      <c r="C2008" s="194" t="s">
        <v>4971</v>
      </c>
      <c r="D2008" s="124" t="s">
        <v>2183</v>
      </c>
      <c r="E2008" s="125" t="s">
        <v>829</v>
      </c>
      <c r="F2008" s="131"/>
      <c r="G2008" s="34"/>
      <c r="H2008" s="34"/>
      <c r="I2008" s="34"/>
      <c r="J2008" s="34"/>
      <c r="K2008" s="34"/>
      <c r="L2008" s="130" t="s">
        <v>1027</v>
      </c>
      <c r="M2008" s="135"/>
      <c r="N2008" s="124" t="s">
        <v>2184</v>
      </c>
      <c r="O2008" s="126" t="s">
        <v>2179</v>
      </c>
      <c r="P2008" s="126" t="s">
        <v>2140</v>
      </c>
      <c r="Q2008" s="126" t="s">
        <v>2140</v>
      </c>
      <c r="R2008" s="123" t="s">
        <v>42</v>
      </c>
    </row>
    <row r="2009" spans="1:18" s="8" customFormat="1" ht="45" customHeight="1">
      <c r="A2009" s="192" t="s">
        <v>4972</v>
      </c>
      <c r="B2009" s="194" t="s">
        <v>2143</v>
      </c>
      <c r="C2009" s="194" t="s">
        <v>2144</v>
      </c>
      <c r="D2009" s="128" t="s">
        <v>2585</v>
      </c>
      <c r="E2009" s="32" t="s">
        <v>2586</v>
      </c>
      <c r="F2009" s="33"/>
      <c r="G2009" s="34"/>
      <c r="H2009" s="34"/>
      <c r="I2009" s="34"/>
      <c r="J2009" s="34"/>
      <c r="K2009" s="34"/>
      <c r="L2009" s="32" t="s">
        <v>1027</v>
      </c>
      <c r="M2009" s="34"/>
      <c r="N2009" s="128" t="s">
        <v>2587</v>
      </c>
      <c r="O2009" s="136" t="s">
        <v>2179</v>
      </c>
      <c r="P2009" s="136" t="s">
        <v>2140</v>
      </c>
      <c r="Q2009" s="136" t="s">
        <v>2140</v>
      </c>
      <c r="R2009" s="123" t="s">
        <v>2192</v>
      </c>
    </row>
    <row r="2010" spans="1:18" s="8" customFormat="1" ht="10.199999999999999">
      <c r="A2010" s="192" t="s">
        <v>962</v>
      </c>
      <c r="B2010" s="194" t="s">
        <v>816</v>
      </c>
      <c r="C2010" s="194" t="s">
        <v>2185</v>
      </c>
      <c r="D2010" s="128" t="s">
        <v>2186</v>
      </c>
      <c r="E2010" s="32" t="s">
        <v>818</v>
      </c>
      <c r="F2010" s="304"/>
      <c r="G2010" s="304"/>
      <c r="H2010" s="34"/>
      <c r="I2010" s="34"/>
      <c r="J2010" s="34"/>
      <c r="K2010" s="34"/>
      <c r="L2010" s="32" t="s">
        <v>1027</v>
      </c>
      <c r="M2010" s="34"/>
      <c r="N2010" s="128" t="s">
        <v>2187</v>
      </c>
      <c r="O2010" s="136" t="s">
        <v>2179</v>
      </c>
      <c r="P2010" s="136" t="s">
        <v>2140</v>
      </c>
      <c r="Q2010" s="137" t="s">
        <v>2140</v>
      </c>
      <c r="R2010" s="123" t="s">
        <v>42</v>
      </c>
    </row>
    <row r="2011" spans="1:18" s="36" customFormat="1" ht="40.799999999999997">
      <c r="A2011" s="192" t="s">
        <v>4973</v>
      </c>
      <c r="B2011" s="312" t="s">
        <v>804</v>
      </c>
      <c r="C2011" s="317" t="s">
        <v>2201</v>
      </c>
      <c r="D2011" s="305" t="s">
        <v>2202</v>
      </c>
      <c r="E2011" s="304" t="s">
        <v>806</v>
      </c>
      <c r="F2011" s="304"/>
      <c r="G2011" s="304"/>
      <c r="H2011" s="304"/>
      <c r="I2011" s="304"/>
      <c r="J2011" s="304"/>
      <c r="K2011" s="304"/>
      <c r="L2011" s="304" t="s">
        <v>1027</v>
      </c>
      <c r="M2011" s="304"/>
      <c r="N2011" s="305" t="s">
        <v>4252</v>
      </c>
      <c r="O2011" s="136" t="s">
        <v>2179</v>
      </c>
      <c r="P2011" s="136" t="s">
        <v>2179</v>
      </c>
      <c r="Q2011" s="136" t="s">
        <v>2140</v>
      </c>
      <c r="R2011" s="136" t="s">
        <v>2141</v>
      </c>
    </row>
    <row r="2012" spans="1:18" s="36" customFormat="1">
      <c r="A2012" s="247" t="s">
        <v>4974</v>
      </c>
      <c r="B2012" s="246"/>
      <c r="C2012" s="246"/>
      <c r="D2012" s="245"/>
      <c r="E2012" s="436"/>
      <c r="F2012" s="245"/>
      <c r="G2012" s="245"/>
      <c r="H2012" s="245"/>
      <c r="I2012" s="245"/>
      <c r="J2012" s="245"/>
      <c r="K2012" s="245"/>
      <c r="L2012" s="245"/>
      <c r="M2012" s="245"/>
      <c r="N2012" s="245"/>
      <c r="O2012" s="245"/>
      <c r="P2012" s="245"/>
      <c r="Q2012" s="245"/>
      <c r="R2012" s="244"/>
    </row>
    <row r="2013" spans="1:18" s="8" customFormat="1" ht="55.35" customHeight="1">
      <c r="A2013" s="209" t="s">
        <v>995</v>
      </c>
      <c r="B2013" s="188" t="s">
        <v>996</v>
      </c>
      <c r="C2013" s="188" t="s">
        <v>4126</v>
      </c>
      <c r="D2013" s="64" t="s">
        <v>4127</v>
      </c>
      <c r="E2013" s="39" t="s">
        <v>146</v>
      </c>
      <c r="F2013" s="39"/>
      <c r="G2013" s="9"/>
      <c r="H2013" s="39" t="s">
        <v>2138</v>
      </c>
      <c r="I2013" s="39" t="s">
        <v>2138</v>
      </c>
      <c r="J2013" s="39" t="s">
        <v>25</v>
      </c>
      <c r="K2013" s="64" t="s">
        <v>1294</v>
      </c>
      <c r="L2013" s="39" t="s">
        <v>1148</v>
      </c>
      <c r="M2013" s="25" t="s">
        <v>6089</v>
      </c>
      <c r="N2013" s="78"/>
      <c r="O2013" s="39" t="s">
        <v>2140</v>
      </c>
      <c r="P2013" s="108" t="s">
        <v>2140</v>
      </c>
      <c r="Q2013" s="108" t="s">
        <v>2140</v>
      </c>
      <c r="R2013" s="108" t="s">
        <v>42</v>
      </c>
    </row>
    <row r="2014" spans="1:18" s="8" customFormat="1" ht="10.199999999999999">
      <c r="A2014" s="999" t="s">
        <v>165</v>
      </c>
      <c r="B2014" s="1002" t="s">
        <v>167</v>
      </c>
      <c r="C2014" s="1002" t="s">
        <v>4978</v>
      </c>
      <c r="D2014" s="939" t="s">
        <v>4979</v>
      </c>
      <c r="E2014" s="927" t="s">
        <v>1213</v>
      </c>
      <c r="F2014" s="46" t="s">
        <v>2339</v>
      </c>
      <c r="G2014" s="9" t="s">
        <v>4980</v>
      </c>
      <c r="H2014" s="927" t="s">
        <v>25</v>
      </c>
      <c r="I2014" s="927" t="s">
        <v>2138</v>
      </c>
      <c r="J2014" s="927" t="s">
        <v>2148</v>
      </c>
      <c r="K2014" s="939" t="s">
        <v>1294</v>
      </c>
      <c r="L2014" s="927" t="s">
        <v>195</v>
      </c>
      <c r="M2014" s="1177" t="s">
        <v>6090</v>
      </c>
      <c r="N2014" s="945"/>
      <c r="O2014" s="942" t="s">
        <v>2140</v>
      </c>
      <c r="P2014" s="942" t="s">
        <v>2140</v>
      </c>
      <c r="Q2014" s="942" t="s">
        <v>2140</v>
      </c>
      <c r="R2014" s="942" t="s">
        <v>32</v>
      </c>
    </row>
    <row r="2015" spans="1:18" s="8" customFormat="1" ht="10.199999999999999">
      <c r="A2015" s="1000" t="e">
        <v>#N/A</v>
      </c>
      <c r="B2015" s="1003" t="e">
        <v>#N/A</v>
      </c>
      <c r="C2015" s="1003" t="e">
        <v>#N/A</v>
      </c>
      <c r="D2015" s="940" t="e">
        <v>#N/A</v>
      </c>
      <c r="E2015" s="928" t="e">
        <v>#N/A</v>
      </c>
      <c r="F2015" s="46" t="s">
        <v>2342</v>
      </c>
      <c r="G2015" s="9" t="s">
        <v>4981</v>
      </c>
      <c r="H2015" s="928" t="e">
        <v>#N/A</v>
      </c>
      <c r="I2015" s="928" t="e">
        <v>#N/A</v>
      </c>
      <c r="J2015" s="928" t="e">
        <v>#N/A</v>
      </c>
      <c r="K2015" s="940" t="e">
        <v>#N/A</v>
      </c>
      <c r="L2015" s="928" t="e">
        <v>#N/A</v>
      </c>
      <c r="M2015" s="1178" t="e">
        <v>#N/A</v>
      </c>
      <c r="N2015" s="946"/>
      <c r="O2015" s="944"/>
      <c r="P2015" s="944"/>
      <c r="Q2015" s="944"/>
      <c r="R2015" s="944"/>
    </row>
    <row r="2016" spans="1:18" s="8" customFormat="1" ht="10.199999999999999">
      <c r="A2016" s="1000" t="e">
        <v>#N/A</v>
      </c>
      <c r="B2016" s="1003" t="e">
        <v>#N/A</v>
      </c>
      <c r="C2016" s="1003" t="e">
        <v>#N/A</v>
      </c>
      <c r="D2016" s="940" t="e">
        <v>#N/A</v>
      </c>
      <c r="E2016" s="928" t="e">
        <v>#N/A</v>
      </c>
      <c r="F2016" s="46" t="s">
        <v>2344</v>
      </c>
      <c r="G2016" s="9" t="s">
        <v>4982</v>
      </c>
      <c r="H2016" s="928" t="e">
        <v>#N/A</v>
      </c>
      <c r="I2016" s="928" t="e">
        <v>#N/A</v>
      </c>
      <c r="J2016" s="928" t="e">
        <v>#N/A</v>
      </c>
      <c r="K2016" s="940" t="e">
        <v>#N/A</v>
      </c>
      <c r="L2016" s="928" t="e">
        <v>#N/A</v>
      </c>
      <c r="M2016" s="1178" t="e">
        <v>#N/A</v>
      </c>
      <c r="N2016" s="946"/>
      <c r="O2016" s="944"/>
      <c r="P2016" s="944"/>
      <c r="Q2016" s="944"/>
      <c r="R2016" s="944"/>
    </row>
    <row r="2017" spans="1:18" s="8" customFormat="1" ht="10.199999999999999">
      <c r="A2017" s="1000" t="e">
        <v>#N/A</v>
      </c>
      <c r="B2017" s="1003" t="e">
        <v>#N/A</v>
      </c>
      <c r="C2017" s="1003" t="e">
        <v>#N/A</v>
      </c>
      <c r="D2017" s="940" t="e">
        <v>#N/A</v>
      </c>
      <c r="E2017" s="928" t="e">
        <v>#N/A</v>
      </c>
      <c r="F2017" s="46" t="s">
        <v>2346</v>
      </c>
      <c r="G2017" s="9" t="s">
        <v>4983</v>
      </c>
      <c r="H2017" s="928" t="e">
        <v>#N/A</v>
      </c>
      <c r="I2017" s="928" t="e">
        <v>#N/A</v>
      </c>
      <c r="J2017" s="928" t="e">
        <v>#N/A</v>
      </c>
      <c r="K2017" s="940" t="e">
        <v>#N/A</v>
      </c>
      <c r="L2017" s="928" t="e">
        <v>#N/A</v>
      </c>
      <c r="M2017" s="1178" t="e">
        <v>#N/A</v>
      </c>
      <c r="N2017" s="946"/>
      <c r="O2017" s="944"/>
      <c r="P2017" s="944"/>
      <c r="Q2017" s="944"/>
      <c r="R2017" s="944"/>
    </row>
    <row r="2018" spans="1:18" s="8" customFormat="1" ht="10.199999999999999">
      <c r="A2018" s="1000" t="e">
        <v>#N/A</v>
      </c>
      <c r="B2018" s="1003" t="e">
        <v>#N/A</v>
      </c>
      <c r="C2018" s="1003" t="e">
        <v>#N/A</v>
      </c>
      <c r="D2018" s="940" t="e">
        <v>#N/A</v>
      </c>
      <c r="E2018" s="928" t="e">
        <v>#N/A</v>
      </c>
      <c r="F2018" s="46" t="s">
        <v>2348</v>
      </c>
      <c r="G2018" s="9" t="s">
        <v>4984</v>
      </c>
      <c r="H2018" s="928" t="e">
        <v>#N/A</v>
      </c>
      <c r="I2018" s="928" t="e">
        <v>#N/A</v>
      </c>
      <c r="J2018" s="928" t="e">
        <v>#N/A</v>
      </c>
      <c r="K2018" s="940" t="e">
        <v>#N/A</v>
      </c>
      <c r="L2018" s="928" t="e">
        <v>#N/A</v>
      </c>
      <c r="M2018" s="1178" t="e">
        <v>#N/A</v>
      </c>
      <c r="N2018" s="946"/>
      <c r="O2018" s="944"/>
      <c r="P2018" s="944"/>
      <c r="Q2018" s="944"/>
      <c r="R2018" s="944"/>
    </row>
    <row r="2019" spans="1:18" s="8" customFormat="1" ht="10.199999999999999">
      <c r="A2019" s="1000" t="e">
        <v>#N/A</v>
      </c>
      <c r="B2019" s="1003" t="e">
        <v>#N/A</v>
      </c>
      <c r="C2019" s="1003" t="e">
        <v>#N/A</v>
      </c>
      <c r="D2019" s="940" t="e">
        <v>#N/A</v>
      </c>
      <c r="E2019" s="928" t="e">
        <v>#N/A</v>
      </c>
      <c r="F2019" s="46" t="s">
        <v>2354</v>
      </c>
      <c r="G2019" s="9" t="s">
        <v>4985</v>
      </c>
      <c r="H2019" s="928" t="e">
        <v>#N/A</v>
      </c>
      <c r="I2019" s="928" t="e">
        <v>#N/A</v>
      </c>
      <c r="J2019" s="928" t="e">
        <v>#N/A</v>
      </c>
      <c r="K2019" s="940" t="e">
        <v>#N/A</v>
      </c>
      <c r="L2019" s="928" t="e">
        <v>#N/A</v>
      </c>
      <c r="M2019" s="1178" t="e">
        <v>#N/A</v>
      </c>
      <c r="N2019" s="946"/>
      <c r="O2019" s="944"/>
      <c r="P2019" s="944"/>
      <c r="Q2019" s="944"/>
      <c r="R2019" s="944"/>
    </row>
    <row r="2020" spans="1:18" s="8" customFormat="1" ht="12.75" customHeight="1">
      <c r="A2020" s="1000" t="e">
        <v>#N/A</v>
      </c>
      <c r="B2020" s="1003" t="e">
        <v>#N/A</v>
      </c>
      <c r="C2020" s="1003" t="e">
        <v>#N/A</v>
      </c>
      <c r="D2020" s="940" t="e">
        <v>#N/A</v>
      </c>
      <c r="E2020" s="928" t="e">
        <v>#N/A</v>
      </c>
      <c r="F2020" s="46" t="s">
        <v>3144</v>
      </c>
      <c r="G2020" s="9" t="s">
        <v>4986</v>
      </c>
      <c r="H2020" s="928" t="e">
        <v>#N/A</v>
      </c>
      <c r="I2020" s="928" t="e">
        <v>#N/A</v>
      </c>
      <c r="J2020" s="928" t="e">
        <v>#N/A</v>
      </c>
      <c r="K2020" s="940" t="e">
        <v>#N/A</v>
      </c>
      <c r="L2020" s="928" t="e">
        <v>#N/A</v>
      </c>
      <c r="M2020" s="1178" t="e">
        <v>#N/A</v>
      </c>
      <c r="N2020" s="946"/>
      <c r="O2020" s="944"/>
      <c r="P2020" s="944"/>
      <c r="Q2020" s="944"/>
      <c r="R2020" s="944"/>
    </row>
    <row r="2021" spans="1:18" s="8" customFormat="1" ht="12.75" customHeight="1">
      <c r="A2021" s="1000"/>
      <c r="B2021" s="1003" t="e">
        <v>#N/A</v>
      </c>
      <c r="C2021" s="1003" t="e">
        <v>#N/A</v>
      </c>
      <c r="D2021" s="940" t="e">
        <v>#N/A</v>
      </c>
      <c r="E2021" s="928" t="e">
        <v>#N/A</v>
      </c>
      <c r="F2021" s="46" t="s">
        <v>3156</v>
      </c>
      <c r="G2021" s="9" t="s">
        <v>4987</v>
      </c>
      <c r="H2021" s="928" t="e">
        <v>#N/A</v>
      </c>
      <c r="I2021" s="928" t="e">
        <v>#N/A</v>
      </c>
      <c r="J2021" s="928" t="e">
        <v>#N/A</v>
      </c>
      <c r="K2021" s="940" t="e">
        <v>#N/A</v>
      </c>
      <c r="L2021" s="928" t="e">
        <v>#N/A</v>
      </c>
      <c r="M2021" s="1178" t="e">
        <v>#N/A</v>
      </c>
      <c r="N2021" s="946"/>
      <c r="O2021" s="944"/>
      <c r="P2021" s="944"/>
      <c r="Q2021" s="944"/>
      <c r="R2021" s="944"/>
    </row>
    <row r="2022" spans="1:18" s="8" customFormat="1" ht="12.75" customHeight="1">
      <c r="A2022" s="1000"/>
      <c r="B2022" s="1003"/>
      <c r="C2022" s="1003"/>
      <c r="D2022" s="940"/>
      <c r="E2022" s="928"/>
      <c r="F2022" s="46" t="s">
        <v>3158</v>
      </c>
      <c r="G2022" s="9" t="s">
        <v>4988</v>
      </c>
      <c r="H2022" s="928"/>
      <c r="I2022" s="928"/>
      <c r="J2022" s="928"/>
      <c r="K2022" s="940"/>
      <c r="L2022" s="928"/>
      <c r="M2022" s="1178"/>
      <c r="N2022" s="946"/>
      <c r="O2022" s="944"/>
      <c r="P2022" s="944"/>
      <c r="Q2022" s="944"/>
      <c r="R2022" s="944"/>
    </row>
    <row r="2023" spans="1:18" s="8" customFormat="1" ht="12.75" customHeight="1">
      <c r="A2023" s="1001" t="e">
        <v>#N/A</v>
      </c>
      <c r="B2023" s="828" t="e">
        <v>#N/A</v>
      </c>
      <c r="C2023" s="828" t="e">
        <v>#N/A</v>
      </c>
      <c r="D2023" s="941" t="e">
        <v>#N/A</v>
      </c>
      <c r="E2023" s="929" t="e">
        <v>#N/A</v>
      </c>
      <c r="F2023" s="46">
        <v>18</v>
      </c>
      <c r="G2023" s="9" t="s">
        <v>4989</v>
      </c>
      <c r="H2023" s="929" t="e">
        <v>#N/A</v>
      </c>
      <c r="I2023" s="929" t="e">
        <v>#N/A</v>
      </c>
      <c r="J2023" s="929" t="e">
        <v>#N/A</v>
      </c>
      <c r="K2023" s="941" t="e">
        <v>#N/A</v>
      </c>
      <c r="L2023" s="929" t="e">
        <v>#N/A</v>
      </c>
      <c r="M2023" s="1179" t="e">
        <v>#N/A</v>
      </c>
      <c r="N2023" s="947"/>
      <c r="O2023" s="943"/>
      <c r="P2023" s="943"/>
      <c r="Q2023" s="943"/>
      <c r="R2023" s="943"/>
    </row>
    <row r="2024" spans="1:18" s="8" customFormat="1" ht="67.349999999999994" customHeight="1">
      <c r="A2024" s="197" t="s">
        <v>4990</v>
      </c>
      <c r="B2024" s="91" t="s">
        <v>4991</v>
      </c>
      <c r="C2024" s="91" t="s">
        <v>4992</v>
      </c>
      <c r="D2024" s="9" t="s">
        <v>4993</v>
      </c>
      <c r="E2024" s="39" t="s">
        <v>4994</v>
      </c>
      <c r="F2024" s="39"/>
      <c r="G2024" s="9"/>
      <c r="H2024" s="39" t="s">
        <v>25</v>
      </c>
      <c r="I2024" s="39" t="s">
        <v>2138</v>
      </c>
      <c r="J2024" s="39" t="s">
        <v>25</v>
      </c>
      <c r="K2024" s="9" t="s">
        <v>1294</v>
      </c>
      <c r="L2024" s="39" t="s">
        <v>195</v>
      </c>
      <c r="M2024" s="25" t="s">
        <v>5718</v>
      </c>
      <c r="N2024" s="64"/>
      <c r="O2024" s="108" t="s">
        <v>2140</v>
      </c>
      <c r="P2024" s="108" t="s">
        <v>2140</v>
      </c>
      <c r="Q2024" s="108" t="s">
        <v>2140</v>
      </c>
      <c r="R2024" s="108" t="s">
        <v>13</v>
      </c>
    </row>
    <row r="2025" spans="1:18" s="8" customFormat="1" ht="10.199999999999999">
      <c r="A2025" s="999" t="s">
        <v>204</v>
      </c>
      <c r="B2025" s="1002" t="s">
        <v>205</v>
      </c>
      <c r="C2025" s="1002" t="s">
        <v>4995</v>
      </c>
      <c r="D2025" s="921" t="s">
        <v>4996</v>
      </c>
      <c r="E2025" s="927" t="s">
        <v>2429</v>
      </c>
      <c r="G2025" s="16" t="s">
        <v>4997</v>
      </c>
      <c r="H2025" s="927" t="s">
        <v>25</v>
      </c>
      <c r="I2025" s="927" t="s">
        <v>2138</v>
      </c>
      <c r="J2025" s="927" t="s">
        <v>2148</v>
      </c>
      <c r="K2025" s="921" t="s">
        <v>1294</v>
      </c>
      <c r="L2025" s="927" t="s">
        <v>195</v>
      </c>
      <c r="M2025" s="1177" t="s">
        <v>6091</v>
      </c>
      <c r="N2025" s="942"/>
      <c r="O2025" s="942" t="s">
        <v>2140</v>
      </c>
      <c r="P2025" s="942" t="s">
        <v>2140</v>
      </c>
      <c r="Q2025" s="942" t="s">
        <v>2140</v>
      </c>
      <c r="R2025" s="942" t="s">
        <v>32</v>
      </c>
    </row>
    <row r="2026" spans="1:18" s="8" customFormat="1" ht="10.199999999999999">
      <c r="A2026" s="1000"/>
      <c r="B2026" s="1003"/>
      <c r="C2026" s="1003"/>
      <c r="D2026" s="922"/>
      <c r="E2026" s="928"/>
      <c r="F2026" s="49" t="s">
        <v>3179</v>
      </c>
      <c r="G2026" s="58" t="s">
        <v>3180</v>
      </c>
      <c r="H2026" s="928"/>
      <c r="I2026" s="928"/>
      <c r="J2026" s="928"/>
      <c r="K2026" s="922"/>
      <c r="L2026" s="928"/>
      <c r="M2026" s="1178"/>
      <c r="N2026" s="944"/>
      <c r="O2026" s="944"/>
      <c r="P2026" s="944"/>
      <c r="Q2026" s="944"/>
      <c r="R2026" s="944"/>
    </row>
    <row r="2027" spans="1:18" s="8" customFormat="1" ht="10.199999999999999">
      <c r="A2027" s="1000" t="e">
        <v>#N/A</v>
      </c>
      <c r="B2027" s="1003" t="e">
        <v>#N/A</v>
      </c>
      <c r="C2027" s="1003" t="e">
        <v>#N/A</v>
      </c>
      <c r="D2027" s="922" t="e">
        <v>#N/A</v>
      </c>
      <c r="E2027" s="928" t="e">
        <v>#N/A</v>
      </c>
      <c r="F2027" s="49" t="s">
        <v>3181</v>
      </c>
      <c r="G2027" s="58" t="s">
        <v>3182</v>
      </c>
      <c r="H2027" s="928" t="e">
        <v>#N/A</v>
      </c>
      <c r="I2027" s="928" t="e">
        <v>#N/A</v>
      </c>
      <c r="J2027" s="928" t="e">
        <v>#N/A</v>
      </c>
      <c r="K2027" s="922" t="e">
        <v>#N/A</v>
      </c>
      <c r="L2027" s="928" t="e">
        <v>#N/A</v>
      </c>
      <c r="M2027" s="1178" t="e">
        <v>#N/A</v>
      </c>
      <c r="N2027" s="944"/>
      <c r="O2027" s="944"/>
      <c r="P2027" s="944"/>
      <c r="Q2027" s="944"/>
      <c r="R2027" s="944"/>
    </row>
    <row r="2028" spans="1:18" s="8" customFormat="1" ht="12.75" customHeight="1">
      <c r="A2028" s="1000" t="e">
        <v>#N/A</v>
      </c>
      <c r="B2028" s="1003" t="e">
        <v>#N/A</v>
      </c>
      <c r="C2028" s="1003" t="e">
        <v>#N/A</v>
      </c>
      <c r="D2028" s="922" t="e">
        <v>#N/A</v>
      </c>
      <c r="E2028" s="928" t="e">
        <v>#N/A</v>
      </c>
      <c r="F2028" s="49" t="s">
        <v>3183</v>
      </c>
      <c r="G2028" s="58" t="s">
        <v>3184</v>
      </c>
      <c r="H2028" s="928" t="e">
        <v>#N/A</v>
      </c>
      <c r="I2028" s="928" t="e">
        <v>#N/A</v>
      </c>
      <c r="J2028" s="928" t="e">
        <v>#N/A</v>
      </c>
      <c r="K2028" s="922" t="e">
        <v>#N/A</v>
      </c>
      <c r="L2028" s="928" t="e">
        <v>#N/A</v>
      </c>
      <c r="M2028" s="1178" t="e">
        <v>#N/A</v>
      </c>
      <c r="N2028" s="944"/>
      <c r="O2028" s="944"/>
      <c r="P2028" s="944"/>
      <c r="Q2028" s="944"/>
      <c r="R2028" s="944"/>
    </row>
    <row r="2029" spans="1:18" s="8" customFormat="1" ht="12.75" customHeight="1">
      <c r="A2029" s="1000" t="e">
        <v>#N/A</v>
      </c>
      <c r="B2029" s="1003" t="e">
        <v>#N/A</v>
      </c>
      <c r="C2029" s="1003" t="e">
        <v>#N/A</v>
      </c>
      <c r="D2029" s="922" t="e">
        <v>#N/A</v>
      </c>
      <c r="E2029" s="928" t="e">
        <v>#N/A</v>
      </c>
      <c r="F2029" s="49" t="s">
        <v>3185</v>
      </c>
      <c r="G2029" s="58" t="s">
        <v>3186</v>
      </c>
      <c r="H2029" s="928" t="e">
        <v>#N/A</v>
      </c>
      <c r="I2029" s="928" t="e">
        <v>#N/A</v>
      </c>
      <c r="J2029" s="928" t="e">
        <v>#N/A</v>
      </c>
      <c r="K2029" s="922" t="e">
        <v>#N/A</v>
      </c>
      <c r="L2029" s="928" t="e">
        <v>#N/A</v>
      </c>
      <c r="M2029" s="1178" t="e">
        <v>#N/A</v>
      </c>
      <c r="N2029" s="944"/>
      <c r="O2029" s="944"/>
      <c r="P2029" s="944"/>
      <c r="Q2029" s="944"/>
      <c r="R2029" s="944"/>
    </row>
    <row r="2030" spans="1:18" s="8" customFormat="1" ht="12.75" customHeight="1">
      <c r="A2030" s="1000" t="e">
        <v>#N/A</v>
      </c>
      <c r="B2030" s="1003" t="e">
        <v>#N/A</v>
      </c>
      <c r="C2030" s="1003" t="e">
        <v>#N/A</v>
      </c>
      <c r="D2030" s="922" t="e">
        <v>#N/A</v>
      </c>
      <c r="E2030" s="928" t="e">
        <v>#N/A</v>
      </c>
      <c r="F2030" s="49" t="s">
        <v>3187</v>
      </c>
      <c r="G2030" s="58" t="s">
        <v>3188</v>
      </c>
      <c r="H2030" s="928" t="e">
        <v>#N/A</v>
      </c>
      <c r="I2030" s="928" t="e">
        <v>#N/A</v>
      </c>
      <c r="J2030" s="928" t="e">
        <v>#N/A</v>
      </c>
      <c r="K2030" s="922" t="e">
        <v>#N/A</v>
      </c>
      <c r="L2030" s="928" t="e">
        <v>#N/A</v>
      </c>
      <c r="M2030" s="1178" t="e">
        <v>#N/A</v>
      </c>
      <c r="N2030" s="944"/>
      <c r="O2030" s="944"/>
      <c r="P2030" s="944"/>
      <c r="Q2030" s="944"/>
      <c r="R2030" s="944"/>
    </row>
    <row r="2031" spans="1:18" s="8" customFormat="1" ht="12.75" customHeight="1">
      <c r="A2031" s="1000" t="e">
        <v>#N/A</v>
      </c>
      <c r="B2031" s="1003" t="e">
        <v>#N/A</v>
      </c>
      <c r="C2031" s="1003" t="e">
        <v>#N/A</v>
      </c>
      <c r="D2031" s="922" t="e">
        <v>#N/A</v>
      </c>
      <c r="E2031" s="928" t="e">
        <v>#N/A</v>
      </c>
      <c r="F2031" s="49" t="s">
        <v>3189</v>
      </c>
      <c r="G2031" s="58" t="s">
        <v>3190</v>
      </c>
      <c r="H2031" s="928" t="e">
        <v>#N/A</v>
      </c>
      <c r="I2031" s="928" t="e">
        <v>#N/A</v>
      </c>
      <c r="J2031" s="928" t="e">
        <v>#N/A</v>
      </c>
      <c r="K2031" s="922" t="e">
        <v>#N/A</v>
      </c>
      <c r="L2031" s="928" t="e">
        <v>#N/A</v>
      </c>
      <c r="M2031" s="1178" t="e">
        <v>#N/A</v>
      </c>
      <c r="N2031" s="944"/>
      <c r="O2031" s="944"/>
      <c r="P2031" s="944"/>
      <c r="Q2031" s="944"/>
      <c r="R2031" s="944"/>
    </row>
    <row r="2032" spans="1:18" s="8" customFormat="1" ht="12.75" customHeight="1">
      <c r="A2032" s="1000" t="e">
        <v>#N/A</v>
      </c>
      <c r="B2032" s="1003" t="e">
        <v>#N/A</v>
      </c>
      <c r="C2032" s="1003" t="e">
        <v>#N/A</v>
      </c>
      <c r="D2032" s="922" t="e">
        <v>#N/A</v>
      </c>
      <c r="E2032" s="928" t="e">
        <v>#N/A</v>
      </c>
      <c r="F2032" s="49" t="s">
        <v>3191</v>
      </c>
      <c r="G2032" s="58" t="s">
        <v>3192</v>
      </c>
      <c r="H2032" s="928" t="e">
        <v>#N/A</v>
      </c>
      <c r="I2032" s="928" t="e">
        <v>#N/A</v>
      </c>
      <c r="J2032" s="928" t="e">
        <v>#N/A</v>
      </c>
      <c r="K2032" s="922" t="e">
        <v>#N/A</v>
      </c>
      <c r="L2032" s="928" t="e">
        <v>#N/A</v>
      </c>
      <c r="M2032" s="1178" t="e">
        <v>#N/A</v>
      </c>
      <c r="N2032" s="944"/>
      <c r="O2032" s="944"/>
      <c r="P2032" s="944"/>
      <c r="Q2032" s="944"/>
      <c r="R2032" s="944"/>
    </row>
    <row r="2033" spans="1:18" s="8" customFormat="1" ht="12.75" customHeight="1">
      <c r="A2033" s="1000" t="e">
        <v>#N/A</v>
      </c>
      <c r="B2033" s="1003" t="e">
        <v>#N/A</v>
      </c>
      <c r="C2033" s="1003" t="e">
        <v>#N/A</v>
      </c>
      <c r="D2033" s="922" t="e">
        <v>#N/A</v>
      </c>
      <c r="E2033" s="928" t="e">
        <v>#N/A</v>
      </c>
      <c r="F2033" s="49" t="s">
        <v>3193</v>
      </c>
      <c r="G2033" s="58" t="s">
        <v>3194</v>
      </c>
      <c r="H2033" s="928" t="e">
        <v>#N/A</v>
      </c>
      <c r="I2033" s="928" t="e">
        <v>#N/A</v>
      </c>
      <c r="J2033" s="928" t="e">
        <v>#N/A</v>
      </c>
      <c r="K2033" s="922" t="e">
        <v>#N/A</v>
      </c>
      <c r="L2033" s="928" t="e">
        <v>#N/A</v>
      </c>
      <c r="M2033" s="1178" t="e">
        <v>#N/A</v>
      </c>
      <c r="N2033" s="944"/>
      <c r="O2033" s="944"/>
      <c r="P2033" s="944"/>
      <c r="Q2033" s="944"/>
      <c r="R2033" s="944"/>
    </row>
    <row r="2034" spans="1:18" s="8" customFormat="1" ht="12.75" customHeight="1">
      <c r="A2034" s="1000" t="e">
        <v>#N/A</v>
      </c>
      <c r="B2034" s="1003" t="e">
        <v>#N/A</v>
      </c>
      <c r="C2034" s="1003" t="e">
        <v>#N/A</v>
      </c>
      <c r="D2034" s="922" t="e">
        <v>#N/A</v>
      </c>
      <c r="E2034" s="928" t="e">
        <v>#N/A</v>
      </c>
      <c r="F2034" s="49" t="s">
        <v>3195</v>
      </c>
      <c r="G2034" s="58" t="s">
        <v>3196</v>
      </c>
      <c r="H2034" s="928" t="e">
        <v>#N/A</v>
      </c>
      <c r="I2034" s="928" t="e">
        <v>#N/A</v>
      </c>
      <c r="J2034" s="928" t="e">
        <v>#N/A</v>
      </c>
      <c r="K2034" s="922" t="e">
        <v>#N/A</v>
      </c>
      <c r="L2034" s="928" t="e">
        <v>#N/A</v>
      </c>
      <c r="M2034" s="1178" t="e">
        <v>#N/A</v>
      </c>
      <c r="N2034" s="944"/>
      <c r="O2034" s="944"/>
      <c r="P2034" s="944"/>
      <c r="Q2034" s="944"/>
      <c r="R2034" s="944"/>
    </row>
    <row r="2035" spans="1:18" s="8" customFormat="1" ht="12.75" customHeight="1">
      <c r="A2035" s="1000" t="e">
        <v>#N/A</v>
      </c>
      <c r="B2035" s="1003" t="e">
        <v>#N/A</v>
      </c>
      <c r="C2035" s="1003" t="e">
        <v>#N/A</v>
      </c>
      <c r="D2035" s="922" t="e">
        <v>#N/A</v>
      </c>
      <c r="E2035" s="928" t="e">
        <v>#N/A</v>
      </c>
      <c r="F2035" s="49" t="s">
        <v>3197</v>
      </c>
      <c r="G2035" s="58" t="s">
        <v>3198</v>
      </c>
      <c r="H2035" s="928" t="e">
        <v>#N/A</v>
      </c>
      <c r="I2035" s="928" t="e">
        <v>#N/A</v>
      </c>
      <c r="J2035" s="928" t="e">
        <v>#N/A</v>
      </c>
      <c r="K2035" s="922" t="e">
        <v>#N/A</v>
      </c>
      <c r="L2035" s="928" t="e">
        <v>#N/A</v>
      </c>
      <c r="M2035" s="1178" t="e">
        <v>#N/A</v>
      </c>
      <c r="N2035" s="944"/>
      <c r="O2035" s="944"/>
      <c r="P2035" s="944"/>
      <c r="Q2035" s="944"/>
      <c r="R2035" s="944"/>
    </row>
    <row r="2036" spans="1:18" s="8" customFormat="1" ht="12.75" customHeight="1">
      <c r="A2036" s="1000" t="e">
        <v>#N/A</v>
      </c>
      <c r="B2036" s="1003" t="e">
        <v>#N/A</v>
      </c>
      <c r="C2036" s="1003" t="e">
        <v>#N/A</v>
      </c>
      <c r="D2036" s="922" t="e">
        <v>#N/A</v>
      </c>
      <c r="E2036" s="928" t="e">
        <v>#N/A</v>
      </c>
      <c r="F2036" s="49" t="s">
        <v>3199</v>
      </c>
      <c r="G2036" s="58" t="s">
        <v>3200</v>
      </c>
      <c r="H2036" s="928" t="e">
        <v>#N/A</v>
      </c>
      <c r="I2036" s="928" t="e">
        <v>#N/A</v>
      </c>
      <c r="J2036" s="928" t="e">
        <v>#N/A</v>
      </c>
      <c r="K2036" s="922" t="e">
        <v>#N/A</v>
      </c>
      <c r="L2036" s="928" t="e">
        <v>#N/A</v>
      </c>
      <c r="M2036" s="1178" t="e">
        <v>#N/A</v>
      </c>
      <c r="N2036" s="944"/>
      <c r="O2036" s="944"/>
      <c r="P2036" s="944"/>
      <c r="Q2036" s="944"/>
      <c r="R2036" s="944"/>
    </row>
    <row r="2037" spans="1:18" s="8" customFormat="1" ht="12.75" customHeight="1">
      <c r="A2037" s="1000" t="e">
        <v>#N/A</v>
      </c>
      <c r="B2037" s="1003" t="e">
        <v>#N/A</v>
      </c>
      <c r="C2037" s="1003" t="e">
        <v>#N/A</v>
      </c>
      <c r="D2037" s="922" t="e">
        <v>#N/A</v>
      </c>
      <c r="E2037" s="928" t="e">
        <v>#N/A</v>
      </c>
      <c r="F2037" s="49" t="s">
        <v>3201</v>
      </c>
      <c r="G2037" s="58" t="s">
        <v>3202</v>
      </c>
      <c r="H2037" s="928" t="e">
        <v>#N/A</v>
      </c>
      <c r="I2037" s="928" t="e">
        <v>#N/A</v>
      </c>
      <c r="J2037" s="928" t="e">
        <v>#N/A</v>
      </c>
      <c r="K2037" s="922" t="e">
        <v>#N/A</v>
      </c>
      <c r="L2037" s="928" t="e">
        <v>#N/A</v>
      </c>
      <c r="M2037" s="1178" t="e">
        <v>#N/A</v>
      </c>
      <c r="N2037" s="944"/>
      <c r="O2037" s="944"/>
      <c r="P2037" s="944"/>
      <c r="Q2037" s="944"/>
      <c r="R2037" s="944"/>
    </row>
    <row r="2038" spans="1:18" s="8" customFormat="1" ht="12.75" customHeight="1">
      <c r="A2038" s="1000" t="e">
        <v>#N/A</v>
      </c>
      <c r="B2038" s="1003" t="e">
        <v>#N/A</v>
      </c>
      <c r="C2038" s="1003" t="e">
        <v>#N/A</v>
      </c>
      <c r="D2038" s="922" t="e">
        <v>#N/A</v>
      </c>
      <c r="E2038" s="928" t="e">
        <v>#N/A</v>
      </c>
      <c r="F2038" s="49" t="s">
        <v>3203</v>
      </c>
      <c r="G2038" s="58" t="s">
        <v>3204</v>
      </c>
      <c r="H2038" s="928" t="e">
        <v>#N/A</v>
      </c>
      <c r="I2038" s="928" t="e">
        <v>#N/A</v>
      </c>
      <c r="J2038" s="928" t="e">
        <v>#N/A</v>
      </c>
      <c r="K2038" s="922" t="e">
        <v>#N/A</v>
      </c>
      <c r="L2038" s="928" t="e">
        <v>#N/A</v>
      </c>
      <c r="M2038" s="1178" t="e">
        <v>#N/A</v>
      </c>
      <c r="N2038" s="944"/>
      <c r="O2038" s="944"/>
      <c r="P2038" s="944"/>
      <c r="Q2038" s="944"/>
      <c r="R2038" s="944"/>
    </row>
    <row r="2039" spans="1:18" s="8" customFormat="1" ht="12.75" customHeight="1">
      <c r="A2039" s="1000" t="e">
        <v>#N/A</v>
      </c>
      <c r="B2039" s="1003" t="e">
        <v>#N/A</v>
      </c>
      <c r="C2039" s="1003" t="e">
        <v>#N/A</v>
      </c>
      <c r="D2039" s="922" t="e">
        <v>#N/A</v>
      </c>
      <c r="E2039" s="928" t="e">
        <v>#N/A</v>
      </c>
      <c r="F2039" s="49" t="s">
        <v>3205</v>
      </c>
      <c r="G2039" s="58" t="s">
        <v>3206</v>
      </c>
      <c r="H2039" s="928" t="e">
        <v>#N/A</v>
      </c>
      <c r="I2039" s="928" t="e">
        <v>#N/A</v>
      </c>
      <c r="J2039" s="928" t="e">
        <v>#N/A</v>
      </c>
      <c r="K2039" s="922" t="e">
        <v>#N/A</v>
      </c>
      <c r="L2039" s="928" t="e">
        <v>#N/A</v>
      </c>
      <c r="M2039" s="1178" t="e">
        <v>#N/A</v>
      </c>
      <c r="N2039" s="944"/>
      <c r="O2039" s="944"/>
      <c r="P2039" s="944"/>
      <c r="Q2039" s="944"/>
      <c r="R2039" s="944"/>
    </row>
    <row r="2040" spans="1:18" s="8" customFormat="1" ht="12.75" customHeight="1">
      <c r="A2040" s="1000"/>
      <c r="B2040" s="1003"/>
      <c r="C2040" s="1003"/>
      <c r="D2040" s="922"/>
      <c r="E2040" s="928"/>
      <c r="F2040" s="49"/>
      <c r="G2040" s="16" t="s">
        <v>4998</v>
      </c>
      <c r="H2040" s="928"/>
      <c r="I2040" s="928"/>
      <c r="J2040" s="928"/>
      <c r="K2040" s="922"/>
      <c r="L2040" s="928"/>
      <c r="M2040" s="1178"/>
      <c r="N2040" s="944"/>
      <c r="O2040" s="944"/>
      <c r="P2040" s="944"/>
      <c r="Q2040" s="944"/>
      <c r="R2040" s="944"/>
    </row>
    <row r="2041" spans="1:18" s="8" customFormat="1" ht="12.75" customHeight="1">
      <c r="A2041" s="1000" t="e">
        <v>#N/A</v>
      </c>
      <c r="B2041" s="1003" t="e">
        <v>#N/A</v>
      </c>
      <c r="C2041" s="1003" t="e">
        <v>#N/A</v>
      </c>
      <c r="D2041" s="922" t="e">
        <v>#N/A</v>
      </c>
      <c r="E2041" s="928" t="e">
        <v>#N/A</v>
      </c>
      <c r="F2041" s="49" t="s">
        <v>3207</v>
      </c>
      <c r="G2041" s="58" t="s">
        <v>3208</v>
      </c>
      <c r="H2041" s="928" t="e">
        <v>#N/A</v>
      </c>
      <c r="I2041" s="928" t="e">
        <v>#N/A</v>
      </c>
      <c r="J2041" s="928" t="e">
        <v>#N/A</v>
      </c>
      <c r="K2041" s="922" t="e">
        <v>#N/A</v>
      </c>
      <c r="L2041" s="928" t="e">
        <v>#N/A</v>
      </c>
      <c r="M2041" s="1178" t="e">
        <v>#N/A</v>
      </c>
      <c r="N2041" s="944"/>
      <c r="O2041" s="944"/>
      <c r="P2041" s="944"/>
      <c r="Q2041" s="944"/>
      <c r="R2041" s="944"/>
    </row>
    <row r="2042" spans="1:18" s="8" customFormat="1" ht="12.75" customHeight="1">
      <c r="A2042" s="1000" t="e">
        <v>#N/A</v>
      </c>
      <c r="B2042" s="1003" t="e">
        <v>#N/A</v>
      </c>
      <c r="C2042" s="1003" t="e">
        <v>#N/A</v>
      </c>
      <c r="D2042" s="922" t="e">
        <v>#N/A</v>
      </c>
      <c r="E2042" s="928" t="e">
        <v>#N/A</v>
      </c>
      <c r="F2042" s="49" t="s">
        <v>3209</v>
      </c>
      <c r="G2042" s="58" t="s">
        <v>4999</v>
      </c>
      <c r="H2042" s="928" t="e">
        <v>#N/A</v>
      </c>
      <c r="I2042" s="928" t="e">
        <v>#N/A</v>
      </c>
      <c r="J2042" s="928" t="e">
        <v>#N/A</v>
      </c>
      <c r="K2042" s="922" t="e">
        <v>#N/A</v>
      </c>
      <c r="L2042" s="928" t="e">
        <v>#N/A</v>
      </c>
      <c r="M2042" s="1178" t="e">
        <v>#N/A</v>
      </c>
      <c r="N2042" s="944"/>
      <c r="O2042" s="944"/>
      <c r="P2042" s="944"/>
      <c r="Q2042" s="944"/>
      <c r="R2042" s="944"/>
    </row>
    <row r="2043" spans="1:18" s="8" customFormat="1" ht="12.75" customHeight="1">
      <c r="A2043" s="1000" t="e">
        <v>#N/A</v>
      </c>
      <c r="B2043" s="1003" t="e">
        <v>#N/A</v>
      </c>
      <c r="C2043" s="1003" t="e">
        <v>#N/A</v>
      </c>
      <c r="D2043" s="922" t="e">
        <v>#N/A</v>
      </c>
      <c r="E2043" s="928" t="e">
        <v>#N/A</v>
      </c>
      <c r="F2043" s="49" t="s">
        <v>3211</v>
      </c>
      <c r="G2043" s="58" t="s">
        <v>5000</v>
      </c>
      <c r="H2043" s="928" t="e">
        <v>#N/A</v>
      </c>
      <c r="I2043" s="928" t="e">
        <v>#N/A</v>
      </c>
      <c r="J2043" s="928" t="e">
        <v>#N/A</v>
      </c>
      <c r="K2043" s="922" t="e">
        <v>#N/A</v>
      </c>
      <c r="L2043" s="928" t="e">
        <v>#N/A</v>
      </c>
      <c r="M2043" s="1178" t="e">
        <v>#N/A</v>
      </c>
      <c r="N2043" s="944"/>
      <c r="O2043" s="944"/>
      <c r="P2043" s="944"/>
      <c r="Q2043" s="944"/>
      <c r="R2043" s="944"/>
    </row>
    <row r="2044" spans="1:18" s="8" customFormat="1" ht="12.75" customHeight="1">
      <c r="A2044" s="1000" t="e">
        <v>#N/A</v>
      </c>
      <c r="B2044" s="1003" t="e">
        <v>#N/A</v>
      </c>
      <c r="C2044" s="1003" t="e">
        <v>#N/A</v>
      </c>
      <c r="D2044" s="922" t="e">
        <v>#N/A</v>
      </c>
      <c r="E2044" s="928" t="e">
        <v>#N/A</v>
      </c>
      <c r="F2044" s="49" t="s">
        <v>3213</v>
      </c>
      <c r="G2044" s="58" t="s">
        <v>5001</v>
      </c>
      <c r="H2044" s="928" t="e">
        <v>#N/A</v>
      </c>
      <c r="I2044" s="928" t="e">
        <v>#N/A</v>
      </c>
      <c r="J2044" s="928" t="e">
        <v>#N/A</v>
      </c>
      <c r="K2044" s="922" t="e">
        <v>#N/A</v>
      </c>
      <c r="L2044" s="928" t="e">
        <v>#N/A</v>
      </c>
      <c r="M2044" s="1178" t="e">
        <v>#N/A</v>
      </c>
      <c r="N2044" s="944"/>
      <c r="O2044" s="944"/>
      <c r="P2044" s="944"/>
      <c r="Q2044" s="944"/>
      <c r="R2044" s="944"/>
    </row>
    <row r="2045" spans="1:18" s="8" customFormat="1" ht="12.75" customHeight="1">
      <c r="A2045" s="1000"/>
      <c r="B2045" s="1003"/>
      <c r="C2045" s="1003"/>
      <c r="D2045" s="922"/>
      <c r="E2045" s="928"/>
      <c r="F2045" s="49"/>
      <c r="G2045" s="16" t="s">
        <v>5002</v>
      </c>
      <c r="H2045" s="928"/>
      <c r="I2045" s="928"/>
      <c r="J2045" s="928"/>
      <c r="K2045" s="922"/>
      <c r="L2045" s="928"/>
      <c r="M2045" s="1178"/>
      <c r="N2045" s="944"/>
      <c r="O2045" s="944"/>
      <c r="P2045" s="944"/>
      <c r="Q2045" s="944"/>
      <c r="R2045" s="944"/>
    </row>
    <row r="2046" spans="1:18" s="8" customFormat="1" ht="12.75" customHeight="1">
      <c r="A2046" s="1000" t="e">
        <v>#N/A</v>
      </c>
      <c r="B2046" s="1003" t="e">
        <v>#N/A</v>
      </c>
      <c r="C2046" s="1003" t="e">
        <v>#N/A</v>
      </c>
      <c r="D2046" s="922" t="e">
        <v>#N/A</v>
      </c>
      <c r="E2046" s="928" t="e">
        <v>#N/A</v>
      </c>
      <c r="F2046" s="49" t="s">
        <v>3215</v>
      </c>
      <c r="G2046" s="58" t="s">
        <v>5003</v>
      </c>
      <c r="H2046" s="928" t="e">
        <v>#N/A</v>
      </c>
      <c r="I2046" s="928" t="e">
        <v>#N/A</v>
      </c>
      <c r="J2046" s="928" t="e">
        <v>#N/A</v>
      </c>
      <c r="K2046" s="922" t="e">
        <v>#N/A</v>
      </c>
      <c r="L2046" s="928" t="e">
        <v>#N/A</v>
      </c>
      <c r="M2046" s="1178" t="e">
        <v>#N/A</v>
      </c>
      <c r="N2046" s="944"/>
      <c r="O2046" s="944"/>
      <c r="P2046" s="944"/>
      <c r="Q2046" s="944"/>
      <c r="R2046" s="944"/>
    </row>
    <row r="2047" spans="1:18" s="8" customFormat="1" ht="10.199999999999999">
      <c r="A2047" s="1000" t="e">
        <v>#N/A</v>
      </c>
      <c r="B2047" s="1003" t="e">
        <v>#N/A</v>
      </c>
      <c r="C2047" s="1003" t="e">
        <v>#N/A</v>
      </c>
      <c r="D2047" s="922" t="e">
        <v>#N/A</v>
      </c>
      <c r="E2047" s="928" t="e">
        <v>#N/A</v>
      </c>
      <c r="F2047" s="49" t="s">
        <v>3217</v>
      </c>
      <c r="G2047" s="58" t="s">
        <v>5004</v>
      </c>
      <c r="H2047" s="928" t="e">
        <v>#N/A</v>
      </c>
      <c r="I2047" s="928" t="e">
        <v>#N/A</v>
      </c>
      <c r="J2047" s="928" t="e">
        <v>#N/A</v>
      </c>
      <c r="K2047" s="922" t="e">
        <v>#N/A</v>
      </c>
      <c r="L2047" s="928" t="e">
        <v>#N/A</v>
      </c>
      <c r="M2047" s="1178" t="e">
        <v>#N/A</v>
      </c>
      <c r="N2047" s="944"/>
      <c r="O2047" s="944"/>
      <c r="P2047" s="944"/>
      <c r="Q2047" s="944"/>
      <c r="R2047" s="944"/>
    </row>
    <row r="2048" spans="1:18" s="8" customFormat="1" ht="10.199999999999999">
      <c r="A2048" s="1000" t="e">
        <v>#N/A</v>
      </c>
      <c r="B2048" s="1003" t="e">
        <v>#N/A</v>
      </c>
      <c r="C2048" s="1003" t="e">
        <v>#N/A</v>
      </c>
      <c r="D2048" s="922" t="e">
        <v>#N/A</v>
      </c>
      <c r="E2048" s="928" t="e">
        <v>#N/A</v>
      </c>
      <c r="F2048" s="49" t="s">
        <v>3219</v>
      </c>
      <c r="G2048" s="58" t="s">
        <v>3220</v>
      </c>
      <c r="H2048" s="928" t="e">
        <v>#N/A</v>
      </c>
      <c r="I2048" s="928" t="e">
        <v>#N/A</v>
      </c>
      <c r="J2048" s="928" t="e">
        <v>#N/A</v>
      </c>
      <c r="K2048" s="922" t="e">
        <v>#N/A</v>
      </c>
      <c r="L2048" s="928" t="e">
        <v>#N/A</v>
      </c>
      <c r="M2048" s="1178" t="e">
        <v>#N/A</v>
      </c>
      <c r="N2048" s="944"/>
      <c r="O2048" s="944"/>
      <c r="P2048" s="944"/>
      <c r="Q2048" s="944"/>
      <c r="R2048" s="944"/>
    </row>
    <row r="2049" spans="1:18" s="8" customFormat="1" ht="12.75" customHeight="1">
      <c r="A2049" s="1000" t="e">
        <v>#N/A</v>
      </c>
      <c r="B2049" s="1003" t="e">
        <v>#N/A</v>
      </c>
      <c r="C2049" s="1003" t="e">
        <v>#N/A</v>
      </c>
      <c r="D2049" s="922" t="e">
        <v>#N/A</v>
      </c>
      <c r="E2049" s="928" t="e">
        <v>#N/A</v>
      </c>
      <c r="F2049" s="49" t="s">
        <v>3221</v>
      </c>
      <c r="G2049" s="58" t="s">
        <v>5005</v>
      </c>
      <c r="H2049" s="928" t="e">
        <v>#N/A</v>
      </c>
      <c r="I2049" s="928" t="e">
        <v>#N/A</v>
      </c>
      <c r="J2049" s="928" t="e">
        <v>#N/A</v>
      </c>
      <c r="K2049" s="922" t="e">
        <v>#N/A</v>
      </c>
      <c r="L2049" s="928" t="e">
        <v>#N/A</v>
      </c>
      <c r="M2049" s="1178" t="e">
        <v>#N/A</v>
      </c>
      <c r="N2049" s="944"/>
      <c r="O2049" s="944"/>
      <c r="P2049" s="944"/>
      <c r="Q2049" s="944"/>
      <c r="R2049" s="944"/>
    </row>
    <row r="2050" spans="1:18" s="8" customFormat="1" ht="12.75" customHeight="1">
      <c r="A2050" s="1000" t="e">
        <v>#N/A</v>
      </c>
      <c r="B2050" s="1003" t="e">
        <v>#N/A</v>
      </c>
      <c r="C2050" s="1003" t="e">
        <v>#N/A</v>
      </c>
      <c r="D2050" s="922" t="e">
        <v>#N/A</v>
      </c>
      <c r="E2050" s="928" t="e">
        <v>#N/A</v>
      </c>
      <c r="F2050" s="49" t="s">
        <v>3223</v>
      </c>
      <c r="G2050" s="58" t="s">
        <v>3224</v>
      </c>
      <c r="H2050" s="928" t="e">
        <v>#N/A</v>
      </c>
      <c r="I2050" s="928" t="e">
        <v>#N/A</v>
      </c>
      <c r="J2050" s="928" t="e">
        <v>#N/A</v>
      </c>
      <c r="K2050" s="922" t="e">
        <v>#N/A</v>
      </c>
      <c r="L2050" s="928" t="e">
        <v>#N/A</v>
      </c>
      <c r="M2050" s="1178" t="e">
        <v>#N/A</v>
      </c>
      <c r="N2050" s="944"/>
      <c r="O2050" s="944"/>
      <c r="P2050" s="944"/>
      <c r="Q2050" s="944"/>
      <c r="R2050" s="944"/>
    </row>
    <row r="2051" spans="1:18" s="8" customFormat="1" ht="12.75" customHeight="1">
      <c r="A2051" s="1000" t="e">
        <v>#N/A</v>
      </c>
      <c r="B2051" s="1003" t="e">
        <v>#N/A</v>
      </c>
      <c r="C2051" s="1003" t="e">
        <v>#N/A</v>
      </c>
      <c r="D2051" s="922" t="e">
        <v>#N/A</v>
      </c>
      <c r="E2051" s="928" t="e">
        <v>#N/A</v>
      </c>
      <c r="F2051" s="49" t="s">
        <v>3225</v>
      </c>
      <c r="G2051" s="58" t="s">
        <v>3226</v>
      </c>
      <c r="H2051" s="928" t="e">
        <v>#N/A</v>
      </c>
      <c r="I2051" s="928" t="e">
        <v>#N/A</v>
      </c>
      <c r="J2051" s="928" t="e">
        <v>#N/A</v>
      </c>
      <c r="K2051" s="922" t="e">
        <v>#N/A</v>
      </c>
      <c r="L2051" s="928" t="e">
        <v>#N/A</v>
      </c>
      <c r="M2051" s="1178" t="e">
        <v>#N/A</v>
      </c>
      <c r="N2051" s="944"/>
      <c r="O2051" s="944"/>
      <c r="P2051" s="944"/>
      <c r="Q2051" s="944"/>
      <c r="R2051" s="944"/>
    </row>
    <row r="2052" spans="1:18" s="8" customFormat="1" ht="12.75" customHeight="1">
      <c r="A2052" s="1000" t="e">
        <v>#N/A</v>
      </c>
      <c r="B2052" s="1003" t="e">
        <v>#N/A</v>
      </c>
      <c r="C2052" s="1003" t="e">
        <v>#N/A</v>
      </c>
      <c r="D2052" s="922" t="e">
        <v>#N/A</v>
      </c>
      <c r="E2052" s="928" t="e">
        <v>#N/A</v>
      </c>
      <c r="F2052" s="49" t="s">
        <v>3227</v>
      </c>
      <c r="G2052" s="58" t="s">
        <v>5006</v>
      </c>
      <c r="H2052" s="928" t="e">
        <v>#N/A</v>
      </c>
      <c r="I2052" s="928" t="e">
        <v>#N/A</v>
      </c>
      <c r="J2052" s="928" t="e">
        <v>#N/A</v>
      </c>
      <c r="K2052" s="922" t="e">
        <v>#N/A</v>
      </c>
      <c r="L2052" s="928" t="e">
        <v>#N/A</v>
      </c>
      <c r="M2052" s="1178" t="e">
        <v>#N/A</v>
      </c>
      <c r="N2052" s="944"/>
      <c r="O2052" s="944"/>
      <c r="P2052" s="944"/>
      <c r="Q2052" s="944"/>
      <c r="R2052" s="944"/>
    </row>
    <row r="2053" spans="1:18" s="8" customFormat="1" ht="12.75" customHeight="1">
      <c r="A2053" s="1000" t="e">
        <v>#N/A</v>
      </c>
      <c r="B2053" s="1003" t="e">
        <v>#N/A</v>
      </c>
      <c r="C2053" s="1003" t="e">
        <v>#N/A</v>
      </c>
      <c r="D2053" s="922" t="e">
        <v>#N/A</v>
      </c>
      <c r="E2053" s="928" t="e">
        <v>#N/A</v>
      </c>
      <c r="F2053" s="49" t="s">
        <v>3229</v>
      </c>
      <c r="G2053" s="58" t="s">
        <v>5007</v>
      </c>
      <c r="H2053" s="928" t="e">
        <v>#N/A</v>
      </c>
      <c r="I2053" s="928" t="e">
        <v>#N/A</v>
      </c>
      <c r="J2053" s="928" t="e">
        <v>#N/A</v>
      </c>
      <c r="K2053" s="922" t="e">
        <v>#N/A</v>
      </c>
      <c r="L2053" s="928" t="e">
        <v>#N/A</v>
      </c>
      <c r="M2053" s="1178" t="e">
        <v>#N/A</v>
      </c>
      <c r="N2053" s="944"/>
      <c r="O2053" s="944"/>
      <c r="P2053" s="944"/>
      <c r="Q2053" s="944"/>
      <c r="R2053" s="944"/>
    </row>
    <row r="2054" spans="1:18" s="8" customFormat="1" ht="10.199999999999999">
      <c r="A2054" s="1000" t="e">
        <v>#N/A</v>
      </c>
      <c r="B2054" s="1003" t="e">
        <v>#N/A</v>
      </c>
      <c r="C2054" s="1003" t="e">
        <v>#N/A</v>
      </c>
      <c r="D2054" s="922" t="e">
        <v>#N/A</v>
      </c>
      <c r="E2054" s="928" t="e">
        <v>#N/A</v>
      </c>
      <c r="F2054" s="49" t="s">
        <v>3231</v>
      </c>
      <c r="G2054" s="58" t="s">
        <v>5008</v>
      </c>
      <c r="H2054" s="928" t="e">
        <v>#N/A</v>
      </c>
      <c r="I2054" s="928" t="e">
        <v>#N/A</v>
      </c>
      <c r="J2054" s="928" t="e">
        <v>#N/A</v>
      </c>
      <c r="K2054" s="922" t="e">
        <v>#N/A</v>
      </c>
      <c r="L2054" s="928" t="e">
        <v>#N/A</v>
      </c>
      <c r="M2054" s="1178" t="e">
        <v>#N/A</v>
      </c>
      <c r="N2054" s="944"/>
      <c r="O2054" s="944"/>
      <c r="P2054" s="944"/>
      <c r="Q2054" s="944"/>
      <c r="R2054" s="944"/>
    </row>
    <row r="2055" spans="1:18" s="8" customFormat="1" ht="10.199999999999999">
      <c r="A2055" s="1000" t="e">
        <v>#N/A</v>
      </c>
      <c r="B2055" s="1003" t="e">
        <v>#N/A</v>
      </c>
      <c r="C2055" s="1003" t="e">
        <v>#N/A</v>
      </c>
      <c r="D2055" s="922" t="e">
        <v>#N/A</v>
      </c>
      <c r="E2055" s="928" t="e">
        <v>#N/A</v>
      </c>
      <c r="F2055" s="49" t="s">
        <v>3233</v>
      </c>
      <c r="G2055" s="58" t="s">
        <v>3234</v>
      </c>
      <c r="H2055" s="928" t="e">
        <v>#N/A</v>
      </c>
      <c r="I2055" s="928" t="e">
        <v>#N/A</v>
      </c>
      <c r="J2055" s="928" t="e">
        <v>#N/A</v>
      </c>
      <c r="K2055" s="922" t="e">
        <v>#N/A</v>
      </c>
      <c r="L2055" s="928" t="e">
        <v>#N/A</v>
      </c>
      <c r="M2055" s="1178" t="e">
        <v>#N/A</v>
      </c>
      <c r="N2055" s="944"/>
      <c r="O2055" s="944"/>
      <c r="P2055" s="944"/>
      <c r="Q2055" s="944"/>
      <c r="R2055" s="944"/>
    </row>
    <row r="2056" spans="1:18" s="8" customFormat="1" ht="10.199999999999999">
      <c r="A2056" s="1000" t="e">
        <v>#N/A</v>
      </c>
      <c r="B2056" s="1003" t="e">
        <v>#N/A</v>
      </c>
      <c r="C2056" s="1003" t="e">
        <v>#N/A</v>
      </c>
      <c r="D2056" s="922" t="e">
        <v>#N/A</v>
      </c>
      <c r="E2056" s="928" t="e">
        <v>#N/A</v>
      </c>
      <c r="F2056" s="49" t="s">
        <v>3235</v>
      </c>
      <c r="G2056" s="58" t="s">
        <v>5009</v>
      </c>
      <c r="H2056" s="928" t="e">
        <v>#N/A</v>
      </c>
      <c r="I2056" s="928" t="e">
        <v>#N/A</v>
      </c>
      <c r="J2056" s="928" t="e">
        <v>#N/A</v>
      </c>
      <c r="K2056" s="922" t="e">
        <v>#N/A</v>
      </c>
      <c r="L2056" s="928" t="e">
        <v>#N/A</v>
      </c>
      <c r="M2056" s="1178" t="e">
        <v>#N/A</v>
      </c>
      <c r="N2056" s="944"/>
      <c r="O2056" s="944"/>
      <c r="P2056" s="944"/>
      <c r="Q2056" s="944"/>
      <c r="R2056" s="944"/>
    </row>
    <row r="2057" spans="1:18" s="8" customFormat="1" ht="10.199999999999999">
      <c r="A2057" s="1000" t="e">
        <v>#N/A</v>
      </c>
      <c r="B2057" s="1003" t="e">
        <v>#N/A</v>
      </c>
      <c r="C2057" s="1003" t="e">
        <v>#N/A</v>
      </c>
      <c r="D2057" s="922" t="e">
        <v>#N/A</v>
      </c>
      <c r="E2057" s="928" t="e">
        <v>#N/A</v>
      </c>
      <c r="F2057" s="49" t="s">
        <v>3237</v>
      </c>
      <c r="G2057" s="58" t="s">
        <v>3238</v>
      </c>
      <c r="H2057" s="928" t="e">
        <v>#N/A</v>
      </c>
      <c r="I2057" s="928" t="e">
        <v>#N/A</v>
      </c>
      <c r="J2057" s="928" t="e">
        <v>#N/A</v>
      </c>
      <c r="K2057" s="922" t="e">
        <v>#N/A</v>
      </c>
      <c r="L2057" s="928" t="e">
        <v>#N/A</v>
      </c>
      <c r="M2057" s="1178" t="e">
        <v>#N/A</v>
      </c>
      <c r="N2057" s="944"/>
      <c r="O2057" s="944"/>
      <c r="P2057" s="944"/>
      <c r="Q2057" s="944"/>
      <c r="R2057" s="944"/>
    </row>
    <row r="2058" spans="1:18" s="8" customFormat="1" ht="12.75" customHeight="1">
      <c r="A2058" s="1000" t="e">
        <v>#N/A</v>
      </c>
      <c r="B2058" s="1003" t="e">
        <v>#N/A</v>
      </c>
      <c r="C2058" s="1003" t="e">
        <v>#N/A</v>
      </c>
      <c r="D2058" s="922" t="e">
        <v>#N/A</v>
      </c>
      <c r="E2058" s="928" t="e">
        <v>#N/A</v>
      </c>
      <c r="F2058" s="49" t="s">
        <v>3239</v>
      </c>
      <c r="G2058" s="58" t="s">
        <v>3240</v>
      </c>
      <c r="H2058" s="928" t="e">
        <v>#N/A</v>
      </c>
      <c r="I2058" s="928" t="e">
        <v>#N/A</v>
      </c>
      <c r="J2058" s="928" t="e">
        <v>#N/A</v>
      </c>
      <c r="K2058" s="922" t="e">
        <v>#N/A</v>
      </c>
      <c r="L2058" s="928" t="e">
        <v>#N/A</v>
      </c>
      <c r="M2058" s="1178" t="e">
        <v>#N/A</v>
      </c>
      <c r="N2058" s="944"/>
      <c r="O2058" s="944"/>
      <c r="P2058" s="944"/>
      <c r="Q2058" s="944"/>
      <c r="R2058" s="944"/>
    </row>
    <row r="2059" spans="1:18" s="8" customFormat="1" ht="10.199999999999999">
      <c r="A2059" s="1000" t="e">
        <v>#N/A</v>
      </c>
      <c r="B2059" s="1003" t="e">
        <v>#N/A</v>
      </c>
      <c r="C2059" s="1003" t="e">
        <v>#N/A</v>
      </c>
      <c r="D2059" s="922" t="e">
        <v>#N/A</v>
      </c>
      <c r="E2059" s="928" t="e">
        <v>#N/A</v>
      </c>
      <c r="F2059" s="49" t="s">
        <v>3241</v>
      </c>
      <c r="G2059" s="58" t="s">
        <v>3242</v>
      </c>
      <c r="H2059" s="928" t="e">
        <v>#N/A</v>
      </c>
      <c r="I2059" s="928" t="e">
        <v>#N/A</v>
      </c>
      <c r="J2059" s="928" t="e">
        <v>#N/A</v>
      </c>
      <c r="K2059" s="922" t="e">
        <v>#N/A</v>
      </c>
      <c r="L2059" s="928" t="e">
        <v>#N/A</v>
      </c>
      <c r="M2059" s="1178" t="e">
        <v>#N/A</v>
      </c>
      <c r="N2059" s="944"/>
      <c r="O2059" s="944"/>
      <c r="P2059" s="944"/>
      <c r="Q2059" s="944"/>
      <c r="R2059" s="944"/>
    </row>
    <row r="2060" spans="1:18" s="8" customFormat="1" ht="12.75" customHeight="1">
      <c r="A2060" s="1000" t="e">
        <v>#N/A</v>
      </c>
      <c r="B2060" s="1003" t="e">
        <v>#N/A</v>
      </c>
      <c r="C2060" s="1003" t="e">
        <v>#N/A</v>
      </c>
      <c r="D2060" s="922" t="e">
        <v>#N/A</v>
      </c>
      <c r="E2060" s="928" t="e">
        <v>#N/A</v>
      </c>
      <c r="F2060" s="49" t="s">
        <v>3243</v>
      </c>
      <c r="G2060" s="58" t="s">
        <v>5010</v>
      </c>
      <c r="H2060" s="928" t="e">
        <v>#N/A</v>
      </c>
      <c r="I2060" s="928" t="e">
        <v>#N/A</v>
      </c>
      <c r="J2060" s="928" t="e">
        <v>#N/A</v>
      </c>
      <c r="K2060" s="922" t="e">
        <v>#N/A</v>
      </c>
      <c r="L2060" s="928" t="e">
        <v>#N/A</v>
      </c>
      <c r="M2060" s="1178" t="e">
        <v>#N/A</v>
      </c>
      <c r="N2060" s="944"/>
      <c r="O2060" s="944"/>
      <c r="P2060" s="944"/>
      <c r="Q2060" s="944"/>
      <c r="R2060" s="944"/>
    </row>
    <row r="2061" spans="1:18" s="8" customFormat="1" ht="10.199999999999999">
      <c r="A2061" s="1000" t="e">
        <v>#N/A</v>
      </c>
      <c r="B2061" s="1003" t="e">
        <v>#N/A</v>
      </c>
      <c r="C2061" s="1003" t="e">
        <v>#N/A</v>
      </c>
      <c r="D2061" s="922" t="e">
        <v>#N/A</v>
      </c>
      <c r="E2061" s="928" t="e">
        <v>#N/A</v>
      </c>
      <c r="F2061" s="49" t="s">
        <v>3245</v>
      </c>
      <c r="G2061" s="58" t="s">
        <v>3246</v>
      </c>
      <c r="H2061" s="928" t="e">
        <v>#N/A</v>
      </c>
      <c r="I2061" s="928" t="e">
        <v>#N/A</v>
      </c>
      <c r="J2061" s="928" t="e">
        <v>#N/A</v>
      </c>
      <c r="K2061" s="922" t="e">
        <v>#N/A</v>
      </c>
      <c r="L2061" s="928" t="e">
        <v>#N/A</v>
      </c>
      <c r="M2061" s="1178" t="e">
        <v>#N/A</v>
      </c>
      <c r="N2061" s="944"/>
      <c r="O2061" s="944"/>
      <c r="P2061" s="944"/>
      <c r="Q2061" s="944"/>
      <c r="R2061" s="944"/>
    </row>
    <row r="2062" spans="1:18" s="8" customFormat="1" ht="12.75" customHeight="1">
      <c r="A2062" s="1000" t="e">
        <v>#N/A</v>
      </c>
      <c r="B2062" s="1003" t="e">
        <v>#N/A</v>
      </c>
      <c r="C2062" s="1003" t="e">
        <v>#N/A</v>
      </c>
      <c r="D2062" s="922" t="e">
        <v>#N/A</v>
      </c>
      <c r="E2062" s="928" t="e">
        <v>#N/A</v>
      </c>
      <c r="F2062" s="49" t="s">
        <v>3247</v>
      </c>
      <c r="G2062" s="58" t="s">
        <v>3248</v>
      </c>
      <c r="H2062" s="928" t="e">
        <v>#N/A</v>
      </c>
      <c r="I2062" s="928" t="e">
        <v>#N/A</v>
      </c>
      <c r="J2062" s="928" t="e">
        <v>#N/A</v>
      </c>
      <c r="K2062" s="922" t="e">
        <v>#N/A</v>
      </c>
      <c r="L2062" s="928" t="e">
        <v>#N/A</v>
      </c>
      <c r="M2062" s="1178" t="e">
        <v>#N/A</v>
      </c>
      <c r="N2062" s="944"/>
      <c r="O2062" s="944"/>
      <c r="P2062" s="944"/>
      <c r="Q2062" s="944"/>
      <c r="R2062" s="944"/>
    </row>
    <row r="2063" spans="1:18" s="8" customFormat="1" ht="10.199999999999999">
      <c r="A2063" s="1000" t="e">
        <v>#N/A</v>
      </c>
      <c r="B2063" s="1003" t="e">
        <v>#N/A</v>
      </c>
      <c r="C2063" s="1003" t="e">
        <v>#N/A</v>
      </c>
      <c r="D2063" s="922" t="e">
        <v>#N/A</v>
      </c>
      <c r="E2063" s="928" t="e">
        <v>#N/A</v>
      </c>
      <c r="F2063" s="49" t="s">
        <v>3249</v>
      </c>
      <c r="G2063" s="58" t="s">
        <v>3250</v>
      </c>
      <c r="H2063" s="928" t="e">
        <v>#N/A</v>
      </c>
      <c r="I2063" s="928" t="e">
        <v>#N/A</v>
      </c>
      <c r="J2063" s="928" t="e">
        <v>#N/A</v>
      </c>
      <c r="K2063" s="922" t="e">
        <v>#N/A</v>
      </c>
      <c r="L2063" s="928" t="e">
        <v>#N/A</v>
      </c>
      <c r="M2063" s="1178" t="e">
        <v>#N/A</v>
      </c>
      <c r="N2063" s="944"/>
      <c r="O2063" s="944"/>
      <c r="P2063" s="944"/>
      <c r="Q2063" s="944"/>
      <c r="R2063" s="944"/>
    </row>
    <row r="2064" spans="1:18" s="8" customFormat="1" ht="10.199999999999999">
      <c r="A2064" s="1000" t="e">
        <v>#N/A</v>
      </c>
      <c r="B2064" s="1003" t="e">
        <v>#N/A</v>
      </c>
      <c r="C2064" s="1003" t="e">
        <v>#N/A</v>
      </c>
      <c r="D2064" s="922" t="e">
        <v>#N/A</v>
      </c>
      <c r="E2064" s="928" t="e">
        <v>#N/A</v>
      </c>
      <c r="F2064" s="49" t="s">
        <v>3251</v>
      </c>
      <c r="G2064" s="58" t="s">
        <v>3252</v>
      </c>
      <c r="H2064" s="928" t="e">
        <v>#N/A</v>
      </c>
      <c r="I2064" s="928" t="e">
        <v>#N/A</v>
      </c>
      <c r="J2064" s="928" t="e">
        <v>#N/A</v>
      </c>
      <c r="K2064" s="922" t="e">
        <v>#N/A</v>
      </c>
      <c r="L2064" s="928" t="e">
        <v>#N/A</v>
      </c>
      <c r="M2064" s="1178" t="e">
        <v>#N/A</v>
      </c>
      <c r="N2064" s="944"/>
      <c r="O2064" s="944"/>
      <c r="P2064" s="944"/>
      <c r="Q2064" s="944"/>
      <c r="R2064" s="944"/>
    </row>
    <row r="2065" spans="1:18" s="8" customFormat="1" ht="10.199999999999999">
      <c r="A2065" s="1000" t="e">
        <v>#N/A</v>
      </c>
      <c r="B2065" s="1003" t="e">
        <v>#N/A</v>
      </c>
      <c r="C2065" s="1003" t="e">
        <v>#N/A</v>
      </c>
      <c r="D2065" s="922" t="e">
        <v>#N/A</v>
      </c>
      <c r="E2065" s="928" t="e">
        <v>#N/A</v>
      </c>
      <c r="F2065" s="49" t="s">
        <v>3253</v>
      </c>
      <c r="G2065" s="58" t="s">
        <v>5011</v>
      </c>
      <c r="H2065" s="928" t="e">
        <v>#N/A</v>
      </c>
      <c r="I2065" s="928" t="e">
        <v>#N/A</v>
      </c>
      <c r="J2065" s="928" t="e">
        <v>#N/A</v>
      </c>
      <c r="K2065" s="922" t="e">
        <v>#N/A</v>
      </c>
      <c r="L2065" s="928" t="e">
        <v>#N/A</v>
      </c>
      <c r="M2065" s="1178" t="e">
        <v>#N/A</v>
      </c>
      <c r="N2065" s="944"/>
      <c r="O2065" s="944"/>
      <c r="P2065" s="944"/>
      <c r="Q2065" s="944"/>
      <c r="R2065" s="944"/>
    </row>
    <row r="2066" spans="1:18" s="8" customFormat="1" ht="12.75" customHeight="1">
      <c r="A2066" s="1000" t="e">
        <v>#N/A</v>
      </c>
      <c r="B2066" s="1003" t="e">
        <v>#N/A</v>
      </c>
      <c r="C2066" s="1003" t="e">
        <v>#N/A</v>
      </c>
      <c r="D2066" s="922" t="e">
        <v>#N/A</v>
      </c>
      <c r="E2066" s="928" t="e">
        <v>#N/A</v>
      </c>
      <c r="F2066" s="49" t="s">
        <v>3255</v>
      </c>
      <c r="G2066" s="58" t="s">
        <v>3256</v>
      </c>
      <c r="H2066" s="928" t="e">
        <v>#N/A</v>
      </c>
      <c r="I2066" s="928" t="e">
        <v>#N/A</v>
      </c>
      <c r="J2066" s="928" t="e">
        <v>#N/A</v>
      </c>
      <c r="K2066" s="922" t="e">
        <v>#N/A</v>
      </c>
      <c r="L2066" s="928" t="e">
        <v>#N/A</v>
      </c>
      <c r="M2066" s="1178" t="e">
        <v>#N/A</v>
      </c>
      <c r="N2066" s="944"/>
      <c r="O2066" s="944"/>
      <c r="P2066" s="944"/>
      <c r="Q2066" s="944"/>
      <c r="R2066" s="944"/>
    </row>
    <row r="2067" spans="1:18" s="8" customFormat="1" ht="10.199999999999999">
      <c r="A2067" s="1000" t="e">
        <v>#N/A</v>
      </c>
      <c r="B2067" s="1003" t="e">
        <v>#N/A</v>
      </c>
      <c r="C2067" s="1003" t="e">
        <v>#N/A</v>
      </c>
      <c r="D2067" s="922" t="e">
        <v>#N/A</v>
      </c>
      <c r="E2067" s="928" t="e">
        <v>#N/A</v>
      </c>
      <c r="F2067" s="49" t="s">
        <v>3257</v>
      </c>
      <c r="G2067" s="58" t="s">
        <v>3258</v>
      </c>
      <c r="H2067" s="928" t="e">
        <v>#N/A</v>
      </c>
      <c r="I2067" s="928" t="e">
        <v>#N/A</v>
      </c>
      <c r="J2067" s="928" t="e">
        <v>#N/A</v>
      </c>
      <c r="K2067" s="922" t="e">
        <v>#N/A</v>
      </c>
      <c r="L2067" s="928" t="e">
        <v>#N/A</v>
      </c>
      <c r="M2067" s="1178" t="e">
        <v>#N/A</v>
      </c>
      <c r="N2067" s="944"/>
      <c r="O2067" s="944"/>
      <c r="P2067" s="944"/>
      <c r="Q2067" s="944"/>
      <c r="R2067" s="944"/>
    </row>
    <row r="2068" spans="1:18" s="8" customFormat="1" ht="10.199999999999999">
      <c r="A2068" s="1000" t="e">
        <v>#N/A</v>
      </c>
      <c r="B2068" s="1003" t="e">
        <v>#N/A</v>
      </c>
      <c r="C2068" s="1003" t="e">
        <v>#N/A</v>
      </c>
      <c r="D2068" s="922" t="e">
        <v>#N/A</v>
      </c>
      <c r="E2068" s="928" t="e">
        <v>#N/A</v>
      </c>
      <c r="F2068" s="49" t="s">
        <v>3259</v>
      </c>
      <c r="G2068" s="58" t="s">
        <v>3260</v>
      </c>
      <c r="H2068" s="928" t="e">
        <v>#N/A</v>
      </c>
      <c r="I2068" s="928" t="e">
        <v>#N/A</v>
      </c>
      <c r="J2068" s="928" t="e">
        <v>#N/A</v>
      </c>
      <c r="K2068" s="922" t="e">
        <v>#N/A</v>
      </c>
      <c r="L2068" s="928" t="e">
        <v>#N/A</v>
      </c>
      <c r="M2068" s="1178" t="e">
        <v>#N/A</v>
      </c>
      <c r="N2068" s="944"/>
      <c r="O2068" s="944"/>
      <c r="P2068" s="944"/>
      <c r="Q2068" s="944"/>
      <c r="R2068" s="944"/>
    </row>
    <row r="2069" spans="1:18" s="8" customFormat="1" ht="10.199999999999999">
      <c r="A2069" s="1000" t="e">
        <v>#N/A</v>
      </c>
      <c r="B2069" s="1003" t="e">
        <v>#N/A</v>
      </c>
      <c r="C2069" s="1003" t="e">
        <v>#N/A</v>
      </c>
      <c r="D2069" s="922" t="e">
        <v>#N/A</v>
      </c>
      <c r="E2069" s="928" t="e">
        <v>#N/A</v>
      </c>
      <c r="F2069" s="49" t="s">
        <v>3261</v>
      </c>
      <c r="G2069" s="58" t="s">
        <v>5012</v>
      </c>
      <c r="H2069" s="928" t="e">
        <v>#N/A</v>
      </c>
      <c r="I2069" s="928" t="e">
        <v>#N/A</v>
      </c>
      <c r="J2069" s="928" t="e">
        <v>#N/A</v>
      </c>
      <c r="K2069" s="922" t="e">
        <v>#N/A</v>
      </c>
      <c r="L2069" s="928" t="e">
        <v>#N/A</v>
      </c>
      <c r="M2069" s="1178" t="e">
        <v>#N/A</v>
      </c>
      <c r="N2069" s="944"/>
      <c r="O2069" s="944"/>
      <c r="P2069" s="944"/>
      <c r="Q2069" s="944"/>
      <c r="R2069" s="944"/>
    </row>
    <row r="2070" spans="1:18" s="8" customFormat="1" ht="12.75" customHeight="1">
      <c r="A2070" s="1000" t="e">
        <v>#N/A</v>
      </c>
      <c r="B2070" s="1003" t="e">
        <v>#N/A</v>
      </c>
      <c r="C2070" s="1003" t="e">
        <v>#N/A</v>
      </c>
      <c r="D2070" s="922" t="e">
        <v>#N/A</v>
      </c>
      <c r="E2070" s="928" t="e">
        <v>#N/A</v>
      </c>
      <c r="F2070" s="49" t="s">
        <v>3263</v>
      </c>
      <c r="G2070" s="58" t="s">
        <v>3264</v>
      </c>
      <c r="H2070" s="928" t="e">
        <v>#N/A</v>
      </c>
      <c r="I2070" s="928" t="e">
        <v>#N/A</v>
      </c>
      <c r="J2070" s="928" t="e">
        <v>#N/A</v>
      </c>
      <c r="K2070" s="922" t="e">
        <v>#N/A</v>
      </c>
      <c r="L2070" s="928" t="e">
        <v>#N/A</v>
      </c>
      <c r="M2070" s="1178" t="e">
        <v>#N/A</v>
      </c>
      <c r="N2070" s="944"/>
      <c r="O2070" s="944"/>
      <c r="P2070" s="944"/>
      <c r="Q2070" s="944"/>
      <c r="R2070" s="944"/>
    </row>
    <row r="2071" spans="1:18" s="8" customFormat="1" ht="12.75" customHeight="1">
      <c r="A2071" s="1000" t="e">
        <v>#N/A</v>
      </c>
      <c r="B2071" s="1003" t="e">
        <v>#N/A</v>
      </c>
      <c r="C2071" s="1003" t="e">
        <v>#N/A</v>
      </c>
      <c r="D2071" s="922" t="e">
        <v>#N/A</v>
      </c>
      <c r="E2071" s="928" t="e">
        <v>#N/A</v>
      </c>
      <c r="F2071" s="49" t="s">
        <v>3265</v>
      </c>
      <c r="G2071" s="58" t="s">
        <v>3266</v>
      </c>
      <c r="H2071" s="928" t="e">
        <v>#N/A</v>
      </c>
      <c r="I2071" s="928" t="e">
        <v>#N/A</v>
      </c>
      <c r="J2071" s="928" t="e">
        <v>#N/A</v>
      </c>
      <c r="K2071" s="922" t="e">
        <v>#N/A</v>
      </c>
      <c r="L2071" s="928" t="e">
        <v>#N/A</v>
      </c>
      <c r="M2071" s="1178" t="e">
        <v>#N/A</v>
      </c>
      <c r="N2071" s="944"/>
      <c r="O2071" s="944"/>
      <c r="P2071" s="944"/>
      <c r="Q2071" s="944"/>
      <c r="R2071" s="944"/>
    </row>
    <row r="2072" spans="1:18" s="8" customFormat="1" ht="10.199999999999999">
      <c r="A2072" s="1000" t="e">
        <v>#N/A</v>
      </c>
      <c r="B2072" s="1003" t="e">
        <v>#N/A</v>
      </c>
      <c r="C2072" s="1003" t="e">
        <v>#N/A</v>
      </c>
      <c r="D2072" s="922" t="e">
        <v>#N/A</v>
      </c>
      <c r="E2072" s="928" t="e">
        <v>#N/A</v>
      </c>
      <c r="F2072" s="49" t="s">
        <v>3267</v>
      </c>
      <c r="G2072" s="58" t="s">
        <v>3268</v>
      </c>
      <c r="H2072" s="928" t="e">
        <v>#N/A</v>
      </c>
      <c r="I2072" s="928" t="e">
        <v>#N/A</v>
      </c>
      <c r="J2072" s="928" t="e">
        <v>#N/A</v>
      </c>
      <c r="K2072" s="922" t="e">
        <v>#N/A</v>
      </c>
      <c r="L2072" s="928" t="e">
        <v>#N/A</v>
      </c>
      <c r="M2072" s="1178" t="e">
        <v>#N/A</v>
      </c>
      <c r="N2072" s="944"/>
      <c r="O2072" s="944"/>
      <c r="P2072" s="944"/>
      <c r="Q2072" s="944"/>
      <c r="R2072" s="944"/>
    </row>
    <row r="2073" spans="1:18" s="8" customFormat="1" ht="10.199999999999999">
      <c r="A2073" s="1000" t="e">
        <v>#N/A</v>
      </c>
      <c r="B2073" s="1003" t="e">
        <v>#N/A</v>
      </c>
      <c r="C2073" s="1003" t="e">
        <v>#N/A</v>
      </c>
      <c r="D2073" s="922" t="e">
        <v>#N/A</v>
      </c>
      <c r="E2073" s="928" t="e">
        <v>#N/A</v>
      </c>
      <c r="F2073" s="49" t="s">
        <v>3269</v>
      </c>
      <c r="G2073" s="58" t="s">
        <v>3270</v>
      </c>
      <c r="H2073" s="928" t="e">
        <v>#N/A</v>
      </c>
      <c r="I2073" s="928" t="e">
        <v>#N/A</v>
      </c>
      <c r="J2073" s="928" t="e">
        <v>#N/A</v>
      </c>
      <c r="K2073" s="922" t="e">
        <v>#N/A</v>
      </c>
      <c r="L2073" s="928" t="e">
        <v>#N/A</v>
      </c>
      <c r="M2073" s="1178" t="e">
        <v>#N/A</v>
      </c>
      <c r="N2073" s="944"/>
      <c r="O2073" s="944"/>
      <c r="P2073" s="944"/>
      <c r="Q2073" s="944"/>
      <c r="R2073" s="944"/>
    </row>
    <row r="2074" spans="1:18" s="8" customFormat="1" ht="10.199999999999999">
      <c r="A2074" s="1000" t="e">
        <v>#N/A</v>
      </c>
      <c r="B2074" s="1003" t="e">
        <v>#N/A</v>
      </c>
      <c r="C2074" s="1003" t="e">
        <v>#N/A</v>
      </c>
      <c r="D2074" s="922" t="e">
        <v>#N/A</v>
      </c>
      <c r="E2074" s="928" t="e">
        <v>#N/A</v>
      </c>
      <c r="F2074" s="49" t="s">
        <v>3271</v>
      </c>
      <c r="G2074" s="58" t="s">
        <v>3272</v>
      </c>
      <c r="H2074" s="928" t="e">
        <v>#N/A</v>
      </c>
      <c r="I2074" s="928" t="e">
        <v>#N/A</v>
      </c>
      <c r="J2074" s="928" t="e">
        <v>#N/A</v>
      </c>
      <c r="K2074" s="922" t="e">
        <v>#N/A</v>
      </c>
      <c r="L2074" s="928" t="e">
        <v>#N/A</v>
      </c>
      <c r="M2074" s="1178" t="e">
        <v>#N/A</v>
      </c>
      <c r="N2074" s="944"/>
      <c r="O2074" s="944"/>
      <c r="P2074" s="944"/>
      <c r="Q2074" s="944"/>
      <c r="R2074" s="944"/>
    </row>
    <row r="2075" spans="1:18" s="8" customFormat="1" ht="10.199999999999999">
      <c r="A2075" s="1000" t="e">
        <v>#N/A</v>
      </c>
      <c r="B2075" s="1003" t="e">
        <v>#N/A</v>
      </c>
      <c r="C2075" s="1003" t="e">
        <v>#N/A</v>
      </c>
      <c r="D2075" s="922" t="e">
        <v>#N/A</v>
      </c>
      <c r="E2075" s="928" t="e">
        <v>#N/A</v>
      </c>
      <c r="F2075" s="49" t="s">
        <v>3275</v>
      </c>
      <c r="G2075" s="58" t="s">
        <v>5013</v>
      </c>
      <c r="H2075" s="928" t="e">
        <v>#N/A</v>
      </c>
      <c r="I2075" s="928" t="e">
        <v>#N/A</v>
      </c>
      <c r="J2075" s="928" t="e">
        <v>#N/A</v>
      </c>
      <c r="K2075" s="922" t="e">
        <v>#N/A</v>
      </c>
      <c r="L2075" s="928" t="e">
        <v>#N/A</v>
      </c>
      <c r="M2075" s="1178" t="e">
        <v>#N/A</v>
      </c>
      <c r="N2075" s="944"/>
      <c r="O2075" s="944"/>
      <c r="P2075" s="944"/>
      <c r="Q2075" s="944"/>
      <c r="R2075" s="944"/>
    </row>
    <row r="2076" spans="1:18" s="8" customFormat="1" ht="10.199999999999999">
      <c r="A2076" s="1000" t="e">
        <v>#N/A</v>
      </c>
      <c r="B2076" s="1003" t="e">
        <v>#N/A</v>
      </c>
      <c r="C2076" s="1003" t="e">
        <v>#N/A</v>
      </c>
      <c r="D2076" s="922" t="e">
        <v>#N/A</v>
      </c>
      <c r="E2076" s="928" t="e">
        <v>#N/A</v>
      </c>
      <c r="F2076" s="49" t="s">
        <v>3277</v>
      </c>
      <c r="G2076" s="58" t="s">
        <v>5014</v>
      </c>
      <c r="H2076" s="928" t="e">
        <v>#N/A</v>
      </c>
      <c r="I2076" s="928" t="e">
        <v>#N/A</v>
      </c>
      <c r="J2076" s="928" t="e">
        <v>#N/A</v>
      </c>
      <c r="K2076" s="922" t="e">
        <v>#N/A</v>
      </c>
      <c r="L2076" s="928" t="e">
        <v>#N/A</v>
      </c>
      <c r="M2076" s="1178" t="e">
        <v>#N/A</v>
      </c>
      <c r="N2076" s="944"/>
      <c r="O2076" s="944"/>
      <c r="P2076" s="944"/>
      <c r="Q2076" s="944"/>
      <c r="R2076" s="944"/>
    </row>
    <row r="2077" spans="1:18" s="8" customFormat="1" ht="12.75" customHeight="1">
      <c r="A2077" s="1000" t="e">
        <v>#N/A</v>
      </c>
      <c r="B2077" s="1003" t="e">
        <v>#N/A</v>
      </c>
      <c r="C2077" s="1003" t="e">
        <v>#N/A</v>
      </c>
      <c r="D2077" s="922" t="e">
        <v>#N/A</v>
      </c>
      <c r="E2077" s="928" t="e">
        <v>#N/A</v>
      </c>
      <c r="F2077" s="49" t="s">
        <v>3279</v>
      </c>
      <c r="G2077" s="58" t="s">
        <v>5015</v>
      </c>
      <c r="H2077" s="928" t="e">
        <v>#N/A</v>
      </c>
      <c r="I2077" s="928" t="e">
        <v>#N/A</v>
      </c>
      <c r="J2077" s="928" t="e">
        <v>#N/A</v>
      </c>
      <c r="K2077" s="922" t="e">
        <v>#N/A</v>
      </c>
      <c r="L2077" s="928" t="e">
        <v>#N/A</v>
      </c>
      <c r="M2077" s="1178" t="e">
        <v>#N/A</v>
      </c>
      <c r="N2077" s="944"/>
      <c r="O2077" s="944"/>
      <c r="P2077" s="944"/>
      <c r="Q2077" s="944"/>
      <c r="R2077" s="944"/>
    </row>
    <row r="2078" spans="1:18" s="8" customFormat="1" ht="12.75" customHeight="1">
      <c r="A2078" s="1000"/>
      <c r="B2078" s="1003"/>
      <c r="C2078" s="1003"/>
      <c r="D2078" s="922"/>
      <c r="E2078" s="928"/>
      <c r="F2078" s="49"/>
      <c r="G2078" s="16" t="s">
        <v>5016</v>
      </c>
      <c r="H2078" s="928"/>
      <c r="I2078" s="928"/>
      <c r="J2078" s="928"/>
      <c r="K2078" s="922"/>
      <c r="L2078" s="928"/>
      <c r="M2078" s="1178"/>
      <c r="N2078" s="944"/>
      <c r="O2078" s="944"/>
      <c r="P2078" s="944"/>
      <c r="Q2078" s="944"/>
      <c r="R2078" s="944"/>
    </row>
    <row r="2079" spans="1:18" s="8" customFormat="1" ht="12.75" customHeight="1">
      <c r="A2079" s="1000" t="e">
        <v>#N/A</v>
      </c>
      <c r="B2079" s="1003" t="e">
        <v>#N/A</v>
      </c>
      <c r="C2079" s="1003" t="e">
        <v>#N/A</v>
      </c>
      <c r="D2079" s="922" t="e">
        <v>#N/A</v>
      </c>
      <c r="E2079" s="928" t="e">
        <v>#N/A</v>
      </c>
      <c r="F2079" s="49" t="s">
        <v>3281</v>
      </c>
      <c r="G2079" s="58" t="s">
        <v>3282</v>
      </c>
      <c r="H2079" s="928" t="e">
        <v>#N/A</v>
      </c>
      <c r="I2079" s="928" t="e">
        <v>#N/A</v>
      </c>
      <c r="J2079" s="928" t="e">
        <v>#N/A</v>
      </c>
      <c r="K2079" s="922" t="e">
        <v>#N/A</v>
      </c>
      <c r="L2079" s="928" t="e">
        <v>#N/A</v>
      </c>
      <c r="M2079" s="1178" t="e">
        <v>#N/A</v>
      </c>
      <c r="N2079" s="944"/>
      <c r="O2079" s="944"/>
      <c r="P2079" s="944"/>
      <c r="Q2079" s="944"/>
      <c r="R2079" s="944"/>
    </row>
    <row r="2080" spans="1:18" s="8" customFormat="1" ht="12.75" customHeight="1">
      <c r="A2080" s="1000" t="e">
        <v>#N/A</v>
      </c>
      <c r="B2080" s="1003" t="e">
        <v>#N/A</v>
      </c>
      <c r="C2080" s="1003" t="e">
        <v>#N/A</v>
      </c>
      <c r="D2080" s="922" t="e">
        <v>#N/A</v>
      </c>
      <c r="E2080" s="928" t="e">
        <v>#N/A</v>
      </c>
      <c r="F2080" s="49" t="s">
        <v>3283</v>
      </c>
      <c r="G2080" s="58" t="s">
        <v>3284</v>
      </c>
      <c r="H2080" s="928" t="e">
        <v>#N/A</v>
      </c>
      <c r="I2080" s="928" t="e">
        <v>#N/A</v>
      </c>
      <c r="J2080" s="928" t="e">
        <v>#N/A</v>
      </c>
      <c r="K2080" s="922" t="e">
        <v>#N/A</v>
      </c>
      <c r="L2080" s="928" t="e">
        <v>#N/A</v>
      </c>
      <c r="M2080" s="1178" t="e">
        <v>#N/A</v>
      </c>
      <c r="N2080" s="944"/>
      <c r="O2080" s="944"/>
      <c r="P2080" s="944"/>
      <c r="Q2080" s="944"/>
      <c r="R2080" s="944"/>
    </row>
    <row r="2081" spans="1:18" s="8" customFormat="1" ht="12.75" customHeight="1">
      <c r="A2081" s="1000" t="e">
        <v>#N/A</v>
      </c>
      <c r="B2081" s="1003" t="e">
        <v>#N/A</v>
      </c>
      <c r="C2081" s="1003" t="e">
        <v>#N/A</v>
      </c>
      <c r="D2081" s="922" t="e">
        <v>#N/A</v>
      </c>
      <c r="E2081" s="928" t="e">
        <v>#N/A</v>
      </c>
      <c r="F2081" s="49" t="s">
        <v>3285</v>
      </c>
      <c r="G2081" s="58" t="s">
        <v>3286</v>
      </c>
      <c r="H2081" s="928" t="e">
        <v>#N/A</v>
      </c>
      <c r="I2081" s="928" t="e">
        <v>#N/A</v>
      </c>
      <c r="J2081" s="928" t="e">
        <v>#N/A</v>
      </c>
      <c r="K2081" s="922" t="e">
        <v>#N/A</v>
      </c>
      <c r="L2081" s="928" t="e">
        <v>#N/A</v>
      </c>
      <c r="M2081" s="1178" t="e">
        <v>#N/A</v>
      </c>
      <c r="N2081" s="944"/>
      <c r="O2081" s="944"/>
      <c r="P2081" s="944"/>
      <c r="Q2081" s="944"/>
      <c r="R2081" s="944"/>
    </row>
    <row r="2082" spans="1:18" s="8" customFormat="1" ht="12.75" customHeight="1">
      <c r="A2082" s="1000" t="e">
        <v>#N/A</v>
      </c>
      <c r="B2082" s="1003" t="e">
        <v>#N/A</v>
      </c>
      <c r="C2082" s="1003" t="e">
        <v>#N/A</v>
      </c>
      <c r="D2082" s="922" t="e">
        <v>#N/A</v>
      </c>
      <c r="E2082" s="928" t="e">
        <v>#N/A</v>
      </c>
      <c r="F2082" s="49" t="s">
        <v>3287</v>
      </c>
      <c r="G2082" s="58" t="s">
        <v>3288</v>
      </c>
      <c r="H2082" s="928" t="e">
        <v>#N/A</v>
      </c>
      <c r="I2082" s="928" t="e">
        <v>#N/A</v>
      </c>
      <c r="J2082" s="928" t="e">
        <v>#N/A</v>
      </c>
      <c r="K2082" s="922" t="e">
        <v>#N/A</v>
      </c>
      <c r="L2082" s="928" t="e">
        <v>#N/A</v>
      </c>
      <c r="M2082" s="1178" t="e">
        <v>#N/A</v>
      </c>
      <c r="N2082" s="944"/>
      <c r="O2082" s="944"/>
      <c r="P2082" s="944"/>
      <c r="Q2082" s="944"/>
      <c r="R2082" s="944"/>
    </row>
    <row r="2083" spans="1:18" s="8" customFormat="1" ht="12.75" customHeight="1">
      <c r="A2083" s="1000" t="e">
        <v>#N/A</v>
      </c>
      <c r="B2083" s="1003" t="e">
        <v>#N/A</v>
      </c>
      <c r="C2083" s="1003" t="e">
        <v>#N/A</v>
      </c>
      <c r="D2083" s="922" t="e">
        <v>#N/A</v>
      </c>
      <c r="E2083" s="928" t="e">
        <v>#N/A</v>
      </c>
      <c r="F2083" s="49" t="s">
        <v>3289</v>
      </c>
      <c r="G2083" s="58" t="s">
        <v>3290</v>
      </c>
      <c r="H2083" s="928" t="e">
        <v>#N/A</v>
      </c>
      <c r="I2083" s="928" t="e">
        <v>#N/A</v>
      </c>
      <c r="J2083" s="928" t="e">
        <v>#N/A</v>
      </c>
      <c r="K2083" s="922" t="e">
        <v>#N/A</v>
      </c>
      <c r="L2083" s="928" t="e">
        <v>#N/A</v>
      </c>
      <c r="M2083" s="1178" t="e">
        <v>#N/A</v>
      </c>
      <c r="N2083" s="944"/>
      <c r="O2083" s="944"/>
      <c r="P2083" s="944"/>
      <c r="Q2083" s="944"/>
      <c r="R2083" s="944"/>
    </row>
    <row r="2084" spans="1:18" s="8" customFormat="1" ht="12.75" customHeight="1">
      <c r="A2084" s="1000" t="e">
        <v>#N/A</v>
      </c>
      <c r="B2084" s="1003" t="e">
        <v>#N/A</v>
      </c>
      <c r="C2084" s="1003" t="e">
        <v>#N/A</v>
      </c>
      <c r="D2084" s="922" t="e">
        <v>#N/A</v>
      </c>
      <c r="E2084" s="928" t="e">
        <v>#N/A</v>
      </c>
      <c r="F2084" s="49" t="s">
        <v>3291</v>
      </c>
      <c r="G2084" s="58" t="s">
        <v>3292</v>
      </c>
      <c r="H2084" s="928" t="e">
        <v>#N/A</v>
      </c>
      <c r="I2084" s="928" t="e">
        <v>#N/A</v>
      </c>
      <c r="J2084" s="928" t="e">
        <v>#N/A</v>
      </c>
      <c r="K2084" s="922" t="e">
        <v>#N/A</v>
      </c>
      <c r="L2084" s="928" t="e">
        <v>#N/A</v>
      </c>
      <c r="M2084" s="1178" t="e">
        <v>#N/A</v>
      </c>
      <c r="N2084" s="944"/>
      <c r="O2084" s="944"/>
      <c r="P2084" s="944"/>
      <c r="Q2084" s="944"/>
      <c r="R2084" s="944"/>
    </row>
    <row r="2085" spans="1:18" s="8" customFormat="1" ht="12.75" customHeight="1">
      <c r="A2085" s="1000" t="e">
        <v>#N/A</v>
      </c>
      <c r="B2085" s="1003" t="e">
        <v>#N/A</v>
      </c>
      <c r="C2085" s="1003" t="e">
        <v>#N/A</v>
      </c>
      <c r="D2085" s="922" t="e">
        <v>#N/A</v>
      </c>
      <c r="E2085" s="928" t="e">
        <v>#N/A</v>
      </c>
      <c r="F2085" s="49" t="s">
        <v>3293</v>
      </c>
      <c r="G2085" s="58" t="s">
        <v>3294</v>
      </c>
      <c r="H2085" s="928" t="e">
        <v>#N/A</v>
      </c>
      <c r="I2085" s="928" t="e">
        <v>#N/A</v>
      </c>
      <c r="J2085" s="928" t="e">
        <v>#N/A</v>
      </c>
      <c r="K2085" s="922" t="e">
        <v>#N/A</v>
      </c>
      <c r="L2085" s="928" t="e">
        <v>#N/A</v>
      </c>
      <c r="M2085" s="1178" t="e">
        <v>#N/A</v>
      </c>
      <c r="N2085" s="944"/>
      <c r="O2085" s="944"/>
      <c r="P2085" s="944"/>
      <c r="Q2085" s="944"/>
      <c r="R2085" s="944"/>
    </row>
    <row r="2086" spans="1:18" s="8" customFormat="1" ht="12.75" customHeight="1">
      <c r="A2086" s="1000" t="e">
        <v>#N/A</v>
      </c>
      <c r="B2086" s="1003" t="e">
        <v>#N/A</v>
      </c>
      <c r="C2086" s="1003" t="e">
        <v>#N/A</v>
      </c>
      <c r="D2086" s="922" t="e">
        <v>#N/A</v>
      </c>
      <c r="E2086" s="928" t="e">
        <v>#N/A</v>
      </c>
      <c r="F2086" s="49" t="s">
        <v>3295</v>
      </c>
      <c r="G2086" s="58" t="s">
        <v>3296</v>
      </c>
      <c r="H2086" s="928" t="e">
        <v>#N/A</v>
      </c>
      <c r="I2086" s="928" t="e">
        <v>#N/A</v>
      </c>
      <c r="J2086" s="928" t="e">
        <v>#N/A</v>
      </c>
      <c r="K2086" s="922" t="e">
        <v>#N/A</v>
      </c>
      <c r="L2086" s="928" t="e">
        <v>#N/A</v>
      </c>
      <c r="M2086" s="1178" t="e">
        <v>#N/A</v>
      </c>
      <c r="N2086" s="944"/>
      <c r="O2086" s="944"/>
      <c r="P2086" s="944"/>
      <c r="Q2086" s="944"/>
      <c r="R2086" s="944"/>
    </row>
    <row r="2087" spans="1:18" s="8" customFormat="1" ht="12.75" customHeight="1">
      <c r="A2087" s="1000" t="e">
        <v>#N/A</v>
      </c>
      <c r="B2087" s="1003" t="e">
        <v>#N/A</v>
      </c>
      <c r="C2087" s="1003" t="e">
        <v>#N/A</v>
      </c>
      <c r="D2087" s="922" t="e">
        <v>#N/A</v>
      </c>
      <c r="E2087" s="928" t="e">
        <v>#N/A</v>
      </c>
      <c r="F2087" s="49" t="s">
        <v>3297</v>
      </c>
      <c r="G2087" s="58" t="s">
        <v>3298</v>
      </c>
      <c r="H2087" s="928" t="e">
        <v>#N/A</v>
      </c>
      <c r="I2087" s="928" t="e">
        <v>#N/A</v>
      </c>
      <c r="J2087" s="928" t="e">
        <v>#N/A</v>
      </c>
      <c r="K2087" s="922" t="e">
        <v>#N/A</v>
      </c>
      <c r="L2087" s="928" t="e">
        <v>#N/A</v>
      </c>
      <c r="M2087" s="1178" t="e">
        <v>#N/A</v>
      </c>
      <c r="N2087" s="944"/>
      <c r="O2087" s="944"/>
      <c r="P2087" s="944"/>
      <c r="Q2087" s="944"/>
      <c r="R2087" s="944"/>
    </row>
    <row r="2088" spans="1:18" s="8" customFormat="1" ht="12.75" customHeight="1">
      <c r="A2088" s="1000" t="e">
        <v>#N/A</v>
      </c>
      <c r="B2088" s="1003" t="e">
        <v>#N/A</v>
      </c>
      <c r="C2088" s="1003" t="e">
        <v>#N/A</v>
      </c>
      <c r="D2088" s="922" t="e">
        <v>#N/A</v>
      </c>
      <c r="E2088" s="928" t="e">
        <v>#N/A</v>
      </c>
      <c r="F2088" s="49" t="s">
        <v>3299</v>
      </c>
      <c r="G2088" s="58" t="s">
        <v>3300</v>
      </c>
      <c r="H2088" s="928" t="e">
        <v>#N/A</v>
      </c>
      <c r="I2088" s="928" t="e">
        <v>#N/A</v>
      </c>
      <c r="J2088" s="928" t="e">
        <v>#N/A</v>
      </c>
      <c r="K2088" s="922" t="e">
        <v>#N/A</v>
      </c>
      <c r="L2088" s="928" t="e">
        <v>#N/A</v>
      </c>
      <c r="M2088" s="1178" t="e">
        <v>#N/A</v>
      </c>
      <c r="N2088" s="944"/>
      <c r="O2088" s="944"/>
      <c r="P2088" s="944"/>
      <c r="Q2088" s="944"/>
      <c r="R2088" s="944"/>
    </row>
    <row r="2089" spans="1:18" s="8" customFormat="1" ht="10.199999999999999">
      <c r="A2089" s="1000" t="e">
        <v>#N/A</v>
      </c>
      <c r="B2089" s="1003" t="e">
        <v>#N/A</v>
      </c>
      <c r="C2089" s="1003" t="e">
        <v>#N/A</v>
      </c>
      <c r="D2089" s="922" t="e">
        <v>#N/A</v>
      </c>
      <c r="E2089" s="928" t="e">
        <v>#N/A</v>
      </c>
      <c r="F2089" s="49" t="s">
        <v>3301</v>
      </c>
      <c r="G2089" s="58" t="s">
        <v>3302</v>
      </c>
      <c r="H2089" s="928" t="e">
        <v>#N/A</v>
      </c>
      <c r="I2089" s="928" t="e">
        <v>#N/A</v>
      </c>
      <c r="J2089" s="928" t="e">
        <v>#N/A</v>
      </c>
      <c r="K2089" s="922" t="e">
        <v>#N/A</v>
      </c>
      <c r="L2089" s="928" t="e">
        <v>#N/A</v>
      </c>
      <c r="M2089" s="1178" t="e">
        <v>#N/A</v>
      </c>
      <c r="N2089" s="944"/>
      <c r="O2089" s="944"/>
      <c r="P2089" s="944"/>
      <c r="Q2089" s="944"/>
      <c r="R2089" s="944"/>
    </row>
    <row r="2090" spans="1:18" s="8" customFormat="1" ht="12.75" customHeight="1">
      <c r="A2090" s="1000" t="e">
        <v>#N/A</v>
      </c>
      <c r="B2090" s="1003" t="e">
        <v>#N/A</v>
      </c>
      <c r="C2090" s="1003" t="e">
        <v>#N/A</v>
      </c>
      <c r="D2090" s="922" t="e">
        <v>#N/A</v>
      </c>
      <c r="E2090" s="928" t="e">
        <v>#N/A</v>
      </c>
      <c r="F2090" s="49" t="s">
        <v>3303</v>
      </c>
      <c r="G2090" s="58" t="s">
        <v>3304</v>
      </c>
      <c r="H2090" s="928" t="e">
        <v>#N/A</v>
      </c>
      <c r="I2090" s="928" t="e">
        <v>#N/A</v>
      </c>
      <c r="J2090" s="928" t="e">
        <v>#N/A</v>
      </c>
      <c r="K2090" s="922" t="e">
        <v>#N/A</v>
      </c>
      <c r="L2090" s="928" t="e">
        <v>#N/A</v>
      </c>
      <c r="M2090" s="1178" t="e">
        <v>#N/A</v>
      </c>
      <c r="N2090" s="944"/>
      <c r="O2090" s="944"/>
      <c r="P2090" s="944"/>
      <c r="Q2090" s="944"/>
      <c r="R2090" s="944"/>
    </row>
    <row r="2091" spans="1:18" s="8" customFormat="1" ht="12.75" customHeight="1">
      <c r="A2091" s="1000" t="e">
        <v>#N/A</v>
      </c>
      <c r="B2091" s="1003" t="e">
        <v>#N/A</v>
      </c>
      <c r="C2091" s="1003" t="e">
        <v>#N/A</v>
      </c>
      <c r="D2091" s="922" t="e">
        <v>#N/A</v>
      </c>
      <c r="E2091" s="928" t="e">
        <v>#N/A</v>
      </c>
      <c r="F2091" s="49" t="s">
        <v>3305</v>
      </c>
      <c r="G2091" s="58" t="s">
        <v>5017</v>
      </c>
      <c r="H2091" s="928" t="e">
        <v>#N/A</v>
      </c>
      <c r="I2091" s="928" t="e">
        <v>#N/A</v>
      </c>
      <c r="J2091" s="928" t="e">
        <v>#N/A</v>
      </c>
      <c r="K2091" s="922" t="e">
        <v>#N/A</v>
      </c>
      <c r="L2091" s="928" t="e">
        <v>#N/A</v>
      </c>
      <c r="M2091" s="1178" t="e">
        <v>#N/A</v>
      </c>
      <c r="N2091" s="944"/>
      <c r="O2091" s="944"/>
      <c r="P2091" s="944"/>
      <c r="Q2091" s="944"/>
      <c r="R2091" s="944"/>
    </row>
    <row r="2092" spans="1:18" s="8" customFormat="1" ht="93.75" customHeight="1">
      <c r="A2092" s="197" t="s">
        <v>5018</v>
      </c>
      <c r="B2092" s="91" t="s">
        <v>5019</v>
      </c>
      <c r="C2092" s="91" t="s">
        <v>5020</v>
      </c>
      <c r="D2092" s="9" t="s">
        <v>5021</v>
      </c>
      <c r="E2092" s="39" t="s">
        <v>2429</v>
      </c>
      <c r="F2092" s="39"/>
      <c r="G2092" s="39"/>
      <c r="H2092" s="39" t="s">
        <v>25</v>
      </c>
      <c r="I2092" s="39" t="s">
        <v>2138</v>
      </c>
      <c r="J2092" s="39" t="s">
        <v>25</v>
      </c>
      <c r="K2092" s="9" t="s">
        <v>1294</v>
      </c>
      <c r="L2092" s="39" t="s">
        <v>195</v>
      </c>
      <c r="M2092" s="25" t="s">
        <v>5721</v>
      </c>
      <c r="N2092" s="64"/>
      <c r="O2092" s="108" t="s">
        <v>2140</v>
      </c>
      <c r="P2092" s="108" t="s">
        <v>2140</v>
      </c>
      <c r="Q2092" s="108" t="s">
        <v>2140</v>
      </c>
      <c r="R2092" s="108" t="s">
        <v>13</v>
      </c>
    </row>
    <row r="2093" spans="1:18" s="8" customFormat="1" ht="94.5" customHeight="1">
      <c r="A2093" s="197" t="s">
        <v>5022</v>
      </c>
      <c r="B2093" s="91" t="s">
        <v>5023</v>
      </c>
      <c r="C2093" s="91" t="s">
        <v>5024</v>
      </c>
      <c r="D2093" s="9" t="s">
        <v>5025</v>
      </c>
      <c r="E2093" s="39" t="s">
        <v>5026</v>
      </c>
      <c r="F2093" s="39"/>
      <c r="G2093" s="39"/>
      <c r="H2093" s="39" t="s">
        <v>25</v>
      </c>
      <c r="I2093" s="39" t="s">
        <v>2138</v>
      </c>
      <c r="J2093" s="39" t="s">
        <v>25</v>
      </c>
      <c r="K2093" s="9" t="s">
        <v>1294</v>
      </c>
      <c r="L2093" s="39" t="s">
        <v>195</v>
      </c>
      <c r="M2093" s="25" t="s">
        <v>5722</v>
      </c>
      <c r="N2093" s="64"/>
      <c r="O2093" s="108" t="s">
        <v>2140</v>
      </c>
      <c r="P2093" s="108" t="s">
        <v>2140</v>
      </c>
      <c r="Q2093" s="108" t="s">
        <v>2140</v>
      </c>
      <c r="R2093" s="108" t="s">
        <v>13</v>
      </c>
    </row>
    <row r="2094" spans="1:18" s="8" customFormat="1" ht="20.399999999999999">
      <c r="A2094" s="191" t="s">
        <v>5027</v>
      </c>
      <c r="B2094" s="191" t="s">
        <v>2174</v>
      </c>
      <c r="C2094" s="318" t="s">
        <v>2175</v>
      </c>
      <c r="D2094" s="124" t="s">
        <v>2176</v>
      </c>
      <c r="E2094" s="125" t="s">
        <v>2177</v>
      </c>
      <c r="F2094" s="33"/>
      <c r="G2094" s="34"/>
      <c r="H2094" s="34"/>
      <c r="I2094" s="34"/>
      <c r="J2094" s="34"/>
      <c r="K2094" s="34"/>
      <c r="L2094" s="130" t="s">
        <v>1027</v>
      </c>
      <c r="M2094" s="135"/>
      <c r="N2094" s="124" t="s">
        <v>2178</v>
      </c>
      <c r="O2094" s="126" t="s">
        <v>2179</v>
      </c>
      <c r="P2094" s="126" t="s">
        <v>2179</v>
      </c>
      <c r="Q2094" s="126" t="s">
        <v>2140</v>
      </c>
      <c r="R2094" s="123" t="s">
        <v>2180</v>
      </c>
    </row>
    <row r="2095" spans="1:18" s="8" customFormat="1" ht="48.75" customHeight="1">
      <c r="A2095" s="192" t="s">
        <v>966</v>
      </c>
      <c r="B2095" s="194" t="s">
        <v>967</v>
      </c>
      <c r="C2095" s="194" t="s">
        <v>5028</v>
      </c>
      <c r="D2095" s="124" t="s">
        <v>2183</v>
      </c>
      <c r="E2095" s="125" t="s">
        <v>829</v>
      </c>
      <c r="F2095" s="307"/>
      <c r="G2095" s="307"/>
      <c r="H2095" s="34"/>
      <c r="I2095" s="34"/>
      <c r="J2095" s="34"/>
      <c r="K2095" s="34"/>
      <c r="L2095" s="130" t="s">
        <v>1027</v>
      </c>
      <c r="M2095" s="135"/>
      <c r="N2095" s="124" t="s">
        <v>2184</v>
      </c>
      <c r="O2095" s="126" t="s">
        <v>2179</v>
      </c>
      <c r="P2095" s="126" t="s">
        <v>2140</v>
      </c>
      <c r="Q2095" s="126" t="s">
        <v>2140</v>
      </c>
      <c r="R2095" s="123" t="s">
        <v>42</v>
      </c>
    </row>
    <row r="2096" spans="1:18" s="8" customFormat="1" ht="45" customHeight="1">
      <c r="A2096" s="192" t="s">
        <v>5029</v>
      </c>
      <c r="B2096" s="194" t="s">
        <v>2143</v>
      </c>
      <c r="C2096" s="194" t="s">
        <v>2144</v>
      </c>
      <c r="D2096" s="128" t="s">
        <v>2585</v>
      </c>
      <c r="E2096" s="32" t="s">
        <v>2586</v>
      </c>
      <c r="F2096" s="307"/>
      <c r="G2096" s="307"/>
      <c r="H2096" s="34"/>
      <c r="I2096" s="34"/>
      <c r="J2096" s="34"/>
      <c r="K2096" s="34"/>
      <c r="L2096" s="32" t="s">
        <v>1027</v>
      </c>
      <c r="M2096" s="34"/>
      <c r="N2096" s="128" t="s">
        <v>2587</v>
      </c>
      <c r="O2096" s="136" t="s">
        <v>2179</v>
      </c>
      <c r="P2096" s="136" t="s">
        <v>2140</v>
      </c>
      <c r="Q2096" s="136" t="s">
        <v>2140</v>
      </c>
      <c r="R2096" s="123" t="s">
        <v>2192</v>
      </c>
    </row>
    <row r="2097" spans="1:18" s="8" customFormat="1" ht="10.199999999999999">
      <c r="A2097" s="192" t="s">
        <v>965</v>
      </c>
      <c r="B2097" s="194" t="s">
        <v>816</v>
      </c>
      <c r="C2097" s="194" t="s">
        <v>2185</v>
      </c>
      <c r="D2097" s="128" t="s">
        <v>2186</v>
      </c>
      <c r="E2097" s="32" t="s">
        <v>818</v>
      </c>
      <c r="F2097" s="304"/>
      <c r="G2097" s="304"/>
      <c r="H2097" s="34"/>
      <c r="I2097" s="34"/>
      <c r="J2097" s="34"/>
      <c r="K2097" s="34"/>
      <c r="L2097" s="32" t="s">
        <v>1027</v>
      </c>
      <c r="M2097" s="34"/>
      <c r="N2097" s="128" t="s">
        <v>2187</v>
      </c>
      <c r="O2097" s="136" t="s">
        <v>2179</v>
      </c>
      <c r="P2097" s="136" t="s">
        <v>2140</v>
      </c>
      <c r="Q2097" s="137" t="s">
        <v>2140</v>
      </c>
      <c r="R2097" s="123" t="s">
        <v>42</v>
      </c>
    </row>
    <row r="2098" spans="1:18" ht="76.5" customHeight="1">
      <c r="A2098" s="192" t="s">
        <v>5030</v>
      </c>
      <c r="B2098" s="192" t="s">
        <v>1013</v>
      </c>
      <c r="C2098" s="192" t="s">
        <v>2678</v>
      </c>
      <c r="D2098" s="128" t="s">
        <v>2679</v>
      </c>
      <c r="E2098" s="32" t="s">
        <v>2154</v>
      </c>
      <c r="F2098" s="304"/>
      <c r="G2098" s="304"/>
      <c r="H2098" s="307"/>
      <c r="I2098" s="307"/>
      <c r="J2098" s="307"/>
      <c r="K2098" s="307"/>
      <c r="L2098" s="136" t="s">
        <v>1027</v>
      </c>
      <c r="M2098" s="307"/>
      <c r="N2098" s="128" t="s">
        <v>2680</v>
      </c>
      <c r="O2098" s="136" t="s">
        <v>2179</v>
      </c>
      <c r="P2098" s="136" t="s">
        <v>2179</v>
      </c>
      <c r="Q2098" s="314" t="s">
        <v>2179</v>
      </c>
      <c r="R2098" s="136" t="s">
        <v>2180</v>
      </c>
    </row>
    <row r="2099" spans="1:18" ht="164.25" customHeight="1">
      <c r="A2099" s="192" t="s">
        <v>5031</v>
      </c>
      <c r="B2099" s="192" t="s">
        <v>1017</v>
      </c>
      <c r="C2099" s="192" t="s">
        <v>2682</v>
      </c>
      <c r="D2099" s="128" t="s">
        <v>5032</v>
      </c>
      <c r="E2099" s="32" t="s">
        <v>2154</v>
      </c>
      <c r="F2099" s="304"/>
      <c r="G2099" s="304"/>
      <c r="H2099" s="307"/>
      <c r="I2099" s="307"/>
      <c r="J2099" s="307"/>
      <c r="K2099" s="307"/>
      <c r="L2099" s="136" t="s">
        <v>1027</v>
      </c>
      <c r="M2099" s="307"/>
      <c r="N2099" s="306" t="s">
        <v>5033</v>
      </c>
      <c r="O2099" s="136" t="s">
        <v>2179</v>
      </c>
      <c r="P2099" s="136" t="s">
        <v>2179</v>
      </c>
      <c r="Q2099" s="314" t="s">
        <v>2179</v>
      </c>
      <c r="R2099" s="136" t="s">
        <v>2180</v>
      </c>
    </row>
    <row r="2100" spans="1:18" ht="76.5" customHeight="1">
      <c r="A2100" s="192" t="s">
        <v>5034</v>
      </c>
      <c r="B2100" s="312" t="s">
        <v>804</v>
      </c>
      <c r="C2100" s="317" t="s">
        <v>2201</v>
      </c>
      <c r="D2100" s="305" t="s">
        <v>2202</v>
      </c>
      <c r="E2100" s="304" t="s">
        <v>806</v>
      </c>
      <c r="F2100" s="304"/>
      <c r="G2100" s="304"/>
      <c r="H2100" s="304"/>
      <c r="I2100" s="304"/>
      <c r="J2100" s="304"/>
      <c r="K2100" s="304"/>
      <c r="L2100" s="304" t="s">
        <v>1027</v>
      </c>
      <c r="M2100" s="304"/>
      <c r="N2100" s="305" t="s">
        <v>4252</v>
      </c>
      <c r="O2100" s="136" t="s">
        <v>2179</v>
      </c>
      <c r="P2100" s="136" t="s">
        <v>2179</v>
      </c>
      <c r="Q2100" s="136" t="s">
        <v>2140</v>
      </c>
      <c r="R2100" s="136" t="s">
        <v>2141</v>
      </c>
    </row>
    <row r="2101" spans="1:18">
      <c r="A2101" s="236" t="s">
        <v>5035</v>
      </c>
      <c r="B2101" s="230"/>
      <c r="C2101" s="230"/>
      <c r="D2101" s="227"/>
      <c r="E2101" s="434"/>
      <c r="F2101" s="434"/>
      <c r="G2101" s="434"/>
      <c r="H2101" s="227"/>
      <c r="I2101" s="227"/>
      <c r="J2101" s="227"/>
      <c r="K2101" s="227"/>
      <c r="L2101" s="227"/>
      <c r="M2101" s="227"/>
      <c r="N2101" s="227"/>
      <c r="O2101" s="227"/>
      <c r="P2101" s="227"/>
      <c r="Q2101" s="227"/>
      <c r="R2101" s="229"/>
    </row>
  </sheetData>
  <autoFilter ref="A1:R2101" xr:uid="{B95FE5C7-5FB9-42D1-A789-0EE785F57908}">
    <filterColumn colId="7" showButton="0"/>
    <filterColumn colId="8" showButton="0"/>
    <filterColumn colId="9" showButton="0"/>
    <filterColumn colId="14" showButton="0"/>
    <filterColumn colId="15" showButton="0"/>
  </autoFilter>
  <mergeCells count="1831">
    <mergeCell ref="R2025:R2091"/>
    <mergeCell ref="L2025:L2091"/>
    <mergeCell ref="M2025:M2091"/>
    <mergeCell ref="N2025:N2091"/>
    <mergeCell ref="O2025:O2091"/>
    <mergeCell ref="P2025:P2091"/>
    <mergeCell ref="Q2025:Q2091"/>
    <mergeCell ref="R2014:R2023"/>
    <mergeCell ref="A2025:A2091"/>
    <mergeCell ref="B2025:B2091"/>
    <mergeCell ref="C2025:C2091"/>
    <mergeCell ref="D2025:D2091"/>
    <mergeCell ref="E2025:E2091"/>
    <mergeCell ref="H2025:H2091"/>
    <mergeCell ref="I2025:I2091"/>
    <mergeCell ref="J2025:J2091"/>
    <mergeCell ref="K2025:K2091"/>
    <mergeCell ref="L2014:L2023"/>
    <mergeCell ref="M2014:M2023"/>
    <mergeCell ref="N2014:N2023"/>
    <mergeCell ref="O2014:O2023"/>
    <mergeCell ref="P2014:P2023"/>
    <mergeCell ref="Q2014:Q2023"/>
    <mergeCell ref="R1960:R2005"/>
    <mergeCell ref="A2014:A2023"/>
    <mergeCell ref="B2014:B2023"/>
    <mergeCell ref="C2014:C2023"/>
    <mergeCell ref="D2014:D2023"/>
    <mergeCell ref="E2014:E2023"/>
    <mergeCell ref="H2014:H2023"/>
    <mergeCell ref="I2014:I2023"/>
    <mergeCell ref="J2014:J2023"/>
    <mergeCell ref="K2014:K2023"/>
    <mergeCell ref="L1960:L2005"/>
    <mergeCell ref="M1960:M2005"/>
    <mergeCell ref="N1960:N2005"/>
    <mergeCell ref="O1960:O2005"/>
    <mergeCell ref="P1960:P2005"/>
    <mergeCell ref="Q1960:Q2005"/>
    <mergeCell ref="R1940:R1954"/>
    <mergeCell ref="A1960:A2005"/>
    <mergeCell ref="B1960:B2005"/>
    <mergeCell ref="C1960:C2005"/>
    <mergeCell ref="D1960:D2005"/>
    <mergeCell ref="E1960:E2005"/>
    <mergeCell ref="H1960:H2005"/>
    <mergeCell ref="I1960:I2005"/>
    <mergeCell ref="J1960:J2005"/>
    <mergeCell ref="K1960:K2005"/>
    <mergeCell ref="L1940:L1954"/>
    <mergeCell ref="M1940:M1954"/>
    <mergeCell ref="N1940:N1954"/>
    <mergeCell ref="O1940:O1954"/>
    <mergeCell ref="P1940:P1954"/>
    <mergeCell ref="Q1940:Q1954"/>
    <mergeCell ref="R1901:R1926"/>
    <mergeCell ref="A1940:A1954"/>
    <mergeCell ref="B1940:B1954"/>
    <mergeCell ref="C1940:C1954"/>
    <mergeCell ref="D1940:D1954"/>
    <mergeCell ref="E1940:E1954"/>
    <mergeCell ref="H1940:H1954"/>
    <mergeCell ref="I1940:I1954"/>
    <mergeCell ref="J1940:J1954"/>
    <mergeCell ref="K1940:K1954"/>
    <mergeCell ref="L1901:L1926"/>
    <mergeCell ref="M1901:M1926"/>
    <mergeCell ref="N1901:N1926"/>
    <mergeCell ref="O1901:O1926"/>
    <mergeCell ref="P1901:P1926"/>
    <mergeCell ref="Q1901:Q1926"/>
    <mergeCell ref="R1898:R1900"/>
    <mergeCell ref="A1901:A1926"/>
    <mergeCell ref="B1901:B1926"/>
    <mergeCell ref="C1901:C1926"/>
    <mergeCell ref="D1901:D1926"/>
    <mergeCell ref="E1901:E1926"/>
    <mergeCell ref="H1901:H1926"/>
    <mergeCell ref="I1901:I1926"/>
    <mergeCell ref="J1901:J1926"/>
    <mergeCell ref="K1901:K1926"/>
    <mergeCell ref="L1898:L1900"/>
    <mergeCell ref="M1898:M1900"/>
    <mergeCell ref="N1898:N1900"/>
    <mergeCell ref="O1898:O1900"/>
    <mergeCell ref="P1898:P1900"/>
    <mergeCell ref="Q1898:Q1900"/>
    <mergeCell ref="R1895:R1897"/>
    <mergeCell ref="A1898:A1900"/>
    <mergeCell ref="B1898:B1900"/>
    <mergeCell ref="C1898:C1900"/>
    <mergeCell ref="D1898:D1900"/>
    <mergeCell ref="E1898:E1900"/>
    <mergeCell ref="H1898:H1900"/>
    <mergeCell ref="I1898:I1900"/>
    <mergeCell ref="J1898:J1900"/>
    <mergeCell ref="K1898:K1900"/>
    <mergeCell ref="L1895:L1897"/>
    <mergeCell ref="M1895:M1897"/>
    <mergeCell ref="N1895:N1897"/>
    <mergeCell ref="O1895:O1897"/>
    <mergeCell ref="P1895:P1897"/>
    <mergeCell ref="Q1895:Q1897"/>
    <mergeCell ref="F1895:F1897"/>
    <mergeCell ref="G1895:G1897"/>
    <mergeCell ref="H1895:H1897"/>
    <mergeCell ref="I1895:I1897"/>
    <mergeCell ref="J1895:J1897"/>
    <mergeCell ref="K1895:K1897"/>
    <mergeCell ref="N1883:N1884"/>
    <mergeCell ref="O1883:O1884"/>
    <mergeCell ref="P1883:P1884"/>
    <mergeCell ref="Q1883:Q1884"/>
    <mergeCell ref="R1883:R1884"/>
    <mergeCell ref="A1895:A1897"/>
    <mergeCell ref="B1895:B1897"/>
    <mergeCell ref="C1895:C1897"/>
    <mergeCell ref="D1895:D1897"/>
    <mergeCell ref="E1895:E1897"/>
    <mergeCell ref="H1883:H1884"/>
    <mergeCell ref="I1883:I1884"/>
    <mergeCell ref="J1883:J1884"/>
    <mergeCell ref="K1883:K1884"/>
    <mergeCell ref="L1883:L1884"/>
    <mergeCell ref="M1883:M1884"/>
    <mergeCell ref="N1875:N1878"/>
    <mergeCell ref="O1875:O1878"/>
    <mergeCell ref="P1875:P1878"/>
    <mergeCell ref="Q1875:Q1878"/>
    <mergeCell ref="R1875:R1878"/>
    <mergeCell ref="A1883:A1884"/>
    <mergeCell ref="B1883:B1884"/>
    <mergeCell ref="C1883:C1884"/>
    <mergeCell ref="D1883:D1884"/>
    <mergeCell ref="E1883:E1884"/>
    <mergeCell ref="H1875:H1878"/>
    <mergeCell ref="I1875:I1878"/>
    <mergeCell ref="J1875:J1878"/>
    <mergeCell ref="K1875:K1878"/>
    <mergeCell ref="L1875:L1878"/>
    <mergeCell ref="M1875:M1878"/>
    <mergeCell ref="N1862:N1864"/>
    <mergeCell ref="O1862:O1864"/>
    <mergeCell ref="P1862:P1864"/>
    <mergeCell ref="Q1862:Q1864"/>
    <mergeCell ref="R1862:R1864"/>
    <mergeCell ref="A1875:A1878"/>
    <mergeCell ref="B1875:B1878"/>
    <mergeCell ref="C1875:C1878"/>
    <mergeCell ref="D1875:D1878"/>
    <mergeCell ref="E1875:E1878"/>
    <mergeCell ref="H1862:H1864"/>
    <mergeCell ref="I1862:I1864"/>
    <mergeCell ref="J1862:J1864"/>
    <mergeCell ref="K1862:K1864"/>
    <mergeCell ref="L1862:L1864"/>
    <mergeCell ref="M1862:M1864"/>
    <mergeCell ref="N1834:N1859"/>
    <mergeCell ref="O1834:O1859"/>
    <mergeCell ref="P1834:P1859"/>
    <mergeCell ref="Q1834:Q1859"/>
    <mergeCell ref="R1834:R1859"/>
    <mergeCell ref="A1862:A1864"/>
    <mergeCell ref="B1862:B1864"/>
    <mergeCell ref="C1862:C1864"/>
    <mergeCell ref="D1862:D1864"/>
    <mergeCell ref="E1862:E1864"/>
    <mergeCell ref="H1834:H1859"/>
    <mergeCell ref="I1834:I1859"/>
    <mergeCell ref="J1834:J1859"/>
    <mergeCell ref="K1834:K1859"/>
    <mergeCell ref="L1834:L1859"/>
    <mergeCell ref="M1834:M1859"/>
    <mergeCell ref="N1831:N1833"/>
    <mergeCell ref="O1831:O1833"/>
    <mergeCell ref="P1831:P1833"/>
    <mergeCell ref="Q1831:Q1833"/>
    <mergeCell ref="R1831:R1833"/>
    <mergeCell ref="A1834:A1859"/>
    <mergeCell ref="B1834:B1859"/>
    <mergeCell ref="C1834:C1859"/>
    <mergeCell ref="D1834:D1859"/>
    <mergeCell ref="E1834:E1859"/>
    <mergeCell ref="H1831:H1833"/>
    <mergeCell ref="I1831:I1833"/>
    <mergeCell ref="J1831:J1833"/>
    <mergeCell ref="K1831:K1833"/>
    <mergeCell ref="L1831:L1833"/>
    <mergeCell ref="M1831:M1833"/>
    <mergeCell ref="N1798:N1801"/>
    <mergeCell ref="O1798:O1801"/>
    <mergeCell ref="P1798:P1801"/>
    <mergeCell ref="Q1798:Q1801"/>
    <mergeCell ref="R1798:R1801"/>
    <mergeCell ref="A1831:A1833"/>
    <mergeCell ref="B1831:B1833"/>
    <mergeCell ref="C1831:C1833"/>
    <mergeCell ref="D1831:D1833"/>
    <mergeCell ref="E1831:E1833"/>
    <mergeCell ref="H1798:H1801"/>
    <mergeCell ref="I1798:I1801"/>
    <mergeCell ref="J1798:J1801"/>
    <mergeCell ref="K1798:K1801"/>
    <mergeCell ref="L1798:L1801"/>
    <mergeCell ref="M1798:M1801"/>
    <mergeCell ref="N1780:N1783"/>
    <mergeCell ref="O1780:O1783"/>
    <mergeCell ref="P1780:P1783"/>
    <mergeCell ref="Q1780:Q1783"/>
    <mergeCell ref="R1780:R1783"/>
    <mergeCell ref="A1798:A1801"/>
    <mergeCell ref="B1798:B1801"/>
    <mergeCell ref="C1798:C1801"/>
    <mergeCell ref="D1798:D1801"/>
    <mergeCell ref="E1798:E1801"/>
    <mergeCell ref="H1780:H1783"/>
    <mergeCell ref="I1780:I1783"/>
    <mergeCell ref="J1780:J1783"/>
    <mergeCell ref="K1780:K1783"/>
    <mergeCell ref="L1780:L1783"/>
    <mergeCell ref="M1780:M1783"/>
    <mergeCell ref="N1762:N1765"/>
    <mergeCell ref="O1762:O1765"/>
    <mergeCell ref="P1762:P1765"/>
    <mergeCell ref="Q1762:Q1765"/>
    <mergeCell ref="R1762:R1765"/>
    <mergeCell ref="A1780:A1783"/>
    <mergeCell ref="B1780:B1783"/>
    <mergeCell ref="C1780:C1783"/>
    <mergeCell ref="D1780:D1783"/>
    <mergeCell ref="E1780:E1783"/>
    <mergeCell ref="H1762:H1765"/>
    <mergeCell ref="I1762:I1765"/>
    <mergeCell ref="J1762:J1765"/>
    <mergeCell ref="K1762:K1765"/>
    <mergeCell ref="L1762:L1765"/>
    <mergeCell ref="M1762:M1765"/>
    <mergeCell ref="N1746:N1749"/>
    <mergeCell ref="O1746:O1749"/>
    <mergeCell ref="P1746:P1749"/>
    <mergeCell ref="Q1746:Q1749"/>
    <mergeCell ref="R1746:R1749"/>
    <mergeCell ref="A1762:A1765"/>
    <mergeCell ref="B1762:B1765"/>
    <mergeCell ref="C1762:C1765"/>
    <mergeCell ref="D1762:D1765"/>
    <mergeCell ref="E1762:E1765"/>
    <mergeCell ref="H1746:H1749"/>
    <mergeCell ref="I1746:I1749"/>
    <mergeCell ref="J1746:J1749"/>
    <mergeCell ref="K1746:K1749"/>
    <mergeCell ref="L1746:L1749"/>
    <mergeCell ref="M1746:M1749"/>
    <mergeCell ref="N1742:N1745"/>
    <mergeCell ref="O1742:O1745"/>
    <mergeCell ref="P1742:P1745"/>
    <mergeCell ref="Q1742:Q1745"/>
    <mergeCell ref="R1742:R1745"/>
    <mergeCell ref="A1746:A1749"/>
    <mergeCell ref="B1746:B1749"/>
    <mergeCell ref="C1746:C1749"/>
    <mergeCell ref="D1746:D1749"/>
    <mergeCell ref="E1746:E1749"/>
    <mergeCell ref="H1742:H1745"/>
    <mergeCell ref="I1742:I1745"/>
    <mergeCell ref="J1742:J1745"/>
    <mergeCell ref="K1742:K1745"/>
    <mergeCell ref="L1742:L1745"/>
    <mergeCell ref="M1742:M1745"/>
    <mergeCell ref="N1738:N1741"/>
    <mergeCell ref="O1738:O1741"/>
    <mergeCell ref="P1738:P1741"/>
    <mergeCell ref="Q1738:Q1741"/>
    <mergeCell ref="R1738:R1741"/>
    <mergeCell ref="A1742:A1745"/>
    <mergeCell ref="B1742:B1745"/>
    <mergeCell ref="C1742:C1745"/>
    <mergeCell ref="D1742:D1745"/>
    <mergeCell ref="E1742:E1745"/>
    <mergeCell ref="H1738:H1741"/>
    <mergeCell ref="I1738:I1741"/>
    <mergeCell ref="J1738:J1741"/>
    <mergeCell ref="K1738:K1741"/>
    <mergeCell ref="L1738:L1741"/>
    <mergeCell ref="M1738:M1741"/>
    <mergeCell ref="N1734:N1737"/>
    <mergeCell ref="O1734:O1737"/>
    <mergeCell ref="P1734:P1737"/>
    <mergeCell ref="Q1734:Q1737"/>
    <mergeCell ref="R1734:R1737"/>
    <mergeCell ref="A1738:A1741"/>
    <mergeCell ref="B1738:B1741"/>
    <mergeCell ref="C1738:C1741"/>
    <mergeCell ref="D1738:D1741"/>
    <mergeCell ref="E1738:E1741"/>
    <mergeCell ref="H1734:H1737"/>
    <mergeCell ref="I1734:I1737"/>
    <mergeCell ref="J1734:J1737"/>
    <mergeCell ref="K1734:K1737"/>
    <mergeCell ref="L1734:L1737"/>
    <mergeCell ref="M1734:M1737"/>
    <mergeCell ref="N1713:N1719"/>
    <mergeCell ref="O1713:O1719"/>
    <mergeCell ref="P1713:P1719"/>
    <mergeCell ref="Q1713:Q1719"/>
    <mergeCell ref="R1713:R1719"/>
    <mergeCell ref="A1734:A1737"/>
    <mergeCell ref="B1734:B1737"/>
    <mergeCell ref="C1734:C1737"/>
    <mergeCell ref="D1734:D1737"/>
    <mergeCell ref="E1734:E1737"/>
    <mergeCell ref="H1713:H1719"/>
    <mergeCell ref="I1713:I1719"/>
    <mergeCell ref="J1713:J1719"/>
    <mergeCell ref="K1713:K1719"/>
    <mergeCell ref="L1713:L1719"/>
    <mergeCell ref="M1713:M1719"/>
    <mergeCell ref="N1706:N1712"/>
    <mergeCell ref="O1706:O1712"/>
    <mergeCell ref="P1706:P1712"/>
    <mergeCell ref="Q1706:Q1712"/>
    <mergeCell ref="R1706:R1712"/>
    <mergeCell ref="A1713:A1719"/>
    <mergeCell ref="B1713:B1719"/>
    <mergeCell ref="C1713:C1719"/>
    <mergeCell ref="D1713:D1719"/>
    <mergeCell ref="E1713:E1719"/>
    <mergeCell ref="H1706:H1712"/>
    <mergeCell ref="I1706:I1712"/>
    <mergeCell ref="J1706:J1712"/>
    <mergeCell ref="K1706:K1712"/>
    <mergeCell ref="L1706:L1712"/>
    <mergeCell ref="M1706:M1712"/>
    <mergeCell ref="N1699:N1705"/>
    <mergeCell ref="O1699:O1705"/>
    <mergeCell ref="P1699:P1705"/>
    <mergeCell ref="Q1699:Q1705"/>
    <mergeCell ref="R1699:R1705"/>
    <mergeCell ref="A1706:A1712"/>
    <mergeCell ref="B1706:B1712"/>
    <mergeCell ref="C1706:C1712"/>
    <mergeCell ref="D1706:D1712"/>
    <mergeCell ref="E1706:E1712"/>
    <mergeCell ref="H1699:H1705"/>
    <mergeCell ref="I1699:I1705"/>
    <mergeCell ref="J1699:J1705"/>
    <mergeCell ref="K1699:K1705"/>
    <mergeCell ref="L1699:L1705"/>
    <mergeCell ref="M1699:M1705"/>
    <mergeCell ref="N1692:N1698"/>
    <mergeCell ref="O1692:O1698"/>
    <mergeCell ref="P1692:P1698"/>
    <mergeCell ref="Q1692:Q1698"/>
    <mergeCell ref="R1692:R1698"/>
    <mergeCell ref="A1699:A1705"/>
    <mergeCell ref="B1699:B1705"/>
    <mergeCell ref="C1699:C1705"/>
    <mergeCell ref="D1699:D1705"/>
    <mergeCell ref="E1699:E1705"/>
    <mergeCell ref="H1692:H1698"/>
    <mergeCell ref="I1692:I1698"/>
    <mergeCell ref="J1692:J1698"/>
    <mergeCell ref="K1692:K1698"/>
    <mergeCell ref="L1692:L1698"/>
    <mergeCell ref="M1692:M1698"/>
    <mergeCell ref="N1684:N1691"/>
    <mergeCell ref="O1684:O1691"/>
    <mergeCell ref="P1684:P1691"/>
    <mergeCell ref="Q1684:Q1691"/>
    <mergeCell ref="R1684:R1691"/>
    <mergeCell ref="A1692:A1698"/>
    <mergeCell ref="B1692:B1698"/>
    <mergeCell ref="C1692:C1698"/>
    <mergeCell ref="D1692:D1698"/>
    <mergeCell ref="E1692:E1698"/>
    <mergeCell ref="H1684:H1691"/>
    <mergeCell ref="I1684:I1691"/>
    <mergeCell ref="J1684:J1691"/>
    <mergeCell ref="K1684:K1691"/>
    <mergeCell ref="L1684:L1691"/>
    <mergeCell ref="M1684:M1691"/>
    <mergeCell ref="N1677:N1683"/>
    <mergeCell ref="O1677:O1683"/>
    <mergeCell ref="P1677:P1683"/>
    <mergeCell ref="Q1677:Q1683"/>
    <mergeCell ref="R1677:R1683"/>
    <mergeCell ref="A1684:A1691"/>
    <mergeCell ref="B1684:B1691"/>
    <mergeCell ref="C1684:C1691"/>
    <mergeCell ref="D1684:D1691"/>
    <mergeCell ref="E1684:E1691"/>
    <mergeCell ref="H1677:H1683"/>
    <mergeCell ref="I1677:I1683"/>
    <mergeCell ref="J1677:J1683"/>
    <mergeCell ref="K1677:K1683"/>
    <mergeCell ref="L1677:L1683"/>
    <mergeCell ref="M1677:M1683"/>
    <mergeCell ref="N1669:N1676"/>
    <mergeCell ref="O1669:O1676"/>
    <mergeCell ref="P1669:P1676"/>
    <mergeCell ref="Q1669:Q1676"/>
    <mergeCell ref="R1669:R1676"/>
    <mergeCell ref="A1677:A1683"/>
    <mergeCell ref="B1677:B1683"/>
    <mergeCell ref="C1677:C1683"/>
    <mergeCell ref="D1677:D1683"/>
    <mergeCell ref="E1677:E1683"/>
    <mergeCell ref="H1669:H1676"/>
    <mergeCell ref="I1669:I1676"/>
    <mergeCell ref="J1669:J1676"/>
    <mergeCell ref="K1669:K1676"/>
    <mergeCell ref="L1669:L1676"/>
    <mergeCell ref="M1669:M1676"/>
    <mergeCell ref="N1659:N1668"/>
    <mergeCell ref="O1659:O1668"/>
    <mergeCell ref="P1659:P1668"/>
    <mergeCell ref="Q1659:Q1668"/>
    <mergeCell ref="R1659:R1668"/>
    <mergeCell ref="A1669:A1676"/>
    <mergeCell ref="B1669:B1676"/>
    <mergeCell ref="C1669:C1676"/>
    <mergeCell ref="D1669:D1676"/>
    <mergeCell ref="E1669:E1676"/>
    <mergeCell ref="H1659:H1668"/>
    <mergeCell ref="I1659:I1668"/>
    <mergeCell ref="J1659:J1668"/>
    <mergeCell ref="K1659:K1668"/>
    <mergeCell ref="L1659:L1668"/>
    <mergeCell ref="M1659:M1668"/>
    <mergeCell ref="N1652:N1658"/>
    <mergeCell ref="O1652:O1658"/>
    <mergeCell ref="P1652:P1658"/>
    <mergeCell ref="Q1652:Q1658"/>
    <mergeCell ref="R1652:R1658"/>
    <mergeCell ref="A1659:A1668"/>
    <mergeCell ref="B1659:B1668"/>
    <mergeCell ref="C1659:C1668"/>
    <mergeCell ref="D1659:D1668"/>
    <mergeCell ref="E1659:E1668"/>
    <mergeCell ref="H1652:H1658"/>
    <mergeCell ref="I1652:I1658"/>
    <mergeCell ref="J1652:J1658"/>
    <mergeCell ref="K1652:K1658"/>
    <mergeCell ref="L1652:L1658"/>
    <mergeCell ref="M1652:M1658"/>
    <mergeCell ref="N1632:N1636"/>
    <mergeCell ref="O1632:O1636"/>
    <mergeCell ref="P1632:P1636"/>
    <mergeCell ref="Q1632:Q1636"/>
    <mergeCell ref="R1632:R1636"/>
    <mergeCell ref="A1652:A1658"/>
    <mergeCell ref="B1652:B1658"/>
    <mergeCell ref="C1652:C1658"/>
    <mergeCell ref="D1652:D1658"/>
    <mergeCell ref="E1652:E1658"/>
    <mergeCell ref="H1632:H1636"/>
    <mergeCell ref="I1632:I1636"/>
    <mergeCell ref="J1632:J1636"/>
    <mergeCell ref="K1632:K1636"/>
    <mergeCell ref="L1632:L1636"/>
    <mergeCell ref="M1632:M1636"/>
    <mergeCell ref="N1625:N1629"/>
    <mergeCell ref="O1625:O1629"/>
    <mergeCell ref="P1625:P1629"/>
    <mergeCell ref="Q1625:Q1629"/>
    <mergeCell ref="R1625:R1629"/>
    <mergeCell ref="A1632:A1636"/>
    <mergeCell ref="B1632:B1636"/>
    <mergeCell ref="C1632:C1636"/>
    <mergeCell ref="D1632:D1636"/>
    <mergeCell ref="E1632:E1636"/>
    <mergeCell ref="H1625:H1629"/>
    <mergeCell ref="I1625:I1629"/>
    <mergeCell ref="J1625:J1629"/>
    <mergeCell ref="K1625:K1629"/>
    <mergeCell ref="L1625:L1629"/>
    <mergeCell ref="M1625:M1629"/>
    <mergeCell ref="N1610:N1613"/>
    <mergeCell ref="O1610:O1613"/>
    <mergeCell ref="P1610:P1613"/>
    <mergeCell ref="Q1610:Q1613"/>
    <mergeCell ref="R1610:R1613"/>
    <mergeCell ref="A1625:A1629"/>
    <mergeCell ref="B1625:B1629"/>
    <mergeCell ref="C1625:C1629"/>
    <mergeCell ref="D1625:D1629"/>
    <mergeCell ref="E1625:E1629"/>
    <mergeCell ref="H1610:H1613"/>
    <mergeCell ref="I1610:I1613"/>
    <mergeCell ref="J1610:J1613"/>
    <mergeCell ref="K1610:K1613"/>
    <mergeCell ref="L1610:L1613"/>
    <mergeCell ref="M1610:M1613"/>
    <mergeCell ref="N1597:N1609"/>
    <mergeCell ref="O1597:O1609"/>
    <mergeCell ref="P1597:P1609"/>
    <mergeCell ref="Q1597:Q1609"/>
    <mergeCell ref="R1597:R1609"/>
    <mergeCell ref="A1610:A1613"/>
    <mergeCell ref="B1610:B1613"/>
    <mergeCell ref="C1610:C1613"/>
    <mergeCell ref="D1610:D1613"/>
    <mergeCell ref="E1610:E1613"/>
    <mergeCell ref="H1597:H1609"/>
    <mergeCell ref="I1597:I1609"/>
    <mergeCell ref="J1597:J1609"/>
    <mergeCell ref="K1597:K1609"/>
    <mergeCell ref="L1597:L1609"/>
    <mergeCell ref="M1597:M1609"/>
    <mergeCell ref="N1580:N1583"/>
    <mergeCell ref="O1580:O1583"/>
    <mergeCell ref="P1580:P1583"/>
    <mergeCell ref="Q1580:Q1583"/>
    <mergeCell ref="R1580:R1583"/>
    <mergeCell ref="A1597:A1609"/>
    <mergeCell ref="B1597:B1609"/>
    <mergeCell ref="C1597:C1609"/>
    <mergeCell ref="D1597:D1609"/>
    <mergeCell ref="E1597:E1609"/>
    <mergeCell ref="H1580:H1583"/>
    <mergeCell ref="I1580:I1583"/>
    <mergeCell ref="J1580:J1583"/>
    <mergeCell ref="K1580:K1583"/>
    <mergeCell ref="L1580:L1583"/>
    <mergeCell ref="M1580:M1583"/>
    <mergeCell ref="N1574:N1577"/>
    <mergeCell ref="O1574:O1577"/>
    <mergeCell ref="P1574:P1577"/>
    <mergeCell ref="Q1574:Q1577"/>
    <mergeCell ref="R1574:R1577"/>
    <mergeCell ref="A1580:A1583"/>
    <mergeCell ref="B1580:B1583"/>
    <mergeCell ref="C1580:C1583"/>
    <mergeCell ref="D1580:D1583"/>
    <mergeCell ref="E1580:E1583"/>
    <mergeCell ref="H1574:H1577"/>
    <mergeCell ref="I1574:I1577"/>
    <mergeCell ref="J1574:J1577"/>
    <mergeCell ref="K1574:K1577"/>
    <mergeCell ref="L1574:L1577"/>
    <mergeCell ref="M1574:M1577"/>
    <mergeCell ref="N1545:N1560"/>
    <mergeCell ref="O1545:O1560"/>
    <mergeCell ref="P1545:P1560"/>
    <mergeCell ref="Q1545:Q1560"/>
    <mergeCell ref="R1545:R1560"/>
    <mergeCell ref="A1574:A1577"/>
    <mergeCell ref="B1574:B1577"/>
    <mergeCell ref="C1574:C1577"/>
    <mergeCell ref="D1574:D1577"/>
    <mergeCell ref="E1574:E1577"/>
    <mergeCell ref="H1545:H1560"/>
    <mergeCell ref="I1545:I1560"/>
    <mergeCell ref="J1545:J1560"/>
    <mergeCell ref="K1545:K1560"/>
    <mergeCell ref="L1545:L1560"/>
    <mergeCell ref="M1545:M1560"/>
    <mergeCell ref="N1516:N1541"/>
    <mergeCell ref="O1516:O1541"/>
    <mergeCell ref="P1516:P1541"/>
    <mergeCell ref="Q1516:Q1541"/>
    <mergeCell ref="R1516:R1541"/>
    <mergeCell ref="A1545:A1560"/>
    <mergeCell ref="B1545:B1560"/>
    <mergeCell ref="C1545:C1560"/>
    <mergeCell ref="D1545:D1560"/>
    <mergeCell ref="E1545:E1560"/>
    <mergeCell ref="H1516:H1541"/>
    <mergeCell ref="I1516:I1541"/>
    <mergeCell ref="J1516:J1541"/>
    <mergeCell ref="K1516:K1541"/>
    <mergeCell ref="L1516:L1541"/>
    <mergeCell ref="M1516:M1541"/>
    <mergeCell ref="N1513:N1515"/>
    <mergeCell ref="O1513:O1515"/>
    <mergeCell ref="P1513:P1515"/>
    <mergeCell ref="Q1513:Q1515"/>
    <mergeCell ref="R1513:R1515"/>
    <mergeCell ref="A1516:A1541"/>
    <mergeCell ref="B1516:B1541"/>
    <mergeCell ref="C1516:C1541"/>
    <mergeCell ref="D1516:D1541"/>
    <mergeCell ref="E1516:E1541"/>
    <mergeCell ref="H1513:H1515"/>
    <mergeCell ref="I1513:I1515"/>
    <mergeCell ref="J1513:J1515"/>
    <mergeCell ref="K1513:K1515"/>
    <mergeCell ref="L1513:L1515"/>
    <mergeCell ref="M1513:M1515"/>
    <mergeCell ref="N1496:N1498"/>
    <mergeCell ref="O1496:O1498"/>
    <mergeCell ref="P1496:P1498"/>
    <mergeCell ref="Q1496:Q1498"/>
    <mergeCell ref="R1496:R1498"/>
    <mergeCell ref="A1513:A1515"/>
    <mergeCell ref="B1513:B1515"/>
    <mergeCell ref="C1513:C1515"/>
    <mergeCell ref="D1513:D1515"/>
    <mergeCell ref="E1513:E1515"/>
    <mergeCell ref="H1496:H1498"/>
    <mergeCell ref="I1496:I1498"/>
    <mergeCell ref="J1496:J1498"/>
    <mergeCell ref="K1496:K1498"/>
    <mergeCell ref="L1496:L1498"/>
    <mergeCell ref="M1496:M1498"/>
    <mergeCell ref="N1476:N1479"/>
    <mergeCell ref="O1476:O1479"/>
    <mergeCell ref="P1476:P1479"/>
    <mergeCell ref="Q1476:Q1479"/>
    <mergeCell ref="R1476:R1479"/>
    <mergeCell ref="A1496:A1498"/>
    <mergeCell ref="B1496:B1498"/>
    <mergeCell ref="C1496:C1498"/>
    <mergeCell ref="D1496:D1498"/>
    <mergeCell ref="E1496:E1498"/>
    <mergeCell ref="H1476:H1479"/>
    <mergeCell ref="I1476:I1479"/>
    <mergeCell ref="J1476:J1479"/>
    <mergeCell ref="K1476:K1479"/>
    <mergeCell ref="L1476:L1479"/>
    <mergeCell ref="M1476:M1479"/>
    <mergeCell ref="N1472:N1475"/>
    <mergeCell ref="O1472:O1475"/>
    <mergeCell ref="P1472:P1475"/>
    <mergeCell ref="Q1472:Q1475"/>
    <mergeCell ref="R1472:R1475"/>
    <mergeCell ref="A1476:A1479"/>
    <mergeCell ref="B1476:B1479"/>
    <mergeCell ref="C1476:C1479"/>
    <mergeCell ref="D1476:D1479"/>
    <mergeCell ref="E1476:E1479"/>
    <mergeCell ref="H1472:H1475"/>
    <mergeCell ref="I1472:I1475"/>
    <mergeCell ref="J1472:J1475"/>
    <mergeCell ref="K1472:K1475"/>
    <mergeCell ref="L1472:L1475"/>
    <mergeCell ref="M1472:M1475"/>
    <mergeCell ref="N1452:N1455"/>
    <mergeCell ref="O1452:O1455"/>
    <mergeCell ref="P1452:P1455"/>
    <mergeCell ref="Q1452:Q1455"/>
    <mergeCell ref="R1452:R1455"/>
    <mergeCell ref="A1472:A1475"/>
    <mergeCell ref="B1472:B1475"/>
    <mergeCell ref="C1472:C1475"/>
    <mergeCell ref="D1472:D1475"/>
    <mergeCell ref="E1472:E1475"/>
    <mergeCell ref="H1452:H1455"/>
    <mergeCell ref="I1452:I1455"/>
    <mergeCell ref="J1452:J1455"/>
    <mergeCell ref="K1452:K1455"/>
    <mergeCell ref="L1452:L1455"/>
    <mergeCell ref="M1452:M1455"/>
    <mergeCell ref="N1425:N1440"/>
    <mergeCell ref="O1425:O1440"/>
    <mergeCell ref="P1425:P1440"/>
    <mergeCell ref="Q1425:Q1440"/>
    <mergeCell ref="R1425:R1440"/>
    <mergeCell ref="A1452:A1455"/>
    <mergeCell ref="B1452:B1455"/>
    <mergeCell ref="C1452:C1455"/>
    <mergeCell ref="D1452:D1455"/>
    <mergeCell ref="E1452:E1455"/>
    <mergeCell ref="H1425:H1440"/>
    <mergeCell ref="I1425:I1440"/>
    <mergeCell ref="J1425:J1440"/>
    <mergeCell ref="K1425:K1440"/>
    <mergeCell ref="L1425:L1440"/>
    <mergeCell ref="M1425:M1440"/>
    <mergeCell ref="N1405:N1413"/>
    <mergeCell ref="O1405:O1413"/>
    <mergeCell ref="P1405:P1413"/>
    <mergeCell ref="Q1405:Q1413"/>
    <mergeCell ref="R1405:R1413"/>
    <mergeCell ref="A1425:A1440"/>
    <mergeCell ref="B1425:B1440"/>
    <mergeCell ref="C1425:C1440"/>
    <mergeCell ref="D1425:D1440"/>
    <mergeCell ref="E1425:E1440"/>
    <mergeCell ref="H1405:H1413"/>
    <mergeCell ref="I1405:I1413"/>
    <mergeCell ref="J1405:J1413"/>
    <mergeCell ref="K1405:K1413"/>
    <mergeCell ref="L1405:L1413"/>
    <mergeCell ref="M1405:M1413"/>
    <mergeCell ref="N1349:N1394"/>
    <mergeCell ref="O1349:O1394"/>
    <mergeCell ref="P1349:P1394"/>
    <mergeCell ref="Q1349:Q1394"/>
    <mergeCell ref="R1349:R1394"/>
    <mergeCell ref="A1405:A1413"/>
    <mergeCell ref="B1405:B1413"/>
    <mergeCell ref="C1405:C1413"/>
    <mergeCell ref="D1405:D1413"/>
    <mergeCell ref="E1405:E1413"/>
    <mergeCell ref="H1349:H1394"/>
    <mergeCell ref="I1349:I1394"/>
    <mergeCell ref="J1349:J1394"/>
    <mergeCell ref="K1349:K1394"/>
    <mergeCell ref="L1349:L1394"/>
    <mergeCell ref="M1349:M1394"/>
    <mergeCell ref="N1339:N1347"/>
    <mergeCell ref="O1339:O1347"/>
    <mergeCell ref="P1339:P1347"/>
    <mergeCell ref="Q1339:Q1347"/>
    <mergeCell ref="R1339:R1347"/>
    <mergeCell ref="A1349:A1394"/>
    <mergeCell ref="B1349:B1394"/>
    <mergeCell ref="C1349:C1394"/>
    <mergeCell ref="D1349:D1394"/>
    <mergeCell ref="E1349:E1394"/>
    <mergeCell ref="H1339:H1347"/>
    <mergeCell ref="I1339:I1347"/>
    <mergeCell ref="J1339:J1347"/>
    <mergeCell ref="K1339:K1347"/>
    <mergeCell ref="L1339:L1347"/>
    <mergeCell ref="M1339:M1347"/>
    <mergeCell ref="N1316:N1318"/>
    <mergeCell ref="O1316:O1318"/>
    <mergeCell ref="P1316:P1318"/>
    <mergeCell ref="Q1316:Q1318"/>
    <mergeCell ref="R1316:R1318"/>
    <mergeCell ref="A1339:A1347"/>
    <mergeCell ref="B1339:B1347"/>
    <mergeCell ref="C1339:C1347"/>
    <mergeCell ref="D1339:D1347"/>
    <mergeCell ref="E1339:E1347"/>
    <mergeCell ref="H1316:H1318"/>
    <mergeCell ref="I1316:I1318"/>
    <mergeCell ref="J1316:J1318"/>
    <mergeCell ref="K1316:K1318"/>
    <mergeCell ref="L1316:L1318"/>
    <mergeCell ref="M1316:M1318"/>
    <mergeCell ref="N1311:N1314"/>
    <mergeCell ref="O1311:O1314"/>
    <mergeCell ref="P1311:P1314"/>
    <mergeCell ref="Q1311:Q1314"/>
    <mergeCell ref="R1311:R1314"/>
    <mergeCell ref="A1316:A1318"/>
    <mergeCell ref="B1316:B1318"/>
    <mergeCell ref="C1316:C1318"/>
    <mergeCell ref="D1316:D1318"/>
    <mergeCell ref="E1316:E1318"/>
    <mergeCell ref="H1311:H1314"/>
    <mergeCell ref="I1311:I1314"/>
    <mergeCell ref="J1311:J1314"/>
    <mergeCell ref="K1311:K1314"/>
    <mergeCell ref="L1311:L1314"/>
    <mergeCell ref="M1311:M1314"/>
    <mergeCell ref="N1307:N1309"/>
    <mergeCell ref="O1307:O1309"/>
    <mergeCell ref="P1307:P1309"/>
    <mergeCell ref="Q1307:Q1309"/>
    <mergeCell ref="R1307:R1309"/>
    <mergeCell ref="A1311:A1314"/>
    <mergeCell ref="B1311:B1314"/>
    <mergeCell ref="C1311:C1314"/>
    <mergeCell ref="D1311:D1314"/>
    <mergeCell ref="E1311:E1314"/>
    <mergeCell ref="H1307:H1309"/>
    <mergeCell ref="I1307:I1309"/>
    <mergeCell ref="J1307:J1309"/>
    <mergeCell ref="K1307:K1309"/>
    <mergeCell ref="L1307:L1309"/>
    <mergeCell ref="M1307:M1309"/>
    <mergeCell ref="N1292:N1304"/>
    <mergeCell ref="O1292:O1304"/>
    <mergeCell ref="P1292:P1304"/>
    <mergeCell ref="Q1292:Q1304"/>
    <mergeCell ref="R1292:R1304"/>
    <mergeCell ref="A1307:A1309"/>
    <mergeCell ref="B1307:B1309"/>
    <mergeCell ref="C1307:C1309"/>
    <mergeCell ref="D1307:D1309"/>
    <mergeCell ref="E1307:E1309"/>
    <mergeCell ref="H1292:H1304"/>
    <mergeCell ref="I1292:I1304"/>
    <mergeCell ref="J1292:J1304"/>
    <mergeCell ref="K1292:K1304"/>
    <mergeCell ref="L1292:L1304"/>
    <mergeCell ref="M1292:M1304"/>
    <mergeCell ref="N1263:N1288"/>
    <mergeCell ref="O1263:O1288"/>
    <mergeCell ref="P1263:P1288"/>
    <mergeCell ref="Q1263:Q1288"/>
    <mergeCell ref="R1263:R1288"/>
    <mergeCell ref="A1292:A1304"/>
    <mergeCell ref="B1292:B1304"/>
    <mergeCell ref="C1292:C1304"/>
    <mergeCell ref="D1292:D1304"/>
    <mergeCell ref="E1292:E1304"/>
    <mergeCell ref="H1263:H1288"/>
    <mergeCell ref="I1263:I1288"/>
    <mergeCell ref="J1263:J1288"/>
    <mergeCell ref="K1263:K1288"/>
    <mergeCell ref="L1263:L1288"/>
    <mergeCell ref="M1263:M1288"/>
    <mergeCell ref="N1259:N1261"/>
    <mergeCell ref="O1259:O1261"/>
    <mergeCell ref="P1259:P1261"/>
    <mergeCell ref="Q1259:Q1261"/>
    <mergeCell ref="R1259:R1261"/>
    <mergeCell ref="A1263:A1288"/>
    <mergeCell ref="B1263:B1288"/>
    <mergeCell ref="C1263:C1288"/>
    <mergeCell ref="D1263:D1288"/>
    <mergeCell ref="E1263:E1288"/>
    <mergeCell ref="H1259:H1261"/>
    <mergeCell ref="I1259:I1261"/>
    <mergeCell ref="J1259:J1261"/>
    <mergeCell ref="K1259:K1261"/>
    <mergeCell ref="L1259:L1261"/>
    <mergeCell ref="M1259:M1261"/>
    <mergeCell ref="N1241:N1242"/>
    <mergeCell ref="O1241:O1242"/>
    <mergeCell ref="P1241:P1242"/>
    <mergeCell ref="Q1241:Q1242"/>
    <mergeCell ref="R1241:R1242"/>
    <mergeCell ref="A1259:A1261"/>
    <mergeCell ref="B1259:B1261"/>
    <mergeCell ref="C1259:C1261"/>
    <mergeCell ref="D1259:D1261"/>
    <mergeCell ref="E1259:E1261"/>
    <mergeCell ref="H1241:H1242"/>
    <mergeCell ref="I1241:I1242"/>
    <mergeCell ref="J1241:J1242"/>
    <mergeCell ref="K1241:K1242"/>
    <mergeCell ref="L1241:L1242"/>
    <mergeCell ref="M1241:M1242"/>
    <mergeCell ref="N1232:N1237"/>
    <mergeCell ref="O1232:O1237"/>
    <mergeCell ref="P1232:P1237"/>
    <mergeCell ref="Q1232:Q1237"/>
    <mergeCell ref="R1232:R1237"/>
    <mergeCell ref="A1241:A1242"/>
    <mergeCell ref="B1241:B1242"/>
    <mergeCell ref="C1241:C1242"/>
    <mergeCell ref="D1241:D1242"/>
    <mergeCell ref="E1241:E1242"/>
    <mergeCell ref="H1232:H1237"/>
    <mergeCell ref="I1232:I1237"/>
    <mergeCell ref="J1232:J1237"/>
    <mergeCell ref="K1232:K1237"/>
    <mergeCell ref="L1232:L1237"/>
    <mergeCell ref="M1232:M1237"/>
    <mergeCell ref="N1229:N1231"/>
    <mergeCell ref="O1229:O1231"/>
    <mergeCell ref="P1229:P1231"/>
    <mergeCell ref="Q1229:Q1231"/>
    <mergeCell ref="R1229:R1231"/>
    <mergeCell ref="A1232:A1237"/>
    <mergeCell ref="B1232:B1237"/>
    <mergeCell ref="C1232:C1237"/>
    <mergeCell ref="D1232:D1237"/>
    <mergeCell ref="E1232:E1237"/>
    <mergeCell ref="H1229:H1231"/>
    <mergeCell ref="I1229:I1231"/>
    <mergeCell ref="J1229:J1231"/>
    <mergeCell ref="K1229:K1231"/>
    <mergeCell ref="L1229:L1231"/>
    <mergeCell ref="M1229:M1231"/>
    <mergeCell ref="N1182:N1227"/>
    <mergeCell ref="O1182:O1227"/>
    <mergeCell ref="P1182:P1227"/>
    <mergeCell ref="Q1182:Q1227"/>
    <mergeCell ref="R1182:R1227"/>
    <mergeCell ref="A1229:A1231"/>
    <mergeCell ref="B1229:B1231"/>
    <mergeCell ref="C1229:C1231"/>
    <mergeCell ref="D1229:D1231"/>
    <mergeCell ref="E1229:E1231"/>
    <mergeCell ref="H1182:H1227"/>
    <mergeCell ref="I1182:I1227"/>
    <mergeCell ref="J1182:J1227"/>
    <mergeCell ref="K1182:K1227"/>
    <mergeCell ref="L1182:L1227"/>
    <mergeCell ref="M1182:M1227"/>
    <mergeCell ref="N1172:N1181"/>
    <mergeCell ref="O1172:O1181"/>
    <mergeCell ref="P1172:P1181"/>
    <mergeCell ref="Q1172:Q1181"/>
    <mergeCell ref="R1172:R1181"/>
    <mergeCell ref="A1182:A1227"/>
    <mergeCell ref="B1182:B1227"/>
    <mergeCell ref="C1182:C1227"/>
    <mergeCell ref="D1182:D1227"/>
    <mergeCell ref="E1182:E1227"/>
    <mergeCell ref="H1172:H1181"/>
    <mergeCell ref="I1172:I1181"/>
    <mergeCell ref="J1172:J1181"/>
    <mergeCell ref="K1172:K1181"/>
    <mergeCell ref="L1172:L1181"/>
    <mergeCell ref="M1172:M1181"/>
    <mergeCell ref="N1170:N1171"/>
    <mergeCell ref="O1170:O1171"/>
    <mergeCell ref="P1170:P1171"/>
    <mergeCell ref="Q1170:Q1171"/>
    <mergeCell ref="R1170:R1171"/>
    <mergeCell ref="A1172:A1181"/>
    <mergeCell ref="B1172:B1181"/>
    <mergeCell ref="C1172:C1181"/>
    <mergeCell ref="D1172:D1181"/>
    <mergeCell ref="E1172:E1181"/>
    <mergeCell ref="H1170:H1171"/>
    <mergeCell ref="I1170:I1171"/>
    <mergeCell ref="J1170:J1171"/>
    <mergeCell ref="K1170:K1171"/>
    <mergeCell ref="L1170:L1171"/>
    <mergeCell ref="M1170:M1171"/>
    <mergeCell ref="N1168:N1169"/>
    <mergeCell ref="O1168:O1169"/>
    <mergeCell ref="P1168:P1169"/>
    <mergeCell ref="Q1168:Q1169"/>
    <mergeCell ref="R1168:R1169"/>
    <mergeCell ref="A1170:A1171"/>
    <mergeCell ref="B1170:B1171"/>
    <mergeCell ref="C1170:C1171"/>
    <mergeCell ref="D1170:D1171"/>
    <mergeCell ref="E1170:E1171"/>
    <mergeCell ref="H1168:H1169"/>
    <mergeCell ref="I1168:I1169"/>
    <mergeCell ref="J1168:J1169"/>
    <mergeCell ref="K1168:K1169"/>
    <mergeCell ref="L1168:L1169"/>
    <mergeCell ref="M1168:M1169"/>
    <mergeCell ref="N1161:N1166"/>
    <mergeCell ref="O1161:O1166"/>
    <mergeCell ref="P1161:P1166"/>
    <mergeCell ref="Q1161:Q1166"/>
    <mergeCell ref="R1161:R1166"/>
    <mergeCell ref="A1168:A1169"/>
    <mergeCell ref="B1168:B1169"/>
    <mergeCell ref="C1168:C1169"/>
    <mergeCell ref="D1168:D1169"/>
    <mergeCell ref="E1168:E1169"/>
    <mergeCell ref="H1161:H1166"/>
    <mergeCell ref="I1161:I1166"/>
    <mergeCell ref="J1161:J1166"/>
    <mergeCell ref="K1161:K1166"/>
    <mergeCell ref="L1161:L1166"/>
    <mergeCell ref="M1161:M1166"/>
    <mergeCell ref="N1136:N1142"/>
    <mergeCell ref="O1136:O1142"/>
    <mergeCell ref="P1136:P1142"/>
    <mergeCell ref="Q1136:Q1142"/>
    <mergeCell ref="R1136:R1142"/>
    <mergeCell ref="A1161:A1166"/>
    <mergeCell ref="B1161:B1166"/>
    <mergeCell ref="C1161:C1166"/>
    <mergeCell ref="D1161:D1166"/>
    <mergeCell ref="E1161:E1166"/>
    <mergeCell ref="H1136:H1142"/>
    <mergeCell ref="I1136:I1142"/>
    <mergeCell ref="J1136:J1142"/>
    <mergeCell ref="K1136:K1142"/>
    <mergeCell ref="L1136:L1142"/>
    <mergeCell ref="M1136:M1142"/>
    <mergeCell ref="N1107:N1132"/>
    <mergeCell ref="O1107:O1132"/>
    <mergeCell ref="P1107:P1132"/>
    <mergeCell ref="Q1107:Q1132"/>
    <mergeCell ref="R1107:R1132"/>
    <mergeCell ref="A1136:A1142"/>
    <mergeCell ref="B1136:B1142"/>
    <mergeCell ref="C1136:C1142"/>
    <mergeCell ref="D1136:D1142"/>
    <mergeCell ref="E1136:E1142"/>
    <mergeCell ref="H1107:H1132"/>
    <mergeCell ref="I1107:I1132"/>
    <mergeCell ref="J1107:J1132"/>
    <mergeCell ref="K1107:K1132"/>
    <mergeCell ref="L1107:L1132"/>
    <mergeCell ref="M1107:M1132"/>
    <mergeCell ref="N1081:N1106"/>
    <mergeCell ref="O1081:O1106"/>
    <mergeCell ref="P1081:P1106"/>
    <mergeCell ref="Q1081:Q1106"/>
    <mergeCell ref="R1081:R1106"/>
    <mergeCell ref="A1107:A1132"/>
    <mergeCell ref="B1107:B1132"/>
    <mergeCell ref="C1107:C1132"/>
    <mergeCell ref="D1107:D1132"/>
    <mergeCell ref="E1107:E1132"/>
    <mergeCell ref="H1081:H1106"/>
    <mergeCell ref="I1081:I1106"/>
    <mergeCell ref="J1081:J1106"/>
    <mergeCell ref="K1081:K1106"/>
    <mergeCell ref="L1081:L1106"/>
    <mergeCell ref="M1081:M1106"/>
    <mergeCell ref="N1078:N1080"/>
    <mergeCell ref="O1078:O1080"/>
    <mergeCell ref="P1078:P1080"/>
    <mergeCell ref="Q1078:Q1080"/>
    <mergeCell ref="R1078:R1080"/>
    <mergeCell ref="A1081:A1106"/>
    <mergeCell ref="B1081:B1106"/>
    <mergeCell ref="C1081:C1106"/>
    <mergeCell ref="D1081:D1106"/>
    <mergeCell ref="E1081:E1106"/>
    <mergeCell ref="H1078:H1080"/>
    <mergeCell ref="I1078:I1080"/>
    <mergeCell ref="J1078:J1080"/>
    <mergeCell ref="K1078:K1080"/>
    <mergeCell ref="L1078:L1080"/>
    <mergeCell ref="M1078:M1080"/>
    <mergeCell ref="N1075:N1077"/>
    <mergeCell ref="O1075:O1077"/>
    <mergeCell ref="P1075:P1077"/>
    <mergeCell ref="Q1075:Q1077"/>
    <mergeCell ref="R1075:R1077"/>
    <mergeCell ref="A1078:A1080"/>
    <mergeCell ref="B1078:B1080"/>
    <mergeCell ref="C1078:C1080"/>
    <mergeCell ref="D1078:D1080"/>
    <mergeCell ref="E1078:E1080"/>
    <mergeCell ref="H1075:H1077"/>
    <mergeCell ref="I1075:I1077"/>
    <mergeCell ref="J1075:J1077"/>
    <mergeCell ref="K1075:K1077"/>
    <mergeCell ref="L1075:L1077"/>
    <mergeCell ref="M1075:M1077"/>
    <mergeCell ref="N1072:N1073"/>
    <mergeCell ref="O1072:O1073"/>
    <mergeCell ref="P1072:P1073"/>
    <mergeCell ref="Q1072:Q1073"/>
    <mergeCell ref="R1072:R1073"/>
    <mergeCell ref="A1075:A1077"/>
    <mergeCell ref="B1075:B1077"/>
    <mergeCell ref="C1075:C1077"/>
    <mergeCell ref="D1075:D1077"/>
    <mergeCell ref="E1075:E1077"/>
    <mergeCell ref="H1072:H1073"/>
    <mergeCell ref="I1072:I1073"/>
    <mergeCell ref="J1072:J1073"/>
    <mergeCell ref="K1072:K1073"/>
    <mergeCell ref="L1072:L1073"/>
    <mergeCell ref="M1072:M1073"/>
    <mergeCell ref="O1034:O1055"/>
    <mergeCell ref="P1034:P1055"/>
    <mergeCell ref="Q1034:Q1055"/>
    <mergeCell ref="R1034:R1055"/>
    <mergeCell ref="A1072:A1073"/>
    <mergeCell ref="B1072:B1073"/>
    <mergeCell ref="C1072:C1073"/>
    <mergeCell ref="D1072:D1073"/>
    <mergeCell ref="E1072:E1073"/>
    <mergeCell ref="G1072:G1073"/>
    <mergeCell ref="I1034:I1055"/>
    <mergeCell ref="J1034:J1055"/>
    <mergeCell ref="K1034:K1055"/>
    <mergeCell ref="L1034:L1055"/>
    <mergeCell ref="M1034:M1055"/>
    <mergeCell ref="N1034:N1055"/>
    <mergeCell ref="O1023:O1029"/>
    <mergeCell ref="P1023:P1029"/>
    <mergeCell ref="Q1023:Q1029"/>
    <mergeCell ref="R1023:R1029"/>
    <mergeCell ref="A1034:A1055"/>
    <mergeCell ref="B1034:B1055"/>
    <mergeCell ref="C1034:C1055"/>
    <mergeCell ref="D1034:D1055"/>
    <mergeCell ref="E1034:E1055"/>
    <mergeCell ref="H1034:H1055"/>
    <mergeCell ref="I1023:I1029"/>
    <mergeCell ref="J1023:J1029"/>
    <mergeCell ref="K1023:K1029"/>
    <mergeCell ref="L1023:L1029"/>
    <mergeCell ref="M1023:M1029"/>
    <mergeCell ref="N1023:N1029"/>
    <mergeCell ref="O920:O1007"/>
    <mergeCell ref="P920:P1007"/>
    <mergeCell ref="Q920:Q1007"/>
    <mergeCell ref="R920:R1007"/>
    <mergeCell ref="A1023:A1029"/>
    <mergeCell ref="B1023:B1029"/>
    <mergeCell ref="C1023:C1029"/>
    <mergeCell ref="D1023:D1029"/>
    <mergeCell ref="E1023:E1029"/>
    <mergeCell ref="H1023:H1029"/>
    <mergeCell ref="I920:I1007"/>
    <mergeCell ref="J920:J1007"/>
    <mergeCell ref="K920:K1007"/>
    <mergeCell ref="L920:L1007"/>
    <mergeCell ref="M920:M1007"/>
    <mergeCell ref="N920:N1007"/>
    <mergeCell ref="O892:O917"/>
    <mergeCell ref="P892:P917"/>
    <mergeCell ref="Q892:Q917"/>
    <mergeCell ref="R892:R917"/>
    <mergeCell ref="A920:A1007"/>
    <mergeCell ref="B920:B1007"/>
    <mergeCell ref="C920:C1007"/>
    <mergeCell ref="D920:D1007"/>
    <mergeCell ref="E920:E1007"/>
    <mergeCell ref="H920:H1007"/>
    <mergeCell ref="I892:I917"/>
    <mergeCell ref="J892:J917"/>
    <mergeCell ref="K892:K917"/>
    <mergeCell ref="L892:L917"/>
    <mergeCell ref="M892:M917"/>
    <mergeCell ref="N892:N917"/>
    <mergeCell ref="O866:O891"/>
    <mergeCell ref="P866:P891"/>
    <mergeCell ref="Q866:Q891"/>
    <mergeCell ref="R866:R891"/>
    <mergeCell ref="A892:A917"/>
    <mergeCell ref="B892:B917"/>
    <mergeCell ref="C892:C917"/>
    <mergeCell ref="D892:D917"/>
    <mergeCell ref="E892:E917"/>
    <mergeCell ref="H892:H917"/>
    <mergeCell ref="I866:I891"/>
    <mergeCell ref="J866:J891"/>
    <mergeCell ref="K866:K891"/>
    <mergeCell ref="L866:L891"/>
    <mergeCell ref="M866:M891"/>
    <mergeCell ref="N866:N891"/>
    <mergeCell ref="O863:O865"/>
    <mergeCell ref="P863:P865"/>
    <mergeCell ref="Q863:Q865"/>
    <mergeCell ref="R863:R865"/>
    <mergeCell ref="A866:A891"/>
    <mergeCell ref="B866:B891"/>
    <mergeCell ref="C866:C891"/>
    <mergeCell ref="D866:D891"/>
    <mergeCell ref="E866:E891"/>
    <mergeCell ref="H866:H891"/>
    <mergeCell ref="I863:I865"/>
    <mergeCell ref="J863:J865"/>
    <mergeCell ref="K863:K865"/>
    <mergeCell ref="L863:L865"/>
    <mergeCell ref="M863:M865"/>
    <mergeCell ref="N863:N865"/>
    <mergeCell ref="O860:O862"/>
    <mergeCell ref="P860:P862"/>
    <mergeCell ref="Q860:Q862"/>
    <mergeCell ref="R860:R862"/>
    <mergeCell ref="A863:A865"/>
    <mergeCell ref="B863:B865"/>
    <mergeCell ref="C863:C865"/>
    <mergeCell ref="D863:D865"/>
    <mergeCell ref="E863:E865"/>
    <mergeCell ref="H863:H865"/>
    <mergeCell ref="I860:I862"/>
    <mergeCell ref="J860:J862"/>
    <mergeCell ref="K860:K862"/>
    <mergeCell ref="L860:L862"/>
    <mergeCell ref="M860:M862"/>
    <mergeCell ref="N860:N862"/>
    <mergeCell ref="O842:O844"/>
    <mergeCell ref="P842:P844"/>
    <mergeCell ref="Q842:Q844"/>
    <mergeCell ref="R842:R844"/>
    <mergeCell ref="A860:A862"/>
    <mergeCell ref="B860:B862"/>
    <mergeCell ref="C860:C862"/>
    <mergeCell ref="D860:D862"/>
    <mergeCell ref="E860:E862"/>
    <mergeCell ref="H860:H862"/>
    <mergeCell ref="I842:I844"/>
    <mergeCell ref="J842:J844"/>
    <mergeCell ref="K842:K844"/>
    <mergeCell ref="L842:L844"/>
    <mergeCell ref="M842:M844"/>
    <mergeCell ref="N842:N844"/>
    <mergeCell ref="O833:O841"/>
    <mergeCell ref="P833:P841"/>
    <mergeCell ref="Q833:Q841"/>
    <mergeCell ref="R833:R841"/>
    <mergeCell ref="A842:A844"/>
    <mergeCell ref="B842:B844"/>
    <mergeCell ref="C842:C844"/>
    <mergeCell ref="D842:D844"/>
    <mergeCell ref="E842:E844"/>
    <mergeCell ref="H842:H844"/>
    <mergeCell ref="I833:I841"/>
    <mergeCell ref="J833:J841"/>
    <mergeCell ref="K833:K841"/>
    <mergeCell ref="L833:L841"/>
    <mergeCell ref="M833:M841"/>
    <mergeCell ref="N833:N841"/>
    <mergeCell ref="O777:O830"/>
    <mergeCell ref="P777:P830"/>
    <mergeCell ref="Q777:Q830"/>
    <mergeCell ref="R777:R830"/>
    <mergeCell ref="A833:A841"/>
    <mergeCell ref="B833:B841"/>
    <mergeCell ref="C833:C841"/>
    <mergeCell ref="D833:D841"/>
    <mergeCell ref="E833:E841"/>
    <mergeCell ref="H833:H841"/>
    <mergeCell ref="I777:I830"/>
    <mergeCell ref="J777:J830"/>
    <mergeCell ref="K777:K830"/>
    <mergeCell ref="L777:L830"/>
    <mergeCell ref="M777:M830"/>
    <mergeCell ref="N777:N830"/>
    <mergeCell ref="O748:O773"/>
    <mergeCell ref="P748:P773"/>
    <mergeCell ref="Q748:Q773"/>
    <mergeCell ref="R748:R773"/>
    <mergeCell ref="A777:A830"/>
    <mergeCell ref="B777:B830"/>
    <mergeCell ref="C777:C830"/>
    <mergeCell ref="D777:D830"/>
    <mergeCell ref="E777:E830"/>
    <mergeCell ref="H777:H830"/>
    <mergeCell ref="I748:I773"/>
    <mergeCell ref="J748:J773"/>
    <mergeCell ref="K748:K773"/>
    <mergeCell ref="L748:L773"/>
    <mergeCell ref="M748:M773"/>
    <mergeCell ref="N748:N773"/>
    <mergeCell ref="O722:O747"/>
    <mergeCell ref="P722:P747"/>
    <mergeCell ref="Q722:Q747"/>
    <mergeCell ref="R722:R747"/>
    <mergeCell ref="A748:A773"/>
    <mergeCell ref="B748:B773"/>
    <mergeCell ref="C748:C773"/>
    <mergeCell ref="D748:D773"/>
    <mergeCell ref="E748:E773"/>
    <mergeCell ref="H748:H773"/>
    <mergeCell ref="I722:I747"/>
    <mergeCell ref="J722:J747"/>
    <mergeCell ref="K722:K747"/>
    <mergeCell ref="L722:L747"/>
    <mergeCell ref="M722:M747"/>
    <mergeCell ref="N722:N747"/>
    <mergeCell ref="O719:O721"/>
    <mergeCell ref="P719:P721"/>
    <mergeCell ref="Q719:Q721"/>
    <mergeCell ref="R719:R721"/>
    <mergeCell ref="A722:A747"/>
    <mergeCell ref="B722:B747"/>
    <mergeCell ref="C722:C747"/>
    <mergeCell ref="D722:D747"/>
    <mergeCell ref="E722:E747"/>
    <mergeCell ref="H722:H747"/>
    <mergeCell ref="I719:I721"/>
    <mergeCell ref="J719:J721"/>
    <mergeCell ref="K719:K721"/>
    <mergeCell ref="L719:L721"/>
    <mergeCell ref="M719:M721"/>
    <mergeCell ref="N719:N721"/>
    <mergeCell ref="O716:O718"/>
    <mergeCell ref="P716:P718"/>
    <mergeCell ref="Q716:Q718"/>
    <mergeCell ref="R716:R718"/>
    <mergeCell ref="A719:A721"/>
    <mergeCell ref="B719:B721"/>
    <mergeCell ref="C719:C721"/>
    <mergeCell ref="D719:D721"/>
    <mergeCell ref="E719:E721"/>
    <mergeCell ref="H719:H721"/>
    <mergeCell ref="I716:I718"/>
    <mergeCell ref="J716:J718"/>
    <mergeCell ref="K716:K718"/>
    <mergeCell ref="L716:L718"/>
    <mergeCell ref="M716:M718"/>
    <mergeCell ref="N716:N718"/>
    <mergeCell ref="O612:O699"/>
    <mergeCell ref="P612:P699"/>
    <mergeCell ref="Q612:Q699"/>
    <mergeCell ref="R612:R699"/>
    <mergeCell ref="A716:A718"/>
    <mergeCell ref="B716:B718"/>
    <mergeCell ref="C716:C718"/>
    <mergeCell ref="D716:D718"/>
    <mergeCell ref="E716:E718"/>
    <mergeCell ref="H716:H718"/>
    <mergeCell ref="I612:I699"/>
    <mergeCell ref="J612:J699"/>
    <mergeCell ref="K612:K699"/>
    <mergeCell ref="L612:L699"/>
    <mergeCell ref="M612:M699"/>
    <mergeCell ref="N612:N699"/>
    <mergeCell ref="O609:O611"/>
    <mergeCell ref="P609:P611"/>
    <mergeCell ref="Q609:Q611"/>
    <mergeCell ref="R609:R611"/>
    <mergeCell ref="A612:A699"/>
    <mergeCell ref="B612:B699"/>
    <mergeCell ref="C612:C699"/>
    <mergeCell ref="D612:D699"/>
    <mergeCell ref="E612:E699"/>
    <mergeCell ref="H612:H699"/>
    <mergeCell ref="I609:I611"/>
    <mergeCell ref="J609:J611"/>
    <mergeCell ref="K609:K611"/>
    <mergeCell ref="L609:L611"/>
    <mergeCell ref="M609:M611"/>
    <mergeCell ref="N609:N611"/>
    <mergeCell ref="O545:O608"/>
    <mergeCell ref="P545:P608"/>
    <mergeCell ref="Q545:Q608"/>
    <mergeCell ref="R545:R608"/>
    <mergeCell ref="A609:A611"/>
    <mergeCell ref="B609:B611"/>
    <mergeCell ref="C609:C611"/>
    <mergeCell ref="D609:D611"/>
    <mergeCell ref="E609:E611"/>
    <mergeCell ref="H609:H611"/>
    <mergeCell ref="I545:I608"/>
    <mergeCell ref="J545:J608"/>
    <mergeCell ref="K545:K608"/>
    <mergeCell ref="L545:L608"/>
    <mergeCell ref="M545:M608"/>
    <mergeCell ref="N545:N608"/>
    <mergeCell ref="O519:O543"/>
    <mergeCell ref="P519:P543"/>
    <mergeCell ref="Q519:Q543"/>
    <mergeCell ref="R519:R543"/>
    <mergeCell ref="A545:A608"/>
    <mergeCell ref="B545:B608"/>
    <mergeCell ref="C545:C608"/>
    <mergeCell ref="D545:D608"/>
    <mergeCell ref="E545:E608"/>
    <mergeCell ref="H545:H608"/>
    <mergeCell ref="I519:I543"/>
    <mergeCell ref="J519:J543"/>
    <mergeCell ref="K519:K543"/>
    <mergeCell ref="L519:L543"/>
    <mergeCell ref="M519:M543"/>
    <mergeCell ref="N519:N543"/>
    <mergeCell ref="O495:O502"/>
    <mergeCell ref="P495:P502"/>
    <mergeCell ref="Q495:Q502"/>
    <mergeCell ref="R495:R502"/>
    <mergeCell ref="A519:A543"/>
    <mergeCell ref="B519:B543"/>
    <mergeCell ref="C519:C543"/>
    <mergeCell ref="D519:D543"/>
    <mergeCell ref="E519:E543"/>
    <mergeCell ref="H519:H543"/>
    <mergeCell ref="I495:I502"/>
    <mergeCell ref="J495:J502"/>
    <mergeCell ref="K495:K502"/>
    <mergeCell ref="L495:L502"/>
    <mergeCell ref="M495:M502"/>
    <mergeCell ref="N495:N502"/>
    <mergeCell ref="O479:O485"/>
    <mergeCell ref="P479:P485"/>
    <mergeCell ref="Q479:Q485"/>
    <mergeCell ref="R479:R485"/>
    <mergeCell ref="A495:A502"/>
    <mergeCell ref="B495:B502"/>
    <mergeCell ref="C495:C502"/>
    <mergeCell ref="D495:D502"/>
    <mergeCell ref="E495:E502"/>
    <mergeCell ref="H495:H502"/>
    <mergeCell ref="I479:I485"/>
    <mergeCell ref="J479:J485"/>
    <mergeCell ref="K479:K485"/>
    <mergeCell ref="L479:L485"/>
    <mergeCell ref="M479:M485"/>
    <mergeCell ref="N479:N485"/>
    <mergeCell ref="O469:O477"/>
    <mergeCell ref="P469:P477"/>
    <mergeCell ref="Q469:Q477"/>
    <mergeCell ref="R469:R477"/>
    <mergeCell ref="A479:A485"/>
    <mergeCell ref="B479:B485"/>
    <mergeCell ref="C479:C485"/>
    <mergeCell ref="D479:D485"/>
    <mergeCell ref="E479:E485"/>
    <mergeCell ref="H479:H485"/>
    <mergeCell ref="I469:I477"/>
    <mergeCell ref="J469:J477"/>
    <mergeCell ref="K469:K477"/>
    <mergeCell ref="L469:L477"/>
    <mergeCell ref="M469:M477"/>
    <mergeCell ref="N469:N477"/>
    <mergeCell ref="O439:O445"/>
    <mergeCell ref="P439:P445"/>
    <mergeCell ref="Q439:Q445"/>
    <mergeCell ref="R439:R445"/>
    <mergeCell ref="A469:A477"/>
    <mergeCell ref="B469:B477"/>
    <mergeCell ref="C469:C477"/>
    <mergeCell ref="D469:D477"/>
    <mergeCell ref="E469:E477"/>
    <mergeCell ref="H469:H477"/>
    <mergeCell ref="I439:I445"/>
    <mergeCell ref="J439:J445"/>
    <mergeCell ref="K439:K445"/>
    <mergeCell ref="L439:L445"/>
    <mergeCell ref="M439:M445"/>
    <mergeCell ref="N439:N445"/>
    <mergeCell ref="O421:O423"/>
    <mergeCell ref="P421:P423"/>
    <mergeCell ref="Q421:Q423"/>
    <mergeCell ref="R421:R423"/>
    <mergeCell ref="A439:A445"/>
    <mergeCell ref="B439:B445"/>
    <mergeCell ref="C439:C445"/>
    <mergeCell ref="D439:D445"/>
    <mergeCell ref="E439:E445"/>
    <mergeCell ref="H439:H445"/>
    <mergeCell ref="I421:I423"/>
    <mergeCell ref="J421:J423"/>
    <mergeCell ref="K421:K423"/>
    <mergeCell ref="L421:L423"/>
    <mergeCell ref="M421:M423"/>
    <mergeCell ref="N421:N423"/>
    <mergeCell ref="O392:O417"/>
    <mergeCell ref="P392:P417"/>
    <mergeCell ref="Q392:Q417"/>
    <mergeCell ref="R392:R417"/>
    <mergeCell ref="A421:A423"/>
    <mergeCell ref="B421:B423"/>
    <mergeCell ref="C421:C423"/>
    <mergeCell ref="D421:D423"/>
    <mergeCell ref="E421:E423"/>
    <mergeCell ref="H421:H423"/>
    <mergeCell ref="I392:I417"/>
    <mergeCell ref="J392:J417"/>
    <mergeCell ref="K392:K417"/>
    <mergeCell ref="L392:L417"/>
    <mergeCell ref="M392:M417"/>
    <mergeCell ref="N392:N417"/>
    <mergeCell ref="O389:O391"/>
    <mergeCell ref="P389:P391"/>
    <mergeCell ref="Q389:Q391"/>
    <mergeCell ref="R389:R391"/>
    <mergeCell ref="A392:A417"/>
    <mergeCell ref="B392:B417"/>
    <mergeCell ref="C392:C417"/>
    <mergeCell ref="D392:D417"/>
    <mergeCell ref="E392:E417"/>
    <mergeCell ref="H392:H417"/>
    <mergeCell ref="I389:I391"/>
    <mergeCell ref="J389:J391"/>
    <mergeCell ref="K389:K391"/>
    <mergeCell ref="L389:L391"/>
    <mergeCell ref="M389:M391"/>
    <mergeCell ref="N389:N391"/>
    <mergeCell ref="O322:O378"/>
    <mergeCell ref="P322:P378"/>
    <mergeCell ref="Q322:Q378"/>
    <mergeCell ref="R322:R378"/>
    <mergeCell ref="A389:A391"/>
    <mergeCell ref="B389:B391"/>
    <mergeCell ref="C389:C391"/>
    <mergeCell ref="D389:D391"/>
    <mergeCell ref="E389:E391"/>
    <mergeCell ref="H389:H391"/>
    <mergeCell ref="I322:I378"/>
    <mergeCell ref="J322:J378"/>
    <mergeCell ref="K322:K378"/>
    <mergeCell ref="L322:L378"/>
    <mergeCell ref="M322:M378"/>
    <mergeCell ref="N322:N378"/>
    <mergeCell ref="O275:O300"/>
    <mergeCell ref="P275:P300"/>
    <mergeCell ref="Q275:Q300"/>
    <mergeCell ref="R275:R300"/>
    <mergeCell ref="A322:A378"/>
    <mergeCell ref="B322:B378"/>
    <mergeCell ref="C322:C378"/>
    <mergeCell ref="D322:D378"/>
    <mergeCell ref="E322:E378"/>
    <mergeCell ref="H322:H378"/>
    <mergeCell ref="I275:I300"/>
    <mergeCell ref="J275:J300"/>
    <mergeCell ref="K275:K300"/>
    <mergeCell ref="L275:L300"/>
    <mergeCell ref="M275:M300"/>
    <mergeCell ref="N275:N300"/>
    <mergeCell ref="O249:O274"/>
    <mergeCell ref="P249:P274"/>
    <mergeCell ref="Q249:Q274"/>
    <mergeCell ref="R249:R274"/>
    <mergeCell ref="A275:A300"/>
    <mergeCell ref="B275:B300"/>
    <mergeCell ref="C275:C300"/>
    <mergeCell ref="D275:D300"/>
    <mergeCell ref="E275:E300"/>
    <mergeCell ref="H275:H300"/>
    <mergeCell ref="I249:I274"/>
    <mergeCell ref="J249:J274"/>
    <mergeCell ref="K249:K274"/>
    <mergeCell ref="L249:L274"/>
    <mergeCell ref="M249:M274"/>
    <mergeCell ref="N249:N274"/>
    <mergeCell ref="O223:O248"/>
    <mergeCell ref="P223:P248"/>
    <mergeCell ref="Q223:Q248"/>
    <mergeCell ref="R223:R248"/>
    <mergeCell ref="A249:A274"/>
    <mergeCell ref="B249:B274"/>
    <mergeCell ref="C249:C274"/>
    <mergeCell ref="D249:D274"/>
    <mergeCell ref="E249:E274"/>
    <mergeCell ref="H249:H274"/>
    <mergeCell ref="I223:I248"/>
    <mergeCell ref="J223:J248"/>
    <mergeCell ref="K223:K248"/>
    <mergeCell ref="L223:L248"/>
    <mergeCell ref="M223:M248"/>
    <mergeCell ref="N223:N248"/>
    <mergeCell ref="O219:O222"/>
    <mergeCell ref="P219:P222"/>
    <mergeCell ref="Q219:Q222"/>
    <mergeCell ref="R219:R222"/>
    <mergeCell ref="A223:A248"/>
    <mergeCell ref="B223:B248"/>
    <mergeCell ref="C223:C248"/>
    <mergeCell ref="D223:D248"/>
    <mergeCell ref="E223:E248"/>
    <mergeCell ref="H223:H248"/>
    <mergeCell ref="I219:I222"/>
    <mergeCell ref="J219:J222"/>
    <mergeCell ref="K219:K222"/>
    <mergeCell ref="L219:L222"/>
    <mergeCell ref="M219:M222"/>
    <mergeCell ref="N219:N222"/>
    <mergeCell ref="Q216:Q218"/>
    <mergeCell ref="R216:R218"/>
    <mergeCell ref="A219:A222"/>
    <mergeCell ref="B219:B222"/>
    <mergeCell ref="C219:C222"/>
    <mergeCell ref="D219:D222"/>
    <mergeCell ref="E219:E222"/>
    <mergeCell ref="F219:F220"/>
    <mergeCell ref="G219:G220"/>
    <mergeCell ref="H219:H222"/>
    <mergeCell ref="K216:K218"/>
    <mergeCell ref="L216:L218"/>
    <mergeCell ref="M216:M218"/>
    <mergeCell ref="N216:N218"/>
    <mergeCell ref="O216:O218"/>
    <mergeCell ref="P216:P218"/>
    <mergeCell ref="Q213:Q215"/>
    <mergeCell ref="R213:R215"/>
    <mergeCell ref="A216:A218"/>
    <mergeCell ref="B216:B218"/>
    <mergeCell ref="C216:C218"/>
    <mergeCell ref="D216:D218"/>
    <mergeCell ref="E216:E218"/>
    <mergeCell ref="H216:H218"/>
    <mergeCell ref="I216:I218"/>
    <mergeCell ref="J216:J218"/>
    <mergeCell ref="K213:K215"/>
    <mergeCell ref="L213:L215"/>
    <mergeCell ref="M213:M215"/>
    <mergeCell ref="N213:N215"/>
    <mergeCell ref="O213:O215"/>
    <mergeCell ref="P213:P215"/>
    <mergeCell ref="Q194:Q195"/>
    <mergeCell ref="R194:R195"/>
    <mergeCell ref="A213:A215"/>
    <mergeCell ref="B213:B215"/>
    <mergeCell ref="C213:C215"/>
    <mergeCell ref="D213:D215"/>
    <mergeCell ref="E213:E215"/>
    <mergeCell ref="H213:H215"/>
    <mergeCell ref="I213:I215"/>
    <mergeCell ref="J213:J215"/>
    <mergeCell ref="K194:K195"/>
    <mergeCell ref="L194:L195"/>
    <mergeCell ref="M194:M195"/>
    <mergeCell ref="N194:N195"/>
    <mergeCell ref="O194:O195"/>
    <mergeCell ref="P194:P195"/>
    <mergeCell ref="Q192:Q193"/>
    <mergeCell ref="R192:R193"/>
    <mergeCell ref="A194:A195"/>
    <mergeCell ref="B194:B195"/>
    <mergeCell ref="C194:C195"/>
    <mergeCell ref="D194:D195"/>
    <mergeCell ref="E194:E195"/>
    <mergeCell ref="H194:H195"/>
    <mergeCell ref="I194:I195"/>
    <mergeCell ref="J194:J195"/>
    <mergeCell ref="K192:K193"/>
    <mergeCell ref="L192:L193"/>
    <mergeCell ref="M192:M193"/>
    <mergeCell ref="N192:N193"/>
    <mergeCell ref="O192:O193"/>
    <mergeCell ref="P192:P193"/>
    <mergeCell ref="Q178:Q185"/>
    <mergeCell ref="R178:R185"/>
    <mergeCell ref="A192:A193"/>
    <mergeCell ref="B192:B193"/>
    <mergeCell ref="C192:C193"/>
    <mergeCell ref="D192:D193"/>
    <mergeCell ref="E192:E193"/>
    <mergeCell ref="H192:H193"/>
    <mergeCell ref="I192:I193"/>
    <mergeCell ref="J192:J193"/>
    <mergeCell ref="K178:K185"/>
    <mergeCell ref="L178:L185"/>
    <mergeCell ref="M178:M185"/>
    <mergeCell ref="N178:N185"/>
    <mergeCell ref="O178:O185"/>
    <mergeCell ref="P178:P185"/>
    <mergeCell ref="Q168:Q176"/>
    <mergeCell ref="R168:R176"/>
    <mergeCell ref="A178:A185"/>
    <mergeCell ref="B178:B185"/>
    <mergeCell ref="C178:C185"/>
    <mergeCell ref="D178:D185"/>
    <mergeCell ref="E178:E185"/>
    <mergeCell ref="H178:H185"/>
    <mergeCell ref="I178:I185"/>
    <mergeCell ref="J178:J185"/>
    <mergeCell ref="K168:K176"/>
    <mergeCell ref="L168:L176"/>
    <mergeCell ref="M168:M176"/>
    <mergeCell ref="N168:N176"/>
    <mergeCell ref="O168:O176"/>
    <mergeCell ref="P168:P176"/>
    <mergeCell ref="Q159:Q167"/>
    <mergeCell ref="R159:R167"/>
    <mergeCell ref="A168:A176"/>
    <mergeCell ref="B168:B176"/>
    <mergeCell ref="C168:C176"/>
    <mergeCell ref="D168:D176"/>
    <mergeCell ref="E168:E176"/>
    <mergeCell ref="H168:H176"/>
    <mergeCell ref="I168:I176"/>
    <mergeCell ref="J168:J176"/>
    <mergeCell ref="K159:K167"/>
    <mergeCell ref="L159:L167"/>
    <mergeCell ref="M159:M167"/>
    <mergeCell ref="N159:N167"/>
    <mergeCell ref="O159:O167"/>
    <mergeCell ref="P159:P167"/>
    <mergeCell ref="Q148:Q157"/>
    <mergeCell ref="R148:R157"/>
    <mergeCell ref="A159:A167"/>
    <mergeCell ref="B159:B167"/>
    <mergeCell ref="C159:C167"/>
    <mergeCell ref="D159:D167"/>
    <mergeCell ref="E159:E167"/>
    <mergeCell ref="H159:H167"/>
    <mergeCell ref="I159:I167"/>
    <mergeCell ref="J159:J167"/>
    <mergeCell ref="K148:K157"/>
    <mergeCell ref="L148:L157"/>
    <mergeCell ref="M148:M157"/>
    <mergeCell ref="N148:N157"/>
    <mergeCell ref="O148:O157"/>
    <mergeCell ref="P148:P157"/>
    <mergeCell ref="Q146:Q147"/>
    <mergeCell ref="R146:R147"/>
    <mergeCell ref="A148:A157"/>
    <mergeCell ref="B148:B157"/>
    <mergeCell ref="C148:C157"/>
    <mergeCell ref="D148:D157"/>
    <mergeCell ref="E148:E157"/>
    <mergeCell ref="H148:H157"/>
    <mergeCell ref="I148:I157"/>
    <mergeCell ref="J148:J157"/>
    <mergeCell ref="K146:K147"/>
    <mergeCell ref="L146:L147"/>
    <mergeCell ref="M146:M147"/>
    <mergeCell ref="N146:N147"/>
    <mergeCell ref="O146:O147"/>
    <mergeCell ref="P146:P147"/>
    <mergeCell ref="Q144:Q145"/>
    <mergeCell ref="R144:R145"/>
    <mergeCell ref="A146:A147"/>
    <mergeCell ref="B146:B147"/>
    <mergeCell ref="C146:C147"/>
    <mergeCell ref="D146:D147"/>
    <mergeCell ref="E146:E147"/>
    <mergeCell ref="H146:H147"/>
    <mergeCell ref="I146:I147"/>
    <mergeCell ref="J146:J147"/>
    <mergeCell ref="K144:K145"/>
    <mergeCell ref="L144:L145"/>
    <mergeCell ref="M144:M145"/>
    <mergeCell ref="N144:N145"/>
    <mergeCell ref="O144:O145"/>
    <mergeCell ref="P144:P145"/>
    <mergeCell ref="Q142:Q143"/>
    <mergeCell ref="R142:R143"/>
    <mergeCell ref="A144:A145"/>
    <mergeCell ref="B144:B145"/>
    <mergeCell ref="C144:C145"/>
    <mergeCell ref="D144:D145"/>
    <mergeCell ref="E144:E145"/>
    <mergeCell ref="H144:H145"/>
    <mergeCell ref="I144:I145"/>
    <mergeCell ref="J144:J145"/>
    <mergeCell ref="K142:K143"/>
    <mergeCell ref="L142:L143"/>
    <mergeCell ref="M142:M143"/>
    <mergeCell ref="N142:N143"/>
    <mergeCell ref="O142:O143"/>
    <mergeCell ref="P142:P143"/>
    <mergeCell ref="Q140:Q141"/>
    <mergeCell ref="R140:R141"/>
    <mergeCell ref="A142:A143"/>
    <mergeCell ref="B142:B143"/>
    <mergeCell ref="C142:C143"/>
    <mergeCell ref="D142:D143"/>
    <mergeCell ref="E142:E143"/>
    <mergeCell ref="H142:H143"/>
    <mergeCell ref="I142:I143"/>
    <mergeCell ref="J142:J143"/>
    <mergeCell ref="K140:K141"/>
    <mergeCell ref="L140:L141"/>
    <mergeCell ref="M140:M141"/>
    <mergeCell ref="N140:N141"/>
    <mergeCell ref="O140:O141"/>
    <mergeCell ref="P140:P141"/>
    <mergeCell ref="Q138:Q139"/>
    <mergeCell ref="R138:R139"/>
    <mergeCell ref="A140:A141"/>
    <mergeCell ref="B140:B141"/>
    <mergeCell ref="C140:C141"/>
    <mergeCell ref="D140:D141"/>
    <mergeCell ref="E140:E141"/>
    <mergeCell ref="H140:H141"/>
    <mergeCell ref="I140:I141"/>
    <mergeCell ref="J140:J141"/>
    <mergeCell ref="K138:K139"/>
    <mergeCell ref="L138:L139"/>
    <mergeCell ref="M138:M139"/>
    <mergeCell ref="N138:N139"/>
    <mergeCell ref="O138:O139"/>
    <mergeCell ref="P138:P139"/>
    <mergeCell ref="Q135:Q137"/>
    <mergeCell ref="R135:R137"/>
    <mergeCell ref="A138:A139"/>
    <mergeCell ref="B138:B139"/>
    <mergeCell ref="C138:C139"/>
    <mergeCell ref="D138:D139"/>
    <mergeCell ref="E138:E139"/>
    <mergeCell ref="H138:H139"/>
    <mergeCell ref="I138:I139"/>
    <mergeCell ref="J138:J139"/>
    <mergeCell ref="K135:K137"/>
    <mergeCell ref="L135:L137"/>
    <mergeCell ref="M135:M137"/>
    <mergeCell ref="N135:N137"/>
    <mergeCell ref="O135:O137"/>
    <mergeCell ref="P135:P137"/>
    <mergeCell ref="Q98:Q133"/>
    <mergeCell ref="R98:R133"/>
    <mergeCell ref="A135:A137"/>
    <mergeCell ref="B135:B137"/>
    <mergeCell ref="C135:C137"/>
    <mergeCell ref="D135:D137"/>
    <mergeCell ref="E135:E137"/>
    <mergeCell ref="H135:H137"/>
    <mergeCell ref="I135:I137"/>
    <mergeCell ref="J135:J137"/>
    <mergeCell ref="K98:K133"/>
    <mergeCell ref="L98:L133"/>
    <mergeCell ref="M98:M133"/>
    <mergeCell ref="N98:N133"/>
    <mergeCell ref="O98:O133"/>
    <mergeCell ref="P98:P133"/>
    <mergeCell ref="Q91:Q97"/>
    <mergeCell ref="R91:R97"/>
    <mergeCell ref="A98:A133"/>
    <mergeCell ref="B98:B133"/>
    <mergeCell ref="C98:C133"/>
    <mergeCell ref="D98:D133"/>
    <mergeCell ref="E98:E133"/>
    <mergeCell ref="H98:H133"/>
    <mergeCell ref="I98:I133"/>
    <mergeCell ref="J98:J133"/>
    <mergeCell ref="K91:K97"/>
    <mergeCell ref="L91:L97"/>
    <mergeCell ref="M91:M97"/>
    <mergeCell ref="N91:N97"/>
    <mergeCell ref="O91:O97"/>
    <mergeCell ref="P91:P97"/>
    <mergeCell ref="Q72:Q89"/>
    <mergeCell ref="R72:R89"/>
    <mergeCell ref="A91:A97"/>
    <mergeCell ref="B91:B97"/>
    <mergeCell ref="C91:C97"/>
    <mergeCell ref="D91:D97"/>
    <mergeCell ref="E91:E97"/>
    <mergeCell ref="H91:H97"/>
    <mergeCell ref="I91:I97"/>
    <mergeCell ref="J91:J97"/>
    <mergeCell ref="K72:K89"/>
    <mergeCell ref="L72:L89"/>
    <mergeCell ref="M72:M89"/>
    <mergeCell ref="N72:N89"/>
    <mergeCell ref="O72:O89"/>
    <mergeCell ref="P72:P89"/>
    <mergeCell ref="Q68:Q71"/>
    <mergeCell ref="R68:R71"/>
    <mergeCell ref="A72:A89"/>
    <mergeCell ref="B72:B89"/>
    <mergeCell ref="C72:C89"/>
    <mergeCell ref="D72:D89"/>
    <mergeCell ref="E72:E89"/>
    <mergeCell ref="H72:H89"/>
    <mergeCell ref="I72:I89"/>
    <mergeCell ref="J72:J89"/>
    <mergeCell ref="K68:K71"/>
    <mergeCell ref="L68:L71"/>
    <mergeCell ref="M68:M71"/>
    <mergeCell ref="N68:N71"/>
    <mergeCell ref="O68:O71"/>
    <mergeCell ref="P68:P71"/>
    <mergeCell ref="Q58:Q65"/>
    <mergeCell ref="R58:R65"/>
    <mergeCell ref="A68:A71"/>
    <mergeCell ref="B68:B71"/>
    <mergeCell ref="C68:C71"/>
    <mergeCell ref="D68:D71"/>
    <mergeCell ref="E68:E71"/>
    <mergeCell ref="H68:H71"/>
    <mergeCell ref="I68:I71"/>
    <mergeCell ref="J68:J71"/>
    <mergeCell ref="K58:K65"/>
    <mergeCell ref="L58:L65"/>
    <mergeCell ref="M58:M65"/>
    <mergeCell ref="N58:N65"/>
    <mergeCell ref="O58:O65"/>
    <mergeCell ref="P58:P65"/>
    <mergeCell ref="H1:K1"/>
    <mergeCell ref="O1:Q1"/>
    <mergeCell ref="A58:A65"/>
    <mergeCell ref="B58:B65"/>
    <mergeCell ref="C58:C65"/>
    <mergeCell ref="D58:D65"/>
    <mergeCell ref="E58:E65"/>
    <mergeCell ref="H58:H65"/>
    <mergeCell ref="I58:I65"/>
    <mergeCell ref="J58:J65"/>
  </mergeCell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88" stopIfTrue="1" id="{7FC33444-1C63-441A-BF8F-795589A2EF70}">
            <xm:f>'C:\Windows\system32\IC.Green.Net\IC_User_DFS\Users\deel1\Desktop\[Maternity Services Data Set Technical Output Specification.xlsm]MAT101Booking'!#REF!=yes</xm:f>
            <x14:dxf>
              <fill>
                <patternFill>
                  <bgColor indexed="43"/>
                </patternFill>
              </fill>
            </x14:dxf>
          </x14:cfRule>
          <x14:cfRule type="expression" priority="187" stopIfTrue="1" id="{334FD196-39E3-4DCB-9A62-06F9C8184F0C}">
            <xm:f>'C:\Windows\system32\IC.Green.Net\IC_User_DFS\Users\deel1\Desktop\[Maternity Services Data Set Technical Output Specification.xlsm]MAT101Booking'!#REF!=met</xm:f>
            <x14:dxf>
              <font>
                <condense val="0"/>
                <extend val="0"/>
                <color indexed="12"/>
              </font>
              <fill>
                <patternFill>
                  <bgColor indexed="43"/>
                </patternFill>
              </fill>
            </x14:dxf>
          </x14:cfRule>
          <xm:sqref>N10</xm:sqref>
        </x14:conditionalFormatting>
        <x14:conditionalFormatting xmlns:xm="http://schemas.microsoft.com/office/excel/2006/main">
          <x14:cfRule type="expression" priority="189" stopIfTrue="1" id="{E4451FB9-3B15-4FE8-B981-E745BA467B05}">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90" stopIfTrue="1" id="{F43EA8B9-B6EA-4FFB-A295-9A814B7DA0A2}">
            <xm:f>'C:\Windows\system32\IC.Green.Net\IC_User_DFS\Users\deel1\Desktop\[Maternity Services Data Set Technical Output Specification.xlsm]MAT101Booking'!#REF!=yes</xm:f>
            <x14:dxf>
              <fill>
                <patternFill>
                  <bgColor indexed="43"/>
                </patternFill>
              </fill>
            </x14:dxf>
          </x14:cfRule>
          <xm:sqref>N11</xm:sqref>
        </x14:conditionalFormatting>
        <x14:conditionalFormatting xmlns:xm="http://schemas.microsoft.com/office/excel/2006/main">
          <x14:cfRule type="expression" priority="184" stopIfTrue="1" id="{1D74A33F-5039-443D-B5AC-917BD25C0B18}">
            <xm:f>'C:\Windows\system32\IC.Green.Net\IC_User_DFS\Users\deel1\Desktop\[Maternity Services Data Set Technical Output Specification.xlsm]MAT101Booking'!#REF!=yes</xm:f>
            <x14:dxf>
              <fill>
                <patternFill>
                  <bgColor indexed="43"/>
                </patternFill>
              </fill>
            </x14:dxf>
          </x14:cfRule>
          <x14:cfRule type="expression" priority="183" stopIfTrue="1" id="{16DC321E-7C12-4DE0-8821-A2EEFA20B4D6}">
            <xm:f>'C:\Windows\system32\IC.Green.Net\IC_User_DFS\Users\deel1\Desktop\[Maternity Services Data Set Technical Output Specification.xlsm]MAT101Booking'!#REF!=met</xm:f>
            <x14:dxf>
              <font>
                <condense val="0"/>
                <extend val="0"/>
                <color indexed="12"/>
              </font>
              <fill>
                <patternFill>
                  <bgColor indexed="43"/>
                </patternFill>
              </fill>
            </x14:dxf>
          </x14:cfRule>
          <xm:sqref>N186</xm:sqref>
        </x14:conditionalFormatting>
        <x14:conditionalFormatting xmlns:xm="http://schemas.microsoft.com/office/excel/2006/main">
          <x14:cfRule type="expression" priority="186" stopIfTrue="1" id="{6F673FA5-706A-46A5-AD0D-1B8FE29FFC93}">
            <xm:f>'C:\Windows\system32\IC.Green.Net\IC_User_DFS\Users\deel1\Desktop\[Maternity Services Data Set Technical Output Specification.xlsm]MAT101Booking'!#REF!=yes</xm:f>
            <x14:dxf>
              <fill>
                <patternFill>
                  <bgColor indexed="43"/>
                </patternFill>
              </fill>
            </x14:dxf>
          </x14:cfRule>
          <x14:cfRule type="expression" priority="185" stopIfTrue="1" id="{B821A5B5-15BD-4195-BC15-124C31B94225}">
            <xm:f>'C:\Windows\system32\IC.Green.Net\IC_User_DFS\Users\deel1\Desktop\[Maternity Services Data Set Technical Output Specification.xlsm]MAT101Booking'!#REF!=met</xm:f>
            <x14:dxf>
              <font>
                <condense val="0"/>
                <extend val="0"/>
                <color indexed="12"/>
              </font>
              <fill>
                <patternFill>
                  <bgColor indexed="43"/>
                </patternFill>
              </fill>
            </x14:dxf>
          </x14:cfRule>
          <xm:sqref>N187:N188</xm:sqref>
        </x14:conditionalFormatting>
        <x14:conditionalFormatting xmlns:xm="http://schemas.microsoft.com/office/excel/2006/main">
          <x14:cfRule type="expression" priority="178" stopIfTrue="1" id="{76A43687-5161-434D-B6BF-1D2DB4CB72B5}">
            <xm:f>'C:\Windows\system32\IC.Green.Net\IC_User_DFS\Users\deel1\Desktop\[Maternity Services Data Set Technical Output Specification.xlsm]MAT101Booking'!#REF!=yes</xm:f>
            <x14:dxf>
              <fill>
                <patternFill>
                  <bgColor indexed="43"/>
                </patternFill>
              </fill>
            </x14:dxf>
          </x14:cfRule>
          <x14:cfRule type="expression" priority="177" stopIfTrue="1" id="{26B629F7-ED8B-45A5-819A-744266D77D56}">
            <xm:f>'C:\Windows\system32\IC.Green.Net\IC_User_DFS\Users\deel1\Desktop\[Maternity Services Data Set Technical Output Specification.xlsm]MAT101Booking'!#REF!=met</xm:f>
            <x14:dxf>
              <font>
                <condense val="0"/>
                <extend val="0"/>
                <color indexed="12"/>
              </font>
              <fill>
                <patternFill>
                  <bgColor indexed="43"/>
                </patternFill>
              </fill>
            </x14:dxf>
          </x14:cfRule>
          <xm:sqref>N307:N309</xm:sqref>
        </x14:conditionalFormatting>
        <x14:conditionalFormatting xmlns:xm="http://schemas.microsoft.com/office/excel/2006/main">
          <x14:cfRule type="expression" priority="171" stopIfTrue="1" id="{7432C259-2CAE-4342-BE5E-5335C53EB449}">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72" stopIfTrue="1" id="{7B849BE3-83E8-4678-9DC9-92F6649F43B3}">
            <xm:f>'C:\Windows\system32\IC.Green.Net\IC_User_DFS\Users\deel1\Desktop\[Maternity Services Data Set Technical Output Specification.xlsm]MAT101Booking'!#REF!=yes</xm:f>
            <x14:dxf>
              <fill>
                <patternFill>
                  <bgColor indexed="43"/>
                </patternFill>
              </fill>
            </x14:dxf>
          </x14:cfRule>
          <xm:sqref>N380:N382</xm:sqref>
        </x14:conditionalFormatting>
        <x14:conditionalFormatting xmlns:xm="http://schemas.microsoft.com/office/excel/2006/main">
          <x14:cfRule type="expression" priority="168" stopIfTrue="1" id="{3A149FD0-A4B3-45A9-ABED-DCAA0D188D6D}">
            <xm:f>'C:\Windows\system32\IC.Green.Net\IC_User_DFS\Users\deel1\Desktop\[Maternity Services Data Set Technical Output Specification.xlsm]MAT101Booking'!#REF!=yes</xm:f>
            <x14:dxf>
              <fill>
                <patternFill>
                  <bgColor indexed="43"/>
                </patternFill>
              </fill>
            </x14:dxf>
          </x14:cfRule>
          <x14:cfRule type="expression" priority="167" stopIfTrue="1" id="{A4B27C8F-5A46-4ABF-BA52-8318E8FE5EB9}">
            <xm:f>'C:\Windows\system32\IC.Green.Net\IC_User_DFS\Users\deel1\Desktop\[Maternity Services Data Set Technical Output Specification.xlsm]MAT101Booking'!#REF!=met</xm:f>
            <x14:dxf>
              <font>
                <condense val="0"/>
                <extend val="0"/>
                <color indexed="12"/>
              </font>
              <fill>
                <patternFill>
                  <bgColor indexed="43"/>
                </patternFill>
              </fill>
            </x14:dxf>
          </x14:cfRule>
          <xm:sqref>N429</xm:sqref>
        </x14:conditionalFormatting>
        <x14:conditionalFormatting xmlns:xm="http://schemas.microsoft.com/office/excel/2006/main">
          <x14:cfRule type="expression" priority="170" stopIfTrue="1" id="{F5B32BE5-AE96-4BE3-B38A-7689BCF43629}">
            <xm:f>'C:\Windows\system32\IC.Green.Net\IC_User_DFS\Users\deel1\Desktop\[Maternity Services Data Set Technical Output Specification.xlsm]MAT101Booking'!#REF!=yes</xm:f>
            <x14:dxf>
              <fill>
                <patternFill>
                  <bgColor indexed="43"/>
                </patternFill>
              </fill>
            </x14:dxf>
          </x14:cfRule>
          <x14:cfRule type="expression" priority="169" stopIfTrue="1" id="{55F4BA1C-E9A1-4F79-AEDD-D7F31AF2BFE1}">
            <xm:f>'C:\Windows\system32\IC.Green.Net\IC_User_DFS\Users\deel1\Desktop\[Maternity Services Data Set Technical Output Specification.xlsm]MAT101Booking'!#REF!=met</xm:f>
            <x14:dxf>
              <font>
                <condense val="0"/>
                <extend val="0"/>
                <color indexed="12"/>
              </font>
              <fill>
                <patternFill>
                  <bgColor indexed="43"/>
                </patternFill>
              </fill>
            </x14:dxf>
          </x14:cfRule>
          <xm:sqref>N431</xm:sqref>
        </x14:conditionalFormatting>
        <x14:conditionalFormatting xmlns:xm="http://schemas.microsoft.com/office/excel/2006/main">
          <x14:cfRule type="expression" priority="163" stopIfTrue="1" id="{144300A7-F186-4DD4-9A12-398B29ABB132}">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64" stopIfTrue="1" id="{EE1FC2B6-72A5-43AC-BE59-59DE7730C70B}">
            <xm:f>'C:\Windows\system32\IC.Green.Net\IC_User_DFS\Users\deel1\Desktop\[Maternity Services Data Set Technical Output Specification.xlsm]MAT101Booking'!#REF!=yes</xm:f>
            <x14:dxf>
              <fill>
                <patternFill>
                  <bgColor indexed="43"/>
                </patternFill>
              </fill>
            </x14:dxf>
          </x14:cfRule>
          <xm:sqref>N448</xm:sqref>
        </x14:conditionalFormatting>
        <x14:conditionalFormatting xmlns:xm="http://schemas.microsoft.com/office/excel/2006/main">
          <x14:cfRule type="expression" priority="166" stopIfTrue="1" id="{35E4E5E5-F51E-4E12-92B2-232638845C54}">
            <xm:f>'C:\Windows\system32\IC.Green.Net\IC_User_DFS\Users\deel1\Desktop\[Maternity Services Data Set Technical Output Specification.xlsm]MAT101Booking'!#REF!=yes</xm:f>
            <x14:dxf>
              <fill>
                <patternFill>
                  <bgColor indexed="43"/>
                </patternFill>
              </fill>
            </x14:dxf>
          </x14:cfRule>
          <x14:cfRule type="expression" priority="165" stopIfTrue="1" id="{BB8CD8C7-4691-4A70-9DE2-FA826E7A53A7}">
            <xm:f>'C:\Windows\system32\IC.Green.Net\IC_User_DFS\Users\deel1\Desktop\[Maternity Services Data Set Technical Output Specification.xlsm]MAT101Booking'!#REF!=met</xm:f>
            <x14:dxf>
              <font>
                <condense val="0"/>
                <extend val="0"/>
                <color indexed="12"/>
              </font>
              <fill>
                <patternFill>
                  <bgColor indexed="43"/>
                </patternFill>
              </fill>
            </x14:dxf>
          </x14:cfRule>
          <xm:sqref>N450</xm:sqref>
        </x14:conditionalFormatting>
        <x14:conditionalFormatting xmlns:xm="http://schemas.microsoft.com/office/excel/2006/main">
          <x14:cfRule type="expression" priority="156" stopIfTrue="1" id="{4E87E569-C3AD-49E0-9164-8994E0A10698}">
            <xm:f>'C:\Windows\system32\IC.Green.Net\IC_User_DFS\Users\deel1\Desktop\[Maternity Services Data Set Technical Output Specification.xlsm]MAT101Booking'!#REF!=yes</xm:f>
            <x14:dxf>
              <fill>
                <patternFill>
                  <bgColor indexed="43"/>
                </patternFill>
              </fill>
            </x14:dxf>
          </x14:cfRule>
          <x14:cfRule type="expression" priority="155" stopIfTrue="1" id="{0B33253B-B1FC-4A14-A556-17AC8042E225}">
            <xm:f>'C:\Windows\system32\IC.Green.Net\IC_User_DFS\Users\deel1\Desktop\[Maternity Services Data Set Technical Output Specification.xlsm]MAT101Booking'!#REF!=met</xm:f>
            <x14:dxf>
              <font>
                <condense val="0"/>
                <extend val="0"/>
                <color indexed="12"/>
              </font>
              <fill>
                <patternFill>
                  <bgColor indexed="43"/>
                </patternFill>
              </fill>
            </x14:dxf>
          </x14:cfRule>
          <xm:sqref>N460</xm:sqref>
        </x14:conditionalFormatting>
        <x14:conditionalFormatting xmlns:xm="http://schemas.microsoft.com/office/excel/2006/main">
          <x14:cfRule type="expression" priority="158" stopIfTrue="1" id="{6F2ABE30-492A-402B-A43C-FB22C5B0F424}">
            <xm:f>'C:\Windows\system32\IC.Green.Net\IC_User_DFS\Users\deel1\Desktop\[Maternity Services Data Set Technical Output Specification.xlsm]MAT101Booking'!#REF!=yes</xm:f>
            <x14:dxf>
              <fill>
                <patternFill>
                  <bgColor indexed="43"/>
                </patternFill>
              </fill>
            </x14:dxf>
          </x14:cfRule>
          <x14:cfRule type="expression" priority="157" stopIfTrue="1" id="{DBD3BA77-1633-43DB-B791-E901218C642A}">
            <xm:f>'C:\Windows\system32\IC.Green.Net\IC_User_DFS\Users\deel1\Desktop\[Maternity Services Data Set Technical Output Specification.xlsm]MAT101Booking'!#REF!=met</xm:f>
            <x14:dxf>
              <font>
                <condense val="0"/>
                <extend val="0"/>
                <color indexed="12"/>
              </font>
              <fill>
                <patternFill>
                  <bgColor indexed="43"/>
                </patternFill>
              </fill>
            </x14:dxf>
          </x14:cfRule>
          <xm:sqref>N462:N463</xm:sqref>
        </x14:conditionalFormatting>
        <x14:conditionalFormatting xmlns:xm="http://schemas.microsoft.com/office/excel/2006/main">
          <x14:cfRule type="expression" priority="159" stopIfTrue="1" id="{8562A60D-2463-49E2-848F-DFB500B9C27F}">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60" stopIfTrue="1" id="{8B31D20E-1584-48FE-A26A-0003F513A3D0}">
            <xm:f>'C:\Windows\system32\IC.Green.Net\IC_User_DFS\Users\deel1\Desktop\[Maternity Services Data Set Technical Output Specification.xlsm]MAT101Booking'!#REF!=yes</xm:f>
            <x14:dxf>
              <fill>
                <patternFill>
                  <bgColor indexed="43"/>
                </patternFill>
              </fill>
            </x14:dxf>
          </x14:cfRule>
          <xm:sqref>N465:N466</xm:sqref>
        </x14:conditionalFormatting>
        <x14:conditionalFormatting xmlns:xm="http://schemas.microsoft.com/office/excel/2006/main">
          <x14:cfRule type="expression" priority="152" stopIfTrue="1" id="{F2A79835-451F-45D7-8A31-943E7E827D21}">
            <xm:f>'C:\Windows\system32\IC.Green.Net\IC_User_DFS\Users\deel1\Desktop\[Maternity Services Data Set Technical Output Specification.xlsm]MAT101Booking'!#REF!=yes</xm:f>
            <x14:dxf>
              <fill>
                <patternFill>
                  <bgColor indexed="43"/>
                </patternFill>
              </fill>
            </x14:dxf>
          </x14:cfRule>
          <x14:cfRule type="expression" priority="151" stopIfTrue="1" id="{FDB59C01-7C71-4A7A-82C7-0CB686730EDC}">
            <xm:f>'C:\Windows\system32\IC.Green.Net\IC_User_DFS\Users\deel1\Desktop\[Maternity Services Data Set Technical Output Specification.xlsm]MAT101Booking'!#REF!=met</xm:f>
            <x14:dxf>
              <font>
                <condense val="0"/>
                <extend val="0"/>
                <color indexed="12"/>
              </font>
              <fill>
                <patternFill>
                  <bgColor indexed="43"/>
                </patternFill>
              </fill>
            </x14:dxf>
          </x14:cfRule>
          <xm:sqref>N486</xm:sqref>
        </x14:conditionalFormatting>
        <x14:conditionalFormatting xmlns:xm="http://schemas.microsoft.com/office/excel/2006/main">
          <x14:cfRule type="expression" priority="153" stopIfTrue="1" id="{6E8C6B81-4354-4BE2-AA87-0BF2981D69F5}">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54" stopIfTrue="1" id="{015A5519-7B07-4D32-82D5-94A6B23626F4}">
            <xm:f>'C:\Windows\system32\IC.Green.Net\IC_User_DFS\Users\deel1\Desktop\[Maternity Services Data Set Technical Output Specification.xlsm]MAT101Booking'!#REF!=yes</xm:f>
            <x14:dxf>
              <fill>
                <patternFill>
                  <bgColor indexed="43"/>
                </patternFill>
              </fill>
            </x14:dxf>
          </x14:cfRule>
          <xm:sqref>N488</xm:sqref>
        </x14:conditionalFormatting>
        <x14:conditionalFormatting xmlns:xm="http://schemas.microsoft.com/office/excel/2006/main">
          <x14:cfRule type="expression" priority="146" stopIfTrue="1" id="{26374F7F-222D-4A07-BE73-D474EA20ACF0}">
            <xm:f>'C:\Windows\system32\IC.Green.Net\IC_User_DFS\Users\deel1\Desktop\[Maternity Services Data Set Technical Output Specification.xlsm]MAT101Booking'!#REF!=yes</xm:f>
            <x14:dxf>
              <fill>
                <patternFill>
                  <bgColor indexed="43"/>
                </patternFill>
              </fill>
            </x14:dxf>
          </x14:cfRule>
          <x14:cfRule type="expression" priority="145" stopIfTrue="1" id="{51FE3393-201E-4122-8571-925E90B63F9D}">
            <xm:f>'C:\Windows\system32\IC.Green.Net\IC_User_DFS\Users\deel1\Desktop\[Maternity Services Data Set Technical Output Specification.xlsm]MAT101Booking'!#REF!=met</xm:f>
            <x14:dxf>
              <font>
                <condense val="0"/>
                <extend val="0"/>
                <color indexed="12"/>
              </font>
              <fill>
                <patternFill>
                  <bgColor indexed="43"/>
                </patternFill>
              </fill>
            </x14:dxf>
          </x14:cfRule>
          <xm:sqref>N702:N704</xm:sqref>
        </x14:conditionalFormatting>
        <x14:conditionalFormatting xmlns:xm="http://schemas.microsoft.com/office/excel/2006/main">
          <x14:cfRule type="expression" priority="140" stopIfTrue="1" id="{772B0AEA-0284-4CD1-98E1-92E223947259}">
            <xm:f>'C:\Windows\system32\IC.Green.Net\IC_User_DFS\Users\deel1\Desktop\[Maternity Services Data Set Technical Output Specification.xlsm]MAT101Booking'!#REF!=yes</xm:f>
            <x14:dxf>
              <fill>
                <patternFill>
                  <bgColor indexed="43"/>
                </patternFill>
              </fill>
            </x14:dxf>
          </x14:cfRule>
          <x14:cfRule type="expression" priority="139" stopIfTrue="1" id="{D1170966-7BD5-42F9-86B1-AC87FCFB97AE}">
            <xm:f>'C:\Windows\system32\IC.Green.Net\IC_User_DFS\Users\deel1\Desktop\[Maternity Services Data Set Technical Output Specification.xlsm]MAT101Booking'!#REF!=met</xm:f>
            <x14:dxf>
              <font>
                <condense val="0"/>
                <extend val="0"/>
                <color indexed="12"/>
              </font>
              <fill>
                <patternFill>
                  <bgColor indexed="43"/>
                </patternFill>
              </fill>
            </x14:dxf>
          </x14:cfRule>
          <xm:sqref>N845:N847</xm:sqref>
        </x14:conditionalFormatting>
        <x14:conditionalFormatting xmlns:xm="http://schemas.microsoft.com/office/excel/2006/main">
          <x14:cfRule type="expression" priority="134" stopIfTrue="1" id="{BE31B25F-8A06-4335-BBE5-1E5C416C60C6}">
            <xm:f>'C:\Windows\system32\IC.Green.Net\IC_User_DFS\Users\deel1\Desktop\[Maternity Services Data Set Technical Output Specification.xlsm]MAT101Booking'!#REF!=yes</xm:f>
            <x14:dxf>
              <fill>
                <patternFill>
                  <bgColor indexed="43"/>
                </patternFill>
              </fill>
            </x14:dxf>
          </x14:cfRule>
          <x14:cfRule type="expression" priority="133" stopIfTrue="1" id="{2DBA6BB6-B178-433A-876C-A2504CDD5F5C}">
            <xm:f>'C:\Windows\system32\IC.Green.Net\IC_User_DFS\Users\deel1\Desktop\[Maternity Services Data Set Technical Output Specification.xlsm]MAT101Booking'!#REF!=met</xm:f>
            <x14:dxf>
              <font>
                <condense val="0"/>
                <extend val="0"/>
                <color indexed="12"/>
              </font>
              <fill>
                <patternFill>
                  <bgColor indexed="43"/>
                </patternFill>
              </fill>
            </x14:dxf>
          </x14:cfRule>
          <xm:sqref>N1008:N1010</xm:sqref>
        </x14:conditionalFormatting>
        <x14:conditionalFormatting xmlns:xm="http://schemas.microsoft.com/office/excel/2006/main">
          <x14:cfRule type="expression" priority="128" stopIfTrue="1" id="{A8D889F8-2BD0-4C90-B602-FC90F1556954}">
            <xm:f>'C:\Windows\system32\IC.Green.Net\IC_User_DFS\Users\deel1\Desktop\[Maternity Services Data Set Technical Output Specification.xlsm]MAT101Booking'!#REF!=yes</xm:f>
            <x14:dxf>
              <fill>
                <patternFill>
                  <bgColor indexed="43"/>
                </patternFill>
              </fill>
            </x14:dxf>
          </x14:cfRule>
          <x14:cfRule type="expression" priority="127" stopIfTrue="1" id="{02AEB1B2-7F12-49DE-A480-BDC1CF37451C}">
            <xm:f>'C:\Windows\system32\IC.Green.Net\IC_User_DFS\Users\deel1\Desktop\[Maternity Services Data Set Technical Output Specification.xlsm]MAT101Booking'!#REF!=met</xm:f>
            <x14:dxf>
              <font>
                <condense val="0"/>
                <extend val="0"/>
                <color indexed="12"/>
              </font>
              <fill>
                <patternFill>
                  <bgColor indexed="43"/>
                </patternFill>
              </fill>
            </x14:dxf>
          </x14:cfRule>
          <xm:sqref>N1056:N1058</xm:sqref>
        </x14:conditionalFormatting>
        <x14:conditionalFormatting xmlns:xm="http://schemas.microsoft.com/office/excel/2006/main">
          <x14:cfRule type="expression" priority="121" stopIfTrue="1" id="{B6D20313-DC74-4E9A-BE16-C3A28DB90C9D}">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22" stopIfTrue="1" id="{7E33C068-8BAF-4675-8296-E73157A533F7}">
            <xm:f>'C:\Windows\system32\IC.Green.Net\IC_User_DFS\Users\deel1\Desktop\[Maternity Services Data Set Technical Output Specification.xlsm]MAT101Booking'!#REF!=yes</xm:f>
            <x14:dxf>
              <fill>
                <patternFill>
                  <bgColor indexed="43"/>
                </patternFill>
              </fill>
            </x14:dxf>
          </x14:cfRule>
          <xm:sqref>N1144:N1146</xm:sqref>
        </x14:conditionalFormatting>
        <x14:conditionalFormatting xmlns:xm="http://schemas.microsoft.com/office/excel/2006/main">
          <x14:cfRule type="expression" priority="116" stopIfTrue="1" id="{2ACC8E93-9C40-424A-AFDE-73EBBED74069}">
            <xm:f>'C:\Windows\system32\IC.Green.Net\IC_User_DFS\Users\deel1\Desktop\[Maternity Services Data Set Technical Output Specification.xlsm]MAT101Booking'!#REF!=yes</xm:f>
            <x14:dxf>
              <fill>
                <patternFill>
                  <bgColor indexed="43"/>
                </patternFill>
              </fill>
            </x14:dxf>
          </x14:cfRule>
          <x14:cfRule type="expression" priority="115" stopIfTrue="1" id="{287283BF-47CB-4E7C-8C6C-AE9C90F510B2}">
            <xm:f>'C:\Windows\system32\IC.Green.Net\IC_User_DFS\Users\deel1\Desktop\[Maternity Services Data Set Technical Output Specification.xlsm]MAT101Booking'!#REF!=met</xm:f>
            <x14:dxf>
              <font>
                <condense val="0"/>
                <extend val="0"/>
                <color indexed="12"/>
              </font>
              <fill>
                <patternFill>
                  <bgColor indexed="43"/>
                </patternFill>
              </fill>
            </x14:dxf>
          </x14:cfRule>
          <xm:sqref>N1245:N1247</xm:sqref>
        </x14:conditionalFormatting>
        <x14:conditionalFormatting xmlns:xm="http://schemas.microsoft.com/office/excel/2006/main">
          <x14:cfRule type="expression" priority="110" stopIfTrue="1" id="{CE7A5948-1499-49AB-8E86-C11561CC7A93}">
            <xm:f>'C:\Windows\system32\IC.Green.Net\IC_User_DFS\Users\deel1\Desktop\[Maternity Services Data Set Technical Output Specification.xlsm]MAT101Booking'!#REF!=yes</xm:f>
            <x14:dxf>
              <fill>
                <patternFill>
                  <bgColor indexed="43"/>
                </patternFill>
              </fill>
            </x14:dxf>
          </x14:cfRule>
          <x14:cfRule type="expression" priority="109" stopIfTrue="1" id="{87930189-F206-41F4-B9B5-7D5C8AED9910}">
            <xm:f>'C:\Windows\system32\IC.Green.Net\IC_User_DFS\Users\deel1\Desktop\[Maternity Services Data Set Technical Output Specification.xlsm]MAT101Booking'!#REF!=met</xm:f>
            <x14:dxf>
              <font>
                <condense val="0"/>
                <extend val="0"/>
                <color indexed="12"/>
              </font>
              <fill>
                <patternFill>
                  <bgColor indexed="43"/>
                </patternFill>
              </fill>
            </x14:dxf>
          </x14:cfRule>
          <xm:sqref>N1322:N1324</xm:sqref>
        </x14:conditionalFormatting>
        <x14:conditionalFormatting xmlns:xm="http://schemas.microsoft.com/office/excel/2006/main">
          <x14:cfRule type="expression" priority="106" stopIfTrue="1" id="{47C443F5-A29F-4289-833A-E444D345293B}">
            <xm:f>'C:\Windows\system32\IC.Green.Net\IC_User_DFS\Users\deel1\Desktop\[Maternity Services Data Set Technical Output Specification.xlsm]MAT101Booking'!#REF!=yes</xm:f>
            <x14:dxf>
              <fill>
                <patternFill>
                  <bgColor indexed="43"/>
                </patternFill>
              </fill>
            </x14:dxf>
          </x14:cfRule>
          <x14:cfRule type="expression" priority="105" stopIfTrue="1" id="{7AFAAAA4-EE1A-4801-AC7E-8EB7D1AABF6C}">
            <xm:f>'C:\Windows\system32\IC.Green.Net\IC_User_DFS\Users\deel1\Desktop\[Maternity Services Data Set Technical Output Specification.xlsm]MAT101Booking'!#REF!=met</xm:f>
            <x14:dxf>
              <font>
                <condense val="0"/>
                <extend val="0"/>
                <color indexed="12"/>
              </font>
              <fill>
                <patternFill>
                  <bgColor indexed="43"/>
                </patternFill>
              </fill>
            </x14:dxf>
          </x14:cfRule>
          <xm:sqref>N1398:N1399</xm:sqref>
        </x14:conditionalFormatting>
        <x14:conditionalFormatting xmlns:xm="http://schemas.microsoft.com/office/excel/2006/main">
          <x14:cfRule type="expression" priority="100" stopIfTrue="1" id="{8FC22C35-E7DC-4250-A3FF-7B45034FACFA}">
            <xm:f>'C:\Windows\system32\IC.Green.Net\IC_User_DFS\Users\deel1\Desktop\[Maternity Services Data Set Technical Output Specification.xlsm]MAT101Booking'!#REF!=yes</xm:f>
            <x14:dxf>
              <fill>
                <patternFill>
                  <bgColor indexed="43"/>
                </patternFill>
              </fill>
            </x14:dxf>
          </x14:cfRule>
          <x14:cfRule type="expression" priority="99" stopIfTrue="1" id="{A262AE06-EB06-43DA-AE82-DCDDA011D354}">
            <xm:f>'C:\Windows\system32\IC.Green.Net\IC_User_DFS\Users\deel1\Desktop\[Maternity Services Data Set Technical Output Specification.xlsm]MAT101Booking'!#REF!=met</xm:f>
            <x14:dxf>
              <font>
                <condense val="0"/>
                <extend val="0"/>
                <color indexed="12"/>
              </font>
              <fill>
                <patternFill>
                  <bgColor indexed="43"/>
                </patternFill>
              </fill>
            </x14:dxf>
          </x14:cfRule>
          <xm:sqref>N1414:N1416</xm:sqref>
        </x14:conditionalFormatting>
        <x14:conditionalFormatting xmlns:xm="http://schemas.microsoft.com/office/excel/2006/main">
          <x14:cfRule type="expression" priority="94" stopIfTrue="1" id="{D74CD2A9-9E4E-440F-9D82-1DB24E7D90C9}">
            <xm:f>'C:\Windows\system32\IC.Green.Net\IC_User_DFS\Users\deel1\Desktop\[Maternity Services Data Set Technical Output Specification.xlsm]MAT101Booking'!#REF!=yes</xm:f>
            <x14:dxf>
              <fill>
                <patternFill>
                  <bgColor indexed="43"/>
                </patternFill>
              </fill>
            </x14:dxf>
          </x14:cfRule>
          <x14:cfRule type="expression" priority="93" stopIfTrue="1" id="{37FD88D0-A6AD-42D4-B76F-D61BFC24233C}">
            <xm:f>'C:\Windows\system32\IC.Green.Net\IC_User_DFS\Users\deel1\Desktop\[Maternity Services Data Set Technical Output Specification.xlsm]MAT101Booking'!#REF!=met</xm:f>
            <x14:dxf>
              <font>
                <condense val="0"/>
                <extend val="0"/>
                <color indexed="12"/>
              </font>
              <fill>
                <patternFill>
                  <bgColor indexed="43"/>
                </patternFill>
              </fill>
            </x14:dxf>
          </x14:cfRule>
          <xm:sqref>N1441:N1443</xm:sqref>
        </x14:conditionalFormatting>
        <x14:conditionalFormatting xmlns:xm="http://schemas.microsoft.com/office/excel/2006/main">
          <x14:cfRule type="expression" priority="88" stopIfTrue="1" id="{18261B9F-22DB-4F90-8841-9F720D500B93}">
            <xm:f>'C:\Windows\system32\IC.Green.Net\IC_User_DFS\Users\deel1\Desktop\[Maternity Services Data Set Technical Output Specification.xlsm]MAT101Booking'!#REF!=yes</xm:f>
            <x14:dxf>
              <fill>
                <patternFill>
                  <bgColor indexed="43"/>
                </patternFill>
              </fill>
            </x14:dxf>
          </x14:cfRule>
          <x14:cfRule type="expression" priority="87" stopIfTrue="1" id="{17728321-00E5-4942-B20D-9180D467BB5C}">
            <xm:f>'C:\Windows\system32\IC.Green.Net\IC_User_DFS\Users\deel1\Desktop\[Maternity Services Data Set Technical Output Specification.xlsm]MAT101Booking'!#REF!=met</xm:f>
            <x14:dxf>
              <font>
                <condense val="0"/>
                <extend val="0"/>
                <color indexed="12"/>
              </font>
              <fill>
                <patternFill>
                  <bgColor indexed="43"/>
                </patternFill>
              </fill>
            </x14:dxf>
          </x14:cfRule>
          <xm:sqref>N1458:N1460</xm:sqref>
        </x14:conditionalFormatting>
        <x14:conditionalFormatting xmlns:xm="http://schemas.microsoft.com/office/excel/2006/main">
          <x14:cfRule type="expression" priority="82" stopIfTrue="1" id="{E007E210-30D4-4857-989B-4DFF908B433D}">
            <xm:f>'C:\Windows\system32\IC.Green.Net\IC_User_DFS\Users\deel1\Desktop\[Maternity Services Data Set Technical Output Specification.xlsm]MAT101Booking'!#REF!=yes</xm:f>
            <x14:dxf>
              <fill>
                <patternFill>
                  <bgColor indexed="43"/>
                </patternFill>
              </fill>
            </x14:dxf>
          </x14:cfRule>
          <x14:cfRule type="expression" priority="81" stopIfTrue="1" id="{0F80AABF-28E3-40A7-872D-71F5CCC7E0CC}">
            <xm:f>'C:\Windows\system32\IC.Green.Net\IC_User_DFS\Users\deel1\Desktop\[Maternity Services Data Set Technical Output Specification.xlsm]MAT101Booking'!#REF!=met</xm:f>
            <x14:dxf>
              <font>
                <condense val="0"/>
                <extend val="0"/>
                <color indexed="12"/>
              </font>
              <fill>
                <patternFill>
                  <bgColor indexed="43"/>
                </patternFill>
              </fill>
            </x14:dxf>
          </x14:cfRule>
          <xm:sqref>N1484:N1486</xm:sqref>
        </x14:conditionalFormatting>
        <x14:conditionalFormatting xmlns:xm="http://schemas.microsoft.com/office/excel/2006/main">
          <x14:cfRule type="expression" priority="76" stopIfTrue="1" id="{BEE13F5C-57D0-4EE9-9F44-C7EB61340661}">
            <xm:f>'C:\Windows\system32\IC.Green.Net\IC_User_DFS\Users\deel1\Desktop\[Maternity Services Data Set Technical Output Specification.xlsm]MAT101Booking'!#REF!=yes</xm:f>
            <x14:dxf>
              <fill>
                <patternFill>
                  <bgColor indexed="43"/>
                </patternFill>
              </fill>
            </x14:dxf>
          </x14:cfRule>
          <x14:cfRule type="expression" priority="75" stopIfTrue="1" id="{307E4670-0B4C-4DBD-BFBD-65FAD22AEA5D}">
            <xm:f>'C:\Windows\system32\IC.Green.Net\IC_User_DFS\Users\deel1\Desktop\[Maternity Services Data Set Technical Output Specification.xlsm]MAT101Booking'!#REF!=met</xm:f>
            <x14:dxf>
              <font>
                <condense val="0"/>
                <extend val="0"/>
                <color indexed="12"/>
              </font>
              <fill>
                <patternFill>
                  <bgColor indexed="43"/>
                </patternFill>
              </fill>
            </x14:dxf>
          </x14:cfRule>
          <xm:sqref>N1501:N1503</xm:sqref>
        </x14:conditionalFormatting>
        <x14:conditionalFormatting xmlns:xm="http://schemas.microsoft.com/office/excel/2006/main">
          <x14:cfRule type="expression" priority="70" stopIfTrue="1" id="{EC633487-7754-4DA0-B6DA-BCDAB7F65AC0}">
            <xm:f>'C:\Windows\system32\IC.Green.Net\IC_User_DFS\Users\deel1\Desktop\[Maternity Services Data Set Technical Output Specification.xlsm]MAT101Booking'!#REF!=yes</xm:f>
            <x14:dxf>
              <fill>
                <patternFill>
                  <bgColor indexed="43"/>
                </patternFill>
              </fill>
            </x14:dxf>
          </x14:cfRule>
          <x14:cfRule type="expression" priority="69" stopIfTrue="1" id="{8BD87CD7-EA70-44D7-97BD-D6279D4BACA2}">
            <xm:f>'C:\Windows\system32\IC.Green.Net\IC_User_DFS\Users\deel1\Desktop\[Maternity Services Data Set Technical Output Specification.xlsm]MAT101Booking'!#REF!=met</xm:f>
            <x14:dxf>
              <font>
                <condense val="0"/>
                <extend val="0"/>
                <color indexed="12"/>
              </font>
              <fill>
                <patternFill>
                  <bgColor indexed="43"/>
                </patternFill>
              </fill>
            </x14:dxf>
          </x14:cfRule>
          <xm:sqref>N1562:N1564</xm:sqref>
        </x14:conditionalFormatting>
        <x14:conditionalFormatting xmlns:xm="http://schemas.microsoft.com/office/excel/2006/main">
          <x14:cfRule type="expression" priority="63" stopIfTrue="1" id="{805BD3D0-EC2F-41CB-BCBF-1F1F5ECC02E0}">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4" stopIfTrue="1" id="{68AB0297-BF4F-4CD1-8743-035C5340C45E}">
            <xm:f>'C:\Windows\system32\IC.Green.Net\IC_User_DFS\Users\deel1\Desktop\[Maternity Services Data Set Technical Output Specification.xlsm]MAT101Booking'!#REF!=yes</xm:f>
            <x14:dxf>
              <fill>
                <patternFill>
                  <bgColor indexed="43"/>
                </patternFill>
              </fill>
            </x14:dxf>
          </x14:cfRule>
          <xm:sqref>N1586:N1588</xm:sqref>
        </x14:conditionalFormatting>
        <x14:conditionalFormatting xmlns:xm="http://schemas.microsoft.com/office/excel/2006/main">
          <x14:cfRule type="expression" priority="58" stopIfTrue="1" id="{E452A172-11F7-4864-B04D-3C9A4E3E6376}">
            <xm:f>'C:\Windows\system32\IC.Green.Net\IC_User_DFS\Users\deel1\Desktop\[Maternity Services Data Set Technical Output Specification.xlsm]MAT101Booking'!#REF!=yes</xm:f>
            <x14:dxf>
              <fill>
                <patternFill>
                  <bgColor indexed="43"/>
                </patternFill>
              </fill>
            </x14:dxf>
          </x14:cfRule>
          <x14:cfRule type="expression" priority="57" stopIfTrue="1" id="{C14ADF45-BB06-408A-904D-7AC409D78B79}">
            <xm:f>'C:\Windows\system32\IC.Green.Net\IC_User_DFS\Users\deel1\Desktop\[Maternity Services Data Set Technical Output Specification.xlsm]MAT101Booking'!#REF!=met</xm:f>
            <x14:dxf>
              <font>
                <condense val="0"/>
                <extend val="0"/>
                <color indexed="12"/>
              </font>
              <fill>
                <patternFill>
                  <bgColor indexed="43"/>
                </patternFill>
              </fill>
            </x14:dxf>
          </x14:cfRule>
          <xm:sqref>N1614:N1616</xm:sqref>
        </x14:conditionalFormatting>
        <x14:conditionalFormatting xmlns:xm="http://schemas.microsoft.com/office/excel/2006/main">
          <x14:cfRule type="expression" priority="52" stopIfTrue="1" id="{524EFDDA-230E-4416-AF22-B8C57ACB2E5B}">
            <xm:f>'C:\Windows\system32\IC.Green.Net\IC_User_DFS\Users\deel1\Desktop\[Maternity Services Data Set Technical Output Specification.xlsm]MAT101Booking'!#REF!=yes</xm:f>
            <x14:dxf>
              <fill>
                <patternFill>
                  <bgColor indexed="43"/>
                </patternFill>
              </fill>
            </x14:dxf>
          </x14:cfRule>
          <x14:cfRule type="expression" priority="51" stopIfTrue="1" id="{D6A1963E-BA97-4914-9401-67DEE069B148}">
            <xm:f>'C:\Windows\system32\IC.Green.Net\IC_User_DFS\Users\deel1\Desktop\[Maternity Services Data Set Technical Output Specification.xlsm]MAT101Booking'!#REF!=met</xm:f>
            <x14:dxf>
              <font>
                <condense val="0"/>
                <extend val="0"/>
                <color indexed="12"/>
              </font>
              <fill>
                <patternFill>
                  <bgColor indexed="43"/>
                </patternFill>
              </fill>
            </x14:dxf>
          </x14:cfRule>
          <xm:sqref>N1637:N1639</xm:sqref>
        </x14:conditionalFormatting>
        <x14:conditionalFormatting xmlns:xm="http://schemas.microsoft.com/office/excel/2006/main">
          <x14:cfRule type="expression" priority="45" stopIfTrue="1" id="{2460D80B-24CB-4F76-A778-51C18AB215A7}">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6" stopIfTrue="1" id="{C9FE26C0-813E-49A2-85BC-B1ACCF37C58B}">
            <xm:f>'C:\Windows\system32\IC.Green.Net\IC_User_DFS\Users\deel1\Desktop\[Maternity Services Data Set Technical Output Specification.xlsm]MAT101Booking'!#REF!=yes</xm:f>
            <x14:dxf>
              <fill>
                <patternFill>
                  <bgColor indexed="43"/>
                </patternFill>
              </fill>
            </x14:dxf>
          </x14:cfRule>
          <xm:sqref>N1720:N1722</xm:sqref>
        </x14:conditionalFormatting>
        <x14:conditionalFormatting xmlns:xm="http://schemas.microsoft.com/office/excel/2006/main">
          <x14:cfRule type="expression" priority="40" stopIfTrue="1" id="{889AD5F9-2BE5-4E58-BB09-13571A5A6DE1}">
            <xm:f>'C:\Windows\system32\IC.Green.Net\IC_User_DFS\Users\deel1\Desktop\[Maternity Services Data Set Technical Output Specification.xlsm]MAT101Booking'!#REF!=yes</xm:f>
            <x14:dxf>
              <fill>
                <patternFill>
                  <bgColor indexed="43"/>
                </patternFill>
              </fill>
            </x14:dxf>
          </x14:cfRule>
          <x14:cfRule type="expression" priority="39" stopIfTrue="1" id="{19E3C5DA-9C44-45BE-B9F1-474816CE4111}">
            <xm:f>'C:\Windows\system32\IC.Green.Net\IC_User_DFS\Users\deel1\Desktop\[Maternity Services Data Set Technical Output Specification.xlsm]MAT101Booking'!#REF!=met</xm:f>
            <x14:dxf>
              <font>
                <condense val="0"/>
                <extend val="0"/>
                <color indexed="12"/>
              </font>
              <fill>
                <patternFill>
                  <bgColor indexed="43"/>
                </patternFill>
              </fill>
            </x14:dxf>
          </x14:cfRule>
          <xm:sqref>N1750:N1752</xm:sqref>
        </x14:conditionalFormatting>
        <x14:conditionalFormatting xmlns:xm="http://schemas.microsoft.com/office/excel/2006/main">
          <x14:cfRule type="expression" priority="33" stopIfTrue="1" id="{7DCDD904-F701-491F-89D0-63BD85226DAF}">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34" stopIfTrue="1" id="{A717CEBE-BB4C-4E81-AB21-073CD41AA560}">
            <xm:f>'C:\Windows\system32\IC.Green.Net\IC_User_DFS\Users\deel1\Desktop\[Maternity Services Data Set Technical Output Specification.xlsm]MAT101Booking'!#REF!=yes</xm:f>
            <x14:dxf>
              <fill>
                <patternFill>
                  <bgColor indexed="43"/>
                </patternFill>
              </fill>
            </x14:dxf>
          </x14:cfRule>
          <xm:sqref>N1786:N1788</xm:sqref>
        </x14:conditionalFormatting>
        <x14:conditionalFormatting xmlns:xm="http://schemas.microsoft.com/office/excel/2006/main">
          <x14:cfRule type="expression" priority="27" stopIfTrue="1" id="{807FD8D2-DF95-4E3E-A31C-A52AC3DC35AA}">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8" stopIfTrue="1" id="{60B3E9FD-D73A-456F-B1E0-1A05DE99AD09}">
            <xm:f>'C:\Windows\system32\IC.Green.Net\IC_User_DFS\Users\deel1\Desktop\[Maternity Services Data Set Technical Output Specification.xlsm]MAT101Booking'!#REF!=yes</xm:f>
            <x14:dxf>
              <fill>
                <patternFill>
                  <bgColor indexed="43"/>
                </patternFill>
              </fill>
            </x14:dxf>
          </x14:cfRule>
          <xm:sqref>N1819:N1821</xm:sqref>
        </x14:conditionalFormatting>
        <x14:conditionalFormatting xmlns:xm="http://schemas.microsoft.com/office/excel/2006/main">
          <x14:cfRule type="expression" priority="21" stopIfTrue="1" id="{C1A72C82-2B3B-4DE6-97D4-5EF7EF5850B2}">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2" stopIfTrue="1" id="{1189DB36-F4FB-434E-B4A5-264CCB7215D6}">
            <xm:f>'C:\Windows\system32\IC.Green.Net\IC_User_DFS\Users\deel1\Desktop\[Maternity Services Data Set Technical Output Specification.xlsm]MAT101Booking'!#REF!=yes</xm:f>
            <x14:dxf>
              <fill>
                <patternFill>
                  <bgColor indexed="43"/>
                </patternFill>
              </fill>
            </x14:dxf>
          </x14:cfRule>
          <xm:sqref>N1865:N1867</xm:sqref>
        </x14:conditionalFormatting>
        <x14:conditionalFormatting xmlns:xm="http://schemas.microsoft.com/office/excel/2006/main">
          <x14:cfRule type="expression" priority="16" stopIfTrue="1" id="{DF60194C-BDE4-4615-BEB3-3D7B5E19C89B}">
            <xm:f>'C:\Windows\system32\IC.Green.Net\IC_User_DFS\Users\deel1\Desktop\[Maternity Services Data Set Technical Output Specification.xlsm]MAT101Booking'!#REF!=yes</xm:f>
            <x14:dxf>
              <fill>
                <patternFill>
                  <bgColor indexed="43"/>
                </patternFill>
              </fill>
            </x14:dxf>
          </x14:cfRule>
          <x14:cfRule type="expression" priority="15" stopIfTrue="1" id="{0E9D0711-4ACD-43B0-ABD7-0C3A7042D3FE}">
            <xm:f>'C:\Windows\system32\IC.Green.Net\IC_User_DFS\Users\deel1\Desktop\[Maternity Services Data Set Technical Output Specification.xlsm]MAT101Booking'!#REF!=met</xm:f>
            <x14:dxf>
              <font>
                <condense val="0"/>
                <extend val="0"/>
                <color indexed="12"/>
              </font>
              <fill>
                <patternFill>
                  <bgColor indexed="43"/>
                </patternFill>
              </fill>
            </x14:dxf>
          </x14:cfRule>
          <xm:sqref>N1885:N1887</xm:sqref>
        </x14:conditionalFormatting>
        <x14:conditionalFormatting xmlns:xm="http://schemas.microsoft.com/office/excel/2006/main">
          <x14:cfRule type="expression" priority="10" stopIfTrue="1" id="{C7AB6316-AF78-432F-BE86-B7B382EDC119}">
            <xm:f>'C:\Windows\system32\IC.Green.Net\IC_User_DFS\Users\deel1\Desktop\[Maternity Services Data Set Technical Output Specification.xlsm]MAT101Booking'!#REF!=yes</xm:f>
            <x14:dxf>
              <fill>
                <patternFill>
                  <bgColor indexed="43"/>
                </patternFill>
              </fill>
            </x14:dxf>
          </x14:cfRule>
          <x14:cfRule type="expression" priority="9" stopIfTrue="1" id="{101E6E9E-6B99-431F-9173-638E52F73D1A}">
            <xm:f>'C:\Windows\system32\IC.Green.Net\IC_User_DFS\Users\deel1\Desktop\[Maternity Services Data Set Technical Output Specification.xlsm]MAT101Booking'!#REF!=met</xm:f>
            <x14:dxf>
              <font>
                <condense val="0"/>
                <extend val="0"/>
                <color indexed="12"/>
              </font>
              <fill>
                <patternFill>
                  <bgColor indexed="43"/>
                </patternFill>
              </fill>
            </x14:dxf>
          </x14:cfRule>
          <xm:sqref>N1931:N1933</xm:sqref>
        </x14:conditionalFormatting>
        <x14:conditionalFormatting xmlns:xm="http://schemas.microsoft.com/office/excel/2006/main">
          <x14:cfRule type="expression" priority="6" stopIfTrue="1" id="{ADE34117-4200-463E-98DF-D7C94154B879}">
            <xm:f>'C:\Windows\system32\IC.Green.Net\IC_User_DFS\Users\deel1\Desktop\[Maternity Services Data Set Technical Output Specification.xlsm]MAT101Booking'!#REF!=yes</xm:f>
            <x14:dxf>
              <fill>
                <patternFill>
                  <bgColor indexed="43"/>
                </patternFill>
              </fill>
            </x14:dxf>
          </x14:cfRule>
          <x14:cfRule type="expression" priority="5" stopIfTrue="1" id="{1C1D8825-67DF-425F-AD94-69950FB70015}">
            <xm:f>'C:\Windows\system32\IC.Green.Net\IC_User_DFS\Users\deel1\Desktop\[Maternity Services Data Set Technical Output Specification.xlsm]MAT101Booking'!#REF!=met</xm:f>
            <x14:dxf>
              <font>
                <condense val="0"/>
                <extend val="0"/>
                <color indexed="12"/>
              </font>
              <fill>
                <patternFill>
                  <bgColor indexed="43"/>
                </patternFill>
              </fill>
            </x14:dxf>
          </x14:cfRule>
          <xm:sqref>N2007:N2008</xm:sqref>
        </x14:conditionalFormatting>
        <x14:conditionalFormatting xmlns:xm="http://schemas.microsoft.com/office/excel/2006/main">
          <x14:cfRule type="expression" priority="1" stopIfTrue="1" id="{D188D604-BDE7-4BCA-B662-CFCDD70FFEE2}">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47A2B807-A617-4D93-BE56-D00A76D31CC0}">
            <xm:f>'C:\Windows\system32\IC.Green.Net\IC_User_DFS\Users\deel1\Desktop\[Maternity Services Data Set Technical Output Specification.xlsm]MAT101Booking'!#REF!=yes</xm:f>
            <x14:dxf>
              <fill>
                <patternFill>
                  <bgColor indexed="43"/>
                </patternFill>
              </fill>
            </x14:dxf>
          </x14:cfRule>
          <xm:sqref>N2094:N2095</xm:sqref>
        </x14:conditionalFormatting>
      </x14:conditionalFormatting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5">
    <tabColor theme="1" tint="0.249977111117893"/>
    <pageSetUpPr fitToPage="1"/>
  </sheetPr>
  <dimension ref="A1:N50"/>
  <sheetViews>
    <sheetView zoomScaleNormal="100" workbookViewId="0">
      <pane xSplit="2" ySplit="1" topLeftCell="C2" activePane="bottomRight" state="frozen"/>
      <selection pane="topRight" activeCell="O13" sqref="O13"/>
      <selection pane="bottomLeft" activeCell="O13" sqref="O13"/>
      <selection pane="bottomRight" activeCell="A2" sqref="A2:XFD48"/>
    </sheetView>
  </sheetViews>
  <sheetFormatPr defaultRowHeight="13.2"/>
  <cols>
    <col min="1" max="1" width="15.77734375" customWidth="1"/>
    <col min="2" max="3" width="20.77734375" customWidth="1"/>
    <col min="4" max="4" width="30.77734375" customWidth="1"/>
    <col min="5" max="5" width="14" customWidth="1"/>
    <col min="6" max="6" width="10.77734375" customWidth="1"/>
    <col min="7" max="7" width="30.77734375" customWidth="1"/>
    <col min="8" max="9" width="11.5546875" customWidth="1"/>
    <col min="10" max="10" width="10.21875" customWidth="1"/>
    <col min="11" max="11" width="32.77734375" customWidth="1"/>
    <col min="12" max="12" width="11.21875" customWidth="1"/>
    <col min="13" max="13" width="29.21875" customWidth="1"/>
    <col min="14" max="14" width="12.21875" style="7" customWidth="1"/>
    <col min="15" max="15" width="102" customWidth="1"/>
  </cols>
  <sheetData>
    <row r="1" spans="1:1" s="1202" customFormat="1" ht="37.5" customHeight="1">
      <c r="A1" s="1202" t="s">
        <v>6092</v>
      </c>
    </row>
    <row r="2" spans="1:1" s="1202" customFormat="1" ht="12.75" customHeight="1">
      <c r="A2" s="1202" t="s">
        <v>6832</v>
      </c>
    </row>
    <row r="3" spans="1:1" s="1202" customFormat="1" ht="12.75" customHeight="1"/>
    <row r="4" spans="1:1" s="1202" customFormat="1" ht="12.75" customHeight="1"/>
    <row r="5" spans="1:1" s="1202" customFormat="1" ht="12.75" customHeight="1"/>
    <row r="6" spans="1:1" s="1202" customFormat="1" ht="12.75" customHeight="1"/>
    <row r="7" spans="1:1" s="1202" customFormat="1" ht="12.75" customHeight="1"/>
    <row r="8" spans="1:1" s="1202" customFormat="1" ht="12.75" customHeight="1"/>
    <row r="9" spans="1:1" s="1202" customFormat="1" ht="12.75" customHeight="1"/>
    <row r="10" spans="1:1" s="1202" customFormat="1" ht="12.75" customHeight="1"/>
    <row r="11" spans="1:1" s="1202" customFormat="1" ht="12.75" customHeight="1"/>
    <row r="12" spans="1:1" s="1202" customFormat="1" ht="12.75" customHeight="1"/>
    <row r="13" spans="1:1" s="1202" customFormat="1" ht="12.75" customHeight="1"/>
    <row r="14" spans="1:1" s="1202" customFormat="1" ht="12.75" customHeight="1"/>
    <row r="15" spans="1:1" s="1202" customFormat="1" ht="12.75" customHeight="1"/>
    <row r="16" spans="1:1" s="1202" customFormat="1" ht="12.75" customHeight="1"/>
    <row r="17" s="1202" customFormat="1" ht="12.75" customHeight="1"/>
    <row r="18" s="1202" customFormat="1" ht="12.75" customHeight="1"/>
    <row r="19" s="1202" customFormat="1" ht="12.75" customHeight="1"/>
    <row r="20" s="1202" customFormat="1" ht="12.75" customHeight="1"/>
    <row r="21" s="1202" customFormat="1" ht="12.75" customHeight="1"/>
    <row r="22" s="1202" customFormat="1" ht="12.75" customHeight="1"/>
    <row r="23" s="1202" customFormat="1" ht="12.75" customHeight="1"/>
    <row r="24" s="1202" customFormat="1" ht="12.75" customHeight="1"/>
    <row r="25" s="1202" customFormat="1" ht="12.75" customHeight="1"/>
    <row r="26" s="1202" customFormat="1" ht="12.75" customHeight="1"/>
    <row r="27" s="1202" customFormat="1" ht="12.75" customHeight="1"/>
    <row r="28" s="1202" customFormat="1" ht="12.75" customHeight="1"/>
    <row r="29" s="1202" customFormat="1" ht="12.75" customHeight="1"/>
    <row r="30" s="1202" customFormat="1" ht="12.75" customHeight="1"/>
    <row r="31" s="1202" customFormat="1" ht="12.75" customHeight="1"/>
    <row r="32" s="1202" customFormat="1" ht="12.75" customHeight="1"/>
    <row r="33" s="1202" customFormat="1" ht="12.75" customHeight="1"/>
    <row r="34" s="1202" customFormat="1" ht="12.75" customHeight="1"/>
    <row r="35" s="1202" customFormat="1" ht="12.75" customHeight="1"/>
    <row r="36" s="1202" customFormat="1" ht="12.75" customHeight="1"/>
    <row r="37" s="1202" customFormat="1" ht="12.75" customHeight="1"/>
    <row r="38" s="1202" customFormat="1" ht="12.75" customHeight="1"/>
    <row r="39" s="1202" customFormat="1" ht="12.75" customHeight="1"/>
    <row r="40" s="1202" customFormat="1" ht="12.75" customHeight="1"/>
    <row r="41" s="1202" customFormat="1" ht="12.75" customHeight="1"/>
    <row r="42" s="1202" customFormat="1" ht="12.75" customHeight="1"/>
    <row r="43" s="1202" customFormat="1" ht="12.75" customHeight="1"/>
    <row r="44" s="1202" customFormat="1" ht="12.75" customHeight="1"/>
    <row r="45" s="1202" customFormat="1" ht="12.75" customHeight="1"/>
    <row r="46" s="1202" customFormat="1" ht="12.75" customHeight="1"/>
    <row r="47" s="1202" customFormat="1" ht="12.75" customHeight="1"/>
    <row r="48" s="1202" customFormat="1" ht="12.75" customHeight="1"/>
    <row r="49" spans="1:12" ht="12.75" customHeight="1">
      <c r="A49" s="40"/>
      <c r="B49" s="40"/>
      <c r="C49" s="40"/>
      <c r="D49" s="40"/>
      <c r="E49" s="40"/>
      <c r="F49" s="40"/>
      <c r="G49" s="40"/>
      <c r="H49" s="40"/>
      <c r="I49" s="40"/>
      <c r="J49" s="40"/>
      <c r="K49" s="40"/>
      <c r="L49" s="40"/>
    </row>
    <row r="50" spans="1:12" ht="12.75" customHeight="1">
      <c r="A50" s="40"/>
      <c r="B50" s="40"/>
      <c r="C50" s="40"/>
      <c r="D50" s="40"/>
      <c r="E50" s="40"/>
      <c r="F50" s="40"/>
      <c r="G50" s="40"/>
      <c r="H50" s="40"/>
      <c r="I50" s="40"/>
      <c r="J50" s="40"/>
      <c r="K50" s="40"/>
      <c r="L50" s="40"/>
    </row>
  </sheetData>
  <mergeCells count="2">
    <mergeCell ref="A1:XFD1"/>
    <mergeCell ref="A2:XFD48"/>
  </mergeCells>
  <pageMargins left="0.25" right="0.25" top="0.75" bottom="0.75" header="0.3" footer="0.3"/>
  <pageSetup paperSize="8"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1">
    <tabColor rgb="FFFFB81C"/>
  </sheetPr>
  <dimension ref="A1:R223"/>
  <sheetViews>
    <sheetView workbookViewId="0">
      <pane xSplit="2" ySplit="1" topLeftCell="C2" activePane="bottomRight" state="frozenSplit"/>
      <selection pane="topRight" activeCell="C1" sqref="C1"/>
      <selection pane="bottomLeft" activeCell="A2" sqref="A2"/>
      <selection pane="bottomRight"/>
    </sheetView>
  </sheetViews>
  <sheetFormatPr defaultRowHeight="13.2"/>
  <cols>
    <col min="1" max="1" width="11.44140625" customWidth="1"/>
    <col min="2" max="2" width="51" customWidth="1"/>
    <col min="3" max="3" width="10.5546875" customWidth="1"/>
    <col min="4" max="18" width="22.77734375" customWidth="1"/>
  </cols>
  <sheetData>
    <row r="1" spans="1:18" ht="39.6">
      <c r="A1" s="56" t="s">
        <v>5885</v>
      </c>
      <c r="B1" s="56" t="s">
        <v>66</v>
      </c>
      <c r="C1" s="56" t="s">
        <v>5886</v>
      </c>
      <c r="D1" s="56">
        <v>1</v>
      </c>
      <c r="E1" s="56">
        <v>2</v>
      </c>
      <c r="F1" s="56">
        <v>3</v>
      </c>
      <c r="G1" s="56">
        <v>4</v>
      </c>
      <c r="H1" s="56">
        <v>5</v>
      </c>
      <c r="I1" s="56">
        <v>6</v>
      </c>
      <c r="J1" s="56">
        <v>7</v>
      </c>
      <c r="K1" s="56">
        <v>8</v>
      </c>
      <c r="L1" s="56">
        <v>9</v>
      </c>
      <c r="M1" s="56">
        <v>10</v>
      </c>
      <c r="N1" s="56">
        <v>11</v>
      </c>
      <c r="O1" s="56">
        <v>12</v>
      </c>
      <c r="P1" s="56">
        <v>13</v>
      </c>
      <c r="Q1" s="56">
        <v>14</v>
      </c>
      <c r="R1" s="56">
        <v>15</v>
      </c>
    </row>
    <row r="2" spans="1:18">
      <c r="A2" t="s">
        <v>2134</v>
      </c>
      <c r="B2" t="str">
        <f t="shared" ref="B2:B84" si="0">VLOOKUP(A2,MDI,6,0)</f>
        <v>CYP000Header</v>
      </c>
      <c r="C2">
        <f>IF(MID(A2,5,1)="9",1,0)</f>
        <v>0</v>
      </c>
      <c r="D2" t="str">
        <f>IFERROR(IF($C2=0,VLOOKUP(CONCATENATE($A2,"_",D$1),'Master Data Item List'!$D$3:$F$591,2,0),VLOOKUP(CONCATENATE(RIGHT($A2,3),"_",D$1),'Master Data Item List'!$D$3:$F$591,2,0)),"")</f>
        <v>Version</v>
      </c>
      <c r="E2" t="str">
        <f>IFERROR(IF($C2=0,VLOOKUP(CONCATENATE($A2,"_",E$1),'Master Data Item List'!$D$3:$F$591,2,0),VLOOKUP(CONCATENATE(RIGHT($A2,3),"_",E$1),'Master Data Item List'!$D$3:$F$591,2,0)),"")</f>
        <v/>
      </c>
      <c r="F2" t="str">
        <f>IFERROR(IF($C2=0,VLOOKUP(CONCATENATE($A2,"_",F$1),'Master Data Item List'!$D$3:$F$591,2,0),VLOOKUP(CONCATENATE(RIGHT($A2,3),"_",F$1),'Master Data Item List'!$D$3:$F$591,2,0)),"")</f>
        <v/>
      </c>
      <c r="G2" t="str">
        <f>IFERROR(IF($C2=0,VLOOKUP(CONCATENATE($A2,"_",G$1),'Master Data Item List'!$D$3:$F$591,2,0),VLOOKUP(CONCATENATE(RIGHT($A2,3),"_",G$1),'Master Data Item List'!$D$3:$F$591,2,0)),"")</f>
        <v/>
      </c>
      <c r="H2" t="str">
        <f>IFERROR(IF($C2=0,VLOOKUP(CONCATENATE($A2,"_",H$1),'Master Data Item List'!$D$3:$F$591,2,0),VLOOKUP(CONCATENATE(RIGHT($A2,3),"_",H$1),'Master Data Item List'!$D$3:$F$591,2,0)),"")</f>
        <v/>
      </c>
      <c r="I2" t="str">
        <f>IFERROR(IF($C2=0,VLOOKUP(CONCATENATE($A2,"_",I$1),'Master Data Item List'!$D$3:$F$591,2,0),VLOOKUP(CONCATENATE(RIGHT($A2,3),"_",I$1),'Master Data Item List'!$D$3:$F$591,2,0)),"")</f>
        <v/>
      </c>
      <c r="J2" t="str">
        <f>IFERROR(IF($C2=0,VLOOKUP(CONCATENATE($A2,"_",J$1),'Master Data Item List'!$D$3:$F$591,2,0),VLOOKUP(CONCATENATE(RIGHT($A2,3),"_",J$1),'Master Data Item List'!$D$3:$F$591,2,0)),"")</f>
        <v/>
      </c>
      <c r="K2" t="str">
        <f>IFERROR(IF($C2=0,VLOOKUP(CONCATENATE($A2,"_",K$1),'Master Data Item List'!$D$3:$F$591,2,0),VLOOKUP(CONCATENATE(RIGHT($A2,3),"_",K$1),'Master Data Item List'!$D$3:$F$591,2,0)),"")</f>
        <v/>
      </c>
      <c r="L2" t="str">
        <f>IFERROR(IF($C2=0,VLOOKUP(CONCATENATE($A2,"_",L$1),'Master Data Item List'!$D$3:$F$591,2,0),VLOOKUP(CONCATENATE(RIGHT($A2,3),"_",L$1),'Master Data Item List'!$D$3:$F$591,2,0)),"")</f>
        <v/>
      </c>
      <c r="M2" t="str">
        <f>IFERROR(IF($C2=0,VLOOKUP(CONCATENATE($A2,"_",M$1),'Master Data Item List'!$D$3:$F$591,2,0),VLOOKUP(CONCATENATE(RIGHT($A2,3),"_",M$1),'Master Data Item List'!$D$3:$F$591,2,0)),"")</f>
        <v/>
      </c>
      <c r="N2" t="str">
        <f>IFERROR(IF($C2=0,VLOOKUP(CONCATENATE($A2,"_",N$1),'Master Data Item List'!$D$3:$F$591,2,0),VLOOKUP(CONCATENATE(RIGHT($A2,3),"_",N$1),'Master Data Item List'!$D$3:$F$591,2,0)),"")</f>
        <v/>
      </c>
      <c r="O2" t="str">
        <f>IFERROR(IF($C2=0,VLOOKUP(CONCATENATE($A2,"_",O$1),'Master Data Item List'!$D$3:$F$591,2,0),VLOOKUP(CONCATENATE(RIGHT($A2,3),"_",O$1),'Master Data Item List'!$D$3:$F$591,2,0)),"")</f>
        <v/>
      </c>
      <c r="P2" t="str">
        <f>IFERROR(IF($C2=0,VLOOKUP(CONCATENATE($A2,"_",P$1),'Master Data Item List'!$D$3:$F$591,2,0),VLOOKUP(CONCATENATE(RIGHT($A2,3),"_",P$1),'Master Data Item List'!$D$3:$F$591,2,0)),"")</f>
        <v/>
      </c>
      <c r="Q2" t="str">
        <f>IFERROR(IF($C2=0,VLOOKUP(CONCATENATE($A2,"_",Q$1),'Master Data Item List'!$D$3:$F$591,2,0),VLOOKUP(CONCATENATE(RIGHT($A2,3),"_",Q$1),'Master Data Item List'!$D$3:$F$591,2,0)),"")</f>
        <v/>
      </c>
      <c r="R2" t="str">
        <f>IFERROR(IF($C2=0,VLOOKUP(CONCATENATE($A2,"_",R$1),'Master Data Item List'!$D$3:$F$591,2,0),VLOOKUP(CONCATENATE(RIGHT($A2,3),"_",R$1),'Master Data Item List'!$D$3:$F$591,2,0)),"")</f>
        <v/>
      </c>
    </row>
    <row r="3" spans="1:18">
      <c r="A3" t="s">
        <v>2142</v>
      </c>
      <c r="B3" t="str">
        <f t="shared" si="0"/>
        <v>CYP000Header</v>
      </c>
      <c r="C3">
        <f t="shared" ref="C3:C85" si="1">IF(MID(A3,5,1)="9",1,0)</f>
        <v>0</v>
      </c>
      <c r="D3" t="str">
        <f>IFERROR(IF($C3=0,VLOOKUP(CONCATENATE($A3,"_",D$1),'Master Data Item List'!$D$3:$F$591,2,0),VLOOKUP(CONCATENATE(RIGHT($A3,3),"_",D$1),'Master Data Item List'!$D$3:$F$591,2,0)),"")</f>
        <v>OrgID_Provider</v>
      </c>
      <c r="E3" t="str">
        <f>IFERROR(IF($C3=0,VLOOKUP(CONCATENATE($A3,"_",E$1),'Master Data Item List'!$D$3:$F$591,2,0),VLOOKUP(CONCATENATE(RIGHT($A3,3),"_",E$1),'Master Data Item List'!$D$3:$F$591,2,0)),"")</f>
        <v/>
      </c>
      <c r="F3" t="str">
        <f>IFERROR(IF($C3=0,VLOOKUP(CONCATENATE($A3,"_",F$1),'Master Data Item List'!$D$3:$F$591,2,0),VLOOKUP(CONCATENATE(RIGHT($A3,3),"_",F$1),'Master Data Item List'!$D$3:$F$591,2,0)),"")</f>
        <v/>
      </c>
      <c r="G3" t="str">
        <f>IFERROR(IF($C3=0,VLOOKUP(CONCATENATE($A3,"_",G$1),'Master Data Item List'!$D$3:$F$591,2,0),VLOOKUP(CONCATENATE(RIGHT($A3,3),"_",G$1),'Master Data Item List'!$D$3:$F$591,2,0)),"")</f>
        <v/>
      </c>
      <c r="H3" t="str">
        <f>IFERROR(IF($C3=0,VLOOKUP(CONCATENATE($A3,"_",H$1),'Master Data Item List'!$D$3:$F$591,2,0),VLOOKUP(CONCATENATE(RIGHT($A3,3),"_",H$1),'Master Data Item List'!$D$3:$F$591,2,0)),"")</f>
        <v/>
      </c>
      <c r="I3" t="str">
        <f>IFERROR(IF($C3=0,VLOOKUP(CONCATENATE($A3,"_",I$1),'Master Data Item List'!$D$3:$F$591,2,0),VLOOKUP(CONCATENATE(RIGHT($A3,3),"_",I$1),'Master Data Item List'!$D$3:$F$591,2,0)),"")</f>
        <v/>
      </c>
      <c r="J3" t="str">
        <f>IFERROR(IF($C3=0,VLOOKUP(CONCATENATE($A3,"_",J$1),'Master Data Item List'!$D$3:$F$591,2,0),VLOOKUP(CONCATENATE(RIGHT($A3,3),"_",J$1),'Master Data Item List'!$D$3:$F$591,2,0)),"")</f>
        <v/>
      </c>
      <c r="K3" t="str">
        <f>IFERROR(IF($C3=0,VLOOKUP(CONCATENATE($A3,"_",K$1),'Master Data Item List'!$D$3:$F$591,2,0),VLOOKUP(CONCATENATE(RIGHT($A3,3),"_",K$1),'Master Data Item List'!$D$3:$F$591,2,0)),"")</f>
        <v/>
      </c>
      <c r="L3" t="str">
        <f>IFERROR(IF($C3=0,VLOOKUP(CONCATENATE($A3,"_",L$1),'Master Data Item List'!$D$3:$F$591,2,0),VLOOKUP(CONCATENATE(RIGHT($A3,3),"_",L$1),'Master Data Item List'!$D$3:$F$591,2,0)),"")</f>
        <v/>
      </c>
      <c r="M3" t="str">
        <f>IFERROR(IF($C3=0,VLOOKUP(CONCATENATE($A3,"_",M$1),'Master Data Item List'!$D$3:$F$591,2,0),VLOOKUP(CONCATENATE(RIGHT($A3,3),"_",M$1),'Master Data Item List'!$D$3:$F$591,2,0)),"")</f>
        <v/>
      </c>
      <c r="N3" t="str">
        <f>IFERROR(IF($C3=0,VLOOKUP(CONCATENATE($A3,"_",N$1),'Master Data Item List'!$D$3:$F$591,2,0),VLOOKUP(CONCATENATE(RIGHT($A3,3),"_",N$1),'Master Data Item List'!$D$3:$F$591,2,0)),"")</f>
        <v/>
      </c>
      <c r="O3" t="str">
        <f>IFERROR(IF($C3=0,VLOOKUP(CONCATENATE($A3,"_",O$1),'Master Data Item List'!$D$3:$F$591,2,0),VLOOKUP(CONCATENATE(RIGHT($A3,3),"_",O$1),'Master Data Item List'!$D$3:$F$591,2,0)),"")</f>
        <v/>
      </c>
      <c r="P3" t="str">
        <f>IFERROR(IF($C3=0,VLOOKUP(CONCATENATE($A3,"_",P$1),'Master Data Item List'!$D$3:$F$591,2,0),VLOOKUP(CONCATENATE(RIGHT($A3,3),"_",P$1),'Master Data Item List'!$D$3:$F$591,2,0)),"")</f>
        <v/>
      </c>
      <c r="Q3" t="str">
        <f>IFERROR(IF($C3=0,VLOOKUP(CONCATENATE($A3,"_",Q$1),'Master Data Item List'!$D$3:$F$591,2,0),VLOOKUP(CONCATENATE(RIGHT($A3,3),"_",Q$1),'Master Data Item List'!$D$3:$F$591,2,0)),"")</f>
        <v/>
      </c>
      <c r="R3" t="str">
        <f>IFERROR(IF($C3=0,VLOOKUP(CONCATENATE($A3,"_",R$1),'Master Data Item List'!$D$3:$F$591,2,0),VLOOKUP(CONCATENATE(RIGHT($A3,3),"_",R$1),'Master Data Item List'!$D$3:$F$591,2,0)),"")</f>
        <v/>
      </c>
    </row>
    <row r="4" spans="1:18">
      <c r="A4" t="s">
        <v>348</v>
      </c>
      <c r="B4" t="str">
        <f t="shared" si="0"/>
        <v>CYP000Header</v>
      </c>
      <c r="C4">
        <f t="shared" si="1"/>
        <v>0</v>
      </c>
      <c r="D4" t="str">
        <f>IFERROR(IF($C4=0,VLOOKUP(CONCATENATE($A4,"_",D$1),'Master Data Item List'!$D$3:$F$591,2,0),VLOOKUP(CONCATENATE(RIGHT($A4,3),"_",D$1),'Master Data Item List'!$D$3:$F$591,2,0)),"")</f>
        <v>OrgID_Submitter</v>
      </c>
      <c r="E4" t="str">
        <f>IFERROR(IF($C4=0,VLOOKUP(CONCATENATE($A4,"_",E$1),'Master Data Item List'!$D$3:$F$591,2,0),VLOOKUP(CONCATENATE(RIGHT($A4,3),"_",E$1),'Master Data Item List'!$D$3:$F$591,2,0)),"")</f>
        <v/>
      </c>
      <c r="F4" t="str">
        <f>IFERROR(IF($C4=0,VLOOKUP(CONCATENATE($A4,"_",F$1),'Master Data Item List'!$D$3:$F$591,2,0),VLOOKUP(CONCATENATE(RIGHT($A4,3),"_",F$1),'Master Data Item List'!$D$3:$F$591,2,0)),"")</f>
        <v/>
      </c>
      <c r="G4" t="str">
        <f>IFERROR(IF($C4=0,VLOOKUP(CONCATENATE($A4,"_",G$1),'Master Data Item List'!$D$3:$F$591,2,0),VLOOKUP(CONCATENATE(RIGHT($A4,3),"_",G$1),'Master Data Item List'!$D$3:$F$591,2,0)),"")</f>
        <v/>
      </c>
      <c r="H4" t="str">
        <f>IFERROR(IF($C4=0,VLOOKUP(CONCATENATE($A4,"_",H$1),'Master Data Item List'!$D$3:$F$591,2,0),VLOOKUP(CONCATENATE(RIGHT($A4,3),"_",H$1),'Master Data Item List'!$D$3:$F$591,2,0)),"")</f>
        <v/>
      </c>
      <c r="I4" t="str">
        <f>IFERROR(IF($C4=0,VLOOKUP(CONCATENATE($A4,"_",I$1),'Master Data Item List'!$D$3:$F$591,2,0),VLOOKUP(CONCATENATE(RIGHT($A4,3),"_",I$1),'Master Data Item List'!$D$3:$F$591,2,0)),"")</f>
        <v/>
      </c>
      <c r="J4" t="str">
        <f>IFERROR(IF($C4=0,VLOOKUP(CONCATENATE($A4,"_",J$1),'Master Data Item List'!$D$3:$F$591,2,0),VLOOKUP(CONCATENATE(RIGHT($A4,3),"_",J$1),'Master Data Item List'!$D$3:$F$591,2,0)),"")</f>
        <v/>
      </c>
      <c r="K4" t="str">
        <f>IFERROR(IF($C4=0,VLOOKUP(CONCATENATE($A4,"_",K$1),'Master Data Item List'!$D$3:$F$591,2,0),VLOOKUP(CONCATENATE(RIGHT($A4,3),"_",K$1),'Master Data Item List'!$D$3:$F$591,2,0)),"")</f>
        <v/>
      </c>
      <c r="L4" t="str">
        <f>IFERROR(IF($C4=0,VLOOKUP(CONCATENATE($A4,"_",L$1),'Master Data Item List'!$D$3:$F$591,2,0),VLOOKUP(CONCATENATE(RIGHT($A4,3),"_",L$1),'Master Data Item List'!$D$3:$F$591,2,0)),"")</f>
        <v/>
      </c>
      <c r="M4" t="str">
        <f>IFERROR(IF($C4=0,VLOOKUP(CONCATENATE($A4,"_",M$1),'Master Data Item List'!$D$3:$F$591,2,0),VLOOKUP(CONCATENATE(RIGHT($A4,3),"_",M$1),'Master Data Item List'!$D$3:$F$591,2,0)),"")</f>
        <v/>
      </c>
      <c r="N4" t="str">
        <f>IFERROR(IF($C4=0,VLOOKUP(CONCATENATE($A4,"_",N$1),'Master Data Item List'!$D$3:$F$591,2,0),VLOOKUP(CONCATENATE(RIGHT($A4,3),"_",N$1),'Master Data Item List'!$D$3:$F$591,2,0)),"")</f>
        <v/>
      </c>
      <c r="O4" t="str">
        <f>IFERROR(IF($C4=0,VLOOKUP(CONCATENATE($A4,"_",O$1),'Master Data Item List'!$D$3:$F$591,2,0),VLOOKUP(CONCATENATE(RIGHT($A4,3),"_",O$1),'Master Data Item List'!$D$3:$F$591,2,0)),"")</f>
        <v/>
      </c>
      <c r="P4" t="str">
        <f>IFERROR(IF($C4=0,VLOOKUP(CONCATENATE($A4,"_",P$1),'Master Data Item List'!$D$3:$F$591,2,0),VLOOKUP(CONCATENATE(RIGHT($A4,3),"_",P$1),'Master Data Item List'!$D$3:$F$591,2,0)),"")</f>
        <v/>
      </c>
      <c r="Q4" t="str">
        <f>IFERROR(IF($C4=0,VLOOKUP(CONCATENATE($A4,"_",Q$1),'Master Data Item List'!$D$3:$F$591,2,0),VLOOKUP(CONCATENATE(RIGHT($A4,3),"_",Q$1),'Master Data Item List'!$D$3:$F$591,2,0)),"")</f>
        <v/>
      </c>
      <c r="R4" t="str">
        <f>IFERROR(IF($C4=0,VLOOKUP(CONCATENATE($A4,"_",R$1),'Master Data Item List'!$D$3:$F$591,2,0),VLOOKUP(CONCATENATE(RIGHT($A4,3),"_",R$1),'Master Data Item List'!$D$3:$F$591,2,0)),"")</f>
        <v/>
      </c>
    </row>
    <row r="5" spans="1:18">
      <c r="A5" t="s">
        <v>2150</v>
      </c>
      <c r="B5" t="str">
        <f t="shared" si="0"/>
        <v>CYP000Header</v>
      </c>
      <c r="C5">
        <f t="shared" si="1"/>
        <v>0</v>
      </c>
      <c r="D5" t="str">
        <f>IFERROR(IF($C5=0,VLOOKUP(CONCATENATE($A5,"_",D$1),'Master Data Item List'!$D$3:$F$591,2,0),VLOOKUP(CONCATENATE(RIGHT($A5,3),"_",D$1),'Master Data Item List'!$D$3:$F$591,2,0)),"")</f>
        <v>RP_StartDate</v>
      </c>
      <c r="E5" t="str">
        <f>IFERROR(IF($C5=0,VLOOKUP(CONCATENATE($A5,"_",E$1),'Master Data Item List'!$D$3:$F$591,2,0),VLOOKUP(CONCATENATE(RIGHT($A5,3),"_",E$1),'Master Data Item List'!$D$3:$F$591,2,0)),"")</f>
        <v/>
      </c>
      <c r="F5" t="str">
        <f>IFERROR(IF($C5=0,VLOOKUP(CONCATENATE($A5,"_",F$1),'Master Data Item List'!$D$3:$F$591,2,0),VLOOKUP(CONCATENATE(RIGHT($A5,3),"_",F$1),'Master Data Item List'!$D$3:$F$591,2,0)),"")</f>
        <v/>
      </c>
      <c r="G5" t="str">
        <f>IFERROR(IF($C5=0,VLOOKUP(CONCATENATE($A5,"_",G$1),'Master Data Item List'!$D$3:$F$591,2,0),VLOOKUP(CONCATENATE(RIGHT($A5,3),"_",G$1),'Master Data Item List'!$D$3:$F$591,2,0)),"")</f>
        <v/>
      </c>
      <c r="H5" t="str">
        <f>IFERROR(IF($C5=0,VLOOKUP(CONCATENATE($A5,"_",H$1),'Master Data Item List'!$D$3:$F$591,2,0),VLOOKUP(CONCATENATE(RIGHT($A5,3),"_",H$1),'Master Data Item List'!$D$3:$F$591,2,0)),"")</f>
        <v/>
      </c>
      <c r="I5" t="str">
        <f>IFERROR(IF($C5=0,VLOOKUP(CONCATENATE($A5,"_",I$1),'Master Data Item List'!$D$3:$F$591,2,0),VLOOKUP(CONCATENATE(RIGHT($A5,3),"_",I$1),'Master Data Item List'!$D$3:$F$591,2,0)),"")</f>
        <v/>
      </c>
      <c r="J5" t="str">
        <f>IFERROR(IF($C5=0,VLOOKUP(CONCATENATE($A5,"_",J$1),'Master Data Item List'!$D$3:$F$591,2,0),VLOOKUP(CONCATENATE(RIGHT($A5,3),"_",J$1),'Master Data Item List'!$D$3:$F$591,2,0)),"")</f>
        <v/>
      </c>
      <c r="K5" t="str">
        <f>IFERROR(IF($C5=0,VLOOKUP(CONCATENATE($A5,"_",K$1),'Master Data Item List'!$D$3:$F$591,2,0),VLOOKUP(CONCATENATE(RIGHT($A5,3),"_",K$1),'Master Data Item List'!$D$3:$F$591,2,0)),"")</f>
        <v/>
      </c>
      <c r="L5" t="str">
        <f>IFERROR(IF($C5=0,VLOOKUP(CONCATENATE($A5,"_",L$1),'Master Data Item List'!$D$3:$F$591,2,0),VLOOKUP(CONCATENATE(RIGHT($A5,3),"_",L$1),'Master Data Item List'!$D$3:$F$591,2,0)),"")</f>
        <v/>
      </c>
      <c r="M5" t="str">
        <f>IFERROR(IF($C5=0,VLOOKUP(CONCATENATE($A5,"_",M$1),'Master Data Item List'!$D$3:$F$591,2,0),VLOOKUP(CONCATENATE(RIGHT($A5,3),"_",M$1),'Master Data Item List'!$D$3:$F$591,2,0)),"")</f>
        <v/>
      </c>
      <c r="N5" t="str">
        <f>IFERROR(IF($C5=0,VLOOKUP(CONCATENATE($A5,"_",N$1),'Master Data Item List'!$D$3:$F$591,2,0),VLOOKUP(CONCATENATE(RIGHT($A5,3),"_",N$1),'Master Data Item List'!$D$3:$F$591,2,0)),"")</f>
        <v/>
      </c>
      <c r="O5" t="str">
        <f>IFERROR(IF($C5=0,VLOOKUP(CONCATENATE($A5,"_",O$1),'Master Data Item List'!$D$3:$F$591,2,0),VLOOKUP(CONCATENATE(RIGHT($A5,3),"_",O$1),'Master Data Item List'!$D$3:$F$591,2,0)),"")</f>
        <v/>
      </c>
      <c r="P5" t="str">
        <f>IFERROR(IF($C5=0,VLOOKUP(CONCATENATE($A5,"_",P$1),'Master Data Item List'!$D$3:$F$591,2,0),VLOOKUP(CONCATENATE(RIGHT($A5,3),"_",P$1),'Master Data Item List'!$D$3:$F$591,2,0)),"")</f>
        <v/>
      </c>
      <c r="Q5" t="str">
        <f>IFERROR(IF($C5=0,VLOOKUP(CONCATENATE($A5,"_",Q$1),'Master Data Item List'!$D$3:$F$591,2,0),VLOOKUP(CONCATENATE(RIGHT($A5,3),"_",Q$1),'Master Data Item List'!$D$3:$F$591,2,0)),"")</f>
        <v/>
      </c>
      <c r="R5" t="str">
        <f>IFERROR(IF($C5=0,VLOOKUP(CONCATENATE($A5,"_",R$1),'Master Data Item List'!$D$3:$F$591,2,0),VLOOKUP(CONCATENATE(RIGHT($A5,3),"_",R$1),'Master Data Item List'!$D$3:$F$591,2,0)),"")</f>
        <v/>
      </c>
    </row>
    <row r="6" spans="1:18">
      <c r="A6" t="s">
        <v>2156</v>
      </c>
      <c r="B6" t="str">
        <f t="shared" si="0"/>
        <v>CYP000Header</v>
      </c>
      <c r="C6">
        <f t="shared" si="1"/>
        <v>0</v>
      </c>
      <c r="D6" t="str">
        <f>IFERROR(IF($C6=0,VLOOKUP(CONCATENATE($A6,"_",D$1),'Master Data Item List'!$D$3:$F$591,2,0),VLOOKUP(CONCATENATE(RIGHT($A6,3),"_",D$1),'Master Data Item List'!$D$3:$F$591,2,0)),"")</f>
        <v>RP_EndDate</v>
      </c>
      <c r="E6" t="str">
        <f>IFERROR(IF($C6=0,VLOOKUP(CONCATENATE($A6,"_",E$1),'Master Data Item List'!$D$3:$F$591,2,0),VLOOKUP(CONCATENATE(RIGHT($A6,3),"_",E$1),'Master Data Item List'!$D$3:$F$591,2,0)),"")</f>
        <v/>
      </c>
      <c r="F6" t="str">
        <f>IFERROR(IF($C6=0,VLOOKUP(CONCATENATE($A6,"_",F$1),'Master Data Item List'!$D$3:$F$591,2,0),VLOOKUP(CONCATENATE(RIGHT($A6,3),"_",F$1),'Master Data Item List'!$D$3:$F$591,2,0)),"")</f>
        <v/>
      </c>
      <c r="G6" t="str">
        <f>IFERROR(IF($C6=0,VLOOKUP(CONCATENATE($A6,"_",G$1),'Master Data Item List'!$D$3:$F$591,2,0),VLOOKUP(CONCATENATE(RIGHT($A6,3),"_",G$1),'Master Data Item List'!$D$3:$F$591,2,0)),"")</f>
        <v/>
      </c>
      <c r="H6" t="str">
        <f>IFERROR(IF($C6=0,VLOOKUP(CONCATENATE($A6,"_",H$1),'Master Data Item List'!$D$3:$F$591,2,0),VLOOKUP(CONCATENATE(RIGHT($A6,3),"_",H$1),'Master Data Item List'!$D$3:$F$591,2,0)),"")</f>
        <v/>
      </c>
      <c r="I6" t="str">
        <f>IFERROR(IF($C6=0,VLOOKUP(CONCATENATE($A6,"_",I$1),'Master Data Item List'!$D$3:$F$591,2,0),VLOOKUP(CONCATENATE(RIGHT($A6,3),"_",I$1),'Master Data Item List'!$D$3:$F$591,2,0)),"")</f>
        <v/>
      </c>
      <c r="J6" t="str">
        <f>IFERROR(IF($C6=0,VLOOKUP(CONCATENATE($A6,"_",J$1),'Master Data Item List'!$D$3:$F$591,2,0),VLOOKUP(CONCATENATE(RIGHT($A6,3),"_",J$1),'Master Data Item List'!$D$3:$F$591,2,0)),"")</f>
        <v/>
      </c>
      <c r="K6" t="str">
        <f>IFERROR(IF($C6=0,VLOOKUP(CONCATENATE($A6,"_",K$1),'Master Data Item List'!$D$3:$F$591,2,0),VLOOKUP(CONCATENATE(RIGHT($A6,3),"_",K$1),'Master Data Item List'!$D$3:$F$591,2,0)),"")</f>
        <v/>
      </c>
      <c r="L6" t="str">
        <f>IFERROR(IF($C6=0,VLOOKUP(CONCATENATE($A6,"_",L$1),'Master Data Item List'!$D$3:$F$591,2,0),VLOOKUP(CONCATENATE(RIGHT($A6,3),"_",L$1),'Master Data Item List'!$D$3:$F$591,2,0)),"")</f>
        <v/>
      </c>
      <c r="M6" t="str">
        <f>IFERROR(IF($C6=0,VLOOKUP(CONCATENATE($A6,"_",M$1),'Master Data Item List'!$D$3:$F$591,2,0),VLOOKUP(CONCATENATE(RIGHT($A6,3),"_",M$1),'Master Data Item List'!$D$3:$F$591,2,0)),"")</f>
        <v/>
      </c>
      <c r="N6" t="str">
        <f>IFERROR(IF($C6=0,VLOOKUP(CONCATENATE($A6,"_",N$1),'Master Data Item List'!$D$3:$F$591,2,0),VLOOKUP(CONCATENATE(RIGHT($A6,3),"_",N$1),'Master Data Item List'!$D$3:$F$591,2,0)),"")</f>
        <v/>
      </c>
      <c r="O6" t="str">
        <f>IFERROR(IF($C6=0,VLOOKUP(CONCATENATE($A6,"_",O$1),'Master Data Item List'!$D$3:$F$591,2,0),VLOOKUP(CONCATENATE(RIGHT($A6,3),"_",O$1),'Master Data Item List'!$D$3:$F$591,2,0)),"")</f>
        <v/>
      </c>
      <c r="P6" t="str">
        <f>IFERROR(IF($C6=0,VLOOKUP(CONCATENATE($A6,"_",P$1),'Master Data Item List'!$D$3:$F$591,2,0),VLOOKUP(CONCATENATE(RIGHT($A6,3),"_",P$1),'Master Data Item List'!$D$3:$F$591,2,0)),"")</f>
        <v/>
      </c>
      <c r="Q6" t="str">
        <f>IFERROR(IF($C6=0,VLOOKUP(CONCATENATE($A6,"_",Q$1),'Master Data Item List'!$D$3:$F$591,2,0),VLOOKUP(CONCATENATE(RIGHT($A6,3),"_",Q$1),'Master Data Item List'!$D$3:$F$591,2,0)),"")</f>
        <v/>
      </c>
      <c r="R6" t="str">
        <f>IFERROR(IF($C6=0,VLOOKUP(CONCATENATE($A6,"_",R$1),'Master Data Item List'!$D$3:$F$591,2,0),VLOOKUP(CONCATENATE(RIGHT($A6,3),"_",R$1),'Master Data Item List'!$D$3:$F$591,2,0)),"")</f>
        <v/>
      </c>
    </row>
    <row r="7" spans="1:18">
      <c r="A7" t="s">
        <v>2161</v>
      </c>
      <c r="B7" t="str">
        <f t="shared" si="0"/>
        <v>CYP000Header</v>
      </c>
      <c r="C7">
        <f t="shared" si="1"/>
        <v>0</v>
      </c>
      <c r="D7" t="str">
        <f>IFERROR(IF($C7=0,VLOOKUP(CONCATENATE($A7,"_",D$1),'Master Data Item List'!$D$3:$F$591,2,0),VLOOKUP(CONCATENATE(RIGHT($A7,3),"_",D$1),'Master Data Item List'!$D$3:$F$591,2,0)),"")</f>
        <v>FileCreation_DateTime</v>
      </c>
      <c r="E7" t="str">
        <f>IFERROR(IF($C7=0,VLOOKUP(CONCATENATE($A7,"_",E$1),'Master Data Item List'!$D$3:$F$591,2,0),VLOOKUP(CONCATENATE(RIGHT($A7,3),"_",E$1),'Master Data Item List'!$D$3:$F$591,2,0)),"")</f>
        <v/>
      </c>
      <c r="F7" t="str">
        <f>IFERROR(IF($C7=0,VLOOKUP(CONCATENATE($A7,"_",F$1),'Master Data Item List'!$D$3:$F$591,2,0),VLOOKUP(CONCATENATE(RIGHT($A7,3),"_",F$1),'Master Data Item List'!$D$3:$F$591,2,0)),"")</f>
        <v/>
      </c>
      <c r="G7" t="str">
        <f>IFERROR(IF($C7=0,VLOOKUP(CONCATENATE($A7,"_",G$1),'Master Data Item List'!$D$3:$F$591,2,0),VLOOKUP(CONCATENATE(RIGHT($A7,3),"_",G$1),'Master Data Item List'!$D$3:$F$591,2,0)),"")</f>
        <v/>
      </c>
      <c r="H7" t="str">
        <f>IFERROR(IF($C7=0,VLOOKUP(CONCATENATE($A7,"_",H$1),'Master Data Item List'!$D$3:$F$591,2,0),VLOOKUP(CONCATENATE(RIGHT($A7,3),"_",H$1),'Master Data Item List'!$D$3:$F$591,2,0)),"")</f>
        <v/>
      </c>
      <c r="I7" t="str">
        <f>IFERROR(IF($C7=0,VLOOKUP(CONCATENATE($A7,"_",I$1),'Master Data Item List'!$D$3:$F$591,2,0),VLOOKUP(CONCATENATE(RIGHT($A7,3),"_",I$1),'Master Data Item List'!$D$3:$F$591,2,0)),"")</f>
        <v/>
      </c>
      <c r="J7" t="str">
        <f>IFERROR(IF($C7=0,VLOOKUP(CONCATENATE($A7,"_",J$1),'Master Data Item List'!$D$3:$F$591,2,0),VLOOKUP(CONCATENATE(RIGHT($A7,3),"_",J$1),'Master Data Item List'!$D$3:$F$591,2,0)),"")</f>
        <v/>
      </c>
      <c r="K7" t="str">
        <f>IFERROR(IF($C7=0,VLOOKUP(CONCATENATE($A7,"_",K$1),'Master Data Item List'!$D$3:$F$591,2,0),VLOOKUP(CONCATENATE(RIGHT($A7,3),"_",K$1),'Master Data Item List'!$D$3:$F$591,2,0)),"")</f>
        <v/>
      </c>
      <c r="L7" t="str">
        <f>IFERROR(IF($C7=0,VLOOKUP(CONCATENATE($A7,"_",L$1),'Master Data Item List'!$D$3:$F$591,2,0),VLOOKUP(CONCATENATE(RIGHT($A7,3),"_",L$1),'Master Data Item List'!$D$3:$F$591,2,0)),"")</f>
        <v/>
      </c>
      <c r="M7" t="str">
        <f>IFERROR(IF($C7=0,VLOOKUP(CONCATENATE($A7,"_",M$1),'Master Data Item List'!$D$3:$F$591,2,0),VLOOKUP(CONCATENATE(RIGHT($A7,3),"_",M$1),'Master Data Item List'!$D$3:$F$591,2,0)),"")</f>
        <v/>
      </c>
      <c r="N7" t="str">
        <f>IFERROR(IF($C7=0,VLOOKUP(CONCATENATE($A7,"_",N$1),'Master Data Item List'!$D$3:$F$591,2,0),VLOOKUP(CONCATENATE(RIGHT($A7,3),"_",N$1),'Master Data Item List'!$D$3:$F$591,2,0)),"")</f>
        <v/>
      </c>
      <c r="O7" t="str">
        <f>IFERROR(IF($C7=0,VLOOKUP(CONCATENATE($A7,"_",O$1),'Master Data Item List'!$D$3:$F$591,2,0),VLOOKUP(CONCATENATE(RIGHT($A7,3),"_",O$1),'Master Data Item List'!$D$3:$F$591,2,0)),"")</f>
        <v/>
      </c>
      <c r="P7" t="str">
        <f>IFERROR(IF($C7=0,VLOOKUP(CONCATENATE($A7,"_",P$1),'Master Data Item List'!$D$3:$F$591,2,0),VLOOKUP(CONCATENATE(RIGHT($A7,3),"_",P$1),'Master Data Item List'!$D$3:$F$591,2,0)),"")</f>
        <v/>
      </c>
      <c r="Q7" t="str">
        <f>IFERROR(IF($C7=0,VLOOKUP(CONCATENATE($A7,"_",Q$1),'Master Data Item List'!$D$3:$F$591,2,0),VLOOKUP(CONCATENATE(RIGHT($A7,3),"_",Q$1),'Master Data Item List'!$D$3:$F$591,2,0)),"")</f>
        <v/>
      </c>
      <c r="R7" t="str">
        <f>IFERROR(IF($C7=0,VLOOKUP(CONCATENATE($A7,"_",R$1),'Master Data Item List'!$D$3:$F$591,2,0),VLOOKUP(CONCATENATE(RIGHT($A7,3),"_",R$1),'Master Data Item List'!$D$3:$F$591,2,0)),"")</f>
        <v/>
      </c>
    </row>
    <row r="8" spans="1:18">
      <c r="A8" t="s">
        <v>2168</v>
      </c>
      <c r="B8" t="str">
        <f t="shared" si="0"/>
        <v>CYP000Header</v>
      </c>
      <c r="C8">
        <f t="shared" si="1"/>
        <v>0</v>
      </c>
      <c r="D8" t="str">
        <f>IFERROR(IF($C8=0,VLOOKUP(CONCATENATE($A8,"_",D$1),'Master Data Item List'!$D$3:$F$591,2,0),VLOOKUP(CONCATENATE(RIGHT($A8,3),"_",D$1),'Master Data Item List'!$D$3:$F$591,2,0)),"")</f>
        <v/>
      </c>
      <c r="E8" t="str">
        <f>IFERROR(IF($C8=0,VLOOKUP(CONCATENATE($A8,"_",E$1),'Master Data Item List'!$D$3:$F$591,2,0),VLOOKUP(CONCATENATE(RIGHT($A8,3),"_",E$1),'Master Data Item List'!$D$3:$F$591,2,0)),"")</f>
        <v/>
      </c>
      <c r="F8" t="str">
        <f>IFERROR(IF($C8=0,VLOOKUP(CONCATENATE($A8,"_",F$1),'Master Data Item List'!$D$3:$F$591,2,0),VLOOKUP(CONCATENATE(RIGHT($A8,3),"_",F$1),'Master Data Item List'!$D$3:$F$591,2,0)),"")</f>
        <v/>
      </c>
      <c r="G8" t="str">
        <f>IFERROR(IF($C8=0,VLOOKUP(CONCATENATE($A8,"_",G$1),'Master Data Item List'!$D$3:$F$591,2,0),VLOOKUP(CONCATENATE(RIGHT($A8,3),"_",G$1),'Master Data Item List'!$D$3:$F$591,2,0)),"")</f>
        <v/>
      </c>
      <c r="H8" t="str">
        <f>IFERROR(IF($C8=0,VLOOKUP(CONCATENATE($A8,"_",H$1),'Master Data Item List'!$D$3:$F$591,2,0),VLOOKUP(CONCATENATE(RIGHT($A8,3),"_",H$1),'Master Data Item List'!$D$3:$F$591,2,0)),"")</f>
        <v/>
      </c>
      <c r="I8" t="str">
        <f>IFERROR(IF($C8=0,VLOOKUP(CONCATENATE($A8,"_",I$1),'Master Data Item List'!$D$3:$F$591,2,0),VLOOKUP(CONCATENATE(RIGHT($A8,3),"_",I$1),'Master Data Item List'!$D$3:$F$591,2,0)),"")</f>
        <v/>
      </c>
      <c r="J8" t="str">
        <f>IFERROR(IF($C8=0,VLOOKUP(CONCATENATE($A8,"_",J$1),'Master Data Item List'!$D$3:$F$591,2,0),VLOOKUP(CONCATENATE(RIGHT($A8,3),"_",J$1),'Master Data Item List'!$D$3:$F$591,2,0)),"")</f>
        <v/>
      </c>
      <c r="K8" t="str">
        <f>IFERROR(IF($C8=0,VLOOKUP(CONCATENATE($A8,"_",K$1),'Master Data Item List'!$D$3:$F$591,2,0),VLOOKUP(CONCATENATE(RIGHT($A8,3),"_",K$1),'Master Data Item List'!$D$3:$F$591,2,0)),"")</f>
        <v/>
      </c>
      <c r="L8" t="str">
        <f>IFERROR(IF($C8=0,VLOOKUP(CONCATENATE($A8,"_",L$1),'Master Data Item List'!$D$3:$F$591,2,0),VLOOKUP(CONCATENATE(RIGHT($A8,3),"_",L$1),'Master Data Item List'!$D$3:$F$591,2,0)),"")</f>
        <v/>
      </c>
      <c r="M8" t="str">
        <f>IFERROR(IF($C8=0,VLOOKUP(CONCATENATE($A8,"_",M$1),'Master Data Item List'!$D$3:$F$591,2,0),VLOOKUP(CONCATENATE(RIGHT($A8,3),"_",M$1),'Master Data Item List'!$D$3:$F$591,2,0)),"")</f>
        <v/>
      </c>
      <c r="N8" t="str">
        <f>IFERROR(IF($C8=0,VLOOKUP(CONCATENATE($A8,"_",N$1),'Master Data Item List'!$D$3:$F$591,2,0),VLOOKUP(CONCATENATE(RIGHT($A8,3),"_",N$1),'Master Data Item List'!$D$3:$F$591,2,0)),"")</f>
        <v/>
      </c>
      <c r="O8" t="str">
        <f>IFERROR(IF($C8=0,VLOOKUP(CONCATENATE($A8,"_",O$1),'Master Data Item List'!$D$3:$F$591,2,0),VLOOKUP(CONCATENATE(RIGHT($A8,3),"_",O$1),'Master Data Item List'!$D$3:$F$591,2,0)),"")</f>
        <v/>
      </c>
      <c r="P8" t="str">
        <f>IFERROR(IF($C8=0,VLOOKUP(CONCATENATE($A8,"_",P$1),'Master Data Item List'!$D$3:$F$591,2,0),VLOOKUP(CONCATENATE(RIGHT($A8,3),"_",P$1),'Master Data Item List'!$D$3:$F$591,2,0)),"")</f>
        <v/>
      </c>
      <c r="Q8" t="str">
        <f>IFERROR(IF($C8=0,VLOOKUP(CONCATENATE($A8,"_",Q$1),'Master Data Item List'!$D$3:$F$591,2,0),VLOOKUP(CONCATENATE(RIGHT($A8,3),"_",Q$1),'Master Data Item List'!$D$3:$F$591,2,0)),"")</f>
        <v/>
      </c>
      <c r="R8" t="str">
        <f>IFERROR(IF($C8=0,VLOOKUP(CONCATENATE($A8,"_",R$1),'Master Data Item List'!$D$3:$F$591,2,0),VLOOKUP(CONCATENATE(RIGHT($A8,3),"_",R$1),'Master Data Item List'!$D$3:$F$591,2,0)),"")</f>
        <v/>
      </c>
    </row>
    <row r="9" spans="1:18">
      <c r="A9" t="s">
        <v>986</v>
      </c>
      <c r="B9" t="str">
        <f t="shared" si="0"/>
        <v>CYP001MPI</v>
      </c>
      <c r="C9">
        <f t="shared" si="1"/>
        <v>1</v>
      </c>
      <c r="D9" t="str">
        <f>IFERROR(IF($C9=0,VLOOKUP(CONCATENATE($A9,"_",D$1),'Master Data Item List'!$D$3:$F$591,2,0),VLOOKUP(CONCATENATE(RIGHT($A9,3),"_",D$1),'Master Data Item List'!$D$3:$F$591,2,0)),"")</f>
        <v>LocalPatientID</v>
      </c>
      <c r="E9" t="str">
        <f>IFERROR(IF($C9=0,VLOOKUP(CONCATENATE($A9,"_",E$1),'Master Data Item List'!$D$3:$F$591,2,0),VLOOKUP(CONCATENATE(RIGHT($A9,3),"_",E$1),'Master Data Item List'!$D$3:$F$591,2,0)),"")</f>
        <v>LocalPatientID</v>
      </c>
      <c r="F9" t="str">
        <f>IFERROR(IF($C9=0,VLOOKUP(CONCATENATE($A9,"_",F$1),'Master Data Item List'!$D$3:$F$591,2,0),VLOOKUP(CONCATENATE(RIGHT($A9,3),"_",F$1),'Master Data Item List'!$D$3:$F$591,2,0)),"")</f>
        <v>LocalPatientID</v>
      </c>
      <c r="G9" t="str">
        <f>IFERROR(IF($C9=0,VLOOKUP(CONCATENATE($A9,"_",G$1),'Master Data Item List'!$D$3:$F$591,2,0),VLOOKUP(CONCATENATE(RIGHT($A9,3),"_",G$1),'Master Data Item List'!$D$3:$F$591,2,0)),"")</f>
        <v/>
      </c>
      <c r="H9" t="str">
        <f>IFERROR(IF($C9=0,VLOOKUP(CONCATENATE($A9,"_",H$1),'Master Data Item List'!$D$3:$F$591,2,0),VLOOKUP(CONCATENATE(RIGHT($A9,3),"_",H$1),'Master Data Item List'!$D$3:$F$591,2,0)),"")</f>
        <v/>
      </c>
      <c r="I9" t="str">
        <f>IFERROR(IF($C9=0,VLOOKUP(CONCATENATE($A9,"_",I$1),'Master Data Item List'!$D$3:$F$591,2,0),VLOOKUP(CONCATENATE(RIGHT($A9,3),"_",I$1),'Master Data Item List'!$D$3:$F$591,2,0)),"")</f>
        <v/>
      </c>
      <c r="J9" t="str">
        <f>IFERROR(IF($C9=0,VLOOKUP(CONCATENATE($A9,"_",J$1),'Master Data Item List'!$D$3:$F$591,2,0),VLOOKUP(CONCATENATE(RIGHT($A9,3),"_",J$1),'Master Data Item List'!$D$3:$F$591,2,0)),"")</f>
        <v/>
      </c>
      <c r="K9" t="str">
        <f>IFERROR(IF($C9=0,VLOOKUP(CONCATENATE($A9,"_",K$1),'Master Data Item List'!$D$3:$F$591,2,0),VLOOKUP(CONCATENATE(RIGHT($A9,3),"_",K$1),'Master Data Item List'!$D$3:$F$591,2,0)),"")</f>
        <v>LocalPatientID</v>
      </c>
      <c r="L9" t="str">
        <f>IFERROR(IF($C9=0,VLOOKUP(CONCATENATE($A9,"_",L$1),'Master Data Item List'!$D$3:$F$591,2,0),VLOOKUP(CONCATENATE(RIGHT($A9,3),"_",L$1),'Master Data Item List'!$D$3:$F$591,2,0)),"")</f>
        <v>LocalPatientID</v>
      </c>
      <c r="M9" t="str">
        <f>IFERROR(IF($C9=0,VLOOKUP(CONCATENATE($A9,"_",M$1),'Master Data Item List'!$D$3:$F$591,2,0),VLOOKUP(CONCATENATE(RIGHT($A9,3),"_",M$1),'Master Data Item List'!$D$3:$F$591,2,0)),"")</f>
        <v>LocalPatientID</v>
      </c>
      <c r="N9" t="str">
        <f>IFERROR(IF($C9=0,VLOOKUP(CONCATENATE($A9,"_",N$1),'Master Data Item List'!$D$3:$F$591,2,0),VLOOKUP(CONCATENATE(RIGHT($A9,3),"_",N$1),'Master Data Item List'!$D$3:$F$591,2,0)),"")</f>
        <v>LocalPatientID</v>
      </c>
      <c r="O9" t="str">
        <f>IFERROR(IF($C9=0,VLOOKUP(CONCATENATE($A9,"_",O$1),'Master Data Item List'!$D$3:$F$591,2,0),VLOOKUP(CONCATENATE(RIGHT($A9,3),"_",O$1),'Master Data Item List'!$D$3:$F$591,2,0)),"")</f>
        <v>LocalPatientID</v>
      </c>
      <c r="P9" t="str">
        <f>IFERROR(IF($C9=0,VLOOKUP(CONCATENATE($A9,"_",P$1),'Master Data Item List'!$D$3:$F$591,2,0),VLOOKUP(CONCATENATE(RIGHT($A9,3),"_",P$1),'Master Data Item List'!$D$3:$F$591,2,0)),"")</f>
        <v>LocalPatientID</v>
      </c>
      <c r="Q9" t="str">
        <f>IFERROR(IF($C9=0,VLOOKUP(CONCATENATE($A9,"_",Q$1),'Master Data Item List'!$D$3:$F$591,2,0),VLOOKUP(CONCATENATE(RIGHT($A9,3),"_",Q$1),'Master Data Item List'!$D$3:$F$591,2,0)),"")</f>
        <v>LocalPatientID</v>
      </c>
      <c r="R9" t="str">
        <f>IFERROR(IF($C9=0,VLOOKUP(CONCATENATE($A9,"_",R$1),'Master Data Item List'!$D$3:$F$591,2,0),VLOOKUP(CONCATENATE(RIGHT($A9,3),"_",R$1),'Master Data Item List'!$D$3:$F$591,2,0)),"")</f>
        <v>LocalPatientID</v>
      </c>
    </row>
    <row r="10" spans="1:18">
      <c r="A10" t="s">
        <v>547</v>
      </c>
      <c r="B10" t="str">
        <f t="shared" si="0"/>
        <v>CYP001MPI</v>
      </c>
      <c r="C10">
        <f t="shared" si="1"/>
        <v>0</v>
      </c>
      <c r="D10" t="str">
        <f>IFERROR(IF($C10=0,VLOOKUP(CONCATENATE($A10,"_",D$1),'Master Data Item List'!$D$3:$F$591,2,0),VLOOKUP(CONCATENATE(RIGHT($A10,3),"_",D$1),'Master Data Item List'!$D$3:$F$591,2,0)),"")</f>
        <v>OrgID_LocalPatientID</v>
      </c>
      <c r="E10" t="str">
        <f>IFERROR(IF($C10=0,VLOOKUP(CONCATENATE($A10,"_",E$1),'Master Data Item List'!$D$3:$F$591,2,0),VLOOKUP(CONCATENATE(RIGHT($A10,3),"_",E$1),'Master Data Item List'!$D$3:$F$591,2,0)),"")</f>
        <v/>
      </c>
      <c r="F10" t="str">
        <f>IFERROR(IF($C10=0,VLOOKUP(CONCATENATE($A10,"_",F$1),'Master Data Item List'!$D$3:$F$591,2,0),VLOOKUP(CONCATENATE(RIGHT($A10,3),"_",F$1),'Master Data Item List'!$D$3:$F$591,2,0)),"")</f>
        <v/>
      </c>
      <c r="G10" t="str">
        <f>IFERROR(IF($C10=0,VLOOKUP(CONCATENATE($A10,"_",G$1),'Master Data Item List'!$D$3:$F$591,2,0),VLOOKUP(CONCATENATE(RIGHT($A10,3),"_",G$1),'Master Data Item List'!$D$3:$F$591,2,0)),"")</f>
        <v/>
      </c>
      <c r="H10" t="str">
        <f>IFERROR(IF($C10=0,VLOOKUP(CONCATENATE($A10,"_",H$1),'Master Data Item List'!$D$3:$F$591,2,0),VLOOKUP(CONCATENATE(RIGHT($A10,3),"_",H$1),'Master Data Item List'!$D$3:$F$591,2,0)),"")</f>
        <v/>
      </c>
      <c r="I10" t="str">
        <f>IFERROR(IF($C10=0,VLOOKUP(CONCATENATE($A10,"_",I$1),'Master Data Item List'!$D$3:$F$591,2,0),VLOOKUP(CONCATENATE(RIGHT($A10,3),"_",I$1),'Master Data Item List'!$D$3:$F$591,2,0)),"")</f>
        <v/>
      </c>
      <c r="J10" t="str">
        <f>IFERROR(IF($C10=0,VLOOKUP(CONCATENATE($A10,"_",J$1),'Master Data Item List'!$D$3:$F$591,2,0),VLOOKUP(CONCATENATE(RIGHT($A10,3),"_",J$1),'Master Data Item List'!$D$3:$F$591,2,0)),"")</f>
        <v/>
      </c>
      <c r="K10" t="str">
        <f>IFERROR(IF($C10=0,VLOOKUP(CONCATENATE($A10,"_",K$1),'Master Data Item List'!$D$3:$F$591,2,0),VLOOKUP(CONCATENATE(RIGHT($A10,3),"_",K$1),'Master Data Item List'!$D$3:$F$591,2,0)),"")</f>
        <v/>
      </c>
      <c r="L10" t="str">
        <f>IFERROR(IF($C10=0,VLOOKUP(CONCATENATE($A10,"_",L$1),'Master Data Item List'!$D$3:$F$591,2,0),VLOOKUP(CONCATENATE(RIGHT($A10,3),"_",L$1),'Master Data Item List'!$D$3:$F$591,2,0)),"")</f>
        <v/>
      </c>
      <c r="M10" t="str">
        <f>IFERROR(IF($C10=0,VLOOKUP(CONCATENATE($A10,"_",M$1),'Master Data Item List'!$D$3:$F$591,2,0),VLOOKUP(CONCATENATE(RIGHT($A10,3),"_",M$1),'Master Data Item List'!$D$3:$F$591,2,0)),"")</f>
        <v/>
      </c>
      <c r="N10" t="str">
        <f>IFERROR(IF($C10=0,VLOOKUP(CONCATENATE($A10,"_",N$1),'Master Data Item List'!$D$3:$F$591,2,0),VLOOKUP(CONCATENATE(RIGHT($A10,3),"_",N$1),'Master Data Item List'!$D$3:$F$591,2,0)),"")</f>
        <v/>
      </c>
      <c r="O10" t="str">
        <f>IFERROR(IF($C10=0,VLOOKUP(CONCATENATE($A10,"_",O$1),'Master Data Item List'!$D$3:$F$591,2,0),VLOOKUP(CONCATENATE(RIGHT($A10,3),"_",O$1),'Master Data Item List'!$D$3:$F$591,2,0)),"")</f>
        <v/>
      </c>
      <c r="P10" t="str">
        <f>IFERROR(IF($C10=0,VLOOKUP(CONCATENATE($A10,"_",P$1),'Master Data Item List'!$D$3:$F$591,2,0),VLOOKUP(CONCATENATE(RIGHT($A10,3),"_",P$1),'Master Data Item List'!$D$3:$F$591,2,0)),"")</f>
        <v/>
      </c>
      <c r="Q10" t="str">
        <f>IFERROR(IF($C10=0,VLOOKUP(CONCATENATE($A10,"_",Q$1),'Master Data Item List'!$D$3:$F$591,2,0),VLOOKUP(CONCATENATE(RIGHT($A10,3),"_",Q$1),'Master Data Item List'!$D$3:$F$591,2,0)),"")</f>
        <v/>
      </c>
      <c r="R10" t="str">
        <f>IFERROR(IF($C10=0,VLOOKUP(CONCATENATE($A10,"_",R$1),'Master Data Item List'!$D$3:$F$591,2,0),VLOOKUP(CONCATENATE(RIGHT($A10,3),"_",R$1),'Master Data Item List'!$D$3:$F$591,2,0)),"")</f>
        <v/>
      </c>
    </row>
    <row r="11" spans="1:18">
      <c r="A11" t="s">
        <v>107</v>
      </c>
      <c r="B11" t="str">
        <f t="shared" si="0"/>
        <v>CYP001MPI</v>
      </c>
      <c r="C11">
        <f t="shared" si="1"/>
        <v>0</v>
      </c>
      <c r="D11" t="str">
        <f>IFERROR(IF($C11=0,VLOOKUP(CONCATENATE($A11,"_",D$1),'Master Data Item List'!$D$3:$F$591,2,0),VLOOKUP(CONCATENATE(RIGHT($A11,3),"_",D$1),'Master Data Item List'!$D$3:$F$591,2,0)),"")</f>
        <v>OrgID_Responsibile</v>
      </c>
      <c r="E11" t="str">
        <f>IFERROR(IF($C11=0,VLOOKUP(CONCATENATE($A11,"_",E$1),'Master Data Item List'!$D$3:$F$591,2,0),VLOOKUP(CONCATENATE(RIGHT($A11,3),"_",E$1),'Master Data Item List'!$D$3:$F$591,2,0)),"")</f>
        <v/>
      </c>
      <c r="F11" t="str">
        <f>IFERROR(IF($C11=0,VLOOKUP(CONCATENATE($A11,"_",F$1),'Master Data Item List'!$D$3:$F$591,2,0),VLOOKUP(CONCATENATE(RIGHT($A11,3),"_",F$1),'Master Data Item List'!$D$3:$F$591,2,0)),"")</f>
        <v/>
      </c>
      <c r="G11" t="str">
        <f>IFERROR(IF($C11=0,VLOOKUP(CONCATENATE($A11,"_",G$1),'Master Data Item List'!$D$3:$F$591,2,0),VLOOKUP(CONCATENATE(RIGHT($A11,3),"_",G$1),'Master Data Item List'!$D$3:$F$591,2,0)),"")</f>
        <v/>
      </c>
      <c r="H11" t="str">
        <f>IFERROR(IF($C11=0,VLOOKUP(CONCATENATE($A11,"_",H$1),'Master Data Item List'!$D$3:$F$591,2,0),VLOOKUP(CONCATENATE(RIGHT($A11,3),"_",H$1),'Master Data Item List'!$D$3:$F$591,2,0)),"")</f>
        <v/>
      </c>
      <c r="I11" t="str">
        <f>IFERROR(IF($C11=0,VLOOKUP(CONCATENATE($A11,"_",I$1),'Master Data Item List'!$D$3:$F$591,2,0),VLOOKUP(CONCATENATE(RIGHT($A11,3),"_",I$1),'Master Data Item List'!$D$3:$F$591,2,0)),"")</f>
        <v/>
      </c>
      <c r="J11" t="str">
        <f>IFERROR(IF($C11=0,VLOOKUP(CONCATENATE($A11,"_",J$1),'Master Data Item List'!$D$3:$F$591,2,0),VLOOKUP(CONCATENATE(RIGHT($A11,3),"_",J$1),'Master Data Item List'!$D$3:$F$591,2,0)),"")</f>
        <v/>
      </c>
      <c r="K11" t="str">
        <f>IFERROR(IF($C11=0,VLOOKUP(CONCATENATE($A11,"_",K$1),'Master Data Item List'!$D$3:$F$591,2,0),VLOOKUP(CONCATENATE(RIGHT($A11,3),"_",K$1),'Master Data Item List'!$D$3:$F$591,2,0)),"")</f>
        <v/>
      </c>
      <c r="L11" t="str">
        <f>IFERROR(IF($C11=0,VLOOKUP(CONCATENATE($A11,"_",L$1),'Master Data Item List'!$D$3:$F$591,2,0),VLOOKUP(CONCATENATE(RIGHT($A11,3),"_",L$1),'Master Data Item List'!$D$3:$F$591,2,0)),"")</f>
        <v/>
      </c>
      <c r="M11" t="str">
        <f>IFERROR(IF($C11=0,VLOOKUP(CONCATENATE($A11,"_",M$1),'Master Data Item List'!$D$3:$F$591,2,0),VLOOKUP(CONCATENATE(RIGHT($A11,3),"_",M$1),'Master Data Item List'!$D$3:$F$591,2,0)),"")</f>
        <v/>
      </c>
      <c r="N11" t="str">
        <f>IFERROR(IF($C11=0,VLOOKUP(CONCATENATE($A11,"_",N$1),'Master Data Item List'!$D$3:$F$591,2,0),VLOOKUP(CONCATENATE(RIGHT($A11,3),"_",N$1),'Master Data Item List'!$D$3:$F$591,2,0)),"")</f>
        <v/>
      </c>
      <c r="O11" t="str">
        <f>IFERROR(IF($C11=0,VLOOKUP(CONCATENATE($A11,"_",O$1),'Master Data Item List'!$D$3:$F$591,2,0),VLOOKUP(CONCATENATE(RIGHT($A11,3),"_",O$1),'Master Data Item List'!$D$3:$F$591,2,0)),"")</f>
        <v/>
      </c>
      <c r="P11" t="str">
        <f>IFERROR(IF($C11=0,VLOOKUP(CONCATENATE($A11,"_",P$1),'Master Data Item List'!$D$3:$F$591,2,0),VLOOKUP(CONCATENATE(RIGHT($A11,3),"_",P$1),'Master Data Item List'!$D$3:$F$591,2,0)),"")</f>
        <v/>
      </c>
      <c r="Q11" t="str">
        <f>IFERROR(IF($C11=0,VLOOKUP(CONCATENATE($A11,"_",Q$1),'Master Data Item List'!$D$3:$F$591,2,0),VLOOKUP(CONCATENATE(RIGHT($A11,3),"_",Q$1),'Master Data Item List'!$D$3:$F$591,2,0)),"")</f>
        <v/>
      </c>
      <c r="R11" t="str">
        <f>IFERROR(IF($C11=0,VLOOKUP(CONCATENATE($A11,"_",R$1),'Master Data Item List'!$D$3:$F$591,2,0),VLOOKUP(CONCATENATE(RIGHT($A11,3),"_",R$1),'Master Data Item List'!$D$3:$F$591,2,0)),"")</f>
        <v/>
      </c>
    </row>
    <row r="12" spans="1:18">
      <c r="A12" t="s">
        <v>272</v>
      </c>
      <c r="B12" t="str">
        <f t="shared" si="0"/>
        <v>CYP001MPI</v>
      </c>
      <c r="C12">
        <f t="shared" si="1"/>
        <v>0</v>
      </c>
      <c r="D12" t="str">
        <f>IFERROR(IF($C12=0,VLOOKUP(CONCATENATE($A12,"_",D$1),'Master Data Item List'!$D$3:$F$591,2,0),VLOOKUP(CONCATENATE(RIGHT($A12,3),"_",D$1),'Master Data Item List'!$D$3:$F$591,2,0)),"")</f>
        <v>OrgID_EducationEstablishment</v>
      </c>
      <c r="E12" t="str">
        <f>IFERROR(IF($C12=0,VLOOKUP(CONCATENATE($A12,"_",E$1),'Master Data Item List'!$D$3:$F$591,2,0),VLOOKUP(CONCATENATE(RIGHT($A12,3),"_",E$1),'Master Data Item List'!$D$3:$F$591,2,0)),"")</f>
        <v/>
      </c>
      <c r="F12" t="str">
        <f>IFERROR(IF($C12=0,VLOOKUP(CONCATENATE($A12,"_",F$1),'Master Data Item List'!$D$3:$F$591,2,0),VLOOKUP(CONCATENATE(RIGHT($A12,3),"_",F$1),'Master Data Item List'!$D$3:$F$591,2,0)),"")</f>
        <v/>
      </c>
      <c r="G12" t="str">
        <f>IFERROR(IF($C12=0,VLOOKUP(CONCATENATE($A12,"_",G$1),'Master Data Item List'!$D$3:$F$591,2,0),VLOOKUP(CONCATENATE(RIGHT($A12,3),"_",G$1),'Master Data Item List'!$D$3:$F$591,2,0)),"")</f>
        <v/>
      </c>
      <c r="H12" t="str">
        <f>IFERROR(IF($C12=0,VLOOKUP(CONCATENATE($A12,"_",H$1),'Master Data Item List'!$D$3:$F$591,2,0),VLOOKUP(CONCATENATE(RIGHT($A12,3),"_",H$1),'Master Data Item List'!$D$3:$F$591,2,0)),"")</f>
        <v/>
      </c>
      <c r="I12" t="str">
        <f>IFERROR(IF($C12=0,VLOOKUP(CONCATENATE($A12,"_",I$1),'Master Data Item List'!$D$3:$F$591,2,0),VLOOKUP(CONCATENATE(RIGHT($A12,3),"_",I$1),'Master Data Item List'!$D$3:$F$591,2,0)),"")</f>
        <v/>
      </c>
      <c r="J12" t="str">
        <f>IFERROR(IF($C12=0,VLOOKUP(CONCATENATE($A12,"_",J$1),'Master Data Item List'!$D$3:$F$591,2,0),VLOOKUP(CONCATENATE(RIGHT($A12,3),"_",J$1),'Master Data Item List'!$D$3:$F$591,2,0)),"")</f>
        <v/>
      </c>
      <c r="K12" t="str">
        <f>IFERROR(IF($C12=0,VLOOKUP(CONCATENATE($A12,"_",K$1),'Master Data Item List'!$D$3:$F$591,2,0),VLOOKUP(CONCATENATE(RIGHT($A12,3),"_",K$1),'Master Data Item List'!$D$3:$F$591,2,0)),"")</f>
        <v/>
      </c>
      <c r="L12" t="str">
        <f>IFERROR(IF($C12=0,VLOOKUP(CONCATENATE($A12,"_",L$1),'Master Data Item List'!$D$3:$F$591,2,0),VLOOKUP(CONCATENATE(RIGHT($A12,3),"_",L$1),'Master Data Item List'!$D$3:$F$591,2,0)),"")</f>
        <v/>
      </c>
      <c r="M12" t="str">
        <f>IFERROR(IF($C12=0,VLOOKUP(CONCATENATE($A12,"_",M$1),'Master Data Item List'!$D$3:$F$591,2,0),VLOOKUP(CONCATENATE(RIGHT($A12,3),"_",M$1),'Master Data Item List'!$D$3:$F$591,2,0)),"")</f>
        <v/>
      </c>
      <c r="N12" t="str">
        <f>IFERROR(IF($C12=0,VLOOKUP(CONCATENATE($A12,"_",N$1),'Master Data Item List'!$D$3:$F$591,2,0),VLOOKUP(CONCATENATE(RIGHT($A12,3),"_",N$1),'Master Data Item List'!$D$3:$F$591,2,0)),"")</f>
        <v/>
      </c>
      <c r="O12" t="str">
        <f>IFERROR(IF($C12=0,VLOOKUP(CONCATENATE($A12,"_",O$1),'Master Data Item List'!$D$3:$F$591,2,0),VLOOKUP(CONCATENATE(RIGHT($A12,3),"_",O$1),'Master Data Item List'!$D$3:$F$591,2,0)),"")</f>
        <v/>
      </c>
      <c r="P12" t="str">
        <f>IFERROR(IF($C12=0,VLOOKUP(CONCATENATE($A12,"_",P$1),'Master Data Item List'!$D$3:$F$591,2,0),VLOOKUP(CONCATENATE(RIGHT($A12,3),"_",P$1),'Master Data Item List'!$D$3:$F$591,2,0)),"")</f>
        <v/>
      </c>
      <c r="Q12" t="str">
        <f>IFERROR(IF($C12=0,VLOOKUP(CONCATENATE($A12,"_",Q$1),'Master Data Item List'!$D$3:$F$591,2,0),VLOOKUP(CONCATENATE(RIGHT($A12,3),"_",Q$1),'Master Data Item List'!$D$3:$F$591,2,0)),"")</f>
        <v/>
      </c>
      <c r="R12" t="str">
        <f>IFERROR(IF($C12=0,VLOOKUP(CONCATENATE($A12,"_",R$1),'Master Data Item List'!$D$3:$F$591,2,0),VLOOKUP(CONCATENATE(RIGHT($A12,3),"_",R$1),'Master Data Item List'!$D$3:$F$591,2,0)),"")</f>
        <v/>
      </c>
    </row>
    <row r="13" spans="1:18">
      <c r="A13" t="s">
        <v>2332</v>
      </c>
      <c r="B13" t="str">
        <f t="shared" si="0"/>
        <v>CYP001MPI</v>
      </c>
      <c r="C13">
        <f t="shared" si="1"/>
        <v>0</v>
      </c>
      <c r="D13" t="str">
        <f>IFERROR(IF($C13=0,VLOOKUP(CONCATENATE($A13,"_",D$1),'Master Data Item List'!$D$3:$F$591,2,0),VLOOKUP(CONCATENATE(RIGHT($A13,3),"_",D$1),'Master Data Item List'!$D$3:$F$591,2,0)),"")</f>
        <v>NHSNumber_Person</v>
      </c>
      <c r="E13" t="str">
        <f>IFERROR(IF($C13=0,VLOOKUP(CONCATENATE($A13,"_",E$1),'Master Data Item List'!$D$3:$F$591,2,0),VLOOKUP(CONCATENATE(RIGHT($A13,3),"_",E$1),'Master Data Item List'!$D$3:$F$591,2,0)),"")</f>
        <v/>
      </c>
      <c r="F13" t="str">
        <f>IFERROR(IF($C13=0,VLOOKUP(CONCATENATE($A13,"_",F$1),'Master Data Item List'!$D$3:$F$591,2,0),VLOOKUP(CONCATENATE(RIGHT($A13,3),"_",F$1),'Master Data Item List'!$D$3:$F$591,2,0)),"")</f>
        <v/>
      </c>
      <c r="G13" t="str">
        <f>IFERROR(IF($C13=0,VLOOKUP(CONCATENATE($A13,"_",G$1),'Master Data Item List'!$D$3:$F$591,2,0),VLOOKUP(CONCATENATE(RIGHT($A13,3),"_",G$1),'Master Data Item List'!$D$3:$F$591,2,0)),"")</f>
        <v/>
      </c>
      <c r="H13" t="str">
        <f>IFERROR(IF($C13=0,VLOOKUP(CONCATENATE($A13,"_",H$1),'Master Data Item List'!$D$3:$F$591,2,0),VLOOKUP(CONCATENATE(RIGHT($A13,3),"_",H$1),'Master Data Item List'!$D$3:$F$591,2,0)),"")</f>
        <v/>
      </c>
      <c r="I13" t="str">
        <f>IFERROR(IF($C13=0,VLOOKUP(CONCATENATE($A13,"_",I$1),'Master Data Item List'!$D$3:$F$591,2,0),VLOOKUP(CONCATENATE(RIGHT($A13,3),"_",I$1),'Master Data Item List'!$D$3:$F$591,2,0)),"")</f>
        <v/>
      </c>
      <c r="J13" t="str">
        <f>IFERROR(IF($C13=0,VLOOKUP(CONCATENATE($A13,"_",J$1),'Master Data Item List'!$D$3:$F$591,2,0),VLOOKUP(CONCATENATE(RIGHT($A13,3),"_",J$1),'Master Data Item List'!$D$3:$F$591,2,0)),"")</f>
        <v/>
      </c>
      <c r="K13" t="str">
        <f>IFERROR(IF($C13=0,VLOOKUP(CONCATENATE($A13,"_",K$1),'Master Data Item List'!$D$3:$F$591,2,0),VLOOKUP(CONCATENATE(RIGHT($A13,3),"_",K$1),'Master Data Item List'!$D$3:$F$591,2,0)),"")</f>
        <v/>
      </c>
      <c r="L13" t="str">
        <f>IFERROR(IF($C13=0,VLOOKUP(CONCATENATE($A13,"_",L$1),'Master Data Item List'!$D$3:$F$591,2,0),VLOOKUP(CONCATENATE(RIGHT($A13,3),"_",L$1),'Master Data Item List'!$D$3:$F$591,2,0)),"")</f>
        <v/>
      </c>
      <c r="M13" t="str">
        <f>IFERROR(IF($C13=0,VLOOKUP(CONCATENATE($A13,"_",M$1),'Master Data Item List'!$D$3:$F$591,2,0),VLOOKUP(CONCATENATE(RIGHT($A13,3),"_",M$1),'Master Data Item List'!$D$3:$F$591,2,0)),"")</f>
        <v/>
      </c>
      <c r="N13" t="str">
        <f>IFERROR(IF($C13=0,VLOOKUP(CONCATENATE($A13,"_",N$1),'Master Data Item List'!$D$3:$F$591,2,0),VLOOKUP(CONCATENATE(RIGHT($A13,3),"_",N$1),'Master Data Item List'!$D$3:$F$591,2,0)),"")</f>
        <v/>
      </c>
      <c r="O13" t="str">
        <f>IFERROR(IF($C13=0,VLOOKUP(CONCATENATE($A13,"_",O$1),'Master Data Item List'!$D$3:$F$591,2,0),VLOOKUP(CONCATENATE(RIGHT($A13,3),"_",O$1),'Master Data Item List'!$D$3:$F$591,2,0)),"")</f>
        <v/>
      </c>
      <c r="P13" t="str">
        <f>IFERROR(IF($C13=0,VLOOKUP(CONCATENATE($A13,"_",P$1),'Master Data Item List'!$D$3:$F$591,2,0),VLOOKUP(CONCATENATE(RIGHT($A13,3),"_",P$1),'Master Data Item List'!$D$3:$F$591,2,0)),"")</f>
        <v/>
      </c>
      <c r="Q13" t="str">
        <f>IFERROR(IF($C13=0,VLOOKUP(CONCATENATE($A13,"_",Q$1),'Master Data Item List'!$D$3:$F$591,2,0),VLOOKUP(CONCATENATE(RIGHT($A13,3),"_",Q$1),'Master Data Item List'!$D$3:$F$591,2,0)),"")</f>
        <v/>
      </c>
      <c r="R13" t="str">
        <f>IFERROR(IF($C13=0,VLOOKUP(CONCATENATE($A13,"_",R$1),'Master Data Item List'!$D$3:$F$591,2,0),VLOOKUP(CONCATENATE(RIGHT($A13,3),"_",R$1),'Master Data Item List'!$D$3:$F$591,2,0)),"")</f>
        <v/>
      </c>
    </row>
    <row r="14" spans="1:18">
      <c r="A14" t="s">
        <v>712</v>
      </c>
      <c r="B14" t="str">
        <f t="shared" si="0"/>
        <v>CYP001MPI</v>
      </c>
      <c r="C14">
        <f t="shared" si="1"/>
        <v>0</v>
      </c>
      <c r="D14" t="str">
        <f>IFERROR(IF($C14=0,VLOOKUP(CONCATENATE($A14,"_",D$1),'Master Data Item List'!$D$3:$F$591,2,0),VLOOKUP(CONCATENATE(RIGHT($A14,3),"_",D$1),'Master Data Item List'!$D$3:$F$591,2,0)),"")</f>
        <v>NHSNumber_Status</v>
      </c>
      <c r="E14" t="str">
        <f>IFERROR(IF($C14=0,VLOOKUP(CONCATENATE($A14,"_",E$1),'Master Data Item List'!$D$3:$F$591,2,0),VLOOKUP(CONCATENATE(RIGHT($A14,3),"_",E$1),'Master Data Item List'!$D$3:$F$591,2,0)),"")</f>
        <v/>
      </c>
      <c r="F14" t="str">
        <f>IFERROR(IF($C14=0,VLOOKUP(CONCATENATE($A14,"_",F$1),'Master Data Item List'!$D$3:$F$591,2,0),VLOOKUP(CONCATENATE(RIGHT($A14,3),"_",F$1),'Master Data Item List'!$D$3:$F$591,2,0)),"")</f>
        <v/>
      </c>
      <c r="G14" t="str">
        <f>IFERROR(IF($C14=0,VLOOKUP(CONCATENATE($A14,"_",G$1),'Master Data Item List'!$D$3:$F$591,2,0),VLOOKUP(CONCATENATE(RIGHT($A14,3),"_",G$1),'Master Data Item List'!$D$3:$F$591,2,0)),"")</f>
        <v/>
      </c>
      <c r="H14" t="str">
        <f>IFERROR(IF($C14=0,VLOOKUP(CONCATENATE($A14,"_",H$1),'Master Data Item List'!$D$3:$F$591,2,0),VLOOKUP(CONCATENATE(RIGHT($A14,3),"_",H$1),'Master Data Item List'!$D$3:$F$591,2,0)),"")</f>
        <v/>
      </c>
      <c r="I14" t="str">
        <f>IFERROR(IF($C14=0,VLOOKUP(CONCATENATE($A14,"_",I$1),'Master Data Item List'!$D$3:$F$591,2,0),VLOOKUP(CONCATENATE(RIGHT($A14,3),"_",I$1),'Master Data Item List'!$D$3:$F$591,2,0)),"")</f>
        <v/>
      </c>
      <c r="J14" t="str">
        <f>IFERROR(IF($C14=0,VLOOKUP(CONCATENATE($A14,"_",J$1),'Master Data Item List'!$D$3:$F$591,2,0),VLOOKUP(CONCATENATE(RIGHT($A14,3),"_",J$1),'Master Data Item List'!$D$3:$F$591,2,0)),"")</f>
        <v/>
      </c>
      <c r="K14" t="str">
        <f>IFERROR(IF($C14=0,VLOOKUP(CONCATENATE($A14,"_",K$1),'Master Data Item List'!$D$3:$F$591,2,0),VLOOKUP(CONCATENATE(RIGHT($A14,3),"_",K$1),'Master Data Item List'!$D$3:$F$591,2,0)),"")</f>
        <v/>
      </c>
      <c r="L14" t="str">
        <f>IFERROR(IF($C14=0,VLOOKUP(CONCATENATE($A14,"_",L$1),'Master Data Item List'!$D$3:$F$591,2,0),VLOOKUP(CONCATENATE(RIGHT($A14,3),"_",L$1),'Master Data Item List'!$D$3:$F$591,2,0)),"")</f>
        <v/>
      </c>
      <c r="M14" t="str">
        <f>IFERROR(IF($C14=0,VLOOKUP(CONCATENATE($A14,"_",M$1),'Master Data Item List'!$D$3:$F$591,2,0),VLOOKUP(CONCATENATE(RIGHT($A14,3),"_",M$1),'Master Data Item List'!$D$3:$F$591,2,0)),"")</f>
        <v/>
      </c>
      <c r="N14" t="str">
        <f>IFERROR(IF($C14=0,VLOOKUP(CONCATENATE($A14,"_",N$1),'Master Data Item List'!$D$3:$F$591,2,0),VLOOKUP(CONCATENATE(RIGHT($A14,3),"_",N$1),'Master Data Item List'!$D$3:$F$591,2,0)),"")</f>
        <v/>
      </c>
      <c r="O14" t="str">
        <f>IFERROR(IF($C14=0,VLOOKUP(CONCATENATE($A14,"_",O$1),'Master Data Item List'!$D$3:$F$591,2,0),VLOOKUP(CONCATENATE(RIGHT($A14,3),"_",O$1),'Master Data Item List'!$D$3:$F$591,2,0)),"")</f>
        <v/>
      </c>
      <c r="P14" t="str">
        <f>IFERROR(IF($C14=0,VLOOKUP(CONCATENATE($A14,"_",P$1),'Master Data Item List'!$D$3:$F$591,2,0),VLOOKUP(CONCATENATE(RIGHT($A14,3),"_",P$1),'Master Data Item List'!$D$3:$F$591,2,0)),"")</f>
        <v/>
      </c>
      <c r="Q14" t="str">
        <f>IFERROR(IF($C14=0,VLOOKUP(CONCATENATE($A14,"_",Q$1),'Master Data Item List'!$D$3:$F$591,2,0),VLOOKUP(CONCATENATE(RIGHT($A14,3),"_",Q$1),'Master Data Item List'!$D$3:$F$591,2,0)),"")</f>
        <v/>
      </c>
      <c r="R14" t="str">
        <f>IFERROR(IF($C14=0,VLOOKUP(CONCATENATE($A14,"_",R$1),'Master Data Item List'!$D$3:$F$591,2,0),VLOOKUP(CONCATENATE(RIGHT($A14,3),"_",R$1),'Master Data Item List'!$D$3:$F$591,2,0)),"")</f>
        <v/>
      </c>
    </row>
    <row r="15" spans="1:18">
      <c r="A15" t="s">
        <v>2356</v>
      </c>
      <c r="B15" t="str">
        <f t="shared" si="0"/>
        <v>CYP001MPI</v>
      </c>
      <c r="C15">
        <f t="shared" si="1"/>
        <v>0</v>
      </c>
      <c r="D15" t="str">
        <f>IFERROR(IF($C15=0,VLOOKUP(CONCATENATE($A15,"_",D$1),'Master Data Item List'!$D$3:$F$591,2,0),VLOOKUP(CONCATENATE(RIGHT($A15,3),"_",D$1),'Master Data Item List'!$D$3:$F$591,2,0)),"")</f>
        <v>DateOfBirth_Person</v>
      </c>
      <c r="E15" t="str">
        <f>IFERROR(IF($C15=0,VLOOKUP(CONCATENATE($A15,"_",E$1),'Master Data Item List'!$D$3:$F$591,2,0),VLOOKUP(CONCATENATE(RIGHT($A15,3),"_",E$1),'Master Data Item List'!$D$3:$F$591,2,0)),"")</f>
        <v/>
      </c>
      <c r="F15" t="str">
        <f>IFERROR(IF($C15=0,VLOOKUP(CONCATENATE($A15,"_",F$1),'Master Data Item List'!$D$3:$F$591,2,0),VLOOKUP(CONCATENATE(RIGHT($A15,3),"_",F$1),'Master Data Item List'!$D$3:$F$591,2,0)),"")</f>
        <v/>
      </c>
      <c r="G15" t="str">
        <f>IFERROR(IF($C15=0,VLOOKUP(CONCATENATE($A15,"_",G$1),'Master Data Item List'!$D$3:$F$591,2,0),VLOOKUP(CONCATENATE(RIGHT($A15,3),"_",G$1),'Master Data Item List'!$D$3:$F$591,2,0)),"")</f>
        <v/>
      </c>
      <c r="H15" t="str">
        <f>IFERROR(IF($C15=0,VLOOKUP(CONCATENATE($A15,"_",H$1),'Master Data Item List'!$D$3:$F$591,2,0),VLOOKUP(CONCATENATE(RIGHT($A15,3),"_",H$1),'Master Data Item List'!$D$3:$F$591,2,0)),"")</f>
        <v/>
      </c>
      <c r="I15" t="str">
        <f>IFERROR(IF($C15=0,VLOOKUP(CONCATENATE($A15,"_",I$1),'Master Data Item List'!$D$3:$F$591,2,0),VLOOKUP(CONCATENATE(RIGHT($A15,3),"_",I$1),'Master Data Item List'!$D$3:$F$591,2,0)),"")</f>
        <v/>
      </c>
      <c r="J15" t="str">
        <f>IFERROR(IF($C15=0,VLOOKUP(CONCATENATE($A15,"_",J$1),'Master Data Item List'!$D$3:$F$591,2,0),VLOOKUP(CONCATENATE(RIGHT($A15,3),"_",J$1),'Master Data Item List'!$D$3:$F$591,2,0)),"")</f>
        <v/>
      </c>
      <c r="K15" t="str">
        <f>IFERROR(IF($C15=0,VLOOKUP(CONCATENATE($A15,"_",K$1),'Master Data Item List'!$D$3:$F$591,2,0),VLOOKUP(CONCATENATE(RIGHT($A15,3),"_",K$1),'Master Data Item List'!$D$3:$F$591,2,0)),"")</f>
        <v/>
      </c>
      <c r="L15" t="str">
        <f>IFERROR(IF($C15=0,VLOOKUP(CONCATENATE($A15,"_",L$1),'Master Data Item List'!$D$3:$F$591,2,0),VLOOKUP(CONCATENATE(RIGHT($A15,3),"_",L$1),'Master Data Item List'!$D$3:$F$591,2,0)),"")</f>
        <v/>
      </c>
      <c r="M15" t="str">
        <f>IFERROR(IF($C15=0,VLOOKUP(CONCATENATE($A15,"_",M$1),'Master Data Item List'!$D$3:$F$591,2,0),VLOOKUP(CONCATENATE(RIGHT($A15,3),"_",M$1),'Master Data Item List'!$D$3:$F$591,2,0)),"")</f>
        <v/>
      </c>
      <c r="N15" t="str">
        <f>IFERROR(IF($C15=0,VLOOKUP(CONCATENATE($A15,"_",N$1),'Master Data Item List'!$D$3:$F$591,2,0),VLOOKUP(CONCATENATE(RIGHT($A15,3),"_",N$1),'Master Data Item List'!$D$3:$F$591,2,0)),"")</f>
        <v/>
      </c>
      <c r="O15" t="str">
        <f>IFERROR(IF($C15=0,VLOOKUP(CONCATENATE($A15,"_",O$1),'Master Data Item List'!$D$3:$F$591,2,0),VLOOKUP(CONCATENATE(RIGHT($A15,3),"_",O$1),'Master Data Item List'!$D$3:$F$591,2,0)),"")</f>
        <v/>
      </c>
      <c r="P15" t="str">
        <f>IFERROR(IF($C15=0,VLOOKUP(CONCATENATE($A15,"_",P$1),'Master Data Item List'!$D$3:$F$591,2,0),VLOOKUP(CONCATENATE(RIGHT($A15,3),"_",P$1),'Master Data Item List'!$D$3:$F$591,2,0)),"")</f>
        <v/>
      </c>
      <c r="Q15" t="str">
        <f>IFERROR(IF($C15=0,VLOOKUP(CONCATENATE($A15,"_",Q$1),'Master Data Item List'!$D$3:$F$591,2,0),VLOOKUP(CONCATENATE(RIGHT($A15,3),"_",Q$1),'Master Data Item List'!$D$3:$F$591,2,0)),"")</f>
        <v/>
      </c>
      <c r="R15" t="str">
        <f>IFERROR(IF($C15=0,VLOOKUP(CONCATENATE($A15,"_",R$1),'Master Data Item List'!$D$3:$F$591,2,0),VLOOKUP(CONCATENATE(RIGHT($A15,3),"_",R$1),'Master Data Item List'!$D$3:$F$591,2,0)),"")</f>
        <v/>
      </c>
    </row>
    <row r="16" spans="1:18">
      <c r="A16" t="s">
        <v>2361</v>
      </c>
      <c r="B16" t="str">
        <f t="shared" si="0"/>
        <v>CYP001MPI</v>
      </c>
      <c r="C16">
        <f t="shared" si="1"/>
        <v>0</v>
      </c>
      <c r="D16" t="str">
        <f>IFERROR(IF($C16=0,VLOOKUP(CONCATENATE($A16,"_",D$1),'Master Data Item List'!$D$3:$F$591,2,0),VLOOKUP(CONCATENATE(RIGHT($A16,3),"_",D$1),'Master Data Item List'!$D$3:$F$591,2,0)),"")</f>
        <v>Postcode</v>
      </c>
      <c r="E16" t="str">
        <f>IFERROR(IF($C16=0,VLOOKUP(CONCATENATE($A16,"_",E$1),'Master Data Item List'!$D$3:$F$591,2,0),VLOOKUP(CONCATENATE(RIGHT($A16,3),"_",E$1),'Master Data Item List'!$D$3:$F$591,2,0)),"")</f>
        <v/>
      </c>
      <c r="F16" t="str">
        <f>IFERROR(IF($C16=0,VLOOKUP(CONCATENATE($A16,"_",F$1),'Master Data Item List'!$D$3:$F$591,2,0),VLOOKUP(CONCATENATE(RIGHT($A16,3),"_",F$1),'Master Data Item List'!$D$3:$F$591,2,0)),"")</f>
        <v/>
      </c>
      <c r="G16" t="str">
        <f>IFERROR(IF($C16=0,VLOOKUP(CONCATENATE($A16,"_",G$1),'Master Data Item List'!$D$3:$F$591,2,0),VLOOKUP(CONCATENATE(RIGHT($A16,3),"_",G$1),'Master Data Item List'!$D$3:$F$591,2,0)),"")</f>
        <v/>
      </c>
      <c r="H16" t="str">
        <f>IFERROR(IF($C16=0,VLOOKUP(CONCATENATE($A16,"_",H$1),'Master Data Item List'!$D$3:$F$591,2,0),VLOOKUP(CONCATENATE(RIGHT($A16,3),"_",H$1),'Master Data Item List'!$D$3:$F$591,2,0)),"")</f>
        <v/>
      </c>
      <c r="I16" t="str">
        <f>IFERROR(IF($C16=0,VLOOKUP(CONCATENATE($A16,"_",I$1),'Master Data Item List'!$D$3:$F$591,2,0),VLOOKUP(CONCATENATE(RIGHT($A16,3),"_",I$1),'Master Data Item List'!$D$3:$F$591,2,0)),"")</f>
        <v/>
      </c>
      <c r="J16" t="str">
        <f>IFERROR(IF($C16=0,VLOOKUP(CONCATENATE($A16,"_",J$1),'Master Data Item List'!$D$3:$F$591,2,0),VLOOKUP(CONCATENATE(RIGHT($A16,3),"_",J$1),'Master Data Item List'!$D$3:$F$591,2,0)),"")</f>
        <v/>
      </c>
      <c r="K16" t="str">
        <f>IFERROR(IF($C16=0,VLOOKUP(CONCATENATE($A16,"_",K$1),'Master Data Item List'!$D$3:$F$591,2,0),VLOOKUP(CONCATENATE(RIGHT($A16,3),"_",K$1),'Master Data Item List'!$D$3:$F$591,2,0)),"")</f>
        <v/>
      </c>
      <c r="L16" t="str">
        <f>IFERROR(IF($C16=0,VLOOKUP(CONCATENATE($A16,"_",L$1),'Master Data Item List'!$D$3:$F$591,2,0),VLOOKUP(CONCATENATE(RIGHT($A16,3),"_",L$1),'Master Data Item List'!$D$3:$F$591,2,0)),"")</f>
        <v/>
      </c>
      <c r="M16" t="str">
        <f>IFERROR(IF($C16=0,VLOOKUP(CONCATENATE($A16,"_",M$1),'Master Data Item List'!$D$3:$F$591,2,0),VLOOKUP(CONCATENATE(RIGHT($A16,3),"_",M$1),'Master Data Item List'!$D$3:$F$591,2,0)),"")</f>
        <v/>
      </c>
      <c r="N16" t="str">
        <f>IFERROR(IF($C16=0,VLOOKUP(CONCATENATE($A16,"_",N$1),'Master Data Item List'!$D$3:$F$591,2,0),VLOOKUP(CONCATENATE(RIGHT($A16,3),"_",N$1),'Master Data Item List'!$D$3:$F$591,2,0)),"")</f>
        <v/>
      </c>
      <c r="O16" t="str">
        <f>IFERROR(IF($C16=0,VLOOKUP(CONCATENATE($A16,"_",O$1),'Master Data Item List'!$D$3:$F$591,2,0),VLOOKUP(CONCATENATE(RIGHT($A16,3),"_",O$1),'Master Data Item List'!$D$3:$F$591,2,0)),"")</f>
        <v/>
      </c>
      <c r="P16" t="str">
        <f>IFERROR(IF($C16=0,VLOOKUP(CONCATENATE($A16,"_",P$1),'Master Data Item List'!$D$3:$F$591,2,0),VLOOKUP(CONCATENATE(RIGHT($A16,3),"_",P$1),'Master Data Item List'!$D$3:$F$591,2,0)),"")</f>
        <v/>
      </c>
      <c r="Q16" t="str">
        <f>IFERROR(IF($C16=0,VLOOKUP(CONCATENATE($A16,"_",Q$1),'Master Data Item List'!$D$3:$F$591,2,0),VLOOKUP(CONCATENATE(RIGHT($A16,3),"_",Q$1),'Master Data Item List'!$D$3:$F$591,2,0)),"")</f>
        <v/>
      </c>
      <c r="R16" t="str">
        <f>IFERROR(IF($C16=0,VLOOKUP(CONCATENATE($A16,"_",R$1),'Master Data Item List'!$D$3:$F$591,2,0),VLOOKUP(CONCATENATE(RIGHT($A16,3),"_",R$1),'Master Data Item List'!$D$3:$F$591,2,0)),"")</f>
        <v/>
      </c>
    </row>
    <row r="17" spans="1:18">
      <c r="A17" t="s">
        <v>276</v>
      </c>
      <c r="B17" t="str">
        <f t="shared" si="0"/>
        <v>CYP001MPI</v>
      </c>
      <c r="C17">
        <f t="shared" si="1"/>
        <v>0</v>
      </c>
      <c r="D17" t="str">
        <f>IFERROR(IF($C17=0,VLOOKUP(CONCATENATE($A17,"_",D$1),'Master Data Item List'!$D$3:$F$591,2,0),VLOOKUP(CONCATENATE(RIGHT($A17,3),"_",D$1),'Master Data Item List'!$D$3:$F$591,2,0)),"")</f>
        <v>Gender</v>
      </c>
      <c r="E17" t="str">
        <f>IFERROR(IF($C17=0,VLOOKUP(CONCATENATE($A17,"_",E$1),'Master Data Item List'!$D$3:$F$591,2,0),VLOOKUP(CONCATENATE(RIGHT($A17,3),"_",E$1),'Master Data Item List'!$D$3:$F$591,2,0)),"")</f>
        <v/>
      </c>
      <c r="F17" t="str">
        <f>IFERROR(IF($C17=0,VLOOKUP(CONCATENATE($A17,"_",F$1),'Master Data Item List'!$D$3:$F$591,2,0),VLOOKUP(CONCATENATE(RIGHT($A17,3),"_",F$1),'Master Data Item List'!$D$3:$F$591,2,0)),"")</f>
        <v/>
      </c>
      <c r="G17" t="str">
        <f>IFERROR(IF($C17=0,VLOOKUP(CONCATENATE($A17,"_",G$1),'Master Data Item List'!$D$3:$F$591,2,0),VLOOKUP(CONCATENATE(RIGHT($A17,3),"_",G$1),'Master Data Item List'!$D$3:$F$591,2,0)),"")</f>
        <v/>
      </c>
      <c r="H17" t="str">
        <f>IFERROR(IF($C17=0,VLOOKUP(CONCATENATE($A17,"_",H$1),'Master Data Item List'!$D$3:$F$591,2,0),VLOOKUP(CONCATENATE(RIGHT($A17,3),"_",H$1),'Master Data Item List'!$D$3:$F$591,2,0)),"")</f>
        <v/>
      </c>
      <c r="I17" t="str">
        <f>IFERROR(IF($C17=0,VLOOKUP(CONCATENATE($A17,"_",I$1),'Master Data Item List'!$D$3:$F$591,2,0),VLOOKUP(CONCATENATE(RIGHT($A17,3),"_",I$1),'Master Data Item List'!$D$3:$F$591,2,0)),"")</f>
        <v/>
      </c>
      <c r="J17" t="str">
        <f>IFERROR(IF($C17=0,VLOOKUP(CONCATENATE($A17,"_",J$1),'Master Data Item List'!$D$3:$F$591,2,0),VLOOKUP(CONCATENATE(RIGHT($A17,3),"_",J$1),'Master Data Item List'!$D$3:$F$591,2,0)),"")</f>
        <v/>
      </c>
      <c r="K17" t="str">
        <f>IFERROR(IF($C17=0,VLOOKUP(CONCATENATE($A17,"_",K$1),'Master Data Item List'!$D$3:$F$591,2,0),VLOOKUP(CONCATENATE(RIGHT($A17,3),"_",K$1),'Master Data Item List'!$D$3:$F$591,2,0)),"")</f>
        <v/>
      </c>
      <c r="L17" t="str">
        <f>IFERROR(IF($C17=0,VLOOKUP(CONCATENATE($A17,"_",L$1),'Master Data Item List'!$D$3:$F$591,2,0),VLOOKUP(CONCATENATE(RIGHT($A17,3),"_",L$1),'Master Data Item List'!$D$3:$F$591,2,0)),"")</f>
        <v/>
      </c>
      <c r="M17" t="str">
        <f>IFERROR(IF($C17=0,VLOOKUP(CONCATENATE($A17,"_",M$1),'Master Data Item List'!$D$3:$F$591,2,0),VLOOKUP(CONCATENATE(RIGHT($A17,3),"_",M$1),'Master Data Item List'!$D$3:$F$591,2,0)),"")</f>
        <v/>
      </c>
      <c r="N17" t="str">
        <f>IFERROR(IF($C17=0,VLOOKUP(CONCATENATE($A17,"_",N$1),'Master Data Item List'!$D$3:$F$591,2,0),VLOOKUP(CONCATENATE(RIGHT($A17,3),"_",N$1),'Master Data Item List'!$D$3:$F$591,2,0)),"")</f>
        <v/>
      </c>
      <c r="O17" t="str">
        <f>IFERROR(IF($C17=0,VLOOKUP(CONCATENATE($A17,"_",O$1),'Master Data Item List'!$D$3:$F$591,2,0),VLOOKUP(CONCATENATE(RIGHT($A17,3),"_",O$1),'Master Data Item List'!$D$3:$F$591,2,0)),"")</f>
        <v/>
      </c>
      <c r="P17" t="str">
        <f>IFERROR(IF($C17=0,VLOOKUP(CONCATENATE($A17,"_",P$1),'Master Data Item List'!$D$3:$F$591,2,0),VLOOKUP(CONCATENATE(RIGHT($A17,3),"_",P$1),'Master Data Item List'!$D$3:$F$591,2,0)),"")</f>
        <v/>
      </c>
      <c r="Q17" t="str">
        <f>IFERROR(IF($C17=0,VLOOKUP(CONCATENATE($A17,"_",Q$1),'Master Data Item List'!$D$3:$F$591,2,0),VLOOKUP(CONCATENATE(RIGHT($A17,3),"_",Q$1),'Master Data Item List'!$D$3:$F$591,2,0)),"")</f>
        <v/>
      </c>
      <c r="R17" t="str">
        <f>IFERROR(IF($C17=0,VLOOKUP(CONCATENATE($A17,"_",R$1),'Master Data Item List'!$D$3:$F$591,2,0),VLOOKUP(CONCATENATE(RIGHT($A17,3),"_",R$1),'Master Data Item List'!$D$3:$F$591,2,0)),"")</f>
        <v/>
      </c>
    </row>
    <row r="18" spans="1:18">
      <c r="A18" t="s">
        <v>101</v>
      </c>
      <c r="B18" t="str">
        <f t="shared" si="0"/>
        <v>CYP001MPI</v>
      </c>
      <c r="C18">
        <f t="shared" si="1"/>
        <v>0</v>
      </c>
      <c r="D18" t="str">
        <f>IFERROR(IF($C18=0,VLOOKUP(CONCATENATE($A18,"_",D$1),'Master Data Item List'!$D$3:$F$591,2,0),VLOOKUP(CONCATENATE(RIGHT($A18,3),"_",D$1),'Master Data Item List'!$D$3:$F$591,2,0)),"")</f>
        <v>EthnicCategory</v>
      </c>
      <c r="E18" t="str">
        <f>IFERROR(IF($C18=0,VLOOKUP(CONCATENATE($A18,"_",E$1),'Master Data Item List'!$D$3:$F$591,2,0),VLOOKUP(CONCATENATE(RIGHT($A18,3),"_",E$1),'Master Data Item List'!$D$3:$F$591,2,0)),"")</f>
        <v/>
      </c>
      <c r="F18" t="str">
        <f>IFERROR(IF($C18=0,VLOOKUP(CONCATENATE($A18,"_",F$1),'Master Data Item List'!$D$3:$F$591,2,0),VLOOKUP(CONCATENATE(RIGHT($A18,3),"_",F$1),'Master Data Item List'!$D$3:$F$591,2,0)),"")</f>
        <v/>
      </c>
      <c r="G18" t="str">
        <f>IFERROR(IF($C18=0,VLOOKUP(CONCATENATE($A18,"_",G$1),'Master Data Item List'!$D$3:$F$591,2,0),VLOOKUP(CONCATENATE(RIGHT($A18,3),"_",G$1),'Master Data Item List'!$D$3:$F$591,2,0)),"")</f>
        <v/>
      </c>
      <c r="H18" t="str">
        <f>IFERROR(IF($C18=0,VLOOKUP(CONCATENATE($A18,"_",H$1),'Master Data Item List'!$D$3:$F$591,2,0),VLOOKUP(CONCATENATE(RIGHT($A18,3),"_",H$1),'Master Data Item List'!$D$3:$F$591,2,0)),"")</f>
        <v/>
      </c>
      <c r="I18" t="str">
        <f>IFERROR(IF($C18=0,VLOOKUP(CONCATENATE($A18,"_",I$1),'Master Data Item List'!$D$3:$F$591,2,0),VLOOKUP(CONCATENATE(RIGHT($A18,3),"_",I$1),'Master Data Item List'!$D$3:$F$591,2,0)),"")</f>
        <v/>
      </c>
      <c r="J18" t="str">
        <f>IFERROR(IF($C18=0,VLOOKUP(CONCATENATE($A18,"_",J$1),'Master Data Item List'!$D$3:$F$591,2,0),VLOOKUP(CONCATENATE(RIGHT($A18,3),"_",J$1),'Master Data Item List'!$D$3:$F$591,2,0)),"")</f>
        <v/>
      </c>
      <c r="K18" t="str">
        <f>IFERROR(IF($C18=0,VLOOKUP(CONCATENATE($A18,"_",K$1),'Master Data Item List'!$D$3:$F$591,2,0),VLOOKUP(CONCATENATE(RIGHT($A18,3),"_",K$1),'Master Data Item List'!$D$3:$F$591,2,0)),"")</f>
        <v/>
      </c>
      <c r="L18" t="str">
        <f>IFERROR(IF($C18=0,VLOOKUP(CONCATENATE($A18,"_",L$1),'Master Data Item List'!$D$3:$F$591,2,0),VLOOKUP(CONCATENATE(RIGHT($A18,3),"_",L$1),'Master Data Item List'!$D$3:$F$591,2,0)),"")</f>
        <v/>
      </c>
      <c r="M18" t="str">
        <f>IFERROR(IF($C18=0,VLOOKUP(CONCATENATE($A18,"_",M$1),'Master Data Item List'!$D$3:$F$591,2,0),VLOOKUP(CONCATENATE(RIGHT($A18,3),"_",M$1),'Master Data Item List'!$D$3:$F$591,2,0)),"")</f>
        <v/>
      </c>
      <c r="N18" t="str">
        <f>IFERROR(IF($C18=0,VLOOKUP(CONCATENATE($A18,"_",N$1),'Master Data Item List'!$D$3:$F$591,2,0),VLOOKUP(CONCATENATE(RIGHT($A18,3),"_",N$1),'Master Data Item List'!$D$3:$F$591,2,0)),"")</f>
        <v/>
      </c>
      <c r="O18" t="str">
        <f>IFERROR(IF($C18=0,VLOOKUP(CONCATENATE($A18,"_",O$1),'Master Data Item List'!$D$3:$F$591,2,0),VLOOKUP(CONCATENATE(RIGHT($A18,3),"_",O$1),'Master Data Item List'!$D$3:$F$591,2,0)),"")</f>
        <v/>
      </c>
      <c r="P18" t="str">
        <f>IFERROR(IF($C18=0,VLOOKUP(CONCATENATE($A18,"_",P$1),'Master Data Item List'!$D$3:$F$591,2,0),VLOOKUP(CONCATENATE(RIGHT($A18,3),"_",P$1),'Master Data Item List'!$D$3:$F$591,2,0)),"")</f>
        <v/>
      </c>
      <c r="Q18" t="str">
        <f>IFERROR(IF($C18=0,VLOOKUP(CONCATENATE($A18,"_",Q$1),'Master Data Item List'!$D$3:$F$591,2,0),VLOOKUP(CONCATENATE(RIGHT($A18,3),"_",Q$1),'Master Data Item List'!$D$3:$F$591,2,0)),"")</f>
        <v/>
      </c>
      <c r="R18" t="str">
        <f>IFERROR(IF($C18=0,VLOOKUP(CONCATENATE($A18,"_",R$1),'Master Data Item List'!$D$3:$F$591,2,0),VLOOKUP(CONCATENATE(RIGHT($A18,3),"_",R$1),'Master Data Item List'!$D$3:$F$591,2,0)),"")</f>
        <v/>
      </c>
    </row>
    <row r="19" spans="1:18">
      <c r="A19" t="s">
        <v>280</v>
      </c>
      <c r="B19" t="str">
        <f t="shared" si="0"/>
        <v>CYP001MPI</v>
      </c>
      <c r="C19">
        <f t="shared" si="1"/>
        <v>0</v>
      </c>
      <c r="D19" t="str">
        <f>IFERROR(IF($C19=0,VLOOKUP(CONCATENATE($A19,"_",D$1),'Master Data Item List'!$D$3:$F$591,2,0),VLOOKUP(CONCATENATE(RIGHT($A19,3),"_",D$1),'Master Data Item List'!$D$3:$F$591,2,0)),"")</f>
        <v>LanguagePreferred</v>
      </c>
      <c r="E19" t="str">
        <f>IFERROR(IF($C19=0,VLOOKUP(CONCATENATE($A19,"_",E$1),'Master Data Item List'!$D$3:$F$591,2,0),VLOOKUP(CONCATENATE(RIGHT($A19,3),"_",E$1),'Master Data Item List'!$D$3:$F$591,2,0)),"")</f>
        <v/>
      </c>
      <c r="F19" t="str">
        <f>IFERROR(IF($C19=0,VLOOKUP(CONCATENATE($A19,"_",F$1),'Master Data Item List'!$D$3:$F$591,2,0),VLOOKUP(CONCATENATE(RIGHT($A19,3),"_",F$1),'Master Data Item List'!$D$3:$F$591,2,0)),"")</f>
        <v/>
      </c>
      <c r="G19" t="str">
        <f>IFERROR(IF($C19=0,VLOOKUP(CONCATENATE($A19,"_",G$1),'Master Data Item List'!$D$3:$F$591,2,0),VLOOKUP(CONCATENATE(RIGHT($A19,3),"_",G$1),'Master Data Item List'!$D$3:$F$591,2,0)),"")</f>
        <v/>
      </c>
      <c r="H19" t="str">
        <f>IFERROR(IF($C19=0,VLOOKUP(CONCATENATE($A19,"_",H$1),'Master Data Item List'!$D$3:$F$591,2,0),VLOOKUP(CONCATENATE(RIGHT($A19,3),"_",H$1),'Master Data Item List'!$D$3:$F$591,2,0)),"")</f>
        <v/>
      </c>
      <c r="I19" t="str">
        <f>IFERROR(IF($C19=0,VLOOKUP(CONCATENATE($A19,"_",I$1),'Master Data Item List'!$D$3:$F$591,2,0),VLOOKUP(CONCATENATE(RIGHT($A19,3),"_",I$1),'Master Data Item List'!$D$3:$F$591,2,0)),"")</f>
        <v/>
      </c>
      <c r="J19" t="str">
        <f>IFERROR(IF($C19=0,VLOOKUP(CONCATENATE($A19,"_",J$1),'Master Data Item List'!$D$3:$F$591,2,0),VLOOKUP(CONCATENATE(RIGHT($A19,3),"_",J$1),'Master Data Item List'!$D$3:$F$591,2,0)),"")</f>
        <v/>
      </c>
      <c r="K19" t="str">
        <f>IFERROR(IF($C19=0,VLOOKUP(CONCATENATE($A19,"_",K$1),'Master Data Item List'!$D$3:$F$591,2,0),VLOOKUP(CONCATENATE(RIGHT($A19,3),"_",K$1),'Master Data Item List'!$D$3:$F$591,2,0)),"")</f>
        <v/>
      </c>
      <c r="L19" t="str">
        <f>IFERROR(IF($C19=0,VLOOKUP(CONCATENATE($A19,"_",L$1),'Master Data Item List'!$D$3:$F$591,2,0),VLOOKUP(CONCATENATE(RIGHT($A19,3),"_",L$1),'Master Data Item List'!$D$3:$F$591,2,0)),"")</f>
        <v/>
      </c>
      <c r="M19" t="str">
        <f>IFERROR(IF($C19=0,VLOOKUP(CONCATENATE($A19,"_",M$1),'Master Data Item List'!$D$3:$F$591,2,0),VLOOKUP(CONCATENATE(RIGHT($A19,3),"_",M$1),'Master Data Item List'!$D$3:$F$591,2,0)),"")</f>
        <v/>
      </c>
      <c r="N19" t="str">
        <f>IFERROR(IF($C19=0,VLOOKUP(CONCATENATE($A19,"_",N$1),'Master Data Item List'!$D$3:$F$591,2,0),VLOOKUP(CONCATENATE(RIGHT($A19,3),"_",N$1),'Master Data Item List'!$D$3:$F$591,2,0)),"")</f>
        <v/>
      </c>
      <c r="O19" t="str">
        <f>IFERROR(IF($C19=0,VLOOKUP(CONCATENATE($A19,"_",O$1),'Master Data Item List'!$D$3:$F$591,2,0),VLOOKUP(CONCATENATE(RIGHT($A19,3),"_",O$1),'Master Data Item List'!$D$3:$F$591,2,0)),"")</f>
        <v/>
      </c>
      <c r="P19" t="str">
        <f>IFERROR(IF($C19=0,VLOOKUP(CONCATENATE($A19,"_",P$1),'Master Data Item List'!$D$3:$F$591,2,0),VLOOKUP(CONCATENATE(RIGHT($A19,3),"_",P$1),'Master Data Item List'!$D$3:$F$591,2,0)),"")</f>
        <v/>
      </c>
      <c r="Q19" t="str">
        <f>IFERROR(IF($C19=0,VLOOKUP(CONCATENATE($A19,"_",Q$1),'Master Data Item List'!$D$3:$F$591,2,0),VLOOKUP(CONCATENATE(RIGHT($A19,3),"_",Q$1),'Master Data Item List'!$D$3:$F$591,2,0)),"")</f>
        <v/>
      </c>
      <c r="R19" t="str">
        <f>IFERROR(IF($C19=0,VLOOKUP(CONCATENATE($A19,"_",R$1),'Master Data Item List'!$D$3:$F$591,2,0),VLOOKUP(CONCATENATE(RIGHT($A19,3),"_",R$1),'Master Data Item List'!$D$3:$F$591,2,0)),"")</f>
        <v/>
      </c>
    </row>
    <row r="20" spans="1:18">
      <c r="A20" t="s">
        <v>2425</v>
      </c>
      <c r="B20" t="str">
        <f t="shared" si="0"/>
        <v>CYP001MPI</v>
      </c>
      <c r="C20">
        <f t="shared" si="1"/>
        <v>0</v>
      </c>
      <c r="D20" t="str">
        <f>IFERROR(IF($C20=0,VLOOKUP(CONCATENATE($A20,"_",D$1),'Master Data Item List'!$D$3:$F$591,2,0),VLOOKUP(CONCATENATE(RIGHT($A20,3),"_",D$1),'Master Data Item List'!$D$3:$F$591,2,0)),"")</f>
        <v>Relationship_MainCarer</v>
      </c>
      <c r="E20" t="str">
        <f>IFERROR(IF($C20=0,VLOOKUP(CONCATENATE($A20,"_",E$1),'Master Data Item List'!$D$3:$F$591,2,0),VLOOKUP(CONCATENATE(RIGHT($A20,3),"_",E$1),'Master Data Item List'!$D$3:$F$591,2,0)),"")</f>
        <v/>
      </c>
      <c r="F20" t="str">
        <f>IFERROR(IF($C20=0,VLOOKUP(CONCATENATE($A20,"_",F$1),'Master Data Item List'!$D$3:$F$591,2,0),VLOOKUP(CONCATENATE(RIGHT($A20,3),"_",F$1),'Master Data Item List'!$D$3:$F$591,2,0)),"")</f>
        <v/>
      </c>
      <c r="G20" t="str">
        <f>IFERROR(IF($C20=0,VLOOKUP(CONCATENATE($A20,"_",G$1),'Master Data Item List'!$D$3:$F$591,2,0),VLOOKUP(CONCATENATE(RIGHT($A20,3),"_",G$1),'Master Data Item List'!$D$3:$F$591,2,0)),"")</f>
        <v/>
      </c>
      <c r="H20" t="str">
        <f>IFERROR(IF($C20=0,VLOOKUP(CONCATENATE($A20,"_",H$1),'Master Data Item List'!$D$3:$F$591,2,0),VLOOKUP(CONCATENATE(RIGHT($A20,3),"_",H$1),'Master Data Item List'!$D$3:$F$591,2,0)),"")</f>
        <v/>
      </c>
      <c r="I20" t="str">
        <f>IFERROR(IF($C20=0,VLOOKUP(CONCATENATE($A20,"_",I$1),'Master Data Item List'!$D$3:$F$591,2,0),VLOOKUP(CONCATENATE(RIGHT($A20,3),"_",I$1),'Master Data Item List'!$D$3:$F$591,2,0)),"")</f>
        <v/>
      </c>
      <c r="J20" t="str">
        <f>IFERROR(IF($C20=0,VLOOKUP(CONCATENATE($A20,"_",J$1),'Master Data Item List'!$D$3:$F$591,2,0),VLOOKUP(CONCATENATE(RIGHT($A20,3),"_",J$1),'Master Data Item List'!$D$3:$F$591,2,0)),"")</f>
        <v/>
      </c>
      <c r="K20" t="str">
        <f>IFERROR(IF($C20=0,VLOOKUP(CONCATENATE($A20,"_",K$1),'Master Data Item List'!$D$3:$F$591,2,0),VLOOKUP(CONCATENATE(RIGHT($A20,3),"_",K$1),'Master Data Item List'!$D$3:$F$591,2,0)),"")</f>
        <v/>
      </c>
      <c r="L20" t="str">
        <f>IFERROR(IF($C20=0,VLOOKUP(CONCATENATE($A20,"_",L$1),'Master Data Item List'!$D$3:$F$591,2,0),VLOOKUP(CONCATENATE(RIGHT($A20,3),"_",L$1),'Master Data Item List'!$D$3:$F$591,2,0)),"")</f>
        <v/>
      </c>
      <c r="M20" t="str">
        <f>IFERROR(IF($C20=0,VLOOKUP(CONCATENATE($A20,"_",M$1),'Master Data Item List'!$D$3:$F$591,2,0),VLOOKUP(CONCATENATE(RIGHT($A20,3),"_",M$1),'Master Data Item List'!$D$3:$F$591,2,0)),"")</f>
        <v/>
      </c>
      <c r="N20" t="str">
        <f>IFERROR(IF($C20=0,VLOOKUP(CONCATENATE($A20,"_",N$1),'Master Data Item List'!$D$3:$F$591,2,0),VLOOKUP(CONCATENATE(RIGHT($A20,3),"_",N$1),'Master Data Item List'!$D$3:$F$591,2,0)),"")</f>
        <v/>
      </c>
      <c r="O20" t="str">
        <f>IFERROR(IF($C20=0,VLOOKUP(CONCATENATE($A20,"_",O$1),'Master Data Item List'!$D$3:$F$591,2,0),VLOOKUP(CONCATENATE(RIGHT($A20,3),"_",O$1),'Master Data Item List'!$D$3:$F$591,2,0)),"")</f>
        <v/>
      </c>
      <c r="P20" t="str">
        <f>IFERROR(IF($C20=0,VLOOKUP(CONCATENATE($A20,"_",P$1),'Master Data Item List'!$D$3:$F$591,2,0),VLOOKUP(CONCATENATE(RIGHT($A20,3),"_",P$1),'Master Data Item List'!$D$3:$F$591,2,0)),"")</f>
        <v/>
      </c>
      <c r="Q20" t="str">
        <f>IFERROR(IF($C20=0,VLOOKUP(CONCATENATE($A20,"_",Q$1),'Master Data Item List'!$D$3:$F$591,2,0),VLOOKUP(CONCATENATE(RIGHT($A20,3),"_",Q$1),'Master Data Item List'!$D$3:$F$591,2,0)),"")</f>
        <v/>
      </c>
      <c r="R20" t="str">
        <f>IFERROR(IF($C20=0,VLOOKUP(CONCATENATE($A20,"_",R$1),'Master Data Item List'!$D$3:$F$591,2,0),VLOOKUP(CONCATENATE(RIGHT($A20,3),"_",R$1),'Master Data Item List'!$D$3:$F$591,2,0)),"")</f>
        <v/>
      </c>
    </row>
    <row r="21" spans="1:18">
      <c r="A21" t="s">
        <v>343</v>
      </c>
      <c r="B21" t="str">
        <f t="shared" si="0"/>
        <v>CYP001MPI</v>
      </c>
      <c r="C21">
        <f t="shared" si="1"/>
        <v>0</v>
      </c>
      <c r="D21" t="str">
        <f>IFERROR(IF($C21=0,VLOOKUP(CONCATENATE($A21,"_",D$1),'Master Data Item List'!$D$3:$F$591,2,0),VLOOKUP(CONCATENATE(RIGHT($A21,3),"_",D$1),'Master Data Item List'!$D$3:$F$591,2,0)),"")</f>
        <v>HVFAV_Date</v>
      </c>
      <c r="E21" t="str">
        <f>IFERROR(IF($C21=0,VLOOKUP(CONCATENATE($A21,"_",E$1),'Master Data Item List'!$D$3:$F$591,2,0),VLOOKUP(CONCATENATE(RIGHT($A21,3),"_",E$1),'Master Data Item List'!$D$3:$F$591,2,0)),"")</f>
        <v/>
      </c>
      <c r="F21" t="str">
        <f>IFERROR(IF($C21=0,VLOOKUP(CONCATENATE($A21,"_",F$1),'Master Data Item List'!$D$3:$F$591,2,0),VLOOKUP(CONCATENATE(RIGHT($A21,3),"_",F$1),'Master Data Item List'!$D$3:$F$591,2,0)),"")</f>
        <v/>
      </c>
      <c r="G21" t="str">
        <f>IFERROR(IF($C21=0,VLOOKUP(CONCATENATE($A21,"_",G$1),'Master Data Item List'!$D$3:$F$591,2,0),VLOOKUP(CONCATENATE(RIGHT($A21,3),"_",G$1),'Master Data Item List'!$D$3:$F$591,2,0)),"")</f>
        <v/>
      </c>
      <c r="H21" t="str">
        <f>IFERROR(IF($C21=0,VLOOKUP(CONCATENATE($A21,"_",H$1),'Master Data Item List'!$D$3:$F$591,2,0),VLOOKUP(CONCATENATE(RIGHT($A21,3),"_",H$1),'Master Data Item List'!$D$3:$F$591,2,0)),"")</f>
        <v/>
      </c>
      <c r="I21" t="str">
        <f>IFERROR(IF($C21=0,VLOOKUP(CONCATENATE($A21,"_",I$1),'Master Data Item List'!$D$3:$F$591,2,0),VLOOKUP(CONCATENATE(RIGHT($A21,3),"_",I$1),'Master Data Item List'!$D$3:$F$591,2,0)),"")</f>
        <v/>
      </c>
      <c r="J21" t="str">
        <f>IFERROR(IF($C21=0,VLOOKUP(CONCATENATE($A21,"_",J$1),'Master Data Item List'!$D$3:$F$591,2,0),VLOOKUP(CONCATENATE(RIGHT($A21,3),"_",J$1),'Master Data Item List'!$D$3:$F$591,2,0)),"")</f>
        <v/>
      </c>
      <c r="K21" t="str">
        <f>IFERROR(IF($C21=0,VLOOKUP(CONCATENATE($A21,"_",K$1),'Master Data Item List'!$D$3:$F$591,2,0),VLOOKUP(CONCATENATE(RIGHT($A21,3),"_",K$1),'Master Data Item List'!$D$3:$F$591,2,0)),"")</f>
        <v/>
      </c>
      <c r="L21" t="str">
        <f>IFERROR(IF($C21=0,VLOOKUP(CONCATENATE($A21,"_",L$1),'Master Data Item List'!$D$3:$F$591,2,0),VLOOKUP(CONCATENATE(RIGHT($A21,3),"_",L$1),'Master Data Item List'!$D$3:$F$591,2,0)),"")</f>
        <v/>
      </c>
      <c r="M21" t="str">
        <f>IFERROR(IF($C21=0,VLOOKUP(CONCATENATE($A21,"_",M$1),'Master Data Item List'!$D$3:$F$591,2,0),VLOOKUP(CONCATENATE(RIGHT($A21,3),"_",M$1),'Master Data Item List'!$D$3:$F$591,2,0)),"")</f>
        <v/>
      </c>
      <c r="N21" t="str">
        <f>IFERROR(IF($C21=0,VLOOKUP(CONCATENATE($A21,"_",N$1),'Master Data Item List'!$D$3:$F$591,2,0),VLOOKUP(CONCATENATE(RIGHT($A21,3),"_",N$1),'Master Data Item List'!$D$3:$F$591,2,0)),"")</f>
        <v/>
      </c>
      <c r="O21" t="str">
        <f>IFERROR(IF($C21=0,VLOOKUP(CONCATENATE($A21,"_",O$1),'Master Data Item List'!$D$3:$F$591,2,0),VLOOKUP(CONCATENATE(RIGHT($A21,3),"_",O$1),'Master Data Item List'!$D$3:$F$591,2,0)),"")</f>
        <v/>
      </c>
      <c r="P21" t="str">
        <f>IFERROR(IF($C21=0,VLOOKUP(CONCATENATE($A21,"_",P$1),'Master Data Item List'!$D$3:$F$591,2,0),VLOOKUP(CONCATENATE(RIGHT($A21,3),"_",P$1),'Master Data Item List'!$D$3:$F$591,2,0)),"")</f>
        <v/>
      </c>
      <c r="Q21" t="str">
        <f>IFERROR(IF($C21=0,VLOOKUP(CONCATENATE($A21,"_",Q$1),'Master Data Item List'!$D$3:$F$591,2,0),VLOOKUP(CONCATENATE(RIGHT($A21,3),"_",Q$1),'Master Data Item List'!$D$3:$F$591,2,0)),"")</f>
        <v/>
      </c>
      <c r="R21" t="str">
        <f>IFERROR(IF($C21=0,VLOOKUP(CONCATENATE($A21,"_",R$1),'Master Data Item List'!$D$3:$F$591,2,0),VLOOKUP(CONCATENATE(RIGHT($A21,3),"_",R$1),'Master Data Item List'!$D$3:$F$591,2,0)),"")</f>
        <v/>
      </c>
    </row>
    <row r="22" spans="1:18">
      <c r="A22" t="s">
        <v>284</v>
      </c>
      <c r="B22" t="str">
        <f t="shared" si="0"/>
        <v>CYP001MPI</v>
      </c>
      <c r="C22">
        <f t="shared" si="1"/>
        <v>0</v>
      </c>
      <c r="D22" t="str">
        <f>IFERROR(IF($C22=0,VLOOKUP(CONCATENATE($A22,"_",D$1),'Master Data Item List'!$D$3:$F$591,2,0),VLOOKUP(CONCATENATE(RIGHT($A22,3),"_",D$1),'Master Data Item List'!$D$3:$F$591,2,0)),"")</f>
        <v>ChildLookedAfter_Indicator</v>
      </c>
      <c r="E22" t="str">
        <f>IFERROR(IF($C22=0,VLOOKUP(CONCATENATE($A22,"_",E$1),'Master Data Item List'!$D$3:$F$591,2,0),VLOOKUP(CONCATENATE(RIGHT($A22,3),"_",E$1),'Master Data Item List'!$D$3:$F$591,2,0)),"")</f>
        <v/>
      </c>
      <c r="F22" t="str">
        <f>IFERROR(IF($C22=0,VLOOKUP(CONCATENATE($A22,"_",F$1),'Master Data Item List'!$D$3:$F$591,2,0),VLOOKUP(CONCATENATE(RIGHT($A22,3),"_",F$1),'Master Data Item List'!$D$3:$F$591,2,0)),"")</f>
        <v/>
      </c>
      <c r="G22" t="str">
        <f>IFERROR(IF($C22=0,VLOOKUP(CONCATENATE($A22,"_",G$1),'Master Data Item List'!$D$3:$F$591,2,0),VLOOKUP(CONCATENATE(RIGHT($A22,3),"_",G$1),'Master Data Item List'!$D$3:$F$591,2,0)),"")</f>
        <v/>
      </c>
      <c r="H22" t="str">
        <f>IFERROR(IF($C22=0,VLOOKUP(CONCATENATE($A22,"_",H$1),'Master Data Item List'!$D$3:$F$591,2,0),VLOOKUP(CONCATENATE(RIGHT($A22,3),"_",H$1),'Master Data Item List'!$D$3:$F$591,2,0)),"")</f>
        <v/>
      </c>
      <c r="I22" t="str">
        <f>IFERROR(IF($C22=0,VLOOKUP(CONCATENATE($A22,"_",I$1),'Master Data Item List'!$D$3:$F$591,2,0),VLOOKUP(CONCATENATE(RIGHT($A22,3),"_",I$1),'Master Data Item List'!$D$3:$F$591,2,0)),"")</f>
        <v/>
      </c>
      <c r="J22" t="str">
        <f>IFERROR(IF($C22=0,VLOOKUP(CONCATENATE($A22,"_",J$1),'Master Data Item List'!$D$3:$F$591,2,0),VLOOKUP(CONCATENATE(RIGHT($A22,3),"_",J$1),'Master Data Item List'!$D$3:$F$591,2,0)),"")</f>
        <v/>
      </c>
      <c r="K22" t="str">
        <f>IFERROR(IF($C22=0,VLOOKUP(CONCATENATE($A22,"_",K$1),'Master Data Item List'!$D$3:$F$591,2,0),VLOOKUP(CONCATENATE(RIGHT($A22,3),"_",K$1),'Master Data Item List'!$D$3:$F$591,2,0)),"")</f>
        <v/>
      </c>
      <c r="L22" t="str">
        <f>IFERROR(IF($C22=0,VLOOKUP(CONCATENATE($A22,"_",L$1),'Master Data Item List'!$D$3:$F$591,2,0),VLOOKUP(CONCATENATE(RIGHT($A22,3),"_",L$1),'Master Data Item List'!$D$3:$F$591,2,0)),"")</f>
        <v/>
      </c>
      <c r="M22" t="str">
        <f>IFERROR(IF($C22=0,VLOOKUP(CONCATENATE($A22,"_",M$1),'Master Data Item List'!$D$3:$F$591,2,0),VLOOKUP(CONCATENATE(RIGHT($A22,3),"_",M$1),'Master Data Item List'!$D$3:$F$591,2,0)),"")</f>
        <v/>
      </c>
      <c r="N22" t="str">
        <f>IFERROR(IF($C22=0,VLOOKUP(CONCATENATE($A22,"_",N$1),'Master Data Item List'!$D$3:$F$591,2,0),VLOOKUP(CONCATENATE(RIGHT($A22,3),"_",N$1),'Master Data Item List'!$D$3:$F$591,2,0)),"")</f>
        <v/>
      </c>
      <c r="O22" t="str">
        <f>IFERROR(IF($C22=0,VLOOKUP(CONCATENATE($A22,"_",O$1),'Master Data Item List'!$D$3:$F$591,2,0),VLOOKUP(CONCATENATE(RIGHT($A22,3),"_",O$1),'Master Data Item List'!$D$3:$F$591,2,0)),"")</f>
        <v/>
      </c>
      <c r="P22" t="str">
        <f>IFERROR(IF($C22=0,VLOOKUP(CONCATENATE($A22,"_",P$1),'Master Data Item List'!$D$3:$F$591,2,0),VLOOKUP(CONCATENATE(RIGHT($A22,3),"_",P$1),'Master Data Item List'!$D$3:$F$591,2,0)),"")</f>
        <v/>
      </c>
      <c r="Q22" t="str">
        <f>IFERROR(IF($C22=0,VLOOKUP(CONCATENATE($A22,"_",Q$1),'Master Data Item List'!$D$3:$F$591,2,0),VLOOKUP(CONCATENATE(RIGHT($A22,3),"_",Q$1),'Master Data Item List'!$D$3:$F$591,2,0)),"")</f>
        <v/>
      </c>
      <c r="R22" t="str">
        <f>IFERROR(IF($C22=0,VLOOKUP(CONCATENATE($A22,"_",R$1),'Master Data Item List'!$D$3:$F$591,2,0),VLOOKUP(CONCATENATE(RIGHT($A22,3),"_",R$1),'Master Data Item List'!$D$3:$F$591,2,0)),"")</f>
        <v/>
      </c>
    </row>
    <row r="23" spans="1:18">
      <c r="A23" t="s">
        <v>289</v>
      </c>
      <c r="B23" t="str">
        <f t="shared" si="0"/>
        <v>CYP001MPI</v>
      </c>
      <c r="C23">
        <f t="shared" si="1"/>
        <v>0</v>
      </c>
      <c r="D23" t="str">
        <f>IFERROR(IF($C23=0,VLOOKUP(CONCATENATE($A23,"_",D$1),'Master Data Item List'!$D$3:$F$591,2,0),VLOOKUP(CONCATENATE(RIGHT($A23,3),"_",D$1),'Master Data Item List'!$D$3:$F$591,2,0)),"")</f>
        <v>Safeguarding_Indicator</v>
      </c>
      <c r="E23" t="str">
        <f>IFERROR(IF($C23=0,VLOOKUP(CONCATENATE($A23,"_",E$1),'Master Data Item List'!$D$3:$F$591,2,0),VLOOKUP(CONCATENATE(RIGHT($A23,3),"_",E$1),'Master Data Item List'!$D$3:$F$591,2,0)),"")</f>
        <v/>
      </c>
      <c r="F23" t="str">
        <f>IFERROR(IF($C23=0,VLOOKUP(CONCATENATE($A23,"_",F$1),'Master Data Item List'!$D$3:$F$591,2,0),VLOOKUP(CONCATENATE(RIGHT($A23,3),"_",F$1),'Master Data Item List'!$D$3:$F$591,2,0)),"")</f>
        <v/>
      </c>
      <c r="G23" t="str">
        <f>IFERROR(IF($C23=0,VLOOKUP(CONCATENATE($A23,"_",G$1),'Master Data Item List'!$D$3:$F$591,2,0),VLOOKUP(CONCATENATE(RIGHT($A23,3),"_",G$1),'Master Data Item List'!$D$3:$F$591,2,0)),"")</f>
        <v/>
      </c>
      <c r="H23" t="str">
        <f>IFERROR(IF($C23=0,VLOOKUP(CONCATENATE($A23,"_",H$1),'Master Data Item List'!$D$3:$F$591,2,0),VLOOKUP(CONCATENATE(RIGHT($A23,3),"_",H$1),'Master Data Item List'!$D$3:$F$591,2,0)),"")</f>
        <v/>
      </c>
      <c r="I23" t="str">
        <f>IFERROR(IF($C23=0,VLOOKUP(CONCATENATE($A23,"_",I$1),'Master Data Item List'!$D$3:$F$591,2,0),VLOOKUP(CONCATENATE(RIGHT($A23,3),"_",I$1),'Master Data Item List'!$D$3:$F$591,2,0)),"")</f>
        <v/>
      </c>
      <c r="J23" t="str">
        <f>IFERROR(IF($C23=0,VLOOKUP(CONCATENATE($A23,"_",J$1),'Master Data Item List'!$D$3:$F$591,2,0),VLOOKUP(CONCATENATE(RIGHT($A23,3),"_",J$1),'Master Data Item List'!$D$3:$F$591,2,0)),"")</f>
        <v/>
      </c>
      <c r="K23" t="str">
        <f>IFERROR(IF($C23=0,VLOOKUP(CONCATENATE($A23,"_",K$1),'Master Data Item List'!$D$3:$F$591,2,0),VLOOKUP(CONCATENATE(RIGHT($A23,3),"_",K$1),'Master Data Item List'!$D$3:$F$591,2,0)),"")</f>
        <v/>
      </c>
      <c r="L23" t="str">
        <f>IFERROR(IF($C23=0,VLOOKUP(CONCATENATE($A23,"_",L$1),'Master Data Item List'!$D$3:$F$591,2,0),VLOOKUP(CONCATENATE(RIGHT($A23,3),"_",L$1),'Master Data Item List'!$D$3:$F$591,2,0)),"")</f>
        <v/>
      </c>
      <c r="M23" t="str">
        <f>IFERROR(IF($C23=0,VLOOKUP(CONCATENATE($A23,"_",M$1),'Master Data Item List'!$D$3:$F$591,2,0),VLOOKUP(CONCATENATE(RIGHT($A23,3),"_",M$1),'Master Data Item List'!$D$3:$F$591,2,0)),"")</f>
        <v/>
      </c>
      <c r="N23" t="str">
        <f>IFERROR(IF($C23=0,VLOOKUP(CONCATENATE($A23,"_",N$1),'Master Data Item List'!$D$3:$F$591,2,0),VLOOKUP(CONCATENATE(RIGHT($A23,3),"_",N$1),'Master Data Item List'!$D$3:$F$591,2,0)),"")</f>
        <v/>
      </c>
      <c r="O23" t="str">
        <f>IFERROR(IF($C23=0,VLOOKUP(CONCATENATE($A23,"_",O$1),'Master Data Item List'!$D$3:$F$591,2,0),VLOOKUP(CONCATENATE(RIGHT($A23,3),"_",O$1),'Master Data Item List'!$D$3:$F$591,2,0)),"")</f>
        <v/>
      </c>
      <c r="P23" t="str">
        <f>IFERROR(IF($C23=0,VLOOKUP(CONCATENATE($A23,"_",P$1),'Master Data Item List'!$D$3:$F$591,2,0),VLOOKUP(CONCATENATE(RIGHT($A23,3),"_",P$1),'Master Data Item List'!$D$3:$F$591,2,0)),"")</f>
        <v/>
      </c>
      <c r="Q23" t="str">
        <f>IFERROR(IF($C23=0,VLOOKUP(CONCATENATE($A23,"_",Q$1),'Master Data Item List'!$D$3:$F$591,2,0),VLOOKUP(CONCATENATE(RIGHT($A23,3),"_",Q$1),'Master Data Item List'!$D$3:$F$591,2,0)),"")</f>
        <v/>
      </c>
      <c r="R23" t="str">
        <f>IFERROR(IF($C23=0,VLOOKUP(CONCATENATE($A23,"_",R$1),'Master Data Item List'!$D$3:$F$591,2,0),VLOOKUP(CONCATENATE(RIGHT($A23,3),"_",R$1),'Master Data Item List'!$D$3:$F$591,2,0)),"")</f>
        <v/>
      </c>
    </row>
    <row r="24" spans="1:18">
      <c r="A24" t="s">
        <v>2516</v>
      </c>
      <c r="B24" t="str">
        <f t="shared" si="0"/>
        <v>CYP001MPI</v>
      </c>
      <c r="C24">
        <f t="shared" si="1"/>
        <v>0</v>
      </c>
      <c r="D24" t="str">
        <f>IFERROR(IF($C24=0,VLOOKUP(CONCATENATE($A24,"_",D$1),'Master Data Item List'!$D$3:$F$591,2,0),VLOOKUP(CONCATENATE(RIGHT($A24,3),"_",D$1),'Master Data Item List'!$D$3:$F$591,2,0)),"")</f>
        <v>Disability_SpervisionAndCare_Indicator</v>
      </c>
      <c r="E24" t="str">
        <f>IFERROR(IF($C24=0,VLOOKUP(CONCATENATE($A24,"_",E$1),'Master Data Item List'!$D$3:$F$591,2,0),VLOOKUP(CONCATENATE(RIGHT($A24,3),"_",E$1),'Master Data Item List'!$D$3:$F$591,2,0)),"")</f>
        <v/>
      </c>
      <c r="F24" t="str">
        <f>IFERROR(IF($C24=0,VLOOKUP(CONCATENATE($A24,"_",F$1),'Master Data Item List'!$D$3:$F$591,2,0),VLOOKUP(CONCATENATE(RIGHT($A24,3),"_",F$1),'Master Data Item List'!$D$3:$F$591,2,0)),"")</f>
        <v/>
      </c>
      <c r="G24" t="str">
        <f>IFERROR(IF($C24=0,VLOOKUP(CONCATENATE($A24,"_",G$1),'Master Data Item List'!$D$3:$F$591,2,0),VLOOKUP(CONCATENATE(RIGHT($A24,3),"_",G$1),'Master Data Item List'!$D$3:$F$591,2,0)),"")</f>
        <v/>
      </c>
      <c r="H24" t="str">
        <f>IFERROR(IF($C24=0,VLOOKUP(CONCATENATE($A24,"_",H$1),'Master Data Item List'!$D$3:$F$591,2,0),VLOOKUP(CONCATENATE(RIGHT($A24,3),"_",H$1),'Master Data Item List'!$D$3:$F$591,2,0)),"")</f>
        <v/>
      </c>
      <c r="I24" t="str">
        <f>IFERROR(IF($C24=0,VLOOKUP(CONCATENATE($A24,"_",I$1),'Master Data Item List'!$D$3:$F$591,2,0),VLOOKUP(CONCATENATE(RIGHT($A24,3),"_",I$1),'Master Data Item List'!$D$3:$F$591,2,0)),"")</f>
        <v/>
      </c>
      <c r="J24" t="str">
        <f>IFERROR(IF($C24=0,VLOOKUP(CONCATENATE($A24,"_",J$1),'Master Data Item List'!$D$3:$F$591,2,0),VLOOKUP(CONCATENATE(RIGHT($A24,3),"_",J$1),'Master Data Item List'!$D$3:$F$591,2,0)),"")</f>
        <v/>
      </c>
      <c r="K24" t="str">
        <f>IFERROR(IF($C24=0,VLOOKUP(CONCATENATE($A24,"_",K$1),'Master Data Item List'!$D$3:$F$591,2,0),VLOOKUP(CONCATENATE(RIGHT($A24,3),"_",K$1),'Master Data Item List'!$D$3:$F$591,2,0)),"")</f>
        <v/>
      </c>
      <c r="L24" t="str">
        <f>IFERROR(IF($C24=0,VLOOKUP(CONCATENATE($A24,"_",L$1),'Master Data Item List'!$D$3:$F$591,2,0),VLOOKUP(CONCATENATE(RIGHT($A24,3),"_",L$1),'Master Data Item List'!$D$3:$F$591,2,0)),"")</f>
        <v/>
      </c>
      <c r="M24" t="str">
        <f>IFERROR(IF($C24=0,VLOOKUP(CONCATENATE($A24,"_",M$1),'Master Data Item List'!$D$3:$F$591,2,0),VLOOKUP(CONCATENATE(RIGHT($A24,3),"_",M$1),'Master Data Item List'!$D$3:$F$591,2,0)),"")</f>
        <v/>
      </c>
      <c r="N24" t="str">
        <f>IFERROR(IF($C24=0,VLOOKUP(CONCATENATE($A24,"_",N$1),'Master Data Item List'!$D$3:$F$591,2,0),VLOOKUP(CONCATENATE(RIGHT($A24,3),"_",N$1),'Master Data Item List'!$D$3:$F$591,2,0)),"")</f>
        <v/>
      </c>
      <c r="O24" t="str">
        <f>IFERROR(IF($C24=0,VLOOKUP(CONCATENATE($A24,"_",O$1),'Master Data Item List'!$D$3:$F$591,2,0),VLOOKUP(CONCATENATE(RIGHT($A24,3),"_",O$1),'Master Data Item List'!$D$3:$F$591,2,0)),"")</f>
        <v/>
      </c>
      <c r="P24" t="str">
        <f>IFERROR(IF($C24=0,VLOOKUP(CONCATENATE($A24,"_",P$1),'Master Data Item List'!$D$3:$F$591,2,0),VLOOKUP(CONCATENATE(RIGHT($A24,3),"_",P$1),'Master Data Item List'!$D$3:$F$591,2,0)),"")</f>
        <v/>
      </c>
      <c r="Q24" t="str">
        <f>IFERROR(IF($C24=0,VLOOKUP(CONCATENATE($A24,"_",Q$1),'Master Data Item List'!$D$3:$F$591,2,0),VLOOKUP(CONCATENATE(RIGHT($A24,3),"_",Q$1),'Master Data Item List'!$D$3:$F$591,2,0)),"")</f>
        <v/>
      </c>
      <c r="R24" t="str">
        <f>IFERROR(IF($C24=0,VLOOKUP(CONCATENATE($A24,"_",R$1),'Master Data Item List'!$D$3:$F$591,2,0),VLOOKUP(CONCATENATE(RIGHT($A24,3),"_",R$1),'Master Data Item List'!$D$3:$F$591,2,0)),"")</f>
        <v/>
      </c>
    </row>
    <row r="25" spans="1:18">
      <c r="A25" t="s">
        <v>2522</v>
      </c>
      <c r="B25" t="str">
        <f t="shared" si="0"/>
        <v>CYP001MPI</v>
      </c>
      <c r="C25">
        <f t="shared" si="1"/>
        <v>0</v>
      </c>
      <c r="D25" t="str">
        <f>IFERROR(IF($C25=0,VLOOKUP(CONCATENATE($A25,"_",D$1),'Master Data Item List'!$D$3:$F$591,2,0),VLOOKUP(CONCATENATE(RIGHT($A25,3),"_",D$1),'Master Data Item List'!$D$3:$F$591,2,0)),"")</f>
        <v>EducationAssesment</v>
      </c>
      <c r="E25" t="str">
        <f>IFERROR(IF($C25=0,VLOOKUP(CONCATENATE($A25,"_",E$1),'Master Data Item List'!$D$3:$F$591,2,0),VLOOKUP(CONCATENATE(RIGHT($A25,3),"_",E$1),'Master Data Item List'!$D$3:$F$591,2,0)),"")</f>
        <v/>
      </c>
      <c r="F25" t="str">
        <f>IFERROR(IF($C25=0,VLOOKUP(CONCATENATE($A25,"_",F$1),'Master Data Item List'!$D$3:$F$591,2,0),VLOOKUP(CONCATENATE(RIGHT($A25,3),"_",F$1),'Master Data Item List'!$D$3:$F$591,2,0)),"")</f>
        <v/>
      </c>
      <c r="G25" t="str">
        <f>IFERROR(IF($C25=0,VLOOKUP(CONCATENATE($A25,"_",G$1),'Master Data Item List'!$D$3:$F$591,2,0),VLOOKUP(CONCATENATE(RIGHT($A25,3),"_",G$1),'Master Data Item List'!$D$3:$F$591,2,0)),"")</f>
        <v/>
      </c>
      <c r="H25" t="str">
        <f>IFERROR(IF($C25=0,VLOOKUP(CONCATENATE($A25,"_",H$1),'Master Data Item List'!$D$3:$F$591,2,0),VLOOKUP(CONCATENATE(RIGHT($A25,3),"_",H$1),'Master Data Item List'!$D$3:$F$591,2,0)),"")</f>
        <v/>
      </c>
      <c r="I25" t="str">
        <f>IFERROR(IF($C25=0,VLOOKUP(CONCATENATE($A25,"_",I$1),'Master Data Item List'!$D$3:$F$591,2,0),VLOOKUP(CONCATENATE(RIGHT($A25,3),"_",I$1),'Master Data Item List'!$D$3:$F$591,2,0)),"")</f>
        <v/>
      </c>
      <c r="J25" t="str">
        <f>IFERROR(IF($C25=0,VLOOKUP(CONCATENATE($A25,"_",J$1),'Master Data Item List'!$D$3:$F$591,2,0),VLOOKUP(CONCATENATE(RIGHT($A25,3),"_",J$1),'Master Data Item List'!$D$3:$F$591,2,0)),"")</f>
        <v/>
      </c>
      <c r="K25" t="str">
        <f>IFERROR(IF($C25=0,VLOOKUP(CONCATENATE($A25,"_",K$1),'Master Data Item List'!$D$3:$F$591,2,0),VLOOKUP(CONCATENATE(RIGHT($A25,3),"_",K$1),'Master Data Item List'!$D$3:$F$591,2,0)),"")</f>
        <v/>
      </c>
      <c r="L25" t="str">
        <f>IFERROR(IF($C25=0,VLOOKUP(CONCATENATE($A25,"_",L$1),'Master Data Item List'!$D$3:$F$591,2,0),VLOOKUP(CONCATENATE(RIGHT($A25,3),"_",L$1),'Master Data Item List'!$D$3:$F$591,2,0)),"")</f>
        <v/>
      </c>
      <c r="M25" t="str">
        <f>IFERROR(IF($C25=0,VLOOKUP(CONCATENATE($A25,"_",M$1),'Master Data Item List'!$D$3:$F$591,2,0),VLOOKUP(CONCATENATE(RIGHT($A25,3),"_",M$1),'Master Data Item List'!$D$3:$F$591,2,0)),"")</f>
        <v/>
      </c>
      <c r="N25" t="str">
        <f>IFERROR(IF($C25=0,VLOOKUP(CONCATENATE($A25,"_",N$1),'Master Data Item List'!$D$3:$F$591,2,0),VLOOKUP(CONCATENATE(RIGHT($A25,3),"_",N$1),'Master Data Item List'!$D$3:$F$591,2,0)),"")</f>
        <v/>
      </c>
      <c r="O25" t="str">
        <f>IFERROR(IF($C25=0,VLOOKUP(CONCATENATE($A25,"_",O$1),'Master Data Item List'!$D$3:$F$591,2,0),VLOOKUP(CONCATENATE(RIGHT($A25,3),"_",O$1),'Master Data Item List'!$D$3:$F$591,2,0)),"")</f>
        <v/>
      </c>
      <c r="P25" t="str">
        <f>IFERROR(IF($C25=0,VLOOKUP(CONCATENATE($A25,"_",P$1),'Master Data Item List'!$D$3:$F$591,2,0),VLOOKUP(CONCATENATE(RIGHT($A25,3),"_",P$1),'Master Data Item List'!$D$3:$F$591,2,0)),"")</f>
        <v/>
      </c>
      <c r="Q25" t="str">
        <f>IFERROR(IF($C25=0,VLOOKUP(CONCATENATE($A25,"_",Q$1),'Master Data Item List'!$D$3:$F$591,2,0),VLOOKUP(CONCATENATE(RIGHT($A25,3),"_",Q$1),'Master Data Item List'!$D$3:$F$591,2,0)),"")</f>
        <v/>
      </c>
      <c r="R25" t="str">
        <f>IFERROR(IF($C25=0,VLOOKUP(CONCATENATE($A25,"_",R$1),'Master Data Item List'!$D$3:$F$591,2,0),VLOOKUP(CONCATENATE(RIGHT($A25,3),"_",R$1),'Master Data Item List'!$D$3:$F$591,2,0)),"")</f>
        <v/>
      </c>
    </row>
    <row r="26" spans="1:18">
      <c r="A26" t="s">
        <v>2528</v>
      </c>
      <c r="B26" t="str">
        <f t="shared" si="0"/>
        <v>CYP001MPI</v>
      </c>
      <c r="C26">
        <f t="shared" si="1"/>
        <v>0</v>
      </c>
      <c r="D26" t="str">
        <f>IFERROR(IF($C26=0,VLOOKUP(CONCATENATE($A26,"_",D$1),'Master Data Item List'!$D$3:$F$591,2,0),VLOOKUP(CONCATENATE(RIGHT($A26,3),"_",D$1),'Master Data Item List'!$D$3:$F$591,2,0)),"")</f>
        <v>DiscussedPreferedDeathLocation_Indicator</v>
      </c>
      <c r="E26" t="str">
        <f>IFERROR(IF($C26=0,VLOOKUP(CONCATENATE($A26,"_",E$1),'Master Data Item List'!$D$3:$F$591,2,0),VLOOKUP(CONCATENATE(RIGHT($A26,3),"_",E$1),'Master Data Item List'!$D$3:$F$591,2,0)),"")</f>
        <v/>
      </c>
      <c r="F26" t="str">
        <f>IFERROR(IF($C26=0,VLOOKUP(CONCATENATE($A26,"_",F$1),'Master Data Item List'!$D$3:$F$591,2,0),VLOOKUP(CONCATENATE(RIGHT($A26,3),"_",F$1),'Master Data Item List'!$D$3:$F$591,2,0)),"")</f>
        <v/>
      </c>
      <c r="G26" t="str">
        <f>IFERROR(IF($C26=0,VLOOKUP(CONCATENATE($A26,"_",G$1),'Master Data Item List'!$D$3:$F$591,2,0),VLOOKUP(CONCATENATE(RIGHT($A26,3),"_",G$1),'Master Data Item List'!$D$3:$F$591,2,0)),"")</f>
        <v/>
      </c>
      <c r="H26" t="str">
        <f>IFERROR(IF($C26=0,VLOOKUP(CONCATENATE($A26,"_",H$1),'Master Data Item List'!$D$3:$F$591,2,0),VLOOKUP(CONCATENATE(RIGHT($A26,3),"_",H$1),'Master Data Item List'!$D$3:$F$591,2,0)),"")</f>
        <v/>
      </c>
      <c r="I26" t="str">
        <f>IFERROR(IF($C26=0,VLOOKUP(CONCATENATE($A26,"_",I$1),'Master Data Item List'!$D$3:$F$591,2,0),VLOOKUP(CONCATENATE(RIGHT($A26,3),"_",I$1),'Master Data Item List'!$D$3:$F$591,2,0)),"")</f>
        <v/>
      </c>
      <c r="J26" t="str">
        <f>IFERROR(IF($C26=0,VLOOKUP(CONCATENATE($A26,"_",J$1),'Master Data Item List'!$D$3:$F$591,2,0),VLOOKUP(CONCATENATE(RIGHT($A26,3),"_",J$1),'Master Data Item List'!$D$3:$F$591,2,0)),"")</f>
        <v/>
      </c>
      <c r="K26" t="str">
        <f>IFERROR(IF($C26=0,VLOOKUP(CONCATENATE($A26,"_",K$1),'Master Data Item List'!$D$3:$F$591,2,0),VLOOKUP(CONCATENATE(RIGHT($A26,3),"_",K$1),'Master Data Item List'!$D$3:$F$591,2,0)),"")</f>
        <v/>
      </c>
      <c r="L26" t="str">
        <f>IFERROR(IF($C26=0,VLOOKUP(CONCATENATE($A26,"_",L$1),'Master Data Item List'!$D$3:$F$591,2,0),VLOOKUP(CONCATENATE(RIGHT($A26,3),"_",L$1),'Master Data Item List'!$D$3:$F$591,2,0)),"")</f>
        <v/>
      </c>
      <c r="M26" t="str">
        <f>IFERROR(IF($C26=0,VLOOKUP(CONCATENATE($A26,"_",M$1),'Master Data Item List'!$D$3:$F$591,2,0),VLOOKUP(CONCATENATE(RIGHT($A26,3),"_",M$1),'Master Data Item List'!$D$3:$F$591,2,0)),"")</f>
        <v/>
      </c>
      <c r="N26" t="str">
        <f>IFERROR(IF($C26=0,VLOOKUP(CONCATENATE($A26,"_",N$1),'Master Data Item List'!$D$3:$F$591,2,0),VLOOKUP(CONCATENATE(RIGHT($A26,3),"_",N$1),'Master Data Item List'!$D$3:$F$591,2,0)),"")</f>
        <v/>
      </c>
      <c r="O26" t="str">
        <f>IFERROR(IF($C26=0,VLOOKUP(CONCATENATE($A26,"_",O$1),'Master Data Item List'!$D$3:$F$591,2,0),VLOOKUP(CONCATENATE(RIGHT($A26,3),"_",O$1),'Master Data Item List'!$D$3:$F$591,2,0)),"")</f>
        <v/>
      </c>
      <c r="P26" t="str">
        <f>IFERROR(IF($C26=0,VLOOKUP(CONCATENATE($A26,"_",P$1),'Master Data Item List'!$D$3:$F$591,2,0),VLOOKUP(CONCATENATE(RIGHT($A26,3),"_",P$1),'Master Data Item List'!$D$3:$F$591,2,0)),"")</f>
        <v/>
      </c>
      <c r="Q26" t="str">
        <f>IFERROR(IF($C26=0,VLOOKUP(CONCATENATE($A26,"_",Q$1),'Master Data Item List'!$D$3:$F$591,2,0),VLOOKUP(CONCATENATE(RIGHT($A26,3),"_",Q$1),'Master Data Item List'!$D$3:$F$591,2,0)),"")</f>
        <v/>
      </c>
      <c r="R26" t="str">
        <f>IFERROR(IF($C26=0,VLOOKUP(CONCATENATE($A26,"_",R$1),'Master Data Item List'!$D$3:$F$591,2,0),VLOOKUP(CONCATENATE(RIGHT($A26,3),"_",R$1),'Master Data Item List'!$D$3:$F$591,2,0)),"")</f>
        <v/>
      </c>
    </row>
    <row r="27" spans="1:18">
      <c r="A27" t="s">
        <v>2534</v>
      </c>
      <c r="B27" t="str">
        <f t="shared" si="0"/>
        <v>CYP001MPI</v>
      </c>
      <c r="C27">
        <f t="shared" si="1"/>
        <v>0</v>
      </c>
      <c r="D27" t="str">
        <f>IFERROR(IF($C27=0,VLOOKUP(CONCATENATE($A27,"_",D$1),'Master Data Item List'!$D$3:$F$591,2,0),VLOOKUP(CONCATENATE(RIGHT($A27,3),"_",D$1),'Master Data Item List'!$D$3:$F$591,2,0)),"")</f>
        <v>RiskOfUnexpectedDeath_Indicator</v>
      </c>
      <c r="E27" t="str">
        <f>IFERROR(IF($C27=0,VLOOKUP(CONCATENATE($A27,"_",E$1),'Master Data Item List'!$D$3:$F$591,2,0),VLOOKUP(CONCATENATE(RIGHT($A27,3),"_",E$1),'Master Data Item List'!$D$3:$F$591,2,0)),"")</f>
        <v/>
      </c>
      <c r="F27" t="str">
        <f>IFERROR(IF($C27=0,VLOOKUP(CONCATENATE($A27,"_",F$1),'Master Data Item List'!$D$3:$F$591,2,0),VLOOKUP(CONCATENATE(RIGHT($A27,3),"_",F$1),'Master Data Item List'!$D$3:$F$591,2,0)),"")</f>
        <v/>
      </c>
      <c r="G27" t="str">
        <f>IFERROR(IF($C27=0,VLOOKUP(CONCATENATE($A27,"_",G$1),'Master Data Item List'!$D$3:$F$591,2,0),VLOOKUP(CONCATENATE(RIGHT($A27,3),"_",G$1),'Master Data Item List'!$D$3:$F$591,2,0)),"")</f>
        <v/>
      </c>
      <c r="H27" t="str">
        <f>IFERROR(IF($C27=0,VLOOKUP(CONCATENATE($A27,"_",H$1),'Master Data Item List'!$D$3:$F$591,2,0),VLOOKUP(CONCATENATE(RIGHT($A27,3),"_",H$1),'Master Data Item List'!$D$3:$F$591,2,0)),"")</f>
        <v/>
      </c>
      <c r="I27" t="str">
        <f>IFERROR(IF($C27=0,VLOOKUP(CONCATENATE($A27,"_",I$1),'Master Data Item List'!$D$3:$F$591,2,0),VLOOKUP(CONCATENATE(RIGHT($A27,3),"_",I$1),'Master Data Item List'!$D$3:$F$591,2,0)),"")</f>
        <v/>
      </c>
      <c r="J27" t="str">
        <f>IFERROR(IF($C27=0,VLOOKUP(CONCATENATE($A27,"_",J$1),'Master Data Item List'!$D$3:$F$591,2,0),VLOOKUP(CONCATENATE(RIGHT($A27,3),"_",J$1),'Master Data Item List'!$D$3:$F$591,2,0)),"")</f>
        <v/>
      </c>
      <c r="K27" t="str">
        <f>IFERROR(IF($C27=0,VLOOKUP(CONCATENATE($A27,"_",K$1),'Master Data Item List'!$D$3:$F$591,2,0),VLOOKUP(CONCATENATE(RIGHT($A27,3),"_",K$1),'Master Data Item List'!$D$3:$F$591,2,0)),"")</f>
        <v/>
      </c>
      <c r="L27" t="str">
        <f>IFERROR(IF($C27=0,VLOOKUP(CONCATENATE($A27,"_",L$1),'Master Data Item List'!$D$3:$F$591,2,0),VLOOKUP(CONCATENATE(RIGHT($A27,3),"_",L$1),'Master Data Item List'!$D$3:$F$591,2,0)),"")</f>
        <v/>
      </c>
      <c r="M27" t="str">
        <f>IFERROR(IF($C27=0,VLOOKUP(CONCATENATE($A27,"_",M$1),'Master Data Item List'!$D$3:$F$591,2,0),VLOOKUP(CONCATENATE(RIGHT($A27,3),"_",M$1),'Master Data Item List'!$D$3:$F$591,2,0)),"")</f>
        <v/>
      </c>
      <c r="N27" t="str">
        <f>IFERROR(IF($C27=0,VLOOKUP(CONCATENATE($A27,"_",N$1),'Master Data Item List'!$D$3:$F$591,2,0),VLOOKUP(CONCATENATE(RIGHT($A27,3),"_",N$1),'Master Data Item List'!$D$3:$F$591,2,0)),"")</f>
        <v/>
      </c>
      <c r="O27" t="str">
        <f>IFERROR(IF($C27=0,VLOOKUP(CONCATENATE($A27,"_",O$1),'Master Data Item List'!$D$3:$F$591,2,0),VLOOKUP(CONCATENATE(RIGHT($A27,3),"_",O$1),'Master Data Item List'!$D$3:$F$591,2,0)),"")</f>
        <v/>
      </c>
      <c r="P27" t="str">
        <f>IFERROR(IF($C27=0,VLOOKUP(CONCATENATE($A27,"_",P$1),'Master Data Item List'!$D$3:$F$591,2,0),VLOOKUP(CONCATENATE(RIGHT($A27,3),"_",P$1),'Master Data Item List'!$D$3:$F$591,2,0)),"")</f>
        <v/>
      </c>
      <c r="Q27" t="str">
        <f>IFERROR(IF($C27=0,VLOOKUP(CONCATENATE($A27,"_",Q$1),'Master Data Item List'!$D$3:$F$591,2,0),VLOOKUP(CONCATENATE(RIGHT($A27,3),"_",Q$1),'Master Data Item List'!$D$3:$F$591,2,0)),"")</f>
        <v/>
      </c>
      <c r="R27" t="str">
        <f>IFERROR(IF($C27=0,VLOOKUP(CONCATENATE($A27,"_",R$1),'Master Data Item List'!$D$3:$F$591,2,0),VLOOKUP(CONCATENATE(RIGHT($A27,3),"_",R$1),'Master Data Item List'!$D$3:$F$591,2,0)),"")</f>
        <v/>
      </c>
    </row>
    <row r="28" spans="1:18">
      <c r="A28" t="s">
        <v>293</v>
      </c>
      <c r="B28" t="str">
        <f t="shared" si="0"/>
        <v>CYP001MPI</v>
      </c>
      <c r="C28">
        <f t="shared" si="1"/>
        <v>0</v>
      </c>
      <c r="D28" t="str">
        <f>IFERROR(IF($C28=0,VLOOKUP(CONCATENATE($A28,"_",D$1),'Master Data Item List'!$D$3:$F$591,2,0),VLOOKUP(CONCATENATE(RIGHT($A28,3),"_",D$1),'Master Data Item List'!$D$3:$F$591,2,0)),"")</f>
        <v>DeathLocationPreffered_Type</v>
      </c>
      <c r="E28" t="str">
        <f>IFERROR(IF($C28=0,VLOOKUP(CONCATENATE($A28,"_",E$1),'Master Data Item List'!$D$3:$F$591,2,0),VLOOKUP(CONCATENATE(RIGHT($A28,3),"_",E$1),'Master Data Item List'!$D$3:$F$591,2,0)),"")</f>
        <v/>
      </c>
      <c r="F28" t="str">
        <f>IFERROR(IF($C28=0,VLOOKUP(CONCATENATE($A28,"_",F$1),'Master Data Item List'!$D$3:$F$591,2,0),VLOOKUP(CONCATENATE(RIGHT($A28,3),"_",F$1),'Master Data Item List'!$D$3:$F$591,2,0)),"")</f>
        <v/>
      </c>
      <c r="G28" t="str">
        <f>IFERROR(IF($C28=0,VLOOKUP(CONCATENATE($A28,"_",G$1),'Master Data Item List'!$D$3:$F$591,2,0),VLOOKUP(CONCATENATE(RIGHT($A28,3),"_",G$1),'Master Data Item List'!$D$3:$F$591,2,0)),"")</f>
        <v/>
      </c>
      <c r="H28" t="str">
        <f>IFERROR(IF($C28=0,VLOOKUP(CONCATENATE($A28,"_",H$1),'Master Data Item List'!$D$3:$F$591,2,0),VLOOKUP(CONCATENATE(RIGHT($A28,3),"_",H$1),'Master Data Item List'!$D$3:$F$591,2,0)),"")</f>
        <v/>
      </c>
      <c r="I28" t="str">
        <f>IFERROR(IF($C28=0,VLOOKUP(CONCATENATE($A28,"_",I$1),'Master Data Item List'!$D$3:$F$591,2,0),VLOOKUP(CONCATENATE(RIGHT($A28,3),"_",I$1),'Master Data Item List'!$D$3:$F$591,2,0)),"")</f>
        <v/>
      </c>
      <c r="J28" t="str">
        <f>IFERROR(IF($C28=0,VLOOKUP(CONCATENATE($A28,"_",J$1),'Master Data Item List'!$D$3:$F$591,2,0),VLOOKUP(CONCATENATE(RIGHT($A28,3),"_",J$1),'Master Data Item List'!$D$3:$F$591,2,0)),"")</f>
        <v/>
      </c>
      <c r="K28" t="str">
        <f>IFERROR(IF($C28=0,VLOOKUP(CONCATENATE($A28,"_",K$1),'Master Data Item List'!$D$3:$F$591,2,0),VLOOKUP(CONCATENATE(RIGHT($A28,3),"_",K$1),'Master Data Item List'!$D$3:$F$591,2,0)),"")</f>
        <v/>
      </c>
      <c r="L28" t="str">
        <f>IFERROR(IF($C28=0,VLOOKUP(CONCATENATE($A28,"_",L$1),'Master Data Item List'!$D$3:$F$591,2,0),VLOOKUP(CONCATENATE(RIGHT($A28,3),"_",L$1),'Master Data Item List'!$D$3:$F$591,2,0)),"")</f>
        <v/>
      </c>
      <c r="M28" t="str">
        <f>IFERROR(IF($C28=0,VLOOKUP(CONCATENATE($A28,"_",M$1),'Master Data Item List'!$D$3:$F$591,2,0),VLOOKUP(CONCATENATE(RIGHT($A28,3),"_",M$1),'Master Data Item List'!$D$3:$F$591,2,0)),"")</f>
        <v/>
      </c>
      <c r="N28" t="str">
        <f>IFERROR(IF($C28=0,VLOOKUP(CONCATENATE($A28,"_",N$1),'Master Data Item List'!$D$3:$F$591,2,0),VLOOKUP(CONCATENATE(RIGHT($A28,3),"_",N$1),'Master Data Item List'!$D$3:$F$591,2,0)),"")</f>
        <v/>
      </c>
      <c r="O28" t="str">
        <f>IFERROR(IF($C28=0,VLOOKUP(CONCATENATE($A28,"_",O$1),'Master Data Item List'!$D$3:$F$591,2,0),VLOOKUP(CONCATENATE(RIGHT($A28,3),"_",O$1),'Master Data Item List'!$D$3:$F$591,2,0)),"")</f>
        <v/>
      </c>
      <c r="P28" t="str">
        <f>IFERROR(IF($C28=0,VLOOKUP(CONCATENATE($A28,"_",P$1),'Master Data Item List'!$D$3:$F$591,2,0),VLOOKUP(CONCATENATE(RIGHT($A28,3),"_",P$1),'Master Data Item List'!$D$3:$F$591,2,0)),"")</f>
        <v/>
      </c>
      <c r="Q28" t="str">
        <f>IFERROR(IF($C28=0,VLOOKUP(CONCATENATE($A28,"_",Q$1),'Master Data Item List'!$D$3:$F$591,2,0),VLOOKUP(CONCATENATE(RIGHT($A28,3),"_",Q$1),'Master Data Item List'!$D$3:$F$591,2,0)),"")</f>
        <v/>
      </c>
      <c r="R28" t="str">
        <f>IFERROR(IF($C28=0,VLOOKUP(CONCATENATE($A28,"_",R$1),'Master Data Item List'!$D$3:$F$591,2,0),VLOOKUP(CONCATENATE(RIGHT($A28,3),"_",R$1),'Master Data Item List'!$D$3:$F$591,2,0)),"")</f>
        <v/>
      </c>
    </row>
    <row r="29" spans="1:18">
      <c r="A29" t="s">
        <v>2551</v>
      </c>
      <c r="B29" t="str">
        <f t="shared" si="0"/>
        <v>CYP001MPI</v>
      </c>
      <c r="C29">
        <f t="shared" si="1"/>
        <v>0</v>
      </c>
      <c r="D29" t="str">
        <f>IFERROR(IF($C29=0,VLOOKUP(CONCATENATE($A29,"_",D$1),'Master Data Item List'!$D$3:$F$591,2,0),VLOOKUP(CONCATENATE(RIGHT($A29,3),"_",D$1),'Master Data Item List'!$D$3:$F$591,2,0)),"")</f>
        <v>DateOfDeath</v>
      </c>
      <c r="E29" t="str">
        <f>IFERROR(IF($C29=0,VLOOKUP(CONCATENATE($A29,"_",E$1),'Master Data Item List'!$D$3:$F$591,2,0),VLOOKUP(CONCATENATE(RIGHT($A29,3),"_",E$1),'Master Data Item List'!$D$3:$F$591,2,0)),"")</f>
        <v/>
      </c>
      <c r="F29" t="str">
        <f>IFERROR(IF($C29=0,VLOOKUP(CONCATENATE($A29,"_",F$1),'Master Data Item List'!$D$3:$F$591,2,0),VLOOKUP(CONCATENATE(RIGHT($A29,3),"_",F$1),'Master Data Item List'!$D$3:$F$591,2,0)),"")</f>
        <v/>
      </c>
      <c r="G29" t="str">
        <f>IFERROR(IF($C29=0,VLOOKUP(CONCATENATE($A29,"_",G$1),'Master Data Item List'!$D$3:$F$591,2,0),VLOOKUP(CONCATENATE(RIGHT($A29,3),"_",G$1),'Master Data Item List'!$D$3:$F$591,2,0)),"")</f>
        <v/>
      </c>
      <c r="H29" t="str">
        <f>IFERROR(IF($C29=0,VLOOKUP(CONCATENATE($A29,"_",H$1),'Master Data Item List'!$D$3:$F$591,2,0),VLOOKUP(CONCATENATE(RIGHT($A29,3),"_",H$1),'Master Data Item List'!$D$3:$F$591,2,0)),"")</f>
        <v/>
      </c>
      <c r="I29" t="str">
        <f>IFERROR(IF($C29=0,VLOOKUP(CONCATENATE($A29,"_",I$1),'Master Data Item List'!$D$3:$F$591,2,0),VLOOKUP(CONCATENATE(RIGHT($A29,3),"_",I$1),'Master Data Item List'!$D$3:$F$591,2,0)),"")</f>
        <v/>
      </c>
      <c r="J29" t="str">
        <f>IFERROR(IF($C29=0,VLOOKUP(CONCATENATE($A29,"_",J$1),'Master Data Item List'!$D$3:$F$591,2,0),VLOOKUP(CONCATENATE(RIGHT($A29,3),"_",J$1),'Master Data Item List'!$D$3:$F$591,2,0)),"")</f>
        <v/>
      </c>
      <c r="K29" t="str">
        <f>IFERROR(IF($C29=0,VLOOKUP(CONCATENATE($A29,"_",K$1),'Master Data Item List'!$D$3:$F$591,2,0),VLOOKUP(CONCATENATE(RIGHT($A29,3),"_",K$1),'Master Data Item List'!$D$3:$F$591,2,0)),"")</f>
        <v/>
      </c>
      <c r="L29" t="str">
        <f>IFERROR(IF($C29=0,VLOOKUP(CONCATENATE($A29,"_",L$1),'Master Data Item List'!$D$3:$F$591,2,0),VLOOKUP(CONCATENATE(RIGHT($A29,3),"_",L$1),'Master Data Item List'!$D$3:$F$591,2,0)),"")</f>
        <v/>
      </c>
      <c r="M29" t="str">
        <f>IFERROR(IF($C29=0,VLOOKUP(CONCATENATE($A29,"_",M$1),'Master Data Item List'!$D$3:$F$591,2,0),VLOOKUP(CONCATENATE(RIGHT($A29,3),"_",M$1),'Master Data Item List'!$D$3:$F$591,2,0)),"")</f>
        <v/>
      </c>
      <c r="N29" t="str">
        <f>IFERROR(IF($C29=0,VLOOKUP(CONCATENATE($A29,"_",N$1),'Master Data Item List'!$D$3:$F$591,2,0),VLOOKUP(CONCATENATE(RIGHT($A29,3),"_",N$1),'Master Data Item List'!$D$3:$F$591,2,0)),"")</f>
        <v/>
      </c>
      <c r="O29" t="str">
        <f>IFERROR(IF($C29=0,VLOOKUP(CONCATENATE($A29,"_",O$1),'Master Data Item List'!$D$3:$F$591,2,0),VLOOKUP(CONCATENATE(RIGHT($A29,3),"_",O$1),'Master Data Item List'!$D$3:$F$591,2,0)),"")</f>
        <v/>
      </c>
      <c r="P29" t="str">
        <f>IFERROR(IF($C29=0,VLOOKUP(CONCATENATE($A29,"_",P$1),'Master Data Item List'!$D$3:$F$591,2,0),VLOOKUP(CONCATENATE(RIGHT($A29,3),"_",P$1),'Master Data Item List'!$D$3:$F$591,2,0)),"")</f>
        <v/>
      </c>
      <c r="Q29" t="str">
        <f>IFERROR(IF($C29=0,VLOOKUP(CONCATENATE($A29,"_",Q$1),'Master Data Item List'!$D$3:$F$591,2,0),VLOOKUP(CONCATENATE(RIGHT($A29,3),"_",Q$1),'Master Data Item List'!$D$3:$F$591,2,0)),"")</f>
        <v/>
      </c>
      <c r="R29" t="str">
        <f>IFERROR(IF($C29=0,VLOOKUP(CONCATENATE($A29,"_",R$1),'Master Data Item List'!$D$3:$F$591,2,0),VLOOKUP(CONCATENATE(RIGHT($A29,3),"_",R$1),'Master Data Item List'!$D$3:$F$591,2,0)),"")</f>
        <v/>
      </c>
    </row>
    <row r="30" spans="1:18">
      <c r="A30" t="s">
        <v>2557</v>
      </c>
      <c r="B30" t="str">
        <f t="shared" si="0"/>
        <v>CYP001MPI</v>
      </c>
      <c r="C30">
        <f t="shared" si="1"/>
        <v>0</v>
      </c>
      <c r="D30" t="str">
        <f>IFERROR(IF($C30=0,VLOOKUP(CONCATENATE($A30,"_",D$1),'Master Data Item List'!$D$3:$F$591,2,0),VLOOKUP(CONCATENATE(RIGHT($A30,3),"_",D$1),'Master Data Item List'!$D$3:$F$591,2,0)),"")</f>
        <v>DeathLocationActual_Type</v>
      </c>
      <c r="E30" t="str">
        <f>IFERROR(IF($C30=0,VLOOKUP(CONCATENATE($A30,"_",E$1),'Master Data Item List'!$D$3:$F$591,2,0),VLOOKUP(CONCATENATE(RIGHT($A30,3),"_",E$1),'Master Data Item List'!$D$3:$F$591,2,0)),"")</f>
        <v/>
      </c>
      <c r="F30" t="str">
        <f>IFERROR(IF($C30=0,VLOOKUP(CONCATENATE($A30,"_",F$1),'Master Data Item List'!$D$3:$F$591,2,0),VLOOKUP(CONCATENATE(RIGHT($A30,3),"_",F$1),'Master Data Item List'!$D$3:$F$591,2,0)),"")</f>
        <v/>
      </c>
      <c r="G30" t="str">
        <f>IFERROR(IF($C30=0,VLOOKUP(CONCATENATE($A30,"_",G$1),'Master Data Item List'!$D$3:$F$591,2,0),VLOOKUP(CONCATENATE(RIGHT($A30,3),"_",G$1),'Master Data Item List'!$D$3:$F$591,2,0)),"")</f>
        <v/>
      </c>
      <c r="H30" t="str">
        <f>IFERROR(IF($C30=0,VLOOKUP(CONCATENATE($A30,"_",H$1),'Master Data Item List'!$D$3:$F$591,2,0),VLOOKUP(CONCATENATE(RIGHT($A30,3),"_",H$1),'Master Data Item List'!$D$3:$F$591,2,0)),"")</f>
        <v/>
      </c>
      <c r="I30" t="str">
        <f>IFERROR(IF($C30=0,VLOOKUP(CONCATENATE($A30,"_",I$1),'Master Data Item List'!$D$3:$F$591,2,0),VLOOKUP(CONCATENATE(RIGHT($A30,3),"_",I$1),'Master Data Item List'!$D$3:$F$591,2,0)),"")</f>
        <v/>
      </c>
      <c r="J30" t="str">
        <f>IFERROR(IF($C30=0,VLOOKUP(CONCATENATE($A30,"_",J$1),'Master Data Item List'!$D$3:$F$591,2,0),VLOOKUP(CONCATENATE(RIGHT($A30,3),"_",J$1),'Master Data Item List'!$D$3:$F$591,2,0)),"")</f>
        <v/>
      </c>
      <c r="K30" t="str">
        <f>IFERROR(IF($C30=0,VLOOKUP(CONCATENATE($A30,"_",K$1),'Master Data Item List'!$D$3:$F$591,2,0),VLOOKUP(CONCATENATE(RIGHT($A30,3),"_",K$1),'Master Data Item List'!$D$3:$F$591,2,0)),"")</f>
        <v/>
      </c>
      <c r="L30" t="str">
        <f>IFERROR(IF($C30=0,VLOOKUP(CONCATENATE($A30,"_",L$1),'Master Data Item List'!$D$3:$F$591,2,0),VLOOKUP(CONCATENATE(RIGHT($A30,3),"_",L$1),'Master Data Item List'!$D$3:$F$591,2,0)),"")</f>
        <v/>
      </c>
      <c r="M30" t="str">
        <f>IFERROR(IF($C30=0,VLOOKUP(CONCATENATE($A30,"_",M$1),'Master Data Item List'!$D$3:$F$591,2,0),VLOOKUP(CONCATENATE(RIGHT($A30,3),"_",M$1),'Master Data Item List'!$D$3:$F$591,2,0)),"")</f>
        <v/>
      </c>
      <c r="N30" t="str">
        <f>IFERROR(IF($C30=0,VLOOKUP(CONCATENATE($A30,"_",N$1),'Master Data Item List'!$D$3:$F$591,2,0),VLOOKUP(CONCATENATE(RIGHT($A30,3),"_",N$1),'Master Data Item List'!$D$3:$F$591,2,0)),"")</f>
        <v/>
      </c>
      <c r="O30" t="str">
        <f>IFERROR(IF($C30=0,VLOOKUP(CONCATENATE($A30,"_",O$1),'Master Data Item List'!$D$3:$F$591,2,0),VLOOKUP(CONCATENATE(RIGHT($A30,3),"_",O$1),'Master Data Item List'!$D$3:$F$591,2,0)),"")</f>
        <v/>
      </c>
      <c r="P30" t="str">
        <f>IFERROR(IF($C30=0,VLOOKUP(CONCATENATE($A30,"_",P$1),'Master Data Item List'!$D$3:$F$591,2,0),VLOOKUP(CONCATENATE(RIGHT($A30,3),"_",P$1),'Master Data Item List'!$D$3:$F$591,2,0)),"")</f>
        <v/>
      </c>
      <c r="Q30" t="str">
        <f>IFERROR(IF($C30=0,VLOOKUP(CONCATENATE($A30,"_",Q$1),'Master Data Item List'!$D$3:$F$591,2,0),VLOOKUP(CONCATENATE(RIGHT($A30,3),"_",Q$1),'Master Data Item List'!$D$3:$F$591,2,0)),"")</f>
        <v/>
      </c>
      <c r="R30" t="str">
        <f>IFERROR(IF($C30=0,VLOOKUP(CONCATENATE($A30,"_",R$1),'Master Data Item List'!$D$3:$F$591,2,0),VLOOKUP(CONCATENATE(RIGHT($A30,3),"_",R$1),'Master Data Item List'!$D$3:$F$591,2,0)),"")</f>
        <v/>
      </c>
    </row>
    <row r="31" spans="1:18">
      <c r="A31" t="s">
        <v>297</v>
      </c>
      <c r="B31" t="str">
        <f t="shared" si="0"/>
        <v>CYP001MPI</v>
      </c>
      <c r="C31">
        <f t="shared" si="1"/>
        <v>0</v>
      </c>
      <c r="D31" t="str">
        <f>IFERROR(IF($C31=0,VLOOKUP(CONCATENATE($A31,"_",D$1),'Master Data Item List'!$D$3:$F$591,2,0),VLOOKUP(CONCATENATE(RIGHT($A31,3),"_",D$1),'Master Data Item List'!$D$3:$F$591,2,0)),"")</f>
        <v>NotAtPrefferdLocation_Reason</v>
      </c>
      <c r="E31" t="str">
        <f>IFERROR(IF($C31=0,VLOOKUP(CONCATENATE($A31,"_",E$1),'Master Data Item List'!$D$3:$F$591,2,0),VLOOKUP(CONCATENATE(RIGHT($A31,3),"_",E$1),'Master Data Item List'!$D$3:$F$591,2,0)),"")</f>
        <v/>
      </c>
      <c r="F31" t="str">
        <f>IFERROR(IF($C31=0,VLOOKUP(CONCATENATE($A31,"_",F$1),'Master Data Item List'!$D$3:$F$591,2,0),VLOOKUP(CONCATENATE(RIGHT($A31,3),"_",F$1),'Master Data Item List'!$D$3:$F$591,2,0)),"")</f>
        <v/>
      </c>
      <c r="G31" t="str">
        <f>IFERROR(IF($C31=0,VLOOKUP(CONCATENATE($A31,"_",G$1),'Master Data Item List'!$D$3:$F$591,2,0),VLOOKUP(CONCATENATE(RIGHT($A31,3),"_",G$1),'Master Data Item List'!$D$3:$F$591,2,0)),"")</f>
        <v/>
      </c>
      <c r="H31" t="str">
        <f>IFERROR(IF($C31=0,VLOOKUP(CONCATENATE($A31,"_",H$1),'Master Data Item List'!$D$3:$F$591,2,0),VLOOKUP(CONCATENATE(RIGHT($A31,3),"_",H$1),'Master Data Item List'!$D$3:$F$591,2,0)),"")</f>
        <v/>
      </c>
      <c r="I31" t="str">
        <f>IFERROR(IF($C31=0,VLOOKUP(CONCATENATE($A31,"_",I$1),'Master Data Item List'!$D$3:$F$591,2,0),VLOOKUP(CONCATENATE(RIGHT($A31,3),"_",I$1),'Master Data Item List'!$D$3:$F$591,2,0)),"")</f>
        <v/>
      </c>
      <c r="J31" t="str">
        <f>IFERROR(IF($C31=0,VLOOKUP(CONCATENATE($A31,"_",J$1),'Master Data Item List'!$D$3:$F$591,2,0),VLOOKUP(CONCATENATE(RIGHT($A31,3),"_",J$1),'Master Data Item List'!$D$3:$F$591,2,0)),"")</f>
        <v/>
      </c>
      <c r="K31" t="str">
        <f>IFERROR(IF($C31=0,VLOOKUP(CONCATENATE($A31,"_",K$1),'Master Data Item List'!$D$3:$F$591,2,0),VLOOKUP(CONCATENATE(RIGHT($A31,3),"_",K$1),'Master Data Item List'!$D$3:$F$591,2,0)),"")</f>
        <v/>
      </c>
      <c r="L31" t="str">
        <f>IFERROR(IF($C31=0,VLOOKUP(CONCATENATE($A31,"_",L$1),'Master Data Item List'!$D$3:$F$591,2,0),VLOOKUP(CONCATENATE(RIGHT($A31,3),"_",L$1),'Master Data Item List'!$D$3:$F$591,2,0)),"")</f>
        <v/>
      </c>
      <c r="M31" t="str">
        <f>IFERROR(IF($C31=0,VLOOKUP(CONCATENATE($A31,"_",M$1),'Master Data Item List'!$D$3:$F$591,2,0),VLOOKUP(CONCATENATE(RIGHT($A31,3),"_",M$1),'Master Data Item List'!$D$3:$F$591,2,0)),"")</f>
        <v/>
      </c>
      <c r="N31" t="str">
        <f>IFERROR(IF($C31=0,VLOOKUP(CONCATENATE($A31,"_",N$1),'Master Data Item List'!$D$3:$F$591,2,0),VLOOKUP(CONCATENATE(RIGHT($A31,3),"_",N$1),'Master Data Item List'!$D$3:$F$591,2,0)),"")</f>
        <v/>
      </c>
      <c r="O31" t="str">
        <f>IFERROR(IF($C31=0,VLOOKUP(CONCATENATE($A31,"_",O$1),'Master Data Item List'!$D$3:$F$591,2,0),VLOOKUP(CONCATENATE(RIGHT($A31,3),"_",O$1),'Master Data Item List'!$D$3:$F$591,2,0)),"")</f>
        <v/>
      </c>
      <c r="P31" t="str">
        <f>IFERROR(IF($C31=0,VLOOKUP(CONCATENATE($A31,"_",P$1),'Master Data Item List'!$D$3:$F$591,2,0),VLOOKUP(CONCATENATE(RIGHT($A31,3),"_",P$1),'Master Data Item List'!$D$3:$F$591,2,0)),"")</f>
        <v/>
      </c>
      <c r="Q31" t="str">
        <f>IFERROR(IF($C31=0,VLOOKUP(CONCATENATE($A31,"_",Q$1),'Master Data Item List'!$D$3:$F$591,2,0),VLOOKUP(CONCATENATE(RIGHT($A31,3),"_",Q$1),'Master Data Item List'!$D$3:$F$591,2,0)),"")</f>
        <v/>
      </c>
      <c r="R31" t="str">
        <f>IFERROR(IF($C31=0,VLOOKUP(CONCATENATE($A31,"_",R$1),'Master Data Item List'!$D$3:$F$591,2,0),VLOOKUP(CONCATENATE(RIGHT($A31,3),"_",R$1),'Master Data Item List'!$D$3:$F$591,2,0)),"")</f>
        <v/>
      </c>
    </row>
    <row r="32" spans="1:18">
      <c r="A32" t="s">
        <v>1008</v>
      </c>
      <c r="B32" t="str">
        <f t="shared" si="0"/>
        <v>CYP001MPI</v>
      </c>
      <c r="C32">
        <f t="shared" si="1"/>
        <v>0</v>
      </c>
      <c r="D32" t="str">
        <f>IFERROR(IF($C32=0,VLOOKUP(CONCATENATE($A32,"_",D$1),'Master Data Item List'!$D$3:$F$591,2,0),VLOOKUP(CONCATENATE(RIGHT($A32,3),"_",D$1),'Master Data Item List'!$D$3:$F$591,2,0)),"")</f>
        <v>NHSNumber_Mother</v>
      </c>
      <c r="E32" t="str">
        <f>IFERROR(IF($C32=0,VLOOKUP(CONCATENATE($A32,"_",E$1),'Master Data Item List'!$D$3:$F$591,2,0),VLOOKUP(CONCATENATE(RIGHT($A32,3),"_",E$1),'Master Data Item List'!$D$3:$F$591,2,0)),"")</f>
        <v/>
      </c>
      <c r="F32" t="str">
        <f>IFERROR(IF($C32=0,VLOOKUP(CONCATENATE($A32,"_",F$1),'Master Data Item List'!$D$3:$F$591,2,0),VLOOKUP(CONCATENATE(RIGHT($A32,3),"_",F$1),'Master Data Item List'!$D$3:$F$591,2,0)),"")</f>
        <v/>
      </c>
      <c r="G32" t="str">
        <f>IFERROR(IF($C32=0,VLOOKUP(CONCATENATE($A32,"_",G$1),'Master Data Item List'!$D$3:$F$591,2,0),VLOOKUP(CONCATENATE(RIGHT($A32,3),"_",G$1),'Master Data Item List'!$D$3:$F$591,2,0)),"")</f>
        <v/>
      </c>
      <c r="H32" t="str">
        <f>IFERROR(IF($C32=0,VLOOKUP(CONCATENATE($A32,"_",H$1),'Master Data Item List'!$D$3:$F$591,2,0),VLOOKUP(CONCATENATE(RIGHT($A32,3),"_",H$1),'Master Data Item List'!$D$3:$F$591,2,0)),"")</f>
        <v/>
      </c>
      <c r="I32" t="str">
        <f>IFERROR(IF($C32=0,VLOOKUP(CONCATENATE($A32,"_",I$1),'Master Data Item List'!$D$3:$F$591,2,0),VLOOKUP(CONCATENATE(RIGHT($A32,3),"_",I$1),'Master Data Item List'!$D$3:$F$591,2,0)),"")</f>
        <v/>
      </c>
      <c r="J32" t="str">
        <f>IFERROR(IF($C32=0,VLOOKUP(CONCATENATE($A32,"_",J$1),'Master Data Item List'!$D$3:$F$591,2,0),VLOOKUP(CONCATENATE(RIGHT($A32,3),"_",J$1),'Master Data Item List'!$D$3:$F$591,2,0)),"")</f>
        <v/>
      </c>
      <c r="K32" t="str">
        <f>IFERROR(IF($C32=0,VLOOKUP(CONCATENATE($A32,"_",K$1),'Master Data Item List'!$D$3:$F$591,2,0),VLOOKUP(CONCATENATE(RIGHT($A32,3),"_",K$1),'Master Data Item List'!$D$3:$F$591,2,0)),"")</f>
        <v/>
      </c>
      <c r="L32" t="str">
        <f>IFERROR(IF($C32=0,VLOOKUP(CONCATENATE($A32,"_",L$1),'Master Data Item List'!$D$3:$F$591,2,0),VLOOKUP(CONCATENATE(RIGHT($A32,3),"_",L$1),'Master Data Item List'!$D$3:$F$591,2,0)),"")</f>
        <v/>
      </c>
      <c r="M32" t="str">
        <f>IFERROR(IF($C32=0,VLOOKUP(CONCATENATE($A32,"_",M$1),'Master Data Item List'!$D$3:$F$591,2,0),VLOOKUP(CONCATENATE(RIGHT($A32,3),"_",M$1),'Master Data Item List'!$D$3:$F$591,2,0)),"")</f>
        <v/>
      </c>
      <c r="N32" t="str">
        <f>IFERROR(IF($C32=0,VLOOKUP(CONCATENATE($A32,"_",N$1),'Master Data Item List'!$D$3:$F$591,2,0),VLOOKUP(CONCATENATE(RIGHT($A32,3),"_",N$1),'Master Data Item List'!$D$3:$F$591,2,0)),"")</f>
        <v/>
      </c>
      <c r="O32" t="str">
        <f>IFERROR(IF($C32=0,VLOOKUP(CONCATENATE($A32,"_",O$1),'Master Data Item List'!$D$3:$F$591,2,0),VLOOKUP(CONCATENATE(RIGHT($A32,3),"_",O$1),'Master Data Item List'!$D$3:$F$591,2,0)),"")</f>
        <v/>
      </c>
      <c r="P32" t="str">
        <f>IFERROR(IF($C32=0,VLOOKUP(CONCATENATE($A32,"_",P$1),'Master Data Item List'!$D$3:$F$591,2,0),VLOOKUP(CONCATENATE(RIGHT($A32,3),"_",P$1),'Master Data Item List'!$D$3:$F$591,2,0)),"")</f>
        <v/>
      </c>
      <c r="Q32" t="str">
        <f>IFERROR(IF($C32=0,VLOOKUP(CONCATENATE($A32,"_",Q$1),'Master Data Item List'!$D$3:$F$591,2,0),VLOOKUP(CONCATENATE(RIGHT($A32,3),"_",Q$1),'Master Data Item List'!$D$3:$F$591,2,0)),"")</f>
        <v/>
      </c>
      <c r="R32" t="str">
        <f>IFERROR(IF($C32=0,VLOOKUP(CONCATENATE($A32,"_",R$1),'Master Data Item List'!$D$3:$F$591,2,0),VLOOKUP(CONCATENATE(RIGHT($A32,3),"_",R$1),'Master Data Item List'!$D$3:$F$591,2,0)),"")</f>
        <v/>
      </c>
    </row>
    <row r="33" spans="1:18">
      <c r="A33" t="s">
        <v>301</v>
      </c>
      <c r="B33" t="str">
        <f t="shared" si="0"/>
        <v>CYP001MPI</v>
      </c>
      <c r="C33">
        <f t="shared" si="1"/>
        <v>0</v>
      </c>
      <c r="D33" t="str">
        <f>IFERROR(IF($C33=0,VLOOKUP(CONCATENATE($A33,"_",D$1),'Master Data Item List'!$D$3:$F$591,2,0),VLOOKUP(CONCATENATE(RIGHT($A33,3),"_",D$1),'Master Data Item List'!$D$3:$F$591,2,0)),"")</f>
        <v>NHSNumberStatus_Mother</v>
      </c>
      <c r="E33" t="str">
        <f>IFERROR(IF($C33=0,VLOOKUP(CONCATENATE($A33,"_",E$1),'Master Data Item List'!$D$3:$F$591,2,0),VLOOKUP(CONCATENATE(RIGHT($A33,3),"_",E$1),'Master Data Item List'!$D$3:$F$591,2,0)),"")</f>
        <v/>
      </c>
      <c r="F33" t="str">
        <f>IFERROR(IF($C33=0,VLOOKUP(CONCATENATE($A33,"_",F$1),'Master Data Item List'!$D$3:$F$591,2,0),VLOOKUP(CONCATENATE(RIGHT($A33,3),"_",F$1),'Master Data Item List'!$D$3:$F$591,2,0)),"")</f>
        <v/>
      </c>
      <c r="G33" t="str">
        <f>IFERROR(IF($C33=0,VLOOKUP(CONCATENATE($A33,"_",G$1),'Master Data Item List'!$D$3:$F$591,2,0),VLOOKUP(CONCATENATE(RIGHT($A33,3),"_",G$1),'Master Data Item List'!$D$3:$F$591,2,0)),"")</f>
        <v/>
      </c>
      <c r="H33" t="str">
        <f>IFERROR(IF($C33=0,VLOOKUP(CONCATENATE($A33,"_",H$1),'Master Data Item List'!$D$3:$F$591,2,0),VLOOKUP(CONCATENATE(RIGHT($A33,3),"_",H$1),'Master Data Item List'!$D$3:$F$591,2,0)),"")</f>
        <v/>
      </c>
      <c r="I33" t="str">
        <f>IFERROR(IF($C33=0,VLOOKUP(CONCATENATE($A33,"_",I$1),'Master Data Item List'!$D$3:$F$591,2,0),VLOOKUP(CONCATENATE(RIGHT($A33,3),"_",I$1),'Master Data Item List'!$D$3:$F$591,2,0)),"")</f>
        <v/>
      </c>
      <c r="J33" t="str">
        <f>IFERROR(IF($C33=0,VLOOKUP(CONCATENATE($A33,"_",J$1),'Master Data Item List'!$D$3:$F$591,2,0),VLOOKUP(CONCATENATE(RIGHT($A33,3),"_",J$1),'Master Data Item List'!$D$3:$F$591,2,0)),"")</f>
        <v/>
      </c>
      <c r="K33" t="str">
        <f>IFERROR(IF($C33=0,VLOOKUP(CONCATENATE($A33,"_",K$1),'Master Data Item List'!$D$3:$F$591,2,0),VLOOKUP(CONCATENATE(RIGHT($A33,3),"_",K$1),'Master Data Item List'!$D$3:$F$591,2,0)),"")</f>
        <v/>
      </c>
      <c r="L33" t="str">
        <f>IFERROR(IF($C33=0,VLOOKUP(CONCATENATE($A33,"_",L$1),'Master Data Item List'!$D$3:$F$591,2,0),VLOOKUP(CONCATENATE(RIGHT($A33,3),"_",L$1),'Master Data Item List'!$D$3:$F$591,2,0)),"")</f>
        <v/>
      </c>
      <c r="M33" t="str">
        <f>IFERROR(IF($C33=0,VLOOKUP(CONCATENATE($A33,"_",M$1),'Master Data Item List'!$D$3:$F$591,2,0),VLOOKUP(CONCATENATE(RIGHT($A33,3),"_",M$1),'Master Data Item List'!$D$3:$F$591,2,0)),"")</f>
        <v/>
      </c>
      <c r="N33" t="str">
        <f>IFERROR(IF($C33=0,VLOOKUP(CONCATENATE($A33,"_",N$1),'Master Data Item List'!$D$3:$F$591,2,0),VLOOKUP(CONCATENATE(RIGHT($A33,3),"_",N$1),'Master Data Item List'!$D$3:$F$591,2,0)),"")</f>
        <v/>
      </c>
      <c r="O33" t="str">
        <f>IFERROR(IF($C33=0,VLOOKUP(CONCATENATE($A33,"_",O$1),'Master Data Item List'!$D$3:$F$591,2,0),VLOOKUP(CONCATENATE(RIGHT($A33,3),"_",O$1),'Master Data Item List'!$D$3:$F$591,2,0)),"")</f>
        <v/>
      </c>
      <c r="P33" t="str">
        <f>IFERROR(IF($C33=0,VLOOKUP(CONCATENATE($A33,"_",P$1),'Master Data Item List'!$D$3:$F$591,2,0),VLOOKUP(CONCATENATE(RIGHT($A33,3),"_",P$1),'Master Data Item List'!$D$3:$F$591,2,0)),"")</f>
        <v/>
      </c>
      <c r="Q33" t="str">
        <f>IFERROR(IF($C33=0,VLOOKUP(CONCATENATE($A33,"_",Q$1),'Master Data Item List'!$D$3:$F$591,2,0),VLOOKUP(CONCATENATE(RIGHT($A33,3),"_",Q$1),'Master Data Item List'!$D$3:$F$591,2,0)),"")</f>
        <v/>
      </c>
      <c r="R33" t="str">
        <f>IFERROR(IF($C33=0,VLOOKUP(CONCATENATE($A33,"_",R$1),'Master Data Item List'!$D$3:$F$591,2,0),VLOOKUP(CONCATENATE(RIGHT($A33,3),"_",R$1),'Master Data Item List'!$D$3:$F$591,2,0)),"")</f>
        <v/>
      </c>
    </row>
    <row r="34" spans="1:18">
      <c r="A34" t="s">
        <v>2779</v>
      </c>
      <c r="B34" t="str">
        <f t="shared" si="0"/>
        <v>CYP002GP</v>
      </c>
      <c r="C34">
        <f t="shared" si="1"/>
        <v>1</v>
      </c>
      <c r="D34" t="str">
        <f>IFERROR(IF($C34=0,VLOOKUP(CONCATENATE($A34,"_",D$1),'Master Data Item List'!$D$3:$F$591,2,0),VLOOKUP(CONCATENATE(RIGHT($A34,3),"_",D$1),'Master Data Item List'!$D$3:$F$591,2,0)),"")</f>
        <v>LocalPatientID</v>
      </c>
      <c r="E34" t="str">
        <f>IFERROR(IF($C34=0,VLOOKUP(CONCATENATE($A34,"_",E$1),'Master Data Item List'!$D$3:$F$591,2,0),VLOOKUP(CONCATENATE(RIGHT($A34,3),"_",E$1),'Master Data Item List'!$D$3:$F$591,2,0)),"")</f>
        <v>LocalPatientID</v>
      </c>
      <c r="F34" t="str">
        <f>IFERROR(IF($C34=0,VLOOKUP(CONCATENATE($A34,"_",F$1),'Master Data Item List'!$D$3:$F$591,2,0),VLOOKUP(CONCATENATE(RIGHT($A34,3),"_",F$1),'Master Data Item List'!$D$3:$F$591,2,0)),"")</f>
        <v>LocalPatientID</v>
      </c>
      <c r="G34" t="str">
        <f>IFERROR(IF($C34=0,VLOOKUP(CONCATENATE($A34,"_",G$1),'Master Data Item List'!$D$3:$F$591,2,0),VLOOKUP(CONCATENATE(RIGHT($A34,3),"_",G$1),'Master Data Item List'!$D$3:$F$591,2,0)),"")</f>
        <v/>
      </c>
      <c r="H34" t="str">
        <f>IFERROR(IF($C34=0,VLOOKUP(CONCATENATE($A34,"_",H$1),'Master Data Item List'!$D$3:$F$591,2,0),VLOOKUP(CONCATENATE(RIGHT($A34,3),"_",H$1),'Master Data Item List'!$D$3:$F$591,2,0)),"")</f>
        <v/>
      </c>
      <c r="I34" t="str">
        <f>IFERROR(IF($C34=0,VLOOKUP(CONCATENATE($A34,"_",I$1),'Master Data Item List'!$D$3:$F$591,2,0),VLOOKUP(CONCATENATE(RIGHT($A34,3),"_",I$1),'Master Data Item List'!$D$3:$F$591,2,0)),"")</f>
        <v/>
      </c>
      <c r="J34" t="str">
        <f>IFERROR(IF($C34=0,VLOOKUP(CONCATENATE($A34,"_",J$1),'Master Data Item List'!$D$3:$F$591,2,0),VLOOKUP(CONCATENATE(RIGHT($A34,3),"_",J$1),'Master Data Item List'!$D$3:$F$591,2,0)),"")</f>
        <v/>
      </c>
      <c r="K34" t="str">
        <f>IFERROR(IF($C34=0,VLOOKUP(CONCATENATE($A34,"_",K$1),'Master Data Item List'!$D$3:$F$591,2,0),VLOOKUP(CONCATENATE(RIGHT($A34,3),"_",K$1),'Master Data Item List'!$D$3:$F$591,2,0)),"")</f>
        <v>LocalPatientID</v>
      </c>
      <c r="L34" t="str">
        <f>IFERROR(IF($C34=0,VLOOKUP(CONCATENATE($A34,"_",L$1),'Master Data Item List'!$D$3:$F$591,2,0),VLOOKUP(CONCATENATE(RIGHT($A34,3),"_",L$1),'Master Data Item List'!$D$3:$F$591,2,0)),"")</f>
        <v>LocalPatientID</v>
      </c>
      <c r="M34" t="str">
        <f>IFERROR(IF($C34=0,VLOOKUP(CONCATENATE($A34,"_",M$1),'Master Data Item List'!$D$3:$F$591,2,0),VLOOKUP(CONCATENATE(RIGHT($A34,3),"_",M$1),'Master Data Item List'!$D$3:$F$591,2,0)),"")</f>
        <v>LocalPatientID</v>
      </c>
      <c r="N34" t="str">
        <f>IFERROR(IF($C34=0,VLOOKUP(CONCATENATE($A34,"_",N$1),'Master Data Item List'!$D$3:$F$591,2,0),VLOOKUP(CONCATENATE(RIGHT($A34,3),"_",N$1),'Master Data Item List'!$D$3:$F$591,2,0)),"")</f>
        <v>LocalPatientID</v>
      </c>
      <c r="O34" t="str">
        <f>IFERROR(IF($C34=0,VLOOKUP(CONCATENATE($A34,"_",O$1),'Master Data Item List'!$D$3:$F$591,2,0),VLOOKUP(CONCATENATE(RIGHT($A34,3),"_",O$1),'Master Data Item List'!$D$3:$F$591,2,0)),"")</f>
        <v>LocalPatientID</v>
      </c>
      <c r="P34" t="str">
        <f>IFERROR(IF($C34=0,VLOOKUP(CONCATENATE($A34,"_",P$1),'Master Data Item List'!$D$3:$F$591,2,0),VLOOKUP(CONCATENATE(RIGHT($A34,3),"_",P$1),'Master Data Item List'!$D$3:$F$591,2,0)),"")</f>
        <v>LocalPatientID</v>
      </c>
      <c r="Q34" t="str">
        <f>IFERROR(IF($C34=0,VLOOKUP(CONCATENATE($A34,"_",Q$1),'Master Data Item List'!$D$3:$F$591,2,0),VLOOKUP(CONCATENATE(RIGHT($A34,3),"_",Q$1),'Master Data Item List'!$D$3:$F$591,2,0)),"")</f>
        <v>LocalPatientID</v>
      </c>
      <c r="R34" t="str">
        <f>IFERROR(IF($C34=0,VLOOKUP(CONCATENATE($A34,"_",R$1),'Master Data Item List'!$D$3:$F$591,2,0),VLOOKUP(CONCATENATE(RIGHT($A34,3),"_",R$1),'Master Data Item List'!$D$3:$F$591,2,0)),"")</f>
        <v>LocalPatientID</v>
      </c>
    </row>
    <row r="35" spans="1:18">
      <c r="A35" t="s">
        <v>111</v>
      </c>
      <c r="B35" t="str">
        <f t="shared" si="0"/>
        <v>CYP002GP</v>
      </c>
      <c r="C35">
        <f t="shared" si="1"/>
        <v>0</v>
      </c>
      <c r="D35" t="str">
        <f>IFERROR(IF($C35=0,VLOOKUP(CONCATENATE($A35,"_",D$1),'Master Data Item List'!$D$3:$F$591,2,0),VLOOKUP(CONCATENATE(RIGHT($A35,3),"_",D$1),'Master Data Item List'!$D$3:$F$591,2,0)),"")</f>
        <v>OrgID_GP</v>
      </c>
      <c r="E35" t="str">
        <f>IFERROR(IF($C35=0,VLOOKUP(CONCATENATE($A35,"_",E$1),'Master Data Item List'!$D$3:$F$591,2,0),VLOOKUP(CONCATENATE(RIGHT($A35,3),"_",E$1),'Master Data Item List'!$D$3:$F$591,2,0)),"")</f>
        <v/>
      </c>
      <c r="F35" t="str">
        <f>IFERROR(IF($C35=0,VLOOKUP(CONCATENATE($A35,"_",F$1),'Master Data Item List'!$D$3:$F$591,2,0),VLOOKUP(CONCATENATE(RIGHT($A35,3),"_",F$1),'Master Data Item List'!$D$3:$F$591,2,0)),"")</f>
        <v/>
      </c>
      <c r="G35" t="str">
        <f>IFERROR(IF($C35=0,VLOOKUP(CONCATENATE($A35,"_",G$1),'Master Data Item List'!$D$3:$F$591,2,0),VLOOKUP(CONCATENATE(RIGHT($A35,3),"_",G$1),'Master Data Item List'!$D$3:$F$591,2,0)),"")</f>
        <v/>
      </c>
      <c r="H35" t="str">
        <f>IFERROR(IF($C35=0,VLOOKUP(CONCATENATE($A35,"_",H$1),'Master Data Item List'!$D$3:$F$591,2,0),VLOOKUP(CONCATENATE(RIGHT($A35,3),"_",H$1),'Master Data Item List'!$D$3:$F$591,2,0)),"")</f>
        <v/>
      </c>
      <c r="I35" t="str">
        <f>IFERROR(IF($C35=0,VLOOKUP(CONCATENATE($A35,"_",I$1),'Master Data Item List'!$D$3:$F$591,2,0),VLOOKUP(CONCATENATE(RIGHT($A35,3),"_",I$1),'Master Data Item List'!$D$3:$F$591,2,0)),"")</f>
        <v/>
      </c>
      <c r="J35" t="str">
        <f>IFERROR(IF($C35=0,VLOOKUP(CONCATENATE($A35,"_",J$1),'Master Data Item List'!$D$3:$F$591,2,0),VLOOKUP(CONCATENATE(RIGHT($A35,3),"_",J$1),'Master Data Item List'!$D$3:$F$591,2,0)),"")</f>
        <v/>
      </c>
      <c r="K35" t="str">
        <f>IFERROR(IF($C35=0,VLOOKUP(CONCATENATE($A35,"_",K$1),'Master Data Item List'!$D$3:$F$591,2,0),VLOOKUP(CONCATENATE(RIGHT($A35,3),"_",K$1),'Master Data Item List'!$D$3:$F$591,2,0)),"")</f>
        <v/>
      </c>
      <c r="L35" t="str">
        <f>IFERROR(IF($C35=0,VLOOKUP(CONCATENATE($A35,"_",L$1),'Master Data Item List'!$D$3:$F$591,2,0),VLOOKUP(CONCATENATE(RIGHT($A35,3),"_",L$1),'Master Data Item List'!$D$3:$F$591,2,0)),"")</f>
        <v/>
      </c>
      <c r="M35" t="str">
        <f>IFERROR(IF($C35=0,VLOOKUP(CONCATENATE($A35,"_",M$1),'Master Data Item List'!$D$3:$F$591,2,0),VLOOKUP(CONCATENATE(RIGHT($A35,3),"_",M$1),'Master Data Item List'!$D$3:$F$591,2,0)),"")</f>
        <v/>
      </c>
      <c r="N35" t="str">
        <f>IFERROR(IF($C35=0,VLOOKUP(CONCATENATE($A35,"_",N$1),'Master Data Item List'!$D$3:$F$591,2,0),VLOOKUP(CONCATENATE(RIGHT($A35,3),"_",N$1),'Master Data Item List'!$D$3:$F$591,2,0)),"")</f>
        <v/>
      </c>
      <c r="O35" t="str">
        <f>IFERROR(IF($C35=0,VLOOKUP(CONCATENATE($A35,"_",O$1),'Master Data Item List'!$D$3:$F$591,2,0),VLOOKUP(CONCATENATE(RIGHT($A35,3),"_",O$1),'Master Data Item List'!$D$3:$F$591,2,0)),"")</f>
        <v/>
      </c>
      <c r="P35" t="str">
        <f>IFERROR(IF($C35=0,VLOOKUP(CONCATENATE($A35,"_",P$1),'Master Data Item List'!$D$3:$F$591,2,0),VLOOKUP(CONCATENATE(RIGHT($A35,3),"_",P$1),'Master Data Item List'!$D$3:$F$591,2,0)),"")</f>
        <v/>
      </c>
      <c r="Q35" t="str">
        <f>IFERROR(IF($C35=0,VLOOKUP(CONCATENATE($A35,"_",Q$1),'Master Data Item List'!$D$3:$F$591,2,0),VLOOKUP(CONCATENATE(RIGHT($A35,3),"_",Q$1),'Master Data Item List'!$D$3:$F$591,2,0)),"")</f>
        <v/>
      </c>
      <c r="R35" t="str">
        <f>IFERROR(IF($C35=0,VLOOKUP(CONCATENATE($A35,"_",R$1),'Master Data Item List'!$D$3:$F$591,2,0),VLOOKUP(CONCATENATE(RIGHT($A35,3),"_",R$1),'Master Data Item List'!$D$3:$F$591,2,0)),"")</f>
        <v/>
      </c>
    </row>
    <row r="36" spans="1:18">
      <c r="A36" t="s">
        <v>2782</v>
      </c>
      <c r="B36" t="str">
        <f t="shared" si="0"/>
        <v>CYP002GP</v>
      </c>
      <c r="C36">
        <f t="shared" si="1"/>
        <v>0</v>
      </c>
      <c r="D36" t="str">
        <f>IFERROR(IF($C36=0,VLOOKUP(CONCATENATE($A36,"_",D$1),'Master Data Item List'!$D$3:$F$591,2,0),VLOOKUP(CONCATENATE(RIGHT($A36,3),"_",D$1),'Master Data Item List'!$D$3:$F$591,2,0)),"")</f>
        <v>GPRegristration_StartDate</v>
      </c>
      <c r="E36" t="str">
        <f>IFERROR(IF($C36=0,VLOOKUP(CONCATENATE($A36,"_",E$1),'Master Data Item List'!$D$3:$F$591,2,0),VLOOKUP(CONCATENATE(RIGHT($A36,3),"_",E$1),'Master Data Item List'!$D$3:$F$591,2,0)),"")</f>
        <v/>
      </c>
      <c r="F36" t="str">
        <f>IFERROR(IF($C36=0,VLOOKUP(CONCATENATE($A36,"_",F$1),'Master Data Item List'!$D$3:$F$591,2,0),VLOOKUP(CONCATENATE(RIGHT($A36,3),"_",F$1),'Master Data Item List'!$D$3:$F$591,2,0)),"")</f>
        <v/>
      </c>
      <c r="G36" t="str">
        <f>IFERROR(IF($C36=0,VLOOKUP(CONCATENATE($A36,"_",G$1),'Master Data Item List'!$D$3:$F$591,2,0),VLOOKUP(CONCATENATE(RIGHT($A36,3),"_",G$1),'Master Data Item List'!$D$3:$F$591,2,0)),"")</f>
        <v/>
      </c>
      <c r="H36" t="str">
        <f>IFERROR(IF($C36=0,VLOOKUP(CONCATENATE($A36,"_",H$1),'Master Data Item List'!$D$3:$F$591,2,0),VLOOKUP(CONCATENATE(RIGHT($A36,3),"_",H$1),'Master Data Item List'!$D$3:$F$591,2,0)),"")</f>
        <v/>
      </c>
      <c r="I36" t="str">
        <f>IFERROR(IF($C36=0,VLOOKUP(CONCATENATE($A36,"_",I$1),'Master Data Item List'!$D$3:$F$591,2,0),VLOOKUP(CONCATENATE(RIGHT($A36,3),"_",I$1),'Master Data Item List'!$D$3:$F$591,2,0)),"")</f>
        <v/>
      </c>
      <c r="J36" t="str">
        <f>IFERROR(IF($C36=0,VLOOKUP(CONCATENATE($A36,"_",J$1),'Master Data Item List'!$D$3:$F$591,2,0),VLOOKUP(CONCATENATE(RIGHT($A36,3),"_",J$1),'Master Data Item List'!$D$3:$F$591,2,0)),"")</f>
        <v/>
      </c>
      <c r="K36" t="str">
        <f>IFERROR(IF($C36=0,VLOOKUP(CONCATENATE($A36,"_",K$1),'Master Data Item List'!$D$3:$F$591,2,0),VLOOKUP(CONCATENATE(RIGHT($A36,3),"_",K$1),'Master Data Item List'!$D$3:$F$591,2,0)),"")</f>
        <v/>
      </c>
      <c r="L36" t="str">
        <f>IFERROR(IF($C36=0,VLOOKUP(CONCATENATE($A36,"_",L$1),'Master Data Item List'!$D$3:$F$591,2,0),VLOOKUP(CONCATENATE(RIGHT($A36,3),"_",L$1),'Master Data Item List'!$D$3:$F$591,2,0)),"")</f>
        <v/>
      </c>
      <c r="M36" t="str">
        <f>IFERROR(IF($C36=0,VLOOKUP(CONCATENATE($A36,"_",M$1),'Master Data Item List'!$D$3:$F$591,2,0),VLOOKUP(CONCATENATE(RIGHT($A36,3),"_",M$1),'Master Data Item List'!$D$3:$F$591,2,0)),"")</f>
        <v/>
      </c>
      <c r="N36" t="str">
        <f>IFERROR(IF($C36=0,VLOOKUP(CONCATENATE($A36,"_",N$1),'Master Data Item List'!$D$3:$F$591,2,0),VLOOKUP(CONCATENATE(RIGHT($A36,3),"_",N$1),'Master Data Item List'!$D$3:$F$591,2,0)),"")</f>
        <v/>
      </c>
      <c r="O36" t="str">
        <f>IFERROR(IF($C36=0,VLOOKUP(CONCATENATE($A36,"_",O$1),'Master Data Item List'!$D$3:$F$591,2,0),VLOOKUP(CONCATENATE(RIGHT($A36,3),"_",O$1),'Master Data Item List'!$D$3:$F$591,2,0)),"")</f>
        <v/>
      </c>
      <c r="P36" t="str">
        <f>IFERROR(IF($C36=0,VLOOKUP(CONCATENATE($A36,"_",P$1),'Master Data Item List'!$D$3:$F$591,2,0),VLOOKUP(CONCATENATE(RIGHT($A36,3),"_",P$1),'Master Data Item List'!$D$3:$F$591,2,0)),"")</f>
        <v/>
      </c>
      <c r="Q36" t="str">
        <f>IFERROR(IF($C36=0,VLOOKUP(CONCATENATE($A36,"_",Q$1),'Master Data Item List'!$D$3:$F$591,2,0),VLOOKUP(CONCATENATE(RIGHT($A36,3),"_",Q$1),'Master Data Item List'!$D$3:$F$591,2,0)),"")</f>
        <v/>
      </c>
      <c r="R36" t="str">
        <f>IFERROR(IF($C36=0,VLOOKUP(CONCATENATE($A36,"_",R$1),'Master Data Item List'!$D$3:$F$591,2,0),VLOOKUP(CONCATENATE(RIGHT($A36,3),"_",R$1),'Master Data Item List'!$D$3:$F$591,2,0)),"")</f>
        <v/>
      </c>
    </row>
    <row r="37" spans="1:18">
      <c r="A37" t="s">
        <v>305</v>
      </c>
      <c r="B37" t="str">
        <f t="shared" si="0"/>
        <v>CYP002GP</v>
      </c>
      <c r="C37">
        <f t="shared" si="1"/>
        <v>0</v>
      </c>
      <c r="D37" t="str">
        <f>IFERROR(IF($C37=0,VLOOKUP(CONCATENATE($A37,"_",D$1),'Master Data Item List'!$D$3:$F$591,2,0),VLOOKUP(CONCATENATE(RIGHT($A37,3),"_",D$1),'Master Data Item List'!$D$3:$F$591,2,0)),"")</f>
        <v>GPRegristration_EndDate</v>
      </c>
      <c r="E37" t="str">
        <f>IFERROR(IF($C37=0,VLOOKUP(CONCATENATE($A37,"_",E$1),'Master Data Item List'!$D$3:$F$591,2,0),VLOOKUP(CONCATENATE(RIGHT($A37,3),"_",E$1),'Master Data Item List'!$D$3:$F$591,2,0)),"")</f>
        <v/>
      </c>
      <c r="F37" t="str">
        <f>IFERROR(IF($C37=0,VLOOKUP(CONCATENATE($A37,"_",F$1),'Master Data Item List'!$D$3:$F$591,2,0),VLOOKUP(CONCATENATE(RIGHT($A37,3),"_",F$1),'Master Data Item List'!$D$3:$F$591,2,0)),"")</f>
        <v/>
      </c>
      <c r="G37" t="str">
        <f>IFERROR(IF($C37=0,VLOOKUP(CONCATENATE($A37,"_",G$1),'Master Data Item List'!$D$3:$F$591,2,0),VLOOKUP(CONCATENATE(RIGHT($A37,3),"_",G$1),'Master Data Item List'!$D$3:$F$591,2,0)),"")</f>
        <v/>
      </c>
      <c r="H37" t="str">
        <f>IFERROR(IF($C37=0,VLOOKUP(CONCATENATE($A37,"_",H$1),'Master Data Item List'!$D$3:$F$591,2,0),VLOOKUP(CONCATENATE(RIGHT($A37,3),"_",H$1),'Master Data Item List'!$D$3:$F$591,2,0)),"")</f>
        <v/>
      </c>
      <c r="I37" t="str">
        <f>IFERROR(IF($C37=0,VLOOKUP(CONCATENATE($A37,"_",I$1),'Master Data Item List'!$D$3:$F$591,2,0),VLOOKUP(CONCATENATE(RIGHT($A37,3),"_",I$1),'Master Data Item List'!$D$3:$F$591,2,0)),"")</f>
        <v/>
      </c>
      <c r="J37" t="str">
        <f>IFERROR(IF($C37=0,VLOOKUP(CONCATENATE($A37,"_",J$1),'Master Data Item List'!$D$3:$F$591,2,0),VLOOKUP(CONCATENATE(RIGHT($A37,3),"_",J$1),'Master Data Item List'!$D$3:$F$591,2,0)),"")</f>
        <v/>
      </c>
      <c r="K37" t="str">
        <f>IFERROR(IF($C37=0,VLOOKUP(CONCATENATE($A37,"_",K$1),'Master Data Item List'!$D$3:$F$591,2,0),VLOOKUP(CONCATENATE(RIGHT($A37,3),"_",K$1),'Master Data Item List'!$D$3:$F$591,2,0)),"")</f>
        <v/>
      </c>
      <c r="L37" t="str">
        <f>IFERROR(IF($C37=0,VLOOKUP(CONCATENATE($A37,"_",L$1),'Master Data Item List'!$D$3:$F$591,2,0),VLOOKUP(CONCATENATE(RIGHT($A37,3),"_",L$1),'Master Data Item List'!$D$3:$F$591,2,0)),"")</f>
        <v/>
      </c>
      <c r="M37" t="str">
        <f>IFERROR(IF($C37=0,VLOOKUP(CONCATENATE($A37,"_",M$1),'Master Data Item List'!$D$3:$F$591,2,0),VLOOKUP(CONCATENATE(RIGHT($A37,3),"_",M$1),'Master Data Item List'!$D$3:$F$591,2,0)),"")</f>
        <v/>
      </c>
      <c r="N37" t="str">
        <f>IFERROR(IF($C37=0,VLOOKUP(CONCATENATE($A37,"_",N$1),'Master Data Item List'!$D$3:$F$591,2,0),VLOOKUP(CONCATENATE(RIGHT($A37,3),"_",N$1),'Master Data Item List'!$D$3:$F$591,2,0)),"")</f>
        <v/>
      </c>
      <c r="O37" t="str">
        <f>IFERROR(IF($C37=0,VLOOKUP(CONCATENATE($A37,"_",O$1),'Master Data Item List'!$D$3:$F$591,2,0),VLOOKUP(CONCATENATE(RIGHT($A37,3),"_",O$1),'Master Data Item List'!$D$3:$F$591,2,0)),"")</f>
        <v/>
      </c>
      <c r="P37" t="str">
        <f>IFERROR(IF($C37=0,VLOOKUP(CONCATENATE($A37,"_",P$1),'Master Data Item List'!$D$3:$F$591,2,0),VLOOKUP(CONCATENATE(RIGHT($A37,3),"_",P$1),'Master Data Item List'!$D$3:$F$591,2,0)),"")</f>
        <v/>
      </c>
      <c r="Q37" t="str">
        <f>IFERROR(IF($C37=0,VLOOKUP(CONCATENATE($A37,"_",Q$1),'Master Data Item List'!$D$3:$F$591,2,0),VLOOKUP(CONCATENATE(RIGHT($A37,3),"_",Q$1),'Master Data Item List'!$D$3:$F$591,2,0)),"")</f>
        <v/>
      </c>
      <c r="R37" t="str">
        <f>IFERROR(IF($C37=0,VLOOKUP(CONCATENATE($A37,"_",R$1),'Master Data Item List'!$D$3:$F$591,2,0),VLOOKUP(CONCATENATE(RIGHT($A37,3),"_",R$1),'Master Data Item List'!$D$3:$F$591,2,0)),"")</f>
        <v/>
      </c>
    </row>
    <row r="38" spans="1:18">
      <c r="A38" t="s">
        <v>121</v>
      </c>
      <c r="B38" t="str">
        <f t="shared" si="0"/>
        <v>CYP002GP</v>
      </c>
      <c r="C38">
        <f t="shared" si="1"/>
        <v>0</v>
      </c>
      <c r="D38" t="str">
        <f>IFERROR(IF($C38=0,VLOOKUP(CONCATENATE($A38,"_",D$1),'Master Data Item List'!$D$3:$F$591,2,0),VLOOKUP(CONCATENATE(RIGHT($A38,3),"_",D$1),'Master Data Item List'!$D$3:$F$591,2,0)),"")</f>
        <v>OrgID_GPResponsible</v>
      </c>
      <c r="E38" t="str">
        <f>IFERROR(IF($C38=0,VLOOKUP(CONCATENATE($A38,"_",E$1),'Master Data Item List'!$D$3:$F$591,2,0),VLOOKUP(CONCATENATE(RIGHT($A38,3),"_",E$1),'Master Data Item List'!$D$3:$F$591,2,0)),"")</f>
        <v/>
      </c>
      <c r="F38" t="str">
        <f>IFERROR(IF($C38=0,VLOOKUP(CONCATENATE($A38,"_",F$1),'Master Data Item List'!$D$3:$F$591,2,0),VLOOKUP(CONCATENATE(RIGHT($A38,3),"_",F$1),'Master Data Item List'!$D$3:$F$591,2,0)),"")</f>
        <v/>
      </c>
      <c r="G38" t="str">
        <f>IFERROR(IF($C38=0,VLOOKUP(CONCATENATE($A38,"_",G$1),'Master Data Item List'!$D$3:$F$591,2,0),VLOOKUP(CONCATENATE(RIGHT($A38,3),"_",G$1),'Master Data Item List'!$D$3:$F$591,2,0)),"")</f>
        <v/>
      </c>
      <c r="H38" t="str">
        <f>IFERROR(IF($C38=0,VLOOKUP(CONCATENATE($A38,"_",H$1),'Master Data Item List'!$D$3:$F$591,2,0),VLOOKUP(CONCATENATE(RIGHT($A38,3),"_",H$1),'Master Data Item List'!$D$3:$F$591,2,0)),"")</f>
        <v/>
      </c>
      <c r="I38" t="str">
        <f>IFERROR(IF($C38=0,VLOOKUP(CONCATENATE($A38,"_",I$1),'Master Data Item List'!$D$3:$F$591,2,0),VLOOKUP(CONCATENATE(RIGHT($A38,3),"_",I$1),'Master Data Item List'!$D$3:$F$591,2,0)),"")</f>
        <v/>
      </c>
      <c r="J38" t="str">
        <f>IFERROR(IF($C38=0,VLOOKUP(CONCATENATE($A38,"_",J$1),'Master Data Item List'!$D$3:$F$591,2,0),VLOOKUP(CONCATENATE(RIGHT($A38,3),"_",J$1),'Master Data Item List'!$D$3:$F$591,2,0)),"")</f>
        <v/>
      </c>
      <c r="K38" t="str">
        <f>IFERROR(IF($C38=0,VLOOKUP(CONCATENATE($A38,"_",K$1),'Master Data Item List'!$D$3:$F$591,2,0),VLOOKUP(CONCATENATE(RIGHT($A38,3),"_",K$1),'Master Data Item List'!$D$3:$F$591,2,0)),"")</f>
        <v/>
      </c>
      <c r="L38" t="str">
        <f>IFERROR(IF($C38=0,VLOOKUP(CONCATENATE($A38,"_",L$1),'Master Data Item List'!$D$3:$F$591,2,0),VLOOKUP(CONCATENATE(RIGHT($A38,3),"_",L$1),'Master Data Item List'!$D$3:$F$591,2,0)),"")</f>
        <v/>
      </c>
      <c r="M38" t="str">
        <f>IFERROR(IF($C38=0,VLOOKUP(CONCATENATE($A38,"_",M$1),'Master Data Item List'!$D$3:$F$591,2,0),VLOOKUP(CONCATENATE(RIGHT($A38,3),"_",M$1),'Master Data Item List'!$D$3:$F$591,2,0)),"")</f>
        <v/>
      </c>
      <c r="N38" t="str">
        <f>IFERROR(IF($C38=0,VLOOKUP(CONCATENATE($A38,"_",N$1),'Master Data Item List'!$D$3:$F$591,2,0),VLOOKUP(CONCATENATE(RIGHT($A38,3),"_",N$1),'Master Data Item List'!$D$3:$F$591,2,0)),"")</f>
        <v/>
      </c>
      <c r="O38" t="str">
        <f>IFERROR(IF($C38=0,VLOOKUP(CONCATENATE($A38,"_",O$1),'Master Data Item List'!$D$3:$F$591,2,0),VLOOKUP(CONCATENATE(RIGHT($A38,3),"_",O$1),'Master Data Item List'!$D$3:$F$591,2,0)),"")</f>
        <v/>
      </c>
      <c r="P38" t="str">
        <f>IFERROR(IF($C38=0,VLOOKUP(CONCATENATE($A38,"_",P$1),'Master Data Item List'!$D$3:$F$591,2,0),VLOOKUP(CONCATENATE(RIGHT($A38,3),"_",P$1),'Master Data Item List'!$D$3:$F$591,2,0)),"")</f>
        <v/>
      </c>
      <c r="Q38" t="str">
        <f>IFERROR(IF($C38=0,VLOOKUP(CONCATENATE($A38,"_",Q$1),'Master Data Item List'!$D$3:$F$591,2,0),VLOOKUP(CONCATENATE(RIGHT($A38,3),"_",Q$1),'Master Data Item List'!$D$3:$F$591,2,0)),"")</f>
        <v/>
      </c>
      <c r="R38" t="str">
        <f>IFERROR(IF($C38=0,VLOOKUP(CONCATENATE($A38,"_",R$1),'Master Data Item List'!$D$3:$F$591,2,0),VLOOKUP(CONCATENATE(RIGHT($A38,3),"_",R$1),'Master Data Item List'!$D$3:$F$591,2,0)),"")</f>
        <v/>
      </c>
    </row>
    <row r="39" spans="1:18">
      <c r="A39" t="s">
        <v>2811</v>
      </c>
      <c r="B39" t="str">
        <f t="shared" si="0"/>
        <v>CYP003AccommType</v>
      </c>
      <c r="C39">
        <f t="shared" si="1"/>
        <v>1</v>
      </c>
      <c r="D39" t="str">
        <f>IFERROR(IF($C39=0,VLOOKUP(CONCATENATE($A39,"_",D$1),'Master Data Item List'!$D$3:$F$591,2,0),VLOOKUP(CONCATENATE(RIGHT($A39,3),"_",D$1),'Master Data Item List'!$D$3:$F$591,2,0)),"")</f>
        <v>LocalPatientID</v>
      </c>
      <c r="E39" t="str">
        <f>IFERROR(IF($C39=0,VLOOKUP(CONCATENATE($A39,"_",E$1),'Master Data Item List'!$D$3:$F$591,2,0),VLOOKUP(CONCATENATE(RIGHT($A39,3),"_",E$1),'Master Data Item List'!$D$3:$F$591,2,0)),"")</f>
        <v>LocalPatientID</v>
      </c>
      <c r="F39" t="str">
        <f>IFERROR(IF($C39=0,VLOOKUP(CONCATENATE($A39,"_",F$1),'Master Data Item List'!$D$3:$F$591,2,0),VLOOKUP(CONCATENATE(RIGHT($A39,3),"_",F$1),'Master Data Item List'!$D$3:$F$591,2,0)),"")</f>
        <v>LocalPatientID</v>
      </c>
      <c r="G39" t="str">
        <f>IFERROR(IF($C39=0,VLOOKUP(CONCATENATE($A39,"_",G$1),'Master Data Item List'!$D$3:$F$591,2,0),VLOOKUP(CONCATENATE(RIGHT($A39,3),"_",G$1),'Master Data Item List'!$D$3:$F$591,2,0)),"")</f>
        <v/>
      </c>
      <c r="H39" t="str">
        <f>IFERROR(IF($C39=0,VLOOKUP(CONCATENATE($A39,"_",H$1),'Master Data Item List'!$D$3:$F$591,2,0),VLOOKUP(CONCATENATE(RIGHT($A39,3),"_",H$1),'Master Data Item List'!$D$3:$F$591,2,0)),"")</f>
        <v/>
      </c>
      <c r="I39" t="str">
        <f>IFERROR(IF($C39=0,VLOOKUP(CONCATENATE($A39,"_",I$1),'Master Data Item List'!$D$3:$F$591,2,0),VLOOKUP(CONCATENATE(RIGHT($A39,3),"_",I$1),'Master Data Item List'!$D$3:$F$591,2,0)),"")</f>
        <v/>
      </c>
      <c r="J39" t="str">
        <f>IFERROR(IF($C39=0,VLOOKUP(CONCATENATE($A39,"_",J$1),'Master Data Item List'!$D$3:$F$591,2,0),VLOOKUP(CONCATENATE(RIGHT($A39,3),"_",J$1),'Master Data Item List'!$D$3:$F$591,2,0)),"")</f>
        <v/>
      </c>
      <c r="K39" t="str">
        <f>IFERROR(IF($C39=0,VLOOKUP(CONCATENATE($A39,"_",K$1),'Master Data Item List'!$D$3:$F$591,2,0),VLOOKUP(CONCATENATE(RIGHT($A39,3),"_",K$1),'Master Data Item List'!$D$3:$F$591,2,0)),"")</f>
        <v>LocalPatientID</v>
      </c>
      <c r="L39" t="str">
        <f>IFERROR(IF($C39=0,VLOOKUP(CONCATENATE($A39,"_",L$1),'Master Data Item List'!$D$3:$F$591,2,0),VLOOKUP(CONCATENATE(RIGHT($A39,3),"_",L$1),'Master Data Item List'!$D$3:$F$591,2,0)),"")</f>
        <v>LocalPatientID</v>
      </c>
      <c r="M39" t="str">
        <f>IFERROR(IF($C39=0,VLOOKUP(CONCATENATE($A39,"_",M$1),'Master Data Item List'!$D$3:$F$591,2,0),VLOOKUP(CONCATENATE(RIGHT($A39,3),"_",M$1),'Master Data Item List'!$D$3:$F$591,2,0)),"")</f>
        <v>LocalPatientID</v>
      </c>
      <c r="N39" t="str">
        <f>IFERROR(IF($C39=0,VLOOKUP(CONCATENATE($A39,"_",N$1),'Master Data Item List'!$D$3:$F$591,2,0),VLOOKUP(CONCATENATE(RIGHT($A39,3),"_",N$1),'Master Data Item List'!$D$3:$F$591,2,0)),"")</f>
        <v>LocalPatientID</v>
      </c>
      <c r="O39" t="str">
        <f>IFERROR(IF($C39=0,VLOOKUP(CONCATENATE($A39,"_",O$1),'Master Data Item List'!$D$3:$F$591,2,0),VLOOKUP(CONCATENATE(RIGHT($A39,3),"_",O$1),'Master Data Item List'!$D$3:$F$591,2,0)),"")</f>
        <v>LocalPatientID</v>
      </c>
      <c r="P39" t="str">
        <f>IFERROR(IF($C39=0,VLOOKUP(CONCATENATE($A39,"_",P$1),'Master Data Item List'!$D$3:$F$591,2,0),VLOOKUP(CONCATENATE(RIGHT($A39,3),"_",P$1),'Master Data Item List'!$D$3:$F$591,2,0)),"")</f>
        <v>LocalPatientID</v>
      </c>
      <c r="Q39" t="str">
        <f>IFERROR(IF($C39=0,VLOOKUP(CONCATENATE($A39,"_",Q$1),'Master Data Item List'!$D$3:$F$591,2,0),VLOOKUP(CONCATENATE(RIGHT($A39,3),"_",Q$1),'Master Data Item List'!$D$3:$F$591,2,0)),"")</f>
        <v>LocalPatientID</v>
      </c>
      <c r="R39" t="str">
        <f>IFERROR(IF($C39=0,VLOOKUP(CONCATENATE($A39,"_",R$1),'Master Data Item List'!$D$3:$F$591,2,0),VLOOKUP(CONCATENATE(RIGHT($A39,3),"_",R$1),'Master Data Item List'!$D$3:$F$591,2,0)),"")</f>
        <v>LocalPatientID</v>
      </c>
    </row>
    <row r="40" spans="1:18">
      <c r="A40" t="s">
        <v>2812</v>
      </c>
      <c r="B40" t="str">
        <f t="shared" si="0"/>
        <v>CYP003AccommType</v>
      </c>
      <c r="C40">
        <f t="shared" si="1"/>
        <v>0</v>
      </c>
      <c r="D40" t="str">
        <f>IFERROR(IF($C40=0,VLOOKUP(CONCATENATE($A40,"_",D$1),'Master Data Item List'!$D$3:$F$591,2,0),VLOOKUP(CONCATENATE(RIGHT($A40,3),"_",D$1),'Master Data Item List'!$D$3:$F$591,2,0)),"")</f>
        <v>AccommStatus</v>
      </c>
      <c r="E40" t="str">
        <f>IFERROR(IF($C40=0,VLOOKUP(CONCATENATE($A40,"_",E$1),'Master Data Item List'!$D$3:$F$591,2,0),VLOOKUP(CONCATENATE(RIGHT($A40,3),"_",E$1),'Master Data Item List'!$D$3:$F$591,2,0)),"")</f>
        <v/>
      </c>
      <c r="F40" t="str">
        <f>IFERROR(IF($C40=0,VLOOKUP(CONCATENATE($A40,"_",F$1),'Master Data Item List'!$D$3:$F$591,2,0),VLOOKUP(CONCATENATE(RIGHT($A40,3),"_",F$1),'Master Data Item List'!$D$3:$F$591,2,0)),"")</f>
        <v/>
      </c>
      <c r="G40" t="str">
        <f>IFERROR(IF($C40=0,VLOOKUP(CONCATENATE($A40,"_",G$1),'Master Data Item List'!$D$3:$F$591,2,0),VLOOKUP(CONCATENATE(RIGHT($A40,3),"_",G$1),'Master Data Item List'!$D$3:$F$591,2,0)),"")</f>
        <v/>
      </c>
      <c r="H40" t="str">
        <f>IFERROR(IF($C40=0,VLOOKUP(CONCATENATE($A40,"_",H$1),'Master Data Item List'!$D$3:$F$591,2,0),VLOOKUP(CONCATENATE(RIGHT($A40,3),"_",H$1),'Master Data Item List'!$D$3:$F$591,2,0)),"")</f>
        <v/>
      </c>
      <c r="I40" t="str">
        <f>IFERROR(IF($C40=0,VLOOKUP(CONCATENATE($A40,"_",I$1),'Master Data Item List'!$D$3:$F$591,2,0),VLOOKUP(CONCATENATE(RIGHT($A40,3),"_",I$1),'Master Data Item List'!$D$3:$F$591,2,0)),"")</f>
        <v/>
      </c>
      <c r="J40" t="str">
        <f>IFERROR(IF($C40=0,VLOOKUP(CONCATENATE($A40,"_",J$1),'Master Data Item List'!$D$3:$F$591,2,0),VLOOKUP(CONCATENATE(RIGHT($A40,3),"_",J$1),'Master Data Item List'!$D$3:$F$591,2,0)),"")</f>
        <v/>
      </c>
      <c r="K40" t="str">
        <f>IFERROR(IF($C40=0,VLOOKUP(CONCATENATE($A40,"_",K$1),'Master Data Item List'!$D$3:$F$591,2,0),VLOOKUP(CONCATENATE(RIGHT($A40,3),"_",K$1),'Master Data Item List'!$D$3:$F$591,2,0)),"")</f>
        <v/>
      </c>
      <c r="L40" t="str">
        <f>IFERROR(IF($C40=0,VLOOKUP(CONCATENATE($A40,"_",L$1),'Master Data Item List'!$D$3:$F$591,2,0),VLOOKUP(CONCATENATE(RIGHT($A40,3),"_",L$1),'Master Data Item List'!$D$3:$F$591,2,0)),"")</f>
        <v/>
      </c>
      <c r="M40" t="str">
        <f>IFERROR(IF($C40=0,VLOOKUP(CONCATENATE($A40,"_",M$1),'Master Data Item List'!$D$3:$F$591,2,0),VLOOKUP(CONCATENATE(RIGHT($A40,3),"_",M$1),'Master Data Item List'!$D$3:$F$591,2,0)),"")</f>
        <v/>
      </c>
      <c r="N40" t="str">
        <f>IFERROR(IF($C40=0,VLOOKUP(CONCATENATE($A40,"_",N$1),'Master Data Item List'!$D$3:$F$591,2,0),VLOOKUP(CONCATENATE(RIGHT($A40,3),"_",N$1),'Master Data Item List'!$D$3:$F$591,2,0)),"")</f>
        <v/>
      </c>
      <c r="O40" t="str">
        <f>IFERROR(IF($C40=0,VLOOKUP(CONCATENATE($A40,"_",O$1),'Master Data Item List'!$D$3:$F$591,2,0),VLOOKUP(CONCATENATE(RIGHT($A40,3),"_",O$1),'Master Data Item List'!$D$3:$F$591,2,0)),"")</f>
        <v/>
      </c>
      <c r="P40" t="str">
        <f>IFERROR(IF($C40=0,VLOOKUP(CONCATENATE($A40,"_",P$1),'Master Data Item List'!$D$3:$F$591,2,0),VLOOKUP(CONCATENATE(RIGHT($A40,3),"_",P$1),'Master Data Item List'!$D$3:$F$591,2,0)),"")</f>
        <v/>
      </c>
      <c r="Q40" t="str">
        <f>IFERROR(IF($C40=0,VLOOKUP(CONCATENATE($A40,"_",Q$1),'Master Data Item List'!$D$3:$F$591,2,0),VLOOKUP(CONCATENATE(RIGHT($A40,3),"_",Q$1),'Master Data Item List'!$D$3:$F$591,2,0)),"")</f>
        <v/>
      </c>
      <c r="R40" t="str">
        <f>IFERROR(IF($C40=0,VLOOKUP(CONCATENATE($A40,"_",R$1),'Master Data Item List'!$D$3:$F$591,2,0),VLOOKUP(CONCATENATE(RIGHT($A40,3),"_",R$1),'Master Data Item List'!$D$3:$F$591,2,0)),"")</f>
        <v/>
      </c>
    </row>
    <row r="41" spans="1:18">
      <c r="A41" t="s">
        <v>309</v>
      </c>
      <c r="B41" t="str">
        <f t="shared" si="0"/>
        <v>CYP003AccommType</v>
      </c>
      <c r="C41">
        <f t="shared" si="1"/>
        <v>0</v>
      </c>
      <c r="D41" t="str">
        <f>IFERROR(IF($C41=0,VLOOKUP(CONCATENATE($A41,"_",D$1),'Master Data Item List'!$D$3:$F$591,2,0),VLOOKUP(CONCATENATE(RIGHT($A41,3),"_",D$1),'Master Data Item List'!$D$3:$F$591,2,0)),"")</f>
        <v>AccommStatus_Date</v>
      </c>
      <c r="E41" t="str">
        <f>IFERROR(IF($C41=0,VLOOKUP(CONCATENATE($A41,"_",E$1),'Master Data Item List'!$D$3:$F$591,2,0),VLOOKUP(CONCATENATE(RIGHT($A41,3),"_",E$1),'Master Data Item List'!$D$3:$F$591,2,0)),"")</f>
        <v/>
      </c>
      <c r="F41" t="str">
        <f>IFERROR(IF($C41=0,VLOOKUP(CONCATENATE($A41,"_",F$1),'Master Data Item List'!$D$3:$F$591,2,0),VLOOKUP(CONCATENATE(RIGHT($A41,3),"_",F$1),'Master Data Item List'!$D$3:$F$591,2,0)),"")</f>
        <v/>
      </c>
      <c r="G41" t="str">
        <f>IFERROR(IF($C41=0,VLOOKUP(CONCATENATE($A41,"_",G$1),'Master Data Item List'!$D$3:$F$591,2,0),VLOOKUP(CONCATENATE(RIGHT($A41,3),"_",G$1),'Master Data Item List'!$D$3:$F$591,2,0)),"")</f>
        <v/>
      </c>
      <c r="H41" t="str">
        <f>IFERROR(IF($C41=0,VLOOKUP(CONCATENATE($A41,"_",H$1),'Master Data Item List'!$D$3:$F$591,2,0),VLOOKUP(CONCATENATE(RIGHT($A41,3),"_",H$1),'Master Data Item List'!$D$3:$F$591,2,0)),"")</f>
        <v/>
      </c>
      <c r="I41" t="str">
        <f>IFERROR(IF($C41=0,VLOOKUP(CONCATENATE($A41,"_",I$1),'Master Data Item List'!$D$3:$F$591,2,0),VLOOKUP(CONCATENATE(RIGHT($A41,3),"_",I$1),'Master Data Item List'!$D$3:$F$591,2,0)),"")</f>
        <v/>
      </c>
      <c r="J41" t="str">
        <f>IFERROR(IF($C41=0,VLOOKUP(CONCATENATE($A41,"_",J$1),'Master Data Item List'!$D$3:$F$591,2,0),VLOOKUP(CONCATENATE(RIGHT($A41,3),"_",J$1),'Master Data Item List'!$D$3:$F$591,2,0)),"")</f>
        <v/>
      </c>
      <c r="K41" t="str">
        <f>IFERROR(IF($C41=0,VLOOKUP(CONCATENATE($A41,"_",K$1),'Master Data Item List'!$D$3:$F$591,2,0),VLOOKUP(CONCATENATE(RIGHT($A41,3),"_",K$1),'Master Data Item List'!$D$3:$F$591,2,0)),"")</f>
        <v/>
      </c>
      <c r="L41" t="str">
        <f>IFERROR(IF($C41=0,VLOOKUP(CONCATENATE($A41,"_",L$1),'Master Data Item List'!$D$3:$F$591,2,0),VLOOKUP(CONCATENATE(RIGHT($A41,3),"_",L$1),'Master Data Item List'!$D$3:$F$591,2,0)),"")</f>
        <v/>
      </c>
      <c r="M41" t="str">
        <f>IFERROR(IF($C41=0,VLOOKUP(CONCATENATE($A41,"_",M$1),'Master Data Item List'!$D$3:$F$591,2,0),VLOOKUP(CONCATENATE(RIGHT($A41,3),"_",M$1),'Master Data Item List'!$D$3:$F$591,2,0)),"")</f>
        <v/>
      </c>
      <c r="N41" t="str">
        <f>IFERROR(IF($C41=0,VLOOKUP(CONCATENATE($A41,"_",N$1),'Master Data Item List'!$D$3:$F$591,2,0),VLOOKUP(CONCATENATE(RIGHT($A41,3),"_",N$1),'Master Data Item List'!$D$3:$F$591,2,0)),"")</f>
        <v/>
      </c>
      <c r="O41" t="str">
        <f>IFERROR(IF($C41=0,VLOOKUP(CONCATENATE($A41,"_",O$1),'Master Data Item List'!$D$3:$F$591,2,0),VLOOKUP(CONCATENATE(RIGHT($A41,3),"_",O$1),'Master Data Item List'!$D$3:$F$591,2,0)),"")</f>
        <v/>
      </c>
      <c r="P41" t="str">
        <f>IFERROR(IF($C41=0,VLOOKUP(CONCATENATE($A41,"_",P$1),'Master Data Item List'!$D$3:$F$591,2,0),VLOOKUP(CONCATENATE(RIGHT($A41,3),"_",P$1),'Master Data Item List'!$D$3:$F$591,2,0)),"")</f>
        <v/>
      </c>
      <c r="Q41" t="str">
        <f>IFERROR(IF($C41=0,VLOOKUP(CONCATENATE($A41,"_",Q$1),'Master Data Item List'!$D$3:$F$591,2,0),VLOOKUP(CONCATENATE(RIGHT($A41,3),"_",Q$1),'Master Data Item List'!$D$3:$F$591,2,0)),"")</f>
        <v/>
      </c>
      <c r="R41" t="str">
        <f>IFERROR(IF($C41=0,VLOOKUP(CONCATENATE($A41,"_",R$1),'Master Data Item List'!$D$3:$F$591,2,0),VLOOKUP(CONCATENATE(RIGHT($A41,3),"_",R$1),'Master Data Item List'!$D$3:$F$591,2,0)),"")</f>
        <v/>
      </c>
    </row>
    <row r="42" spans="1:18">
      <c r="A42" t="s">
        <v>2954</v>
      </c>
      <c r="B42" t="s">
        <v>740</v>
      </c>
      <c r="C42">
        <f t="shared" si="1"/>
        <v>0</v>
      </c>
    </row>
    <row r="43" spans="1:18">
      <c r="A43" t="s">
        <v>2956</v>
      </c>
      <c r="B43" t="s">
        <v>969</v>
      </c>
      <c r="C43">
        <f t="shared" si="1"/>
        <v>1</v>
      </c>
    </row>
    <row r="44" spans="1:18">
      <c r="A44" t="s">
        <v>2958</v>
      </c>
      <c r="B44" t="s">
        <v>2959</v>
      </c>
      <c r="C44">
        <f t="shared" si="1"/>
        <v>0</v>
      </c>
    </row>
    <row r="45" spans="1:18">
      <c r="A45" t="s">
        <v>2965</v>
      </c>
      <c r="B45" t="s">
        <v>2966</v>
      </c>
      <c r="C45">
        <f t="shared" si="1"/>
        <v>0</v>
      </c>
    </row>
    <row r="46" spans="1:18">
      <c r="A46" t="s">
        <v>2970</v>
      </c>
      <c r="B46" t="s">
        <v>2971</v>
      </c>
      <c r="C46">
        <f t="shared" si="1"/>
        <v>0</v>
      </c>
    </row>
    <row r="47" spans="1:18">
      <c r="A47" t="s">
        <v>2975</v>
      </c>
      <c r="B47" t="s">
        <v>2976</v>
      </c>
      <c r="C47">
        <f t="shared" si="1"/>
        <v>0</v>
      </c>
    </row>
    <row r="48" spans="1:18">
      <c r="A48" t="s">
        <v>2980</v>
      </c>
      <c r="B48" t="s">
        <v>2981</v>
      </c>
      <c r="C48">
        <f t="shared" si="1"/>
        <v>0</v>
      </c>
    </row>
    <row r="49" spans="1:18">
      <c r="A49" t="s">
        <v>229</v>
      </c>
      <c r="B49" t="s">
        <v>231</v>
      </c>
      <c r="C49">
        <f t="shared" si="1"/>
        <v>0</v>
      </c>
    </row>
    <row r="50" spans="1:18">
      <c r="A50" t="s">
        <v>739</v>
      </c>
      <c r="B50" t="s">
        <v>740</v>
      </c>
      <c r="C50">
        <f t="shared" si="1"/>
        <v>0</v>
      </c>
    </row>
    <row r="51" spans="1:18">
      <c r="A51" t="s">
        <v>124</v>
      </c>
      <c r="B51" t="s">
        <v>5887</v>
      </c>
      <c r="C51">
        <f t="shared" si="1"/>
        <v>0</v>
      </c>
    </row>
    <row r="52" spans="1:18">
      <c r="A52" t="s">
        <v>234</v>
      </c>
      <c r="B52" t="s">
        <v>236</v>
      </c>
      <c r="C52">
        <f t="shared" si="1"/>
        <v>0</v>
      </c>
    </row>
    <row r="53" spans="1:18">
      <c r="A53" t="s">
        <v>239</v>
      </c>
      <c r="B53" t="s">
        <v>241</v>
      </c>
      <c r="C53">
        <f t="shared" si="1"/>
        <v>0</v>
      </c>
    </row>
    <row r="54" spans="1:18">
      <c r="A54" t="s">
        <v>3025</v>
      </c>
      <c r="B54" t="s">
        <v>969</v>
      </c>
      <c r="C54">
        <f t="shared" si="1"/>
        <v>1</v>
      </c>
    </row>
    <row r="55" spans="1:18">
      <c r="A55" t="s">
        <v>3026</v>
      </c>
      <c r="B55" t="s">
        <v>3027</v>
      </c>
      <c r="C55">
        <f t="shared" si="1"/>
        <v>0</v>
      </c>
    </row>
    <row r="56" spans="1:18">
      <c r="A56" t="s">
        <v>3032</v>
      </c>
      <c r="B56" t="s">
        <v>3033</v>
      </c>
      <c r="C56">
        <f t="shared" si="1"/>
        <v>0</v>
      </c>
    </row>
    <row r="57" spans="1:18">
      <c r="A57" t="s">
        <v>3046</v>
      </c>
      <c r="B57" t="s">
        <v>969</v>
      </c>
      <c r="C57">
        <f t="shared" si="1"/>
        <v>1</v>
      </c>
    </row>
    <row r="58" spans="1:18">
      <c r="A58" t="s">
        <v>5888</v>
      </c>
      <c r="B58" t="s">
        <v>3048</v>
      </c>
      <c r="C58">
        <f t="shared" si="1"/>
        <v>1</v>
      </c>
    </row>
    <row r="59" spans="1:18">
      <c r="A59" t="s">
        <v>5889</v>
      </c>
      <c r="B59" t="s">
        <v>3062</v>
      </c>
      <c r="C59">
        <f t="shared" si="1"/>
        <v>1</v>
      </c>
    </row>
    <row r="60" spans="1:18">
      <c r="A60" t="s">
        <v>5890</v>
      </c>
      <c r="B60" t="s">
        <v>3067</v>
      </c>
      <c r="C60">
        <f t="shared" si="1"/>
        <v>1</v>
      </c>
    </row>
    <row r="61" spans="1:18">
      <c r="A61" t="s">
        <v>968</v>
      </c>
      <c r="B61" t="str">
        <f t="shared" si="0"/>
        <v>CYP101Referral</v>
      </c>
      <c r="C61">
        <f t="shared" si="1"/>
        <v>1</v>
      </c>
      <c r="D61" t="str">
        <f>IFERROR(IF($C61=0,VLOOKUP(CONCATENATE($A61,"_",D$1),'Master Data Item List'!$D$3:$F$591,2,0),VLOOKUP(CONCATENATE(RIGHT($A61,3),"_",D$1),'Master Data Item List'!$D$3:$F$591,2,0)),"")</f>
        <v>LocalPatientID</v>
      </c>
      <c r="E61" t="str">
        <f>IFERROR(IF($C61=0,VLOOKUP(CONCATENATE($A61,"_",E$1),'Master Data Item List'!$D$3:$F$591,2,0),VLOOKUP(CONCATENATE(RIGHT($A61,3),"_",E$1),'Master Data Item List'!$D$3:$F$591,2,0)),"")</f>
        <v>LocalPatientID</v>
      </c>
      <c r="F61" t="str">
        <f>IFERROR(IF($C61=0,VLOOKUP(CONCATENATE($A61,"_",F$1),'Master Data Item List'!$D$3:$F$591,2,0),VLOOKUP(CONCATENATE(RIGHT($A61,3),"_",F$1),'Master Data Item List'!$D$3:$F$591,2,0)),"")</f>
        <v>LocalPatientID</v>
      </c>
      <c r="G61" t="str">
        <f>IFERROR(IF($C61=0,VLOOKUP(CONCATENATE($A61,"_",G$1),'Master Data Item List'!$D$3:$F$591,2,0),VLOOKUP(CONCATENATE(RIGHT($A61,3),"_",G$1),'Master Data Item List'!$D$3:$F$591,2,0)),"")</f>
        <v/>
      </c>
      <c r="H61" t="str">
        <f>IFERROR(IF($C61=0,VLOOKUP(CONCATENATE($A61,"_",H$1),'Master Data Item List'!$D$3:$F$591,2,0),VLOOKUP(CONCATENATE(RIGHT($A61,3),"_",H$1),'Master Data Item List'!$D$3:$F$591,2,0)),"")</f>
        <v/>
      </c>
      <c r="I61" t="str">
        <f>IFERROR(IF($C61=0,VLOOKUP(CONCATENATE($A61,"_",I$1),'Master Data Item List'!$D$3:$F$591,2,0),VLOOKUP(CONCATENATE(RIGHT($A61,3),"_",I$1),'Master Data Item List'!$D$3:$F$591,2,0)),"")</f>
        <v/>
      </c>
      <c r="J61" t="str">
        <f>IFERROR(IF($C61=0,VLOOKUP(CONCATENATE($A61,"_",J$1),'Master Data Item List'!$D$3:$F$591,2,0),VLOOKUP(CONCATENATE(RIGHT($A61,3),"_",J$1),'Master Data Item List'!$D$3:$F$591,2,0)),"")</f>
        <v/>
      </c>
      <c r="K61" t="str">
        <f>IFERROR(IF($C61=0,VLOOKUP(CONCATENATE($A61,"_",K$1),'Master Data Item List'!$D$3:$F$591,2,0),VLOOKUP(CONCATENATE(RIGHT($A61,3),"_",K$1),'Master Data Item List'!$D$3:$F$591,2,0)),"")</f>
        <v>LocalPatientID</v>
      </c>
      <c r="L61" t="str">
        <f>IFERROR(IF($C61=0,VLOOKUP(CONCATENATE($A61,"_",L$1),'Master Data Item List'!$D$3:$F$591,2,0),VLOOKUP(CONCATENATE(RIGHT($A61,3),"_",L$1),'Master Data Item List'!$D$3:$F$591,2,0)),"")</f>
        <v>LocalPatientID</v>
      </c>
      <c r="M61" t="str">
        <f>IFERROR(IF($C61=0,VLOOKUP(CONCATENATE($A61,"_",M$1),'Master Data Item List'!$D$3:$F$591,2,0),VLOOKUP(CONCATENATE(RIGHT($A61,3),"_",M$1),'Master Data Item List'!$D$3:$F$591,2,0)),"")</f>
        <v>LocalPatientID</v>
      </c>
      <c r="N61" t="str">
        <f>IFERROR(IF($C61=0,VLOOKUP(CONCATENATE($A61,"_",N$1),'Master Data Item List'!$D$3:$F$591,2,0),VLOOKUP(CONCATENATE(RIGHT($A61,3),"_",N$1),'Master Data Item List'!$D$3:$F$591,2,0)),"")</f>
        <v>LocalPatientID</v>
      </c>
      <c r="O61" t="str">
        <f>IFERROR(IF($C61=0,VLOOKUP(CONCATENATE($A61,"_",O$1),'Master Data Item List'!$D$3:$F$591,2,0),VLOOKUP(CONCATENATE(RIGHT($A61,3),"_",O$1),'Master Data Item List'!$D$3:$F$591,2,0)),"")</f>
        <v>LocalPatientID</v>
      </c>
      <c r="P61" t="str">
        <f>IFERROR(IF($C61=0,VLOOKUP(CONCATENATE($A61,"_",P$1),'Master Data Item List'!$D$3:$F$591,2,0),VLOOKUP(CONCATENATE(RIGHT($A61,3),"_",P$1),'Master Data Item List'!$D$3:$F$591,2,0)),"")</f>
        <v>LocalPatientID</v>
      </c>
      <c r="Q61" t="str">
        <f>IFERROR(IF($C61=0,VLOOKUP(CONCATENATE($A61,"_",Q$1),'Master Data Item List'!$D$3:$F$591,2,0),VLOOKUP(CONCATENATE(RIGHT($A61,3),"_",Q$1),'Master Data Item List'!$D$3:$F$591,2,0)),"")</f>
        <v>LocalPatientID</v>
      </c>
      <c r="R61" t="str">
        <f>IFERROR(IF($C61=0,VLOOKUP(CONCATENATE($A61,"_",R$1),'Master Data Item List'!$D$3:$F$591,2,0),VLOOKUP(CONCATENATE(RIGHT($A61,3),"_",R$1),'Master Data Item List'!$D$3:$F$591,2,0)),"")</f>
        <v>LocalPatientID</v>
      </c>
    </row>
    <row r="62" spans="1:18">
      <c r="A62" t="s">
        <v>3115</v>
      </c>
      <c r="B62" t="str">
        <f t="shared" si="0"/>
        <v>CYP101Referral</v>
      </c>
      <c r="C62">
        <f t="shared" si="1"/>
        <v>1</v>
      </c>
      <c r="D62" t="str">
        <f>IFERROR(IF($C62=0,VLOOKUP(CONCATENATE($A62,"_",D$1),'Master Data Item List'!$D$3:$F$591,2,0),VLOOKUP(CONCATENATE(RIGHT($A62,3),"_",D$1),'Master Data Item List'!$D$3:$F$591,2,0)),"")</f>
        <v>ServiceRequestID</v>
      </c>
      <c r="E62" t="str">
        <f>IFERROR(IF($C62=0,VLOOKUP(CONCATENATE($A62,"_",E$1),'Master Data Item List'!$D$3:$F$591,2,0),VLOOKUP(CONCATENATE(RIGHT($A62,3),"_",E$1),'Master Data Item List'!$D$3:$F$591,2,0)),"")</f>
        <v>ServiceRequestID</v>
      </c>
      <c r="F62" t="str">
        <f>IFERROR(IF($C62=0,VLOOKUP(CONCATENATE($A62,"_",F$1),'Master Data Item List'!$D$3:$F$591,2,0),VLOOKUP(CONCATENATE(RIGHT($A62,3),"_",F$1),'Master Data Item List'!$D$3:$F$591,2,0)),"")</f>
        <v>ServiceRequestID</v>
      </c>
      <c r="G62" t="str">
        <f>IFERROR(IF($C62=0,VLOOKUP(CONCATENATE($A62,"_",G$1),'Master Data Item List'!$D$3:$F$591,2,0),VLOOKUP(CONCATENATE(RIGHT($A62,3),"_",G$1),'Master Data Item List'!$D$3:$F$591,2,0)),"")</f>
        <v>ServiceRequestID</v>
      </c>
      <c r="H62" t="str">
        <f>IFERROR(IF($C62=0,VLOOKUP(CONCATENATE($A62,"_",H$1),'Master Data Item List'!$D$3:$F$591,2,0),VLOOKUP(CONCATENATE(RIGHT($A62,3),"_",H$1),'Master Data Item List'!$D$3:$F$591,2,0)),"")</f>
        <v>ServiceRequestID</v>
      </c>
      <c r="I62" t="str">
        <f>IFERROR(IF($C62=0,VLOOKUP(CONCATENATE($A62,"_",I$1),'Master Data Item List'!$D$3:$F$591,2,0),VLOOKUP(CONCATENATE(RIGHT($A62,3),"_",I$1),'Master Data Item List'!$D$3:$F$591,2,0)),"")</f>
        <v>ServiceRequestID</v>
      </c>
      <c r="J62" t="str">
        <f>IFERROR(IF($C62=0,VLOOKUP(CONCATENATE($A62,"_",J$1),'Master Data Item List'!$D$3:$F$591,2,0),VLOOKUP(CONCATENATE(RIGHT($A62,3),"_",J$1),'Master Data Item List'!$D$3:$F$591,2,0)),"")</f>
        <v>ServiceRequestID</v>
      </c>
      <c r="K62" t="str">
        <f>IFERROR(IF($C62=0,VLOOKUP(CONCATENATE($A62,"_",K$1),'Master Data Item List'!$D$3:$F$591,2,0),VLOOKUP(CONCATENATE(RIGHT($A62,3),"_",K$1),'Master Data Item List'!$D$3:$F$591,2,0)),"")</f>
        <v>ServiceRequestID</v>
      </c>
      <c r="L62" t="str">
        <f>IFERROR(IF($C62=0,VLOOKUP(CONCATENATE($A62,"_",L$1),'Master Data Item List'!$D$3:$F$591,2,0),VLOOKUP(CONCATENATE(RIGHT($A62,3),"_",L$1),'Master Data Item List'!$D$3:$F$591,2,0)),"")</f>
        <v>ServiceRequestID</v>
      </c>
      <c r="M62" t="str">
        <f>IFERROR(IF($C62=0,VLOOKUP(CONCATENATE($A62,"_",M$1),'Master Data Item List'!$D$3:$F$591,2,0),VLOOKUP(CONCATENATE(RIGHT($A62,3),"_",M$1),'Master Data Item List'!$D$3:$F$591,2,0)),"")</f>
        <v>ServiceRequestID</v>
      </c>
      <c r="N62" t="str">
        <f>IFERROR(IF($C62=0,VLOOKUP(CONCATENATE($A62,"_",N$1),'Master Data Item List'!$D$3:$F$591,2,0),VLOOKUP(CONCATENATE(RIGHT($A62,3),"_",N$1),'Master Data Item List'!$D$3:$F$591,2,0)),"")</f>
        <v/>
      </c>
      <c r="O62" t="str">
        <f>IFERROR(IF($C62=0,VLOOKUP(CONCATENATE($A62,"_",O$1),'Master Data Item List'!$D$3:$F$591,2,0),VLOOKUP(CONCATENATE(RIGHT($A62,3),"_",O$1),'Master Data Item List'!$D$3:$F$591,2,0)),"")</f>
        <v/>
      </c>
      <c r="P62" t="str">
        <f>IFERROR(IF($C62=0,VLOOKUP(CONCATENATE($A62,"_",P$1),'Master Data Item List'!$D$3:$F$591,2,0),VLOOKUP(CONCATENATE(RIGHT($A62,3),"_",P$1),'Master Data Item List'!$D$3:$F$591,2,0)),"")</f>
        <v/>
      </c>
      <c r="Q62" t="str">
        <f>IFERROR(IF($C62=0,VLOOKUP(CONCATENATE($A62,"_",Q$1),'Master Data Item List'!$D$3:$F$591,2,0),VLOOKUP(CONCATENATE(RIGHT($A62,3),"_",Q$1),'Master Data Item List'!$D$3:$F$591,2,0)),"")</f>
        <v/>
      </c>
      <c r="R62" t="str">
        <f>IFERROR(IF($C62=0,VLOOKUP(CONCATENATE($A62,"_",R$1),'Master Data Item List'!$D$3:$F$591,2,0),VLOOKUP(CONCATENATE(RIGHT($A62,3),"_",R$1),'Master Data Item List'!$D$3:$F$591,2,0)),"")</f>
        <v/>
      </c>
    </row>
    <row r="63" spans="1:18">
      <c r="A63" t="s">
        <v>3122</v>
      </c>
      <c r="B63" t="str">
        <f t="shared" si="0"/>
        <v>CYP101Referral</v>
      </c>
      <c r="C63">
        <f t="shared" si="1"/>
        <v>0</v>
      </c>
      <c r="D63" t="str">
        <f>IFERROR(IF($C63=0,VLOOKUP(CONCATENATE($A63,"_",D$1),'Master Data Item List'!$D$3:$F$591,2,0),VLOOKUP(CONCATENATE(RIGHT($A63,3),"_",D$1),'Master Data Item List'!$D$3:$F$591,2,0)),"")</f>
        <v>ReferralRequest_ReceivedDate</v>
      </c>
      <c r="E63" t="str">
        <f>IFERROR(IF($C63=0,VLOOKUP(CONCATENATE($A63,"_",E$1),'Master Data Item List'!$D$3:$F$591,2,0),VLOOKUP(CONCATENATE(RIGHT($A63,3),"_",E$1),'Master Data Item List'!$D$3:$F$591,2,0)),"")</f>
        <v/>
      </c>
      <c r="F63" t="str">
        <f>IFERROR(IF($C63=0,VLOOKUP(CONCATENATE($A63,"_",F$1),'Master Data Item List'!$D$3:$F$591,2,0),VLOOKUP(CONCATENATE(RIGHT($A63,3),"_",F$1),'Master Data Item List'!$D$3:$F$591,2,0)),"")</f>
        <v/>
      </c>
      <c r="G63" t="str">
        <f>IFERROR(IF($C63=0,VLOOKUP(CONCATENATE($A63,"_",G$1),'Master Data Item List'!$D$3:$F$591,2,0),VLOOKUP(CONCATENATE(RIGHT($A63,3),"_",G$1),'Master Data Item List'!$D$3:$F$591,2,0)),"")</f>
        <v/>
      </c>
      <c r="H63" t="str">
        <f>IFERROR(IF($C63=0,VLOOKUP(CONCATENATE($A63,"_",H$1),'Master Data Item List'!$D$3:$F$591,2,0),VLOOKUP(CONCATENATE(RIGHT($A63,3),"_",H$1),'Master Data Item List'!$D$3:$F$591,2,0)),"")</f>
        <v/>
      </c>
      <c r="I63" t="str">
        <f>IFERROR(IF($C63=0,VLOOKUP(CONCATENATE($A63,"_",I$1),'Master Data Item List'!$D$3:$F$591,2,0),VLOOKUP(CONCATENATE(RIGHT($A63,3),"_",I$1),'Master Data Item List'!$D$3:$F$591,2,0)),"")</f>
        <v/>
      </c>
      <c r="J63" t="str">
        <f>IFERROR(IF($C63=0,VLOOKUP(CONCATENATE($A63,"_",J$1),'Master Data Item List'!$D$3:$F$591,2,0),VLOOKUP(CONCATENATE(RIGHT($A63,3),"_",J$1),'Master Data Item List'!$D$3:$F$591,2,0)),"")</f>
        <v/>
      </c>
      <c r="K63" t="str">
        <f>IFERROR(IF($C63=0,VLOOKUP(CONCATENATE($A63,"_",K$1),'Master Data Item List'!$D$3:$F$591,2,0),VLOOKUP(CONCATENATE(RIGHT($A63,3),"_",K$1),'Master Data Item List'!$D$3:$F$591,2,0)),"")</f>
        <v/>
      </c>
      <c r="L63" t="str">
        <f>IFERROR(IF($C63=0,VLOOKUP(CONCATENATE($A63,"_",L$1),'Master Data Item List'!$D$3:$F$591,2,0),VLOOKUP(CONCATENATE(RIGHT($A63,3),"_",L$1),'Master Data Item List'!$D$3:$F$591,2,0)),"")</f>
        <v/>
      </c>
      <c r="M63" t="str">
        <f>IFERROR(IF($C63=0,VLOOKUP(CONCATENATE($A63,"_",M$1),'Master Data Item List'!$D$3:$F$591,2,0),VLOOKUP(CONCATENATE(RIGHT($A63,3),"_",M$1),'Master Data Item List'!$D$3:$F$591,2,0)),"")</f>
        <v/>
      </c>
      <c r="N63" t="str">
        <f>IFERROR(IF($C63=0,VLOOKUP(CONCATENATE($A63,"_",N$1),'Master Data Item List'!$D$3:$F$591,2,0),VLOOKUP(CONCATENATE(RIGHT($A63,3),"_",N$1),'Master Data Item List'!$D$3:$F$591,2,0)),"")</f>
        <v/>
      </c>
      <c r="O63" t="str">
        <f>IFERROR(IF($C63=0,VLOOKUP(CONCATENATE($A63,"_",O$1),'Master Data Item List'!$D$3:$F$591,2,0),VLOOKUP(CONCATENATE(RIGHT($A63,3),"_",O$1),'Master Data Item List'!$D$3:$F$591,2,0)),"")</f>
        <v/>
      </c>
      <c r="P63" t="str">
        <f>IFERROR(IF($C63=0,VLOOKUP(CONCATENATE($A63,"_",P$1),'Master Data Item List'!$D$3:$F$591,2,0),VLOOKUP(CONCATENATE(RIGHT($A63,3),"_",P$1),'Master Data Item List'!$D$3:$F$591,2,0)),"")</f>
        <v/>
      </c>
      <c r="Q63" t="str">
        <f>IFERROR(IF($C63=0,VLOOKUP(CONCATENATE($A63,"_",Q$1),'Master Data Item List'!$D$3:$F$591,2,0),VLOOKUP(CONCATENATE(RIGHT($A63,3),"_",Q$1),'Master Data Item List'!$D$3:$F$591,2,0)),"")</f>
        <v/>
      </c>
      <c r="R63" t="str">
        <f>IFERROR(IF($C63=0,VLOOKUP(CONCATENATE($A63,"_",R$1),'Master Data Item List'!$D$3:$F$591,2,0),VLOOKUP(CONCATENATE(RIGHT($A63,3),"_",R$1),'Master Data Item List'!$D$3:$F$591,2,0)),"")</f>
        <v/>
      </c>
    </row>
    <row r="64" spans="1:18">
      <c r="A64" t="s">
        <v>3117</v>
      </c>
      <c r="B64" t="str">
        <f t="shared" si="0"/>
        <v>CYP101Referral</v>
      </c>
      <c r="C64">
        <f t="shared" si="1"/>
        <v>1</v>
      </c>
      <c r="D64" t="str">
        <f>IFERROR(IF($C64=0,VLOOKUP(CONCATENATE($A64,"_",D$1),'Master Data Item List'!$D$3:$F$591,2,0),VLOOKUP(CONCATENATE(RIGHT($A64,3),"_",D$1),'Master Data Item List'!$D$3:$F$591,2,0)),"")</f>
        <v>OrgID_Commissioner</v>
      </c>
      <c r="E64" t="str">
        <f>IFERROR(IF($C64=0,VLOOKUP(CONCATENATE($A64,"_",E$1),'Master Data Item List'!$D$3:$F$591,2,0),VLOOKUP(CONCATENATE(RIGHT($A64,3),"_",E$1),'Master Data Item List'!$D$3:$F$591,2,0)),"")</f>
        <v>OrgID_Commissoner</v>
      </c>
      <c r="F64" t="str">
        <f>IFERROR(IF($C64=0,VLOOKUP(CONCATENATE($A64,"_",F$1),'Master Data Item List'!$D$3:$F$591,2,0),VLOOKUP(CONCATENATE(RIGHT($A64,3),"_",F$1),'Master Data Item List'!$D$3:$F$591,2,0)),"")</f>
        <v>OrgID_Commissioner</v>
      </c>
      <c r="G64" t="str">
        <f>IFERROR(IF($C64=0,VLOOKUP(CONCATENATE($A64,"_",G$1),'Master Data Item List'!$D$3:$F$591,2,0),VLOOKUP(CONCATENATE(RIGHT($A64,3),"_",G$1),'Master Data Item List'!$D$3:$F$591,2,0)),"")</f>
        <v>OrgID_Commissioner</v>
      </c>
      <c r="H64" t="str">
        <f>IFERROR(IF($C64=0,VLOOKUP(CONCATENATE($A64,"_",H$1),'Master Data Item List'!$D$3:$F$591,2,0),VLOOKUP(CONCATENATE(RIGHT($A64,3),"_",H$1),'Master Data Item List'!$D$3:$F$591,2,0)),"")</f>
        <v/>
      </c>
      <c r="I64" t="str">
        <f>IFERROR(IF($C64=0,VLOOKUP(CONCATENATE($A64,"_",I$1),'Master Data Item List'!$D$3:$F$591,2,0),VLOOKUP(CONCATENATE(RIGHT($A64,3),"_",I$1),'Master Data Item List'!$D$3:$F$591,2,0)),"")</f>
        <v/>
      </c>
      <c r="J64" t="str">
        <f>IFERROR(IF($C64=0,VLOOKUP(CONCATENATE($A64,"_",J$1),'Master Data Item List'!$D$3:$F$591,2,0),VLOOKUP(CONCATENATE(RIGHT($A64,3),"_",J$1),'Master Data Item List'!$D$3:$F$591,2,0)),"")</f>
        <v/>
      </c>
      <c r="K64" t="str">
        <f>IFERROR(IF($C64=0,VLOOKUP(CONCATENATE($A64,"_",K$1),'Master Data Item List'!$D$3:$F$591,2,0),VLOOKUP(CONCATENATE(RIGHT($A64,3),"_",K$1),'Master Data Item List'!$D$3:$F$591,2,0)),"")</f>
        <v/>
      </c>
      <c r="L64" t="str">
        <f>IFERROR(IF($C64=0,VLOOKUP(CONCATENATE($A64,"_",L$1),'Master Data Item List'!$D$3:$F$591,2,0),VLOOKUP(CONCATENATE(RIGHT($A64,3),"_",L$1),'Master Data Item List'!$D$3:$F$591,2,0)),"")</f>
        <v/>
      </c>
      <c r="M64" t="str">
        <f>IFERROR(IF($C64=0,VLOOKUP(CONCATENATE($A64,"_",M$1),'Master Data Item List'!$D$3:$F$591,2,0),VLOOKUP(CONCATENATE(RIGHT($A64,3),"_",M$1),'Master Data Item List'!$D$3:$F$591,2,0)),"")</f>
        <v/>
      </c>
      <c r="N64" t="str">
        <f>IFERROR(IF($C64=0,VLOOKUP(CONCATENATE($A64,"_",N$1),'Master Data Item List'!$D$3:$F$591,2,0),VLOOKUP(CONCATENATE(RIGHT($A64,3),"_",N$1),'Master Data Item List'!$D$3:$F$591,2,0)),"")</f>
        <v/>
      </c>
      <c r="O64" t="str">
        <f>IFERROR(IF($C64=0,VLOOKUP(CONCATENATE($A64,"_",O$1),'Master Data Item List'!$D$3:$F$591,2,0),VLOOKUP(CONCATENATE(RIGHT($A64,3),"_",O$1),'Master Data Item List'!$D$3:$F$591,2,0)),"")</f>
        <v/>
      </c>
      <c r="P64" t="str">
        <f>IFERROR(IF($C64=0,VLOOKUP(CONCATENATE($A64,"_",P$1),'Master Data Item List'!$D$3:$F$591,2,0),VLOOKUP(CONCATENATE(RIGHT($A64,3),"_",P$1),'Master Data Item List'!$D$3:$F$591,2,0)),"")</f>
        <v/>
      </c>
      <c r="Q64" t="str">
        <f>IFERROR(IF($C64=0,VLOOKUP(CONCATENATE($A64,"_",Q$1),'Master Data Item List'!$D$3:$F$591,2,0),VLOOKUP(CONCATENATE(RIGHT($A64,3),"_",Q$1),'Master Data Item List'!$D$3:$F$591,2,0)),"")</f>
        <v/>
      </c>
      <c r="R64" t="str">
        <f>IFERROR(IF($C64=0,VLOOKUP(CONCATENATE($A64,"_",R$1),'Master Data Item List'!$D$3:$F$591,2,0),VLOOKUP(CONCATENATE(RIGHT($A64,3),"_",R$1),'Master Data Item List'!$D$3:$F$591,2,0)),"")</f>
        <v/>
      </c>
    </row>
    <row r="65" spans="1:18">
      <c r="A65" t="s">
        <v>3128</v>
      </c>
      <c r="B65" t="str">
        <f t="shared" si="0"/>
        <v>CYP101Referral</v>
      </c>
      <c r="C65">
        <f t="shared" si="1"/>
        <v>0</v>
      </c>
      <c r="D65" t="str">
        <f>IFERROR(IF($C65=0,VLOOKUP(CONCATENATE($A65,"_",D$1),'Master Data Item List'!$D$3:$F$591,2,0),VLOOKUP(CONCATENATE(RIGHT($A65,3),"_",D$1),'Master Data Item List'!$D$3:$F$591,2,0)),"")</f>
        <v>ReferralRequest_ReceivedTime</v>
      </c>
      <c r="E65" t="str">
        <f>IFERROR(IF($C65=0,VLOOKUP(CONCATENATE($A65,"_",E$1),'Master Data Item List'!$D$3:$F$591,2,0),VLOOKUP(CONCATENATE(RIGHT($A65,3),"_",E$1),'Master Data Item List'!$D$3:$F$591,2,0)),"")</f>
        <v/>
      </c>
      <c r="F65" t="str">
        <f>IFERROR(IF($C65=0,VLOOKUP(CONCATENATE($A65,"_",F$1),'Master Data Item List'!$D$3:$F$591,2,0),VLOOKUP(CONCATENATE(RIGHT($A65,3),"_",F$1),'Master Data Item List'!$D$3:$F$591,2,0)),"")</f>
        <v/>
      </c>
      <c r="G65" t="str">
        <f>IFERROR(IF($C65=0,VLOOKUP(CONCATENATE($A65,"_",G$1),'Master Data Item List'!$D$3:$F$591,2,0),VLOOKUP(CONCATENATE(RIGHT($A65,3),"_",G$1),'Master Data Item List'!$D$3:$F$591,2,0)),"")</f>
        <v/>
      </c>
      <c r="H65" t="str">
        <f>IFERROR(IF($C65=0,VLOOKUP(CONCATENATE($A65,"_",H$1),'Master Data Item List'!$D$3:$F$591,2,0),VLOOKUP(CONCATENATE(RIGHT($A65,3),"_",H$1),'Master Data Item List'!$D$3:$F$591,2,0)),"")</f>
        <v/>
      </c>
      <c r="I65" t="str">
        <f>IFERROR(IF($C65=0,VLOOKUP(CONCATENATE($A65,"_",I$1),'Master Data Item List'!$D$3:$F$591,2,0),VLOOKUP(CONCATENATE(RIGHT($A65,3),"_",I$1),'Master Data Item List'!$D$3:$F$591,2,0)),"")</f>
        <v/>
      </c>
      <c r="J65" t="str">
        <f>IFERROR(IF($C65=0,VLOOKUP(CONCATENATE($A65,"_",J$1),'Master Data Item List'!$D$3:$F$591,2,0),VLOOKUP(CONCATENATE(RIGHT($A65,3),"_",J$1),'Master Data Item List'!$D$3:$F$591,2,0)),"")</f>
        <v/>
      </c>
      <c r="K65" t="str">
        <f>IFERROR(IF($C65=0,VLOOKUP(CONCATENATE($A65,"_",K$1),'Master Data Item List'!$D$3:$F$591,2,0),VLOOKUP(CONCATENATE(RIGHT($A65,3),"_",K$1),'Master Data Item List'!$D$3:$F$591,2,0)),"")</f>
        <v/>
      </c>
      <c r="L65" t="str">
        <f>IFERROR(IF($C65=0,VLOOKUP(CONCATENATE($A65,"_",L$1),'Master Data Item List'!$D$3:$F$591,2,0),VLOOKUP(CONCATENATE(RIGHT($A65,3),"_",L$1),'Master Data Item List'!$D$3:$F$591,2,0)),"")</f>
        <v/>
      </c>
      <c r="M65" t="str">
        <f>IFERROR(IF($C65=0,VLOOKUP(CONCATENATE($A65,"_",M$1),'Master Data Item List'!$D$3:$F$591,2,0),VLOOKUP(CONCATENATE(RIGHT($A65,3),"_",M$1),'Master Data Item List'!$D$3:$F$591,2,0)),"")</f>
        <v/>
      </c>
      <c r="N65" t="str">
        <f>IFERROR(IF($C65=0,VLOOKUP(CONCATENATE($A65,"_",N$1),'Master Data Item List'!$D$3:$F$591,2,0),VLOOKUP(CONCATENATE(RIGHT($A65,3),"_",N$1),'Master Data Item List'!$D$3:$F$591,2,0)),"")</f>
        <v/>
      </c>
      <c r="O65" t="str">
        <f>IFERROR(IF($C65=0,VLOOKUP(CONCATENATE($A65,"_",O$1),'Master Data Item List'!$D$3:$F$591,2,0),VLOOKUP(CONCATENATE(RIGHT($A65,3),"_",O$1),'Master Data Item List'!$D$3:$F$591,2,0)),"")</f>
        <v/>
      </c>
      <c r="P65" t="str">
        <f>IFERROR(IF($C65=0,VLOOKUP(CONCATENATE($A65,"_",P$1),'Master Data Item List'!$D$3:$F$591,2,0),VLOOKUP(CONCATENATE(RIGHT($A65,3),"_",P$1),'Master Data Item List'!$D$3:$F$591,2,0)),"")</f>
        <v/>
      </c>
      <c r="Q65" t="str">
        <f>IFERROR(IF($C65=0,VLOOKUP(CONCATENATE($A65,"_",Q$1),'Master Data Item List'!$D$3:$F$591,2,0),VLOOKUP(CONCATENATE(RIGHT($A65,3),"_",Q$1),'Master Data Item List'!$D$3:$F$591,2,0)),"")</f>
        <v/>
      </c>
      <c r="R65" t="str">
        <f>IFERROR(IF($C65=0,VLOOKUP(CONCATENATE($A65,"_",R$1),'Master Data Item List'!$D$3:$F$591,2,0),VLOOKUP(CONCATENATE(RIGHT($A65,3),"_",R$1),'Master Data Item List'!$D$3:$F$591,2,0)),"")</f>
        <v/>
      </c>
    </row>
    <row r="66" spans="1:18">
      <c r="A66" t="s">
        <v>244</v>
      </c>
      <c r="B66" t="str">
        <f t="shared" si="0"/>
        <v>CYP101Referral</v>
      </c>
      <c r="C66">
        <f t="shared" si="1"/>
        <v>0</v>
      </c>
      <c r="D66" t="str">
        <f>IFERROR(IF($C66=0,VLOOKUP(CONCATENATE($A66,"_",D$1),'Master Data Item List'!$D$3:$F$591,2,0),VLOOKUP(CONCATENATE(RIGHT($A66,3),"_",D$1),'Master Data Item List'!$D$3:$F$591,2,0)),"")</f>
        <v>SourceOfReferral</v>
      </c>
      <c r="E66" t="str">
        <f>IFERROR(IF($C66=0,VLOOKUP(CONCATENATE($A66,"_",E$1),'Master Data Item List'!$D$3:$F$591,2,0),VLOOKUP(CONCATENATE(RIGHT($A66,3),"_",E$1),'Master Data Item List'!$D$3:$F$591,2,0)),"")</f>
        <v/>
      </c>
      <c r="F66" t="str">
        <f>IFERROR(IF($C66=0,VLOOKUP(CONCATENATE($A66,"_",F$1),'Master Data Item List'!$D$3:$F$591,2,0),VLOOKUP(CONCATENATE(RIGHT($A66,3),"_",F$1),'Master Data Item List'!$D$3:$F$591,2,0)),"")</f>
        <v/>
      </c>
      <c r="G66" t="str">
        <f>IFERROR(IF($C66=0,VLOOKUP(CONCATENATE($A66,"_",G$1),'Master Data Item List'!$D$3:$F$591,2,0),VLOOKUP(CONCATENATE(RIGHT($A66,3),"_",G$1),'Master Data Item List'!$D$3:$F$591,2,0)),"")</f>
        <v/>
      </c>
      <c r="H66" t="str">
        <f>IFERROR(IF($C66=0,VLOOKUP(CONCATENATE($A66,"_",H$1),'Master Data Item List'!$D$3:$F$591,2,0),VLOOKUP(CONCATENATE(RIGHT($A66,3),"_",H$1),'Master Data Item List'!$D$3:$F$591,2,0)),"")</f>
        <v/>
      </c>
      <c r="I66" t="str">
        <f>IFERROR(IF($C66=0,VLOOKUP(CONCATENATE($A66,"_",I$1),'Master Data Item List'!$D$3:$F$591,2,0),VLOOKUP(CONCATENATE(RIGHT($A66,3),"_",I$1),'Master Data Item List'!$D$3:$F$591,2,0)),"")</f>
        <v/>
      </c>
      <c r="J66" t="str">
        <f>IFERROR(IF($C66=0,VLOOKUP(CONCATENATE($A66,"_",J$1),'Master Data Item List'!$D$3:$F$591,2,0),VLOOKUP(CONCATENATE(RIGHT($A66,3),"_",J$1),'Master Data Item List'!$D$3:$F$591,2,0)),"")</f>
        <v/>
      </c>
      <c r="K66" t="str">
        <f>IFERROR(IF($C66=0,VLOOKUP(CONCATENATE($A66,"_",K$1),'Master Data Item List'!$D$3:$F$591,2,0),VLOOKUP(CONCATENATE(RIGHT($A66,3),"_",K$1),'Master Data Item List'!$D$3:$F$591,2,0)),"")</f>
        <v/>
      </c>
      <c r="L66" t="str">
        <f>IFERROR(IF($C66=0,VLOOKUP(CONCATENATE($A66,"_",L$1),'Master Data Item List'!$D$3:$F$591,2,0),VLOOKUP(CONCATENATE(RIGHT($A66,3),"_",L$1),'Master Data Item List'!$D$3:$F$591,2,0)),"")</f>
        <v/>
      </c>
      <c r="M66" t="str">
        <f>IFERROR(IF($C66=0,VLOOKUP(CONCATENATE($A66,"_",M$1),'Master Data Item List'!$D$3:$F$591,2,0),VLOOKUP(CONCATENATE(RIGHT($A66,3),"_",M$1),'Master Data Item List'!$D$3:$F$591,2,0)),"")</f>
        <v/>
      </c>
      <c r="N66" t="str">
        <f>IFERROR(IF($C66=0,VLOOKUP(CONCATENATE($A66,"_",N$1),'Master Data Item List'!$D$3:$F$591,2,0),VLOOKUP(CONCATENATE(RIGHT($A66,3),"_",N$1),'Master Data Item List'!$D$3:$F$591,2,0)),"")</f>
        <v/>
      </c>
      <c r="O66" t="str">
        <f>IFERROR(IF($C66=0,VLOOKUP(CONCATENATE($A66,"_",O$1),'Master Data Item List'!$D$3:$F$591,2,0),VLOOKUP(CONCATENATE(RIGHT($A66,3),"_",O$1),'Master Data Item List'!$D$3:$F$591,2,0)),"")</f>
        <v/>
      </c>
      <c r="P66" t="str">
        <f>IFERROR(IF($C66=0,VLOOKUP(CONCATENATE($A66,"_",P$1),'Master Data Item List'!$D$3:$F$591,2,0),VLOOKUP(CONCATENATE(RIGHT($A66,3),"_",P$1),'Master Data Item List'!$D$3:$F$591,2,0)),"")</f>
        <v/>
      </c>
      <c r="Q66" t="str">
        <f>IFERROR(IF($C66=0,VLOOKUP(CONCATENATE($A66,"_",Q$1),'Master Data Item List'!$D$3:$F$591,2,0),VLOOKUP(CONCATENATE(RIGHT($A66,3),"_",Q$1),'Master Data Item List'!$D$3:$F$591,2,0)),"")</f>
        <v/>
      </c>
      <c r="R66" t="str">
        <f>IFERROR(IF($C66=0,VLOOKUP(CONCATENATE($A66,"_",R$1),'Master Data Item List'!$D$3:$F$591,2,0),VLOOKUP(CONCATENATE(RIGHT($A66,3),"_",R$1),'Master Data Item List'!$D$3:$F$591,2,0)),"")</f>
        <v/>
      </c>
    </row>
    <row r="67" spans="1:18">
      <c r="A67" t="s">
        <v>141</v>
      </c>
      <c r="B67" t="str">
        <f t="shared" si="0"/>
        <v>CYP101Referral</v>
      </c>
      <c r="C67">
        <f t="shared" si="1"/>
        <v>1</v>
      </c>
      <c r="D67" t="str">
        <f>IFERROR(IF($C67=0,VLOOKUP(CONCATENATE($A67,"_",D$1),'Master Data Item List'!$D$3:$F$591,2,0),VLOOKUP(CONCATENATE(RIGHT($A67,3),"_",D$1),'Master Data Item List'!$D$3:$F$591,2,0)),"")</f>
        <v>ServiceLineAgreement</v>
      </c>
      <c r="E67" t="str">
        <f>IFERROR(IF($C67=0,VLOOKUP(CONCATENATE($A67,"_",E$1),'Master Data Item List'!$D$3:$F$591,2,0),VLOOKUP(CONCATENATE(RIGHT($A67,3),"_",E$1),'Master Data Item List'!$D$3:$F$591,2,0)),"")</f>
        <v>TeamID_Local</v>
      </c>
      <c r="F67" t="str">
        <f>IFERROR(IF($C67=0,VLOOKUP(CONCATENATE($A67,"_",F$1),'Master Data Item List'!$D$3:$F$591,2,0),VLOOKUP(CONCATENATE(RIGHT($A67,3),"_",F$1),'Master Data Item List'!$D$3:$F$591,2,0)),"")</f>
        <v>ServiceLineAgreement</v>
      </c>
      <c r="G67" t="str">
        <f>IFERROR(IF($C67=0,VLOOKUP(CONCATENATE($A67,"_",G$1),'Master Data Item List'!$D$3:$F$591,2,0),VLOOKUP(CONCATENATE(RIGHT($A67,3),"_",G$1),'Master Data Item List'!$D$3:$F$591,2,0)),"")</f>
        <v/>
      </c>
      <c r="H67" t="str">
        <f>IFERROR(IF($C67=0,VLOOKUP(CONCATENATE($A67,"_",H$1),'Master Data Item List'!$D$3:$F$591,2,0),VLOOKUP(CONCATENATE(RIGHT($A67,3),"_",H$1),'Master Data Item List'!$D$3:$F$591,2,0)),"")</f>
        <v/>
      </c>
      <c r="I67" t="str">
        <f>IFERROR(IF($C67=0,VLOOKUP(CONCATENATE($A67,"_",I$1),'Master Data Item List'!$D$3:$F$591,2,0),VLOOKUP(CONCATENATE(RIGHT($A67,3),"_",I$1),'Master Data Item List'!$D$3:$F$591,2,0)),"")</f>
        <v/>
      </c>
      <c r="J67" t="str">
        <f>IFERROR(IF($C67=0,VLOOKUP(CONCATENATE($A67,"_",J$1),'Master Data Item List'!$D$3:$F$591,2,0),VLOOKUP(CONCATENATE(RIGHT($A67,3),"_",J$1),'Master Data Item List'!$D$3:$F$591,2,0)),"")</f>
        <v/>
      </c>
      <c r="K67" t="str">
        <f>IFERROR(IF($C67=0,VLOOKUP(CONCATENATE($A67,"_",K$1),'Master Data Item List'!$D$3:$F$591,2,0),VLOOKUP(CONCATENATE(RIGHT($A67,3),"_",K$1),'Master Data Item List'!$D$3:$F$591,2,0)),"")</f>
        <v/>
      </c>
      <c r="L67" t="str">
        <f>IFERROR(IF($C67=0,VLOOKUP(CONCATENATE($A67,"_",L$1),'Master Data Item List'!$D$3:$F$591,2,0),VLOOKUP(CONCATENATE(RIGHT($A67,3),"_",L$1),'Master Data Item List'!$D$3:$F$591,2,0)),"")</f>
        <v/>
      </c>
      <c r="M67" t="str">
        <f>IFERROR(IF($C67=0,VLOOKUP(CONCATENATE($A67,"_",M$1),'Master Data Item List'!$D$3:$F$591,2,0),VLOOKUP(CONCATENATE(RIGHT($A67,3),"_",M$1),'Master Data Item List'!$D$3:$F$591,2,0)),"")</f>
        <v/>
      </c>
      <c r="N67" t="str">
        <f>IFERROR(IF($C67=0,VLOOKUP(CONCATENATE($A67,"_",N$1),'Master Data Item List'!$D$3:$F$591,2,0),VLOOKUP(CONCATENATE(RIGHT($A67,3),"_",N$1),'Master Data Item List'!$D$3:$F$591,2,0)),"")</f>
        <v/>
      </c>
      <c r="O67" t="str">
        <f>IFERROR(IF($C67=0,VLOOKUP(CONCATENATE($A67,"_",O$1),'Master Data Item List'!$D$3:$F$591,2,0),VLOOKUP(CONCATENATE(RIGHT($A67,3),"_",O$1),'Master Data Item List'!$D$3:$F$591,2,0)),"")</f>
        <v/>
      </c>
      <c r="P67" t="str">
        <f>IFERROR(IF($C67=0,VLOOKUP(CONCATENATE($A67,"_",P$1),'Master Data Item List'!$D$3:$F$591,2,0),VLOOKUP(CONCATENATE(RIGHT($A67,3),"_",P$1),'Master Data Item List'!$D$3:$F$591,2,0)),"")</f>
        <v/>
      </c>
      <c r="Q67" t="str">
        <f>IFERROR(IF($C67=0,VLOOKUP(CONCATENATE($A67,"_",Q$1),'Master Data Item List'!$D$3:$F$591,2,0),VLOOKUP(CONCATENATE(RIGHT($A67,3),"_",Q$1),'Master Data Item List'!$D$3:$F$591,2,0)),"")</f>
        <v/>
      </c>
      <c r="R67" t="str">
        <f>IFERROR(IF($C67=0,VLOOKUP(CONCATENATE($A67,"_",R$1),'Master Data Item List'!$D$3:$F$591,2,0),VLOOKUP(CONCATENATE(RIGHT($A67,3),"_",R$1),'Master Data Item List'!$D$3:$F$591,2,0)),"")</f>
        <v/>
      </c>
    </row>
    <row r="68" spans="1:18">
      <c r="A68" t="s">
        <v>132</v>
      </c>
      <c r="B68" t="str">
        <f t="shared" si="0"/>
        <v>CYP101Referral</v>
      </c>
      <c r="C68">
        <f t="shared" si="1"/>
        <v>0</v>
      </c>
      <c r="D68" t="str">
        <f>IFERROR(IF($C68=0,VLOOKUP(CONCATENATE($A68,"_",D$1),'Master Data Item List'!$D$3:$F$591,2,0),VLOOKUP(CONCATENATE(RIGHT($A68,3),"_",D$1),'Master Data Item List'!$D$3:$F$591,2,0)),"")</f>
        <v>OrgID_Referring</v>
      </c>
      <c r="E68" t="str">
        <f>IFERROR(IF($C68=0,VLOOKUP(CONCATENATE($A68,"_",E$1),'Master Data Item List'!$D$3:$F$591,2,0),VLOOKUP(CONCATENATE(RIGHT($A68,3),"_",E$1),'Master Data Item List'!$D$3:$F$591,2,0)),"")</f>
        <v/>
      </c>
      <c r="F68" t="str">
        <f>IFERROR(IF($C68=0,VLOOKUP(CONCATENATE($A68,"_",F$1),'Master Data Item List'!$D$3:$F$591,2,0),VLOOKUP(CONCATENATE(RIGHT($A68,3),"_",F$1),'Master Data Item List'!$D$3:$F$591,2,0)),"")</f>
        <v/>
      </c>
      <c r="G68" t="str">
        <f>IFERROR(IF($C68=0,VLOOKUP(CONCATENATE($A68,"_",G$1),'Master Data Item List'!$D$3:$F$591,2,0),VLOOKUP(CONCATENATE(RIGHT($A68,3),"_",G$1),'Master Data Item List'!$D$3:$F$591,2,0)),"")</f>
        <v/>
      </c>
      <c r="H68" t="str">
        <f>IFERROR(IF($C68=0,VLOOKUP(CONCATENATE($A68,"_",H$1),'Master Data Item List'!$D$3:$F$591,2,0),VLOOKUP(CONCATENATE(RIGHT($A68,3),"_",H$1),'Master Data Item List'!$D$3:$F$591,2,0)),"")</f>
        <v/>
      </c>
      <c r="I68" t="str">
        <f>IFERROR(IF($C68=0,VLOOKUP(CONCATENATE($A68,"_",I$1),'Master Data Item List'!$D$3:$F$591,2,0),VLOOKUP(CONCATENATE(RIGHT($A68,3),"_",I$1),'Master Data Item List'!$D$3:$F$591,2,0)),"")</f>
        <v/>
      </c>
      <c r="J68" t="str">
        <f>IFERROR(IF($C68=0,VLOOKUP(CONCATENATE($A68,"_",J$1),'Master Data Item List'!$D$3:$F$591,2,0),VLOOKUP(CONCATENATE(RIGHT($A68,3),"_",J$1),'Master Data Item List'!$D$3:$F$591,2,0)),"")</f>
        <v/>
      </c>
      <c r="K68" t="str">
        <f>IFERROR(IF($C68=0,VLOOKUP(CONCATENATE($A68,"_",K$1),'Master Data Item List'!$D$3:$F$591,2,0),VLOOKUP(CONCATENATE(RIGHT($A68,3),"_",K$1),'Master Data Item List'!$D$3:$F$591,2,0)),"")</f>
        <v/>
      </c>
      <c r="L68" t="str">
        <f>IFERROR(IF($C68=0,VLOOKUP(CONCATENATE($A68,"_",L$1),'Master Data Item List'!$D$3:$F$591,2,0),VLOOKUP(CONCATENATE(RIGHT($A68,3),"_",L$1),'Master Data Item List'!$D$3:$F$591,2,0)),"")</f>
        <v/>
      </c>
      <c r="M68" t="str">
        <f>IFERROR(IF($C68=0,VLOOKUP(CONCATENATE($A68,"_",M$1),'Master Data Item List'!$D$3:$F$591,2,0),VLOOKUP(CONCATENATE(RIGHT($A68,3),"_",M$1),'Master Data Item List'!$D$3:$F$591,2,0)),"")</f>
        <v/>
      </c>
      <c r="N68" t="str">
        <f>IFERROR(IF($C68=0,VLOOKUP(CONCATENATE($A68,"_",N$1),'Master Data Item List'!$D$3:$F$591,2,0),VLOOKUP(CONCATENATE(RIGHT($A68,3),"_",N$1),'Master Data Item List'!$D$3:$F$591,2,0)),"")</f>
        <v/>
      </c>
      <c r="O68" t="str">
        <f>IFERROR(IF($C68=0,VLOOKUP(CONCATENATE($A68,"_",O$1),'Master Data Item List'!$D$3:$F$591,2,0),VLOOKUP(CONCATENATE(RIGHT($A68,3),"_",O$1),'Master Data Item List'!$D$3:$F$591,2,0)),"")</f>
        <v/>
      </c>
      <c r="P68" t="str">
        <f>IFERROR(IF($C68=0,VLOOKUP(CONCATENATE($A68,"_",P$1),'Master Data Item List'!$D$3:$F$591,2,0),VLOOKUP(CONCATENATE(RIGHT($A68,3),"_",P$1),'Master Data Item List'!$D$3:$F$591,2,0)),"")</f>
        <v/>
      </c>
      <c r="Q68" t="str">
        <f>IFERROR(IF($C68=0,VLOOKUP(CONCATENATE($A68,"_",Q$1),'Master Data Item List'!$D$3:$F$591,2,0),VLOOKUP(CONCATENATE(RIGHT($A68,3),"_",Q$1),'Master Data Item List'!$D$3:$F$591,2,0)),"")</f>
        <v/>
      </c>
      <c r="R68" t="str">
        <f>IFERROR(IF($C68=0,VLOOKUP(CONCATENATE($A68,"_",R$1),'Master Data Item List'!$D$3:$F$591,2,0),VLOOKUP(CONCATENATE(RIGHT($A68,3),"_",R$1),'Master Data Item List'!$D$3:$F$591,2,0)),"")</f>
        <v/>
      </c>
    </row>
    <row r="69" spans="1:18">
      <c r="A69" t="s">
        <v>222</v>
      </c>
      <c r="B69" t="str">
        <f t="shared" si="0"/>
        <v>CYP101Referral</v>
      </c>
      <c r="C69">
        <f t="shared" si="1"/>
        <v>0</v>
      </c>
      <c r="D69" t="str">
        <f>IFERROR(IF($C69=0,VLOOKUP(CONCATENATE($A69,"_",D$1),'Master Data Item List'!$D$3:$F$591,2,0),VLOOKUP(CONCATENATE(RIGHT($A69,3),"_",D$1),'Master Data Item List'!$D$3:$F$591,2,0)),"")</f>
        <v>Referring_StaffGroup</v>
      </c>
      <c r="E69" t="str">
        <f>IFERROR(IF($C69=0,VLOOKUP(CONCATENATE($A69,"_",E$1),'Master Data Item List'!$D$3:$F$591,2,0),VLOOKUP(CONCATENATE(RIGHT($A69,3),"_",E$1),'Master Data Item List'!$D$3:$F$591,2,0)),"")</f>
        <v/>
      </c>
      <c r="F69" t="str">
        <f>IFERROR(IF($C69=0,VLOOKUP(CONCATENATE($A69,"_",F$1),'Master Data Item List'!$D$3:$F$591,2,0),VLOOKUP(CONCATENATE(RIGHT($A69,3),"_",F$1),'Master Data Item List'!$D$3:$F$591,2,0)),"")</f>
        <v/>
      </c>
      <c r="G69" t="str">
        <f>IFERROR(IF($C69=0,VLOOKUP(CONCATENATE($A69,"_",G$1),'Master Data Item List'!$D$3:$F$591,2,0),VLOOKUP(CONCATENATE(RIGHT($A69,3),"_",G$1),'Master Data Item List'!$D$3:$F$591,2,0)),"")</f>
        <v/>
      </c>
      <c r="H69" t="str">
        <f>IFERROR(IF($C69=0,VLOOKUP(CONCATENATE($A69,"_",H$1),'Master Data Item List'!$D$3:$F$591,2,0),VLOOKUP(CONCATENATE(RIGHT($A69,3),"_",H$1),'Master Data Item List'!$D$3:$F$591,2,0)),"")</f>
        <v/>
      </c>
      <c r="I69" t="str">
        <f>IFERROR(IF($C69=0,VLOOKUP(CONCATENATE($A69,"_",I$1),'Master Data Item List'!$D$3:$F$591,2,0),VLOOKUP(CONCATENATE(RIGHT($A69,3),"_",I$1),'Master Data Item List'!$D$3:$F$591,2,0)),"")</f>
        <v/>
      </c>
      <c r="J69" t="str">
        <f>IFERROR(IF($C69=0,VLOOKUP(CONCATENATE($A69,"_",J$1),'Master Data Item List'!$D$3:$F$591,2,0),VLOOKUP(CONCATENATE(RIGHT($A69,3),"_",J$1),'Master Data Item List'!$D$3:$F$591,2,0)),"")</f>
        <v/>
      </c>
      <c r="K69" t="str">
        <f>IFERROR(IF($C69=0,VLOOKUP(CONCATENATE($A69,"_",K$1),'Master Data Item List'!$D$3:$F$591,2,0),VLOOKUP(CONCATENATE(RIGHT($A69,3),"_",K$1),'Master Data Item List'!$D$3:$F$591,2,0)),"")</f>
        <v/>
      </c>
      <c r="L69" t="str">
        <f>IFERROR(IF($C69=0,VLOOKUP(CONCATENATE($A69,"_",L$1),'Master Data Item List'!$D$3:$F$591,2,0),VLOOKUP(CONCATENATE(RIGHT($A69,3),"_",L$1),'Master Data Item List'!$D$3:$F$591,2,0)),"")</f>
        <v/>
      </c>
      <c r="M69" t="str">
        <f>IFERROR(IF($C69=0,VLOOKUP(CONCATENATE($A69,"_",M$1),'Master Data Item List'!$D$3:$F$591,2,0),VLOOKUP(CONCATENATE(RIGHT($A69,3),"_",M$1),'Master Data Item List'!$D$3:$F$591,2,0)),"")</f>
        <v/>
      </c>
      <c r="N69" t="str">
        <f>IFERROR(IF($C69=0,VLOOKUP(CONCATENATE($A69,"_",N$1),'Master Data Item List'!$D$3:$F$591,2,0),VLOOKUP(CONCATENATE(RIGHT($A69,3),"_",N$1),'Master Data Item List'!$D$3:$F$591,2,0)),"")</f>
        <v/>
      </c>
      <c r="O69" t="str">
        <f>IFERROR(IF($C69=0,VLOOKUP(CONCATENATE($A69,"_",O$1),'Master Data Item List'!$D$3:$F$591,2,0),VLOOKUP(CONCATENATE(RIGHT($A69,3),"_",O$1),'Master Data Item List'!$D$3:$F$591,2,0)),"")</f>
        <v/>
      </c>
      <c r="P69" t="str">
        <f>IFERROR(IF($C69=0,VLOOKUP(CONCATENATE($A69,"_",P$1),'Master Data Item List'!$D$3:$F$591,2,0),VLOOKUP(CONCATENATE(RIGHT($A69,3),"_",P$1),'Master Data Item List'!$D$3:$F$591,2,0)),"")</f>
        <v/>
      </c>
      <c r="Q69" t="str">
        <f>IFERROR(IF($C69=0,VLOOKUP(CONCATENATE($A69,"_",Q$1),'Master Data Item List'!$D$3:$F$591,2,0),VLOOKUP(CONCATENATE(RIGHT($A69,3),"_",Q$1),'Master Data Item List'!$D$3:$F$591,2,0)),"")</f>
        <v/>
      </c>
      <c r="R69" t="str">
        <f>IFERROR(IF($C69=0,VLOOKUP(CONCATENATE($A69,"_",R$1),'Master Data Item List'!$D$3:$F$591,2,0),VLOOKUP(CONCATENATE(RIGHT($A69,3),"_",R$1),'Master Data Item List'!$D$3:$F$591,2,0)),"")</f>
        <v/>
      </c>
    </row>
    <row r="70" spans="1:18">
      <c r="A70" t="s">
        <v>3307</v>
      </c>
      <c r="B70" t="str">
        <f t="shared" si="0"/>
        <v>CYP101Referral</v>
      </c>
      <c r="C70">
        <f t="shared" si="1"/>
        <v>0</v>
      </c>
      <c r="D70" t="str">
        <f>IFERROR(IF($C70=0,VLOOKUP(CONCATENATE($A70,"_",D$1),'Master Data Item List'!$D$3:$F$591,2,0),VLOOKUP(CONCATENATE(RIGHT($A70,3),"_",D$1),'Master Data Item List'!$D$3:$F$591,2,0)),"")</f>
        <v>Priority_Type</v>
      </c>
      <c r="E70" t="str">
        <f>IFERROR(IF($C70=0,VLOOKUP(CONCATENATE($A70,"_",E$1),'Master Data Item List'!$D$3:$F$591,2,0),VLOOKUP(CONCATENATE(RIGHT($A70,3),"_",E$1),'Master Data Item List'!$D$3:$F$591,2,0)),"")</f>
        <v/>
      </c>
      <c r="F70" t="str">
        <f>IFERROR(IF($C70=0,VLOOKUP(CONCATENATE($A70,"_",F$1),'Master Data Item List'!$D$3:$F$591,2,0),VLOOKUP(CONCATENATE(RIGHT($A70,3),"_",F$1),'Master Data Item List'!$D$3:$F$591,2,0)),"")</f>
        <v/>
      </c>
      <c r="G70" t="str">
        <f>IFERROR(IF($C70=0,VLOOKUP(CONCATENATE($A70,"_",G$1),'Master Data Item List'!$D$3:$F$591,2,0),VLOOKUP(CONCATENATE(RIGHT($A70,3),"_",G$1),'Master Data Item List'!$D$3:$F$591,2,0)),"")</f>
        <v/>
      </c>
      <c r="H70" t="str">
        <f>IFERROR(IF($C70=0,VLOOKUP(CONCATENATE($A70,"_",H$1),'Master Data Item List'!$D$3:$F$591,2,0),VLOOKUP(CONCATENATE(RIGHT($A70,3),"_",H$1),'Master Data Item List'!$D$3:$F$591,2,0)),"")</f>
        <v/>
      </c>
      <c r="I70" t="str">
        <f>IFERROR(IF($C70=0,VLOOKUP(CONCATENATE($A70,"_",I$1),'Master Data Item List'!$D$3:$F$591,2,0),VLOOKUP(CONCATENATE(RIGHT($A70,3),"_",I$1),'Master Data Item List'!$D$3:$F$591,2,0)),"")</f>
        <v/>
      </c>
      <c r="J70" t="str">
        <f>IFERROR(IF($C70=0,VLOOKUP(CONCATENATE($A70,"_",J$1),'Master Data Item List'!$D$3:$F$591,2,0),VLOOKUP(CONCATENATE(RIGHT($A70,3),"_",J$1),'Master Data Item List'!$D$3:$F$591,2,0)),"")</f>
        <v/>
      </c>
      <c r="K70" t="str">
        <f>IFERROR(IF($C70=0,VLOOKUP(CONCATENATE($A70,"_",K$1),'Master Data Item List'!$D$3:$F$591,2,0),VLOOKUP(CONCATENATE(RIGHT($A70,3),"_",K$1),'Master Data Item List'!$D$3:$F$591,2,0)),"")</f>
        <v/>
      </c>
      <c r="L70" t="str">
        <f>IFERROR(IF($C70=0,VLOOKUP(CONCATENATE($A70,"_",L$1),'Master Data Item List'!$D$3:$F$591,2,0),VLOOKUP(CONCATENATE(RIGHT($A70,3),"_",L$1),'Master Data Item List'!$D$3:$F$591,2,0)),"")</f>
        <v/>
      </c>
      <c r="M70" t="str">
        <f>IFERROR(IF($C70=0,VLOOKUP(CONCATENATE($A70,"_",M$1),'Master Data Item List'!$D$3:$F$591,2,0),VLOOKUP(CONCATENATE(RIGHT($A70,3),"_",M$1),'Master Data Item List'!$D$3:$F$591,2,0)),"")</f>
        <v/>
      </c>
      <c r="N70" t="str">
        <f>IFERROR(IF($C70=0,VLOOKUP(CONCATENATE($A70,"_",N$1),'Master Data Item List'!$D$3:$F$591,2,0),VLOOKUP(CONCATENATE(RIGHT($A70,3),"_",N$1),'Master Data Item List'!$D$3:$F$591,2,0)),"")</f>
        <v/>
      </c>
      <c r="O70" t="str">
        <f>IFERROR(IF($C70=0,VLOOKUP(CONCATENATE($A70,"_",O$1),'Master Data Item List'!$D$3:$F$591,2,0),VLOOKUP(CONCATENATE(RIGHT($A70,3),"_",O$1),'Master Data Item List'!$D$3:$F$591,2,0)),"")</f>
        <v/>
      </c>
      <c r="P70" t="str">
        <f>IFERROR(IF($C70=0,VLOOKUP(CONCATENATE($A70,"_",P$1),'Master Data Item List'!$D$3:$F$591,2,0),VLOOKUP(CONCATENATE(RIGHT($A70,3),"_",P$1),'Master Data Item List'!$D$3:$F$591,2,0)),"")</f>
        <v/>
      </c>
      <c r="Q70" t="str">
        <f>IFERROR(IF($C70=0,VLOOKUP(CONCATENATE($A70,"_",Q$1),'Master Data Item List'!$D$3:$F$591,2,0),VLOOKUP(CONCATENATE(RIGHT($A70,3),"_",Q$1),'Master Data Item List'!$D$3:$F$591,2,0)),"")</f>
        <v/>
      </c>
      <c r="R70" t="str">
        <f>IFERROR(IF($C70=0,VLOOKUP(CONCATENATE($A70,"_",R$1),'Master Data Item List'!$D$3:$F$591,2,0),VLOOKUP(CONCATENATE(RIGHT($A70,3),"_",R$1),'Master Data Item List'!$D$3:$F$591,2,0)),"")</f>
        <v/>
      </c>
    </row>
    <row r="71" spans="1:18">
      <c r="A71" t="s">
        <v>3314</v>
      </c>
      <c r="B71" t="str">
        <f t="shared" si="0"/>
        <v>CYP101Referral</v>
      </c>
      <c r="C71">
        <f t="shared" si="1"/>
        <v>0</v>
      </c>
      <c r="D71" t="str">
        <f>IFERROR(IF($C71=0,VLOOKUP(CONCATENATE($A71,"_",D$1),'Master Data Item List'!$D$3:$F$591,2,0),VLOOKUP(CONCATENATE(RIGHT($A71,3),"_",D$1),'Master Data Item List'!$D$3:$F$591,2,0)),"")</f>
        <v>PrimaryReferralReason</v>
      </c>
      <c r="E71" t="str">
        <f>IFERROR(IF($C71=0,VLOOKUP(CONCATENATE($A71,"_",E$1),'Master Data Item List'!$D$3:$F$591,2,0),VLOOKUP(CONCATENATE(RIGHT($A71,3),"_",E$1),'Master Data Item List'!$D$3:$F$591,2,0)),"")</f>
        <v/>
      </c>
      <c r="F71" t="str">
        <f>IFERROR(IF($C71=0,VLOOKUP(CONCATENATE($A71,"_",F$1),'Master Data Item List'!$D$3:$F$591,2,0),VLOOKUP(CONCATENATE(RIGHT($A71,3),"_",F$1),'Master Data Item List'!$D$3:$F$591,2,0)),"")</f>
        <v/>
      </c>
      <c r="G71" t="str">
        <f>IFERROR(IF($C71=0,VLOOKUP(CONCATENATE($A71,"_",G$1),'Master Data Item List'!$D$3:$F$591,2,0),VLOOKUP(CONCATENATE(RIGHT($A71,3),"_",G$1),'Master Data Item List'!$D$3:$F$591,2,0)),"")</f>
        <v/>
      </c>
      <c r="H71" t="str">
        <f>IFERROR(IF($C71=0,VLOOKUP(CONCATENATE($A71,"_",H$1),'Master Data Item List'!$D$3:$F$591,2,0),VLOOKUP(CONCATENATE(RIGHT($A71,3),"_",H$1),'Master Data Item List'!$D$3:$F$591,2,0)),"")</f>
        <v/>
      </c>
      <c r="I71" t="str">
        <f>IFERROR(IF($C71=0,VLOOKUP(CONCATENATE($A71,"_",I$1),'Master Data Item List'!$D$3:$F$591,2,0),VLOOKUP(CONCATENATE(RIGHT($A71,3),"_",I$1),'Master Data Item List'!$D$3:$F$591,2,0)),"")</f>
        <v/>
      </c>
      <c r="J71" t="str">
        <f>IFERROR(IF($C71=0,VLOOKUP(CONCATENATE($A71,"_",J$1),'Master Data Item List'!$D$3:$F$591,2,0),VLOOKUP(CONCATENATE(RIGHT($A71,3),"_",J$1),'Master Data Item List'!$D$3:$F$591,2,0)),"")</f>
        <v/>
      </c>
      <c r="K71" t="str">
        <f>IFERROR(IF($C71=0,VLOOKUP(CONCATENATE($A71,"_",K$1),'Master Data Item List'!$D$3:$F$591,2,0),VLOOKUP(CONCATENATE(RIGHT($A71,3),"_",K$1),'Master Data Item List'!$D$3:$F$591,2,0)),"")</f>
        <v/>
      </c>
      <c r="L71" t="str">
        <f>IFERROR(IF($C71=0,VLOOKUP(CONCATENATE($A71,"_",L$1),'Master Data Item List'!$D$3:$F$591,2,0),VLOOKUP(CONCATENATE(RIGHT($A71,3),"_",L$1),'Master Data Item List'!$D$3:$F$591,2,0)),"")</f>
        <v/>
      </c>
      <c r="M71" t="str">
        <f>IFERROR(IF($C71=0,VLOOKUP(CONCATENATE($A71,"_",M$1),'Master Data Item List'!$D$3:$F$591,2,0),VLOOKUP(CONCATENATE(RIGHT($A71,3),"_",M$1),'Master Data Item List'!$D$3:$F$591,2,0)),"")</f>
        <v/>
      </c>
      <c r="N71" t="str">
        <f>IFERROR(IF($C71=0,VLOOKUP(CONCATENATE($A71,"_",N$1),'Master Data Item List'!$D$3:$F$591,2,0),VLOOKUP(CONCATENATE(RIGHT($A71,3),"_",N$1),'Master Data Item List'!$D$3:$F$591,2,0)),"")</f>
        <v/>
      </c>
      <c r="O71" t="str">
        <f>IFERROR(IF($C71=0,VLOOKUP(CONCATENATE($A71,"_",O$1),'Master Data Item List'!$D$3:$F$591,2,0),VLOOKUP(CONCATENATE(RIGHT($A71,3),"_",O$1),'Master Data Item List'!$D$3:$F$591,2,0)),"")</f>
        <v/>
      </c>
      <c r="P71" t="str">
        <f>IFERROR(IF($C71=0,VLOOKUP(CONCATENATE($A71,"_",P$1),'Master Data Item List'!$D$3:$F$591,2,0),VLOOKUP(CONCATENATE(RIGHT($A71,3),"_",P$1),'Master Data Item List'!$D$3:$F$591,2,0)),"")</f>
        <v/>
      </c>
      <c r="Q71" t="str">
        <f>IFERROR(IF($C71=0,VLOOKUP(CONCATENATE($A71,"_",Q$1),'Master Data Item List'!$D$3:$F$591,2,0),VLOOKUP(CONCATENATE(RIGHT($A71,3),"_",Q$1),'Master Data Item List'!$D$3:$F$591,2,0)),"")</f>
        <v/>
      </c>
      <c r="R71" t="str">
        <f>IFERROR(IF($C71=0,VLOOKUP(CONCATENATE($A71,"_",R$1),'Master Data Item List'!$D$3:$F$591,2,0),VLOOKUP(CONCATENATE(RIGHT($A71,3),"_",R$1),'Master Data Item List'!$D$3:$F$591,2,0)),"")</f>
        <v/>
      </c>
    </row>
    <row r="72" spans="1:18">
      <c r="A72" t="s">
        <v>3495</v>
      </c>
      <c r="B72" t="str">
        <f t="shared" si="0"/>
        <v>CYP101Referral</v>
      </c>
      <c r="C72">
        <f t="shared" si="1"/>
        <v>0</v>
      </c>
      <c r="D72" t="str">
        <f>IFERROR(IF($C72=0,VLOOKUP(CONCATENATE($A72,"_",D$1),'Master Data Item List'!$D$3:$F$591,2,0),VLOOKUP(CONCATENATE(RIGHT($A72,3),"_",D$1),'Master Data Item List'!$D$3:$F$591,2,0)),"")</f>
        <v>Discharge_Date</v>
      </c>
      <c r="E72" t="str">
        <f>IFERROR(IF($C72=0,VLOOKUP(CONCATENATE($A72,"_",E$1),'Master Data Item List'!$D$3:$F$591,2,0),VLOOKUP(CONCATENATE(RIGHT($A72,3),"_",E$1),'Master Data Item List'!$D$3:$F$591,2,0)),"")</f>
        <v/>
      </c>
      <c r="F72" t="str">
        <f>IFERROR(IF($C72=0,VLOOKUP(CONCATENATE($A72,"_",F$1),'Master Data Item List'!$D$3:$F$591,2,0),VLOOKUP(CONCATENATE(RIGHT($A72,3),"_",F$1),'Master Data Item List'!$D$3:$F$591,2,0)),"")</f>
        <v/>
      </c>
      <c r="G72" t="str">
        <f>IFERROR(IF($C72=0,VLOOKUP(CONCATENATE($A72,"_",G$1),'Master Data Item List'!$D$3:$F$591,2,0),VLOOKUP(CONCATENATE(RIGHT($A72,3),"_",G$1),'Master Data Item List'!$D$3:$F$591,2,0)),"")</f>
        <v/>
      </c>
      <c r="H72" t="str">
        <f>IFERROR(IF($C72=0,VLOOKUP(CONCATENATE($A72,"_",H$1),'Master Data Item List'!$D$3:$F$591,2,0),VLOOKUP(CONCATENATE(RIGHT($A72,3),"_",H$1),'Master Data Item List'!$D$3:$F$591,2,0)),"")</f>
        <v/>
      </c>
      <c r="I72" t="str">
        <f>IFERROR(IF($C72=0,VLOOKUP(CONCATENATE($A72,"_",I$1),'Master Data Item List'!$D$3:$F$591,2,0),VLOOKUP(CONCATENATE(RIGHT($A72,3),"_",I$1),'Master Data Item List'!$D$3:$F$591,2,0)),"")</f>
        <v/>
      </c>
      <c r="J72" t="str">
        <f>IFERROR(IF($C72=0,VLOOKUP(CONCATENATE($A72,"_",J$1),'Master Data Item List'!$D$3:$F$591,2,0),VLOOKUP(CONCATENATE(RIGHT($A72,3),"_",J$1),'Master Data Item List'!$D$3:$F$591,2,0)),"")</f>
        <v/>
      </c>
      <c r="K72" t="str">
        <f>IFERROR(IF($C72=0,VLOOKUP(CONCATENATE($A72,"_",K$1),'Master Data Item List'!$D$3:$F$591,2,0),VLOOKUP(CONCATENATE(RIGHT($A72,3),"_",K$1),'Master Data Item List'!$D$3:$F$591,2,0)),"")</f>
        <v/>
      </c>
      <c r="L72" t="str">
        <f>IFERROR(IF($C72=0,VLOOKUP(CONCATENATE($A72,"_",L$1),'Master Data Item List'!$D$3:$F$591,2,0),VLOOKUP(CONCATENATE(RIGHT($A72,3),"_",L$1),'Master Data Item List'!$D$3:$F$591,2,0)),"")</f>
        <v/>
      </c>
      <c r="M72" t="str">
        <f>IFERROR(IF($C72=0,VLOOKUP(CONCATENATE($A72,"_",M$1),'Master Data Item List'!$D$3:$F$591,2,0),VLOOKUP(CONCATENATE(RIGHT($A72,3),"_",M$1),'Master Data Item List'!$D$3:$F$591,2,0)),"")</f>
        <v/>
      </c>
      <c r="N72" t="str">
        <f>IFERROR(IF($C72=0,VLOOKUP(CONCATENATE($A72,"_",N$1),'Master Data Item List'!$D$3:$F$591,2,0),VLOOKUP(CONCATENATE(RIGHT($A72,3),"_",N$1),'Master Data Item List'!$D$3:$F$591,2,0)),"")</f>
        <v/>
      </c>
      <c r="O72" t="str">
        <f>IFERROR(IF($C72=0,VLOOKUP(CONCATENATE($A72,"_",O$1),'Master Data Item List'!$D$3:$F$591,2,0),VLOOKUP(CONCATENATE(RIGHT($A72,3),"_",O$1),'Master Data Item List'!$D$3:$F$591,2,0)),"")</f>
        <v/>
      </c>
      <c r="P72" t="str">
        <f>IFERROR(IF($C72=0,VLOOKUP(CONCATENATE($A72,"_",P$1),'Master Data Item List'!$D$3:$F$591,2,0),VLOOKUP(CONCATENATE(RIGHT($A72,3),"_",P$1),'Master Data Item List'!$D$3:$F$591,2,0)),"")</f>
        <v/>
      </c>
      <c r="Q72" t="str">
        <f>IFERROR(IF($C72=0,VLOOKUP(CONCATENATE($A72,"_",Q$1),'Master Data Item List'!$D$3:$F$591,2,0),VLOOKUP(CONCATENATE(RIGHT($A72,3),"_",Q$1),'Master Data Item List'!$D$3:$F$591,2,0)),"")</f>
        <v/>
      </c>
      <c r="R72" t="str">
        <f>IFERROR(IF($C72=0,VLOOKUP(CONCATENATE($A72,"_",R$1),'Master Data Item List'!$D$3:$F$591,2,0),VLOOKUP(CONCATENATE(RIGHT($A72,3),"_",R$1),'Master Data Item List'!$D$3:$F$591,2,0)),"")</f>
        <v/>
      </c>
    </row>
    <row r="73" spans="1:18">
      <c r="A73" t="s">
        <v>249</v>
      </c>
      <c r="B73" t="str">
        <f t="shared" si="0"/>
        <v>CYP101Referral</v>
      </c>
      <c r="C73">
        <f t="shared" si="1"/>
        <v>0</v>
      </c>
      <c r="D73" t="str">
        <f>IFERROR(IF($C73=0,VLOOKUP(CONCATENATE($A73,"_",D$1),'Master Data Item List'!$D$3:$F$591,2,0),VLOOKUP(CONCATENATE(RIGHT($A73,3),"_",D$1),'Master Data Item List'!$D$3:$F$591,2,0)),"")</f>
        <v>Discharge_LetterIssuedDate</v>
      </c>
      <c r="E73" t="str">
        <f>IFERROR(IF($C73=0,VLOOKUP(CONCATENATE($A73,"_",E$1),'Master Data Item List'!$D$3:$F$591,2,0),VLOOKUP(CONCATENATE(RIGHT($A73,3),"_",E$1),'Master Data Item List'!$D$3:$F$591,2,0)),"")</f>
        <v/>
      </c>
      <c r="F73" t="str">
        <f>IFERROR(IF($C73=0,VLOOKUP(CONCATENATE($A73,"_",F$1),'Master Data Item List'!$D$3:$F$591,2,0),VLOOKUP(CONCATENATE(RIGHT($A73,3),"_",F$1),'Master Data Item List'!$D$3:$F$591,2,0)),"")</f>
        <v/>
      </c>
      <c r="G73" t="str">
        <f>IFERROR(IF($C73=0,VLOOKUP(CONCATENATE($A73,"_",G$1),'Master Data Item List'!$D$3:$F$591,2,0),VLOOKUP(CONCATENATE(RIGHT($A73,3),"_",G$1),'Master Data Item List'!$D$3:$F$591,2,0)),"")</f>
        <v/>
      </c>
      <c r="H73" t="str">
        <f>IFERROR(IF($C73=0,VLOOKUP(CONCATENATE($A73,"_",H$1),'Master Data Item List'!$D$3:$F$591,2,0),VLOOKUP(CONCATENATE(RIGHT($A73,3),"_",H$1),'Master Data Item List'!$D$3:$F$591,2,0)),"")</f>
        <v/>
      </c>
      <c r="I73" t="str">
        <f>IFERROR(IF($C73=0,VLOOKUP(CONCATENATE($A73,"_",I$1),'Master Data Item List'!$D$3:$F$591,2,0),VLOOKUP(CONCATENATE(RIGHT($A73,3),"_",I$1),'Master Data Item List'!$D$3:$F$591,2,0)),"")</f>
        <v/>
      </c>
      <c r="J73" t="str">
        <f>IFERROR(IF($C73=0,VLOOKUP(CONCATENATE($A73,"_",J$1),'Master Data Item List'!$D$3:$F$591,2,0),VLOOKUP(CONCATENATE(RIGHT($A73,3),"_",J$1),'Master Data Item List'!$D$3:$F$591,2,0)),"")</f>
        <v/>
      </c>
      <c r="K73" t="str">
        <f>IFERROR(IF($C73=0,VLOOKUP(CONCATENATE($A73,"_",K$1),'Master Data Item List'!$D$3:$F$591,2,0),VLOOKUP(CONCATENATE(RIGHT($A73,3),"_",K$1),'Master Data Item List'!$D$3:$F$591,2,0)),"")</f>
        <v/>
      </c>
      <c r="L73" t="str">
        <f>IFERROR(IF($C73=0,VLOOKUP(CONCATENATE($A73,"_",L$1),'Master Data Item List'!$D$3:$F$591,2,0),VLOOKUP(CONCATENATE(RIGHT($A73,3),"_",L$1),'Master Data Item List'!$D$3:$F$591,2,0)),"")</f>
        <v/>
      </c>
      <c r="M73" t="str">
        <f>IFERROR(IF($C73=0,VLOOKUP(CONCATENATE($A73,"_",M$1),'Master Data Item List'!$D$3:$F$591,2,0),VLOOKUP(CONCATENATE(RIGHT($A73,3),"_",M$1),'Master Data Item List'!$D$3:$F$591,2,0)),"")</f>
        <v/>
      </c>
      <c r="N73" t="str">
        <f>IFERROR(IF($C73=0,VLOOKUP(CONCATENATE($A73,"_",N$1),'Master Data Item List'!$D$3:$F$591,2,0),VLOOKUP(CONCATENATE(RIGHT($A73,3),"_",N$1),'Master Data Item List'!$D$3:$F$591,2,0)),"")</f>
        <v/>
      </c>
      <c r="O73" t="str">
        <f>IFERROR(IF($C73=0,VLOOKUP(CONCATENATE($A73,"_",O$1),'Master Data Item List'!$D$3:$F$591,2,0),VLOOKUP(CONCATENATE(RIGHT($A73,3),"_",O$1),'Master Data Item List'!$D$3:$F$591,2,0)),"")</f>
        <v/>
      </c>
      <c r="P73" t="str">
        <f>IFERROR(IF($C73=0,VLOOKUP(CONCATENATE($A73,"_",P$1),'Master Data Item List'!$D$3:$F$591,2,0),VLOOKUP(CONCATENATE(RIGHT($A73,3),"_",P$1),'Master Data Item List'!$D$3:$F$591,2,0)),"")</f>
        <v/>
      </c>
      <c r="Q73" t="str">
        <f>IFERROR(IF($C73=0,VLOOKUP(CONCATENATE($A73,"_",Q$1),'Master Data Item List'!$D$3:$F$591,2,0),VLOOKUP(CONCATENATE(RIGHT($A73,3),"_",Q$1),'Master Data Item List'!$D$3:$F$591,2,0)),"")</f>
        <v/>
      </c>
      <c r="R73" t="str">
        <f>IFERROR(IF($C73=0,VLOOKUP(CONCATENATE($A73,"_",R$1),'Master Data Item List'!$D$3:$F$591,2,0),VLOOKUP(CONCATENATE(RIGHT($A73,3),"_",R$1),'Master Data Item List'!$D$3:$F$591,2,0)),"")</f>
        <v/>
      </c>
    </row>
    <row r="74" spans="1:18">
      <c r="A74" t="s">
        <v>3555</v>
      </c>
      <c r="B74" t="str">
        <f t="shared" si="0"/>
        <v>CYP102ServiceTypeReferredTo</v>
      </c>
      <c r="C74">
        <f t="shared" si="1"/>
        <v>1</v>
      </c>
      <c r="D74" t="str">
        <f>IFERROR(IF($C74=0,VLOOKUP(CONCATENATE($A74,"_",D$1),'Master Data Item List'!$D$3:$F$591,2,0),VLOOKUP(CONCATENATE(RIGHT($A74,3),"_",D$1),'Master Data Item List'!$D$3:$F$591,2,0)),"")</f>
        <v>ServiceRequestID</v>
      </c>
      <c r="E74" t="str">
        <f>IFERROR(IF($C74=0,VLOOKUP(CONCATENATE($A74,"_",E$1),'Master Data Item List'!$D$3:$F$591,2,0),VLOOKUP(CONCATENATE(RIGHT($A74,3),"_",E$1),'Master Data Item List'!$D$3:$F$591,2,0)),"")</f>
        <v>ServiceRequestID</v>
      </c>
      <c r="F74" t="str">
        <f>IFERROR(IF($C74=0,VLOOKUP(CONCATENATE($A74,"_",F$1),'Master Data Item List'!$D$3:$F$591,2,0),VLOOKUP(CONCATENATE(RIGHT($A74,3),"_",F$1),'Master Data Item List'!$D$3:$F$591,2,0)),"")</f>
        <v>ServiceRequestID</v>
      </c>
      <c r="G74" t="str">
        <f>IFERROR(IF($C74=0,VLOOKUP(CONCATENATE($A74,"_",G$1),'Master Data Item List'!$D$3:$F$591,2,0),VLOOKUP(CONCATENATE(RIGHT($A74,3),"_",G$1),'Master Data Item List'!$D$3:$F$591,2,0)),"")</f>
        <v>ServiceRequestID</v>
      </c>
      <c r="H74" t="str">
        <f>IFERROR(IF($C74=0,VLOOKUP(CONCATENATE($A74,"_",H$1),'Master Data Item List'!$D$3:$F$591,2,0),VLOOKUP(CONCATENATE(RIGHT($A74,3),"_",H$1),'Master Data Item List'!$D$3:$F$591,2,0)),"")</f>
        <v>ServiceRequestID</v>
      </c>
      <c r="I74" t="str">
        <f>IFERROR(IF($C74=0,VLOOKUP(CONCATENATE($A74,"_",I$1),'Master Data Item List'!$D$3:$F$591,2,0),VLOOKUP(CONCATENATE(RIGHT($A74,3),"_",I$1),'Master Data Item List'!$D$3:$F$591,2,0)),"")</f>
        <v>ServiceRequestID</v>
      </c>
      <c r="J74" t="str">
        <f>IFERROR(IF($C74=0,VLOOKUP(CONCATENATE($A74,"_",J$1),'Master Data Item List'!$D$3:$F$591,2,0),VLOOKUP(CONCATENATE(RIGHT($A74,3),"_",J$1),'Master Data Item List'!$D$3:$F$591,2,0)),"")</f>
        <v>ServiceRequestID</v>
      </c>
      <c r="K74" t="str">
        <f>IFERROR(IF($C74=0,VLOOKUP(CONCATENATE($A74,"_",K$1),'Master Data Item List'!$D$3:$F$591,2,0),VLOOKUP(CONCATENATE(RIGHT($A74,3),"_",K$1),'Master Data Item List'!$D$3:$F$591,2,0)),"")</f>
        <v>ServiceRequestID</v>
      </c>
      <c r="L74" t="str">
        <f>IFERROR(IF($C74=0,VLOOKUP(CONCATENATE($A74,"_",L$1),'Master Data Item List'!$D$3:$F$591,2,0),VLOOKUP(CONCATENATE(RIGHT($A74,3),"_",L$1),'Master Data Item List'!$D$3:$F$591,2,0)),"")</f>
        <v>ServiceRequestID</v>
      </c>
      <c r="M74" t="str">
        <f>IFERROR(IF($C74=0,VLOOKUP(CONCATENATE($A74,"_",M$1),'Master Data Item List'!$D$3:$F$591,2,0),VLOOKUP(CONCATENATE(RIGHT($A74,3),"_",M$1),'Master Data Item List'!$D$3:$F$591,2,0)),"")</f>
        <v>ServiceRequestID</v>
      </c>
      <c r="N74" t="str">
        <f>IFERROR(IF($C74=0,VLOOKUP(CONCATENATE($A74,"_",N$1),'Master Data Item List'!$D$3:$F$591,2,0),VLOOKUP(CONCATENATE(RIGHT($A74,3),"_",N$1),'Master Data Item List'!$D$3:$F$591,2,0)),"")</f>
        <v/>
      </c>
      <c r="O74" t="str">
        <f>IFERROR(IF($C74=0,VLOOKUP(CONCATENATE($A74,"_",O$1),'Master Data Item List'!$D$3:$F$591,2,0),VLOOKUP(CONCATENATE(RIGHT($A74,3),"_",O$1),'Master Data Item List'!$D$3:$F$591,2,0)),"")</f>
        <v/>
      </c>
      <c r="P74" t="str">
        <f>IFERROR(IF($C74=0,VLOOKUP(CONCATENATE($A74,"_",P$1),'Master Data Item List'!$D$3:$F$591,2,0),VLOOKUP(CONCATENATE(RIGHT($A74,3),"_",P$1),'Master Data Item List'!$D$3:$F$591,2,0)),"")</f>
        <v/>
      </c>
      <c r="Q74" t="str">
        <f>IFERROR(IF($C74=0,VLOOKUP(CONCATENATE($A74,"_",Q$1),'Master Data Item List'!$D$3:$F$591,2,0),VLOOKUP(CONCATENATE(RIGHT($A74,3),"_",Q$1),'Master Data Item List'!$D$3:$F$591,2,0)),"")</f>
        <v/>
      </c>
      <c r="R74" t="str">
        <f>IFERROR(IF($C74=0,VLOOKUP(CONCATENATE($A74,"_",R$1),'Master Data Item List'!$D$3:$F$591,2,0),VLOOKUP(CONCATENATE(RIGHT($A74,3),"_",R$1),'Master Data Item List'!$D$3:$F$591,2,0)),"")</f>
        <v/>
      </c>
    </row>
    <row r="75" spans="1:18">
      <c r="A75" t="s">
        <v>3556</v>
      </c>
      <c r="B75" t="str">
        <f t="shared" si="0"/>
        <v>CYP102ServiceTypeReferredTo</v>
      </c>
      <c r="C75">
        <f t="shared" si="1"/>
        <v>1</v>
      </c>
      <c r="D75" t="str">
        <f>IFERROR(IF($C75=0,VLOOKUP(CONCATENATE($A75,"_",D$1),'Master Data Item List'!$D$3:$F$591,2,0),VLOOKUP(CONCATENATE(RIGHT($A75,3),"_",D$1),'Master Data Item List'!$D$3:$F$591,2,0)),"")</f>
        <v>ServiceLineAgreement</v>
      </c>
      <c r="E75" t="str">
        <f>IFERROR(IF($C75=0,VLOOKUP(CONCATENATE($A75,"_",E$1),'Master Data Item List'!$D$3:$F$591,2,0),VLOOKUP(CONCATENATE(RIGHT($A75,3),"_",E$1),'Master Data Item List'!$D$3:$F$591,2,0)),"")</f>
        <v>TeamID_Local</v>
      </c>
      <c r="F75" t="str">
        <f>IFERROR(IF($C75=0,VLOOKUP(CONCATENATE($A75,"_",F$1),'Master Data Item List'!$D$3:$F$591,2,0),VLOOKUP(CONCATENATE(RIGHT($A75,3),"_",F$1),'Master Data Item List'!$D$3:$F$591,2,0)),"")</f>
        <v>ServiceLineAgreement</v>
      </c>
      <c r="G75" t="str">
        <f>IFERROR(IF($C75=0,VLOOKUP(CONCATENATE($A75,"_",G$1),'Master Data Item List'!$D$3:$F$591,2,0),VLOOKUP(CONCATENATE(RIGHT($A75,3),"_",G$1),'Master Data Item List'!$D$3:$F$591,2,0)),"")</f>
        <v/>
      </c>
      <c r="H75" t="str">
        <f>IFERROR(IF($C75=0,VLOOKUP(CONCATENATE($A75,"_",H$1),'Master Data Item List'!$D$3:$F$591,2,0),VLOOKUP(CONCATENATE(RIGHT($A75,3),"_",H$1),'Master Data Item List'!$D$3:$F$591,2,0)),"")</f>
        <v/>
      </c>
      <c r="I75" t="str">
        <f>IFERROR(IF($C75=0,VLOOKUP(CONCATENATE($A75,"_",I$1),'Master Data Item List'!$D$3:$F$591,2,0),VLOOKUP(CONCATENATE(RIGHT($A75,3),"_",I$1),'Master Data Item List'!$D$3:$F$591,2,0)),"")</f>
        <v/>
      </c>
      <c r="J75" t="str">
        <f>IFERROR(IF($C75=0,VLOOKUP(CONCATENATE($A75,"_",J$1),'Master Data Item List'!$D$3:$F$591,2,0),VLOOKUP(CONCATENATE(RIGHT($A75,3),"_",J$1),'Master Data Item List'!$D$3:$F$591,2,0)),"")</f>
        <v/>
      </c>
      <c r="K75" t="str">
        <f>IFERROR(IF($C75=0,VLOOKUP(CONCATENATE($A75,"_",K$1),'Master Data Item List'!$D$3:$F$591,2,0),VLOOKUP(CONCATENATE(RIGHT($A75,3),"_",K$1),'Master Data Item List'!$D$3:$F$591,2,0)),"")</f>
        <v/>
      </c>
      <c r="L75" t="str">
        <f>IFERROR(IF($C75=0,VLOOKUP(CONCATENATE($A75,"_",L$1),'Master Data Item List'!$D$3:$F$591,2,0),VLOOKUP(CONCATENATE(RIGHT($A75,3),"_",L$1),'Master Data Item List'!$D$3:$F$591,2,0)),"")</f>
        <v/>
      </c>
      <c r="M75" t="str">
        <f>IFERROR(IF($C75=0,VLOOKUP(CONCATENATE($A75,"_",M$1),'Master Data Item List'!$D$3:$F$591,2,0),VLOOKUP(CONCATENATE(RIGHT($A75,3),"_",M$1),'Master Data Item List'!$D$3:$F$591,2,0)),"")</f>
        <v/>
      </c>
      <c r="N75" t="str">
        <f>IFERROR(IF($C75=0,VLOOKUP(CONCATENATE($A75,"_",N$1),'Master Data Item List'!$D$3:$F$591,2,0),VLOOKUP(CONCATENATE(RIGHT($A75,3),"_",N$1),'Master Data Item List'!$D$3:$F$591,2,0)),"")</f>
        <v/>
      </c>
      <c r="O75" t="str">
        <f>IFERROR(IF($C75=0,VLOOKUP(CONCATENATE($A75,"_",O$1),'Master Data Item List'!$D$3:$F$591,2,0),VLOOKUP(CONCATENATE(RIGHT($A75,3),"_",O$1),'Master Data Item List'!$D$3:$F$591,2,0)),"")</f>
        <v/>
      </c>
      <c r="P75" t="str">
        <f>IFERROR(IF($C75=0,VLOOKUP(CONCATENATE($A75,"_",P$1),'Master Data Item List'!$D$3:$F$591,2,0),VLOOKUP(CONCATENATE(RIGHT($A75,3),"_",P$1),'Master Data Item List'!$D$3:$F$591,2,0)),"")</f>
        <v/>
      </c>
      <c r="Q75" t="str">
        <f>IFERROR(IF($C75=0,VLOOKUP(CONCATENATE($A75,"_",Q$1),'Master Data Item List'!$D$3:$F$591,2,0),VLOOKUP(CONCATENATE(RIGHT($A75,3),"_",Q$1),'Master Data Item List'!$D$3:$F$591,2,0)),"")</f>
        <v/>
      </c>
      <c r="R75" t="str">
        <f>IFERROR(IF($C75=0,VLOOKUP(CONCATENATE($A75,"_",R$1),'Master Data Item List'!$D$3:$F$591,2,0),VLOOKUP(CONCATENATE(RIGHT($A75,3),"_",R$1),'Master Data Item List'!$D$3:$F$591,2,0)),"")</f>
        <v/>
      </c>
    </row>
    <row r="76" spans="1:18">
      <c r="A76" t="s">
        <v>73</v>
      </c>
      <c r="B76" t="str">
        <f t="shared" si="0"/>
        <v>CYP102ServiceTypeReferredTo</v>
      </c>
      <c r="C76">
        <f t="shared" si="1"/>
        <v>0</v>
      </c>
      <c r="D76" t="str">
        <f>IFERROR(IF($C76=0,VLOOKUP(CONCATENATE($A76,"_",D$1),'Master Data Item List'!$D$3:$F$591,2,0),VLOOKUP(CONCATENATE(RIGHT($A76,3),"_",D$1),'Master Data Item List'!$D$3:$F$591,2,0)),"")</f>
        <v>ReferredTo_TeamType</v>
      </c>
      <c r="E76" t="str">
        <f>IFERROR(IF($C76=0,VLOOKUP(CONCATENATE($A76,"_",E$1),'Master Data Item List'!$D$3:$F$591,2,0),VLOOKUP(CONCATENATE(RIGHT($A76,3),"_",E$1),'Master Data Item List'!$D$3:$F$591,2,0)),"")</f>
        <v/>
      </c>
      <c r="F76" t="str">
        <f>IFERROR(IF($C76=0,VLOOKUP(CONCATENATE($A76,"_",F$1),'Master Data Item List'!$D$3:$F$591,2,0),VLOOKUP(CONCATENATE(RIGHT($A76,3),"_",F$1),'Master Data Item List'!$D$3:$F$591,2,0)),"")</f>
        <v/>
      </c>
      <c r="G76" t="str">
        <f>IFERROR(IF($C76=0,VLOOKUP(CONCATENATE($A76,"_",G$1),'Master Data Item List'!$D$3:$F$591,2,0),VLOOKUP(CONCATENATE(RIGHT($A76,3),"_",G$1),'Master Data Item List'!$D$3:$F$591,2,0)),"")</f>
        <v/>
      </c>
      <c r="H76" t="str">
        <f>IFERROR(IF($C76=0,VLOOKUP(CONCATENATE($A76,"_",H$1),'Master Data Item List'!$D$3:$F$591,2,0),VLOOKUP(CONCATENATE(RIGHT($A76,3),"_",H$1),'Master Data Item List'!$D$3:$F$591,2,0)),"")</f>
        <v/>
      </c>
      <c r="I76" t="str">
        <f>IFERROR(IF($C76=0,VLOOKUP(CONCATENATE($A76,"_",I$1),'Master Data Item List'!$D$3:$F$591,2,0),VLOOKUP(CONCATENATE(RIGHT($A76,3),"_",I$1),'Master Data Item List'!$D$3:$F$591,2,0)),"")</f>
        <v/>
      </c>
      <c r="J76" t="str">
        <f>IFERROR(IF($C76=0,VLOOKUP(CONCATENATE($A76,"_",J$1),'Master Data Item List'!$D$3:$F$591,2,0),VLOOKUP(CONCATENATE(RIGHT($A76,3),"_",J$1),'Master Data Item List'!$D$3:$F$591,2,0)),"")</f>
        <v/>
      </c>
      <c r="K76" t="str">
        <f>IFERROR(IF($C76=0,VLOOKUP(CONCATENATE($A76,"_",K$1),'Master Data Item List'!$D$3:$F$591,2,0),VLOOKUP(CONCATENATE(RIGHT($A76,3),"_",K$1),'Master Data Item List'!$D$3:$F$591,2,0)),"")</f>
        <v/>
      </c>
      <c r="L76" t="str">
        <f>IFERROR(IF($C76=0,VLOOKUP(CONCATENATE($A76,"_",L$1),'Master Data Item List'!$D$3:$F$591,2,0),VLOOKUP(CONCATENATE(RIGHT($A76,3),"_",L$1),'Master Data Item List'!$D$3:$F$591,2,0)),"")</f>
        <v/>
      </c>
      <c r="M76" t="str">
        <f>IFERROR(IF($C76=0,VLOOKUP(CONCATENATE($A76,"_",M$1),'Master Data Item List'!$D$3:$F$591,2,0),VLOOKUP(CONCATENATE(RIGHT($A76,3),"_",M$1),'Master Data Item List'!$D$3:$F$591,2,0)),"")</f>
        <v/>
      </c>
      <c r="N76" t="str">
        <f>IFERROR(IF($C76=0,VLOOKUP(CONCATENATE($A76,"_",N$1),'Master Data Item List'!$D$3:$F$591,2,0),VLOOKUP(CONCATENATE(RIGHT($A76,3),"_",N$1),'Master Data Item List'!$D$3:$F$591,2,0)),"")</f>
        <v/>
      </c>
      <c r="O76" t="str">
        <f>IFERROR(IF($C76=0,VLOOKUP(CONCATENATE($A76,"_",O$1),'Master Data Item List'!$D$3:$F$591,2,0),VLOOKUP(CONCATENATE(RIGHT($A76,3),"_",O$1),'Master Data Item List'!$D$3:$F$591,2,0)),"")</f>
        <v/>
      </c>
      <c r="P76" t="str">
        <f>IFERROR(IF($C76=0,VLOOKUP(CONCATENATE($A76,"_",P$1),'Master Data Item List'!$D$3:$F$591,2,0),VLOOKUP(CONCATENATE(RIGHT($A76,3),"_",P$1),'Master Data Item List'!$D$3:$F$591,2,0)),"")</f>
        <v/>
      </c>
      <c r="Q76" t="str">
        <f>IFERROR(IF($C76=0,VLOOKUP(CONCATENATE($A76,"_",Q$1),'Master Data Item List'!$D$3:$F$591,2,0),VLOOKUP(CONCATENATE(RIGHT($A76,3),"_",Q$1),'Master Data Item List'!$D$3:$F$591,2,0)),"")</f>
        <v/>
      </c>
      <c r="R76" t="str">
        <f>IFERROR(IF($C76=0,VLOOKUP(CONCATENATE($A76,"_",R$1),'Master Data Item List'!$D$3:$F$591,2,0),VLOOKUP(CONCATENATE(RIGHT($A76,3),"_",R$1),'Master Data Item List'!$D$3:$F$591,2,0)),"")</f>
        <v/>
      </c>
    </row>
    <row r="77" spans="1:18">
      <c r="A77" t="s">
        <v>3626</v>
      </c>
      <c r="B77" t="str">
        <f t="shared" si="0"/>
        <v>CYP102ServiceTypeReferredTo</v>
      </c>
      <c r="C77">
        <f t="shared" si="1"/>
        <v>0</v>
      </c>
      <c r="D77" t="str">
        <f>IFERROR(IF($C77=0,VLOOKUP(CONCATENATE($A77,"_",D$1),'Master Data Item List'!$D$3:$F$591,2,0),VLOOKUP(CONCATENATE(RIGHT($A77,3),"_",D$1),'Master Data Item List'!$D$3:$F$591,2,0)),"")</f>
        <v>Referral_ClosureDate</v>
      </c>
      <c r="E77" t="str">
        <f>IFERROR(IF($C77=0,VLOOKUP(CONCATENATE($A77,"_",E$1),'Master Data Item List'!$D$3:$F$591,2,0),VLOOKUP(CONCATENATE(RIGHT($A77,3),"_",E$1),'Master Data Item List'!$D$3:$F$591,2,0)),"")</f>
        <v/>
      </c>
      <c r="F77" t="str">
        <f>IFERROR(IF($C77=0,VLOOKUP(CONCATENATE($A77,"_",F$1),'Master Data Item List'!$D$3:$F$591,2,0),VLOOKUP(CONCATENATE(RIGHT($A77,3),"_",F$1),'Master Data Item List'!$D$3:$F$591,2,0)),"")</f>
        <v/>
      </c>
      <c r="G77" t="str">
        <f>IFERROR(IF($C77=0,VLOOKUP(CONCATENATE($A77,"_",G$1),'Master Data Item List'!$D$3:$F$591,2,0),VLOOKUP(CONCATENATE(RIGHT($A77,3),"_",G$1),'Master Data Item List'!$D$3:$F$591,2,0)),"")</f>
        <v/>
      </c>
      <c r="H77" t="str">
        <f>IFERROR(IF($C77=0,VLOOKUP(CONCATENATE($A77,"_",H$1),'Master Data Item List'!$D$3:$F$591,2,0),VLOOKUP(CONCATENATE(RIGHT($A77,3),"_",H$1),'Master Data Item List'!$D$3:$F$591,2,0)),"")</f>
        <v/>
      </c>
      <c r="I77" t="str">
        <f>IFERROR(IF($C77=0,VLOOKUP(CONCATENATE($A77,"_",I$1),'Master Data Item List'!$D$3:$F$591,2,0),VLOOKUP(CONCATENATE(RIGHT($A77,3),"_",I$1),'Master Data Item List'!$D$3:$F$591,2,0)),"")</f>
        <v/>
      </c>
      <c r="J77" t="str">
        <f>IFERROR(IF($C77=0,VLOOKUP(CONCATENATE($A77,"_",J$1),'Master Data Item List'!$D$3:$F$591,2,0),VLOOKUP(CONCATENATE(RIGHT($A77,3),"_",J$1),'Master Data Item List'!$D$3:$F$591,2,0)),"")</f>
        <v/>
      </c>
      <c r="K77" t="str">
        <f>IFERROR(IF($C77=0,VLOOKUP(CONCATENATE($A77,"_",K$1),'Master Data Item List'!$D$3:$F$591,2,0),VLOOKUP(CONCATENATE(RIGHT($A77,3),"_",K$1),'Master Data Item List'!$D$3:$F$591,2,0)),"")</f>
        <v/>
      </c>
      <c r="L77" t="str">
        <f>IFERROR(IF($C77=0,VLOOKUP(CONCATENATE($A77,"_",L$1),'Master Data Item List'!$D$3:$F$591,2,0),VLOOKUP(CONCATENATE(RIGHT($A77,3),"_",L$1),'Master Data Item List'!$D$3:$F$591,2,0)),"")</f>
        <v/>
      </c>
      <c r="M77" t="str">
        <f>IFERROR(IF($C77=0,VLOOKUP(CONCATENATE($A77,"_",M$1),'Master Data Item List'!$D$3:$F$591,2,0),VLOOKUP(CONCATENATE(RIGHT($A77,3),"_",M$1),'Master Data Item List'!$D$3:$F$591,2,0)),"")</f>
        <v/>
      </c>
      <c r="N77" t="str">
        <f>IFERROR(IF($C77=0,VLOOKUP(CONCATENATE($A77,"_",N$1),'Master Data Item List'!$D$3:$F$591,2,0),VLOOKUP(CONCATENATE(RIGHT($A77,3),"_",N$1),'Master Data Item List'!$D$3:$F$591,2,0)),"")</f>
        <v/>
      </c>
      <c r="O77" t="str">
        <f>IFERROR(IF($C77=0,VLOOKUP(CONCATENATE($A77,"_",O$1),'Master Data Item List'!$D$3:$F$591,2,0),VLOOKUP(CONCATENATE(RIGHT($A77,3),"_",O$1),'Master Data Item List'!$D$3:$F$591,2,0)),"")</f>
        <v/>
      </c>
      <c r="P77" t="str">
        <f>IFERROR(IF($C77=0,VLOOKUP(CONCATENATE($A77,"_",P$1),'Master Data Item List'!$D$3:$F$591,2,0),VLOOKUP(CONCATENATE(RIGHT($A77,3),"_",P$1),'Master Data Item List'!$D$3:$F$591,2,0)),"")</f>
        <v/>
      </c>
      <c r="Q77" t="str">
        <f>IFERROR(IF($C77=0,VLOOKUP(CONCATENATE($A77,"_",Q$1),'Master Data Item List'!$D$3:$F$591,2,0),VLOOKUP(CONCATENATE(RIGHT($A77,3),"_",Q$1),'Master Data Item List'!$D$3:$F$591,2,0)),"")</f>
        <v/>
      </c>
      <c r="R77" t="str">
        <f>IFERROR(IF($C77=0,VLOOKUP(CONCATENATE($A77,"_",R$1),'Master Data Item List'!$D$3:$F$591,2,0),VLOOKUP(CONCATENATE(RIGHT($A77,3),"_",R$1),'Master Data Item List'!$D$3:$F$591,2,0)),"")</f>
        <v/>
      </c>
    </row>
    <row r="78" spans="1:18">
      <c r="A78" s="55" t="s">
        <v>3631</v>
      </c>
      <c r="B78" t="str">
        <f t="shared" si="0"/>
        <v>CYP102ServiceTypeReferredTo</v>
      </c>
      <c r="C78">
        <f t="shared" si="1"/>
        <v>0</v>
      </c>
      <c r="D78" t="str">
        <f>IFERROR(IF($C78=0,VLOOKUP(CONCATENATE($A78,"_",D$1),'Master Data Item List'!$D$3:$F$591,2,0),VLOOKUP(CONCATENATE(RIGHT($A78,3),"_",D$1),'Master Data Item List'!$D$3:$F$591,2,0)),"")</f>
        <v>Referral_RejectionDate</v>
      </c>
      <c r="E78" t="str">
        <f>IFERROR(IF($C78=0,VLOOKUP(CONCATENATE($A78,"_",E$1),'Master Data Item List'!$D$3:$F$591,2,0),VLOOKUP(CONCATENATE(RIGHT($A78,3),"_",E$1),'Master Data Item List'!$D$3:$F$591,2,0)),"")</f>
        <v/>
      </c>
      <c r="F78" t="str">
        <f>IFERROR(IF($C78=0,VLOOKUP(CONCATENATE($A78,"_",F$1),'Master Data Item List'!$D$3:$F$591,2,0),VLOOKUP(CONCATENATE(RIGHT($A78,3),"_",F$1),'Master Data Item List'!$D$3:$F$591,2,0)),"")</f>
        <v/>
      </c>
      <c r="G78" t="str">
        <f>IFERROR(IF($C78=0,VLOOKUP(CONCATENATE($A78,"_",G$1),'Master Data Item List'!$D$3:$F$591,2,0),VLOOKUP(CONCATENATE(RIGHT($A78,3),"_",G$1),'Master Data Item List'!$D$3:$F$591,2,0)),"")</f>
        <v/>
      </c>
      <c r="H78" t="str">
        <f>IFERROR(IF($C78=0,VLOOKUP(CONCATENATE($A78,"_",H$1),'Master Data Item List'!$D$3:$F$591,2,0),VLOOKUP(CONCATENATE(RIGHT($A78,3),"_",H$1),'Master Data Item List'!$D$3:$F$591,2,0)),"")</f>
        <v/>
      </c>
      <c r="I78" t="str">
        <f>IFERROR(IF($C78=0,VLOOKUP(CONCATENATE($A78,"_",I$1),'Master Data Item List'!$D$3:$F$591,2,0),VLOOKUP(CONCATENATE(RIGHT($A78,3),"_",I$1),'Master Data Item List'!$D$3:$F$591,2,0)),"")</f>
        <v/>
      </c>
      <c r="J78" t="str">
        <f>IFERROR(IF($C78=0,VLOOKUP(CONCATENATE($A78,"_",J$1),'Master Data Item List'!$D$3:$F$591,2,0),VLOOKUP(CONCATENATE(RIGHT($A78,3),"_",J$1),'Master Data Item List'!$D$3:$F$591,2,0)),"")</f>
        <v/>
      </c>
      <c r="K78" t="str">
        <f>IFERROR(IF($C78=0,VLOOKUP(CONCATENATE($A78,"_",K$1),'Master Data Item List'!$D$3:$F$591,2,0),VLOOKUP(CONCATENATE(RIGHT($A78,3),"_",K$1),'Master Data Item List'!$D$3:$F$591,2,0)),"")</f>
        <v/>
      </c>
      <c r="L78" t="str">
        <f>IFERROR(IF($C78=0,VLOOKUP(CONCATENATE($A78,"_",L$1),'Master Data Item List'!$D$3:$F$591,2,0),VLOOKUP(CONCATENATE(RIGHT($A78,3),"_",L$1),'Master Data Item List'!$D$3:$F$591,2,0)),"")</f>
        <v/>
      </c>
      <c r="M78" t="str">
        <f>IFERROR(IF($C78=0,VLOOKUP(CONCATENATE($A78,"_",M$1),'Master Data Item List'!$D$3:$F$591,2,0),VLOOKUP(CONCATENATE(RIGHT($A78,3),"_",M$1),'Master Data Item List'!$D$3:$F$591,2,0)),"")</f>
        <v/>
      </c>
      <c r="N78" t="str">
        <f>IFERROR(IF($C78=0,VLOOKUP(CONCATENATE($A78,"_",N$1),'Master Data Item List'!$D$3:$F$591,2,0),VLOOKUP(CONCATENATE(RIGHT($A78,3),"_",N$1),'Master Data Item List'!$D$3:$F$591,2,0)),"")</f>
        <v/>
      </c>
      <c r="O78" t="str">
        <f>IFERROR(IF($C78=0,VLOOKUP(CONCATENATE($A78,"_",O$1),'Master Data Item List'!$D$3:$F$591,2,0),VLOOKUP(CONCATENATE(RIGHT($A78,3),"_",O$1),'Master Data Item List'!$D$3:$F$591,2,0)),"")</f>
        <v/>
      </c>
      <c r="P78" t="str">
        <f>IFERROR(IF($C78=0,VLOOKUP(CONCATENATE($A78,"_",P$1),'Master Data Item List'!$D$3:$F$591,2,0),VLOOKUP(CONCATENATE(RIGHT($A78,3),"_",P$1),'Master Data Item List'!$D$3:$F$591,2,0)),"")</f>
        <v/>
      </c>
      <c r="Q78" t="str">
        <f>IFERROR(IF($C78=0,VLOOKUP(CONCATENATE($A78,"_",Q$1),'Master Data Item List'!$D$3:$F$591,2,0),VLOOKUP(CONCATENATE(RIGHT($A78,3),"_",Q$1),'Master Data Item List'!$D$3:$F$591,2,0)),"")</f>
        <v/>
      </c>
      <c r="R78" t="str">
        <f>IFERROR(IF($C78=0,VLOOKUP(CONCATENATE($A78,"_",R$1),'Master Data Item List'!$D$3:$F$591,2,0),VLOOKUP(CONCATENATE(RIGHT($A78,3),"_",R$1),'Master Data Item List'!$D$3:$F$591,2,0)),"")</f>
        <v/>
      </c>
    </row>
    <row r="79" spans="1:18">
      <c r="A79" s="55" t="s">
        <v>3636</v>
      </c>
      <c r="B79" t="str">
        <f t="shared" si="0"/>
        <v>CYP102ServiceTypeReferredTo</v>
      </c>
      <c r="C79">
        <f t="shared" si="1"/>
        <v>0</v>
      </c>
      <c r="D79" t="str">
        <f>IFERROR(IF($C79=0,VLOOKUP(CONCATENATE($A79,"_",D$1),'Master Data Item List'!$D$3:$F$591,2,0),VLOOKUP(CONCATENATE(RIGHT($A79,3),"_",D$1),'Master Data Item List'!$D$3:$F$591,2,0)),"")</f>
        <v>Referral_ClosureReason</v>
      </c>
      <c r="E79" t="str">
        <f>IFERROR(IF($C79=0,VLOOKUP(CONCATENATE($A79,"_",E$1),'Master Data Item List'!$D$3:$F$591,2,0),VLOOKUP(CONCATENATE(RIGHT($A79,3),"_",E$1),'Master Data Item List'!$D$3:$F$591,2,0)),"")</f>
        <v/>
      </c>
      <c r="F79" t="str">
        <f>IFERROR(IF($C79=0,VLOOKUP(CONCATENATE($A79,"_",F$1),'Master Data Item List'!$D$3:$F$591,2,0),VLOOKUP(CONCATENATE(RIGHT($A79,3),"_",F$1),'Master Data Item List'!$D$3:$F$591,2,0)),"")</f>
        <v/>
      </c>
      <c r="G79" t="str">
        <f>IFERROR(IF($C79=0,VLOOKUP(CONCATENATE($A79,"_",G$1),'Master Data Item List'!$D$3:$F$591,2,0),VLOOKUP(CONCATENATE(RIGHT($A79,3),"_",G$1),'Master Data Item List'!$D$3:$F$591,2,0)),"")</f>
        <v/>
      </c>
      <c r="H79" t="str">
        <f>IFERROR(IF($C79=0,VLOOKUP(CONCATENATE($A79,"_",H$1),'Master Data Item List'!$D$3:$F$591,2,0),VLOOKUP(CONCATENATE(RIGHT($A79,3),"_",H$1),'Master Data Item List'!$D$3:$F$591,2,0)),"")</f>
        <v/>
      </c>
      <c r="I79" t="str">
        <f>IFERROR(IF($C79=0,VLOOKUP(CONCATENATE($A79,"_",I$1),'Master Data Item List'!$D$3:$F$591,2,0),VLOOKUP(CONCATENATE(RIGHT($A79,3),"_",I$1),'Master Data Item List'!$D$3:$F$591,2,0)),"")</f>
        <v/>
      </c>
      <c r="J79" t="str">
        <f>IFERROR(IF($C79=0,VLOOKUP(CONCATENATE($A79,"_",J$1),'Master Data Item List'!$D$3:$F$591,2,0),VLOOKUP(CONCATENATE(RIGHT($A79,3),"_",J$1),'Master Data Item List'!$D$3:$F$591,2,0)),"")</f>
        <v/>
      </c>
      <c r="K79" t="str">
        <f>IFERROR(IF($C79=0,VLOOKUP(CONCATENATE($A79,"_",K$1),'Master Data Item List'!$D$3:$F$591,2,0),VLOOKUP(CONCATENATE(RIGHT($A79,3),"_",K$1),'Master Data Item List'!$D$3:$F$591,2,0)),"")</f>
        <v/>
      </c>
      <c r="L79" t="str">
        <f>IFERROR(IF($C79=0,VLOOKUP(CONCATENATE($A79,"_",L$1),'Master Data Item List'!$D$3:$F$591,2,0),VLOOKUP(CONCATENATE(RIGHT($A79,3),"_",L$1),'Master Data Item List'!$D$3:$F$591,2,0)),"")</f>
        <v/>
      </c>
      <c r="M79" t="str">
        <f>IFERROR(IF($C79=0,VLOOKUP(CONCATENATE($A79,"_",M$1),'Master Data Item List'!$D$3:$F$591,2,0),VLOOKUP(CONCATENATE(RIGHT($A79,3),"_",M$1),'Master Data Item List'!$D$3:$F$591,2,0)),"")</f>
        <v/>
      </c>
      <c r="N79" t="str">
        <f>IFERROR(IF($C79=0,VLOOKUP(CONCATENATE($A79,"_",N$1),'Master Data Item List'!$D$3:$F$591,2,0),VLOOKUP(CONCATENATE(RIGHT($A79,3),"_",N$1),'Master Data Item List'!$D$3:$F$591,2,0)),"")</f>
        <v/>
      </c>
      <c r="O79" t="str">
        <f>IFERROR(IF($C79=0,VLOOKUP(CONCATENATE($A79,"_",O$1),'Master Data Item List'!$D$3:$F$591,2,0),VLOOKUP(CONCATENATE(RIGHT($A79,3),"_",O$1),'Master Data Item List'!$D$3:$F$591,2,0)),"")</f>
        <v/>
      </c>
      <c r="P79" t="str">
        <f>IFERROR(IF($C79=0,VLOOKUP(CONCATENATE($A79,"_",P$1),'Master Data Item List'!$D$3:$F$591,2,0),VLOOKUP(CONCATENATE(RIGHT($A79,3),"_",P$1),'Master Data Item List'!$D$3:$F$591,2,0)),"")</f>
        <v/>
      </c>
      <c r="Q79" t="str">
        <f>IFERROR(IF($C79=0,VLOOKUP(CONCATENATE($A79,"_",Q$1),'Master Data Item List'!$D$3:$F$591,2,0),VLOOKUP(CONCATENATE(RIGHT($A79,3),"_",Q$1),'Master Data Item List'!$D$3:$F$591,2,0)),"")</f>
        <v/>
      </c>
      <c r="R79" t="str">
        <f>IFERROR(IF($C79=0,VLOOKUP(CONCATENATE($A79,"_",R$1),'Master Data Item List'!$D$3:$F$591,2,0),VLOOKUP(CONCATENATE(RIGHT($A79,3),"_",R$1),'Master Data Item List'!$D$3:$F$591,2,0)),"")</f>
        <v/>
      </c>
    </row>
    <row r="80" spans="1:18">
      <c r="A80" s="55" t="s">
        <v>3650</v>
      </c>
      <c r="B80" t="str">
        <f t="shared" si="0"/>
        <v>CYP102ServiceTypeReferredTo</v>
      </c>
      <c r="C80">
        <f t="shared" si="1"/>
        <v>0</v>
      </c>
      <c r="D80" t="str">
        <f>IFERROR(IF($C80=0,VLOOKUP(CONCATENATE($A80,"_",D$1),'Master Data Item List'!$D$3:$F$591,2,0),VLOOKUP(CONCATENATE(RIGHT($A80,3),"_",D$1),'Master Data Item List'!$D$3:$F$591,2,0)),"")</f>
        <v>Referral_RejectionReason</v>
      </c>
      <c r="E80" t="str">
        <f>IFERROR(IF($C80=0,VLOOKUP(CONCATENATE($A80,"_",E$1),'Master Data Item List'!$D$3:$F$591,2,0),VLOOKUP(CONCATENATE(RIGHT($A80,3),"_",E$1),'Master Data Item List'!$D$3:$F$591,2,0)),"")</f>
        <v/>
      </c>
      <c r="F80" t="str">
        <f>IFERROR(IF($C80=0,VLOOKUP(CONCATENATE($A80,"_",F$1),'Master Data Item List'!$D$3:$F$591,2,0),VLOOKUP(CONCATENATE(RIGHT($A80,3),"_",F$1),'Master Data Item List'!$D$3:$F$591,2,0)),"")</f>
        <v/>
      </c>
      <c r="G80" t="str">
        <f>IFERROR(IF($C80=0,VLOOKUP(CONCATENATE($A80,"_",G$1),'Master Data Item List'!$D$3:$F$591,2,0),VLOOKUP(CONCATENATE(RIGHT($A80,3),"_",G$1),'Master Data Item List'!$D$3:$F$591,2,0)),"")</f>
        <v/>
      </c>
      <c r="H80" t="str">
        <f>IFERROR(IF($C80=0,VLOOKUP(CONCATENATE($A80,"_",H$1),'Master Data Item List'!$D$3:$F$591,2,0),VLOOKUP(CONCATENATE(RIGHT($A80,3),"_",H$1),'Master Data Item List'!$D$3:$F$591,2,0)),"")</f>
        <v/>
      </c>
      <c r="I80" t="str">
        <f>IFERROR(IF($C80=0,VLOOKUP(CONCATENATE($A80,"_",I$1),'Master Data Item List'!$D$3:$F$591,2,0),VLOOKUP(CONCATENATE(RIGHT($A80,3),"_",I$1),'Master Data Item List'!$D$3:$F$591,2,0)),"")</f>
        <v/>
      </c>
      <c r="J80" t="str">
        <f>IFERROR(IF($C80=0,VLOOKUP(CONCATENATE($A80,"_",J$1),'Master Data Item List'!$D$3:$F$591,2,0),VLOOKUP(CONCATENATE(RIGHT($A80,3),"_",J$1),'Master Data Item List'!$D$3:$F$591,2,0)),"")</f>
        <v/>
      </c>
      <c r="K80" t="str">
        <f>IFERROR(IF($C80=0,VLOOKUP(CONCATENATE($A80,"_",K$1),'Master Data Item List'!$D$3:$F$591,2,0),VLOOKUP(CONCATENATE(RIGHT($A80,3),"_",K$1),'Master Data Item List'!$D$3:$F$591,2,0)),"")</f>
        <v/>
      </c>
      <c r="L80" t="str">
        <f>IFERROR(IF($C80=0,VLOOKUP(CONCATENATE($A80,"_",L$1),'Master Data Item List'!$D$3:$F$591,2,0),VLOOKUP(CONCATENATE(RIGHT($A80,3),"_",L$1),'Master Data Item List'!$D$3:$F$591,2,0)),"")</f>
        <v/>
      </c>
      <c r="M80" t="str">
        <f>IFERROR(IF($C80=0,VLOOKUP(CONCATENATE($A80,"_",M$1),'Master Data Item List'!$D$3:$F$591,2,0),VLOOKUP(CONCATENATE(RIGHT($A80,3),"_",M$1),'Master Data Item List'!$D$3:$F$591,2,0)),"")</f>
        <v/>
      </c>
      <c r="N80" t="str">
        <f>IFERROR(IF($C80=0,VLOOKUP(CONCATENATE($A80,"_",N$1),'Master Data Item List'!$D$3:$F$591,2,0),VLOOKUP(CONCATENATE(RIGHT($A80,3),"_",N$1),'Master Data Item List'!$D$3:$F$591,2,0)),"")</f>
        <v/>
      </c>
      <c r="O80" t="str">
        <f>IFERROR(IF($C80=0,VLOOKUP(CONCATENATE($A80,"_",O$1),'Master Data Item List'!$D$3:$F$591,2,0),VLOOKUP(CONCATENATE(RIGHT($A80,3),"_",O$1),'Master Data Item List'!$D$3:$F$591,2,0)),"")</f>
        <v/>
      </c>
      <c r="P80" t="str">
        <f>IFERROR(IF($C80=0,VLOOKUP(CONCATENATE($A80,"_",P$1),'Master Data Item List'!$D$3:$F$591,2,0),VLOOKUP(CONCATENATE(RIGHT($A80,3),"_",P$1),'Master Data Item List'!$D$3:$F$591,2,0)),"")</f>
        <v/>
      </c>
      <c r="Q80" t="str">
        <f>IFERROR(IF($C80=0,VLOOKUP(CONCATENATE($A80,"_",Q$1),'Master Data Item List'!$D$3:$F$591,2,0),VLOOKUP(CONCATENATE(RIGHT($A80,3),"_",Q$1),'Master Data Item List'!$D$3:$F$591,2,0)),"")</f>
        <v/>
      </c>
      <c r="R80" t="str">
        <f>IFERROR(IF($C80=0,VLOOKUP(CONCATENATE($A80,"_",R$1),'Master Data Item List'!$D$3:$F$591,2,0),VLOOKUP(CONCATENATE(RIGHT($A80,3),"_",R$1),'Master Data Item List'!$D$3:$F$591,2,0)),"")</f>
        <v/>
      </c>
    </row>
    <row r="81" spans="1:18">
      <c r="A81" t="s">
        <v>3711</v>
      </c>
      <c r="B81" t="str">
        <f t="shared" si="0"/>
        <v>CYP103OtherReasonReferral</v>
      </c>
      <c r="C81">
        <f t="shared" si="1"/>
        <v>1</v>
      </c>
      <c r="D81" t="str">
        <f>IFERROR(IF($C81=0,VLOOKUP(CONCATENATE($A81,"_",D$1),'Master Data Item List'!$D$3:$F$591,2,0),VLOOKUP(CONCATENATE(RIGHT($A81,3),"_",D$1),'Master Data Item List'!$D$3:$F$591,2,0)),"")</f>
        <v>ServiceRequestID</v>
      </c>
      <c r="E81" t="str">
        <f>IFERROR(IF($C81=0,VLOOKUP(CONCATENATE($A81,"_",E$1),'Master Data Item List'!$D$3:$F$591,2,0),VLOOKUP(CONCATENATE(RIGHT($A81,3),"_",E$1),'Master Data Item List'!$D$3:$F$591,2,0)),"")</f>
        <v>ServiceRequestID</v>
      </c>
      <c r="F81" t="str">
        <f>IFERROR(IF($C81=0,VLOOKUP(CONCATENATE($A81,"_",F$1),'Master Data Item List'!$D$3:$F$591,2,0),VLOOKUP(CONCATENATE(RIGHT($A81,3),"_",F$1),'Master Data Item List'!$D$3:$F$591,2,0)),"")</f>
        <v>ServiceRequestID</v>
      </c>
      <c r="G81" t="str">
        <f>IFERROR(IF($C81=0,VLOOKUP(CONCATENATE($A81,"_",G$1),'Master Data Item List'!$D$3:$F$591,2,0),VLOOKUP(CONCATENATE(RIGHT($A81,3),"_",G$1),'Master Data Item List'!$D$3:$F$591,2,0)),"")</f>
        <v>ServiceRequestID</v>
      </c>
      <c r="H81" t="str">
        <f>IFERROR(IF($C81=0,VLOOKUP(CONCATENATE($A81,"_",H$1),'Master Data Item List'!$D$3:$F$591,2,0),VLOOKUP(CONCATENATE(RIGHT($A81,3),"_",H$1),'Master Data Item List'!$D$3:$F$591,2,0)),"")</f>
        <v>ServiceRequestID</v>
      </c>
      <c r="I81" t="str">
        <f>IFERROR(IF($C81=0,VLOOKUP(CONCATENATE($A81,"_",I$1),'Master Data Item List'!$D$3:$F$591,2,0),VLOOKUP(CONCATENATE(RIGHT($A81,3),"_",I$1),'Master Data Item List'!$D$3:$F$591,2,0)),"")</f>
        <v>ServiceRequestID</v>
      </c>
      <c r="J81" t="str">
        <f>IFERROR(IF($C81=0,VLOOKUP(CONCATENATE($A81,"_",J$1),'Master Data Item List'!$D$3:$F$591,2,0),VLOOKUP(CONCATENATE(RIGHT($A81,3),"_",J$1),'Master Data Item List'!$D$3:$F$591,2,0)),"")</f>
        <v>ServiceRequestID</v>
      </c>
      <c r="K81" t="str">
        <f>IFERROR(IF($C81=0,VLOOKUP(CONCATENATE($A81,"_",K$1),'Master Data Item List'!$D$3:$F$591,2,0),VLOOKUP(CONCATENATE(RIGHT($A81,3),"_",K$1),'Master Data Item List'!$D$3:$F$591,2,0)),"")</f>
        <v>ServiceRequestID</v>
      </c>
      <c r="L81" t="str">
        <f>IFERROR(IF($C81=0,VLOOKUP(CONCATENATE($A81,"_",L$1),'Master Data Item List'!$D$3:$F$591,2,0),VLOOKUP(CONCATENATE(RIGHT($A81,3),"_",L$1),'Master Data Item List'!$D$3:$F$591,2,0)),"")</f>
        <v>ServiceRequestID</v>
      </c>
      <c r="M81" t="str">
        <f>IFERROR(IF($C81=0,VLOOKUP(CONCATENATE($A81,"_",M$1),'Master Data Item List'!$D$3:$F$591,2,0),VLOOKUP(CONCATENATE(RIGHT($A81,3),"_",M$1),'Master Data Item List'!$D$3:$F$591,2,0)),"")</f>
        <v>ServiceRequestID</v>
      </c>
      <c r="N81" t="str">
        <f>IFERROR(IF($C81=0,VLOOKUP(CONCATENATE($A81,"_",N$1),'Master Data Item List'!$D$3:$F$591,2,0),VLOOKUP(CONCATENATE(RIGHT($A81,3),"_",N$1),'Master Data Item List'!$D$3:$F$591,2,0)),"")</f>
        <v/>
      </c>
      <c r="O81" t="str">
        <f>IFERROR(IF($C81=0,VLOOKUP(CONCATENATE($A81,"_",O$1),'Master Data Item List'!$D$3:$F$591,2,0),VLOOKUP(CONCATENATE(RIGHT($A81,3),"_",O$1),'Master Data Item List'!$D$3:$F$591,2,0)),"")</f>
        <v/>
      </c>
      <c r="P81" t="str">
        <f>IFERROR(IF($C81=0,VLOOKUP(CONCATENATE($A81,"_",P$1),'Master Data Item List'!$D$3:$F$591,2,0),VLOOKUP(CONCATENATE(RIGHT($A81,3),"_",P$1),'Master Data Item List'!$D$3:$F$591,2,0)),"")</f>
        <v/>
      </c>
      <c r="Q81" t="str">
        <f>IFERROR(IF($C81=0,VLOOKUP(CONCATENATE($A81,"_",Q$1),'Master Data Item List'!$D$3:$F$591,2,0),VLOOKUP(CONCATENATE(RIGHT($A81,3),"_",Q$1),'Master Data Item List'!$D$3:$F$591,2,0)),"")</f>
        <v/>
      </c>
      <c r="R81" t="str">
        <f>IFERROR(IF($C81=0,VLOOKUP(CONCATENATE($A81,"_",R$1),'Master Data Item List'!$D$3:$F$591,2,0),VLOOKUP(CONCATENATE(RIGHT($A81,3),"_",R$1),'Master Data Item List'!$D$3:$F$591,2,0)),"")</f>
        <v/>
      </c>
    </row>
    <row r="82" spans="1:18">
      <c r="A82" t="s">
        <v>314</v>
      </c>
      <c r="B82" t="str">
        <f t="shared" si="0"/>
        <v>CYP103OtherReasonReferral</v>
      </c>
      <c r="C82">
        <f t="shared" si="1"/>
        <v>0</v>
      </c>
      <c r="D82" t="str">
        <f>IFERROR(IF($C82=0,VLOOKUP(CONCATENATE($A82,"_",D$1),'Master Data Item List'!$D$3:$F$591,2,0),VLOOKUP(CONCATENATE(RIGHT($A82,3),"_",D$1),'Master Data Item List'!$D$3:$F$591,2,0)),"")</f>
        <v>ReferralReason_Other</v>
      </c>
      <c r="E82" t="str">
        <f>IFERROR(IF($C82=0,VLOOKUP(CONCATENATE($A82,"_",E$1),'Master Data Item List'!$D$3:$F$591,2,0),VLOOKUP(CONCATENATE(RIGHT($A82,3),"_",E$1),'Master Data Item List'!$D$3:$F$591,2,0)),"")</f>
        <v/>
      </c>
      <c r="F82" t="str">
        <f>IFERROR(IF($C82=0,VLOOKUP(CONCATENATE($A82,"_",F$1),'Master Data Item List'!$D$3:$F$591,2,0),VLOOKUP(CONCATENATE(RIGHT($A82,3),"_",F$1),'Master Data Item List'!$D$3:$F$591,2,0)),"")</f>
        <v/>
      </c>
      <c r="G82" t="str">
        <f>IFERROR(IF($C82=0,VLOOKUP(CONCATENATE($A82,"_",G$1),'Master Data Item List'!$D$3:$F$591,2,0),VLOOKUP(CONCATENATE(RIGHT($A82,3),"_",G$1),'Master Data Item List'!$D$3:$F$591,2,0)),"")</f>
        <v/>
      </c>
      <c r="H82" t="str">
        <f>IFERROR(IF($C82=0,VLOOKUP(CONCATENATE($A82,"_",H$1),'Master Data Item List'!$D$3:$F$591,2,0),VLOOKUP(CONCATENATE(RIGHT($A82,3),"_",H$1),'Master Data Item List'!$D$3:$F$591,2,0)),"")</f>
        <v/>
      </c>
      <c r="I82" t="str">
        <f>IFERROR(IF($C82=0,VLOOKUP(CONCATENATE($A82,"_",I$1),'Master Data Item List'!$D$3:$F$591,2,0),VLOOKUP(CONCATENATE(RIGHT($A82,3),"_",I$1),'Master Data Item List'!$D$3:$F$591,2,0)),"")</f>
        <v/>
      </c>
      <c r="J82" t="str">
        <f>IFERROR(IF($C82=0,VLOOKUP(CONCATENATE($A82,"_",J$1),'Master Data Item List'!$D$3:$F$591,2,0),VLOOKUP(CONCATENATE(RIGHT($A82,3),"_",J$1),'Master Data Item List'!$D$3:$F$591,2,0)),"")</f>
        <v/>
      </c>
      <c r="K82" t="str">
        <f>IFERROR(IF($C82=0,VLOOKUP(CONCATENATE($A82,"_",K$1),'Master Data Item List'!$D$3:$F$591,2,0),VLOOKUP(CONCATENATE(RIGHT($A82,3),"_",K$1),'Master Data Item List'!$D$3:$F$591,2,0)),"")</f>
        <v/>
      </c>
      <c r="L82" t="str">
        <f>IFERROR(IF($C82=0,VLOOKUP(CONCATENATE($A82,"_",L$1),'Master Data Item List'!$D$3:$F$591,2,0),VLOOKUP(CONCATENATE(RIGHT($A82,3),"_",L$1),'Master Data Item List'!$D$3:$F$591,2,0)),"")</f>
        <v/>
      </c>
      <c r="M82" t="str">
        <f>IFERROR(IF($C82=0,VLOOKUP(CONCATENATE($A82,"_",M$1),'Master Data Item List'!$D$3:$F$591,2,0),VLOOKUP(CONCATENATE(RIGHT($A82,3),"_",M$1),'Master Data Item List'!$D$3:$F$591,2,0)),"")</f>
        <v/>
      </c>
      <c r="N82" t="str">
        <f>IFERROR(IF($C82=0,VLOOKUP(CONCATENATE($A82,"_",N$1),'Master Data Item List'!$D$3:$F$591,2,0),VLOOKUP(CONCATENATE(RIGHT($A82,3),"_",N$1),'Master Data Item List'!$D$3:$F$591,2,0)),"")</f>
        <v/>
      </c>
      <c r="O82" t="str">
        <f>IFERROR(IF($C82=0,VLOOKUP(CONCATENATE($A82,"_",O$1),'Master Data Item List'!$D$3:$F$591,2,0),VLOOKUP(CONCATENATE(RIGHT($A82,3),"_",O$1),'Master Data Item List'!$D$3:$F$591,2,0)),"")</f>
        <v/>
      </c>
      <c r="P82" t="str">
        <f>IFERROR(IF($C82=0,VLOOKUP(CONCATENATE($A82,"_",P$1),'Master Data Item List'!$D$3:$F$591,2,0),VLOOKUP(CONCATENATE(RIGHT($A82,3),"_",P$1),'Master Data Item List'!$D$3:$F$591,2,0)),"")</f>
        <v/>
      </c>
      <c r="Q82" t="str">
        <f>IFERROR(IF($C82=0,VLOOKUP(CONCATENATE($A82,"_",Q$1),'Master Data Item List'!$D$3:$F$591,2,0),VLOOKUP(CONCATENATE(RIGHT($A82,3),"_",Q$1),'Master Data Item List'!$D$3:$F$591,2,0)),"")</f>
        <v/>
      </c>
      <c r="R82" t="str">
        <f>IFERROR(IF($C82=0,VLOOKUP(CONCATENATE($A82,"_",R$1),'Master Data Item List'!$D$3:$F$591,2,0),VLOOKUP(CONCATENATE(RIGHT($A82,3),"_",R$1),'Master Data Item List'!$D$3:$F$591,2,0)),"")</f>
        <v/>
      </c>
    </row>
    <row r="83" spans="1:18">
      <c r="A83" t="s">
        <v>990</v>
      </c>
      <c r="B83" t="str">
        <f t="shared" si="0"/>
        <v>CYP104RTT</v>
      </c>
      <c r="C83">
        <f t="shared" si="1"/>
        <v>1</v>
      </c>
      <c r="D83" t="str">
        <f>IFERROR(IF($C83=0,VLOOKUP(CONCATENATE($A83,"_",D$1),'Master Data Item List'!$D$3:$F$591,2,0),VLOOKUP(CONCATENATE(RIGHT($A83,3),"_",D$1),'Master Data Item List'!$D$3:$F$591,2,0)),"")</f>
        <v>ServiceRequestID</v>
      </c>
      <c r="E83" t="str">
        <f>IFERROR(IF($C83=0,VLOOKUP(CONCATENATE($A83,"_",E$1),'Master Data Item List'!$D$3:$F$591,2,0),VLOOKUP(CONCATENATE(RIGHT($A83,3),"_",E$1),'Master Data Item List'!$D$3:$F$591,2,0)),"")</f>
        <v>ServiceRequestID</v>
      </c>
      <c r="F83" t="str">
        <f>IFERROR(IF($C83=0,VLOOKUP(CONCATENATE($A83,"_",F$1),'Master Data Item List'!$D$3:$F$591,2,0),VLOOKUP(CONCATENATE(RIGHT($A83,3),"_",F$1),'Master Data Item List'!$D$3:$F$591,2,0)),"")</f>
        <v>ServiceRequestID</v>
      </c>
      <c r="G83" t="str">
        <f>IFERROR(IF($C83=0,VLOOKUP(CONCATENATE($A83,"_",G$1),'Master Data Item List'!$D$3:$F$591,2,0),VLOOKUP(CONCATENATE(RIGHT($A83,3),"_",G$1),'Master Data Item List'!$D$3:$F$591,2,0)),"")</f>
        <v>ServiceRequestID</v>
      </c>
      <c r="H83" t="str">
        <f>IFERROR(IF($C83=0,VLOOKUP(CONCATENATE($A83,"_",H$1),'Master Data Item List'!$D$3:$F$591,2,0),VLOOKUP(CONCATENATE(RIGHT($A83,3),"_",H$1),'Master Data Item List'!$D$3:$F$591,2,0)),"")</f>
        <v>ServiceRequestID</v>
      </c>
      <c r="I83" t="str">
        <f>IFERROR(IF($C83=0,VLOOKUP(CONCATENATE($A83,"_",I$1),'Master Data Item List'!$D$3:$F$591,2,0),VLOOKUP(CONCATENATE(RIGHT($A83,3),"_",I$1),'Master Data Item List'!$D$3:$F$591,2,0)),"")</f>
        <v>ServiceRequestID</v>
      </c>
      <c r="J83" t="str">
        <f>IFERROR(IF($C83=0,VLOOKUP(CONCATENATE($A83,"_",J$1),'Master Data Item List'!$D$3:$F$591,2,0),VLOOKUP(CONCATENATE(RIGHT($A83,3),"_",J$1),'Master Data Item List'!$D$3:$F$591,2,0)),"")</f>
        <v>ServiceRequestID</v>
      </c>
      <c r="K83" t="str">
        <f>IFERROR(IF($C83=0,VLOOKUP(CONCATENATE($A83,"_",K$1),'Master Data Item List'!$D$3:$F$591,2,0),VLOOKUP(CONCATENATE(RIGHT($A83,3),"_",K$1),'Master Data Item List'!$D$3:$F$591,2,0)),"")</f>
        <v>ServiceRequestID</v>
      </c>
      <c r="L83" t="str">
        <f>IFERROR(IF($C83=0,VLOOKUP(CONCATENATE($A83,"_",L$1),'Master Data Item List'!$D$3:$F$591,2,0),VLOOKUP(CONCATENATE(RIGHT($A83,3),"_",L$1),'Master Data Item List'!$D$3:$F$591,2,0)),"")</f>
        <v>ServiceRequestID</v>
      </c>
      <c r="M83" t="str">
        <f>IFERROR(IF($C83=0,VLOOKUP(CONCATENATE($A83,"_",M$1),'Master Data Item List'!$D$3:$F$591,2,0),VLOOKUP(CONCATENATE(RIGHT($A83,3),"_",M$1),'Master Data Item List'!$D$3:$F$591,2,0)),"")</f>
        <v>ServiceRequestID</v>
      </c>
      <c r="N83" t="str">
        <f>IFERROR(IF($C83=0,VLOOKUP(CONCATENATE($A83,"_",N$1),'Master Data Item List'!$D$3:$F$591,2,0),VLOOKUP(CONCATENATE(RIGHT($A83,3),"_",N$1),'Master Data Item List'!$D$3:$F$591,2,0)),"")</f>
        <v/>
      </c>
      <c r="O83" t="str">
        <f>IFERROR(IF($C83=0,VLOOKUP(CONCATENATE($A83,"_",O$1),'Master Data Item List'!$D$3:$F$591,2,0),VLOOKUP(CONCATENATE(RIGHT($A83,3),"_",O$1),'Master Data Item List'!$D$3:$F$591,2,0)),"")</f>
        <v/>
      </c>
      <c r="P83" t="str">
        <f>IFERROR(IF($C83=0,VLOOKUP(CONCATENATE($A83,"_",P$1),'Master Data Item List'!$D$3:$F$591,2,0),VLOOKUP(CONCATENATE(RIGHT($A83,3),"_",P$1),'Master Data Item List'!$D$3:$F$591,2,0)),"")</f>
        <v/>
      </c>
      <c r="Q83" t="str">
        <f>IFERROR(IF($C83=0,VLOOKUP(CONCATENATE($A83,"_",Q$1),'Master Data Item List'!$D$3:$F$591,2,0),VLOOKUP(CONCATENATE(RIGHT($A83,3),"_",Q$1),'Master Data Item List'!$D$3:$F$591,2,0)),"")</f>
        <v/>
      </c>
      <c r="R83" t="str">
        <f>IFERROR(IF($C83=0,VLOOKUP(CONCATENATE($A83,"_",R$1),'Master Data Item List'!$D$3:$F$591,2,0),VLOOKUP(CONCATENATE(RIGHT($A83,3),"_",R$1),'Master Data Item List'!$D$3:$F$591,2,0)),"")</f>
        <v/>
      </c>
    </row>
    <row r="84" spans="1:18">
      <c r="A84" t="s">
        <v>3731</v>
      </c>
      <c r="B84" t="str">
        <f t="shared" si="0"/>
        <v>CYP104RTT</v>
      </c>
      <c r="C84">
        <f t="shared" si="1"/>
        <v>0</v>
      </c>
      <c r="D84" t="str">
        <f>IFERROR(IF($C84=0,VLOOKUP(CONCATENATE($A84,"_",D$1),'Master Data Item List'!$D$3:$F$591,2,0),VLOOKUP(CONCATENATE(RIGHT($A84,3),"_",D$1),'Master Data Item List'!$D$3:$F$591,2,0)),"")</f>
        <v>BookingReference</v>
      </c>
      <c r="E84" t="str">
        <f>IFERROR(IF($C84=0,VLOOKUP(CONCATENATE($A84,"_",E$1),'Master Data Item List'!$D$3:$F$591,2,0),VLOOKUP(CONCATENATE(RIGHT($A84,3),"_",E$1),'Master Data Item List'!$D$3:$F$591,2,0)),"")</f>
        <v/>
      </c>
      <c r="F84" t="str">
        <f>IFERROR(IF($C84=0,VLOOKUP(CONCATENATE($A84,"_",F$1),'Master Data Item List'!$D$3:$F$591,2,0),VLOOKUP(CONCATENATE(RIGHT($A84,3),"_",F$1),'Master Data Item List'!$D$3:$F$591,2,0)),"")</f>
        <v/>
      </c>
      <c r="G84" t="str">
        <f>IFERROR(IF($C84=0,VLOOKUP(CONCATENATE($A84,"_",G$1),'Master Data Item List'!$D$3:$F$591,2,0),VLOOKUP(CONCATENATE(RIGHT($A84,3),"_",G$1),'Master Data Item List'!$D$3:$F$591,2,0)),"")</f>
        <v/>
      </c>
      <c r="H84" t="str">
        <f>IFERROR(IF($C84=0,VLOOKUP(CONCATENATE($A84,"_",H$1),'Master Data Item List'!$D$3:$F$591,2,0),VLOOKUP(CONCATENATE(RIGHT($A84,3),"_",H$1),'Master Data Item List'!$D$3:$F$591,2,0)),"")</f>
        <v/>
      </c>
      <c r="I84" t="str">
        <f>IFERROR(IF($C84=0,VLOOKUP(CONCATENATE($A84,"_",I$1),'Master Data Item List'!$D$3:$F$591,2,0),VLOOKUP(CONCATENATE(RIGHT($A84,3),"_",I$1),'Master Data Item List'!$D$3:$F$591,2,0)),"")</f>
        <v/>
      </c>
      <c r="J84" t="str">
        <f>IFERROR(IF($C84=0,VLOOKUP(CONCATENATE($A84,"_",J$1),'Master Data Item List'!$D$3:$F$591,2,0),VLOOKUP(CONCATENATE(RIGHT($A84,3),"_",J$1),'Master Data Item List'!$D$3:$F$591,2,0)),"")</f>
        <v/>
      </c>
      <c r="K84" t="str">
        <f>IFERROR(IF($C84=0,VLOOKUP(CONCATENATE($A84,"_",K$1),'Master Data Item List'!$D$3:$F$591,2,0),VLOOKUP(CONCATENATE(RIGHT($A84,3),"_",K$1),'Master Data Item List'!$D$3:$F$591,2,0)),"")</f>
        <v/>
      </c>
      <c r="L84" t="str">
        <f>IFERROR(IF($C84=0,VLOOKUP(CONCATENATE($A84,"_",L$1),'Master Data Item List'!$D$3:$F$591,2,0),VLOOKUP(CONCATENATE(RIGHT($A84,3),"_",L$1),'Master Data Item List'!$D$3:$F$591,2,0)),"")</f>
        <v/>
      </c>
      <c r="M84" t="str">
        <f>IFERROR(IF($C84=0,VLOOKUP(CONCATENATE($A84,"_",M$1),'Master Data Item List'!$D$3:$F$591,2,0),VLOOKUP(CONCATENATE(RIGHT($A84,3),"_",M$1),'Master Data Item List'!$D$3:$F$591,2,0)),"")</f>
        <v/>
      </c>
      <c r="N84" t="str">
        <f>IFERROR(IF($C84=0,VLOOKUP(CONCATENATE($A84,"_",N$1),'Master Data Item List'!$D$3:$F$591,2,0),VLOOKUP(CONCATENATE(RIGHT($A84,3),"_",N$1),'Master Data Item List'!$D$3:$F$591,2,0)),"")</f>
        <v/>
      </c>
      <c r="O84" t="str">
        <f>IFERROR(IF($C84=0,VLOOKUP(CONCATENATE($A84,"_",O$1),'Master Data Item List'!$D$3:$F$591,2,0),VLOOKUP(CONCATENATE(RIGHT($A84,3),"_",O$1),'Master Data Item List'!$D$3:$F$591,2,0)),"")</f>
        <v/>
      </c>
      <c r="P84" t="str">
        <f>IFERROR(IF($C84=0,VLOOKUP(CONCATENATE($A84,"_",P$1),'Master Data Item List'!$D$3:$F$591,2,0),VLOOKUP(CONCATENATE(RIGHT($A84,3),"_",P$1),'Master Data Item List'!$D$3:$F$591,2,0)),"")</f>
        <v/>
      </c>
      <c r="Q84" t="str">
        <f>IFERROR(IF($C84=0,VLOOKUP(CONCATENATE($A84,"_",Q$1),'Master Data Item List'!$D$3:$F$591,2,0),VLOOKUP(CONCATENATE(RIGHT($A84,3),"_",Q$1),'Master Data Item List'!$D$3:$F$591,2,0)),"")</f>
        <v/>
      </c>
      <c r="R84" t="str">
        <f>IFERROR(IF($C84=0,VLOOKUP(CONCATENATE($A84,"_",R$1),'Master Data Item List'!$D$3:$F$591,2,0),VLOOKUP(CONCATENATE(RIGHT($A84,3),"_",R$1),'Master Data Item List'!$D$3:$F$591,2,0)),"")</f>
        <v/>
      </c>
    </row>
    <row r="85" spans="1:18">
      <c r="A85" t="s">
        <v>3736</v>
      </c>
      <c r="B85" t="str">
        <f t="shared" ref="B85:B148" si="2">VLOOKUP(A85,MDI,6,0)</f>
        <v>CYP104RTT</v>
      </c>
      <c r="C85">
        <f t="shared" si="1"/>
        <v>0</v>
      </c>
      <c r="D85" t="str">
        <f>IFERROR(IF($C85=0,VLOOKUP(CONCATENATE($A85,"_",D$1),'Master Data Item List'!$D$3:$F$591,2,0),VLOOKUP(CONCATENATE(RIGHT($A85,3),"_",D$1),'Master Data Item List'!$D$3:$F$591,2,0)),"")</f>
        <v>PatientPathwayID</v>
      </c>
      <c r="E85" t="str">
        <f>IFERROR(IF($C85=0,VLOOKUP(CONCATENATE($A85,"_",E$1),'Master Data Item List'!$D$3:$F$591,2,0),VLOOKUP(CONCATENATE(RIGHT($A85,3),"_",E$1),'Master Data Item List'!$D$3:$F$591,2,0)),"")</f>
        <v/>
      </c>
      <c r="F85" t="str">
        <f>IFERROR(IF($C85=0,VLOOKUP(CONCATENATE($A85,"_",F$1),'Master Data Item List'!$D$3:$F$591,2,0),VLOOKUP(CONCATENATE(RIGHT($A85,3),"_",F$1),'Master Data Item List'!$D$3:$F$591,2,0)),"")</f>
        <v/>
      </c>
      <c r="G85" t="str">
        <f>IFERROR(IF($C85=0,VLOOKUP(CONCATENATE($A85,"_",G$1),'Master Data Item List'!$D$3:$F$591,2,0),VLOOKUP(CONCATENATE(RIGHT($A85,3),"_",G$1),'Master Data Item List'!$D$3:$F$591,2,0)),"")</f>
        <v/>
      </c>
      <c r="H85" t="str">
        <f>IFERROR(IF($C85=0,VLOOKUP(CONCATENATE($A85,"_",H$1),'Master Data Item List'!$D$3:$F$591,2,0),VLOOKUP(CONCATENATE(RIGHT($A85,3),"_",H$1),'Master Data Item List'!$D$3:$F$591,2,0)),"")</f>
        <v/>
      </c>
      <c r="I85" t="str">
        <f>IFERROR(IF($C85=0,VLOOKUP(CONCATENATE($A85,"_",I$1),'Master Data Item List'!$D$3:$F$591,2,0),VLOOKUP(CONCATENATE(RIGHT($A85,3),"_",I$1),'Master Data Item List'!$D$3:$F$591,2,0)),"")</f>
        <v/>
      </c>
      <c r="J85" t="str">
        <f>IFERROR(IF($C85=0,VLOOKUP(CONCATENATE($A85,"_",J$1),'Master Data Item List'!$D$3:$F$591,2,0),VLOOKUP(CONCATENATE(RIGHT($A85,3),"_",J$1),'Master Data Item List'!$D$3:$F$591,2,0)),"")</f>
        <v/>
      </c>
      <c r="K85" t="str">
        <f>IFERROR(IF($C85=0,VLOOKUP(CONCATENATE($A85,"_",K$1),'Master Data Item List'!$D$3:$F$591,2,0),VLOOKUP(CONCATENATE(RIGHT($A85,3),"_",K$1),'Master Data Item List'!$D$3:$F$591,2,0)),"")</f>
        <v/>
      </c>
      <c r="L85" t="str">
        <f>IFERROR(IF($C85=0,VLOOKUP(CONCATENATE($A85,"_",L$1),'Master Data Item List'!$D$3:$F$591,2,0),VLOOKUP(CONCATENATE(RIGHT($A85,3),"_",L$1),'Master Data Item List'!$D$3:$F$591,2,0)),"")</f>
        <v/>
      </c>
      <c r="M85" t="str">
        <f>IFERROR(IF($C85=0,VLOOKUP(CONCATENATE($A85,"_",M$1),'Master Data Item List'!$D$3:$F$591,2,0),VLOOKUP(CONCATENATE(RIGHT($A85,3),"_",M$1),'Master Data Item List'!$D$3:$F$591,2,0)),"")</f>
        <v/>
      </c>
      <c r="N85" t="str">
        <f>IFERROR(IF($C85=0,VLOOKUP(CONCATENATE($A85,"_",N$1),'Master Data Item List'!$D$3:$F$591,2,0),VLOOKUP(CONCATENATE(RIGHT($A85,3),"_",N$1),'Master Data Item List'!$D$3:$F$591,2,0)),"")</f>
        <v/>
      </c>
      <c r="O85" t="str">
        <f>IFERROR(IF($C85=0,VLOOKUP(CONCATENATE($A85,"_",O$1),'Master Data Item List'!$D$3:$F$591,2,0),VLOOKUP(CONCATENATE(RIGHT($A85,3),"_",O$1),'Master Data Item List'!$D$3:$F$591,2,0)),"")</f>
        <v/>
      </c>
      <c r="P85" t="str">
        <f>IFERROR(IF($C85=0,VLOOKUP(CONCATENATE($A85,"_",P$1),'Master Data Item List'!$D$3:$F$591,2,0),VLOOKUP(CONCATENATE(RIGHT($A85,3),"_",P$1),'Master Data Item List'!$D$3:$F$591,2,0)),"")</f>
        <v/>
      </c>
      <c r="Q85" t="str">
        <f>IFERROR(IF($C85=0,VLOOKUP(CONCATENATE($A85,"_",Q$1),'Master Data Item List'!$D$3:$F$591,2,0),VLOOKUP(CONCATENATE(RIGHT($A85,3),"_",Q$1),'Master Data Item List'!$D$3:$F$591,2,0)),"")</f>
        <v/>
      </c>
      <c r="R85" t="str">
        <f>IFERROR(IF($C85=0,VLOOKUP(CONCATENATE($A85,"_",R$1),'Master Data Item List'!$D$3:$F$591,2,0),VLOOKUP(CONCATENATE(RIGHT($A85,3),"_",R$1),'Master Data Item List'!$D$3:$F$591,2,0)),"")</f>
        <v/>
      </c>
    </row>
    <row r="86" spans="1:18">
      <c r="A86" t="s">
        <v>3742</v>
      </c>
      <c r="B86" t="str">
        <f t="shared" si="2"/>
        <v>CYP104RTT</v>
      </c>
      <c r="C86">
        <f t="shared" ref="C86:C149" si="3">IF(MID(A86,5,1)="9",1,0)</f>
        <v>0</v>
      </c>
      <c r="D86" t="str">
        <f>IFERROR(IF($C86=0,VLOOKUP(CONCATENATE($A86,"_",D$1),'Master Data Item List'!$D$3:$F$591,2,0),VLOOKUP(CONCATENATE(RIGHT($A86,3),"_",D$1),'Master Data Item List'!$D$3:$F$591,2,0)),"")</f>
        <v>PatientPathwayID_OrgID</v>
      </c>
      <c r="E86" t="str">
        <f>IFERROR(IF($C86=0,VLOOKUP(CONCATENATE($A86,"_",E$1),'Master Data Item List'!$D$3:$F$591,2,0),VLOOKUP(CONCATENATE(RIGHT($A86,3),"_",E$1),'Master Data Item List'!$D$3:$F$591,2,0)),"")</f>
        <v/>
      </c>
      <c r="F86" t="str">
        <f>IFERROR(IF($C86=0,VLOOKUP(CONCATENATE($A86,"_",F$1),'Master Data Item List'!$D$3:$F$591,2,0),VLOOKUP(CONCATENATE(RIGHT($A86,3),"_",F$1),'Master Data Item List'!$D$3:$F$591,2,0)),"")</f>
        <v/>
      </c>
      <c r="G86" t="str">
        <f>IFERROR(IF($C86=0,VLOOKUP(CONCATENATE($A86,"_",G$1),'Master Data Item List'!$D$3:$F$591,2,0),VLOOKUP(CONCATENATE(RIGHT($A86,3),"_",G$1),'Master Data Item List'!$D$3:$F$591,2,0)),"")</f>
        <v/>
      </c>
      <c r="H86" t="str">
        <f>IFERROR(IF($C86=0,VLOOKUP(CONCATENATE($A86,"_",H$1),'Master Data Item List'!$D$3:$F$591,2,0),VLOOKUP(CONCATENATE(RIGHT($A86,3),"_",H$1),'Master Data Item List'!$D$3:$F$591,2,0)),"")</f>
        <v/>
      </c>
      <c r="I86" t="str">
        <f>IFERROR(IF($C86=0,VLOOKUP(CONCATENATE($A86,"_",I$1),'Master Data Item List'!$D$3:$F$591,2,0),VLOOKUP(CONCATENATE(RIGHT($A86,3),"_",I$1),'Master Data Item List'!$D$3:$F$591,2,0)),"")</f>
        <v/>
      </c>
      <c r="J86" t="str">
        <f>IFERROR(IF($C86=0,VLOOKUP(CONCATENATE($A86,"_",J$1),'Master Data Item List'!$D$3:$F$591,2,0),VLOOKUP(CONCATENATE(RIGHT($A86,3),"_",J$1),'Master Data Item List'!$D$3:$F$591,2,0)),"")</f>
        <v/>
      </c>
      <c r="K86" t="str">
        <f>IFERROR(IF($C86=0,VLOOKUP(CONCATENATE($A86,"_",K$1),'Master Data Item List'!$D$3:$F$591,2,0),VLOOKUP(CONCATENATE(RIGHT($A86,3),"_",K$1),'Master Data Item List'!$D$3:$F$591,2,0)),"")</f>
        <v/>
      </c>
      <c r="L86" t="str">
        <f>IFERROR(IF($C86=0,VLOOKUP(CONCATENATE($A86,"_",L$1),'Master Data Item List'!$D$3:$F$591,2,0),VLOOKUP(CONCATENATE(RIGHT($A86,3),"_",L$1),'Master Data Item List'!$D$3:$F$591,2,0)),"")</f>
        <v/>
      </c>
      <c r="M86" t="str">
        <f>IFERROR(IF($C86=0,VLOOKUP(CONCATENATE($A86,"_",M$1),'Master Data Item List'!$D$3:$F$591,2,0),VLOOKUP(CONCATENATE(RIGHT($A86,3),"_",M$1),'Master Data Item List'!$D$3:$F$591,2,0)),"")</f>
        <v/>
      </c>
      <c r="N86" t="str">
        <f>IFERROR(IF($C86=0,VLOOKUP(CONCATENATE($A86,"_",N$1),'Master Data Item List'!$D$3:$F$591,2,0),VLOOKUP(CONCATENATE(RIGHT($A86,3),"_",N$1),'Master Data Item List'!$D$3:$F$591,2,0)),"")</f>
        <v/>
      </c>
      <c r="O86" t="str">
        <f>IFERROR(IF($C86=0,VLOOKUP(CONCATENATE($A86,"_",O$1),'Master Data Item List'!$D$3:$F$591,2,0),VLOOKUP(CONCATENATE(RIGHT($A86,3),"_",O$1),'Master Data Item List'!$D$3:$F$591,2,0)),"")</f>
        <v/>
      </c>
      <c r="P86" t="str">
        <f>IFERROR(IF($C86=0,VLOOKUP(CONCATENATE($A86,"_",P$1),'Master Data Item List'!$D$3:$F$591,2,0),VLOOKUP(CONCATENATE(RIGHT($A86,3),"_",P$1),'Master Data Item List'!$D$3:$F$591,2,0)),"")</f>
        <v/>
      </c>
      <c r="Q86" t="str">
        <f>IFERROR(IF($C86=0,VLOOKUP(CONCATENATE($A86,"_",Q$1),'Master Data Item List'!$D$3:$F$591,2,0),VLOOKUP(CONCATENATE(RIGHT($A86,3),"_",Q$1),'Master Data Item List'!$D$3:$F$591,2,0)),"")</f>
        <v/>
      </c>
      <c r="R86" t="str">
        <f>IFERROR(IF($C86=0,VLOOKUP(CONCATENATE($A86,"_",R$1),'Master Data Item List'!$D$3:$F$591,2,0),VLOOKUP(CONCATENATE(RIGHT($A86,3),"_",R$1),'Master Data Item List'!$D$3:$F$591,2,0)),"")</f>
        <v/>
      </c>
    </row>
    <row r="87" spans="1:18">
      <c r="A87" t="s">
        <v>147</v>
      </c>
      <c r="B87" t="str">
        <f t="shared" si="2"/>
        <v>CYP104RTT</v>
      </c>
      <c r="C87">
        <f t="shared" si="3"/>
        <v>0</v>
      </c>
      <c r="D87" t="str">
        <f>IFERROR(IF($C87=0,VLOOKUP(CONCATENATE($A87,"_",D$1),'Master Data Item List'!$D$3:$F$591,2,0),VLOOKUP(CONCATENATE(RIGHT($A87,3),"_",D$1),'Master Data Item List'!$D$3:$F$591,2,0)),"")</f>
        <v>WaitingTime_MeasurementType</v>
      </c>
      <c r="E87" t="str">
        <f>IFERROR(IF($C87=0,VLOOKUP(CONCATENATE($A87,"_",E$1),'Master Data Item List'!$D$3:$F$591,2,0),VLOOKUP(CONCATENATE(RIGHT($A87,3),"_",E$1),'Master Data Item List'!$D$3:$F$591,2,0)),"")</f>
        <v/>
      </c>
      <c r="F87" t="str">
        <f>IFERROR(IF($C87=0,VLOOKUP(CONCATENATE($A87,"_",F$1),'Master Data Item List'!$D$3:$F$591,2,0),VLOOKUP(CONCATENATE(RIGHT($A87,3),"_",F$1),'Master Data Item List'!$D$3:$F$591,2,0)),"")</f>
        <v/>
      </c>
      <c r="G87" t="str">
        <f>IFERROR(IF($C87=0,VLOOKUP(CONCATENATE($A87,"_",G$1),'Master Data Item List'!$D$3:$F$591,2,0),VLOOKUP(CONCATENATE(RIGHT($A87,3),"_",G$1),'Master Data Item List'!$D$3:$F$591,2,0)),"")</f>
        <v/>
      </c>
      <c r="H87" t="str">
        <f>IFERROR(IF($C87=0,VLOOKUP(CONCATENATE($A87,"_",H$1),'Master Data Item List'!$D$3:$F$591,2,0),VLOOKUP(CONCATENATE(RIGHT($A87,3),"_",H$1),'Master Data Item List'!$D$3:$F$591,2,0)),"")</f>
        <v/>
      </c>
      <c r="I87" t="str">
        <f>IFERROR(IF($C87=0,VLOOKUP(CONCATENATE($A87,"_",I$1),'Master Data Item List'!$D$3:$F$591,2,0),VLOOKUP(CONCATENATE(RIGHT($A87,3),"_",I$1),'Master Data Item List'!$D$3:$F$591,2,0)),"")</f>
        <v/>
      </c>
      <c r="J87" t="str">
        <f>IFERROR(IF($C87=0,VLOOKUP(CONCATENATE($A87,"_",J$1),'Master Data Item List'!$D$3:$F$591,2,0),VLOOKUP(CONCATENATE(RIGHT($A87,3),"_",J$1),'Master Data Item List'!$D$3:$F$591,2,0)),"")</f>
        <v/>
      </c>
      <c r="K87" t="str">
        <f>IFERROR(IF($C87=0,VLOOKUP(CONCATENATE($A87,"_",K$1),'Master Data Item List'!$D$3:$F$591,2,0),VLOOKUP(CONCATENATE(RIGHT($A87,3),"_",K$1),'Master Data Item List'!$D$3:$F$591,2,0)),"")</f>
        <v/>
      </c>
      <c r="L87" t="str">
        <f>IFERROR(IF($C87=0,VLOOKUP(CONCATENATE($A87,"_",L$1),'Master Data Item List'!$D$3:$F$591,2,0),VLOOKUP(CONCATENATE(RIGHT($A87,3),"_",L$1),'Master Data Item List'!$D$3:$F$591,2,0)),"")</f>
        <v/>
      </c>
      <c r="M87" t="str">
        <f>IFERROR(IF($C87=0,VLOOKUP(CONCATENATE($A87,"_",M$1),'Master Data Item List'!$D$3:$F$591,2,0),VLOOKUP(CONCATENATE(RIGHT($A87,3),"_",M$1),'Master Data Item List'!$D$3:$F$591,2,0)),"")</f>
        <v/>
      </c>
      <c r="N87" t="str">
        <f>IFERROR(IF($C87=0,VLOOKUP(CONCATENATE($A87,"_",N$1),'Master Data Item List'!$D$3:$F$591,2,0),VLOOKUP(CONCATENATE(RIGHT($A87,3),"_",N$1),'Master Data Item List'!$D$3:$F$591,2,0)),"")</f>
        <v/>
      </c>
      <c r="O87" t="str">
        <f>IFERROR(IF($C87=0,VLOOKUP(CONCATENATE($A87,"_",O$1),'Master Data Item List'!$D$3:$F$591,2,0),VLOOKUP(CONCATENATE(RIGHT($A87,3),"_",O$1),'Master Data Item List'!$D$3:$F$591,2,0)),"")</f>
        <v/>
      </c>
      <c r="P87" t="str">
        <f>IFERROR(IF($C87=0,VLOOKUP(CONCATENATE($A87,"_",P$1),'Master Data Item List'!$D$3:$F$591,2,0),VLOOKUP(CONCATENATE(RIGHT($A87,3),"_",P$1),'Master Data Item List'!$D$3:$F$591,2,0)),"")</f>
        <v/>
      </c>
      <c r="Q87" t="str">
        <f>IFERROR(IF($C87=0,VLOOKUP(CONCATENATE($A87,"_",Q$1),'Master Data Item List'!$D$3:$F$591,2,0),VLOOKUP(CONCATENATE(RIGHT($A87,3),"_",Q$1),'Master Data Item List'!$D$3:$F$591,2,0)),"")</f>
        <v/>
      </c>
      <c r="R87" t="str">
        <f>IFERROR(IF($C87=0,VLOOKUP(CONCATENATE($A87,"_",R$1),'Master Data Item List'!$D$3:$F$591,2,0),VLOOKUP(CONCATENATE(RIGHT($A87,3),"_",R$1),'Master Data Item List'!$D$3:$F$591,2,0)),"")</f>
        <v/>
      </c>
    </row>
    <row r="88" spans="1:18">
      <c r="A88" t="s">
        <v>3756</v>
      </c>
      <c r="B88" t="str">
        <f t="shared" si="2"/>
        <v>CYP104RTT</v>
      </c>
      <c r="C88">
        <f t="shared" si="3"/>
        <v>0</v>
      </c>
      <c r="D88" t="str">
        <f>IFERROR(IF($C88=0,VLOOKUP(CONCATENATE($A88,"_",D$1),'Master Data Item List'!$D$3:$F$591,2,0),VLOOKUP(CONCATENATE(RIGHT($A88,3),"_",D$1),'Master Data Item List'!$D$3:$F$591,2,0)),"")</f>
        <v>RTT_StartDate</v>
      </c>
      <c r="E88" t="str">
        <f>IFERROR(IF($C88=0,VLOOKUP(CONCATENATE($A88,"_",E$1),'Master Data Item List'!$D$3:$F$591,2,0),VLOOKUP(CONCATENATE(RIGHT($A88,3),"_",E$1),'Master Data Item List'!$D$3:$F$591,2,0)),"")</f>
        <v/>
      </c>
      <c r="F88" t="str">
        <f>IFERROR(IF($C88=0,VLOOKUP(CONCATENATE($A88,"_",F$1),'Master Data Item List'!$D$3:$F$591,2,0),VLOOKUP(CONCATENATE(RIGHT($A88,3),"_",F$1),'Master Data Item List'!$D$3:$F$591,2,0)),"")</f>
        <v/>
      </c>
      <c r="G88" t="str">
        <f>IFERROR(IF($C88=0,VLOOKUP(CONCATENATE($A88,"_",G$1),'Master Data Item List'!$D$3:$F$591,2,0),VLOOKUP(CONCATENATE(RIGHT($A88,3),"_",G$1),'Master Data Item List'!$D$3:$F$591,2,0)),"")</f>
        <v/>
      </c>
      <c r="H88" t="str">
        <f>IFERROR(IF($C88=0,VLOOKUP(CONCATENATE($A88,"_",H$1),'Master Data Item List'!$D$3:$F$591,2,0),VLOOKUP(CONCATENATE(RIGHT($A88,3),"_",H$1),'Master Data Item List'!$D$3:$F$591,2,0)),"")</f>
        <v/>
      </c>
      <c r="I88" t="str">
        <f>IFERROR(IF($C88=0,VLOOKUP(CONCATENATE($A88,"_",I$1),'Master Data Item List'!$D$3:$F$591,2,0),VLOOKUP(CONCATENATE(RIGHT($A88,3),"_",I$1),'Master Data Item List'!$D$3:$F$591,2,0)),"")</f>
        <v/>
      </c>
      <c r="J88" t="str">
        <f>IFERROR(IF($C88=0,VLOOKUP(CONCATENATE($A88,"_",J$1),'Master Data Item List'!$D$3:$F$591,2,0),VLOOKUP(CONCATENATE(RIGHT($A88,3),"_",J$1),'Master Data Item List'!$D$3:$F$591,2,0)),"")</f>
        <v/>
      </c>
      <c r="K88" t="str">
        <f>IFERROR(IF($C88=0,VLOOKUP(CONCATENATE($A88,"_",K$1),'Master Data Item List'!$D$3:$F$591,2,0),VLOOKUP(CONCATENATE(RIGHT($A88,3),"_",K$1),'Master Data Item List'!$D$3:$F$591,2,0)),"")</f>
        <v/>
      </c>
      <c r="L88" t="str">
        <f>IFERROR(IF($C88=0,VLOOKUP(CONCATENATE($A88,"_",L$1),'Master Data Item List'!$D$3:$F$591,2,0),VLOOKUP(CONCATENATE(RIGHT($A88,3),"_",L$1),'Master Data Item List'!$D$3:$F$591,2,0)),"")</f>
        <v/>
      </c>
      <c r="M88" t="str">
        <f>IFERROR(IF($C88=0,VLOOKUP(CONCATENATE($A88,"_",M$1),'Master Data Item List'!$D$3:$F$591,2,0),VLOOKUP(CONCATENATE(RIGHT($A88,3),"_",M$1),'Master Data Item List'!$D$3:$F$591,2,0)),"")</f>
        <v/>
      </c>
      <c r="N88" t="str">
        <f>IFERROR(IF($C88=0,VLOOKUP(CONCATENATE($A88,"_",N$1),'Master Data Item List'!$D$3:$F$591,2,0),VLOOKUP(CONCATENATE(RIGHT($A88,3),"_",N$1),'Master Data Item List'!$D$3:$F$591,2,0)),"")</f>
        <v/>
      </c>
      <c r="O88" t="str">
        <f>IFERROR(IF($C88=0,VLOOKUP(CONCATENATE($A88,"_",O$1),'Master Data Item List'!$D$3:$F$591,2,0),VLOOKUP(CONCATENATE(RIGHT($A88,3),"_",O$1),'Master Data Item List'!$D$3:$F$591,2,0)),"")</f>
        <v/>
      </c>
      <c r="P88" t="str">
        <f>IFERROR(IF($C88=0,VLOOKUP(CONCATENATE($A88,"_",P$1),'Master Data Item List'!$D$3:$F$591,2,0),VLOOKUP(CONCATENATE(RIGHT($A88,3),"_",P$1),'Master Data Item List'!$D$3:$F$591,2,0)),"")</f>
        <v/>
      </c>
      <c r="Q88" t="str">
        <f>IFERROR(IF($C88=0,VLOOKUP(CONCATENATE($A88,"_",Q$1),'Master Data Item List'!$D$3:$F$591,2,0),VLOOKUP(CONCATENATE(RIGHT($A88,3),"_",Q$1),'Master Data Item List'!$D$3:$F$591,2,0)),"")</f>
        <v/>
      </c>
      <c r="R88" t="str">
        <f>IFERROR(IF($C88=0,VLOOKUP(CONCATENATE($A88,"_",R$1),'Master Data Item List'!$D$3:$F$591,2,0),VLOOKUP(CONCATENATE(RIGHT($A88,3),"_",R$1),'Master Data Item List'!$D$3:$F$591,2,0)),"")</f>
        <v/>
      </c>
    </row>
    <row r="89" spans="1:18">
      <c r="A89" t="s">
        <v>3764</v>
      </c>
      <c r="B89" t="str">
        <f t="shared" si="2"/>
        <v>CYP104RTT</v>
      </c>
      <c r="C89">
        <f t="shared" si="3"/>
        <v>0</v>
      </c>
      <c r="D89" t="str">
        <f>IFERROR(IF($C89=0,VLOOKUP(CONCATENATE($A89,"_",D$1),'Master Data Item List'!$D$3:$F$591,2,0),VLOOKUP(CONCATENATE(RIGHT($A89,3),"_",D$1),'Master Data Item List'!$D$3:$F$591,2,0)),"")</f>
        <v>RTT_EndDate</v>
      </c>
      <c r="E89" t="str">
        <f>IFERROR(IF($C89=0,VLOOKUP(CONCATENATE($A89,"_",E$1),'Master Data Item List'!$D$3:$F$591,2,0),VLOOKUP(CONCATENATE(RIGHT($A89,3),"_",E$1),'Master Data Item List'!$D$3:$F$591,2,0)),"")</f>
        <v/>
      </c>
      <c r="F89" t="str">
        <f>IFERROR(IF($C89=0,VLOOKUP(CONCATENATE($A89,"_",F$1),'Master Data Item List'!$D$3:$F$591,2,0),VLOOKUP(CONCATENATE(RIGHT($A89,3),"_",F$1),'Master Data Item List'!$D$3:$F$591,2,0)),"")</f>
        <v/>
      </c>
      <c r="G89" t="str">
        <f>IFERROR(IF($C89=0,VLOOKUP(CONCATENATE($A89,"_",G$1),'Master Data Item List'!$D$3:$F$591,2,0),VLOOKUP(CONCATENATE(RIGHT($A89,3),"_",G$1),'Master Data Item List'!$D$3:$F$591,2,0)),"")</f>
        <v/>
      </c>
      <c r="H89" t="str">
        <f>IFERROR(IF($C89=0,VLOOKUP(CONCATENATE($A89,"_",H$1),'Master Data Item List'!$D$3:$F$591,2,0),VLOOKUP(CONCATENATE(RIGHT($A89,3),"_",H$1),'Master Data Item List'!$D$3:$F$591,2,0)),"")</f>
        <v/>
      </c>
      <c r="I89" t="str">
        <f>IFERROR(IF($C89=0,VLOOKUP(CONCATENATE($A89,"_",I$1),'Master Data Item List'!$D$3:$F$591,2,0),VLOOKUP(CONCATENATE(RIGHT($A89,3),"_",I$1),'Master Data Item List'!$D$3:$F$591,2,0)),"")</f>
        <v/>
      </c>
      <c r="J89" t="str">
        <f>IFERROR(IF($C89=0,VLOOKUP(CONCATENATE($A89,"_",J$1),'Master Data Item List'!$D$3:$F$591,2,0),VLOOKUP(CONCATENATE(RIGHT($A89,3),"_",J$1),'Master Data Item List'!$D$3:$F$591,2,0)),"")</f>
        <v/>
      </c>
      <c r="K89" t="str">
        <f>IFERROR(IF($C89=0,VLOOKUP(CONCATENATE($A89,"_",K$1),'Master Data Item List'!$D$3:$F$591,2,0),VLOOKUP(CONCATENATE(RIGHT($A89,3),"_",K$1),'Master Data Item List'!$D$3:$F$591,2,0)),"")</f>
        <v/>
      </c>
      <c r="L89" t="str">
        <f>IFERROR(IF($C89=0,VLOOKUP(CONCATENATE($A89,"_",L$1),'Master Data Item List'!$D$3:$F$591,2,0),VLOOKUP(CONCATENATE(RIGHT($A89,3),"_",L$1),'Master Data Item List'!$D$3:$F$591,2,0)),"")</f>
        <v/>
      </c>
      <c r="M89" t="str">
        <f>IFERROR(IF($C89=0,VLOOKUP(CONCATENATE($A89,"_",M$1),'Master Data Item List'!$D$3:$F$591,2,0),VLOOKUP(CONCATENATE(RIGHT($A89,3),"_",M$1),'Master Data Item List'!$D$3:$F$591,2,0)),"")</f>
        <v/>
      </c>
      <c r="N89" t="str">
        <f>IFERROR(IF($C89=0,VLOOKUP(CONCATENATE($A89,"_",N$1),'Master Data Item List'!$D$3:$F$591,2,0),VLOOKUP(CONCATENATE(RIGHT($A89,3),"_",N$1),'Master Data Item List'!$D$3:$F$591,2,0)),"")</f>
        <v/>
      </c>
      <c r="O89" t="str">
        <f>IFERROR(IF($C89=0,VLOOKUP(CONCATENATE($A89,"_",O$1),'Master Data Item List'!$D$3:$F$591,2,0),VLOOKUP(CONCATENATE(RIGHT($A89,3),"_",O$1),'Master Data Item List'!$D$3:$F$591,2,0)),"")</f>
        <v/>
      </c>
      <c r="P89" t="str">
        <f>IFERROR(IF($C89=0,VLOOKUP(CONCATENATE($A89,"_",P$1),'Master Data Item List'!$D$3:$F$591,2,0),VLOOKUP(CONCATENATE(RIGHT($A89,3),"_",P$1),'Master Data Item List'!$D$3:$F$591,2,0)),"")</f>
        <v/>
      </c>
      <c r="Q89" t="str">
        <f>IFERROR(IF($C89=0,VLOOKUP(CONCATENATE($A89,"_",Q$1),'Master Data Item List'!$D$3:$F$591,2,0),VLOOKUP(CONCATENATE(RIGHT($A89,3),"_",Q$1),'Master Data Item List'!$D$3:$F$591,2,0)),"")</f>
        <v/>
      </c>
      <c r="R89" t="str">
        <f>IFERROR(IF($C89=0,VLOOKUP(CONCATENATE($A89,"_",R$1),'Master Data Item List'!$D$3:$F$591,2,0),VLOOKUP(CONCATENATE(RIGHT($A89,3),"_",R$1),'Master Data Item List'!$D$3:$F$591,2,0)),"")</f>
        <v/>
      </c>
    </row>
    <row r="90" spans="1:18">
      <c r="A90" t="s">
        <v>3771</v>
      </c>
      <c r="B90" t="str">
        <f t="shared" si="2"/>
        <v>CYP104RTT</v>
      </c>
      <c r="C90">
        <f t="shared" si="3"/>
        <v>0</v>
      </c>
      <c r="D90" t="str">
        <f>IFERROR(IF($C90=0,VLOOKUP(CONCATENATE($A90,"_",D$1),'Master Data Item List'!$D$3:$F$591,2,0),VLOOKUP(CONCATENATE(RIGHT($A90,3),"_",D$1),'Master Data Item List'!$D$3:$F$591,2,0)),"")</f>
        <v>RTT_Status</v>
      </c>
      <c r="E90" t="str">
        <f>IFERROR(IF($C90=0,VLOOKUP(CONCATENATE($A90,"_",E$1),'Master Data Item List'!$D$3:$F$591,2,0),VLOOKUP(CONCATENATE(RIGHT($A90,3),"_",E$1),'Master Data Item List'!$D$3:$F$591,2,0)),"")</f>
        <v/>
      </c>
      <c r="F90" t="str">
        <f>IFERROR(IF($C90=0,VLOOKUP(CONCATENATE($A90,"_",F$1),'Master Data Item List'!$D$3:$F$591,2,0),VLOOKUP(CONCATENATE(RIGHT($A90,3),"_",F$1),'Master Data Item List'!$D$3:$F$591,2,0)),"")</f>
        <v/>
      </c>
      <c r="G90" t="str">
        <f>IFERROR(IF($C90=0,VLOOKUP(CONCATENATE($A90,"_",G$1),'Master Data Item List'!$D$3:$F$591,2,0),VLOOKUP(CONCATENATE(RIGHT($A90,3),"_",G$1),'Master Data Item List'!$D$3:$F$591,2,0)),"")</f>
        <v/>
      </c>
      <c r="H90" t="str">
        <f>IFERROR(IF($C90=0,VLOOKUP(CONCATENATE($A90,"_",H$1),'Master Data Item List'!$D$3:$F$591,2,0),VLOOKUP(CONCATENATE(RIGHT($A90,3),"_",H$1),'Master Data Item List'!$D$3:$F$591,2,0)),"")</f>
        <v/>
      </c>
      <c r="I90" t="str">
        <f>IFERROR(IF($C90=0,VLOOKUP(CONCATENATE($A90,"_",I$1),'Master Data Item List'!$D$3:$F$591,2,0),VLOOKUP(CONCATENATE(RIGHT($A90,3),"_",I$1),'Master Data Item List'!$D$3:$F$591,2,0)),"")</f>
        <v/>
      </c>
      <c r="J90" t="str">
        <f>IFERROR(IF($C90=0,VLOOKUP(CONCATENATE($A90,"_",J$1),'Master Data Item List'!$D$3:$F$591,2,0),VLOOKUP(CONCATENATE(RIGHT($A90,3),"_",J$1),'Master Data Item List'!$D$3:$F$591,2,0)),"")</f>
        <v/>
      </c>
      <c r="K90" t="str">
        <f>IFERROR(IF($C90=0,VLOOKUP(CONCATENATE($A90,"_",K$1),'Master Data Item List'!$D$3:$F$591,2,0),VLOOKUP(CONCATENATE(RIGHT($A90,3),"_",K$1),'Master Data Item List'!$D$3:$F$591,2,0)),"")</f>
        <v/>
      </c>
      <c r="L90" t="str">
        <f>IFERROR(IF($C90=0,VLOOKUP(CONCATENATE($A90,"_",L$1),'Master Data Item List'!$D$3:$F$591,2,0),VLOOKUP(CONCATENATE(RIGHT($A90,3),"_",L$1),'Master Data Item List'!$D$3:$F$591,2,0)),"")</f>
        <v/>
      </c>
      <c r="M90" t="str">
        <f>IFERROR(IF($C90=0,VLOOKUP(CONCATENATE($A90,"_",M$1),'Master Data Item List'!$D$3:$F$591,2,0),VLOOKUP(CONCATENATE(RIGHT($A90,3),"_",M$1),'Master Data Item List'!$D$3:$F$591,2,0)),"")</f>
        <v/>
      </c>
      <c r="N90" t="str">
        <f>IFERROR(IF($C90=0,VLOOKUP(CONCATENATE($A90,"_",N$1),'Master Data Item List'!$D$3:$F$591,2,0),VLOOKUP(CONCATENATE(RIGHT($A90,3),"_",N$1),'Master Data Item List'!$D$3:$F$591,2,0)),"")</f>
        <v/>
      </c>
      <c r="O90" t="str">
        <f>IFERROR(IF($C90=0,VLOOKUP(CONCATENATE($A90,"_",O$1),'Master Data Item List'!$D$3:$F$591,2,0),VLOOKUP(CONCATENATE(RIGHT($A90,3),"_",O$1),'Master Data Item List'!$D$3:$F$591,2,0)),"")</f>
        <v/>
      </c>
      <c r="P90" t="str">
        <f>IFERROR(IF($C90=0,VLOOKUP(CONCATENATE($A90,"_",P$1),'Master Data Item List'!$D$3:$F$591,2,0),VLOOKUP(CONCATENATE(RIGHT($A90,3),"_",P$1),'Master Data Item List'!$D$3:$F$591,2,0)),"")</f>
        <v/>
      </c>
      <c r="Q90" t="str">
        <f>IFERROR(IF($C90=0,VLOOKUP(CONCATENATE($A90,"_",Q$1),'Master Data Item List'!$D$3:$F$591,2,0),VLOOKUP(CONCATENATE(RIGHT($A90,3),"_",Q$1),'Master Data Item List'!$D$3:$F$591,2,0)),"")</f>
        <v/>
      </c>
      <c r="R90" t="str">
        <f>IFERROR(IF($C90=0,VLOOKUP(CONCATENATE($A90,"_",R$1),'Master Data Item List'!$D$3:$F$591,2,0),VLOOKUP(CONCATENATE(RIGHT($A90,3),"_",R$1),'Master Data Item List'!$D$3:$F$591,2,0)),"")</f>
        <v/>
      </c>
    </row>
    <row r="91" spans="1:18">
      <c r="A91" t="s">
        <v>3861</v>
      </c>
      <c r="B91" t="str">
        <f t="shared" si="2"/>
        <v>CYP105OnwardReferral</v>
      </c>
      <c r="C91">
        <f t="shared" si="3"/>
        <v>1</v>
      </c>
      <c r="D91" t="str">
        <f>IFERROR(IF($C91=0,VLOOKUP(CONCATENATE($A91,"_",D$1),'Master Data Item List'!$D$3:$F$591,2,0),VLOOKUP(CONCATENATE(RIGHT($A91,3),"_",D$1),'Master Data Item List'!$D$3:$F$591,2,0)),"")</f>
        <v>ServiceRequestID</v>
      </c>
      <c r="E91" t="str">
        <f>IFERROR(IF($C91=0,VLOOKUP(CONCATENATE($A91,"_",E$1),'Master Data Item List'!$D$3:$F$591,2,0),VLOOKUP(CONCATENATE(RIGHT($A91,3),"_",E$1),'Master Data Item List'!$D$3:$F$591,2,0)),"")</f>
        <v>ServiceRequestID</v>
      </c>
      <c r="F91" t="str">
        <f>IFERROR(IF($C91=0,VLOOKUP(CONCATENATE($A91,"_",F$1),'Master Data Item List'!$D$3:$F$591,2,0),VLOOKUP(CONCATENATE(RIGHT($A91,3),"_",F$1),'Master Data Item List'!$D$3:$F$591,2,0)),"")</f>
        <v>ServiceRequestID</v>
      </c>
      <c r="G91" t="str">
        <f>IFERROR(IF($C91=0,VLOOKUP(CONCATENATE($A91,"_",G$1),'Master Data Item List'!$D$3:$F$591,2,0),VLOOKUP(CONCATENATE(RIGHT($A91,3),"_",G$1),'Master Data Item List'!$D$3:$F$591,2,0)),"")</f>
        <v>ServiceRequestID</v>
      </c>
      <c r="H91" t="str">
        <f>IFERROR(IF($C91=0,VLOOKUP(CONCATENATE($A91,"_",H$1),'Master Data Item List'!$D$3:$F$591,2,0),VLOOKUP(CONCATENATE(RIGHT($A91,3),"_",H$1),'Master Data Item List'!$D$3:$F$591,2,0)),"")</f>
        <v>ServiceRequestID</v>
      </c>
      <c r="I91" t="str">
        <f>IFERROR(IF($C91=0,VLOOKUP(CONCATENATE($A91,"_",I$1),'Master Data Item List'!$D$3:$F$591,2,0),VLOOKUP(CONCATENATE(RIGHT($A91,3),"_",I$1),'Master Data Item List'!$D$3:$F$591,2,0)),"")</f>
        <v>ServiceRequestID</v>
      </c>
      <c r="J91" t="str">
        <f>IFERROR(IF($C91=0,VLOOKUP(CONCATENATE($A91,"_",J$1),'Master Data Item List'!$D$3:$F$591,2,0),VLOOKUP(CONCATENATE(RIGHT($A91,3),"_",J$1),'Master Data Item List'!$D$3:$F$591,2,0)),"")</f>
        <v>ServiceRequestID</v>
      </c>
      <c r="K91" t="str">
        <f>IFERROR(IF($C91=0,VLOOKUP(CONCATENATE($A91,"_",K$1),'Master Data Item List'!$D$3:$F$591,2,0),VLOOKUP(CONCATENATE(RIGHT($A91,3),"_",K$1),'Master Data Item List'!$D$3:$F$591,2,0)),"")</f>
        <v>ServiceRequestID</v>
      </c>
      <c r="L91" t="str">
        <f>IFERROR(IF($C91=0,VLOOKUP(CONCATENATE($A91,"_",L$1),'Master Data Item List'!$D$3:$F$591,2,0),VLOOKUP(CONCATENATE(RIGHT($A91,3),"_",L$1),'Master Data Item List'!$D$3:$F$591,2,0)),"")</f>
        <v>ServiceRequestID</v>
      </c>
      <c r="M91" t="str">
        <f>IFERROR(IF($C91=0,VLOOKUP(CONCATENATE($A91,"_",M$1),'Master Data Item List'!$D$3:$F$591,2,0),VLOOKUP(CONCATENATE(RIGHT($A91,3),"_",M$1),'Master Data Item List'!$D$3:$F$591,2,0)),"")</f>
        <v>ServiceRequestID</v>
      </c>
      <c r="N91" t="str">
        <f>IFERROR(IF($C91=0,VLOOKUP(CONCATENATE($A91,"_",N$1),'Master Data Item List'!$D$3:$F$591,2,0),VLOOKUP(CONCATENATE(RIGHT($A91,3),"_",N$1),'Master Data Item List'!$D$3:$F$591,2,0)),"")</f>
        <v/>
      </c>
      <c r="O91" t="str">
        <f>IFERROR(IF($C91=0,VLOOKUP(CONCATENATE($A91,"_",O$1),'Master Data Item List'!$D$3:$F$591,2,0),VLOOKUP(CONCATENATE(RIGHT($A91,3),"_",O$1),'Master Data Item List'!$D$3:$F$591,2,0)),"")</f>
        <v/>
      </c>
      <c r="P91" t="str">
        <f>IFERROR(IF($C91=0,VLOOKUP(CONCATENATE($A91,"_",P$1),'Master Data Item List'!$D$3:$F$591,2,0),VLOOKUP(CONCATENATE(RIGHT($A91,3),"_",P$1),'Master Data Item List'!$D$3:$F$591,2,0)),"")</f>
        <v/>
      </c>
      <c r="Q91" t="str">
        <f>IFERROR(IF($C91=0,VLOOKUP(CONCATENATE($A91,"_",Q$1),'Master Data Item List'!$D$3:$F$591,2,0),VLOOKUP(CONCATENATE(RIGHT($A91,3),"_",Q$1),'Master Data Item List'!$D$3:$F$591,2,0)),"")</f>
        <v/>
      </c>
      <c r="R91" t="str">
        <f>IFERROR(IF($C91=0,VLOOKUP(CONCATENATE($A91,"_",R$1),'Master Data Item List'!$D$3:$F$591,2,0),VLOOKUP(CONCATENATE(RIGHT($A91,3),"_",R$1),'Master Data Item List'!$D$3:$F$591,2,0)),"")</f>
        <v/>
      </c>
    </row>
    <row r="92" spans="1:18">
      <c r="A92" t="s">
        <v>3862</v>
      </c>
      <c r="B92" t="str">
        <f t="shared" si="2"/>
        <v>CYP105OnwardReferral</v>
      </c>
      <c r="C92">
        <f t="shared" si="3"/>
        <v>0</v>
      </c>
      <c r="D92" t="str">
        <f>IFERROR(IF($C92=0,VLOOKUP(CONCATENATE($A92,"_",D$1),'Master Data Item List'!$D$3:$F$591,2,0),VLOOKUP(CONCATENATE(RIGHT($A92,3),"_",D$1),'Master Data Item List'!$D$3:$F$591,2,0)),"")</f>
        <v>Onward_ReferralDate</v>
      </c>
      <c r="E92" t="str">
        <f>IFERROR(IF($C92=0,VLOOKUP(CONCATENATE($A92,"_",E$1),'Master Data Item List'!$D$3:$F$591,2,0),VLOOKUP(CONCATENATE(RIGHT($A92,3),"_",E$1),'Master Data Item List'!$D$3:$F$591,2,0)),"")</f>
        <v/>
      </c>
      <c r="F92" t="str">
        <f>IFERROR(IF($C92=0,VLOOKUP(CONCATENATE($A92,"_",F$1),'Master Data Item List'!$D$3:$F$591,2,0),VLOOKUP(CONCATENATE(RIGHT($A92,3),"_",F$1),'Master Data Item List'!$D$3:$F$591,2,0)),"")</f>
        <v/>
      </c>
      <c r="G92" t="str">
        <f>IFERROR(IF($C92=0,VLOOKUP(CONCATENATE($A92,"_",G$1),'Master Data Item List'!$D$3:$F$591,2,0),VLOOKUP(CONCATENATE(RIGHT($A92,3),"_",G$1),'Master Data Item List'!$D$3:$F$591,2,0)),"")</f>
        <v/>
      </c>
      <c r="H92" t="str">
        <f>IFERROR(IF($C92=0,VLOOKUP(CONCATENATE($A92,"_",H$1),'Master Data Item List'!$D$3:$F$591,2,0),VLOOKUP(CONCATENATE(RIGHT($A92,3),"_",H$1),'Master Data Item List'!$D$3:$F$591,2,0)),"")</f>
        <v/>
      </c>
      <c r="I92" t="str">
        <f>IFERROR(IF($C92=0,VLOOKUP(CONCATENATE($A92,"_",I$1),'Master Data Item List'!$D$3:$F$591,2,0),VLOOKUP(CONCATENATE(RIGHT($A92,3),"_",I$1),'Master Data Item List'!$D$3:$F$591,2,0)),"")</f>
        <v/>
      </c>
      <c r="J92" t="str">
        <f>IFERROR(IF($C92=0,VLOOKUP(CONCATENATE($A92,"_",J$1),'Master Data Item List'!$D$3:$F$591,2,0),VLOOKUP(CONCATENATE(RIGHT($A92,3),"_",J$1),'Master Data Item List'!$D$3:$F$591,2,0)),"")</f>
        <v/>
      </c>
      <c r="K92" t="str">
        <f>IFERROR(IF($C92=0,VLOOKUP(CONCATENATE($A92,"_",K$1),'Master Data Item List'!$D$3:$F$591,2,0),VLOOKUP(CONCATENATE(RIGHT($A92,3),"_",K$1),'Master Data Item List'!$D$3:$F$591,2,0)),"")</f>
        <v/>
      </c>
      <c r="L92" t="str">
        <f>IFERROR(IF($C92=0,VLOOKUP(CONCATENATE($A92,"_",L$1),'Master Data Item List'!$D$3:$F$591,2,0),VLOOKUP(CONCATENATE(RIGHT($A92,3),"_",L$1),'Master Data Item List'!$D$3:$F$591,2,0)),"")</f>
        <v/>
      </c>
      <c r="M92" t="str">
        <f>IFERROR(IF($C92=0,VLOOKUP(CONCATENATE($A92,"_",M$1),'Master Data Item List'!$D$3:$F$591,2,0),VLOOKUP(CONCATENATE(RIGHT($A92,3),"_",M$1),'Master Data Item List'!$D$3:$F$591,2,0)),"")</f>
        <v/>
      </c>
      <c r="N92" t="str">
        <f>IFERROR(IF($C92=0,VLOOKUP(CONCATENATE($A92,"_",N$1),'Master Data Item List'!$D$3:$F$591,2,0),VLOOKUP(CONCATENATE(RIGHT($A92,3),"_",N$1),'Master Data Item List'!$D$3:$F$591,2,0)),"")</f>
        <v/>
      </c>
      <c r="O92" t="str">
        <f>IFERROR(IF($C92=0,VLOOKUP(CONCATENATE($A92,"_",O$1),'Master Data Item List'!$D$3:$F$591,2,0),VLOOKUP(CONCATENATE(RIGHT($A92,3),"_",O$1),'Master Data Item List'!$D$3:$F$591,2,0)),"")</f>
        <v/>
      </c>
      <c r="P92" t="str">
        <f>IFERROR(IF($C92=0,VLOOKUP(CONCATENATE($A92,"_",P$1),'Master Data Item List'!$D$3:$F$591,2,0),VLOOKUP(CONCATENATE(RIGHT($A92,3),"_",P$1),'Master Data Item List'!$D$3:$F$591,2,0)),"")</f>
        <v/>
      </c>
      <c r="Q92" t="str">
        <f>IFERROR(IF($C92=0,VLOOKUP(CONCATENATE($A92,"_",Q$1),'Master Data Item List'!$D$3:$F$591,2,0),VLOOKUP(CONCATENATE(RIGHT($A92,3),"_",Q$1),'Master Data Item List'!$D$3:$F$591,2,0)),"")</f>
        <v/>
      </c>
      <c r="R92" t="str">
        <f>IFERROR(IF($C92=0,VLOOKUP(CONCATENATE($A92,"_",R$1),'Master Data Item List'!$D$3:$F$591,2,0),VLOOKUP(CONCATENATE(RIGHT($A92,3),"_",R$1),'Master Data Item List'!$D$3:$F$591,2,0)),"")</f>
        <v/>
      </c>
    </row>
    <row r="93" spans="1:18">
      <c r="A93" t="s">
        <v>218</v>
      </c>
      <c r="B93" t="str">
        <f t="shared" si="2"/>
        <v>CYP105OnwardReferral</v>
      </c>
      <c r="C93">
        <f t="shared" si="3"/>
        <v>0</v>
      </c>
      <c r="D93" t="str">
        <f>IFERROR(IF($C93=0,VLOOKUP(CONCATENATE($A93,"_",D$1),'Master Data Item List'!$D$3:$F$591,2,0),VLOOKUP(CONCATENATE(RIGHT($A93,3),"_",D$1),'Master Data Item List'!$D$3:$F$591,2,0)),"")</f>
        <v>Onward_ReferralReason</v>
      </c>
      <c r="E93" t="str">
        <f>IFERROR(IF($C93=0,VLOOKUP(CONCATENATE($A93,"_",E$1),'Master Data Item List'!$D$3:$F$591,2,0),VLOOKUP(CONCATENATE(RIGHT($A93,3),"_",E$1),'Master Data Item List'!$D$3:$F$591,2,0)),"")</f>
        <v/>
      </c>
      <c r="F93" t="str">
        <f>IFERROR(IF($C93=0,VLOOKUP(CONCATENATE($A93,"_",F$1),'Master Data Item List'!$D$3:$F$591,2,0),VLOOKUP(CONCATENATE(RIGHT($A93,3),"_",F$1),'Master Data Item List'!$D$3:$F$591,2,0)),"")</f>
        <v/>
      </c>
      <c r="G93" t="str">
        <f>IFERROR(IF($C93=0,VLOOKUP(CONCATENATE($A93,"_",G$1),'Master Data Item List'!$D$3:$F$591,2,0),VLOOKUP(CONCATENATE(RIGHT($A93,3),"_",G$1),'Master Data Item List'!$D$3:$F$591,2,0)),"")</f>
        <v/>
      </c>
      <c r="H93" t="str">
        <f>IFERROR(IF($C93=0,VLOOKUP(CONCATENATE($A93,"_",H$1),'Master Data Item List'!$D$3:$F$591,2,0),VLOOKUP(CONCATENATE(RIGHT($A93,3),"_",H$1),'Master Data Item List'!$D$3:$F$591,2,0)),"")</f>
        <v/>
      </c>
      <c r="I93" t="str">
        <f>IFERROR(IF($C93=0,VLOOKUP(CONCATENATE($A93,"_",I$1),'Master Data Item List'!$D$3:$F$591,2,0),VLOOKUP(CONCATENATE(RIGHT($A93,3),"_",I$1),'Master Data Item List'!$D$3:$F$591,2,0)),"")</f>
        <v/>
      </c>
      <c r="J93" t="str">
        <f>IFERROR(IF($C93=0,VLOOKUP(CONCATENATE($A93,"_",J$1),'Master Data Item List'!$D$3:$F$591,2,0),VLOOKUP(CONCATENATE(RIGHT($A93,3),"_",J$1),'Master Data Item List'!$D$3:$F$591,2,0)),"")</f>
        <v/>
      </c>
      <c r="K93" t="str">
        <f>IFERROR(IF($C93=0,VLOOKUP(CONCATENATE($A93,"_",K$1),'Master Data Item List'!$D$3:$F$591,2,0),VLOOKUP(CONCATENATE(RIGHT($A93,3),"_",K$1),'Master Data Item List'!$D$3:$F$591,2,0)),"")</f>
        <v/>
      </c>
      <c r="L93" t="str">
        <f>IFERROR(IF($C93=0,VLOOKUP(CONCATENATE($A93,"_",L$1),'Master Data Item List'!$D$3:$F$591,2,0),VLOOKUP(CONCATENATE(RIGHT($A93,3),"_",L$1),'Master Data Item List'!$D$3:$F$591,2,0)),"")</f>
        <v/>
      </c>
      <c r="M93" t="str">
        <f>IFERROR(IF($C93=0,VLOOKUP(CONCATENATE($A93,"_",M$1),'Master Data Item List'!$D$3:$F$591,2,0),VLOOKUP(CONCATENATE(RIGHT($A93,3),"_",M$1),'Master Data Item List'!$D$3:$F$591,2,0)),"")</f>
        <v/>
      </c>
      <c r="N93" t="str">
        <f>IFERROR(IF($C93=0,VLOOKUP(CONCATENATE($A93,"_",N$1),'Master Data Item List'!$D$3:$F$591,2,0),VLOOKUP(CONCATENATE(RIGHT($A93,3),"_",N$1),'Master Data Item List'!$D$3:$F$591,2,0)),"")</f>
        <v/>
      </c>
      <c r="O93" t="str">
        <f>IFERROR(IF($C93=0,VLOOKUP(CONCATENATE($A93,"_",O$1),'Master Data Item List'!$D$3:$F$591,2,0),VLOOKUP(CONCATENATE(RIGHT($A93,3),"_",O$1),'Master Data Item List'!$D$3:$F$591,2,0)),"")</f>
        <v/>
      </c>
      <c r="P93" t="str">
        <f>IFERROR(IF($C93=0,VLOOKUP(CONCATENATE($A93,"_",P$1),'Master Data Item List'!$D$3:$F$591,2,0),VLOOKUP(CONCATENATE(RIGHT($A93,3),"_",P$1),'Master Data Item List'!$D$3:$F$591,2,0)),"")</f>
        <v/>
      </c>
      <c r="Q93" t="str">
        <f>IFERROR(IF($C93=0,VLOOKUP(CONCATENATE($A93,"_",Q$1),'Master Data Item List'!$D$3:$F$591,2,0),VLOOKUP(CONCATENATE(RIGHT($A93,3),"_",Q$1),'Master Data Item List'!$D$3:$F$591,2,0)),"")</f>
        <v/>
      </c>
      <c r="R93" t="str">
        <f>IFERROR(IF($C93=0,VLOOKUP(CONCATENATE($A93,"_",R$1),'Master Data Item List'!$D$3:$F$591,2,0),VLOOKUP(CONCATENATE(RIGHT($A93,3),"_",R$1),'Master Data Item List'!$D$3:$F$591,2,0)),"")</f>
        <v/>
      </c>
    </row>
    <row r="94" spans="1:18">
      <c r="A94" t="s">
        <v>152</v>
      </c>
      <c r="B94" t="str">
        <f t="shared" si="2"/>
        <v>CYP105OnwardReferral</v>
      </c>
      <c r="C94">
        <f t="shared" si="3"/>
        <v>0</v>
      </c>
      <c r="D94" t="str">
        <f>IFERROR(IF($C94=0,VLOOKUP(CONCATENATE($A94,"_",D$1),'Master Data Item List'!$D$3:$F$591,2,0),VLOOKUP(CONCATENATE(RIGHT($A94,3),"_",D$1),'Master Data Item List'!$D$3:$F$591,2,0)),"")</f>
        <v>OrgID_Receiving</v>
      </c>
      <c r="E94" t="str">
        <f>IFERROR(IF($C94=0,VLOOKUP(CONCATENATE($A94,"_",E$1),'Master Data Item List'!$D$3:$F$591,2,0),VLOOKUP(CONCATENATE(RIGHT($A94,3),"_",E$1),'Master Data Item List'!$D$3:$F$591,2,0)),"")</f>
        <v/>
      </c>
      <c r="F94" t="str">
        <f>IFERROR(IF($C94=0,VLOOKUP(CONCATENATE($A94,"_",F$1),'Master Data Item List'!$D$3:$F$591,2,0),VLOOKUP(CONCATENATE(RIGHT($A94,3),"_",F$1),'Master Data Item List'!$D$3:$F$591,2,0)),"")</f>
        <v/>
      </c>
      <c r="G94" t="str">
        <f>IFERROR(IF($C94=0,VLOOKUP(CONCATENATE($A94,"_",G$1),'Master Data Item List'!$D$3:$F$591,2,0),VLOOKUP(CONCATENATE(RIGHT($A94,3),"_",G$1),'Master Data Item List'!$D$3:$F$591,2,0)),"")</f>
        <v/>
      </c>
      <c r="H94" t="str">
        <f>IFERROR(IF($C94=0,VLOOKUP(CONCATENATE($A94,"_",H$1),'Master Data Item List'!$D$3:$F$591,2,0),VLOOKUP(CONCATENATE(RIGHT($A94,3),"_",H$1),'Master Data Item List'!$D$3:$F$591,2,0)),"")</f>
        <v/>
      </c>
      <c r="I94" t="str">
        <f>IFERROR(IF($C94=0,VLOOKUP(CONCATENATE($A94,"_",I$1),'Master Data Item List'!$D$3:$F$591,2,0),VLOOKUP(CONCATENATE(RIGHT($A94,3),"_",I$1),'Master Data Item List'!$D$3:$F$591,2,0)),"")</f>
        <v/>
      </c>
      <c r="J94" t="str">
        <f>IFERROR(IF($C94=0,VLOOKUP(CONCATENATE($A94,"_",J$1),'Master Data Item List'!$D$3:$F$591,2,0),VLOOKUP(CONCATENATE(RIGHT($A94,3),"_",J$1),'Master Data Item List'!$D$3:$F$591,2,0)),"")</f>
        <v/>
      </c>
      <c r="K94" t="str">
        <f>IFERROR(IF($C94=0,VLOOKUP(CONCATENATE($A94,"_",K$1),'Master Data Item List'!$D$3:$F$591,2,0),VLOOKUP(CONCATENATE(RIGHT($A94,3),"_",K$1),'Master Data Item List'!$D$3:$F$591,2,0)),"")</f>
        <v/>
      </c>
      <c r="L94" t="str">
        <f>IFERROR(IF($C94=0,VLOOKUP(CONCATENATE($A94,"_",L$1),'Master Data Item List'!$D$3:$F$591,2,0),VLOOKUP(CONCATENATE(RIGHT($A94,3),"_",L$1),'Master Data Item List'!$D$3:$F$591,2,0)),"")</f>
        <v/>
      </c>
      <c r="M94" t="str">
        <f>IFERROR(IF($C94=0,VLOOKUP(CONCATENATE($A94,"_",M$1),'Master Data Item List'!$D$3:$F$591,2,0),VLOOKUP(CONCATENATE(RIGHT($A94,3),"_",M$1),'Master Data Item List'!$D$3:$F$591,2,0)),"")</f>
        <v/>
      </c>
      <c r="N94" t="str">
        <f>IFERROR(IF($C94=0,VLOOKUP(CONCATENATE($A94,"_",N$1),'Master Data Item List'!$D$3:$F$591,2,0),VLOOKUP(CONCATENATE(RIGHT($A94,3),"_",N$1),'Master Data Item List'!$D$3:$F$591,2,0)),"")</f>
        <v/>
      </c>
      <c r="O94" t="str">
        <f>IFERROR(IF($C94=0,VLOOKUP(CONCATENATE($A94,"_",O$1),'Master Data Item List'!$D$3:$F$591,2,0),VLOOKUP(CONCATENATE(RIGHT($A94,3),"_",O$1),'Master Data Item List'!$D$3:$F$591,2,0)),"")</f>
        <v/>
      </c>
      <c r="P94" t="str">
        <f>IFERROR(IF($C94=0,VLOOKUP(CONCATENATE($A94,"_",P$1),'Master Data Item List'!$D$3:$F$591,2,0),VLOOKUP(CONCATENATE(RIGHT($A94,3),"_",P$1),'Master Data Item List'!$D$3:$F$591,2,0)),"")</f>
        <v/>
      </c>
      <c r="Q94" t="str">
        <f>IFERROR(IF($C94=0,VLOOKUP(CONCATENATE($A94,"_",Q$1),'Master Data Item List'!$D$3:$F$591,2,0),VLOOKUP(CONCATENATE(RIGHT($A94,3),"_",Q$1),'Master Data Item List'!$D$3:$F$591,2,0)),"")</f>
        <v/>
      </c>
      <c r="R94" t="str">
        <f>IFERROR(IF($C94=0,VLOOKUP(CONCATENATE($A94,"_",R$1),'Master Data Item List'!$D$3:$F$591,2,0),VLOOKUP(CONCATENATE(RIGHT($A94,3),"_",R$1),'Master Data Item List'!$D$3:$F$591,2,0)),"")</f>
        <v/>
      </c>
    </row>
    <row r="95" spans="1:18">
      <c r="A95" t="s">
        <v>3894</v>
      </c>
      <c r="B95" t="str">
        <f t="shared" si="2"/>
        <v>CYP201CareContact</v>
      </c>
      <c r="C95">
        <f t="shared" si="3"/>
        <v>1</v>
      </c>
      <c r="D95" t="str">
        <f>IFERROR(IF($C95=0,VLOOKUP(CONCATENATE($A95,"_",D$1),'Master Data Item List'!$D$3:$F$591,2,0),VLOOKUP(CONCATENATE(RIGHT($A95,3),"_",D$1),'Master Data Item List'!$D$3:$F$591,2,0)),"")</f>
        <v>ServiceRequestID</v>
      </c>
      <c r="E95" t="str">
        <f>IFERROR(IF($C95=0,VLOOKUP(CONCATENATE($A95,"_",E$1),'Master Data Item List'!$D$3:$F$591,2,0),VLOOKUP(CONCATENATE(RIGHT($A95,3),"_",E$1),'Master Data Item List'!$D$3:$F$591,2,0)),"")</f>
        <v>ServiceRequestID</v>
      </c>
      <c r="F95" t="str">
        <f>IFERROR(IF($C95=0,VLOOKUP(CONCATENATE($A95,"_",F$1),'Master Data Item List'!$D$3:$F$591,2,0),VLOOKUP(CONCATENATE(RIGHT($A95,3),"_",F$1),'Master Data Item List'!$D$3:$F$591,2,0)),"")</f>
        <v>ServiceRequestID</v>
      </c>
      <c r="G95" t="str">
        <f>IFERROR(IF($C95=0,VLOOKUP(CONCATENATE($A95,"_",G$1),'Master Data Item List'!$D$3:$F$591,2,0),VLOOKUP(CONCATENATE(RIGHT($A95,3),"_",G$1),'Master Data Item List'!$D$3:$F$591,2,0)),"")</f>
        <v>ServiceRequestID</v>
      </c>
      <c r="H95" t="str">
        <f>IFERROR(IF($C95=0,VLOOKUP(CONCATENATE($A95,"_",H$1),'Master Data Item List'!$D$3:$F$591,2,0),VLOOKUP(CONCATENATE(RIGHT($A95,3),"_",H$1),'Master Data Item List'!$D$3:$F$591,2,0)),"")</f>
        <v>ServiceRequestID</v>
      </c>
      <c r="I95" t="str">
        <f>IFERROR(IF($C95=0,VLOOKUP(CONCATENATE($A95,"_",I$1),'Master Data Item List'!$D$3:$F$591,2,0),VLOOKUP(CONCATENATE(RIGHT($A95,3),"_",I$1),'Master Data Item List'!$D$3:$F$591,2,0)),"")</f>
        <v>ServiceRequestID</v>
      </c>
      <c r="J95" t="str">
        <f>IFERROR(IF($C95=0,VLOOKUP(CONCATENATE($A95,"_",J$1),'Master Data Item List'!$D$3:$F$591,2,0),VLOOKUP(CONCATENATE(RIGHT($A95,3),"_",J$1),'Master Data Item List'!$D$3:$F$591,2,0)),"")</f>
        <v>ServiceRequestID</v>
      </c>
      <c r="K95" t="str">
        <f>IFERROR(IF($C95=0,VLOOKUP(CONCATENATE($A95,"_",K$1),'Master Data Item List'!$D$3:$F$591,2,0),VLOOKUP(CONCATENATE(RIGHT($A95,3),"_",K$1),'Master Data Item List'!$D$3:$F$591,2,0)),"")</f>
        <v>ServiceRequestID</v>
      </c>
      <c r="L95" t="str">
        <f>IFERROR(IF($C95=0,VLOOKUP(CONCATENATE($A95,"_",L$1),'Master Data Item List'!$D$3:$F$591,2,0),VLOOKUP(CONCATENATE(RIGHT($A95,3),"_",L$1),'Master Data Item List'!$D$3:$F$591,2,0)),"")</f>
        <v>ServiceRequestID</v>
      </c>
      <c r="M95" t="str">
        <f>IFERROR(IF($C95=0,VLOOKUP(CONCATENATE($A95,"_",M$1),'Master Data Item List'!$D$3:$F$591,2,0),VLOOKUP(CONCATENATE(RIGHT($A95,3),"_",M$1),'Master Data Item List'!$D$3:$F$591,2,0)),"")</f>
        <v>ServiceRequestID</v>
      </c>
      <c r="N95" t="str">
        <f>IFERROR(IF($C95=0,VLOOKUP(CONCATENATE($A95,"_",N$1),'Master Data Item List'!$D$3:$F$591,2,0),VLOOKUP(CONCATENATE(RIGHT($A95,3),"_",N$1),'Master Data Item List'!$D$3:$F$591,2,0)),"")</f>
        <v/>
      </c>
      <c r="O95" t="str">
        <f>IFERROR(IF($C95=0,VLOOKUP(CONCATENATE($A95,"_",O$1),'Master Data Item List'!$D$3:$F$591,2,0),VLOOKUP(CONCATENATE(RIGHT($A95,3),"_",O$1),'Master Data Item List'!$D$3:$F$591,2,0)),"")</f>
        <v/>
      </c>
      <c r="P95" t="str">
        <f>IFERROR(IF($C95=0,VLOOKUP(CONCATENATE($A95,"_",P$1),'Master Data Item List'!$D$3:$F$591,2,0),VLOOKUP(CONCATENATE(RIGHT($A95,3),"_",P$1),'Master Data Item List'!$D$3:$F$591,2,0)),"")</f>
        <v/>
      </c>
      <c r="Q95" t="str">
        <f>IFERROR(IF($C95=0,VLOOKUP(CONCATENATE($A95,"_",Q$1),'Master Data Item List'!$D$3:$F$591,2,0),VLOOKUP(CONCATENATE(RIGHT($A95,3),"_",Q$1),'Master Data Item List'!$D$3:$F$591,2,0)),"")</f>
        <v/>
      </c>
      <c r="R95" t="str">
        <f>IFERROR(IF($C95=0,VLOOKUP(CONCATENATE($A95,"_",R$1),'Master Data Item List'!$D$3:$F$591,2,0),VLOOKUP(CONCATENATE(RIGHT($A95,3),"_",R$1),'Master Data Item List'!$D$3:$F$591,2,0)),"")</f>
        <v/>
      </c>
    </row>
    <row r="96" spans="1:18">
      <c r="A96" t="s">
        <v>320</v>
      </c>
      <c r="B96" t="str">
        <f t="shared" si="2"/>
        <v>CYP201CareContact</v>
      </c>
      <c r="C96">
        <f t="shared" si="3"/>
        <v>1</v>
      </c>
      <c r="D96" t="str">
        <f>IFERROR(IF($C96=0,VLOOKUP(CONCATENATE($A96,"_",D$1),'Master Data Item List'!$D$3:$F$591,2,0),VLOOKUP(CONCATENATE(RIGHT($A96,3),"_",D$1),'Master Data Item List'!$D$3:$F$591,2,0)),"")</f>
        <v>OrgID_Commissioner</v>
      </c>
      <c r="E96" t="str">
        <f>IFERROR(IF($C96=0,VLOOKUP(CONCATENATE($A96,"_",E$1),'Master Data Item List'!$D$3:$F$591,2,0),VLOOKUP(CONCATENATE(RIGHT($A96,3),"_",E$1),'Master Data Item List'!$D$3:$F$591,2,0)),"")</f>
        <v>OrgID_Commissoner</v>
      </c>
      <c r="F96" t="str">
        <f>IFERROR(IF($C96=0,VLOOKUP(CONCATENATE($A96,"_",F$1),'Master Data Item List'!$D$3:$F$591,2,0),VLOOKUP(CONCATENATE(RIGHT($A96,3),"_",F$1),'Master Data Item List'!$D$3:$F$591,2,0)),"")</f>
        <v>OrgID_Commissioner</v>
      </c>
      <c r="G96" t="str">
        <f>IFERROR(IF($C96=0,VLOOKUP(CONCATENATE($A96,"_",G$1),'Master Data Item List'!$D$3:$F$591,2,0),VLOOKUP(CONCATENATE(RIGHT($A96,3),"_",G$1),'Master Data Item List'!$D$3:$F$591,2,0)),"")</f>
        <v>OrgID_Commissioner</v>
      </c>
      <c r="H96" t="str">
        <f>IFERROR(IF($C96=0,VLOOKUP(CONCATENATE($A96,"_",H$1),'Master Data Item List'!$D$3:$F$591,2,0),VLOOKUP(CONCATENATE(RIGHT($A96,3),"_",H$1),'Master Data Item List'!$D$3:$F$591,2,0)),"")</f>
        <v/>
      </c>
      <c r="I96" t="str">
        <f>IFERROR(IF($C96=0,VLOOKUP(CONCATENATE($A96,"_",I$1),'Master Data Item List'!$D$3:$F$591,2,0),VLOOKUP(CONCATENATE(RIGHT($A96,3),"_",I$1),'Master Data Item List'!$D$3:$F$591,2,0)),"")</f>
        <v/>
      </c>
      <c r="J96" t="str">
        <f>IFERROR(IF($C96=0,VLOOKUP(CONCATENATE($A96,"_",J$1),'Master Data Item List'!$D$3:$F$591,2,0),VLOOKUP(CONCATENATE(RIGHT($A96,3),"_",J$1),'Master Data Item List'!$D$3:$F$591,2,0)),"")</f>
        <v/>
      </c>
      <c r="K96" t="str">
        <f>IFERROR(IF($C96=0,VLOOKUP(CONCATENATE($A96,"_",K$1),'Master Data Item List'!$D$3:$F$591,2,0),VLOOKUP(CONCATENATE(RIGHT($A96,3),"_",K$1),'Master Data Item List'!$D$3:$F$591,2,0)),"")</f>
        <v/>
      </c>
      <c r="L96" t="str">
        <f>IFERROR(IF($C96=0,VLOOKUP(CONCATENATE($A96,"_",L$1),'Master Data Item List'!$D$3:$F$591,2,0),VLOOKUP(CONCATENATE(RIGHT($A96,3),"_",L$1),'Master Data Item List'!$D$3:$F$591,2,0)),"")</f>
        <v/>
      </c>
      <c r="M96" t="str">
        <f>IFERROR(IF($C96=0,VLOOKUP(CONCATENATE($A96,"_",M$1),'Master Data Item List'!$D$3:$F$591,2,0),VLOOKUP(CONCATENATE(RIGHT($A96,3),"_",M$1),'Master Data Item List'!$D$3:$F$591,2,0)),"")</f>
        <v/>
      </c>
      <c r="N96" t="str">
        <f>IFERROR(IF($C96=0,VLOOKUP(CONCATENATE($A96,"_",N$1),'Master Data Item List'!$D$3:$F$591,2,0),VLOOKUP(CONCATENATE(RIGHT($A96,3),"_",N$1),'Master Data Item List'!$D$3:$F$591,2,0)),"")</f>
        <v/>
      </c>
      <c r="O96" t="str">
        <f>IFERROR(IF($C96=0,VLOOKUP(CONCATENATE($A96,"_",O$1),'Master Data Item List'!$D$3:$F$591,2,0),VLOOKUP(CONCATENATE(RIGHT($A96,3),"_",O$1),'Master Data Item List'!$D$3:$F$591,2,0)),"")</f>
        <v/>
      </c>
      <c r="P96" t="str">
        <f>IFERROR(IF($C96=0,VLOOKUP(CONCATENATE($A96,"_",P$1),'Master Data Item List'!$D$3:$F$591,2,0),VLOOKUP(CONCATENATE(RIGHT($A96,3),"_",P$1),'Master Data Item List'!$D$3:$F$591,2,0)),"")</f>
        <v/>
      </c>
      <c r="Q96" t="str">
        <f>IFERROR(IF($C96=0,VLOOKUP(CONCATENATE($A96,"_",Q$1),'Master Data Item List'!$D$3:$F$591,2,0),VLOOKUP(CONCATENATE(RIGHT($A96,3),"_",Q$1),'Master Data Item List'!$D$3:$F$591,2,0)),"")</f>
        <v/>
      </c>
      <c r="R96" t="str">
        <f>IFERROR(IF($C96=0,VLOOKUP(CONCATENATE($A96,"_",R$1),'Master Data Item List'!$D$3:$F$591,2,0),VLOOKUP(CONCATENATE(RIGHT($A96,3),"_",R$1),'Master Data Item List'!$D$3:$F$591,2,0)),"")</f>
        <v/>
      </c>
    </row>
    <row r="97" spans="1:18">
      <c r="A97" t="s">
        <v>973</v>
      </c>
      <c r="B97" t="str">
        <f t="shared" si="2"/>
        <v>CYP201CareContact</v>
      </c>
      <c r="C97">
        <f t="shared" si="3"/>
        <v>1</v>
      </c>
      <c r="D97" t="str">
        <f>IFERROR(IF($C97=0,VLOOKUP(CONCATENATE($A97,"_",D$1),'Master Data Item List'!$D$3:$F$591,2,0),VLOOKUP(CONCATENATE(RIGHT($A97,3),"_",D$1),'Master Data Item List'!$D$3:$F$591,2,0)),"")</f>
        <v>CareContactID</v>
      </c>
      <c r="E97" t="str">
        <f>IFERROR(IF($C97=0,VLOOKUP(CONCATENATE($A97,"_",E$1),'Master Data Item List'!$D$3:$F$591,2,0),VLOOKUP(CONCATENATE(RIGHT($A97,3),"_",E$1),'Master Data Item List'!$D$3:$F$591,2,0)),"")</f>
        <v>CareContactID</v>
      </c>
      <c r="F97" t="str">
        <f>IFERROR(IF($C97=0,VLOOKUP(CONCATENATE($A97,"_",F$1),'Master Data Item List'!$D$3:$F$591,2,0),VLOOKUP(CONCATENATE(RIGHT($A97,3),"_",F$1),'Master Data Item List'!$D$3:$F$591,2,0)),"")</f>
        <v/>
      </c>
      <c r="G97" t="str">
        <f>IFERROR(IF($C97=0,VLOOKUP(CONCATENATE($A97,"_",G$1),'Master Data Item List'!$D$3:$F$591,2,0),VLOOKUP(CONCATENATE(RIGHT($A97,3),"_",G$1),'Master Data Item List'!$D$3:$F$591,2,0)),"")</f>
        <v/>
      </c>
      <c r="H97" t="str">
        <f>IFERROR(IF($C97=0,VLOOKUP(CONCATENATE($A97,"_",H$1),'Master Data Item List'!$D$3:$F$591,2,0),VLOOKUP(CONCATENATE(RIGHT($A97,3),"_",H$1),'Master Data Item List'!$D$3:$F$591,2,0)),"")</f>
        <v/>
      </c>
      <c r="I97" t="str">
        <f>IFERROR(IF($C97=0,VLOOKUP(CONCATENATE($A97,"_",I$1),'Master Data Item List'!$D$3:$F$591,2,0),VLOOKUP(CONCATENATE(RIGHT($A97,3),"_",I$1),'Master Data Item List'!$D$3:$F$591,2,0)),"")</f>
        <v/>
      </c>
      <c r="J97" t="str">
        <f>IFERROR(IF($C97=0,VLOOKUP(CONCATENATE($A97,"_",J$1),'Master Data Item List'!$D$3:$F$591,2,0),VLOOKUP(CONCATENATE(RIGHT($A97,3),"_",J$1),'Master Data Item List'!$D$3:$F$591,2,0)),"")</f>
        <v/>
      </c>
      <c r="K97" t="str">
        <f>IFERROR(IF($C97=0,VLOOKUP(CONCATENATE($A97,"_",K$1),'Master Data Item List'!$D$3:$F$591,2,0),VLOOKUP(CONCATENATE(RIGHT($A97,3),"_",K$1),'Master Data Item List'!$D$3:$F$591,2,0)),"")</f>
        <v/>
      </c>
      <c r="L97" t="str">
        <f>IFERROR(IF($C97=0,VLOOKUP(CONCATENATE($A97,"_",L$1),'Master Data Item List'!$D$3:$F$591,2,0),VLOOKUP(CONCATENATE(RIGHT($A97,3),"_",L$1),'Master Data Item List'!$D$3:$F$591,2,0)),"")</f>
        <v/>
      </c>
      <c r="M97" t="str">
        <f>IFERROR(IF($C97=0,VLOOKUP(CONCATENATE($A97,"_",M$1),'Master Data Item List'!$D$3:$F$591,2,0),VLOOKUP(CONCATENATE(RIGHT($A97,3),"_",M$1),'Master Data Item List'!$D$3:$F$591,2,0)),"")</f>
        <v/>
      </c>
      <c r="N97" t="str">
        <f>IFERROR(IF($C97=0,VLOOKUP(CONCATENATE($A97,"_",N$1),'Master Data Item List'!$D$3:$F$591,2,0),VLOOKUP(CONCATENATE(RIGHT($A97,3),"_",N$1),'Master Data Item List'!$D$3:$F$591,2,0)),"")</f>
        <v/>
      </c>
      <c r="O97" t="str">
        <f>IFERROR(IF($C97=0,VLOOKUP(CONCATENATE($A97,"_",O$1),'Master Data Item List'!$D$3:$F$591,2,0),VLOOKUP(CONCATENATE(RIGHT($A97,3),"_",O$1),'Master Data Item List'!$D$3:$F$591,2,0)),"")</f>
        <v/>
      </c>
      <c r="P97" t="str">
        <f>IFERROR(IF($C97=0,VLOOKUP(CONCATENATE($A97,"_",P$1),'Master Data Item List'!$D$3:$F$591,2,0),VLOOKUP(CONCATENATE(RIGHT($A97,3),"_",P$1),'Master Data Item List'!$D$3:$F$591,2,0)),"")</f>
        <v/>
      </c>
      <c r="Q97" t="str">
        <f>IFERROR(IF($C97=0,VLOOKUP(CONCATENATE($A97,"_",Q$1),'Master Data Item List'!$D$3:$F$591,2,0),VLOOKUP(CONCATENATE(RIGHT($A97,3),"_",Q$1),'Master Data Item List'!$D$3:$F$591,2,0)),"")</f>
        <v/>
      </c>
      <c r="R97" t="str">
        <f>IFERROR(IF($C97=0,VLOOKUP(CONCATENATE($A97,"_",R$1),'Master Data Item List'!$D$3:$F$591,2,0),VLOOKUP(CONCATENATE(RIGHT($A97,3),"_",R$1),'Master Data Item List'!$D$3:$F$591,2,0)),"")</f>
        <v/>
      </c>
    </row>
    <row r="98" spans="1:18">
      <c r="A98" t="s">
        <v>3895</v>
      </c>
      <c r="B98" t="str">
        <f t="shared" si="2"/>
        <v>CYP201CareContact</v>
      </c>
      <c r="C98">
        <f t="shared" si="3"/>
        <v>0</v>
      </c>
      <c r="D98" t="str">
        <f>IFERROR(IF($C98=0,VLOOKUP(CONCATENATE($A98,"_",D$1),'Master Data Item List'!$D$3:$F$591,2,0),VLOOKUP(CONCATENATE(RIGHT($A98,3),"_",D$1),'Master Data Item List'!$D$3:$F$591,2,0)),"")</f>
        <v>TeamID_Local</v>
      </c>
      <c r="E98" t="str">
        <f>IFERROR(IF($C98=0,VLOOKUP(CONCATENATE($A98,"_",E$1),'Master Data Item List'!$D$3:$F$591,2,0),VLOOKUP(CONCATENATE(RIGHT($A98,3),"_",E$1),'Master Data Item List'!$D$3:$F$591,2,0)),"")</f>
        <v/>
      </c>
      <c r="F98" t="str">
        <f>IFERROR(IF($C98=0,VLOOKUP(CONCATENATE($A98,"_",F$1),'Master Data Item List'!$D$3:$F$591,2,0),VLOOKUP(CONCATENATE(RIGHT($A98,3),"_",F$1),'Master Data Item List'!$D$3:$F$591,2,0)),"")</f>
        <v/>
      </c>
      <c r="G98" t="str">
        <f>IFERROR(IF($C98=0,VLOOKUP(CONCATENATE($A98,"_",G$1),'Master Data Item List'!$D$3:$F$591,2,0),VLOOKUP(CONCATENATE(RIGHT($A98,3),"_",G$1),'Master Data Item List'!$D$3:$F$591,2,0)),"")</f>
        <v/>
      </c>
      <c r="H98" t="str">
        <f>IFERROR(IF($C98=0,VLOOKUP(CONCATENATE($A98,"_",H$1),'Master Data Item List'!$D$3:$F$591,2,0),VLOOKUP(CONCATENATE(RIGHT($A98,3),"_",H$1),'Master Data Item List'!$D$3:$F$591,2,0)),"")</f>
        <v/>
      </c>
      <c r="I98" t="str">
        <f>IFERROR(IF($C98=0,VLOOKUP(CONCATENATE($A98,"_",I$1),'Master Data Item List'!$D$3:$F$591,2,0),VLOOKUP(CONCATENATE(RIGHT($A98,3),"_",I$1),'Master Data Item List'!$D$3:$F$591,2,0)),"")</f>
        <v/>
      </c>
      <c r="J98" t="str">
        <f>IFERROR(IF($C98=0,VLOOKUP(CONCATENATE($A98,"_",J$1),'Master Data Item List'!$D$3:$F$591,2,0),VLOOKUP(CONCATENATE(RIGHT($A98,3),"_",J$1),'Master Data Item List'!$D$3:$F$591,2,0)),"")</f>
        <v/>
      </c>
      <c r="K98" t="str">
        <f>IFERROR(IF($C98=0,VLOOKUP(CONCATENATE($A98,"_",K$1),'Master Data Item List'!$D$3:$F$591,2,0),VLOOKUP(CONCATENATE(RIGHT($A98,3),"_",K$1),'Master Data Item List'!$D$3:$F$591,2,0)),"")</f>
        <v/>
      </c>
      <c r="L98" t="str">
        <f>IFERROR(IF($C98=0,VLOOKUP(CONCATENATE($A98,"_",L$1),'Master Data Item List'!$D$3:$F$591,2,0),VLOOKUP(CONCATENATE(RIGHT($A98,3),"_",L$1),'Master Data Item List'!$D$3:$F$591,2,0)),"")</f>
        <v/>
      </c>
      <c r="M98" t="str">
        <f>IFERROR(IF($C98=0,VLOOKUP(CONCATENATE($A98,"_",M$1),'Master Data Item List'!$D$3:$F$591,2,0),VLOOKUP(CONCATENATE(RIGHT($A98,3),"_",M$1),'Master Data Item List'!$D$3:$F$591,2,0)),"")</f>
        <v/>
      </c>
      <c r="N98" t="str">
        <f>IFERROR(IF($C98=0,VLOOKUP(CONCATENATE($A98,"_",N$1),'Master Data Item List'!$D$3:$F$591,2,0),VLOOKUP(CONCATENATE(RIGHT($A98,3),"_",N$1),'Master Data Item List'!$D$3:$F$591,2,0)),"")</f>
        <v/>
      </c>
      <c r="O98" t="str">
        <f>IFERROR(IF($C98=0,VLOOKUP(CONCATENATE($A98,"_",O$1),'Master Data Item List'!$D$3:$F$591,2,0),VLOOKUP(CONCATENATE(RIGHT($A98,3),"_",O$1),'Master Data Item List'!$D$3:$F$591,2,0)),"")</f>
        <v/>
      </c>
      <c r="P98" t="str">
        <f>IFERROR(IF($C98=0,VLOOKUP(CONCATENATE($A98,"_",P$1),'Master Data Item List'!$D$3:$F$591,2,0),VLOOKUP(CONCATENATE(RIGHT($A98,3),"_",P$1),'Master Data Item List'!$D$3:$F$591,2,0)),"")</f>
        <v/>
      </c>
      <c r="Q98" t="str">
        <f>IFERROR(IF($C98=0,VLOOKUP(CONCATENATE($A98,"_",Q$1),'Master Data Item List'!$D$3:$F$591,2,0),VLOOKUP(CONCATENATE(RIGHT($A98,3),"_",Q$1),'Master Data Item List'!$D$3:$F$591,2,0)),"")</f>
        <v/>
      </c>
      <c r="R98" t="str">
        <f>IFERROR(IF($C98=0,VLOOKUP(CONCATENATE($A98,"_",R$1),'Master Data Item List'!$D$3:$F$591,2,0),VLOOKUP(CONCATENATE(RIGHT($A98,3),"_",R$1),'Master Data Item List'!$D$3:$F$591,2,0)),"")</f>
        <v/>
      </c>
    </row>
    <row r="99" spans="1:18">
      <c r="A99" t="s">
        <v>3896</v>
      </c>
      <c r="B99" t="str">
        <f t="shared" si="2"/>
        <v>CYP201CareContact</v>
      </c>
      <c r="C99">
        <f t="shared" si="3"/>
        <v>0</v>
      </c>
      <c r="D99" t="str">
        <f>IFERROR(IF($C99=0,VLOOKUP(CONCATENATE($A99,"_",D$1),'Master Data Item List'!$D$3:$F$591,2,0),VLOOKUP(CONCATENATE(RIGHT($A99,3),"_",D$1),'Master Data Item List'!$D$3:$F$591,2,0)),"")</f>
        <v>Contact_Date</v>
      </c>
      <c r="E99" t="str">
        <f>IFERROR(IF($C99=0,VLOOKUP(CONCATENATE($A99,"_",E$1),'Master Data Item List'!$D$3:$F$591,2,0),VLOOKUP(CONCATENATE(RIGHT($A99,3),"_",E$1),'Master Data Item List'!$D$3:$F$591,2,0)),"")</f>
        <v/>
      </c>
      <c r="F99" t="str">
        <f>IFERROR(IF($C99=0,VLOOKUP(CONCATENATE($A99,"_",F$1),'Master Data Item List'!$D$3:$F$591,2,0),VLOOKUP(CONCATENATE(RIGHT($A99,3),"_",F$1),'Master Data Item List'!$D$3:$F$591,2,0)),"")</f>
        <v/>
      </c>
      <c r="G99" t="str">
        <f>IFERROR(IF($C99=0,VLOOKUP(CONCATENATE($A99,"_",G$1),'Master Data Item List'!$D$3:$F$591,2,0),VLOOKUP(CONCATENATE(RIGHT($A99,3),"_",G$1),'Master Data Item List'!$D$3:$F$591,2,0)),"")</f>
        <v/>
      </c>
      <c r="H99" t="str">
        <f>IFERROR(IF($C99=0,VLOOKUP(CONCATENATE($A99,"_",H$1),'Master Data Item List'!$D$3:$F$591,2,0),VLOOKUP(CONCATENATE(RIGHT($A99,3),"_",H$1),'Master Data Item List'!$D$3:$F$591,2,0)),"")</f>
        <v/>
      </c>
      <c r="I99" t="str">
        <f>IFERROR(IF($C99=0,VLOOKUP(CONCATENATE($A99,"_",I$1),'Master Data Item List'!$D$3:$F$591,2,0),VLOOKUP(CONCATENATE(RIGHT($A99,3),"_",I$1),'Master Data Item List'!$D$3:$F$591,2,0)),"")</f>
        <v/>
      </c>
      <c r="J99" t="str">
        <f>IFERROR(IF($C99=0,VLOOKUP(CONCATENATE($A99,"_",J$1),'Master Data Item List'!$D$3:$F$591,2,0),VLOOKUP(CONCATENATE(RIGHT($A99,3),"_",J$1),'Master Data Item List'!$D$3:$F$591,2,0)),"")</f>
        <v/>
      </c>
      <c r="K99" t="str">
        <f>IFERROR(IF($C99=0,VLOOKUP(CONCATENATE($A99,"_",K$1),'Master Data Item List'!$D$3:$F$591,2,0),VLOOKUP(CONCATENATE(RIGHT($A99,3),"_",K$1),'Master Data Item List'!$D$3:$F$591,2,0)),"")</f>
        <v/>
      </c>
      <c r="L99" t="str">
        <f>IFERROR(IF($C99=0,VLOOKUP(CONCATENATE($A99,"_",L$1),'Master Data Item List'!$D$3:$F$591,2,0),VLOOKUP(CONCATENATE(RIGHT($A99,3),"_",L$1),'Master Data Item List'!$D$3:$F$591,2,0)),"")</f>
        <v/>
      </c>
      <c r="M99" t="str">
        <f>IFERROR(IF($C99=0,VLOOKUP(CONCATENATE($A99,"_",M$1),'Master Data Item List'!$D$3:$F$591,2,0),VLOOKUP(CONCATENATE(RIGHT($A99,3),"_",M$1),'Master Data Item List'!$D$3:$F$591,2,0)),"")</f>
        <v/>
      </c>
      <c r="N99" t="str">
        <f>IFERROR(IF($C99=0,VLOOKUP(CONCATENATE($A99,"_",N$1),'Master Data Item List'!$D$3:$F$591,2,0),VLOOKUP(CONCATENATE(RIGHT($A99,3),"_",N$1),'Master Data Item List'!$D$3:$F$591,2,0)),"")</f>
        <v/>
      </c>
      <c r="O99" t="str">
        <f>IFERROR(IF($C99=0,VLOOKUP(CONCATENATE($A99,"_",O$1),'Master Data Item List'!$D$3:$F$591,2,0),VLOOKUP(CONCATENATE(RIGHT($A99,3),"_",O$1),'Master Data Item List'!$D$3:$F$591,2,0)),"")</f>
        <v/>
      </c>
      <c r="P99" t="str">
        <f>IFERROR(IF($C99=0,VLOOKUP(CONCATENATE($A99,"_",P$1),'Master Data Item List'!$D$3:$F$591,2,0),VLOOKUP(CONCATENATE(RIGHT($A99,3),"_",P$1),'Master Data Item List'!$D$3:$F$591,2,0)),"")</f>
        <v/>
      </c>
      <c r="Q99" t="str">
        <f>IFERROR(IF($C99=0,VLOOKUP(CONCATENATE($A99,"_",Q$1),'Master Data Item List'!$D$3:$F$591,2,0),VLOOKUP(CONCATENATE(RIGHT($A99,3),"_",Q$1),'Master Data Item List'!$D$3:$F$591,2,0)),"")</f>
        <v/>
      </c>
      <c r="R99" t="str">
        <f>IFERROR(IF($C99=0,VLOOKUP(CONCATENATE($A99,"_",R$1),'Master Data Item List'!$D$3:$F$591,2,0),VLOOKUP(CONCATENATE(RIGHT($A99,3),"_",R$1),'Master Data Item List'!$D$3:$F$591,2,0)),"")</f>
        <v/>
      </c>
    </row>
    <row r="100" spans="1:18">
      <c r="A100" t="s">
        <v>3901</v>
      </c>
      <c r="B100" t="str">
        <f t="shared" si="2"/>
        <v>CYP201CareContact</v>
      </c>
      <c r="C100">
        <f t="shared" si="3"/>
        <v>0</v>
      </c>
      <c r="D100" t="str">
        <f>IFERROR(IF($C100=0,VLOOKUP(CONCATENATE($A100,"_",D$1),'Master Data Item List'!$D$3:$F$591,2,0),VLOOKUP(CONCATENATE(RIGHT($A100,3),"_",D$1),'Master Data Item List'!$D$3:$F$591,2,0)),"")</f>
        <v>Contact_Time</v>
      </c>
      <c r="E100" t="str">
        <f>IFERROR(IF($C100=0,VLOOKUP(CONCATENATE($A100,"_",E$1),'Master Data Item List'!$D$3:$F$591,2,0),VLOOKUP(CONCATENATE(RIGHT($A100,3),"_",E$1),'Master Data Item List'!$D$3:$F$591,2,0)),"")</f>
        <v/>
      </c>
      <c r="F100" t="str">
        <f>IFERROR(IF($C100=0,VLOOKUP(CONCATENATE($A100,"_",F$1),'Master Data Item List'!$D$3:$F$591,2,0),VLOOKUP(CONCATENATE(RIGHT($A100,3),"_",F$1),'Master Data Item List'!$D$3:$F$591,2,0)),"")</f>
        <v/>
      </c>
      <c r="G100" t="str">
        <f>IFERROR(IF($C100=0,VLOOKUP(CONCATENATE($A100,"_",G$1),'Master Data Item List'!$D$3:$F$591,2,0),VLOOKUP(CONCATENATE(RIGHT($A100,3),"_",G$1),'Master Data Item List'!$D$3:$F$591,2,0)),"")</f>
        <v/>
      </c>
      <c r="H100" t="str">
        <f>IFERROR(IF($C100=0,VLOOKUP(CONCATENATE($A100,"_",H$1),'Master Data Item List'!$D$3:$F$591,2,0),VLOOKUP(CONCATENATE(RIGHT($A100,3),"_",H$1),'Master Data Item List'!$D$3:$F$591,2,0)),"")</f>
        <v/>
      </c>
      <c r="I100" t="str">
        <f>IFERROR(IF($C100=0,VLOOKUP(CONCATENATE($A100,"_",I$1),'Master Data Item List'!$D$3:$F$591,2,0),VLOOKUP(CONCATENATE(RIGHT($A100,3),"_",I$1),'Master Data Item List'!$D$3:$F$591,2,0)),"")</f>
        <v/>
      </c>
      <c r="J100" t="str">
        <f>IFERROR(IF($C100=0,VLOOKUP(CONCATENATE($A100,"_",J$1),'Master Data Item List'!$D$3:$F$591,2,0),VLOOKUP(CONCATENATE(RIGHT($A100,3),"_",J$1),'Master Data Item List'!$D$3:$F$591,2,0)),"")</f>
        <v/>
      </c>
      <c r="K100" t="str">
        <f>IFERROR(IF($C100=0,VLOOKUP(CONCATENATE($A100,"_",K$1),'Master Data Item List'!$D$3:$F$591,2,0),VLOOKUP(CONCATENATE(RIGHT($A100,3),"_",K$1),'Master Data Item List'!$D$3:$F$591,2,0)),"")</f>
        <v/>
      </c>
      <c r="L100" t="str">
        <f>IFERROR(IF($C100=0,VLOOKUP(CONCATENATE($A100,"_",L$1),'Master Data Item List'!$D$3:$F$591,2,0),VLOOKUP(CONCATENATE(RIGHT($A100,3),"_",L$1),'Master Data Item List'!$D$3:$F$591,2,0)),"")</f>
        <v/>
      </c>
      <c r="M100" t="str">
        <f>IFERROR(IF($C100=0,VLOOKUP(CONCATENATE($A100,"_",M$1),'Master Data Item List'!$D$3:$F$591,2,0),VLOOKUP(CONCATENATE(RIGHT($A100,3),"_",M$1),'Master Data Item List'!$D$3:$F$591,2,0)),"")</f>
        <v/>
      </c>
      <c r="N100" t="str">
        <f>IFERROR(IF($C100=0,VLOOKUP(CONCATENATE($A100,"_",N$1),'Master Data Item List'!$D$3:$F$591,2,0),VLOOKUP(CONCATENATE(RIGHT($A100,3),"_",N$1),'Master Data Item List'!$D$3:$F$591,2,0)),"")</f>
        <v/>
      </c>
      <c r="O100" t="str">
        <f>IFERROR(IF($C100=0,VLOOKUP(CONCATENATE($A100,"_",O$1),'Master Data Item List'!$D$3:$F$591,2,0),VLOOKUP(CONCATENATE(RIGHT($A100,3),"_",O$1),'Master Data Item List'!$D$3:$F$591,2,0)),"")</f>
        <v/>
      </c>
      <c r="P100" t="str">
        <f>IFERROR(IF($C100=0,VLOOKUP(CONCATENATE($A100,"_",P$1),'Master Data Item List'!$D$3:$F$591,2,0),VLOOKUP(CONCATENATE(RIGHT($A100,3),"_",P$1),'Master Data Item List'!$D$3:$F$591,2,0)),"")</f>
        <v/>
      </c>
      <c r="Q100" t="str">
        <f>IFERROR(IF($C100=0,VLOOKUP(CONCATENATE($A100,"_",Q$1),'Master Data Item List'!$D$3:$F$591,2,0),VLOOKUP(CONCATENATE(RIGHT($A100,3),"_",Q$1),'Master Data Item List'!$D$3:$F$591,2,0)),"")</f>
        <v/>
      </c>
      <c r="R100" t="str">
        <f>IFERROR(IF($C100=0,VLOOKUP(CONCATENATE($A100,"_",R$1),'Master Data Item List'!$D$3:$F$591,2,0),VLOOKUP(CONCATENATE(RIGHT($A100,3),"_",R$1),'Master Data Item List'!$D$3:$F$591,2,0)),"")</f>
        <v/>
      </c>
    </row>
    <row r="101" spans="1:18">
      <c r="A101" t="s">
        <v>3905</v>
      </c>
      <c r="B101" t="str">
        <f t="shared" si="2"/>
        <v>CYP201CareContact</v>
      </c>
      <c r="C101">
        <f t="shared" si="3"/>
        <v>0</v>
      </c>
      <c r="D101" t="str">
        <f>IFERROR(IF($C101=0,VLOOKUP(CONCATENATE($A101,"_",D$1),'Master Data Item List'!$D$3:$F$591,2,0),VLOOKUP(CONCATENATE(RIGHT($A101,3),"_",D$1),'Master Data Item List'!$D$3:$F$591,2,0)),"")</f>
        <v>AdminCategory</v>
      </c>
      <c r="E101" t="str">
        <f>IFERROR(IF($C101=0,VLOOKUP(CONCATENATE($A101,"_",E$1),'Master Data Item List'!$D$3:$F$591,2,0),VLOOKUP(CONCATENATE(RIGHT($A101,3),"_",E$1),'Master Data Item List'!$D$3:$F$591,2,0)),"")</f>
        <v/>
      </c>
      <c r="F101" t="str">
        <f>IFERROR(IF($C101=0,VLOOKUP(CONCATENATE($A101,"_",F$1),'Master Data Item List'!$D$3:$F$591,2,0),VLOOKUP(CONCATENATE(RIGHT($A101,3),"_",F$1),'Master Data Item List'!$D$3:$F$591,2,0)),"")</f>
        <v/>
      </c>
      <c r="G101" t="str">
        <f>IFERROR(IF($C101=0,VLOOKUP(CONCATENATE($A101,"_",G$1),'Master Data Item List'!$D$3:$F$591,2,0),VLOOKUP(CONCATENATE(RIGHT($A101,3),"_",G$1),'Master Data Item List'!$D$3:$F$591,2,0)),"")</f>
        <v/>
      </c>
      <c r="H101" t="str">
        <f>IFERROR(IF($C101=0,VLOOKUP(CONCATENATE($A101,"_",H$1),'Master Data Item List'!$D$3:$F$591,2,0),VLOOKUP(CONCATENATE(RIGHT($A101,3),"_",H$1),'Master Data Item List'!$D$3:$F$591,2,0)),"")</f>
        <v/>
      </c>
      <c r="I101" t="str">
        <f>IFERROR(IF($C101=0,VLOOKUP(CONCATENATE($A101,"_",I$1),'Master Data Item List'!$D$3:$F$591,2,0),VLOOKUP(CONCATENATE(RIGHT($A101,3),"_",I$1),'Master Data Item List'!$D$3:$F$591,2,0)),"")</f>
        <v/>
      </c>
      <c r="J101" t="str">
        <f>IFERROR(IF($C101=0,VLOOKUP(CONCATENATE($A101,"_",J$1),'Master Data Item List'!$D$3:$F$591,2,0),VLOOKUP(CONCATENATE(RIGHT($A101,3),"_",J$1),'Master Data Item List'!$D$3:$F$591,2,0)),"")</f>
        <v/>
      </c>
      <c r="K101" t="str">
        <f>IFERROR(IF($C101=0,VLOOKUP(CONCATENATE($A101,"_",K$1),'Master Data Item List'!$D$3:$F$591,2,0),VLOOKUP(CONCATENATE(RIGHT($A101,3),"_",K$1),'Master Data Item List'!$D$3:$F$591,2,0)),"")</f>
        <v/>
      </c>
      <c r="L101" t="str">
        <f>IFERROR(IF($C101=0,VLOOKUP(CONCATENATE($A101,"_",L$1),'Master Data Item List'!$D$3:$F$591,2,0),VLOOKUP(CONCATENATE(RIGHT($A101,3),"_",L$1),'Master Data Item List'!$D$3:$F$591,2,0)),"")</f>
        <v/>
      </c>
      <c r="M101" t="str">
        <f>IFERROR(IF($C101=0,VLOOKUP(CONCATENATE($A101,"_",M$1),'Master Data Item List'!$D$3:$F$591,2,0),VLOOKUP(CONCATENATE(RIGHT($A101,3),"_",M$1),'Master Data Item List'!$D$3:$F$591,2,0)),"")</f>
        <v/>
      </c>
      <c r="N101" t="str">
        <f>IFERROR(IF($C101=0,VLOOKUP(CONCATENATE($A101,"_",N$1),'Master Data Item List'!$D$3:$F$591,2,0),VLOOKUP(CONCATENATE(RIGHT($A101,3),"_",N$1),'Master Data Item List'!$D$3:$F$591,2,0)),"")</f>
        <v/>
      </c>
      <c r="O101" t="str">
        <f>IFERROR(IF($C101=0,VLOOKUP(CONCATENATE($A101,"_",O$1),'Master Data Item List'!$D$3:$F$591,2,0),VLOOKUP(CONCATENATE(RIGHT($A101,3),"_",O$1),'Master Data Item List'!$D$3:$F$591,2,0)),"")</f>
        <v/>
      </c>
      <c r="P101" t="str">
        <f>IFERROR(IF($C101=0,VLOOKUP(CONCATENATE($A101,"_",P$1),'Master Data Item List'!$D$3:$F$591,2,0),VLOOKUP(CONCATENATE(RIGHT($A101,3),"_",P$1),'Master Data Item List'!$D$3:$F$591,2,0)),"")</f>
        <v/>
      </c>
      <c r="Q101" t="str">
        <f>IFERROR(IF($C101=0,VLOOKUP(CONCATENATE($A101,"_",Q$1),'Master Data Item List'!$D$3:$F$591,2,0),VLOOKUP(CONCATENATE(RIGHT($A101,3),"_",Q$1),'Master Data Item List'!$D$3:$F$591,2,0)),"")</f>
        <v/>
      </c>
      <c r="R101" t="str">
        <f>IFERROR(IF($C101=0,VLOOKUP(CONCATENATE($A101,"_",R$1),'Master Data Item List'!$D$3:$F$591,2,0),VLOOKUP(CONCATENATE(RIGHT($A101,3),"_",R$1),'Master Data Item List'!$D$3:$F$591,2,0)),"")</f>
        <v/>
      </c>
    </row>
    <row r="102" spans="1:18">
      <c r="A102" t="s">
        <v>3913</v>
      </c>
      <c r="B102" t="str">
        <f t="shared" si="2"/>
        <v>CYP201CareContact</v>
      </c>
      <c r="C102">
        <f t="shared" si="3"/>
        <v>0</v>
      </c>
      <c r="D102" t="str">
        <f>IFERROR(IF($C102=0,VLOOKUP(CONCATENATE($A102,"_",D$1),'Master Data Item List'!$D$3:$F$591,2,0),VLOOKUP(CONCATENATE(RIGHT($A102,3),"_",D$1),'Master Data Item List'!$D$3:$F$591,2,0)),"")</f>
        <v>CareContact_Duration</v>
      </c>
      <c r="E102" t="str">
        <f>IFERROR(IF($C102=0,VLOOKUP(CONCATENATE($A102,"_",E$1),'Master Data Item List'!$D$3:$F$591,2,0),VLOOKUP(CONCATENATE(RIGHT($A102,3),"_",E$1),'Master Data Item List'!$D$3:$F$591,2,0)),"")</f>
        <v/>
      </c>
      <c r="F102" t="str">
        <f>IFERROR(IF($C102=0,VLOOKUP(CONCATENATE($A102,"_",F$1),'Master Data Item List'!$D$3:$F$591,2,0),VLOOKUP(CONCATENATE(RIGHT($A102,3),"_",F$1),'Master Data Item List'!$D$3:$F$591,2,0)),"")</f>
        <v/>
      </c>
      <c r="G102" t="str">
        <f>IFERROR(IF($C102=0,VLOOKUP(CONCATENATE($A102,"_",G$1),'Master Data Item List'!$D$3:$F$591,2,0),VLOOKUP(CONCATENATE(RIGHT($A102,3),"_",G$1),'Master Data Item List'!$D$3:$F$591,2,0)),"")</f>
        <v/>
      </c>
      <c r="H102" t="str">
        <f>IFERROR(IF($C102=0,VLOOKUP(CONCATENATE($A102,"_",H$1),'Master Data Item List'!$D$3:$F$591,2,0),VLOOKUP(CONCATENATE(RIGHT($A102,3),"_",H$1),'Master Data Item List'!$D$3:$F$591,2,0)),"")</f>
        <v/>
      </c>
      <c r="I102" t="str">
        <f>IFERROR(IF($C102=0,VLOOKUP(CONCATENATE($A102,"_",I$1),'Master Data Item List'!$D$3:$F$591,2,0),VLOOKUP(CONCATENATE(RIGHT($A102,3),"_",I$1),'Master Data Item List'!$D$3:$F$591,2,0)),"")</f>
        <v/>
      </c>
      <c r="J102" t="str">
        <f>IFERROR(IF($C102=0,VLOOKUP(CONCATENATE($A102,"_",J$1),'Master Data Item List'!$D$3:$F$591,2,0),VLOOKUP(CONCATENATE(RIGHT($A102,3),"_",J$1),'Master Data Item List'!$D$3:$F$591,2,0)),"")</f>
        <v/>
      </c>
      <c r="K102" t="str">
        <f>IFERROR(IF($C102=0,VLOOKUP(CONCATENATE($A102,"_",K$1),'Master Data Item List'!$D$3:$F$591,2,0),VLOOKUP(CONCATENATE(RIGHT($A102,3),"_",K$1),'Master Data Item List'!$D$3:$F$591,2,0)),"")</f>
        <v/>
      </c>
      <c r="L102" t="str">
        <f>IFERROR(IF($C102=0,VLOOKUP(CONCATENATE($A102,"_",L$1),'Master Data Item List'!$D$3:$F$591,2,0),VLOOKUP(CONCATENATE(RIGHT($A102,3),"_",L$1),'Master Data Item List'!$D$3:$F$591,2,0)),"")</f>
        <v/>
      </c>
      <c r="M102" t="str">
        <f>IFERROR(IF($C102=0,VLOOKUP(CONCATENATE($A102,"_",M$1),'Master Data Item List'!$D$3:$F$591,2,0),VLOOKUP(CONCATENATE(RIGHT($A102,3),"_",M$1),'Master Data Item List'!$D$3:$F$591,2,0)),"")</f>
        <v/>
      </c>
      <c r="N102" t="str">
        <f>IFERROR(IF($C102=0,VLOOKUP(CONCATENATE($A102,"_",N$1),'Master Data Item List'!$D$3:$F$591,2,0),VLOOKUP(CONCATENATE(RIGHT($A102,3),"_",N$1),'Master Data Item List'!$D$3:$F$591,2,0)),"")</f>
        <v/>
      </c>
      <c r="O102" t="str">
        <f>IFERROR(IF($C102=0,VLOOKUP(CONCATENATE($A102,"_",O$1),'Master Data Item List'!$D$3:$F$591,2,0),VLOOKUP(CONCATENATE(RIGHT($A102,3),"_",O$1),'Master Data Item List'!$D$3:$F$591,2,0)),"")</f>
        <v/>
      </c>
      <c r="P102" t="str">
        <f>IFERROR(IF($C102=0,VLOOKUP(CONCATENATE($A102,"_",P$1),'Master Data Item List'!$D$3:$F$591,2,0),VLOOKUP(CONCATENATE(RIGHT($A102,3),"_",P$1),'Master Data Item List'!$D$3:$F$591,2,0)),"")</f>
        <v/>
      </c>
      <c r="Q102" t="str">
        <f>IFERROR(IF($C102=0,VLOOKUP(CONCATENATE($A102,"_",Q$1),'Master Data Item List'!$D$3:$F$591,2,0),VLOOKUP(CONCATENATE(RIGHT($A102,3),"_",Q$1),'Master Data Item List'!$D$3:$F$591,2,0)),"")</f>
        <v/>
      </c>
      <c r="R102" t="str">
        <f>IFERROR(IF($C102=0,VLOOKUP(CONCATENATE($A102,"_",R$1),'Master Data Item List'!$D$3:$F$591,2,0),VLOOKUP(CONCATENATE(RIGHT($A102,3),"_",R$1),'Master Data Item List'!$D$3:$F$591,2,0)),"")</f>
        <v/>
      </c>
    </row>
    <row r="103" spans="1:18">
      <c r="A103" t="s">
        <v>3917</v>
      </c>
      <c r="B103" t="str">
        <f t="shared" si="2"/>
        <v>CYP201CareContact</v>
      </c>
      <c r="C103">
        <f t="shared" si="3"/>
        <v>0</v>
      </c>
      <c r="D103" t="str">
        <f>IFERROR(IF($C103=0,VLOOKUP(CONCATENATE($A103,"_",D$1),'Master Data Item List'!$D$3:$F$591,2,0),VLOOKUP(CONCATENATE(RIGHT($A103,3),"_",D$1),'Master Data Item List'!$D$3:$F$591,2,0)),"")</f>
        <v>Consultation_Type</v>
      </c>
      <c r="E103" t="str">
        <f>IFERROR(IF($C103=0,VLOOKUP(CONCATENATE($A103,"_",E$1),'Master Data Item List'!$D$3:$F$591,2,0),VLOOKUP(CONCATENATE(RIGHT($A103,3),"_",E$1),'Master Data Item List'!$D$3:$F$591,2,0)),"")</f>
        <v/>
      </c>
      <c r="F103" t="str">
        <f>IFERROR(IF($C103=0,VLOOKUP(CONCATENATE($A103,"_",F$1),'Master Data Item List'!$D$3:$F$591,2,0),VLOOKUP(CONCATENATE(RIGHT($A103,3),"_",F$1),'Master Data Item List'!$D$3:$F$591,2,0)),"")</f>
        <v/>
      </c>
      <c r="G103" t="str">
        <f>IFERROR(IF($C103=0,VLOOKUP(CONCATENATE($A103,"_",G$1),'Master Data Item List'!$D$3:$F$591,2,0),VLOOKUP(CONCATENATE(RIGHT($A103,3),"_",G$1),'Master Data Item List'!$D$3:$F$591,2,0)),"")</f>
        <v/>
      </c>
      <c r="H103" t="str">
        <f>IFERROR(IF($C103=0,VLOOKUP(CONCATENATE($A103,"_",H$1),'Master Data Item List'!$D$3:$F$591,2,0),VLOOKUP(CONCATENATE(RIGHT($A103,3),"_",H$1),'Master Data Item List'!$D$3:$F$591,2,0)),"")</f>
        <v/>
      </c>
      <c r="I103" t="str">
        <f>IFERROR(IF($C103=0,VLOOKUP(CONCATENATE($A103,"_",I$1),'Master Data Item List'!$D$3:$F$591,2,0),VLOOKUP(CONCATENATE(RIGHT($A103,3),"_",I$1),'Master Data Item List'!$D$3:$F$591,2,0)),"")</f>
        <v/>
      </c>
      <c r="J103" t="str">
        <f>IFERROR(IF($C103=0,VLOOKUP(CONCATENATE($A103,"_",J$1),'Master Data Item List'!$D$3:$F$591,2,0),VLOOKUP(CONCATENATE(RIGHT($A103,3),"_",J$1),'Master Data Item List'!$D$3:$F$591,2,0)),"")</f>
        <v/>
      </c>
      <c r="K103" t="str">
        <f>IFERROR(IF($C103=0,VLOOKUP(CONCATENATE($A103,"_",K$1),'Master Data Item List'!$D$3:$F$591,2,0),VLOOKUP(CONCATENATE(RIGHT($A103,3),"_",K$1),'Master Data Item List'!$D$3:$F$591,2,0)),"")</f>
        <v/>
      </c>
      <c r="L103" t="str">
        <f>IFERROR(IF($C103=0,VLOOKUP(CONCATENATE($A103,"_",L$1),'Master Data Item List'!$D$3:$F$591,2,0),VLOOKUP(CONCATENATE(RIGHT($A103,3),"_",L$1),'Master Data Item List'!$D$3:$F$591,2,0)),"")</f>
        <v/>
      </c>
      <c r="M103" t="str">
        <f>IFERROR(IF($C103=0,VLOOKUP(CONCATENATE($A103,"_",M$1),'Master Data Item List'!$D$3:$F$591,2,0),VLOOKUP(CONCATENATE(RIGHT($A103,3),"_",M$1),'Master Data Item List'!$D$3:$F$591,2,0)),"")</f>
        <v/>
      </c>
      <c r="N103" t="str">
        <f>IFERROR(IF($C103=0,VLOOKUP(CONCATENATE($A103,"_",N$1),'Master Data Item List'!$D$3:$F$591,2,0),VLOOKUP(CONCATENATE(RIGHT($A103,3),"_",N$1),'Master Data Item List'!$D$3:$F$591,2,0)),"")</f>
        <v/>
      </c>
      <c r="O103" t="str">
        <f>IFERROR(IF($C103=0,VLOOKUP(CONCATENATE($A103,"_",O$1),'Master Data Item List'!$D$3:$F$591,2,0),VLOOKUP(CONCATENATE(RIGHT($A103,3),"_",O$1),'Master Data Item List'!$D$3:$F$591,2,0)),"")</f>
        <v/>
      </c>
      <c r="P103" t="str">
        <f>IFERROR(IF($C103=0,VLOOKUP(CONCATENATE($A103,"_",P$1),'Master Data Item List'!$D$3:$F$591,2,0),VLOOKUP(CONCATENATE(RIGHT($A103,3),"_",P$1),'Master Data Item List'!$D$3:$F$591,2,0)),"")</f>
        <v/>
      </c>
      <c r="Q103" t="str">
        <f>IFERROR(IF($C103=0,VLOOKUP(CONCATENATE($A103,"_",Q$1),'Master Data Item List'!$D$3:$F$591,2,0),VLOOKUP(CONCATENATE(RIGHT($A103,3),"_",Q$1),'Master Data Item List'!$D$3:$F$591,2,0)),"")</f>
        <v/>
      </c>
      <c r="R103" t="str">
        <f>IFERROR(IF($C103=0,VLOOKUP(CONCATENATE($A103,"_",R$1),'Master Data Item List'!$D$3:$F$591,2,0),VLOOKUP(CONCATENATE(RIGHT($A103,3),"_",R$1),'Master Data Item List'!$D$3:$F$591,2,0)),"")</f>
        <v/>
      </c>
    </row>
    <row r="104" spans="1:18">
      <c r="A104" t="s">
        <v>3923</v>
      </c>
      <c r="B104" t="str">
        <f t="shared" si="2"/>
        <v>CYP201CareContact</v>
      </c>
      <c r="C104">
        <f t="shared" si="3"/>
        <v>0</v>
      </c>
      <c r="D104" t="str">
        <f>IFERROR(IF($C104=0,VLOOKUP(CONCATENATE($A104,"_",D$1),'Master Data Item List'!$D$3:$F$591,2,0),VLOOKUP(CONCATENATE(RIGHT($A104,3),"_",D$1),'Master Data Item List'!$D$3:$F$591,2,0)),"")</f>
        <v>CareContact_Subject</v>
      </c>
      <c r="E104" t="str">
        <f>IFERROR(IF($C104=0,VLOOKUP(CONCATENATE($A104,"_",E$1),'Master Data Item List'!$D$3:$F$591,2,0),VLOOKUP(CONCATENATE(RIGHT($A104,3),"_",E$1),'Master Data Item List'!$D$3:$F$591,2,0)),"")</f>
        <v/>
      </c>
      <c r="F104" t="str">
        <f>IFERROR(IF($C104=0,VLOOKUP(CONCATENATE($A104,"_",F$1),'Master Data Item List'!$D$3:$F$591,2,0),VLOOKUP(CONCATENATE(RIGHT($A104,3),"_",F$1),'Master Data Item List'!$D$3:$F$591,2,0)),"")</f>
        <v/>
      </c>
      <c r="G104" t="str">
        <f>IFERROR(IF($C104=0,VLOOKUP(CONCATENATE($A104,"_",G$1),'Master Data Item List'!$D$3:$F$591,2,0),VLOOKUP(CONCATENATE(RIGHT($A104,3),"_",G$1),'Master Data Item List'!$D$3:$F$591,2,0)),"")</f>
        <v/>
      </c>
      <c r="H104" t="str">
        <f>IFERROR(IF($C104=0,VLOOKUP(CONCATENATE($A104,"_",H$1),'Master Data Item List'!$D$3:$F$591,2,0),VLOOKUP(CONCATENATE(RIGHT($A104,3),"_",H$1),'Master Data Item List'!$D$3:$F$591,2,0)),"")</f>
        <v/>
      </c>
      <c r="I104" t="str">
        <f>IFERROR(IF($C104=0,VLOOKUP(CONCATENATE($A104,"_",I$1),'Master Data Item List'!$D$3:$F$591,2,0),VLOOKUP(CONCATENATE(RIGHT($A104,3),"_",I$1),'Master Data Item List'!$D$3:$F$591,2,0)),"")</f>
        <v/>
      </c>
      <c r="J104" t="str">
        <f>IFERROR(IF($C104=0,VLOOKUP(CONCATENATE($A104,"_",J$1),'Master Data Item List'!$D$3:$F$591,2,0),VLOOKUP(CONCATENATE(RIGHT($A104,3),"_",J$1),'Master Data Item List'!$D$3:$F$591,2,0)),"")</f>
        <v/>
      </c>
      <c r="K104" t="str">
        <f>IFERROR(IF($C104=0,VLOOKUP(CONCATENATE($A104,"_",K$1),'Master Data Item List'!$D$3:$F$591,2,0),VLOOKUP(CONCATENATE(RIGHT($A104,3),"_",K$1),'Master Data Item List'!$D$3:$F$591,2,0)),"")</f>
        <v/>
      </c>
      <c r="L104" t="str">
        <f>IFERROR(IF($C104=0,VLOOKUP(CONCATENATE($A104,"_",L$1),'Master Data Item List'!$D$3:$F$591,2,0),VLOOKUP(CONCATENATE(RIGHT($A104,3),"_",L$1),'Master Data Item List'!$D$3:$F$591,2,0)),"")</f>
        <v/>
      </c>
      <c r="M104" t="str">
        <f>IFERROR(IF($C104=0,VLOOKUP(CONCATENATE($A104,"_",M$1),'Master Data Item List'!$D$3:$F$591,2,0),VLOOKUP(CONCATENATE(RIGHT($A104,3),"_",M$1),'Master Data Item List'!$D$3:$F$591,2,0)),"")</f>
        <v/>
      </c>
      <c r="N104" t="str">
        <f>IFERROR(IF($C104=0,VLOOKUP(CONCATENATE($A104,"_",N$1),'Master Data Item List'!$D$3:$F$591,2,0),VLOOKUP(CONCATENATE(RIGHT($A104,3),"_",N$1),'Master Data Item List'!$D$3:$F$591,2,0)),"")</f>
        <v/>
      </c>
      <c r="O104" t="str">
        <f>IFERROR(IF($C104=0,VLOOKUP(CONCATENATE($A104,"_",O$1),'Master Data Item List'!$D$3:$F$591,2,0),VLOOKUP(CONCATENATE(RIGHT($A104,3),"_",O$1),'Master Data Item List'!$D$3:$F$591,2,0)),"")</f>
        <v/>
      </c>
      <c r="P104" t="str">
        <f>IFERROR(IF($C104=0,VLOOKUP(CONCATENATE($A104,"_",P$1),'Master Data Item List'!$D$3:$F$591,2,0),VLOOKUP(CONCATENATE(RIGHT($A104,3),"_",P$1),'Master Data Item List'!$D$3:$F$591,2,0)),"")</f>
        <v/>
      </c>
      <c r="Q104" t="str">
        <f>IFERROR(IF($C104=0,VLOOKUP(CONCATENATE($A104,"_",Q$1),'Master Data Item List'!$D$3:$F$591,2,0),VLOOKUP(CONCATENATE(RIGHT($A104,3),"_",Q$1),'Master Data Item List'!$D$3:$F$591,2,0)),"")</f>
        <v/>
      </c>
      <c r="R104" t="str">
        <f>IFERROR(IF($C104=0,VLOOKUP(CONCATENATE($A104,"_",R$1),'Master Data Item List'!$D$3:$F$591,2,0),VLOOKUP(CONCATENATE(RIGHT($A104,3),"_",R$1),'Master Data Item List'!$D$3:$F$591,2,0)),"")</f>
        <v/>
      </c>
    </row>
    <row r="105" spans="1:18">
      <c r="A105" t="s">
        <v>82</v>
      </c>
      <c r="B105" t="str">
        <f t="shared" si="2"/>
        <v>CYP201CareContact</v>
      </c>
      <c r="C105">
        <f t="shared" si="3"/>
        <v>0</v>
      </c>
      <c r="D105" t="str">
        <f>IFERROR(IF($C105=0,VLOOKUP(CONCATENATE($A105,"_",D$1),'Master Data Item List'!$D$3:$F$591,2,0),VLOOKUP(CONCATENATE(RIGHT($A105,3),"_",D$1),'Master Data Item List'!$D$3:$F$591,2,0)),"")</f>
        <v>Consultation_MediumUsed</v>
      </c>
      <c r="E105" t="str">
        <f>IFERROR(IF($C105=0,VLOOKUP(CONCATENATE($A105,"_",E$1),'Master Data Item List'!$D$3:$F$591,2,0),VLOOKUP(CONCATENATE(RIGHT($A105,3),"_",E$1),'Master Data Item List'!$D$3:$F$591,2,0)),"")</f>
        <v/>
      </c>
      <c r="F105" t="str">
        <f>IFERROR(IF($C105=0,VLOOKUP(CONCATENATE($A105,"_",F$1),'Master Data Item List'!$D$3:$F$591,2,0),VLOOKUP(CONCATENATE(RIGHT($A105,3),"_",F$1),'Master Data Item List'!$D$3:$F$591,2,0)),"")</f>
        <v/>
      </c>
      <c r="G105" t="str">
        <f>IFERROR(IF($C105=0,VLOOKUP(CONCATENATE($A105,"_",G$1),'Master Data Item List'!$D$3:$F$591,2,0),VLOOKUP(CONCATENATE(RIGHT($A105,3),"_",G$1),'Master Data Item List'!$D$3:$F$591,2,0)),"")</f>
        <v/>
      </c>
      <c r="H105" t="str">
        <f>IFERROR(IF($C105=0,VLOOKUP(CONCATENATE($A105,"_",H$1),'Master Data Item List'!$D$3:$F$591,2,0),VLOOKUP(CONCATENATE(RIGHT($A105,3),"_",H$1),'Master Data Item List'!$D$3:$F$591,2,0)),"")</f>
        <v/>
      </c>
      <c r="I105" t="str">
        <f>IFERROR(IF($C105=0,VLOOKUP(CONCATENATE($A105,"_",I$1),'Master Data Item List'!$D$3:$F$591,2,0),VLOOKUP(CONCATENATE(RIGHT($A105,3),"_",I$1),'Master Data Item List'!$D$3:$F$591,2,0)),"")</f>
        <v/>
      </c>
      <c r="J105" t="str">
        <f>IFERROR(IF($C105=0,VLOOKUP(CONCATENATE($A105,"_",J$1),'Master Data Item List'!$D$3:$F$591,2,0),VLOOKUP(CONCATENATE(RIGHT($A105,3),"_",J$1),'Master Data Item List'!$D$3:$F$591,2,0)),"")</f>
        <v/>
      </c>
      <c r="K105" t="str">
        <f>IFERROR(IF($C105=0,VLOOKUP(CONCATENATE($A105,"_",K$1),'Master Data Item List'!$D$3:$F$591,2,0),VLOOKUP(CONCATENATE(RIGHT($A105,3),"_",K$1),'Master Data Item List'!$D$3:$F$591,2,0)),"")</f>
        <v/>
      </c>
      <c r="L105" t="str">
        <f>IFERROR(IF($C105=0,VLOOKUP(CONCATENATE($A105,"_",L$1),'Master Data Item List'!$D$3:$F$591,2,0),VLOOKUP(CONCATENATE(RIGHT($A105,3),"_",L$1),'Master Data Item List'!$D$3:$F$591,2,0)),"")</f>
        <v/>
      </c>
      <c r="M105" t="str">
        <f>IFERROR(IF($C105=0,VLOOKUP(CONCATENATE($A105,"_",M$1),'Master Data Item List'!$D$3:$F$591,2,0),VLOOKUP(CONCATENATE(RIGHT($A105,3),"_",M$1),'Master Data Item List'!$D$3:$F$591,2,0)),"")</f>
        <v/>
      </c>
      <c r="N105" t="str">
        <f>IFERROR(IF($C105=0,VLOOKUP(CONCATENATE($A105,"_",N$1),'Master Data Item List'!$D$3:$F$591,2,0),VLOOKUP(CONCATENATE(RIGHT($A105,3),"_",N$1),'Master Data Item List'!$D$3:$F$591,2,0)),"")</f>
        <v/>
      </c>
      <c r="O105" t="str">
        <f>IFERROR(IF($C105=0,VLOOKUP(CONCATENATE($A105,"_",O$1),'Master Data Item List'!$D$3:$F$591,2,0),VLOOKUP(CONCATENATE(RIGHT($A105,3),"_",O$1),'Master Data Item List'!$D$3:$F$591,2,0)),"")</f>
        <v/>
      </c>
      <c r="P105" t="str">
        <f>IFERROR(IF($C105=0,VLOOKUP(CONCATENATE($A105,"_",P$1),'Master Data Item List'!$D$3:$F$591,2,0),VLOOKUP(CONCATENATE(RIGHT($A105,3),"_",P$1),'Master Data Item List'!$D$3:$F$591,2,0)),"")</f>
        <v/>
      </c>
      <c r="Q105" t="str">
        <f>IFERROR(IF($C105=0,VLOOKUP(CONCATENATE($A105,"_",Q$1),'Master Data Item List'!$D$3:$F$591,2,0),VLOOKUP(CONCATENATE(RIGHT($A105,3),"_",Q$1),'Master Data Item List'!$D$3:$F$591,2,0)),"")</f>
        <v/>
      </c>
      <c r="R105" t="str">
        <f>IFERROR(IF($C105=0,VLOOKUP(CONCATENATE($A105,"_",R$1),'Master Data Item List'!$D$3:$F$591,2,0),VLOOKUP(CONCATENATE(RIGHT($A105,3),"_",R$1),'Master Data Item List'!$D$3:$F$591,2,0)),"")</f>
        <v/>
      </c>
    </row>
    <row r="106" spans="1:18">
      <c r="A106" t="s">
        <v>209</v>
      </c>
      <c r="B106" t="str">
        <f t="shared" si="2"/>
        <v>CYP201CareContact</v>
      </c>
      <c r="C106">
        <f t="shared" si="3"/>
        <v>1</v>
      </c>
      <c r="D106" t="str">
        <f>IFERROR(IF($C106=0,VLOOKUP(CONCATENATE($A106,"_",D$1),'Master Data Item List'!$D$3:$F$591,2,0),VLOOKUP(CONCATENATE(RIGHT($A106,3),"_",D$1),'Master Data Item List'!$D$3:$F$591,2,0)),"")</f>
        <v>Activity_LocationType</v>
      </c>
      <c r="E106" t="str">
        <f>IFERROR(IF($C106=0,VLOOKUP(CONCATENATE($A106,"_",E$1),'Master Data Item List'!$D$3:$F$591,2,0),VLOOKUP(CONCATENATE(RIGHT($A106,3),"_",E$1),'Master Data Item List'!$D$3:$F$591,2,0)),"")</f>
        <v>Activity_LocationType</v>
      </c>
      <c r="F106" t="str">
        <f>IFERROR(IF($C106=0,VLOOKUP(CONCATENATE($A106,"_",F$1),'Master Data Item List'!$D$3:$F$591,2,0),VLOOKUP(CONCATENATE(RIGHT($A106,3),"_",F$1),'Master Data Item List'!$D$3:$F$591,2,0)),"")</f>
        <v>Activity_LocationType</v>
      </c>
      <c r="G106" t="str">
        <f>IFERROR(IF($C106=0,VLOOKUP(CONCATENATE($A106,"_",G$1),'Master Data Item List'!$D$3:$F$591,2,0),VLOOKUP(CONCATENATE(RIGHT($A106,3),"_",G$1),'Master Data Item List'!$D$3:$F$591,2,0)),"")</f>
        <v/>
      </c>
      <c r="H106" t="str">
        <f>IFERROR(IF($C106=0,VLOOKUP(CONCATENATE($A106,"_",H$1),'Master Data Item List'!$D$3:$F$591,2,0),VLOOKUP(CONCATENATE(RIGHT($A106,3),"_",H$1),'Master Data Item List'!$D$3:$F$591,2,0)),"")</f>
        <v/>
      </c>
      <c r="I106" t="str">
        <f>IFERROR(IF($C106=0,VLOOKUP(CONCATENATE($A106,"_",I$1),'Master Data Item List'!$D$3:$F$591,2,0),VLOOKUP(CONCATENATE(RIGHT($A106,3),"_",I$1),'Master Data Item List'!$D$3:$F$591,2,0)),"")</f>
        <v/>
      </c>
      <c r="J106" t="str">
        <f>IFERROR(IF($C106=0,VLOOKUP(CONCATENATE($A106,"_",J$1),'Master Data Item List'!$D$3:$F$591,2,0),VLOOKUP(CONCATENATE(RIGHT($A106,3),"_",J$1),'Master Data Item List'!$D$3:$F$591,2,0)),"")</f>
        <v/>
      </c>
      <c r="K106" t="str">
        <f>IFERROR(IF($C106=0,VLOOKUP(CONCATENATE($A106,"_",K$1),'Master Data Item List'!$D$3:$F$591,2,0),VLOOKUP(CONCATENATE(RIGHT($A106,3),"_",K$1),'Master Data Item List'!$D$3:$F$591,2,0)),"")</f>
        <v/>
      </c>
      <c r="L106" t="str">
        <f>IFERROR(IF($C106=0,VLOOKUP(CONCATENATE($A106,"_",L$1),'Master Data Item List'!$D$3:$F$591,2,0),VLOOKUP(CONCATENATE(RIGHT($A106,3),"_",L$1),'Master Data Item List'!$D$3:$F$591,2,0)),"")</f>
        <v/>
      </c>
      <c r="M106" t="str">
        <f>IFERROR(IF($C106=0,VLOOKUP(CONCATENATE($A106,"_",M$1),'Master Data Item List'!$D$3:$F$591,2,0),VLOOKUP(CONCATENATE(RIGHT($A106,3),"_",M$1),'Master Data Item List'!$D$3:$F$591,2,0)),"")</f>
        <v/>
      </c>
      <c r="N106" t="str">
        <f>IFERROR(IF($C106=0,VLOOKUP(CONCATENATE($A106,"_",N$1),'Master Data Item List'!$D$3:$F$591,2,0),VLOOKUP(CONCATENATE(RIGHT($A106,3),"_",N$1),'Master Data Item List'!$D$3:$F$591,2,0)),"")</f>
        <v/>
      </c>
      <c r="O106" t="str">
        <f>IFERROR(IF($C106=0,VLOOKUP(CONCATENATE($A106,"_",O$1),'Master Data Item List'!$D$3:$F$591,2,0),VLOOKUP(CONCATENATE(RIGHT($A106,3),"_",O$1),'Master Data Item List'!$D$3:$F$591,2,0)),"")</f>
        <v/>
      </c>
      <c r="P106" t="str">
        <f>IFERROR(IF($C106=0,VLOOKUP(CONCATENATE($A106,"_",P$1),'Master Data Item List'!$D$3:$F$591,2,0),VLOOKUP(CONCATENATE(RIGHT($A106,3),"_",P$1),'Master Data Item List'!$D$3:$F$591,2,0)),"")</f>
        <v/>
      </c>
      <c r="Q106" t="str">
        <f>IFERROR(IF($C106=0,VLOOKUP(CONCATENATE($A106,"_",Q$1),'Master Data Item List'!$D$3:$F$591,2,0),VLOOKUP(CONCATENATE(RIGHT($A106,3),"_",Q$1),'Master Data Item List'!$D$3:$F$591,2,0)),"")</f>
        <v/>
      </c>
      <c r="R106" t="str">
        <f>IFERROR(IF($C106=0,VLOOKUP(CONCATENATE($A106,"_",R$1),'Master Data Item List'!$D$3:$F$591,2,0),VLOOKUP(CONCATENATE(RIGHT($A106,3),"_",R$1),'Master Data Item List'!$D$3:$F$591,2,0)),"")</f>
        <v/>
      </c>
    </row>
    <row r="107" spans="1:18">
      <c r="A107" t="s">
        <v>4010</v>
      </c>
      <c r="B107" t="str">
        <f t="shared" si="2"/>
        <v>CYP201CareContact</v>
      </c>
      <c r="C107">
        <f t="shared" si="3"/>
        <v>1</v>
      </c>
      <c r="D107" t="str">
        <f>IFERROR(IF($C107=0,VLOOKUP(CONCATENATE($A107,"_",D$1),'Master Data Item List'!$D$3:$F$591,2,0),VLOOKUP(CONCATENATE(RIGHT($A107,3),"_",D$1),'Master Data Item List'!$D$3:$F$591,2,0)),"")</f>
        <v>Treatment_OrgSiteID</v>
      </c>
      <c r="E107" t="str">
        <f>IFERROR(IF($C107=0,VLOOKUP(CONCATENATE($A107,"_",E$1),'Master Data Item List'!$D$3:$F$591,2,0),VLOOKUP(CONCATENATE(RIGHT($A107,3),"_",E$1),'Master Data Item List'!$D$3:$F$591,2,0)),"")</f>
        <v>Treatment_OrgSiteID</v>
      </c>
      <c r="F107" t="str">
        <f>IFERROR(IF($C107=0,VLOOKUP(CONCATENATE($A107,"_",F$1),'Master Data Item List'!$D$3:$F$591,2,0),VLOOKUP(CONCATENATE(RIGHT($A107,3),"_",F$1),'Master Data Item List'!$D$3:$F$591,2,0)),"")</f>
        <v/>
      </c>
      <c r="G107" t="str">
        <f>IFERROR(IF($C107=0,VLOOKUP(CONCATENATE($A107,"_",G$1),'Master Data Item List'!$D$3:$F$591,2,0),VLOOKUP(CONCATENATE(RIGHT($A107,3),"_",G$1),'Master Data Item List'!$D$3:$F$591,2,0)),"")</f>
        <v/>
      </c>
      <c r="H107" t="str">
        <f>IFERROR(IF($C107=0,VLOOKUP(CONCATENATE($A107,"_",H$1),'Master Data Item List'!$D$3:$F$591,2,0),VLOOKUP(CONCATENATE(RIGHT($A107,3),"_",H$1),'Master Data Item List'!$D$3:$F$591,2,0)),"")</f>
        <v/>
      </c>
      <c r="I107" t="str">
        <f>IFERROR(IF($C107=0,VLOOKUP(CONCATENATE($A107,"_",I$1),'Master Data Item List'!$D$3:$F$591,2,0),VLOOKUP(CONCATENATE(RIGHT($A107,3),"_",I$1),'Master Data Item List'!$D$3:$F$591,2,0)),"")</f>
        <v/>
      </c>
      <c r="J107" t="str">
        <f>IFERROR(IF($C107=0,VLOOKUP(CONCATENATE($A107,"_",J$1),'Master Data Item List'!$D$3:$F$591,2,0),VLOOKUP(CONCATENATE(RIGHT($A107,3),"_",J$1),'Master Data Item List'!$D$3:$F$591,2,0)),"")</f>
        <v/>
      </c>
      <c r="K107" t="str">
        <f>IFERROR(IF($C107=0,VLOOKUP(CONCATENATE($A107,"_",K$1),'Master Data Item List'!$D$3:$F$591,2,0),VLOOKUP(CONCATENATE(RIGHT($A107,3),"_",K$1),'Master Data Item List'!$D$3:$F$591,2,0)),"")</f>
        <v/>
      </c>
      <c r="L107" t="str">
        <f>IFERROR(IF($C107=0,VLOOKUP(CONCATENATE($A107,"_",L$1),'Master Data Item List'!$D$3:$F$591,2,0),VLOOKUP(CONCATENATE(RIGHT($A107,3),"_",L$1),'Master Data Item List'!$D$3:$F$591,2,0)),"")</f>
        <v/>
      </c>
      <c r="M107" t="str">
        <f>IFERROR(IF($C107=0,VLOOKUP(CONCATENATE($A107,"_",M$1),'Master Data Item List'!$D$3:$F$591,2,0),VLOOKUP(CONCATENATE(RIGHT($A107,3),"_",M$1),'Master Data Item List'!$D$3:$F$591,2,0)),"")</f>
        <v/>
      </c>
      <c r="N107" t="str">
        <f>IFERROR(IF($C107=0,VLOOKUP(CONCATENATE($A107,"_",N$1),'Master Data Item List'!$D$3:$F$591,2,0),VLOOKUP(CONCATENATE(RIGHT($A107,3),"_",N$1),'Master Data Item List'!$D$3:$F$591,2,0)),"")</f>
        <v/>
      </c>
      <c r="O107" t="str">
        <f>IFERROR(IF($C107=0,VLOOKUP(CONCATENATE($A107,"_",O$1),'Master Data Item List'!$D$3:$F$591,2,0),VLOOKUP(CONCATENATE(RIGHT($A107,3),"_",O$1),'Master Data Item List'!$D$3:$F$591,2,0)),"")</f>
        <v/>
      </c>
      <c r="P107" t="str">
        <f>IFERROR(IF($C107=0,VLOOKUP(CONCATENATE($A107,"_",P$1),'Master Data Item List'!$D$3:$F$591,2,0),VLOOKUP(CONCATENATE(RIGHT($A107,3),"_",P$1),'Master Data Item List'!$D$3:$F$591,2,0)),"")</f>
        <v/>
      </c>
      <c r="Q107" t="str">
        <f>IFERROR(IF($C107=0,VLOOKUP(CONCATENATE($A107,"_",Q$1),'Master Data Item List'!$D$3:$F$591,2,0),VLOOKUP(CONCATENATE(RIGHT($A107,3),"_",Q$1),'Master Data Item List'!$D$3:$F$591,2,0)),"")</f>
        <v/>
      </c>
      <c r="R107" t="str">
        <f>IFERROR(IF($C107=0,VLOOKUP(CONCATENATE($A107,"_",R$1),'Master Data Item List'!$D$3:$F$591,2,0),VLOOKUP(CONCATENATE(RIGHT($A107,3),"_",R$1),'Master Data Item List'!$D$3:$F$591,2,0)),"")</f>
        <v/>
      </c>
    </row>
    <row r="108" spans="1:18">
      <c r="A108" t="s">
        <v>324</v>
      </c>
      <c r="B108" t="str">
        <f t="shared" si="2"/>
        <v>CYP201CareContact</v>
      </c>
      <c r="C108">
        <f t="shared" si="3"/>
        <v>0</v>
      </c>
      <c r="D108" t="str">
        <f>IFERROR(IF($C108=0,VLOOKUP(CONCATENATE($A108,"_",D$1),'Master Data Item List'!$D$3:$F$591,2,0),VLOOKUP(CONCATENATE(RIGHT($A108,3),"_",D$1),'Master Data Item List'!$D$3:$F$591,2,0)),"")</f>
        <v>GroupTherapyIndicator</v>
      </c>
      <c r="E108" t="str">
        <f>IFERROR(IF($C108=0,VLOOKUP(CONCATENATE($A108,"_",E$1),'Master Data Item List'!$D$3:$F$591,2,0),VLOOKUP(CONCATENATE(RIGHT($A108,3),"_",E$1),'Master Data Item List'!$D$3:$F$591,2,0)),"")</f>
        <v/>
      </c>
      <c r="F108" t="str">
        <f>IFERROR(IF($C108=0,VLOOKUP(CONCATENATE($A108,"_",F$1),'Master Data Item List'!$D$3:$F$591,2,0),VLOOKUP(CONCATENATE(RIGHT($A108,3),"_",F$1),'Master Data Item List'!$D$3:$F$591,2,0)),"")</f>
        <v/>
      </c>
      <c r="G108" t="str">
        <f>IFERROR(IF($C108=0,VLOOKUP(CONCATENATE($A108,"_",G$1),'Master Data Item List'!$D$3:$F$591,2,0),VLOOKUP(CONCATENATE(RIGHT($A108,3),"_",G$1),'Master Data Item List'!$D$3:$F$591,2,0)),"")</f>
        <v/>
      </c>
      <c r="H108" t="str">
        <f>IFERROR(IF($C108=0,VLOOKUP(CONCATENATE($A108,"_",H$1),'Master Data Item List'!$D$3:$F$591,2,0),VLOOKUP(CONCATENATE(RIGHT($A108,3),"_",H$1),'Master Data Item List'!$D$3:$F$591,2,0)),"")</f>
        <v/>
      </c>
      <c r="I108" t="str">
        <f>IFERROR(IF($C108=0,VLOOKUP(CONCATENATE($A108,"_",I$1),'Master Data Item List'!$D$3:$F$591,2,0),VLOOKUP(CONCATENATE(RIGHT($A108,3),"_",I$1),'Master Data Item List'!$D$3:$F$591,2,0)),"")</f>
        <v/>
      </c>
      <c r="J108" t="str">
        <f>IFERROR(IF($C108=0,VLOOKUP(CONCATENATE($A108,"_",J$1),'Master Data Item List'!$D$3:$F$591,2,0),VLOOKUP(CONCATENATE(RIGHT($A108,3),"_",J$1),'Master Data Item List'!$D$3:$F$591,2,0)),"")</f>
        <v/>
      </c>
      <c r="K108" t="str">
        <f>IFERROR(IF($C108=0,VLOOKUP(CONCATENATE($A108,"_",K$1),'Master Data Item List'!$D$3:$F$591,2,0),VLOOKUP(CONCATENATE(RIGHT($A108,3),"_",K$1),'Master Data Item List'!$D$3:$F$591,2,0)),"")</f>
        <v/>
      </c>
      <c r="L108" t="str">
        <f>IFERROR(IF($C108=0,VLOOKUP(CONCATENATE($A108,"_",L$1),'Master Data Item List'!$D$3:$F$591,2,0),VLOOKUP(CONCATENATE(RIGHT($A108,3),"_",L$1),'Master Data Item List'!$D$3:$F$591,2,0)),"")</f>
        <v/>
      </c>
      <c r="M108" t="str">
        <f>IFERROR(IF($C108=0,VLOOKUP(CONCATENATE($A108,"_",M$1),'Master Data Item List'!$D$3:$F$591,2,0),VLOOKUP(CONCATENATE(RIGHT($A108,3),"_",M$1),'Master Data Item List'!$D$3:$F$591,2,0)),"")</f>
        <v/>
      </c>
      <c r="N108" t="str">
        <f>IFERROR(IF($C108=0,VLOOKUP(CONCATENATE($A108,"_",N$1),'Master Data Item List'!$D$3:$F$591,2,0),VLOOKUP(CONCATENATE(RIGHT($A108,3),"_",N$1),'Master Data Item List'!$D$3:$F$591,2,0)),"")</f>
        <v/>
      </c>
      <c r="O108" t="str">
        <f>IFERROR(IF($C108=0,VLOOKUP(CONCATENATE($A108,"_",O$1),'Master Data Item List'!$D$3:$F$591,2,0),VLOOKUP(CONCATENATE(RIGHT($A108,3),"_",O$1),'Master Data Item List'!$D$3:$F$591,2,0)),"")</f>
        <v/>
      </c>
      <c r="P108" t="str">
        <f>IFERROR(IF($C108=0,VLOOKUP(CONCATENATE($A108,"_",P$1),'Master Data Item List'!$D$3:$F$591,2,0),VLOOKUP(CONCATENATE(RIGHT($A108,3),"_",P$1),'Master Data Item List'!$D$3:$F$591,2,0)),"")</f>
        <v/>
      </c>
      <c r="Q108" t="str">
        <f>IFERROR(IF($C108=0,VLOOKUP(CONCATENATE($A108,"_",Q$1),'Master Data Item List'!$D$3:$F$591,2,0),VLOOKUP(CONCATENATE(RIGHT($A108,3),"_",Q$1),'Master Data Item List'!$D$3:$F$591,2,0)),"")</f>
        <v/>
      </c>
      <c r="R108" t="str">
        <f>IFERROR(IF($C108=0,VLOOKUP(CONCATENATE($A108,"_",R$1),'Master Data Item List'!$D$3:$F$591,2,0),VLOOKUP(CONCATENATE(RIGHT($A108,3),"_",R$1),'Master Data Item List'!$D$3:$F$591,2,0)),"")</f>
        <v/>
      </c>
    </row>
    <row r="109" spans="1:18">
      <c r="A109" t="s">
        <v>159</v>
      </c>
      <c r="B109" t="str">
        <f t="shared" si="2"/>
        <v>CYP201CareContact</v>
      </c>
      <c r="C109">
        <f t="shared" si="3"/>
        <v>0</v>
      </c>
      <c r="D109" t="str">
        <f>IFERROR(IF($C109=0,VLOOKUP(CONCATENATE($A109,"_",D$1),'Master Data Item List'!$D$3:$F$591,2,0),VLOOKUP(CONCATENATE(RIGHT($A109,3),"_",D$1),'Master Data Item List'!$D$3:$F$591,2,0)),"")</f>
        <v>AttendOrNot</v>
      </c>
      <c r="E109" t="str">
        <f>IFERROR(IF($C109=0,VLOOKUP(CONCATENATE($A109,"_",E$1),'Master Data Item List'!$D$3:$F$591,2,0),VLOOKUP(CONCATENATE(RIGHT($A109,3),"_",E$1),'Master Data Item List'!$D$3:$F$591,2,0)),"")</f>
        <v/>
      </c>
      <c r="F109" t="str">
        <f>IFERROR(IF($C109=0,VLOOKUP(CONCATENATE($A109,"_",F$1),'Master Data Item List'!$D$3:$F$591,2,0),VLOOKUP(CONCATENATE(RIGHT($A109,3),"_",F$1),'Master Data Item List'!$D$3:$F$591,2,0)),"")</f>
        <v/>
      </c>
      <c r="G109" t="str">
        <f>IFERROR(IF($C109=0,VLOOKUP(CONCATENATE($A109,"_",G$1),'Master Data Item List'!$D$3:$F$591,2,0),VLOOKUP(CONCATENATE(RIGHT($A109,3),"_",G$1),'Master Data Item List'!$D$3:$F$591,2,0)),"")</f>
        <v/>
      </c>
      <c r="H109" t="str">
        <f>IFERROR(IF($C109=0,VLOOKUP(CONCATENATE($A109,"_",H$1),'Master Data Item List'!$D$3:$F$591,2,0),VLOOKUP(CONCATENATE(RIGHT($A109,3),"_",H$1),'Master Data Item List'!$D$3:$F$591,2,0)),"")</f>
        <v/>
      </c>
      <c r="I109" t="str">
        <f>IFERROR(IF($C109=0,VLOOKUP(CONCATENATE($A109,"_",I$1),'Master Data Item List'!$D$3:$F$591,2,0),VLOOKUP(CONCATENATE(RIGHT($A109,3),"_",I$1),'Master Data Item List'!$D$3:$F$591,2,0)),"")</f>
        <v/>
      </c>
      <c r="J109" t="str">
        <f>IFERROR(IF($C109=0,VLOOKUP(CONCATENATE($A109,"_",J$1),'Master Data Item List'!$D$3:$F$591,2,0),VLOOKUP(CONCATENATE(RIGHT($A109,3),"_",J$1),'Master Data Item List'!$D$3:$F$591,2,0)),"")</f>
        <v/>
      </c>
      <c r="K109" t="str">
        <f>IFERROR(IF($C109=0,VLOOKUP(CONCATENATE($A109,"_",K$1),'Master Data Item List'!$D$3:$F$591,2,0),VLOOKUP(CONCATENATE(RIGHT($A109,3),"_",K$1),'Master Data Item List'!$D$3:$F$591,2,0)),"")</f>
        <v/>
      </c>
      <c r="L109" t="str">
        <f>IFERROR(IF($C109=0,VLOOKUP(CONCATENATE($A109,"_",L$1),'Master Data Item List'!$D$3:$F$591,2,0),VLOOKUP(CONCATENATE(RIGHT($A109,3),"_",L$1),'Master Data Item List'!$D$3:$F$591,2,0)),"")</f>
        <v/>
      </c>
      <c r="M109" t="str">
        <f>IFERROR(IF($C109=0,VLOOKUP(CONCATENATE($A109,"_",M$1),'Master Data Item List'!$D$3:$F$591,2,0),VLOOKUP(CONCATENATE(RIGHT($A109,3),"_",M$1),'Master Data Item List'!$D$3:$F$591,2,0)),"")</f>
        <v/>
      </c>
      <c r="N109" t="str">
        <f>IFERROR(IF($C109=0,VLOOKUP(CONCATENATE($A109,"_",N$1),'Master Data Item List'!$D$3:$F$591,2,0),VLOOKUP(CONCATENATE(RIGHT($A109,3),"_",N$1),'Master Data Item List'!$D$3:$F$591,2,0)),"")</f>
        <v/>
      </c>
      <c r="O109" t="str">
        <f>IFERROR(IF($C109=0,VLOOKUP(CONCATENATE($A109,"_",O$1),'Master Data Item List'!$D$3:$F$591,2,0),VLOOKUP(CONCATENATE(RIGHT($A109,3),"_",O$1),'Master Data Item List'!$D$3:$F$591,2,0)),"")</f>
        <v/>
      </c>
      <c r="P109" t="str">
        <f>IFERROR(IF($C109=0,VLOOKUP(CONCATENATE($A109,"_",P$1),'Master Data Item List'!$D$3:$F$591,2,0),VLOOKUP(CONCATENATE(RIGHT($A109,3),"_",P$1),'Master Data Item List'!$D$3:$F$591,2,0)),"")</f>
        <v/>
      </c>
      <c r="Q109" t="str">
        <f>IFERROR(IF($C109=0,VLOOKUP(CONCATENATE($A109,"_",Q$1),'Master Data Item List'!$D$3:$F$591,2,0),VLOOKUP(CONCATENATE(RIGHT($A109,3),"_",Q$1),'Master Data Item List'!$D$3:$F$591,2,0)),"")</f>
        <v/>
      </c>
      <c r="R109" t="str">
        <f>IFERROR(IF($C109=0,VLOOKUP(CONCATENATE($A109,"_",R$1),'Master Data Item List'!$D$3:$F$591,2,0),VLOOKUP(CONCATENATE(RIGHT($A109,3),"_",R$1),'Master Data Item List'!$D$3:$F$591,2,0)),"")</f>
        <v/>
      </c>
    </row>
    <row r="110" spans="1:18">
      <c r="A110" t="s">
        <v>4028</v>
      </c>
      <c r="B110" t="str">
        <f t="shared" si="2"/>
        <v>CYP201CareContact</v>
      </c>
      <c r="C110">
        <f t="shared" si="3"/>
        <v>0</v>
      </c>
      <c r="D110" t="str">
        <f>IFERROR(IF($C110=0,VLOOKUP(CONCATENATE($A110,"_",D$1),'Master Data Item List'!$D$3:$F$591,2,0),VLOOKUP(CONCATENATE(RIGHT($A110,3),"_",D$1),'Master Data Item List'!$D$3:$F$591,2,0)),"")</f>
        <v>ReasonableOffer_Date</v>
      </c>
      <c r="E110" t="str">
        <f>IFERROR(IF($C110=0,VLOOKUP(CONCATENATE($A110,"_",E$1),'Master Data Item List'!$D$3:$F$591,2,0),VLOOKUP(CONCATENATE(RIGHT($A110,3),"_",E$1),'Master Data Item List'!$D$3:$F$591,2,0)),"")</f>
        <v/>
      </c>
      <c r="F110" t="str">
        <f>IFERROR(IF($C110=0,VLOOKUP(CONCATENATE($A110,"_",F$1),'Master Data Item List'!$D$3:$F$591,2,0),VLOOKUP(CONCATENATE(RIGHT($A110,3),"_",F$1),'Master Data Item List'!$D$3:$F$591,2,0)),"")</f>
        <v/>
      </c>
      <c r="G110" t="str">
        <f>IFERROR(IF($C110=0,VLOOKUP(CONCATENATE($A110,"_",G$1),'Master Data Item List'!$D$3:$F$591,2,0),VLOOKUP(CONCATENATE(RIGHT($A110,3),"_",G$1),'Master Data Item List'!$D$3:$F$591,2,0)),"")</f>
        <v/>
      </c>
      <c r="H110" t="str">
        <f>IFERROR(IF($C110=0,VLOOKUP(CONCATENATE($A110,"_",H$1),'Master Data Item List'!$D$3:$F$591,2,0),VLOOKUP(CONCATENATE(RIGHT($A110,3),"_",H$1),'Master Data Item List'!$D$3:$F$591,2,0)),"")</f>
        <v/>
      </c>
      <c r="I110" t="str">
        <f>IFERROR(IF($C110=0,VLOOKUP(CONCATENATE($A110,"_",I$1),'Master Data Item List'!$D$3:$F$591,2,0),VLOOKUP(CONCATENATE(RIGHT($A110,3),"_",I$1),'Master Data Item List'!$D$3:$F$591,2,0)),"")</f>
        <v/>
      </c>
      <c r="J110" t="str">
        <f>IFERROR(IF($C110=0,VLOOKUP(CONCATENATE($A110,"_",J$1),'Master Data Item List'!$D$3:$F$591,2,0),VLOOKUP(CONCATENATE(RIGHT($A110,3),"_",J$1),'Master Data Item List'!$D$3:$F$591,2,0)),"")</f>
        <v/>
      </c>
      <c r="K110" t="str">
        <f>IFERROR(IF($C110=0,VLOOKUP(CONCATENATE($A110,"_",K$1),'Master Data Item List'!$D$3:$F$591,2,0),VLOOKUP(CONCATENATE(RIGHT($A110,3),"_",K$1),'Master Data Item List'!$D$3:$F$591,2,0)),"")</f>
        <v/>
      </c>
      <c r="L110" t="str">
        <f>IFERROR(IF($C110=0,VLOOKUP(CONCATENATE($A110,"_",L$1),'Master Data Item List'!$D$3:$F$591,2,0),VLOOKUP(CONCATENATE(RIGHT($A110,3),"_",L$1),'Master Data Item List'!$D$3:$F$591,2,0)),"")</f>
        <v/>
      </c>
      <c r="M110" t="str">
        <f>IFERROR(IF($C110=0,VLOOKUP(CONCATENATE($A110,"_",M$1),'Master Data Item List'!$D$3:$F$591,2,0),VLOOKUP(CONCATENATE(RIGHT($A110,3),"_",M$1),'Master Data Item List'!$D$3:$F$591,2,0)),"")</f>
        <v/>
      </c>
      <c r="N110" t="str">
        <f>IFERROR(IF($C110=0,VLOOKUP(CONCATENATE($A110,"_",N$1),'Master Data Item List'!$D$3:$F$591,2,0),VLOOKUP(CONCATENATE(RIGHT($A110,3),"_",N$1),'Master Data Item List'!$D$3:$F$591,2,0)),"")</f>
        <v/>
      </c>
      <c r="O110" t="str">
        <f>IFERROR(IF($C110=0,VLOOKUP(CONCATENATE($A110,"_",O$1),'Master Data Item List'!$D$3:$F$591,2,0),VLOOKUP(CONCATENATE(RIGHT($A110,3),"_",O$1),'Master Data Item List'!$D$3:$F$591,2,0)),"")</f>
        <v/>
      </c>
      <c r="P110" t="str">
        <f>IFERROR(IF($C110=0,VLOOKUP(CONCATENATE($A110,"_",P$1),'Master Data Item List'!$D$3:$F$591,2,0),VLOOKUP(CONCATENATE(RIGHT($A110,3),"_",P$1),'Master Data Item List'!$D$3:$F$591,2,0)),"")</f>
        <v/>
      </c>
      <c r="Q110" t="str">
        <f>IFERROR(IF($C110=0,VLOOKUP(CONCATENATE($A110,"_",Q$1),'Master Data Item List'!$D$3:$F$591,2,0),VLOOKUP(CONCATENATE(RIGHT($A110,3),"_",Q$1),'Master Data Item List'!$D$3:$F$591,2,0)),"")</f>
        <v/>
      </c>
      <c r="R110" t="str">
        <f>IFERROR(IF($C110=0,VLOOKUP(CONCATENATE($A110,"_",R$1),'Master Data Item List'!$D$3:$F$591,2,0),VLOOKUP(CONCATENATE(RIGHT($A110,3),"_",R$1),'Master Data Item List'!$D$3:$F$591,2,0)),"")</f>
        <v/>
      </c>
    </row>
    <row r="111" spans="1:18">
      <c r="A111" t="s">
        <v>4033</v>
      </c>
      <c r="B111" t="str">
        <f t="shared" si="2"/>
        <v>CYP201CareContact</v>
      </c>
      <c r="C111">
        <f t="shared" si="3"/>
        <v>0</v>
      </c>
      <c r="D111" t="str">
        <f>IFERROR(IF($C111=0,VLOOKUP(CONCATENATE($A111,"_",D$1),'Master Data Item List'!$D$3:$F$591,2,0),VLOOKUP(CONCATENATE(RIGHT($A111,3),"_",D$1),'Master Data Item List'!$D$3:$F$591,2,0)),"")</f>
        <v>ClinicallyAppropriate_Date</v>
      </c>
      <c r="E111" t="str">
        <f>IFERROR(IF($C111=0,VLOOKUP(CONCATENATE($A111,"_",E$1),'Master Data Item List'!$D$3:$F$591,2,0),VLOOKUP(CONCATENATE(RIGHT($A111,3),"_",E$1),'Master Data Item List'!$D$3:$F$591,2,0)),"")</f>
        <v/>
      </c>
      <c r="F111" t="str">
        <f>IFERROR(IF($C111=0,VLOOKUP(CONCATENATE($A111,"_",F$1),'Master Data Item List'!$D$3:$F$591,2,0),VLOOKUP(CONCATENATE(RIGHT($A111,3),"_",F$1),'Master Data Item List'!$D$3:$F$591,2,0)),"")</f>
        <v/>
      </c>
      <c r="G111" t="str">
        <f>IFERROR(IF($C111=0,VLOOKUP(CONCATENATE($A111,"_",G$1),'Master Data Item List'!$D$3:$F$591,2,0),VLOOKUP(CONCATENATE(RIGHT($A111,3),"_",G$1),'Master Data Item List'!$D$3:$F$591,2,0)),"")</f>
        <v/>
      </c>
      <c r="H111" t="str">
        <f>IFERROR(IF($C111=0,VLOOKUP(CONCATENATE($A111,"_",H$1),'Master Data Item List'!$D$3:$F$591,2,0),VLOOKUP(CONCATENATE(RIGHT($A111,3),"_",H$1),'Master Data Item List'!$D$3:$F$591,2,0)),"")</f>
        <v/>
      </c>
      <c r="I111" t="str">
        <f>IFERROR(IF($C111=0,VLOOKUP(CONCATENATE($A111,"_",I$1),'Master Data Item List'!$D$3:$F$591,2,0),VLOOKUP(CONCATENATE(RIGHT($A111,3),"_",I$1),'Master Data Item List'!$D$3:$F$591,2,0)),"")</f>
        <v/>
      </c>
      <c r="J111" t="str">
        <f>IFERROR(IF($C111=0,VLOOKUP(CONCATENATE($A111,"_",J$1),'Master Data Item List'!$D$3:$F$591,2,0),VLOOKUP(CONCATENATE(RIGHT($A111,3),"_",J$1),'Master Data Item List'!$D$3:$F$591,2,0)),"")</f>
        <v/>
      </c>
      <c r="K111" t="str">
        <f>IFERROR(IF($C111=0,VLOOKUP(CONCATENATE($A111,"_",K$1),'Master Data Item List'!$D$3:$F$591,2,0),VLOOKUP(CONCATENATE(RIGHT($A111,3),"_",K$1),'Master Data Item List'!$D$3:$F$591,2,0)),"")</f>
        <v/>
      </c>
      <c r="L111" t="str">
        <f>IFERROR(IF($C111=0,VLOOKUP(CONCATENATE($A111,"_",L$1),'Master Data Item List'!$D$3:$F$591,2,0),VLOOKUP(CONCATENATE(RIGHT($A111,3),"_",L$1),'Master Data Item List'!$D$3:$F$591,2,0)),"")</f>
        <v/>
      </c>
      <c r="M111" t="str">
        <f>IFERROR(IF($C111=0,VLOOKUP(CONCATENATE($A111,"_",M$1),'Master Data Item List'!$D$3:$F$591,2,0),VLOOKUP(CONCATENATE(RIGHT($A111,3),"_",M$1),'Master Data Item List'!$D$3:$F$591,2,0)),"")</f>
        <v/>
      </c>
      <c r="N111" t="str">
        <f>IFERROR(IF($C111=0,VLOOKUP(CONCATENATE($A111,"_",N$1),'Master Data Item List'!$D$3:$F$591,2,0),VLOOKUP(CONCATENATE(RIGHT($A111,3),"_",N$1),'Master Data Item List'!$D$3:$F$591,2,0)),"")</f>
        <v/>
      </c>
      <c r="O111" t="str">
        <f>IFERROR(IF($C111=0,VLOOKUP(CONCATENATE($A111,"_",O$1),'Master Data Item List'!$D$3:$F$591,2,0),VLOOKUP(CONCATENATE(RIGHT($A111,3),"_",O$1),'Master Data Item List'!$D$3:$F$591,2,0)),"")</f>
        <v/>
      </c>
      <c r="P111" t="str">
        <f>IFERROR(IF($C111=0,VLOOKUP(CONCATENATE($A111,"_",P$1),'Master Data Item List'!$D$3:$F$591,2,0),VLOOKUP(CONCATENATE(RIGHT($A111,3),"_",P$1),'Master Data Item List'!$D$3:$F$591,2,0)),"")</f>
        <v/>
      </c>
      <c r="Q111" t="str">
        <f>IFERROR(IF($C111=0,VLOOKUP(CONCATENATE($A111,"_",Q$1),'Master Data Item List'!$D$3:$F$591,2,0),VLOOKUP(CONCATENATE(RIGHT($A111,3),"_",Q$1),'Master Data Item List'!$D$3:$F$591,2,0)),"")</f>
        <v/>
      </c>
      <c r="R111" t="str">
        <f>IFERROR(IF($C111=0,VLOOKUP(CONCATENATE($A111,"_",R$1),'Master Data Item List'!$D$3:$F$591,2,0),VLOOKUP(CONCATENATE(RIGHT($A111,3),"_",R$1),'Master Data Item List'!$D$3:$F$591,2,0)),"")</f>
        <v/>
      </c>
    </row>
    <row r="112" spans="1:18">
      <c r="A112" t="s">
        <v>4038</v>
      </c>
      <c r="B112" t="str">
        <f t="shared" si="2"/>
        <v>CYP201CareContact</v>
      </c>
      <c r="C112">
        <f t="shared" si="3"/>
        <v>0</v>
      </c>
      <c r="D112" t="str">
        <f>IFERROR(IF($C112=0,VLOOKUP(CONCATENATE($A112,"_",D$1),'Master Data Item List'!$D$3:$F$591,2,0),VLOOKUP(CONCATENATE(RIGHT($A112,3),"_",D$1),'Master Data Item List'!$D$3:$F$591,2,0)),"")</f>
        <v>Contact_CancellationDate</v>
      </c>
      <c r="E112" t="str">
        <f>IFERROR(IF($C112=0,VLOOKUP(CONCATENATE($A112,"_",E$1),'Master Data Item List'!$D$3:$F$591,2,0),VLOOKUP(CONCATENATE(RIGHT($A112,3),"_",E$1),'Master Data Item List'!$D$3:$F$591,2,0)),"")</f>
        <v/>
      </c>
      <c r="F112" t="str">
        <f>IFERROR(IF($C112=0,VLOOKUP(CONCATENATE($A112,"_",F$1),'Master Data Item List'!$D$3:$F$591,2,0),VLOOKUP(CONCATENATE(RIGHT($A112,3),"_",F$1),'Master Data Item List'!$D$3:$F$591,2,0)),"")</f>
        <v/>
      </c>
      <c r="G112" t="str">
        <f>IFERROR(IF($C112=0,VLOOKUP(CONCATENATE($A112,"_",G$1),'Master Data Item List'!$D$3:$F$591,2,0),VLOOKUP(CONCATENATE(RIGHT($A112,3),"_",G$1),'Master Data Item List'!$D$3:$F$591,2,0)),"")</f>
        <v/>
      </c>
      <c r="H112" t="str">
        <f>IFERROR(IF($C112=0,VLOOKUP(CONCATENATE($A112,"_",H$1),'Master Data Item List'!$D$3:$F$591,2,0),VLOOKUP(CONCATENATE(RIGHT($A112,3),"_",H$1),'Master Data Item List'!$D$3:$F$591,2,0)),"")</f>
        <v/>
      </c>
      <c r="I112" t="str">
        <f>IFERROR(IF($C112=0,VLOOKUP(CONCATENATE($A112,"_",I$1),'Master Data Item List'!$D$3:$F$591,2,0),VLOOKUP(CONCATENATE(RIGHT($A112,3),"_",I$1),'Master Data Item List'!$D$3:$F$591,2,0)),"")</f>
        <v/>
      </c>
      <c r="J112" t="str">
        <f>IFERROR(IF($C112=0,VLOOKUP(CONCATENATE($A112,"_",J$1),'Master Data Item List'!$D$3:$F$591,2,0),VLOOKUP(CONCATENATE(RIGHT($A112,3),"_",J$1),'Master Data Item List'!$D$3:$F$591,2,0)),"")</f>
        <v/>
      </c>
      <c r="K112" t="str">
        <f>IFERROR(IF($C112=0,VLOOKUP(CONCATENATE($A112,"_",K$1),'Master Data Item List'!$D$3:$F$591,2,0),VLOOKUP(CONCATENATE(RIGHT($A112,3),"_",K$1),'Master Data Item List'!$D$3:$F$591,2,0)),"")</f>
        <v/>
      </c>
      <c r="L112" t="str">
        <f>IFERROR(IF($C112=0,VLOOKUP(CONCATENATE($A112,"_",L$1),'Master Data Item List'!$D$3:$F$591,2,0),VLOOKUP(CONCATENATE(RIGHT($A112,3),"_",L$1),'Master Data Item List'!$D$3:$F$591,2,0)),"")</f>
        <v/>
      </c>
      <c r="M112" t="str">
        <f>IFERROR(IF($C112=0,VLOOKUP(CONCATENATE($A112,"_",M$1),'Master Data Item List'!$D$3:$F$591,2,0),VLOOKUP(CONCATENATE(RIGHT($A112,3),"_",M$1),'Master Data Item List'!$D$3:$F$591,2,0)),"")</f>
        <v/>
      </c>
      <c r="N112" t="str">
        <f>IFERROR(IF($C112=0,VLOOKUP(CONCATENATE($A112,"_",N$1),'Master Data Item List'!$D$3:$F$591,2,0),VLOOKUP(CONCATENATE(RIGHT($A112,3),"_",N$1),'Master Data Item List'!$D$3:$F$591,2,0)),"")</f>
        <v/>
      </c>
      <c r="O112" t="str">
        <f>IFERROR(IF($C112=0,VLOOKUP(CONCATENATE($A112,"_",O$1),'Master Data Item List'!$D$3:$F$591,2,0),VLOOKUP(CONCATENATE(RIGHT($A112,3),"_",O$1),'Master Data Item List'!$D$3:$F$591,2,0)),"")</f>
        <v/>
      </c>
      <c r="P112" t="str">
        <f>IFERROR(IF($C112=0,VLOOKUP(CONCATENATE($A112,"_",P$1),'Master Data Item List'!$D$3:$F$591,2,0),VLOOKUP(CONCATENATE(RIGHT($A112,3),"_",P$1),'Master Data Item List'!$D$3:$F$591,2,0)),"")</f>
        <v/>
      </c>
      <c r="Q112" t="str">
        <f>IFERROR(IF($C112=0,VLOOKUP(CONCATENATE($A112,"_",Q$1),'Master Data Item List'!$D$3:$F$591,2,0),VLOOKUP(CONCATENATE(RIGHT($A112,3),"_",Q$1),'Master Data Item List'!$D$3:$F$591,2,0)),"")</f>
        <v/>
      </c>
      <c r="R112" t="str">
        <f>IFERROR(IF($C112=0,VLOOKUP(CONCATENATE($A112,"_",R$1),'Master Data Item List'!$D$3:$F$591,2,0),VLOOKUP(CONCATENATE(RIGHT($A112,3),"_",R$1),'Master Data Item List'!$D$3:$F$591,2,0)),"")</f>
        <v/>
      </c>
    </row>
    <row r="113" spans="1:18">
      <c r="A113" t="s">
        <v>4043</v>
      </c>
      <c r="B113" t="str">
        <f t="shared" si="2"/>
        <v>CYP201CareContact</v>
      </c>
      <c r="C113">
        <f t="shared" si="3"/>
        <v>0</v>
      </c>
      <c r="D113" t="str">
        <f>IFERROR(IF($C113=0,VLOOKUP(CONCATENATE($A113,"_",D$1),'Master Data Item List'!$D$3:$F$591,2,0),VLOOKUP(CONCATENATE(RIGHT($A113,3),"_",D$1),'Master Data Item List'!$D$3:$F$591,2,0)),"")</f>
        <v>Contact_CancellationReason</v>
      </c>
      <c r="E113" t="str">
        <f>IFERROR(IF($C113=0,VLOOKUP(CONCATENATE($A113,"_",E$1),'Master Data Item List'!$D$3:$F$591,2,0),VLOOKUP(CONCATENATE(RIGHT($A113,3),"_",E$1),'Master Data Item List'!$D$3:$F$591,2,0)),"")</f>
        <v/>
      </c>
      <c r="F113" t="str">
        <f>IFERROR(IF($C113=0,VLOOKUP(CONCATENATE($A113,"_",F$1),'Master Data Item List'!$D$3:$F$591,2,0),VLOOKUP(CONCATENATE(RIGHT($A113,3),"_",F$1),'Master Data Item List'!$D$3:$F$591,2,0)),"")</f>
        <v/>
      </c>
      <c r="G113" t="str">
        <f>IFERROR(IF($C113=0,VLOOKUP(CONCATENATE($A113,"_",G$1),'Master Data Item List'!$D$3:$F$591,2,0),VLOOKUP(CONCATENATE(RIGHT($A113,3),"_",G$1),'Master Data Item List'!$D$3:$F$591,2,0)),"")</f>
        <v/>
      </c>
      <c r="H113" t="str">
        <f>IFERROR(IF($C113=0,VLOOKUP(CONCATENATE($A113,"_",H$1),'Master Data Item List'!$D$3:$F$591,2,0),VLOOKUP(CONCATENATE(RIGHT($A113,3),"_",H$1),'Master Data Item List'!$D$3:$F$591,2,0)),"")</f>
        <v/>
      </c>
      <c r="I113" t="str">
        <f>IFERROR(IF($C113=0,VLOOKUP(CONCATENATE($A113,"_",I$1),'Master Data Item List'!$D$3:$F$591,2,0),VLOOKUP(CONCATENATE(RIGHT($A113,3),"_",I$1),'Master Data Item List'!$D$3:$F$591,2,0)),"")</f>
        <v/>
      </c>
      <c r="J113" t="str">
        <f>IFERROR(IF($C113=0,VLOOKUP(CONCATENATE($A113,"_",J$1),'Master Data Item List'!$D$3:$F$591,2,0),VLOOKUP(CONCATENATE(RIGHT($A113,3),"_",J$1),'Master Data Item List'!$D$3:$F$591,2,0)),"")</f>
        <v/>
      </c>
      <c r="K113" t="str">
        <f>IFERROR(IF($C113=0,VLOOKUP(CONCATENATE($A113,"_",K$1),'Master Data Item List'!$D$3:$F$591,2,0),VLOOKUP(CONCATENATE(RIGHT($A113,3),"_",K$1),'Master Data Item List'!$D$3:$F$591,2,0)),"")</f>
        <v/>
      </c>
      <c r="L113" t="str">
        <f>IFERROR(IF($C113=0,VLOOKUP(CONCATENATE($A113,"_",L$1),'Master Data Item List'!$D$3:$F$591,2,0),VLOOKUP(CONCATENATE(RIGHT($A113,3),"_",L$1),'Master Data Item List'!$D$3:$F$591,2,0)),"")</f>
        <v/>
      </c>
      <c r="M113" t="str">
        <f>IFERROR(IF($C113=0,VLOOKUP(CONCATENATE($A113,"_",M$1),'Master Data Item List'!$D$3:$F$591,2,0),VLOOKUP(CONCATENATE(RIGHT($A113,3),"_",M$1),'Master Data Item List'!$D$3:$F$591,2,0)),"")</f>
        <v/>
      </c>
      <c r="N113" t="str">
        <f>IFERROR(IF($C113=0,VLOOKUP(CONCATENATE($A113,"_",N$1),'Master Data Item List'!$D$3:$F$591,2,0),VLOOKUP(CONCATENATE(RIGHT($A113,3),"_",N$1),'Master Data Item List'!$D$3:$F$591,2,0)),"")</f>
        <v/>
      </c>
      <c r="O113" t="str">
        <f>IFERROR(IF($C113=0,VLOOKUP(CONCATENATE($A113,"_",O$1),'Master Data Item List'!$D$3:$F$591,2,0),VLOOKUP(CONCATENATE(RIGHT($A113,3),"_",O$1),'Master Data Item List'!$D$3:$F$591,2,0)),"")</f>
        <v/>
      </c>
      <c r="P113" t="str">
        <f>IFERROR(IF($C113=0,VLOOKUP(CONCATENATE($A113,"_",P$1),'Master Data Item List'!$D$3:$F$591,2,0),VLOOKUP(CONCATENATE(RIGHT($A113,3),"_",P$1),'Master Data Item List'!$D$3:$F$591,2,0)),"")</f>
        <v/>
      </c>
      <c r="Q113" t="str">
        <f>IFERROR(IF($C113=0,VLOOKUP(CONCATENATE($A113,"_",Q$1),'Master Data Item List'!$D$3:$F$591,2,0),VLOOKUP(CONCATENATE(RIGHT($A113,3),"_",Q$1),'Master Data Item List'!$D$3:$F$591,2,0)),"")</f>
        <v/>
      </c>
      <c r="R113" t="str">
        <f>IFERROR(IF($C113=0,VLOOKUP(CONCATENATE($A113,"_",R$1),'Master Data Item List'!$D$3:$F$591,2,0),VLOOKUP(CONCATENATE(RIGHT($A113,3),"_",R$1),'Master Data Item List'!$D$3:$F$591,2,0)),"")</f>
        <v/>
      </c>
    </row>
    <row r="114" spans="1:18">
      <c r="A114" t="s">
        <v>4050</v>
      </c>
      <c r="B114" t="str">
        <f t="shared" si="2"/>
        <v>CYP201CareContact</v>
      </c>
      <c r="C114">
        <f t="shared" si="3"/>
        <v>0</v>
      </c>
      <c r="D114" t="str">
        <f>IFERROR(IF($C114=0,VLOOKUP(CONCATENATE($A114,"_",D$1),'Master Data Item List'!$D$3:$F$591,2,0),VLOOKUP(CONCATENATE(RIGHT($A114,3),"_",D$1),'Master Data Item List'!$D$3:$F$591,2,0)),"")</f>
        <v>ReplacementAppointment_OfferedDate</v>
      </c>
      <c r="E114" t="str">
        <f>IFERROR(IF($C114=0,VLOOKUP(CONCATENATE($A114,"_",E$1),'Master Data Item List'!$D$3:$F$591,2,0),VLOOKUP(CONCATENATE(RIGHT($A114,3),"_",E$1),'Master Data Item List'!$D$3:$F$591,2,0)),"")</f>
        <v/>
      </c>
      <c r="F114" t="str">
        <f>IFERROR(IF($C114=0,VLOOKUP(CONCATENATE($A114,"_",F$1),'Master Data Item List'!$D$3:$F$591,2,0),VLOOKUP(CONCATENATE(RIGHT($A114,3),"_",F$1),'Master Data Item List'!$D$3:$F$591,2,0)),"")</f>
        <v/>
      </c>
      <c r="G114" t="str">
        <f>IFERROR(IF($C114=0,VLOOKUP(CONCATENATE($A114,"_",G$1),'Master Data Item List'!$D$3:$F$591,2,0),VLOOKUP(CONCATENATE(RIGHT($A114,3),"_",G$1),'Master Data Item List'!$D$3:$F$591,2,0)),"")</f>
        <v/>
      </c>
      <c r="H114" t="str">
        <f>IFERROR(IF($C114=0,VLOOKUP(CONCATENATE($A114,"_",H$1),'Master Data Item List'!$D$3:$F$591,2,0),VLOOKUP(CONCATENATE(RIGHT($A114,3),"_",H$1),'Master Data Item List'!$D$3:$F$591,2,0)),"")</f>
        <v/>
      </c>
      <c r="I114" t="str">
        <f>IFERROR(IF($C114=0,VLOOKUP(CONCATENATE($A114,"_",I$1),'Master Data Item List'!$D$3:$F$591,2,0),VLOOKUP(CONCATENATE(RIGHT($A114,3),"_",I$1),'Master Data Item List'!$D$3:$F$591,2,0)),"")</f>
        <v/>
      </c>
      <c r="J114" t="str">
        <f>IFERROR(IF($C114=0,VLOOKUP(CONCATENATE($A114,"_",J$1),'Master Data Item List'!$D$3:$F$591,2,0),VLOOKUP(CONCATENATE(RIGHT($A114,3),"_",J$1),'Master Data Item List'!$D$3:$F$591,2,0)),"")</f>
        <v/>
      </c>
      <c r="K114" t="str">
        <f>IFERROR(IF($C114=0,VLOOKUP(CONCATENATE($A114,"_",K$1),'Master Data Item List'!$D$3:$F$591,2,0),VLOOKUP(CONCATENATE(RIGHT($A114,3),"_",K$1),'Master Data Item List'!$D$3:$F$591,2,0)),"")</f>
        <v/>
      </c>
      <c r="L114" t="str">
        <f>IFERROR(IF($C114=0,VLOOKUP(CONCATENATE($A114,"_",L$1),'Master Data Item List'!$D$3:$F$591,2,0),VLOOKUP(CONCATENATE(RIGHT($A114,3),"_",L$1),'Master Data Item List'!$D$3:$F$591,2,0)),"")</f>
        <v/>
      </c>
      <c r="M114" t="str">
        <f>IFERROR(IF($C114=0,VLOOKUP(CONCATENATE($A114,"_",M$1),'Master Data Item List'!$D$3:$F$591,2,0),VLOOKUP(CONCATENATE(RIGHT($A114,3),"_",M$1),'Master Data Item List'!$D$3:$F$591,2,0)),"")</f>
        <v/>
      </c>
      <c r="N114" t="str">
        <f>IFERROR(IF($C114=0,VLOOKUP(CONCATENATE($A114,"_",N$1),'Master Data Item List'!$D$3:$F$591,2,0),VLOOKUP(CONCATENATE(RIGHT($A114,3),"_",N$1),'Master Data Item List'!$D$3:$F$591,2,0)),"")</f>
        <v/>
      </c>
      <c r="O114" t="str">
        <f>IFERROR(IF($C114=0,VLOOKUP(CONCATENATE($A114,"_",O$1),'Master Data Item List'!$D$3:$F$591,2,0),VLOOKUP(CONCATENATE(RIGHT($A114,3),"_",O$1),'Master Data Item List'!$D$3:$F$591,2,0)),"")</f>
        <v/>
      </c>
      <c r="P114" t="str">
        <f>IFERROR(IF($C114=0,VLOOKUP(CONCATENATE($A114,"_",P$1),'Master Data Item List'!$D$3:$F$591,2,0),VLOOKUP(CONCATENATE(RIGHT($A114,3),"_",P$1),'Master Data Item List'!$D$3:$F$591,2,0)),"")</f>
        <v/>
      </c>
      <c r="Q114" t="str">
        <f>IFERROR(IF($C114=0,VLOOKUP(CONCATENATE($A114,"_",Q$1),'Master Data Item List'!$D$3:$F$591,2,0),VLOOKUP(CONCATENATE(RIGHT($A114,3),"_",Q$1),'Master Data Item List'!$D$3:$F$591,2,0)),"")</f>
        <v/>
      </c>
      <c r="R114" t="str">
        <f>IFERROR(IF($C114=0,VLOOKUP(CONCATENATE($A114,"_",R$1),'Master Data Item List'!$D$3:$F$591,2,0),VLOOKUP(CONCATENATE(RIGHT($A114,3),"_",R$1),'Master Data Item List'!$D$3:$F$591,2,0)),"")</f>
        <v/>
      </c>
    </row>
    <row r="115" spans="1:18">
      <c r="A115" t="s">
        <v>4055</v>
      </c>
      <c r="B115" t="str">
        <f t="shared" si="2"/>
        <v>CYP201CareContact</v>
      </c>
      <c r="C115">
        <f t="shared" si="3"/>
        <v>0</v>
      </c>
      <c r="D115" t="str">
        <f>IFERROR(IF($C115=0,VLOOKUP(CONCATENATE($A115,"_",D$1),'Master Data Item List'!$D$3:$F$591,2,0),VLOOKUP(CONCATENATE(RIGHT($A115,3),"_",D$1),'Master Data Item List'!$D$3:$F$591,2,0)),"")</f>
        <v>ReplacementAppointment_BookedDate</v>
      </c>
      <c r="E115" t="str">
        <f>IFERROR(IF($C115=0,VLOOKUP(CONCATENATE($A115,"_",E$1),'Master Data Item List'!$D$3:$F$591,2,0),VLOOKUP(CONCATENATE(RIGHT($A115,3),"_",E$1),'Master Data Item List'!$D$3:$F$591,2,0)),"")</f>
        <v/>
      </c>
      <c r="F115" t="str">
        <f>IFERROR(IF($C115=0,VLOOKUP(CONCATENATE($A115,"_",F$1),'Master Data Item List'!$D$3:$F$591,2,0),VLOOKUP(CONCATENATE(RIGHT($A115,3),"_",F$1),'Master Data Item List'!$D$3:$F$591,2,0)),"")</f>
        <v/>
      </c>
      <c r="G115" t="str">
        <f>IFERROR(IF($C115=0,VLOOKUP(CONCATENATE($A115,"_",G$1),'Master Data Item List'!$D$3:$F$591,2,0),VLOOKUP(CONCATENATE(RIGHT($A115,3),"_",G$1),'Master Data Item List'!$D$3:$F$591,2,0)),"")</f>
        <v/>
      </c>
      <c r="H115" t="str">
        <f>IFERROR(IF($C115=0,VLOOKUP(CONCATENATE($A115,"_",H$1),'Master Data Item List'!$D$3:$F$591,2,0),VLOOKUP(CONCATENATE(RIGHT($A115,3),"_",H$1),'Master Data Item List'!$D$3:$F$591,2,0)),"")</f>
        <v/>
      </c>
      <c r="I115" t="str">
        <f>IFERROR(IF($C115=0,VLOOKUP(CONCATENATE($A115,"_",I$1),'Master Data Item List'!$D$3:$F$591,2,0),VLOOKUP(CONCATENATE(RIGHT($A115,3),"_",I$1),'Master Data Item List'!$D$3:$F$591,2,0)),"")</f>
        <v/>
      </c>
      <c r="J115" t="str">
        <f>IFERROR(IF($C115=0,VLOOKUP(CONCATENATE($A115,"_",J$1),'Master Data Item List'!$D$3:$F$591,2,0),VLOOKUP(CONCATENATE(RIGHT($A115,3),"_",J$1),'Master Data Item List'!$D$3:$F$591,2,0)),"")</f>
        <v/>
      </c>
      <c r="K115" t="str">
        <f>IFERROR(IF($C115=0,VLOOKUP(CONCATENATE($A115,"_",K$1),'Master Data Item List'!$D$3:$F$591,2,0),VLOOKUP(CONCATENATE(RIGHT($A115,3),"_",K$1),'Master Data Item List'!$D$3:$F$591,2,0)),"")</f>
        <v/>
      </c>
      <c r="L115" t="str">
        <f>IFERROR(IF($C115=0,VLOOKUP(CONCATENATE($A115,"_",L$1),'Master Data Item List'!$D$3:$F$591,2,0),VLOOKUP(CONCATENATE(RIGHT($A115,3),"_",L$1),'Master Data Item List'!$D$3:$F$591,2,0)),"")</f>
        <v/>
      </c>
      <c r="M115" t="str">
        <f>IFERROR(IF($C115=0,VLOOKUP(CONCATENATE($A115,"_",M$1),'Master Data Item List'!$D$3:$F$591,2,0),VLOOKUP(CONCATENATE(RIGHT($A115,3),"_",M$1),'Master Data Item List'!$D$3:$F$591,2,0)),"")</f>
        <v/>
      </c>
      <c r="N115" t="str">
        <f>IFERROR(IF($C115=0,VLOOKUP(CONCATENATE($A115,"_",N$1),'Master Data Item List'!$D$3:$F$591,2,0),VLOOKUP(CONCATENATE(RIGHT($A115,3),"_",N$1),'Master Data Item List'!$D$3:$F$591,2,0)),"")</f>
        <v/>
      </c>
      <c r="O115" t="str">
        <f>IFERROR(IF($C115=0,VLOOKUP(CONCATENATE($A115,"_",O$1),'Master Data Item List'!$D$3:$F$591,2,0),VLOOKUP(CONCATENATE(RIGHT($A115,3),"_",O$1),'Master Data Item List'!$D$3:$F$591,2,0)),"")</f>
        <v/>
      </c>
      <c r="P115" t="str">
        <f>IFERROR(IF($C115=0,VLOOKUP(CONCATENATE($A115,"_",P$1),'Master Data Item List'!$D$3:$F$591,2,0),VLOOKUP(CONCATENATE(RIGHT($A115,3),"_",P$1),'Master Data Item List'!$D$3:$F$591,2,0)),"")</f>
        <v/>
      </c>
      <c r="Q115" t="str">
        <f>IFERROR(IF($C115=0,VLOOKUP(CONCATENATE($A115,"_",Q$1),'Master Data Item List'!$D$3:$F$591,2,0),VLOOKUP(CONCATENATE(RIGHT($A115,3),"_",Q$1),'Master Data Item List'!$D$3:$F$591,2,0)),"")</f>
        <v/>
      </c>
      <c r="R115" t="str">
        <f>IFERROR(IF($C115=0,VLOOKUP(CONCATENATE($A115,"_",R$1),'Master Data Item List'!$D$3:$F$591,2,0),VLOOKUP(CONCATENATE(RIGHT($A115,3),"_",R$1),'Master Data Item List'!$D$3:$F$591,2,0)),"")</f>
        <v/>
      </c>
    </row>
    <row r="116" spans="1:18">
      <c r="A116" t="s">
        <v>4107</v>
      </c>
      <c r="B116" t="str">
        <f t="shared" si="2"/>
        <v>CYP202CareActivity</v>
      </c>
      <c r="C116">
        <f t="shared" si="3"/>
        <v>1</v>
      </c>
      <c r="D116" t="str">
        <f>IFERROR(IF($C116=0,VLOOKUP(CONCATENATE($A116,"_",D$1),'Master Data Item List'!$D$3:$F$591,2,0),VLOOKUP(CONCATENATE(RIGHT($A116,3),"_",D$1),'Master Data Item List'!$D$3:$F$591,2,0)),"")</f>
        <v>CareContactID</v>
      </c>
      <c r="E116" t="str">
        <f>IFERROR(IF($C116=0,VLOOKUP(CONCATENATE($A116,"_",E$1),'Master Data Item List'!$D$3:$F$591,2,0),VLOOKUP(CONCATENATE(RIGHT($A116,3),"_",E$1),'Master Data Item List'!$D$3:$F$591,2,0)),"")</f>
        <v>CareContactID</v>
      </c>
      <c r="F116" t="str">
        <f>IFERROR(IF($C116=0,VLOOKUP(CONCATENATE($A116,"_",F$1),'Master Data Item List'!$D$3:$F$591,2,0),VLOOKUP(CONCATENATE(RIGHT($A116,3),"_",F$1),'Master Data Item List'!$D$3:$F$591,2,0)),"")</f>
        <v/>
      </c>
      <c r="G116" t="str">
        <f>IFERROR(IF($C116=0,VLOOKUP(CONCATENATE($A116,"_",G$1),'Master Data Item List'!$D$3:$F$591,2,0),VLOOKUP(CONCATENATE(RIGHT($A116,3),"_",G$1),'Master Data Item List'!$D$3:$F$591,2,0)),"")</f>
        <v/>
      </c>
      <c r="H116" t="str">
        <f>IFERROR(IF($C116=0,VLOOKUP(CONCATENATE($A116,"_",H$1),'Master Data Item List'!$D$3:$F$591,2,0),VLOOKUP(CONCATENATE(RIGHT($A116,3),"_",H$1),'Master Data Item List'!$D$3:$F$591,2,0)),"")</f>
        <v/>
      </c>
      <c r="I116" t="str">
        <f>IFERROR(IF($C116=0,VLOOKUP(CONCATENATE($A116,"_",I$1),'Master Data Item List'!$D$3:$F$591,2,0),VLOOKUP(CONCATENATE(RIGHT($A116,3),"_",I$1),'Master Data Item List'!$D$3:$F$591,2,0)),"")</f>
        <v/>
      </c>
      <c r="J116" t="str">
        <f>IFERROR(IF($C116=0,VLOOKUP(CONCATENATE($A116,"_",J$1),'Master Data Item List'!$D$3:$F$591,2,0),VLOOKUP(CONCATENATE(RIGHT($A116,3),"_",J$1),'Master Data Item List'!$D$3:$F$591,2,0)),"")</f>
        <v/>
      </c>
      <c r="K116" t="str">
        <f>IFERROR(IF($C116=0,VLOOKUP(CONCATENATE($A116,"_",K$1),'Master Data Item List'!$D$3:$F$591,2,0),VLOOKUP(CONCATENATE(RIGHT($A116,3),"_",K$1),'Master Data Item List'!$D$3:$F$591,2,0)),"")</f>
        <v/>
      </c>
      <c r="L116" t="str">
        <f>IFERROR(IF($C116=0,VLOOKUP(CONCATENATE($A116,"_",L$1),'Master Data Item List'!$D$3:$F$591,2,0),VLOOKUP(CONCATENATE(RIGHT($A116,3),"_",L$1),'Master Data Item List'!$D$3:$F$591,2,0)),"")</f>
        <v/>
      </c>
      <c r="M116" t="str">
        <f>IFERROR(IF($C116=0,VLOOKUP(CONCATENATE($A116,"_",M$1),'Master Data Item List'!$D$3:$F$591,2,0),VLOOKUP(CONCATENATE(RIGHT($A116,3),"_",M$1),'Master Data Item List'!$D$3:$F$591,2,0)),"")</f>
        <v/>
      </c>
      <c r="N116" t="str">
        <f>IFERROR(IF($C116=0,VLOOKUP(CONCATENATE($A116,"_",N$1),'Master Data Item List'!$D$3:$F$591,2,0),VLOOKUP(CONCATENATE(RIGHT($A116,3),"_",N$1),'Master Data Item List'!$D$3:$F$591,2,0)),"")</f>
        <v/>
      </c>
      <c r="O116" t="str">
        <f>IFERROR(IF($C116=0,VLOOKUP(CONCATENATE($A116,"_",O$1),'Master Data Item List'!$D$3:$F$591,2,0),VLOOKUP(CONCATENATE(RIGHT($A116,3),"_",O$1),'Master Data Item List'!$D$3:$F$591,2,0)),"")</f>
        <v/>
      </c>
      <c r="P116" t="str">
        <f>IFERROR(IF($C116=0,VLOOKUP(CONCATENATE($A116,"_",P$1),'Master Data Item List'!$D$3:$F$591,2,0),VLOOKUP(CONCATENATE(RIGHT($A116,3),"_",P$1),'Master Data Item List'!$D$3:$F$591,2,0)),"")</f>
        <v/>
      </c>
      <c r="Q116" t="str">
        <f>IFERROR(IF($C116=0,VLOOKUP(CONCATENATE($A116,"_",Q$1),'Master Data Item List'!$D$3:$F$591,2,0),VLOOKUP(CONCATENATE(RIGHT($A116,3),"_",Q$1),'Master Data Item List'!$D$3:$F$591,2,0)),"")</f>
        <v/>
      </c>
      <c r="R116" t="str">
        <f>IFERROR(IF($C116=0,VLOOKUP(CONCATENATE($A116,"_",R$1),'Master Data Item List'!$D$3:$F$591,2,0),VLOOKUP(CONCATENATE(RIGHT($A116,3),"_",R$1),'Master Data Item List'!$D$3:$F$591,2,0)),"")</f>
        <v/>
      </c>
    </row>
    <row r="117" spans="1:18">
      <c r="A117" t="s">
        <v>977</v>
      </c>
      <c r="B117" t="str">
        <f t="shared" si="2"/>
        <v>CYP202CareActivity</v>
      </c>
      <c r="C117">
        <f t="shared" si="3"/>
        <v>1</v>
      </c>
      <c r="D117" t="str">
        <f>IFERROR(IF($C117=0,VLOOKUP(CONCATENATE($A117,"_",D$1),'Master Data Item List'!$D$3:$F$591,2,0),VLOOKUP(CONCATENATE(RIGHT($A117,3),"_",D$1),'Master Data Item List'!$D$3:$F$591,2,0)),"")</f>
        <v>CareActivityID</v>
      </c>
      <c r="E117" t="str">
        <f>IFERROR(IF($C117=0,VLOOKUP(CONCATENATE($A117,"_",E$1),'Master Data Item List'!$D$3:$F$591,2,0),VLOOKUP(CONCATENATE(RIGHT($A117,3),"_",E$1),'Master Data Item List'!$D$3:$F$591,2,0)),"")</f>
        <v>CareActivityID</v>
      </c>
      <c r="F117" t="str">
        <f>IFERROR(IF($C117=0,VLOOKUP(CONCATENATE($A117,"_",F$1),'Master Data Item List'!$D$3:$F$591,2,0),VLOOKUP(CONCATENATE(RIGHT($A117,3),"_",F$1),'Master Data Item List'!$D$3:$F$591,2,0)),"")</f>
        <v>CareActivityID</v>
      </c>
      <c r="G117" t="str">
        <f>IFERROR(IF($C117=0,VLOOKUP(CONCATENATE($A117,"_",G$1),'Master Data Item List'!$D$3:$F$591,2,0),VLOOKUP(CONCATENATE(RIGHT($A117,3),"_",G$1),'Master Data Item List'!$D$3:$F$591,2,0)),"")</f>
        <v>CareActivityID</v>
      </c>
      <c r="H117" t="str">
        <f>IFERROR(IF($C117=0,VLOOKUP(CONCATENATE($A117,"_",H$1),'Master Data Item List'!$D$3:$F$591,2,0),VLOOKUP(CONCATENATE(RIGHT($A117,3),"_",H$1),'Master Data Item List'!$D$3:$F$591,2,0)),"")</f>
        <v/>
      </c>
      <c r="I117" t="str">
        <f>IFERROR(IF($C117=0,VLOOKUP(CONCATENATE($A117,"_",I$1),'Master Data Item List'!$D$3:$F$591,2,0),VLOOKUP(CONCATENATE(RIGHT($A117,3),"_",I$1),'Master Data Item List'!$D$3:$F$591,2,0)),"")</f>
        <v/>
      </c>
      <c r="J117" t="str">
        <f>IFERROR(IF($C117=0,VLOOKUP(CONCATENATE($A117,"_",J$1),'Master Data Item List'!$D$3:$F$591,2,0),VLOOKUP(CONCATENATE(RIGHT($A117,3),"_",J$1),'Master Data Item List'!$D$3:$F$591,2,0)),"")</f>
        <v/>
      </c>
      <c r="K117" t="str">
        <f>IFERROR(IF($C117=0,VLOOKUP(CONCATENATE($A117,"_",K$1),'Master Data Item List'!$D$3:$F$591,2,0),VLOOKUP(CONCATENATE(RIGHT($A117,3),"_",K$1),'Master Data Item List'!$D$3:$F$591,2,0)),"")</f>
        <v/>
      </c>
      <c r="L117" t="str">
        <f>IFERROR(IF($C117=0,VLOOKUP(CONCATENATE($A117,"_",L$1),'Master Data Item List'!$D$3:$F$591,2,0),VLOOKUP(CONCATENATE(RIGHT($A117,3),"_",L$1),'Master Data Item List'!$D$3:$F$591,2,0)),"")</f>
        <v/>
      </c>
      <c r="M117" t="str">
        <f>IFERROR(IF($C117=0,VLOOKUP(CONCATENATE($A117,"_",M$1),'Master Data Item List'!$D$3:$F$591,2,0),VLOOKUP(CONCATENATE(RIGHT($A117,3),"_",M$1),'Master Data Item List'!$D$3:$F$591,2,0)),"")</f>
        <v/>
      </c>
      <c r="N117" t="str">
        <f>IFERROR(IF($C117=0,VLOOKUP(CONCATENATE($A117,"_",N$1),'Master Data Item List'!$D$3:$F$591,2,0),VLOOKUP(CONCATENATE(RIGHT($A117,3),"_",N$1),'Master Data Item List'!$D$3:$F$591,2,0)),"")</f>
        <v/>
      </c>
      <c r="O117" t="str">
        <f>IFERROR(IF($C117=0,VLOOKUP(CONCATENATE($A117,"_",O$1),'Master Data Item List'!$D$3:$F$591,2,0),VLOOKUP(CONCATENATE(RIGHT($A117,3),"_",O$1),'Master Data Item List'!$D$3:$F$591,2,0)),"")</f>
        <v/>
      </c>
      <c r="P117" t="str">
        <f>IFERROR(IF($C117=0,VLOOKUP(CONCATENATE($A117,"_",P$1),'Master Data Item List'!$D$3:$F$591,2,0),VLOOKUP(CONCATENATE(RIGHT($A117,3),"_",P$1),'Master Data Item List'!$D$3:$F$591,2,0)),"")</f>
        <v/>
      </c>
      <c r="Q117" t="str">
        <f>IFERROR(IF($C117=0,VLOOKUP(CONCATENATE($A117,"_",Q$1),'Master Data Item List'!$D$3:$F$591,2,0),VLOOKUP(CONCATENATE(RIGHT($A117,3),"_",Q$1),'Master Data Item List'!$D$3:$F$591,2,0)),"")</f>
        <v/>
      </c>
      <c r="R117" t="str">
        <f>IFERROR(IF($C117=0,VLOOKUP(CONCATENATE($A117,"_",R$1),'Master Data Item List'!$D$3:$F$591,2,0),VLOOKUP(CONCATENATE(RIGHT($A117,3),"_",R$1),'Master Data Item List'!$D$3:$F$591,2,0)),"")</f>
        <v/>
      </c>
    </row>
    <row r="118" spans="1:18">
      <c r="A118" t="s">
        <v>4109</v>
      </c>
      <c r="B118" t="str">
        <f t="shared" si="2"/>
        <v>CYP202CareActivity</v>
      </c>
      <c r="C118">
        <f t="shared" si="3"/>
        <v>0</v>
      </c>
      <c r="D118" t="str">
        <f>IFERROR(IF($C118=0,VLOOKUP(CONCATENATE($A118,"_",D$1),'Master Data Item List'!$D$3:$F$591,2,0),VLOOKUP(CONCATENATE(RIGHT($A118,3),"_",D$1),'Master Data Item List'!$D$3:$F$591,2,0)),"")</f>
        <v>Activity_Type</v>
      </c>
      <c r="E118" t="str">
        <f>IFERROR(IF($C118=0,VLOOKUP(CONCATENATE($A118,"_",E$1),'Master Data Item List'!$D$3:$F$591,2,0),VLOOKUP(CONCATENATE(RIGHT($A118,3),"_",E$1),'Master Data Item List'!$D$3:$F$591,2,0)),"")</f>
        <v/>
      </c>
      <c r="F118" t="str">
        <f>IFERROR(IF($C118=0,VLOOKUP(CONCATENATE($A118,"_",F$1),'Master Data Item List'!$D$3:$F$591,2,0),VLOOKUP(CONCATENATE(RIGHT($A118,3),"_",F$1),'Master Data Item List'!$D$3:$F$591,2,0)),"")</f>
        <v/>
      </c>
      <c r="G118" t="str">
        <f>IFERROR(IF($C118=0,VLOOKUP(CONCATENATE($A118,"_",G$1),'Master Data Item List'!$D$3:$F$591,2,0),VLOOKUP(CONCATENATE(RIGHT($A118,3),"_",G$1),'Master Data Item List'!$D$3:$F$591,2,0)),"")</f>
        <v/>
      </c>
      <c r="H118" t="str">
        <f>IFERROR(IF($C118=0,VLOOKUP(CONCATENATE($A118,"_",H$1),'Master Data Item List'!$D$3:$F$591,2,0),VLOOKUP(CONCATENATE(RIGHT($A118,3),"_",H$1),'Master Data Item List'!$D$3:$F$591,2,0)),"")</f>
        <v/>
      </c>
      <c r="I118" t="str">
        <f>IFERROR(IF($C118=0,VLOOKUP(CONCATENATE($A118,"_",I$1),'Master Data Item List'!$D$3:$F$591,2,0),VLOOKUP(CONCATENATE(RIGHT($A118,3),"_",I$1),'Master Data Item List'!$D$3:$F$591,2,0)),"")</f>
        <v/>
      </c>
      <c r="J118" t="str">
        <f>IFERROR(IF($C118=0,VLOOKUP(CONCATENATE($A118,"_",J$1),'Master Data Item List'!$D$3:$F$591,2,0),VLOOKUP(CONCATENATE(RIGHT($A118,3),"_",J$1),'Master Data Item List'!$D$3:$F$591,2,0)),"")</f>
        <v/>
      </c>
      <c r="K118" t="str">
        <f>IFERROR(IF($C118=0,VLOOKUP(CONCATENATE($A118,"_",K$1),'Master Data Item List'!$D$3:$F$591,2,0),VLOOKUP(CONCATENATE(RIGHT($A118,3),"_",K$1),'Master Data Item List'!$D$3:$F$591,2,0)),"")</f>
        <v/>
      </c>
      <c r="L118" t="str">
        <f>IFERROR(IF($C118=0,VLOOKUP(CONCATENATE($A118,"_",L$1),'Master Data Item List'!$D$3:$F$591,2,0),VLOOKUP(CONCATENATE(RIGHT($A118,3),"_",L$1),'Master Data Item List'!$D$3:$F$591,2,0)),"")</f>
        <v/>
      </c>
      <c r="M118" t="str">
        <f>IFERROR(IF($C118=0,VLOOKUP(CONCATENATE($A118,"_",M$1),'Master Data Item List'!$D$3:$F$591,2,0),VLOOKUP(CONCATENATE(RIGHT($A118,3),"_",M$1),'Master Data Item List'!$D$3:$F$591,2,0)),"")</f>
        <v/>
      </c>
      <c r="N118" t="str">
        <f>IFERROR(IF($C118=0,VLOOKUP(CONCATENATE($A118,"_",N$1),'Master Data Item List'!$D$3:$F$591,2,0),VLOOKUP(CONCATENATE(RIGHT($A118,3),"_",N$1),'Master Data Item List'!$D$3:$F$591,2,0)),"")</f>
        <v/>
      </c>
      <c r="O118" t="str">
        <f>IFERROR(IF($C118=0,VLOOKUP(CONCATENATE($A118,"_",O$1),'Master Data Item List'!$D$3:$F$591,2,0),VLOOKUP(CONCATENATE(RIGHT($A118,3),"_",O$1),'Master Data Item List'!$D$3:$F$591,2,0)),"")</f>
        <v/>
      </c>
      <c r="P118" t="str">
        <f>IFERROR(IF($C118=0,VLOOKUP(CONCATENATE($A118,"_",P$1),'Master Data Item List'!$D$3:$F$591,2,0),VLOOKUP(CONCATENATE(RIGHT($A118,3),"_",P$1),'Master Data Item List'!$D$3:$F$591,2,0)),"")</f>
        <v/>
      </c>
      <c r="Q118" t="str">
        <f>IFERROR(IF($C118=0,VLOOKUP(CONCATENATE($A118,"_",Q$1),'Master Data Item List'!$D$3:$F$591,2,0),VLOOKUP(CONCATENATE(RIGHT($A118,3),"_",Q$1),'Master Data Item List'!$D$3:$F$591,2,0)),"")</f>
        <v/>
      </c>
      <c r="R118" t="str">
        <f>IFERROR(IF($C118=0,VLOOKUP(CONCATENATE($A118,"_",R$1),'Master Data Item List'!$D$3:$F$591,2,0),VLOOKUP(CONCATENATE(RIGHT($A118,3),"_",R$1),'Master Data Item List'!$D$3:$F$591,2,0)),"")</f>
        <v/>
      </c>
    </row>
    <row r="119" spans="1:18">
      <c r="A119" t="s">
        <v>4125</v>
      </c>
      <c r="B119" t="str">
        <f t="shared" si="2"/>
        <v>CYP202CareActivity</v>
      </c>
      <c r="C119">
        <f t="shared" si="3"/>
        <v>0</v>
      </c>
      <c r="D119" t="str">
        <f>IFERROR(IF($C119=0,VLOOKUP(CONCATENATE($A119,"_",D$1),'Master Data Item List'!$D$3:$F$591,2,0),VLOOKUP(CONCATENATE(RIGHT($A119,3),"_",D$1),'Master Data Item List'!$D$3:$F$591,2,0)),"")</f>
        <v>CareProfessionalID_Local</v>
      </c>
      <c r="E119" t="str">
        <f>IFERROR(IF($C119=0,VLOOKUP(CONCATENATE($A119,"_",E$1),'Master Data Item List'!$D$3:$F$591,2,0),VLOOKUP(CONCATENATE(RIGHT($A119,3),"_",E$1),'Master Data Item List'!$D$3:$F$591,2,0)),"")</f>
        <v/>
      </c>
      <c r="F119" t="str">
        <f>IFERROR(IF($C119=0,VLOOKUP(CONCATENATE($A119,"_",F$1),'Master Data Item List'!$D$3:$F$591,2,0),VLOOKUP(CONCATENATE(RIGHT($A119,3),"_",F$1),'Master Data Item List'!$D$3:$F$591,2,0)),"")</f>
        <v/>
      </c>
      <c r="G119" t="str">
        <f>IFERROR(IF($C119=0,VLOOKUP(CONCATENATE($A119,"_",G$1),'Master Data Item List'!$D$3:$F$591,2,0),VLOOKUP(CONCATENATE(RIGHT($A119,3),"_",G$1),'Master Data Item List'!$D$3:$F$591,2,0)),"")</f>
        <v/>
      </c>
      <c r="H119" t="str">
        <f>IFERROR(IF($C119=0,VLOOKUP(CONCATENATE($A119,"_",H$1),'Master Data Item List'!$D$3:$F$591,2,0),VLOOKUP(CONCATENATE(RIGHT($A119,3),"_",H$1),'Master Data Item List'!$D$3:$F$591,2,0)),"")</f>
        <v/>
      </c>
      <c r="I119" t="str">
        <f>IFERROR(IF($C119=0,VLOOKUP(CONCATENATE($A119,"_",I$1),'Master Data Item List'!$D$3:$F$591,2,0),VLOOKUP(CONCATENATE(RIGHT($A119,3),"_",I$1),'Master Data Item List'!$D$3:$F$591,2,0)),"")</f>
        <v/>
      </c>
      <c r="J119" t="str">
        <f>IFERROR(IF($C119=0,VLOOKUP(CONCATENATE($A119,"_",J$1),'Master Data Item List'!$D$3:$F$591,2,0),VLOOKUP(CONCATENATE(RIGHT($A119,3),"_",J$1),'Master Data Item List'!$D$3:$F$591,2,0)),"")</f>
        <v/>
      </c>
      <c r="K119" t="str">
        <f>IFERROR(IF($C119=0,VLOOKUP(CONCATENATE($A119,"_",K$1),'Master Data Item List'!$D$3:$F$591,2,0),VLOOKUP(CONCATENATE(RIGHT($A119,3),"_",K$1),'Master Data Item List'!$D$3:$F$591,2,0)),"")</f>
        <v/>
      </c>
      <c r="L119" t="str">
        <f>IFERROR(IF($C119=0,VLOOKUP(CONCATENATE($A119,"_",L$1),'Master Data Item List'!$D$3:$F$591,2,0),VLOOKUP(CONCATENATE(RIGHT($A119,3),"_",L$1),'Master Data Item List'!$D$3:$F$591,2,0)),"")</f>
        <v/>
      </c>
      <c r="M119" t="str">
        <f>IFERROR(IF($C119=0,VLOOKUP(CONCATENATE($A119,"_",M$1),'Master Data Item List'!$D$3:$F$591,2,0),VLOOKUP(CONCATENATE(RIGHT($A119,3),"_",M$1),'Master Data Item List'!$D$3:$F$591,2,0)),"")</f>
        <v/>
      </c>
      <c r="N119" t="str">
        <f>IFERROR(IF($C119=0,VLOOKUP(CONCATENATE($A119,"_",N$1),'Master Data Item List'!$D$3:$F$591,2,0),VLOOKUP(CONCATENATE(RIGHT($A119,3),"_",N$1),'Master Data Item List'!$D$3:$F$591,2,0)),"")</f>
        <v/>
      </c>
      <c r="O119" t="str">
        <f>IFERROR(IF($C119=0,VLOOKUP(CONCATENATE($A119,"_",O$1),'Master Data Item List'!$D$3:$F$591,2,0),VLOOKUP(CONCATENATE(RIGHT($A119,3),"_",O$1),'Master Data Item List'!$D$3:$F$591,2,0)),"")</f>
        <v/>
      </c>
      <c r="P119" t="str">
        <f>IFERROR(IF($C119=0,VLOOKUP(CONCATENATE($A119,"_",P$1),'Master Data Item List'!$D$3:$F$591,2,0),VLOOKUP(CONCATENATE(RIGHT($A119,3),"_",P$1),'Master Data Item List'!$D$3:$F$591,2,0)),"")</f>
        <v/>
      </c>
      <c r="Q119" t="str">
        <f>IFERROR(IF($C119=0,VLOOKUP(CONCATENATE($A119,"_",Q$1),'Master Data Item List'!$D$3:$F$591,2,0),VLOOKUP(CONCATENATE(RIGHT($A119,3),"_",Q$1),'Master Data Item List'!$D$3:$F$591,2,0)),"")</f>
        <v/>
      </c>
      <c r="R119" t="str">
        <f>IFERROR(IF($C119=0,VLOOKUP(CONCATENATE($A119,"_",R$1),'Master Data Item List'!$D$3:$F$591,2,0),VLOOKUP(CONCATENATE(RIGHT($A119,3),"_",R$1),'Master Data Item List'!$D$3:$F$591,2,0)),"")</f>
        <v/>
      </c>
    </row>
    <row r="120" spans="1:18">
      <c r="A120" t="s">
        <v>4128</v>
      </c>
      <c r="B120" t="str">
        <f t="shared" si="2"/>
        <v>CYP202CareActivity</v>
      </c>
      <c r="C120">
        <f t="shared" si="3"/>
        <v>0</v>
      </c>
      <c r="D120" t="str">
        <f>IFERROR(IF($C120=0,VLOOKUP(CONCATENATE($A120,"_",D$1),'Master Data Item List'!$D$3:$F$591,2,0),VLOOKUP(CONCATENATE(RIGHT($A120,3),"_",D$1),'Master Data Item List'!$D$3:$F$591,2,0)),"")</f>
        <v>CareActivity_Duration</v>
      </c>
      <c r="E120" t="str">
        <f>IFERROR(IF($C120=0,VLOOKUP(CONCATENATE($A120,"_",E$1),'Master Data Item List'!$D$3:$F$591,2,0),VLOOKUP(CONCATENATE(RIGHT($A120,3),"_",E$1),'Master Data Item List'!$D$3:$F$591,2,0)),"")</f>
        <v/>
      </c>
      <c r="F120" t="str">
        <f>IFERROR(IF($C120=0,VLOOKUP(CONCATENATE($A120,"_",F$1),'Master Data Item List'!$D$3:$F$591,2,0),VLOOKUP(CONCATENATE(RIGHT($A120,3),"_",F$1),'Master Data Item List'!$D$3:$F$591,2,0)),"")</f>
        <v/>
      </c>
      <c r="G120" t="str">
        <f>IFERROR(IF($C120=0,VLOOKUP(CONCATENATE($A120,"_",G$1),'Master Data Item List'!$D$3:$F$591,2,0),VLOOKUP(CONCATENATE(RIGHT($A120,3),"_",G$1),'Master Data Item List'!$D$3:$F$591,2,0)),"")</f>
        <v/>
      </c>
      <c r="H120" t="str">
        <f>IFERROR(IF($C120=0,VLOOKUP(CONCATENATE($A120,"_",H$1),'Master Data Item List'!$D$3:$F$591,2,0),VLOOKUP(CONCATENATE(RIGHT($A120,3),"_",H$1),'Master Data Item List'!$D$3:$F$591,2,0)),"")</f>
        <v/>
      </c>
      <c r="I120" t="str">
        <f>IFERROR(IF($C120=0,VLOOKUP(CONCATENATE($A120,"_",I$1),'Master Data Item List'!$D$3:$F$591,2,0),VLOOKUP(CONCATENATE(RIGHT($A120,3),"_",I$1),'Master Data Item List'!$D$3:$F$591,2,0)),"")</f>
        <v/>
      </c>
      <c r="J120" t="str">
        <f>IFERROR(IF($C120=0,VLOOKUP(CONCATENATE($A120,"_",J$1),'Master Data Item List'!$D$3:$F$591,2,0),VLOOKUP(CONCATENATE(RIGHT($A120,3),"_",J$1),'Master Data Item List'!$D$3:$F$591,2,0)),"")</f>
        <v/>
      </c>
      <c r="K120" t="str">
        <f>IFERROR(IF($C120=0,VLOOKUP(CONCATENATE($A120,"_",K$1),'Master Data Item List'!$D$3:$F$591,2,0),VLOOKUP(CONCATENATE(RIGHT($A120,3),"_",K$1),'Master Data Item List'!$D$3:$F$591,2,0)),"")</f>
        <v/>
      </c>
      <c r="L120" t="str">
        <f>IFERROR(IF($C120=0,VLOOKUP(CONCATENATE($A120,"_",L$1),'Master Data Item List'!$D$3:$F$591,2,0),VLOOKUP(CONCATENATE(RIGHT($A120,3),"_",L$1),'Master Data Item List'!$D$3:$F$591,2,0)),"")</f>
        <v/>
      </c>
      <c r="M120" t="str">
        <f>IFERROR(IF($C120=0,VLOOKUP(CONCATENATE($A120,"_",M$1),'Master Data Item List'!$D$3:$F$591,2,0),VLOOKUP(CONCATENATE(RIGHT($A120,3),"_",M$1),'Master Data Item List'!$D$3:$F$591,2,0)),"")</f>
        <v/>
      </c>
      <c r="N120" t="str">
        <f>IFERROR(IF($C120=0,VLOOKUP(CONCATENATE($A120,"_",N$1),'Master Data Item List'!$D$3:$F$591,2,0),VLOOKUP(CONCATENATE(RIGHT($A120,3),"_",N$1),'Master Data Item List'!$D$3:$F$591,2,0)),"")</f>
        <v/>
      </c>
      <c r="O120" t="str">
        <f>IFERROR(IF($C120=0,VLOOKUP(CONCATENATE($A120,"_",O$1),'Master Data Item List'!$D$3:$F$591,2,0),VLOOKUP(CONCATENATE(RIGHT($A120,3),"_",O$1),'Master Data Item List'!$D$3:$F$591,2,0)),"")</f>
        <v/>
      </c>
      <c r="P120" t="str">
        <f>IFERROR(IF($C120=0,VLOOKUP(CONCATENATE($A120,"_",P$1),'Master Data Item List'!$D$3:$F$591,2,0),VLOOKUP(CONCATENATE(RIGHT($A120,3),"_",P$1),'Master Data Item List'!$D$3:$F$591,2,0)),"")</f>
        <v/>
      </c>
      <c r="Q120" t="str">
        <f>IFERROR(IF($C120=0,VLOOKUP(CONCATENATE($A120,"_",Q$1),'Master Data Item List'!$D$3:$F$591,2,0),VLOOKUP(CONCATENATE(RIGHT($A120,3),"_",Q$1),'Master Data Item List'!$D$3:$F$591,2,0)),"")</f>
        <v/>
      </c>
      <c r="R120" t="str">
        <f>IFERROR(IF($C120=0,VLOOKUP(CONCATENATE($A120,"_",R$1),'Master Data Item List'!$D$3:$F$591,2,0),VLOOKUP(CONCATENATE(RIGHT($A120,3),"_",R$1),'Master Data Item List'!$D$3:$F$591,2,0)),"")</f>
        <v/>
      </c>
    </row>
    <row r="121" spans="1:18">
      <c r="A121" t="s">
        <v>175</v>
      </c>
      <c r="B121" t="str">
        <f t="shared" si="2"/>
        <v>CYP202CareActivity</v>
      </c>
      <c r="C121">
        <f t="shared" si="3"/>
        <v>0</v>
      </c>
      <c r="D121" t="str">
        <f>IFERROR(IF($C121=0,VLOOKUP(CONCATENATE($A121,"_",D$1),'Master Data Item List'!$D$3:$F$591,2,0),VLOOKUP(CONCATENATE(RIGHT($A121,3),"_",D$1),'Master Data Item List'!$D$3:$F$591,2,0)),"")</f>
        <v>Procedure_Scheme</v>
      </c>
      <c r="E121" t="str">
        <f>IFERROR(IF($C121=0,VLOOKUP(CONCATENATE($A121,"_",E$1),'Master Data Item List'!$D$3:$F$591,2,0),VLOOKUP(CONCATENATE(RIGHT($A121,3),"_",E$1),'Master Data Item List'!$D$3:$F$591,2,0)),"")</f>
        <v/>
      </c>
      <c r="F121" t="str">
        <f>IFERROR(IF($C121=0,VLOOKUP(CONCATENATE($A121,"_",F$1),'Master Data Item List'!$D$3:$F$591,2,0),VLOOKUP(CONCATENATE(RIGHT($A121,3),"_",F$1),'Master Data Item List'!$D$3:$F$591,2,0)),"")</f>
        <v/>
      </c>
      <c r="G121" t="str">
        <f>IFERROR(IF($C121=0,VLOOKUP(CONCATENATE($A121,"_",G$1),'Master Data Item List'!$D$3:$F$591,2,0),VLOOKUP(CONCATENATE(RIGHT($A121,3),"_",G$1),'Master Data Item List'!$D$3:$F$591,2,0)),"")</f>
        <v/>
      </c>
      <c r="H121" t="str">
        <f>IFERROR(IF($C121=0,VLOOKUP(CONCATENATE($A121,"_",H$1),'Master Data Item List'!$D$3:$F$591,2,0),VLOOKUP(CONCATENATE(RIGHT($A121,3),"_",H$1),'Master Data Item List'!$D$3:$F$591,2,0)),"")</f>
        <v/>
      </c>
      <c r="I121" t="str">
        <f>IFERROR(IF($C121=0,VLOOKUP(CONCATENATE($A121,"_",I$1),'Master Data Item List'!$D$3:$F$591,2,0),VLOOKUP(CONCATENATE(RIGHT($A121,3),"_",I$1),'Master Data Item List'!$D$3:$F$591,2,0)),"")</f>
        <v/>
      </c>
      <c r="J121" t="str">
        <f>IFERROR(IF($C121=0,VLOOKUP(CONCATENATE($A121,"_",J$1),'Master Data Item List'!$D$3:$F$591,2,0),VLOOKUP(CONCATENATE(RIGHT($A121,3),"_",J$1),'Master Data Item List'!$D$3:$F$591,2,0)),"")</f>
        <v/>
      </c>
      <c r="K121" t="str">
        <f>IFERROR(IF($C121=0,VLOOKUP(CONCATENATE($A121,"_",K$1),'Master Data Item List'!$D$3:$F$591,2,0),VLOOKUP(CONCATENATE(RIGHT($A121,3),"_",K$1),'Master Data Item List'!$D$3:$F$591,2,0)),"")</f>
        <v/>
      </c>
      <c r="L121" t="str">
        <f>IFERROR(IF($C121=0,VLOOKUP(CONCATENATE($A121,"_",L$1),'Master Data Item List'!$D$3:$F$591,2,0),VLOOKUP(CONCATENATE(RIGHT($A121,3),"_",L$1),'Master Data Item List'!$D$3:$F$591,2,0)),"")</f>
        <v/>
      </c>
      <c r="M121" t="str">
        <f>IFERROR(IF($C121=0,VLOOKUP(CONCATENATE($A121,"_",M$1),'Master Data Item List'!$D$3:$F$591,2,0),VLOOKUP(CONCATENATE(RIGHT($A121,3),"_",M$1),'Master Data Item List'!$D$3:$F$591,2,0)),"")</f>
        <v/>
      </c>
      <c r="N121" t="str">
        <f>IFERROR(IF($C121=0,VLOOKUP(CONCATENATE($A121,"_",N$1),'Master Data Item List'!$D$3:$F$591,2,0),VLOOKUP(CONCATENATE(RIGHT($A121,3),"_",N$1),'Master Data Item List'!$D$3:$F$591,2,0)),"")</f>
        <v/>
      </c>
      <c r="O121" t="str">
        <f>IFERROR(IF($C121=0,VLOOKUP(CONCATENATE($A121,"_",O$1),'Master Data Item List'!$D$3:$F$591,2,0),VLOOKUP(CONCATENATE(RIGHT($A121,3),"_",O$1),'Master Data Item List'!$D$3:$F$591,2,0)),"")</f>
        <v/>
      </c>
      <c r="P121" t="str">
        <f>IFERROR(IF($C121=0,VLOOKUP(CONCATENATE($A121,"_",P$1),'Master Data Item List'!$D$3:$F$591,2,0),VLOOKUP(CONCATENATE(RIGHT($A121,3),"_",P$1),'Master Data Item List'!$D$3:$F$591,2,0)),"")</f>
        <v/>
      </c>
      <c r="Q121" t="str">
        <f>IFERROR(IF($C121=0,VLOOKUP(CONCATENATE($A121,"_",Q$1),'Master Data Item List'!$D$3:$F$591,2,0),VLOOKUP(CONCATENATE(RIGHT($A121,3),"_",Q$1),'Master Data Item List'!$D$3:$F$591,2,0)),"")</f>
        <v/>
      </c>
      <c r="R121" t="str">
        <f>IFERROR(IF($C121=0,VLOOKUP(CONCATENATE($A121,"_",R$1),'Master Data Item List'!$D$3:$F$591,2,0),VLOOKUP(CONCATENATE(RIGHT($A121,3),"_",R$1),'Master Data Item List'!$D$3:$F$591,2,0)),"")</f>
        <v/>
      </c>
    </row>
    <row r="122" spans="1:18">
      <c r="A122" t="s">
        <v>406</v>
      </c>
      <c r="B122" t="str">
        <f t="shared" si="2"/>
        <v>CYP202CareActivity</v>
      </c>
      <c r="C122">
        <f t="shared" si="3"/>
        <v>0</v>
      </c>
      <c r="D122" t="str">
        <f>IFERROR(IF($C122=0,VLOOKUP(CONCATENATE($A122,"_",D$1),'Master Data Item List'!$D$3:$F$591,2,0),VLOOKUP(CONCATENATE(RIGHT($A122,3),"_",D$1),'Master Data Item List'!$D$3:$F$591,2,0)),"")</f>
        <v>CodedProcedure</v>
      </c>
      <c r="E122" t="str">
        <f>IFERROR(IF($C122=0,VLOOKUP(CONCATENATE($A122,"_",E$1),'Master Data Item List'!$D$3:$F$591,2,0),VLOOKUP(CONCATENATE(RIGHT($A122,3),"_",E$1),'Master Data Item List'!$D$3:$F$591,2,0)),"")</f>
        <v/>
      </c>
      <c r="F122" t="str">
        <f>IFERROR(IF($C122=0,VLOOKUP(CONCATENATE($A122,"_",F$1),'Master Data Item List'!$D$3:$F$591,2,0),VLOOKUP(CONCATENATE(RIGHT($A122,3),"_",F$1),'Master Data Item List'!$D$3:$F$591,2,0)),"")</f>
        <v/>
      </c>
      <c r="G122" t="str">
        <f>IFERROR(IF($C122=0,VLOOKUP(CONCATENATE($A122,"_",G$1),'Master Data Item List'!$D$3:$F$591,2,0),VLOOKUP(CONCATENATE(RIGHT($A122,3),"_",G$1),'Master Data Item List'!$D$3:$F$591,2,0)),"")</f>
        <v/>
      </c>
      <c r="H122" t="str">
        <f>IFERROR(IF($C122=0,VLOOKUP(CONCATENATE($A122,"_",H$1),'Master Data Item List'!$D$3:$F$591,2,0),VLOOKUP(CONCATENATE(RIGHT($A122,3),"_",H$1),'Master Data Item List'!$D$3:$F$591,2,0)),"")</f>
        <v/>
      </c>
      <c r="I122" t="str">
        <f>IFERROR(IF($C122=0,VLOOKUP(CONCATENATE($A122,"_",I$1),'Master Data Item List'!$D$3:$F$591,2,0),VLOOKUP(CONCATENATE(RIGHT($A122,3),"_",I$1),'Master Data Item List'!$D$3:$F$591,2,0)),"")</f>
        <v/>
      </c>
      <c r="J122" t="str">
        <f>IFERROR(IF($C122=0,VLOOKUP(CONCATENATE($A122,"_",J$1),'Master Data Item List'!$D$3:$F$591,2,0),VLOOKUP(CONCATENATE(RIGHT($A122,3),"_",J$1),'Master Data Item List'!$D$3:$F$591,2,0)),"")</f>
        <v/>
      </c>
      <c r="K122" t="str">
        <f>IFERROR(IF($C122=0,VLOOKUP(CONCATENATE($A122,"_",K$1),'Master Data Item List'!$D$3:$F$591,2,0),VLOOKUP(CONCATENATE(RIGHT($A122,3),"_",K$1),'Master Data Item List'!$D$3:$F$591,2,0)),"")</f>
        <v/>
      </c>
      <c r="L122" t="str">
        <f>IFERROR(IF($C122=0,VLOOKUP(CONCATENATE($A122,"_",L$1),'Master Data Item List'!$D$3:$F$591,2,0),VLOOKUP(CONCATENATE(RIGHT($A122,3),"_",L$1),'Master Data Item List'!$D$3:$F$591,2,0)),"")</f>
        <v/>
      </c>
      <c r="M122" t="str">
        <f>IFERROR(IF($C122=0,VLOOKUP(CONCATENATE($A122,"_",M$1),'Master Data Item List'!$D$3:$F$591,2,0),VLOOKUP(CONCATENATE(RIGHT($A122,3),"_",M$1),'Master Data Item List'!$D$3:$F$591,2,0)),"")</f>
        <v/>
      </c>
      <c r="N122" t="str">
        <f>IFERROR(IF($C122=0,VLOOKUP(CONCATENATE($A122,"_",N$1),'Master Data Item List'!$D$3:$F$591,2,0),VLOOKUP(CONCATENATE(RIGHT($A122,3),"_",N$1),'Master Data Item List'!$D$3:$F$591,2,0)),"")</f>
        <v/>
      </c>
      <c r="O122" t="str">
        <f>IFERROR(IF($C122=0,VLOOKUP(CONCATENATE($A122,"_",O$1),'Master Data Item List'!$D$3:$F$591,2,0),VLOOKUP(CONCATENATE(RIGHT($A122,3),"_",O$1),'Master Data Item List'!$D$3:$F$591,2,0)),"")</f>
        <v/>
      </c>
      <c r="P122" t="str">
        <f>IFERROR(IF($C122=0,VLOOKUP(CONCATENATE($A122,"_",P$1),'Master Data Item List'!$D$3:$F$591,2,0),VLOOKUP(CONCATENATE(RIGHT($A122,3),"_",P$1),'Master Data Item List'!$D$3:$F$591,2,0)),"")</f>
        <v/>
      </c>
      <c r="Q122" t="str">
        <f>IFERROR(IF($C122=0,VLOOKUP(CONCATENATE($A122,"_",Q$1),'Master Data Item List'!$D$3:$F$591,2,0),VLOOKUP(CONCATENATE(RIGHT($A122,3),"_",Q$1),'Master Data Item List'!$D$3:$F$591,2,0)),"")</f>
        <v/>
      </c>
      <c r="R122" t="str">
        <f>IFERROR(IF($C122=0,VLOOKUP(CONCATENATE($A122,"_",R$1),'Master Data Item List'!$D$3:$F$591,2,0),VLOOKUP(CONCATENATE(RIGHT($A122,3),"_",R$1),'Master Data Item List'!$D$3:$F$591,2,0)),"")</f>
        <v/>
      </c>
    </row>
    <row r="123" spans="1:18">
      <c r="A123" t="s">
        <v>171</v>
      </c>
      <c r="B123" t="str">
        <f t="shared" si="2"/>
        <v>CYP202CareActivity</v>
      </c>
      <c r="C123">
        <f t="shared" si="3"/>
        <v>0</v>
      </c>
      <c r="D123" t="str">
        <f>IFERROR(IF($C123=0,VLOOKUP(CONCATENATE($A123,"_",D$1),'Master Data Item List'!$D$3:$F$591,2,0),VLOOKUP(CONCATENATE(RIGHT($A123,3),"_",D$1),'Master Data Item List'!$D$3:$F$591,2,0)),"")</f>
        <v>Finding_Scheme</v>
      </c>
      <c r="E123" t="str">
        <f>IFERROR(IF($C123=0,VLOOKUP(CONCATENATE($A123,"_",E$1),'Master Data Item List'!$D$3:$F$591,2,0),VLOOKUP(CONCATENATE(RIGHT($A123,3),"_",E$1),'Master Data Item List'!$D$3:$F$591,2,0)),"")</f>
        <v/>
      </c>
      <c r="F123" t="str">
        <f>IFERROR(IF($C123=0,VLOOKUP(CONCATENATE($A123,"_",F$1),'Master Data Item List'!$D$3:$F$591,2,0),VLOOKUP(CONCATENATE(RIGHT($A123,3),"_",F$1),'Master Data Item List'!$D$3:$F$591,2,0)),"")</f>
        <v/>
      </c>
      <c r="G123" t="str">
        <f>IFERROR(IF($C123=0,VLOOKUP(CONCATENATE($A123,"_",G$1),'Master Data Item List'!$D$3:$F$591,2,0),VLOOKUP(CONCATENATE(RIGHT($A123,3),"_",G$1),'Master Data Item List'!$D$3:$F$591,2,0)),"")</f>
        <v/>
      </c>
      <c r="H123" t="str">
        <f>IFERROR(IF($C123=0,VLOOKUP(CONCATENATE($A123,"_",H$1),'Master Data Item List'!$D$3:$F$591,2,0),VLOOKUP(CONCATENATE(RIGHT($A123,3),"_",H$1),'Master Data Item List'!$D$3:$F$591,2,0)),"")</f>
        <v/>
      </c>
      <c r="I123" t="str">
        <f>IFERROR(IF($C123=0,VLOOKUP(CONCATENATE($A123,"_",I$1),'Master Data Item List'!$D$3:$F$591,2,0),VLOOKUP(CONCATENATE(RIGHT($A123,3),"_",I$1),'Master Data Item List'!$D$3:$F$591,2,0)),"")</f>
        <v/>
      </c>
      <c r="J123" t="str">
        <f>IFERROR(IF($C123=0,VLOOKUP(CONCATENATE($A123,"_",J$1),'Master Data Item List'!$D$3:$F$591,2,0),VLOOKUP(CONCATENATE(RIGHT($A123,3),"_",J$1),'Master Data Item List'!$D$3:$F$591,2,0)),"")</f>
        <v/>
      </c>
      <c r="K123" t="str">
        <f>IFERROR(IF($C123=0,VLOOKUP(CONCATENATE($A123,"_",K$1),'Master Data Item List'!$D$3:$F$591,2,0),VLOOKUP(CONCATENATE(RIGHT($A123,3),"_",K$1),'Master Data Item List'!$D$3:$F$591,2,0)),"")</f>
        <v/>
      </c>
      <c r="L123" t="str">
        <f>IFERROR(IF($C123=0,VLOOKUP(CONCATENATE($A123,"_",L$1),'Master Data Item List'!$D$3:$F$591,2,0),VLOOKUP(CONCATENATE(RIGHT($A123,3),"_",L$1),'Master Data Item List'!$D$3:$F$591,2,0)),"")</f>
        <v/>
      </c>
      <c r="M123" t="str">
        <f>IFERROR(IF($C123=0,VLOOKUP(CONCATENATE($A123,"_",M$1),'Master Data Item List'!$D$3:$F$591,2,0),VLOOKUP(CONCATENATE(RIGHT($A123,3),"_",M$1),'Master Data Item List'!$D$3:$F$591,2,0)),"")</f>
        <v/>
      </c>
      <c r="N123" t="str">
        <f>IFERROR(IF($C123=0,VLOOKUP(CONCATENATE($A123,"_",N$1),'Master Data Item List'!$D$3:$F$591,2,0),VLOOKUP(CONCATENATE(RIGHT($A123,3),"_",N$1),'Master Data Item List'!$D$3:$F$591,2,0)),"")</f>
        <v/>
      </c>
      <c r="O123" t="str">
        <f>IFERROR(IF($C123=0,VLOOKUP(CONCATENATE($A123,"_",O$1),'Master Data Item List'!$D$3:$F$591,2,0),VLOOKUP(CONCATENATE(RIGHT($A123,3),"_",O$1),'Master Data Item List'!$D$3:$F$591,2,0)),"")</f>
        <v/>
      </c>
      <c r="P123" t="str">
        <f>IFERROR(IF($C123=0,VLOOKUP(CONCATENATE($A123,"_",P$1),'Master Data Item List'!$D$3:$F$591,2,0),VLOOKUP(CONCATENATE(RIGHT($A123,3),"_",P$1),'Master Data Item List'!$D$3:$F$591,2,0)),"")</f>
        <v/>
      </c>
      <c r="Q123" t="str">
        <f>IFERROR(IF($C123=0,VLOOKUP(CONCATENATE($A123,"_",Q$1),'Master Data Item List'!$D$3:$F$591,2,0),VLOOKUP(CONCATENATE(RIGHT($A123,3),"_",Q$1),'Master Data Item List'!$D$3:$F$591,2,0)),"")</f>
        <v/>
      </c>
      <c r="R123" t="str">
        <f>IFERROR(IF($C123=0,VLOOKUP(CONCATENATE($A123,"_",R$1),'Master Data Item List'!$D$3:$F$591,2,0),VLOOKUP(CONCATENATE(RIGHT($A123,3),"_",R$1),'Master Data Item List'!$D$3:$F$591,2,0)),"")</f>
        <v/>
      </c>
    </row>
    <row r="124" spans="1:18">
      <c r="A124" t="s">
        <v>4142</v>
      </c>
      <c r="B124" t="str">
        <f t="shared" si="2"/>
        <v>CYP202CareActivity</v>
      </c>
      <c r="C124">
        <f t="shared" si="3"/>
        <v>0</v>
      </c>
      <c r="D124" t="str">
        <f>IFERROR(IF($C124=0,VLOOKUP(CONCATENATE($A124,"_",D$1),'Master Data Item List'!$D$3:$F$591,2,0),VLOOKUP(CONCATENATE(RIGHT($A124,3),"_",D$1),'Master Data Item List'!$D$3:$F$591,2,0)),"")</f>
        <v>CodedFinding</v>
      </c>
      <c r="E124" t="str">
        <f>IFERROR(IF($C124=0,VLOOKUP(CONCATENATE($A124,"_",E$1),'Master Data Item List'!$D$3:$F$591,2,0),VLOOKUP(CONCATENATE(RIGHT($A124,3),"_",E$1),'Master Data Item List'!$D$3:$F$591,2,0)),"")</f>
        <v/>
      </c>
      <c r="F124" t="str">
        <f>IFERROR(IF($C124=0,VLOOKUP(CONCATENATE($A124,"_",F$1),'Master Data Item List'!$D$3:$F$591,2,0),VLOOKUP(CONCATENATE(RIGHT($A124,3),"_",F$1),'Master Data Item List'!$D$3:$F$591,2,0)),"")</f>
        <v/>
      </c>
      <c r="G124" t="str">
        <f>IFERROR(IF($C124=0,VLOOKUP(CONCATENATE($A124,"_",G$1),'Master Data Item List'!$D$3:$F$591,2,0),VLOOKUP(CONCATENATE(RIGHT($A124,3),"_",G$1),'Master Data Item List'!$D$3:$F$591,2,0)),"")</f>
        <v/>
      </c>
      <c r="H124" t="str">
        <f>IFERROR(IF($C124=0,VLOOKUP(CONCATENATE($A124,"_",H$1),'Master Data Item List'!$D$3:$F$591,2,0),VLOOKUP(CONCATENATE(RIGHT($A124,3),"_",H$1),'Master Data Item List'!$D$3:$F$591,2,0)),"")</f>
        <v/>
      </c>
      <c r="I124" t="str">
        <f>IFERROR(IF($C124=0,VLOOKUP(CONCATENATE($A124,"_",I$1),'Master Data Item List'!$D$3:$F$591,2,0),VLOOKUP(CONCATENATE(RIGHT($A124,3),"_",I$1),'Master Data Item List'!$D$3:$F$591,2,0)),"")</f>
        <v/>
      </c>
      <c r="J124" t="str">
        <f>IFERROR(IF($C124=0,VLOOKUP(CONCATENATE($A124,"_",J$1),'Master Data Item List'!$D$3:$F$591,2,0),VLOOKUP(CONCATENATE(RIGHT($A124,3),"_",J$1),'Master Data Item List'!$D$3:$F$591,2,0)),"")</f>
        <v/>
      </c>
      <c r="K124" t="str">
        <f>IFERROR(IF($C124=0,VLOOKUP(CONCATENATE($A124,"_",K$1),'Master Data Item List'!$D$3:$F$591,2,0),VLOOKUP(CONCATENATE(RIGHT($A124,3),"_",K$1),'Master Data Item List'!$D$3:$F$591,2,0)),"")</f>
        <v/>
      </c>
      <c r="L124" t="str">
        <f>IFERROR(IF($C124=0,VLOOKUP(CONCATENATE($A124,"_",L$1),'Master Data Item List'!$D$3:$F$591,2,0),VLOOKUP(CONCATENATE(RIGHT($A124,3),"_",L$1),'Master Data Item List'!$D$3:$F$591,2,0)),"")</f>
        <v/>
      </c>
      <c r="M124" t="str">
        <f>IFERROR(IF($C124=0,VLOOKUP(CONCATENATE($A124,"_",M$1),'Master Data Item List'!$D$3:$F$591,2,0),VLOOKUP(CONCATENATE(RIGHT($A124,3),"_",M$1),'Master Data Item List'!$D$3:$F$591,2,0)),"")</f>
        <v/>
      </c>
      <c r="N124" t="str">
        <f>IFERROR(IF($C124=0,VLOOKUP(CONCATENATE($A124,"_",N$1),'Master Data Item List'!$D$3:$F$591,2,0),VLOOKUP(CONCATENATE(RIGHT($A124,3),"_",N$1),'Master Data Item List'!$D$3:$F$591,2,0)),"")</f>
        <v/>
      </c>
      <c r="O124" t="str">
        <f>IFERROR(IF($C124=0,VLOOKUP(CONCATENATE($A124,"_",O$1),'Master Data Item List'!$D$3:$F$591,2,0),VLOOKUP(CONCATENATE(RIGHT($A124,3),"_",O$1),'Master Data Item List'!$D$3:$F$591,2,0)),"")</f>
        <v/>
      </c>
      <c r="P124" t="str">
        <f>IFERROR(IF($C124=0,VLOOKUP(CONCATENATE($A124,"_",P$1),'Master Data Item List'!$D$3:$F$591,2,0),VLOOKUP(CONCATENATE(RIGHT($A124,3),"_",P$1),'Master Data Item List'!$D$3:$F$591,2,0)),"")</f>
        <v/>
      </c>
      <c r="Q124" t="str">
        <f>IFERROR(IF($C124=0,VLOOKUP(CONCATENATE($A124,"_",Q$1),'Master Data Item List'!$D$3:$F$591,2,0),VLOOKUP(CONCATENATE(RIGHT($A124,3),"_",Q$1),'Master Data Item List'!$D$3:$F$591,2,0)),"")</f>
        <v/>
      </c>
      <c r="R124" t="str">
        <f>IFERROR(IF($C124=0,VLOOKUP(CONCATENATE($A124,"_",R$1),'Master Data Item List'!$D$3:$F$591,2,0),VLOOKUP(CONCATENATE(RIGHT($A124,3),"_",R$1),'Master Data Item List'!$D$3:$F$591,2,0)),"")</f>
        <v/>
      </c>
    </row>
    <row r="125" spans="1:18">
      <c r="A125" t="s">
        <v>178</v>
      </c>
      <c r="B125" t="str">
        <f t="shared" si="2"/>
        <v>CYP202CareActivity</v>
      </c>
      <c r="C125">
        <f t="shared" si="3"/>
        <v>0</v>
      </c>
      <c r="D125" t="str">
        <f>IFERROR(IF($C125=0,VLOOKUP(CONCATENATE($A125,"_",D$1),'Master Data Item List'!$D$3:$F$591,2,0),VLOOKUP(CONCATENATE(RIGHT($A125,3),"_",D$1),'Master Data Item List'!$D$3:$F$591,2,0)),"")</f>
        <v>Observation_Scheme</v>
      </c>
      <c r="E125" t="str">
        <f>IFERROR(IF($C125=0,VLOOKUP(CONCATENATE($A125,"_",E$1),'Master Data Item List'!$D$3:$F$591,2,0),VLOOKUP(CONCATENATE(RIGHT($A125,3),"_",E$1),'Master Data Item List'!$D$3:$F$591,2,0)),"")</f>
        <v/>
      </c>
      <c r="F125" t="str">
        <f>IFERROR(IF($C125=0,VLOOKUP(CONCATENATE($A125,"_",F$1),'Master Data Item List'!$D$3:$F$591,2,0),VLOOKUP(CONCATENATE(RIGHT($A125,3),"_",F$1),'Master Data Item List'!$D$3:$F$591,2,0)),"")</f>
        <v/>
      </c>
      <c r="G125" t="str">
        <f>IFERROR(IF($C125=0,VLOOKUP(CONCATENATE($A125,"_",G$1),'Master Data Item List'!$D$3:$F$591,2,0),VLOOKUP(CONCATENATE(RIGHT($A125,3),"_",G$1),'Master Data Item List'!$D$3:$F$591,2,0)),"")</f>
        <v/>
      </c>
      <c r="H125" t="str">
        <f>IFERROR(IF($C125=0,VLOOKUP(CONCATENATE($A125,"_",H$1),'Master Data Item List'!$D$3:$F$591,2,0),VLOOKUP(CONCATENATE(RIGHT($A125,3),"_",H$1),'Master Data Item List'!$D$3:$F$591,2,0)),"")</f>
        <v/>
      </c>
      <c r="I125" t="str">
        <f>IFERROR(IF($C125=0,VLOOKUP(CONCATENATE($A125,"_",I$1),'Master Data Item List'!$D$3:$F$591,2,0),VLOOKUP(CONCATENATE(RIGHT($A125,3),"_",I$1),'Master Data Item List'!$D$3:$F$591,2,0)),"")</f>
        <v/>
      </c>
      <c r="J125" t="str">
        <f>IFERROR(IF($C125=0,VLOOKUP(CONCATENATE($A125,"_",J$1),'Master Data Item List'!$D$3:$F$591,2,0),VLOOKUP(CONCATENATE(RIGHT($A125,3),"_",J$1),'Master Data Item List'!$D$3:$F$591,2,0)),"")</f>
        <v/>
      </c>
      <c r="K125" t="str">
        <f>IFERROR(IF($C125=0,VLOOKUP(CONCATENATE($A125,"_",K$1),'Master Data Item List'!$D$3:$F$591,2,0),VLOOKUP(CONCATENATE(RIGHT($A125,3),"_",K$1),'Master Data Item List'!$D$3:$F$591,2,0)),"")</f>
        <v/>
      </c>
      <c r="L125" t="str">
        <f>IFERROR(IF($C125=0,VLOOKUP(CONCATENATE($A125,"_",L$1),'Master Data Item List'!$D$3:$F$591,2,0),VLOOKUP(CONCATENATE(RIGHT($A125,3),"_",L$1),'Master Data Item List'!$D$3:$F$591,2,0)),"")</f>
        <v/>
      </c>
      <c r="M125" t="str">
        <f>IFERROR(IF($C125=0,VLOOKUP(CONCATENATE($A125,"_",M$1),'Master Data Item List'!$D$3:$F$591,2,0),VLOOKUP(CONCATENATE(RIGHT($A125,3),"_",M$1),'Master Data Item List'!$D$3:$F$591,2,0)),"")</f>
        <v/>
      </c>
      <c r="N125" t="str">
        <f>IFERROR(IF($C125=0,VLOOKUP(CONCATENATE($A125,"_",N$1),'Master Data Item List'!$D$3:$F$591,2,0),VLOOKUP(CONCATENATE(RIGHT($A125,3),"_",N$1),'Master Data Item List'!$D$3:$F$591,2,0)),"")</f>
        <v/>
      </c>
      <c r="O125" t="str">
        <f>IFERROR(IF($C125=0,VLOOKUP(CONCATENATE($A125,"_",O$1),'Master Data Item List'!$D$3:$F$591,2,0),VLOOKUP(CONCATENATE(RIGHT($A125,3),"_",O$1),'Master Data Item List'!$D$3:$F$591,2,0)),"")</f>
        <v/>
      </c>
      <c r="P125" t="str">
        <f>IFERROR(IF($C125=0,VLOOKUP(CONCATENATE($A125,"_",P$1),'Master Data Item List'!$D$3:$F$591,2,0),VLOOKUP(CONCATENATE(RIGHT($A125,3),"_",P$1),'Master Data Item List'!$D$3:$F$591,2,0)),"")</f>
        <v/>
      </c>
      <c r="Q125" t="str">
        <f>IFERROR(IF($C125=0,VLOOKUP(CONCATENATE($A125,"_",Q$1),'Master Data Item List'!$D$3:$F$591,2,0),VLOOKUP(CONCATENATE(RIGHT($A125,3),"_",Q$1),'Master Data Item List'!$D$3:$F$591,2,0)),"")</f>
        <v/>
      </c>
      <c r="R125" t="str">
        <f>IFERROR(IF($C125=0,VLOOKUP(CONCATENATE($A125,"_",R$1),'Master Data Item List'!$D$3:$F$591,2,0),VLOOKUP(CONCATENATE(RIGHT($A125,3),"_",R$1),'Master Data Item List'!$D$3:$F$591,2,0)),"")</f>
        <v/>
      </c>
    </row>
    <row r="126" spans="1:18">
      <c r="A126" t="s">
        <v>416</v>
      </c>
      <c r="B126" t="str">
        <f t="shared" si="2"/>
        <v>CYP202CareActivity</v>
      </c>
      <c r="C126">
        <f t="shared" si="3"/>
        <v>0</v>
      </c>
      <c r="D126" t="str">
        <f>IFERROR(IF($C126=0,VLOOKUP(CONCATENATE($A126,"_",D$1),'Master Data Item List'!$D$3:$F$591,2,0),VLOOKUP(CONCATENATE(RIGHT($A126,3),"_",D$1),'Master Data Item List'!$D$3:$F$591,2,0)),"")</f>
        <v>CodedObservation</v>
      </c>
      <c r="E126" t="str">
        <f>IFERROR(IF($C126=0,VLOOKUP(CONCATENATE($A126,"_",E$1),'Master Data Item List'!$D$3:$F$591,2,0),VLOOKUP(CONCATENATE(RIGHT($A126,3),"_",E$1),'Master Data Item List'!$D$3:$F$591,2,0)),"")</f>
        <v/>
      </c>
      <c r="F126" t="str">
        <f>IFERROR(IF($C126=0,VLOOKUP(CONCATENATE($A126,"_",F$1),'Master Data Item List'!$D$3:$F$591,2,0),VLOOKUP(CONCATENATE(RIGHT($A126,3),"_",F$1),'Master Data Item List'!$D$3:$F$591,2,0)),"")</f>
        <v/>
      </c>
      <c r="G126" t="str">
        <f>IFERROR(IF($C126=0,VLOOKUP(CONCATENATE($A126,"_",G$1),'Master Data Item List'!$D$3:$F$591,2,0),VLOOKUP(CONCATENATE(RIGHT($A126,3),"_",G$1),'Master Data Item List'!$D$3:$F$591,2,0)),"")</f>
        <v/>
      </c>
      <c r="H126" t="str">
        <f>IFERROR(IF($C126=0,VLOOKUP(CONCATENATE($A126,"_",H$1),'Master Data Item List'!$D$3:$F$591,2,0),VLOOKUP(CONCATENATE(RIGHT($A126,3),"_",H$1),'Master Data Item List'!$D$3:$F$591,2,0)),"")</f>
        <v/>
      </c>
      <c r="I126" t="str">
        <f>IFERROR(IF($C126=0,VLOOKUP(CONCATENATE($A126,"_",I$1),'Master Data Item List'!$D$3:$F$591,2,0),VLOOKUP(CONCATENATE(RIGHT($A126,3),"_",I$1),'Master Data Item List'!$D$3:$F$591,2,0)),"")</f>
        <v/>
      </c>
      <c r="J126" t="str">
        <f>IFERROR(IF($C126=0,VLOOKUP(CONCATENATE($A126,"_",J$1),'Master Data Item List'!$D$3:$F$591,2,0),VLOOKUP(CONCATENATE(RIGHT($A126,3),"_",J$1),'Master Data Item List'!$D$3:$F$591,2,0)),"")</f>
        <v/>
      </c>
      <c r="K126" t="str">
        <f>IFERROR(IF($C126=0,VLOOKUP(CONCATENATE($A126,"_",K$1),'Master Data Item List'!$D$3:$F$591,2,0),VLOOKUP(CONCATENATE(RIGHT($A126,3),"_",K$1),'Master Data Item List'!$D$3:$F$591,2,0)),"")</f>
        <v/>
      </c>
      <c r="L126" t="str">
        <f>IFERROR(IF($C126=0,VLOOKUP(CONCATENATE($A126,"_",L$1),'Master Data Item List'!$D$3:$F$591,2,0),VLOOKUP(CONCATENATE(RIGHT($A126,3),"_",L$1),'Master Data Item List'!$D$3:$F$591,2,0)),"")</f>
        <v/>
      </c>
      <c r="M126" t="str">
        <f>IFERROR(IF($C126=0,VLOOKUP(CONCATENATE($A126,"_",M$1),'Master Data Item List'!$D$3:$F$591,2,0),VLOOKUP(CONCATENATE(RIGHT($A126,3),"_",M$1),'Master Data Item List'!$D$3:$F$591,2,0)),"")</f>
        <v/>
      </c>
      <c r="N126" t="str">
        <f>IFERROR(IF($C126=0,VLOOKUP(CONCATENATE($A126,"_",N$1),'Master Data Item List'!$D$3:$F$591,2,0),VLOOKUP(CONCATENATE(RIGHT($A126,3),"_",N$1),'Master Data Item List'!$D$3:$F$591,2,0)),"")</f>
        <v/>
      </c>
      <c r="O126" t="str">
        <f>IFERROR(IF($C126=0,VLOOKUP(CONCATENATE($A126,"_",O$1),'Master Data Item List'!$D$3:$F$591,2,0),VLOOKUP(CONCATENATE(RIGHT($A126,3),"_",O$1),'Master Data Item List'!$D$3:$F$591,2,0)),"")</f>
        <v/>
      </c>
      <c r="P126" t="str">
        <f>IFERROR(IF($C126=0,VLOOKUP(CONCATENATE($A126,"_",P$1),'Master Data Item List'!$D$3:$F$591,2,0),VLOOKUP(CONCATENATE(RIGHT($A126,3),"_",P$1),'Master Data Item List'!$D$3:$F$591,2,0)),"")</f>
        <v/>
      </c>
      <c r="Q126" t="str">
        <f>IFERROR(IF($C126=0,VLOOKUP(CONCATENATE($A126,"_",Q$1),'Master Data Item List'!$D$3:$F$591,2,0),VLOOKUP(CONCATENATE(RIGHT($A126,3),"_",Q$1),'Master Data Item List'!$D$3:$F$591,2,0)),"")</f>
        <v/>
      </c>
      <c r="R126" t="str">
        <f>IFERROR(IF($C126=0,VLOOKUP(CONCATENATE($A126,"_",R$1),'Master Data Item List'!$D$3:$F$591,2,0),VLOOKUP(CONCATENATE(RIGHT($A126,3),"_",R$1),'Master Data Item List'!$D$3:$F$591,2,0)),"")</f>
        <v/>
      </c>
    </row>
    <row r="127" spans="1:18">
      <c r="A127" t="s">
        <v>4154</v>
      </c>
      <c r="B127" t="str">
        <f t="shared" si="2"/>
        <v>CYP202CareActivity</v>
      </c>
      <c r="C127">
        <f t="shared" si="3"/>
        <v>0</v>
      </c>
      <c r="D127" t="str">
        <f>IFERROR(IF($C127=0,VLOOKUP(CONCATENATE($A127,"_",D$1),'Master Data Item List'!$D$3:$F$591,2,0),VLOOKUP(CONCATENATE(RIGHT($A127,3),"_",D$1),'Master Data Item List'!$D$3:$F$591,2,0)),"")</f>
        <v>ObsevationValue</v>
      </c>
      <c r="E127" t="str">
        <f>IFERROR(IF($C127=0,VLOOKUP(CONCATENATE($A127,"_",E$1),'Master Data Item List'!$D$3:$F$591,2,0),VLOOKUP(CONCATENATE(RIGHT($A127,3),"_",E$1),'Master Data Item List'!$D$3:$F$591,2,0)),"")</f>
        <v/>
      </c>
      <c r="F127" t="str">
        <f>IFERROR(IF($C127=0,VLOOKUP(CONCATENATE($A127,"_",F$1),'Master Data Item List'!$D$3:$F$591,2,0),VLOOKUP(CONCATENATE(RIGHT($A127,3),"_",F$1),'Master Data Item List'!$D$3:$F$591,2,0)),"")</f>
        <v/>
      </c>
      <c r="G127" t="str">
        <f>IFERROR(IF($C127=0,VLOOKUP(CONCATENATE($A127,"_",G$1),'Master Data Item List'!$D$3:$F$591,2,0),VLOOKUP(CONCATENATE(RIGHT($A127,3),"_",G$1),'Master Data Item List'!$D$3:$F$591,2,0)),"")</f>
        <v/>
      </c>
      <c r="H127" t="str">
        <f>IFERROR(IF($C127=0,VLOOKUP(CONCATENATE($A127,"_",H$1),'Master Data Item List'!$D$3:$F$591,2,0),VLOOKUP(CONCATENATE(RIGHT($A127,3),"_",H$1),'Master Data Item List'!$D$3:$F$591,2,0)),"")</f>
        <v/>
      </c>
      <c r="I127" t="str">
        <f>IFERROR(IF($C127=0,VLOOKUP(CONCATENATE($A127,"_",I$1),'Master Data Item List'!$D$3:$F$591,2,0),VLOOKUP(CONCATENATE(RIGHT($A127,3),"_",I$1),'Master Data Item List'!$D$3:$F$591,2,0)),"")</f>
        <v/>
      </c>
      <c r="J127" t="str">
        <f>IFERROR(IF($C127=0,VLOOKUP(CONCATENATE($A127,"_",J$1),'Master Data Item List'!$D$3:$F$591,2,0),VLOOKUP(CONCATENATE(RIGHT($A127,3),"_",J$1),'Master Data Item List'!$D$3:$F$591,2,0)),"")</f>
        <v/>
      </c>
      <c r="K127" t="str">
        <f>IFERROR(IF($C127=0,VLOOKUP(CONCATENATE($A127,"_",K$1),'Master Data Item List'!$D$3:$F$591,2,0),VLOOKUP(CONCATENATE(RIGHT($A127,3),"_",K$1),'Master Data Item List'!$D$3:$F$591,2,0)),"")</f>
        <v/>
      </c>
      <c r="L127" t="str">
        <f>IFERROR(IF($C127=0,VLOOKUP(CONCATENATE($A127,"_",L$1),'Master Data Item List'!$D$3:$F$591,2,0),VLOOKUP(CONCATENATE(RIGHT($A127,3),"_",L$1),'Master Data Item List'!$D$3:$F$591,2,0)),"")</f>
        <v/>
      </c>
      <c r="M127" t="str">
        <f>IFERROR(IF($C127=0,VLOOKUP(CONCATENATE($A127,"_",M$1),'Master Data Item List'!$D$3:$F$591,2,0),VLOOKUP(CONCATENATE(RIGHT($A127,3),"_",M$1),'Master Data Item List'!$D$3:$F$591,2,0)),"")</f>
        <v/>
      </c>
      <c r="N127" t="str">
        <f>IFERROR(IF($C127=0,VLOOKUP(CONCATENATE($A127,"_",N$1),'Master Data Item List'!$D$3:$F$591,2,0),VLOOKUP(CONCATENATE(RIGHT($A127,3),"_",N$1),'Master Data Item List'!$D$3:$F$591,2,0)),"")</f>
        <v/>
      </c>
      <c r="O127" t="str">
        <f>IFERROR(IF($C127=0,VLOOKUP(CONCATENATE($A127,"_",O$1),'Master Data Item List'!$D$3:$F$591,2,0),VLOOKUP(CONCATENATE(RIGHT($A127,3),"_",O$1),'Master Data Item List'!$D$3:$F$591,2,0)),"")</f>
        <v/>
      </c>
      <c r="P127" t="str">
        <f>IFERROR(IF($C127=0,VLOOKUP(CONCATENATE($A127,"_",P$1),'Master Data Item List'!$D$3:$F$591,2,0),VLOOKUP(CONCATENATE(RIGHT($A127,3),"_",P$1),'Master Data Item List'!$D$3:$F$591,2,0)),"")</f>
        <v/>
      </c>
      <c r="Q127" t="str">
        <f>IFERROR(IF($C127=0,VLOOKUP(CONCATENATE($A127,"_",Q$1),'Master Data Item List'!$D$3:$F$591,2,0),VLOOKUP(CONCATENATE(RIGHT($A127,3),"_",Q$1),'Master Data Item List'!$D$3:$F$591,2,0)),"")</f>
        <v/>
      </c>
      <c r="R127" t="str">
        <f>IFERROR(IF($C127=0,VLOOKUP(CONCATENATE($A127,"_",R$1),'Master Data Item List'!$D$3:$F$591,2,0),VLOOKUP(CONCATENATE(RIGHT($A127,3),"_",R$1),'Master Data Item List'!$D$3:$F$591,2,0)),"")</f>
        <v/>
      </c>
    </row>
    <row r="128" spans="1:18">
      <c r="A128" t="s">
        <v>4158</v>
      </c>
      <c r="B128" t="str">
        <f t="shared" si="2"/>
        <v>CYP202CareActivity</v>
      </c>
      <c r="C128">
        <f t="shared" si="3"/>
        <v>0</v>
      </c>
      <c r="D128" t="str">
        <f>IFERROR(IF($C128=0,VLOOKUP(CONCATENATE($A128,"_",D$1),'Master Data Item List'!$D$3:$F$591,2,0),VLOOKUP(CONCATENATE(RIGHT($A128,3),"_",D$1),'Master Data Item List'!$D$3:$F$591,2,0)),"")</f>
        <v>UC_UnitOfMeasurement</v>
      </c>
      <c r="E128" t="str">
        <f>IFERROR(IF($C128=0,VLOOKUP(CONCATENATE($A128,"_",E$1),'Master Data Item List'!$D$3:$F$591,2,0),VLOOKUP(CONCATENATE(RIGHT($A128,3),"_",E$1),'Master Data Item List'!$D$3:$F$591,2,0)),"")</f>
        <v/>
      </c>
      <c r="F128" t="str">
        <f>IFERROR(IF($C128=0,VLOOKUP(CONCATENATE($A128,"_",F$1),'Master Data Item List'!$D$3:$F$591,2,0),VLOOKUP(CONCATENATE(RIGHT($A128,3),"_",F$1),'Master Data Item List'!$D$3:$F$591,2,0)),"")</f>
        <v/>
      </c>
      <c r="G128" t="str">
        <f>IFERROR(IF($C128=0,VLOOKUP(CONCATENATE($A128,"_",G$1),'Master Data Item List'!$D$3:$F$591,2,0),VLOOKUP(CONCATENATE(RIGHT($A128,3),"_",G$1),'Master Data Item List'!$D$3:$F$591,2,0)),"")</f>
        <v/>
      </c>
      <c r="H128" t="str">
        <f>IFERROR(IF($C128=0,VLOOKUP(CONCATENATE($A128,"_",H$1),'Master Data Item List'!$D$3:$F$591,2,0),VLOOKUP(CONCATENATE(RIGHT($A128,3),"_",H$1),'Master Data Item List'!$D$3:$F$591,2,0)),"")</f>
        <v/>
      </c>
      <c r="I128" t="str">
        <f>IFERROR(IF($C128=0,VLOOKUP(CONCATENATE($A128,"_",I$1),'Master Data Item List'!$D$3:$F$591,2,0),VLOOKUP(CONCATENATE(RIGHT($A128,3),"_",I$1),'Master Data Item List'!$D$3:$F$591,2,0)),"")</f>
        <v/>
      </c>
      <c r="J128" t="str">
        <f>IFERROR(IF($C128=0,VLOOKUP(CONCATENATE($A128,"_",J$1),'Master Data Item List'!$D$3:$F$591,2,0),VLOOKUP(CONCATENATE(RIGHT($A128,3),"_",J$1),'Master Data Item List'!$D$3:$F$591,2,0)),"")</f>
        <v/>
      </c>
      <c r="K128" t="str">
        <f>IFERROR(IF($C128=0,VLOOKUP(CONCATENATE($A128,"_",K$1),'Master Data Item List'!$D$3:$F$591,2,0),VLOOKUP(CONCATENATE(RIGHT($A128,3),"_",K$1),'Master Data Item List'!$D$3:$F$591,2,0)),"")</f>
        <v/>
      </c>
      <c r="L128" t="str">
        <f>IFERROR(IF($C128=0,VLOOKUP(CONCATENATE($A128,"_",L$1),'Master Data Item List'!$D$3:$F$591,2,0),VLOOKUP(CONCATENATE(RIGHT($A128,3),"_",L$1),'Master Data Item List'!$D$3:$F$591,2,0)),"")</f>
        <v/>
      </c>
      <c r="M128" t="str">
        <f>IFERROR(IF($C128=0,VLOOKUP(CONCATENATE($A128,"_",M$1),'Master Data Item List'!$D$3:$F$591,2,0),VLOOKUP(CONCATENATE(RIGHT($A128,3),"_",M$1),'Master Data Item List'!$D$3:$F$591,2,0)),"")</f>
        <v/>
      </c>
      <c r="N128" t="str">
        <f>IFERROR(IF($C128=0,VLOOKUP(CONCATENATE($A128,"_",N$1),'Master Data Item List'!$D$3:$F$591,2,0),VLOOKUP(CONCATENATE(RIGHT($A128,3),"_",N$1),'Master Data Item List'!$D$3:$F$591,2,0)),"")</f>
        <v/>
      </c>
      <c r="O128" t="str">
        <f>IFERROR(IF($C128=0,VLOOKUP(CONCATENATE($A128,"_",O$1),'Master Data Item List'!$D$3:$F$591,2,0),VLOOKUP(CONCATENATE(RIGHT($A128,3),"_",O$1),'Master Data Item List'!$D$3:$F$591,2,0)),"")</f>
        <v/>
      </c>
      <c r="P128" t="str">
        <f>IFERROR(IF($C128=0,VLOOKUP(CONCATENATE($A128,"_",P$1),'Master Data Item List'!$D$3:$F$591,2,0),VLOOKUP(CONCATENATE(RIGHT($A128,3),"_",P$1),'Master Data Item List'!$D$3:$F$591,2,0)),"")</f>
        <v/>
      </c>
      <c r="Q128" t="str">
        <f>IFERROR(IF($C128=0,VLOOKUP(CONCATENATE($A128,"_",Q$1),'Master Data Item List'!$D$3:$F$591,2,0),VLOOKUP(CONCATENATE(RIGHT($A128,3),"_",Q$1),'Master Data Item List'!$D$3:$F$591,2,0)),"")</f>
        <v/>
      </c>
      <c r="R128" t="str">
        <f>IFERROR(IF($C128=0,VLOOKUP(CONCATENATE($A128,"_",R$1),'Master Data Item List'!$D$3:$F$591,2,0),VLOOKUP(CONCATENATE(RIGHT($A128,3),"_",R$1),'Master Data Item List'!$D$3:$F$591,2,0)),"")</f>
        <v/>
      </c>
    </row>
    <row r="129" spans="1:18">
      <c r="A129" t="s">
        <v>4193</v>
      </c>
      <c r="B129" t="str">
        <f t="shared" si="2"/>
        <v>CYP301GroupSession</v>
      </c>
      <c r="C129">
        <f t="shared" si="3"/>
        <v>1</v>
      </c>
      <c r="D129" t="str">
        <f>IFERROR(IF($C129=0,VLOOKUP(CONCATENATE($A129,"_",D$1),'Master Data Item List'!$D$3:$F$591,2,0),VLOOKUP(CONCATENATE(RIGHT($A129,3),"_",D$1),'Master Data Item List'!$D$3:$F$591,2,0)),"")</f>
        <v>OrgID_Commissioner</v>
      </c>
      <c r="E129" t="str">
        <f>IFERROR(IF($C129=0,VLOOKUP(CONCATENATE($A129,"_",E$1),'Master Data Item List'!$D$3:$F$591,2,0),VLOOKUP(CONCATENATE(RIGHT($A129,3),"_",E$1),'Master Data Item List'!$D$3:$F$591,2,0)),"")</f>
        <v>OrgID_Commissoner</v>
      </c>
      <c r="F129" t="str">
        <f>IFERROR(IF($C129=0,VLOOKUP(CONCATENATE($A129,"_",F$1),'Master Data Item List'!$D$3:$F$591,2,0),VLOOKUP(CONCATENATE(RIGHT($A129,3),"_",F$1),'Master Data Item List'!$D$3:$F$591,2,0)),"")</f>
        <v>OrgID_Commissioner</v>
      </c>
      <c r="G129" t="str">
        <f>IFERROR(IF($C129=0,VLOOKUP(CONCATENATE($A129,"_",G$1),'Master Data Item List'!$D$3:$F$591,2,0),VLOOKUP(CONCATENATE(RIGHT($A129,3),"_",G$1),'Master Data Item List'!$D$3:$F$591,2,0)),"")</f>
        <v>OrgID_Commissioner</v>
      </c>
      <c r="H129" t="str">
        <f>IFERROR(IF($C129=0,VLOOKUP(CONCATENATE($A129,"_",H$1),'Master Data Item List'!$D$3:$F$591,2,0),VLOOKUP(CONCATENATE(RIGHT($A129,3),"_",H$1),'Master Data Item List'!$D$3:$F$591,2,0)),"")</f>
        <v/>
      </c>
      <c r="I129" t="str">
        <f>IFERROR(IF($C129=0,VLOOKUP(CONCATENATE($A129,"_",I$1),'Master Data Item List'!$D$3:$F$591,2,0),VLOOKUP(CONCATENATE(RIGHT($A129,3),"_",I$1),'Master Data Item List'!$D$3:$F$591,2,0)),"")</f>
        <v/>
      </c>
      <c r="J129" t="str">
        <f>IFERROR(IF($C129=0,VLOOKUP(CONCATENATE($A129,"_",J$1),'Master Data Item List'!$D$3:$F$591,2,0),VLOOKUP(CONCATENATE(RIGHT($A129,3),"_",J$1),'Master Data Item List'!$D$3:$F$591,2,0)),"")</f>
        <v/>
      </c>
      <c r="K129" t="str">
        <f>IFERROR(IF($C129=0,VLOOKUP(CONCATENATE($A129,"_",K$1),'Master Data Item List'!$D$3:$F$591,2,0),VLOOKUP(CONCATENATE(RIGHT($A129,3),"_",K$1),'Master Data Item List'!$D$3:$F$591,2,0)),"")</f>
        <v/>
      </c>
      <c r="L129" t="str">
        <f>IFERROR(IF($C129=0,VLOOKUP(CONCATENATE($A129,"_",L$1),'Master Data Item List'!$D$3:$F$591,2,0),VLOOKUP(CONCATENATE(RIGHT($A129,3),"_",L$1),'Master Data Item List'!$D$3:$F$591,2,0)),"")</f>
        <v/>
      </c>
      <c r="M129" t="str">
        <f>IFERROR(IF($C129=0,VLOOKUP(CONCATENATE($A129,"_",M$1),'Master Data Item List'!$D$3:$F$591,2,0),VLOOKUP(CONCATENATE(RIGHT($A129,3),"_",M$1),'Master Data Item List'!$D$3:$F$591,2,0)),"")</f>
        <v/>
      </c>
      <c r="N129" t="str">
        <f>IFERROR(IF($C129=0,VLOOKUP(CONCATENATE($A129,"_",N$1),'Master Data Item List'!$D$3:$F$591,2,0),VLOOKUP(CONCATENATE(RIGHT($A129,3),"_",N$1),'Master Data Item List'!$D$3:$F$591,2,0)),"")</f>
        <v/>
      </c>
      <c r="O129" t="str">
        <f>IFERROR(IF($C129=0,VLOOKUP(CONCATENATE($A129,"_",O$1),'Master Data Item List'!$D$3:$F$591,2,0),VLOOKUP(CONCATENATE(RIGHT($A129,3),"_",O$1),'Master Data Item List'!$D$3:$F$591,2,0)),"")</f>
        <v/>
      </c>
      <c r="P129" t="str">
        <f>IFERROR(IF($C129=0,VLOOKUP(CONCATENATE($A129,"_",P$1),'Master Data Item List'!$D$3:$F$591,2,0),VLOOKUP(CONCATENATE(RIGHT($A129,3),"_",P$1),'Master Data Item List'!$D$3:$F$591,2,0)),"")</f>
        <v/>
      </c>
      <c r="Q129" t="str">
        <f>IFERROR(IF($C129=0,VLOOKUP(CONCATENATE($A129,"_",Q$1),'Master Data Item List'!$D$3:$F$591,2,0),VLOOKUP(CONCATENATE(RIGHT($A129,3),"_",Q$1),'Master Data Item List'!$D$3:$F$591,2,0)),"")</f>
        <v/>
      </c>
      <c r="R129" t="str">
        <f>IFERROR(IF($C129=0,VLOOKUP(CONCATENATE($A129,"_",R$1),'Master Data Item List'!$D$3:$F$591,2,0),VLOOKUP(CONCATENATE(RIGHT($A129,3),"_",R$1),'Master Data Item List'!$D$3:$F$591,2,0)),"")</f>
        <v/>
      </c>
    </row>
    <row r="130" spans="1:18">
      <c r="A130" t="s">
        <v>197</v>
      </c>
      <c r="B130" t="str">
        <f t="shared" si="2"/>
        <v>CYP301GroupSession</v>
      </c>
      <c r="C130">
        <f t="shared" si="3"/>
        <v>1</v>
      </c>
      <c r="D130" t="str">
        <f>IFERROR(IF($C130=0,VLOOKUP(CONCATENATE($A130,"_",D$1),'Master Data Item List'!$D$3:$F$591,2,0),VLOOKUP(CONCATENATE(RIGHT($A130,3),"_",D$1),'Master Data Item List'!$D$3:$F$591,2,0)),"")</f>
        <v>ServiceLineAgreement</v>
      </c>
      <c r="E130" t="str">
        <f>IFERROR(IF($C130=0,VLOOKUP(CONCATENATE($A130,"_",E$1),'Master Data Item List'!$D$3:$F$591,2,0),VLOOKUP(CONCATENATE(RIGHT($A130,3),"_",E$1),'Master Data Item List'!$D$3:$F$591,2,0)),"")</f>
        <v>TeamID_Local</v>
      </c>
      <c r="F130" t="str">
        <f>IFERROR(IF($C130=0,VLOOKUP(CONCATENATE($A130,"_",F$1),'Master Data Item List'!$D$3:$F$591,2,0),VLOOKUP(CONCATENATE(RIGHT($A130,3),"_",F$1),'Master Data Item List'!$D$3:$F$591,2,0)),"")</f>
        <v>ServiceLineAgreement</v>
      </c>
      <c r="G130" t="str">
        <f>IFERROR(IF($C130=0,VLOOKUP(CONCATENATE($A130,"_",G$1),'Master Data Item List'!$D$3:$F$591,2,0),VLOOKUP(CONCATENATE(RIGHT($A130,3),"_",G$1),'Master Data Item List'!$D$3:$F$591,2,0)),"")</f>
        <v/>
      </c>
      <c r="H130" t="str">
        <f>IFERROR(IF($C130=0,VLOOKUP(CONCATENATE($A130,"_",H$1),'Master Data Item List'!$D$3:$F$591,2,0),VLOOKUP(CONCATENATE(RIGHT($A130,3),"_",H$1),'Master Data Item List'!$D$3:$F$591,2,0)),"")</f>
        <v/>
      </c>
      <c r="I130" t="str">
        <f>IFERROR(IF($C130=0,VLOOKUP(CONCATENATE($A130,"_",I$1),'Master Data Item List'!$D$3:$F$591,2,0),VLOOKUP(CONCATENATE(RIGHT($A130,3),"_",I$1),'Master Data Item List'!$D$3:$F$591,2,0)),"")</f>
        <v/>
      </c>
      <c r="J130" t="str">
        <f>IFERROR(IF($C130=0,VLOOKUP(CONCATENATE($A130,"_",J$1),'Master Data Item List'!$D$3:$F$591,2,0),VLOOKUP(CONCATENATE(RIGHT($A130,3),"_",J$1),'Master Data Item List'!$D$3:$F$591,2,0)),"")</f>
        <v/>
      </c>
      <c r="K130" t="str">
        <f>IFERROR(IF($C130=0,VLOOKUP(CONCATENATE($A130,"_",K$1),'Master Data Item List'!$D$3:$F$591,2,0),VLOOKUP(CONCATENATE(RIGHT($A130,3),"_",K$1),'Master Data Item List'!$D$3:$F$591,2,0)),"")</f>
        <v/>
      </c>
      <c r="L130" t="str">
        <f>IFERROR(IF($C130=0,VLOOKUP(CONCATENATE($A130,"_",L$1),'Master Data Item List'!$D$3:$F$591,2,0),VLOOKUP(CONCATENATE(RIGHT($A130,3),"_",L$1),'Master Data Item List'!$D$3:$F$591,2,0)),"")</f>
        <v/>
      </c>
      <c r="M130" t="str">
        <f>IFERROR(IF($C130=0,VLOOKUP(CONCATENATE($A130,"_",M$1),'Master Data Item List'!$D$3:$F$591,2,0),VLOOKUP(CONCATENATE(RIGHT($A130,3),"_",M$1),'Master Data Item List'!$D$3:$F$591,2,0)),"")</f>
        <v/>
      </c>
      <c r="N130" t="str">
        <f>IFERROR(IF($C130=0,VLOOKUP(CONCATENATE($A130,"_",N$1),'Master Data Item List'!$D$3:$F$591,2,0),VLOOKUP(CONCATENATE(RIGHT($A130,3),"_",N$1),'Master Data Item List'!$D$3:$F$591,2,0)),"")</f>
        <v/>
      </c>
      <c r="O130" t="str">
        <f>IFERROR(IF($C130=0,VLOOKUP(CONCATENATE($A130,"_",O$1),'Master Data Item List'!$D$3:$F$591,2,0),VLOOKUP(CONCATENATE(RIGHT($A130,3),"_",O$1),'Master Data Item List'!$D$3:$F$591,2,0)),"")</f>
        <v/>
      </c>
      <c r="P130" t="str">
        <f>IFERROR(IF($C130=0,VLOOKUP(CONCATENATE($A130,"_",P$1),'Master Data Item List'!$D$3:$F$591,2,0),VLOOKUP(CONCATENATE(RIGHT($A130,3),"_",P$1),'Master Data Item List'!$D$3:$F$591,2,0)),"")</f>
        <v/>
      </c>
      <c r="Q130" t="str">
        <f>IFERROR(IF($C130=0,VLOOKUP(CONCATENATE($A130,"_",Q$1),'Master Data Item List'!$D$3:$F$591,2,0),VLOOKUP(CONCATENATE(RIGHT($A130,3),"_",Q$1),'Master Data Item List'!$D$3:$F$591,2,0)),"")</f>
        <v/>
      </c>
      <c r="R130" t="str">
        <f>IFERROR(IF($C130=0,VLOOKUP(CONCATENATE($A130,"_",R$1),'Master Data Item List'!$D$3:$F$591,2,0),VLOOKUP(CONCATENATE(RIGHT($A130,3),"_",R$1),'Master Data Item List'!$D$3:$F$591,2,0)),"")</f>
        <v/>
      </c>
    </row>
    <row r="131" spans="1:18">
      <c r="A131" t="s">
        <v>217</v>
      </c>
      <c r="B131" t="str">
        <f t="shared" si="2"/>
        <v>CYP301GroupSession</v>
      </c>
      <c r="C131">
        <f t="shared" si="3"/>
        <v>1</v>
      </c>
      <c r="D131" t="str">
        <f>IFERROR(IF($C131=0,VLOOKUP(CONCATENATE($A131,"_",D$1),'Master Data Item List'!$D$3:$F$591,2,0),VLOOKUP(CONCATENATE(RIGHT($A131,3),"_",D$1),'Master Data Item List'!$D$3:$F$591,2,0)),"")</f>
        <v>Activity_LocationType</v>
      </c>
      <c r="E131" t="str">
        <f>IFERROR(IF($C131=0,VLOOKUP(CONCATENATE($A131,"_",E$1),'Master Data Item List'!$D$3:$F$591,2,0),VLOOKUP(CONCATENATE(RIGHT($A131,3),"_",E$1),'Master Data Item List'!$D$3:$F$591,2,0)),"")</f>
        <v>Activity_LocationType</v>
      </c>
      <c r="F131" t="str">
        <f>IFERROR(IF($C131=0,VLOOKUP(CONCATENATE($A131,"_",F$1),'Master Data Item List'!$D$3:$F$591,2,0),VLOOKUP(CONCATENATE(RIGHT($A131,3),"_",F$1),'Master Data Item List'!$D$3:$F$591,2,0)),"")</f>
        <v>Activity_LocationType</v>
      </c>
      <c r="G131" t="str">
        <f>IFERROR(IF($C131=0,VLOOKUP(CONCATENATE($A131,"_",G$1),'Master Data Item List'!$D$3:$F$591,2,0),VLOOKUP(CONCATENATE(RIGHT($A131,3),"_",G$1),'Master Data Item List'!$D$3:$F$591,2,0)),"")</f>
        <v/>
      </c>
      <c r="H131" t="str">
        <f>IFERROR(IF($C131=0,VLOOKUP(CONCATENATE($A131,"_",H$1),'Master Data Item List'!$D$3:$F$591,2,0),VLOOKUP(CONCATENATE(RIGHT($A131,3),"_",H$1),'Master Data Item List'!$D$3:$F$591,2,0)),"")</f>
        <v/>
      </c>
      <c r="I131" t="str">
        <f>IFERROR(IF($C131=0,VLOOKUP(CONCATENATE($A131,"_",I$1),'Master Data Item List'!$D$3:$F$591,2,0),VLOOKUP(CONCATENATE(RIGHT($A131,3),"_",I$1),'Master Data Item List'!$D$3:$F$591,2,0)),"")</f>
        <v/>
      </c>
      <c r="J131" t="str">
        <f>IFERROR(IF($C131=0,VLOOKUP(CONCATENATE($A131,"_",J$1),'Master Data Item List'!$D$3:$F$591,2,0),VLOOKUP(CONCATENATE(RIGHT($A131,3),"_",J$1),'Master Data Item List'!$D$3:$F$591,2,0)),"")</f>
        <v/>
      </c>
      <c r="K131" t="str">
        <f>IFERROR(IF($C131=0,VLOOKUP(CONCATENATE($A131,"_",K$1),'Master Data Item List'!$D$3:$F$591,2,0),VLOOKUP(CONCATENATE(RIGHT($A131,3),"_",K$1),'Master Data Item List'!$D$3:$F$591,2,0)),"")</f>
        <v/>
      </c>
      <c r="L131" t="str">
        <f>IFERROR(IF($C131=0,VLOOKUP(CONCATENATE($A131,"_",L$1),'Master Data Item List'!$D$3:$F$591,2,0),VLOOKUP(CONCATENATE(RIGHT($A131,3),"_",L$1),'Master Data Item List'!$D$3:$F$591,2,0)),"")</f>
        <v/>
      </c>
      <c r="M131" t="str">
        <f>IFERROR(IF($C131=0,VLOOKUP(CONCATENATE($A131,"_",M$1),'Master Data Item List'!$D$3:$F$591,2,0),VLOOKUP(CONCATENATE(RIGHT($A131,3),"_",M$1),'Master Data Item List'!$D$3:$F$591,2,0)),"")</f>
        <v/>
      </c>
      <c r="N131" t="str">
        <f>IFERROR(IF($C131=0,VLOOKUP(CONCATENATE($A131,"_",N$1),'Master Data Item List'!$D$3:$F$591,2,0),VLOOKUP(CONCATENATE(RIGHT($A131,3),"_",N$1),'Master Data Item List'!$D$3:$F$591,2,0)),"")</f>
        <v/>
      </c>
      <c r="O131" t="str">
        <f>IFERROR(IF($C131=0,VLOOKUP(CONCATENATE($A131,"_",O$1),'Master Data Item List'!$D$3:$F$591,2,0),VLOOKUP(CONCATENATE(RIGHT($A131,3),"_",O$1),'Master Data Item List'!$D$3:$F$591,2,0)),"")</f>
        <v/>
      </c>
      <c r="P131" t="str">
        <f>IFERROR(IF($C131=0,VLOOKUP(CONCATENATE($A131,"_",P$1),'Master Data Item List'!$D$3:$F$591,2,0),VLOOKUP(CONCATENATE(RIGHT($A131,3),"_",P$1),'Master Data Item List'!$D$3:$F$591,2,0)),"")</f>
        <v/>
      </c>
      <c r="Q131" t="str">
        <f>IFERROR(IF($C131=0,VLOOKUP(CONCATENATE($A131,"_",Q$1),'Master Data Item List'!$D$3:$F$591,2,0),VLOOKUP(CONCATENATE(RIGHT($A131,3),"_",Q$1),'Master Data Item List'!$D$3:$F$591,2,0)),"")</f>
        <v/>
      </c>
      <c r="R131" t="str">
        <f>IFERROR(IF($C131=0,VLOOKUP(CONCATENATE($A131,"_",R$1),'Master Data Item List'!$D$3:$F$591,2,0),VLOOKUP(CONCATENATE(RIGHT($A131,3),"_",R$1),'Master Data Item List'!$D$3:$F$591,2,0)),"")</f>
        <v/>
      </c>
    </row>
    <row r="132" spans="1:18">
      <c r="A132" t="s">
        <v>4218</v>
      </c>
      <c r="B132" t="str">
        <f t="shared" si="2"/>
        <v>CYP301GroupSession</v>
      </c>
      <c r="C132">
        <f t="shared" si="3"/>
        <v>1</v>
      </c>
      <c r="D132" t="str">
        <f>IFERROR(IF($C132=0,VLOOKUP(CONCATENATE($A132,"_",D$1),'Master Data Item List'!$D$3:$F$591,2,0),VLOOKUP(CONCATENATE(RIGHT($A132,3),"_",D$1),'Master Data Item List'!$D$3:$F$591,2,0)),"")</f>
        <v>Treatment_OrgSiteID</v>
      </c>
      <c r="E132" t="str">
        <f>IFERROR(IF($C132=0,VLOOKUP(CONCATENATE($A132,"_",E$1),'Master Data Item List'!$D$3:$F$591,2,0),VLOOKUP(CONCATENATE(RIGHT($A132,3),"_",E$1),'Master Data Item List'!$D$3:$F$591,2,0)),"")</f>
        <v>Treatment_OrgSiteID</v>
      </c>
      <c r="F132" t="str">
        <f>IFERROR(IF($C132=0,VLOOKUP(CONCATENATE($A132,"_",F$1),'Master Data Item List'!$D$3:$F$591,2,0),VLOOKUP(CONCATENATE(RIGHT($A132,3),"_",F$1),'Master Data Item List'!$D$3:$F$591,2,0)),"")</f>
        <v/>
      </c>
      <c r="G132" t="str">
        <f>IFERROR(IF($C132=0,VLOOKUP(CONCATENATE($A132,"_",G$1),'Master Data Item List'!$D$3:$F$591,2,0),VLOOKUP(CONCATENATE(RIGHT($A132,3),"_",G$1),'Master Data Item List'!$D$3:$F$591,2,0)),"")</f>
        <v/>
      </c>
      <c r="H132" t="str">
        <f>IFERROR(IF($C132=0,VLOOKUP(CONCATENATE($A132,"_",H$1),'Master Data Item List'!$D$3:$F$591,2,0),VLOOKUP(CONCATENATE(RIGHT($A132,3),"_",H$1),'Master Data Item List'!$D$3:$F$591,2,0)),"")</f>
        <v/>
      </c>
      <c r="I132" t="str">
        <f>IFERROR(IF($C132=0,VLOOKUP(CONCATENATE($A132,"_",I$1),'Master Data Item List'!$D$3:$F$591,2,0),VLOOKUP(CONCATENATE(RIGHT($A132,3),"_",I$1),'Master Data Item List'!$D$3:$F$591,2,0)),"")</f>
        <v/>
      </c>
      <c r="J132" t="str">
        <f>IFERROR(IF($C132=0,VLOOKUP(CONCATENATE($A132,"_",J$1),'Master Data Item List'!$D$3:$F$591,2,0),VLOOKUP(CONCATENATE(RIGHT($A132,3),"_",J$1),'Master Data Item List'!$D$3:$F$591,2,0)),"")</f>
        <v/>
      </c>
      <c r="K132" t="str">
        <f>IFERROR(IF($C132=0,VLOOKUP(CONCATENATE($A132,"_",K$1),'Master Data Item List'!$D$3:$F$591,2,0),VLOOKUP(CONCATENATE(RIGHT($A132,3),"_",K$1),'Master Data Item List'!$D$3:$F$591,2,0)),"")</f>
        <v/>
      </c>
      <c r="L132" t="str">
        <f>IFERROR(IF($C132=0,VLOOKUP(CONCATENATE($A132,"_",L$1),'Master Data Item List'!$D$3:$F$591,2,0),VLOOKUP(CONCATENATE(RIGHT($A132,3),"_",L$1),'Master Data Item List'!$D$3:$F$591,2,0)),"")</f>
        <v/>
      </c>
      <c r="M132" t="str">
        <f>IFERROR(IF($C132=0,VLOOKUP(CONCATENATE($A132,"_",M$1),'Master Data Item List'!$D$3:$F$591,2,0),VLOOKUP(CONCATENATE(RIGHT($A132,3),"_",M$1),'Master Data Item List'!$D$3:$F$591,2,0)),"")</f>
        <v/>
      </c>
      <c r="N132" t="str">
        <f>IFERROR(IF($C132=0,VLOOKUP(CONCATENATE($A132,"_",N$1),'Master Data Item List'!$D$3:$F$591,2,0),VLOOKUP(CONCATENATE(RIGHT($A132,3),"_",N$1),'Master Data Item List'!$D$3:$F$591,2,0)),"")</f>
        <v/>
      </c>
      <c r="O132" t="str">
        <f>IFERROR(IF($C132=0,VLOOKUP(CONCATENATE($A132,"_",O$1),'Master Data Item List'!$D$3:$F$591,2,0),VLOOKUP(CONCATENATE(RIGHT($A132,3),"_",O$1),'Master Data Item List'!$D$3:$F$591,2,0)),"")</f>
        <v/>
      </c>
      <c r="P132" t="str">
        <f>IFERROR(IF($C132=0,VLOOKUP(CONCATENATE($A132,"_",P$1),'Master Data Item List'!$D$3:$F$591,2,0),VLOOKUP(CONCATENATE(RIGHT($A132,3),"_",P$1),'Master Data Item List'!$D$3:$F$591,2,0)),"")</f>
        <v/>
      </c>
      <c r="Q132" t="str">
        <f>IFERROR(IF($C132=0,VLOOKUP(CONCATENATE($A132,"_",Q$1),'Master Data Item List'!$D$3:$F$591,2,0),VLOOKUP(CONCATENATE(RIGHT($A132,3),"_",Q$1),'Master Data Item List'!$D$3:$F$591,2,0)),"")</f>
        <v/>
      </c>
      <c r="R132" t="str">
        <f>IFERROR(IF($C132=0,VLOOKUP(CONCATENATE($A132,"_",R$1),'Master Data Item List'!$D$3:$F$591,2,0),VLOOKUP(CONCATENATE(RIGHT($A132,3),"_",R$1),'Master Data Item List'!$D$3:$F$591,2,0)),"")</f>
        <v/>
      </c>
    </row>
    <row r="133" spans="1:18">
      <c r="A133" t="s">
        <v>4184</v>
      </c>
      <c r="B133" t="str">
        <f t="shared" si="2"/>
        <v>CYP301GroupSession</v>
      </c>
      <c r="C133">
        <f t="shared" si="3"/>
        <v>0</v>
      </c>
      <c r="D133" t="str">
        <f>IFERROR(IF($C133=0,VLOOKUP(CONCATENATE($A133,"_",D$1),'Master Data Item List'!$D$3:$F$591,2,0),VLOOKUP(CONCATENATE(RIGHT($A133,3),"_",D$1),'Master Data Item List'!$D$3:$F$591,2,0)),"")</f>
        <v>GroupSessionID</v>
      </c>
      <c r="E133" t="str">
        <f>IFERROR(IF($C133=0,VLOOKUP(CONCATENATE($A133,"_",E$1),'Master Data Item List'!$D$3:$F$591,2,0),VLOOKUP(CONCATENATE(RIGHT($A133,3),"_",E$1),'Master Data Item List'!$D$3:$F$591,2,0)),"")</f>
        <v/>
      </c>
      <c r="F133" t="str">
        <f>IFERROR(IF($C133=0,VLOOKUP(CONCATENATE($A133,"_",F$1),'Master Data Item List'!$D$3:$F$591,2,0),VLOOKUP(CONCATENATE(RIGHT($A133,3),"_",F$1),'Master Data Item List'!$D$3:$F$591,2,0)),"")</f>
        <v/>
      </c>
      <c r="G133" t="str">
        <f>IFERROR(IF($C133=0,VLOOKUP(CONCATENATE($A133,"_",G$1),'Master Data Item List'!$D$3:$F$591,2,0),VLOOKUP(CONCATENATE(RIGHT($A133,3),"_",G$1),'Master Data Item List'!$D$3:$F$591,2,0)),"")</f>
        <v/>
      </c>
      <c r="H133" t="str">
        <f>IFERROR(IF($C133=0,VLOOKUP(CONCATENATE($A133,"_",H$1),'Master Data Item List'!$D$3:$F$591,2,0),VLOOKUP(CONCATENATE(RIGHT($A133,3),"_",H$1),'Master Data Item List'!$D$3:$F$591,2,0)),"")</f>
        <v/>
      </c>
      <c r="I133" t="str">
        <f>IFERROR(IF($C133=0,VLOOKUP(CONCATENATE($A133,"_",I$1),'Master Data Item List'!$D$3:$F$591,2,0),VLOOKUP(CONCATENATE(RIGHT($A133,3),"_",I$1),'Master Data Item List'!$D$3:$F$591,2,0)),"")</f>
        <v/>
      </c>
      <c r="J133" t="str">
        <f>IFERROR(IF($C133=0,VLOOKUP(CONCATENATE($A133,"_",J$1),'Master Data Item List'!$D$3:$F$591,2,0),VLOOKUP(CONCATENATE(RIGHT($A133,3),"_",J$1),'Master Data Item List'!$D$3:$F$591,2,0)),"")</f>
        <v/>
      </c>
      <c r="K133" t="str">
        <f>IFERROR(IF($C133=0,VLOOKUP(CONCATENATE($A133,"_",K$1),'Master Data Item List'!$D$3:$F$591,2,0),VLOOKUP(CONCATENATE(RIGHT($A133,3),"_",K$1),'Master Data Item List'!$D$3:$F$591,2,0)),"")</f>
        <v/>
      </c>
      <c r="L133" t="str">
        <f>IFERROR(IF($C133=0,VLOOKUP(CONCATENATE($A133,"_",L$1),'Master Data Item List'!$D$3:$F$591,2,0),VLOOKUP(CONCATENATE(RIGHT($A133,3),"_",L$1),'Master Data Item List'!$D$3:$F$591,2,0)),"")</f>
        <v/>
      </c>
      <c r="M133" t="str">
        <f>IFERROR(IF($C133=0,VLOOKUP(CONCATENATE($A133,"_",M$1),'Master Data Item List'!$D$3:$F$591,2,0),VLOOKUP(CONCATENATE(RIGHT($A133,3),"_",M$1),'Master Data Item List'!$D$3:$F$591,2,0)),"")</f>
        <v/>
      </c>
      <c r="N133" t="str">
        <f>IFERROR(IF($C133=0,VLOOKUP(CONCATENATE($A133,"_",N$1),'Master Data Item List'!$D$3:$F$591,2,0),VLOOKUP(CONCATENATE(RIGHT($A133,3),"_",N$1),'Master Data Item List'!$D$3:$F$591,2,0)),"")</f>
        <v/>
      </c>
      <c r="O133" t="str">
        <f>IFERROR(IF($C133=0,VLOOKUP(CONCATENATE($A133,"_",O$1),'Master Data Item List'!$D$3:$F$591,2,0),VLOOKUP(CONCATENATE(RIGHT($A133,3),"_",O$1),'Master Data Item List'!$D$3:$F$591,2,0)),"")</f>
        <v/>
      </c>
      <c r="P133" t="str">
        <f>IFERROR(IF($C133=0,VLOOKUP(CONCATENATE($A133,"_",P$1),'Master Data Item List'!$D$3:$F$591,2,0),VLOOKUP(CONCATENATE(RIGHT($A133,3),"_",P$1),'Master Data Item List'!$D$3:$F$591,2,0)),"")</f>
        <v/>
      </c>
      <c r="Q133" t="str">
        <f>IFERROR(IF($C133=0,VLOOKUP(CONCATENATE($A133,"_",Q$1),'Master Data Item List'!$D$3:$F$591,2,0),VLOOKUP(CONCATENATE(RIGHT($A133,3),"_",Q$1),'Master Data Item List'!$D$3:$F$591,2,0)),"")</f>
        <v/>
      </c>
      <c r="R133" t="str">
        <f>IFERROR(IF($C133=0,VLOOKUP(CONCATENATE($A133,"_",R$1),'Master Data Item List'!$D$3:$F$591,2,0),VLOOKUP(CONCATENATE(RIGHT($A133,3),"_",R$1),'Master Data Item List'!$D$3:$F$591,2,0)),"")</f>
        <v/>
      </c>
    </row>
    <row r="134" spans="1:18">
      <c r="A134" t="s">
        <v>4188</v>
      </c>
      <c r="B134" t="str">
        <f t="shared" si="2"/>
        <v>CYP301GroupSession</v>
      </c>
      <c r="C134">
        <f t="shared" si="3"/>
        <v>0</v>
      </c>
      <c r="D134" t="str">
        <f>IFERROR(IF($C134=0,VLOOKUP(CONCATENATE($A134,"_",D$1),'Master Data Item List'!$D$3:$F$591,2,0),VLOOKUP(CONCATENATE(RIGHT($A134,3),"_",D$1),'Master Data Item List'!$D$3:$F$591,2,0)),"")</f>
        <v>GoupSession_Date</v>
      </c>
      <c r="E134" t="str">
        <f>IFERROR(IF($C134=0,VLOOKUP(CONCATENATE($A134,"_",E$1),'Master Data Item List'!$D$3:$F$591,2,0),VLOOKUP(CONCATENATE(RIGHT($A134,3),"_",E$1),'Master Data Item List'!$D$3:$F$591,2,0)),"")</f>
        <v/>
      </c>
      <c r="F134" t="str">
        <f>IFERROR(IF($C134=0,VLOOKUP(CONCATENATE($A134,"_",F$1),'Master Data Item List'!$D$3:$F$591,2,0),VLOOKUP(CONCATENATE(RIGHT($A134,3),"_",F$1),'Master Data Item List'!$D$3:$F$591,2,0)),"")</f>
        <v/>
      </c>
      <c r="G134" t="str">
        <f>IFERROR(IF($C134=0,VLOOKUP(CONCATENATE($A134,"_",G$1),'Master Data Item List'!$D$3:$F$591,2,0),VLOOKUP(CONCATENATE(RIGHT($A134,3),"_",G$1),'Master Data Item List'!$D$3:$F$591,2,0)),"")</f>
        <v/>
      </c>
      <c r="H134" t="str">
        <f>IFERROR(IF($C134=0,VLOOKUP(CONCATENATE($A134,"_",H$1),'Master Data Item List'!$D$3:$F$591,2,0),VLOOKUP(CONCATENATE(RIGHT($A134,3),"_",H$1),'Master Data Item List'!$D$3:$F$591,2,0)),"")</f>
        <v/>
      </c>
      <c r="I134" t="str">
        <f>IFERROR(IF($C134=0,VLOOKUP(CONCATENATE($A134,"_",I$1),'Master Data Item List'!$D$3:$F$591,2,0),VLOOKUP(CONCATENATE(RIGHT($A134,3),"_",I$1),'Master Data Item List'!$D$3:$F$591,2,0)),"")</f>
        <v/>
      </c>
      <c r="J134" t="str">
        <f>IFERROR(IF($C134=0,VLOOKUP(CONCATENATE($A134,"_",J$1),'Master Data Item List'!$D$3:$F$591,2,0),VLOOKUP(CONCATENATE(RIGHT($A134,3),"_",J$1),'Master Data Item List'!$D$3:$F$591,2,0)),"")</f>
        <v/>
      </c>
      <c r="K134" t="str">
        <f>IFERROR(IF($C134=0,VLOOKUP(CONCATENATE($A134,"_",K$1),'Master Data Item List'!$D$3:$F$591,2,0),VLOOKUP(CONCATENATE(RIGHT($A134,3),"_",K$1),'Master Data Item List'!$D$3:$F$591,2,0)),"")</f>
        <v/>
      </c>
      <c r="L134" t="str">
        <f>IFERROR(IF($C134=0,VLOOKUP(CONCATENATE($A134,"_",L$1),'Master Data Item List'!$D$3:$F$591,2,0),VLOOKUP(CONCATENATE(RIGHT($A134,3),"_",L$1),'Master Data Item List'!$D$3:$F$591,2,0)),"")</f>
        <v/>
      </c>
      <c r="M134" t="str">
        <f>IFERROR(IF($C134=0,VLOOKUP(CONCATENATE($A134,"_",M$1),'Master Data Item List'!$D$3:$F$591,2,0),VLOOKUP(CONCATENATE(RIGHT($A134,3),"_",M$1),'Master Data Item List'!$D$3:$F$591,2,0)),"")</f>
        <v/>
      </c>
      <c r="N134" t="str">
        <f>IFERROR(IF($C134=0,VLOOKUP(CONCATENATE($A134,"_",N$1),'Master Data Item List'!$D$3:$F$591,2,0),VLOOKUP(CONCATENATE(RIGHT($A134,3),"_",N$1),'Master Data Item List'!$D$3:$F$591,2,0)),"")</f>
        <v/>
      </c>
      <c r="O134" t="str">
        <f>IFERROR(IF($C134=0,VLOOKUP(CONCATENATE($A134,"_",O$1),'Master Data Item List'!$D$3:$F$591,2,0),VLOOKUP(CONCATENATE(RIGHT($A134,3),"_",O$1),'Master Data Item List'!$D$3:$F$591,2,0)),"")</f>
        <v/>
      </c>
      <c r="P134" t="str">
        <f>IFERROR(IF($C134=0,VLOOKUP(CONCATENATE($A134,"_",P$1),'Master Data Item List'!$D$3:$F$591,2,0),VLOOKUP(CONCATENATE(RIGHT($A134,3),"_",P$1),'Master Data Item List'!$D$3:$F$591,2,0)),"")</f>
        <v/>
      </c>
      <c r="Q134" t="str">
        <f>IFERROR(IF($C134=0,VLOOKUP(CONCATENATE($A134,"_",Q$1),'Master Data Item List'!$D$3:$F$591,2,0),VLOOKUP(CONCATENATE(RIGHT($A134,3),"_",Q$1),'Master Data Item List'!$D$3:$F$591,2,0)),"")</f>
        <v/>
      </c>
      <c r="R134" t="str">
        <f>IFERROR(IF($C134=0,VLOOKUP(CONCATENATE($A134,"_",R$1),'Master Data Item List'!$D$3:$F$591,2,0),VLOOKUP(CONCATENATE(RIGHT($A134,3),"_",R$1),'Master Data Item List'!$D$3:$F$591,2,0)),"")</f>
        <v/>
      </c>
    </row>
    <row r="135" spans="1:18">
      <c r="A135" t="s">
        <v>4194</v>
      </c>
      <c r="B135" t="str">
        <f t="shared" si="2"/>
        <v>CYP301GroupSession</v>
      </c>
      <c r="C135">
        <f t="shared" si="3"/>
        <v>0</v>
      </c>
      <c r="D135" t="str">
        <f>IFERROR(IF($C135=0,VLOOKUP(CONCATENATE($A135,"_",D$1),'Master Data Item List'!$D$3:$F$591,2,0),VLOOKUP(CONCATENATE(RIGHT($A135,3),"_",D$1),'Master Data Item List'!$D$3:$F$591,2,0)),"")</f>
        <v>GroupSession_Duration</v>
      </c>
      <c r="E135" t="str">
        <f>IFERROR(IF($C135=0,VLOOKUP(CONCATENATE($A135,"_",E$1),'Master Data Item List'!$D$3:$F$591,2,0),VLOOKUP(CONCATENATE(RIGHT($A135,3),"_",E$1),'Master Data Item List'!$D$3:$F$591,2,0)),"")</f>
        <v/>
      </c>
      <c r="F135" t="str">
        <f>IFERROR(IF($C135=0,VLOOKUP(CONCATENATE($A135,"_",F$1),'Master Data Item List'!$D$3:$F$591,2,0),VLOOKUP(CONCATENATE(RIGHT($A135,3),"_",F$1),'Master Data Item List'!$D$3:$F$591,2,0)),"")</f>
        <v/>
      </c>
      <c r="G135" t="str">
        <f>IFERROR(IF($C135=0,VLOOKUP(CONCATENATE($A135,"_",G$1),'Master Data Item List'!$D$3:$F$591,2,0),VLOOKUP(CONCATENATE(RIGHT($A135,3),"_",G$1),'Master Data Item List'!$D$3:$F$591,2,0)),"")</f>
        <v/>
      </c>
      <c r="H135" t="str">
        <f>IFERROR(IF($C135=0,VLOOKUP(CONCATENATE($A135,"_",H$1),'Master Data Item List'!$D$3:$F$591,2,0),VLOOKUP(CONCATENATE(RIGHT($A135,3),"_",H$1),'Master Data Item List'!$D$3:$F$591,2,0)),"")</f>
        <v/>
      </c>
      <c r="I135" t="str">
        <f>IFERROR(IF($C135=0,VLOOKUP(CONCATENATE($A135,"_",I$1),'Master Data Item List'!$D$3:$F$591,2,0),VLOOKUP(CONCATENATE(RIGHT($A135,3),"_",I$1),'Master Data Item List'!$D$3:$F$591,2,0)),"")</f>
        <v/>
      </c>
      <c r="J135" t="str">
        <f>IFERROR(IF($C135=0,VLOOKUP(CONCATENATE($A135,"_",J$1),'Master Data Item List'!$D$3:$F$591,2,0),VLOOKUP(CONCATENATE(RIGHT($A135,3),"_",J$1),'Master Data Item List'!$D$3:$F$591,2,0)),"")</f>
        <v/>
      </c>
      <c r="K135" t="str">
        <f>IFERROR(IF($C135=0,VLOOKUP(CONCATENATE($A135,"_",K$1),'Master Data Item List'!$D$3:$F$591,2,0),VLOOKUP(CONCATENATE(RIGHT($A135,3),"_",K$1),'Master Data Item List'!$D$3:$F$591,2,0)),"")</f>
        <v/>
      </c>
      <c r="L135" t="str">
        <f>IFERROR(IF($C135=0,VLOOKUP(CONCATENATE($A135,"_",L$1),'Master Data Item List'!$D$3:$F$591,2,0),VLOOKUP(CONCATENATE(RIGHT($A135,3),"_",L$1),'Master Data Item List'!$D$3:$F$591,2,0)),"")</f>
        <v/>
      </c>
      <c r="M135" t="str">
        <f>IFERROR(IF($C135=0,VLOOKUP(CONCATENATE($A135,"_",M$1),'Master Data Item List'!$D$3:$F$591,2,0),VLOOKUP(CONCATENATE(RIGHT($A135,3),"_",M$1),'Master Data Item List'!$D$3:$F$591,2,0)),"")</f>
        <v/>
      </c>
      <c r="N135" t="str">
        <f>IFERROR(IF($C135=0,VLOOKUP(CONCATENATE($A135,"_",N$1),'Master Data Item List'!$D$3:$F$591,2,0),VLOOKUP(CONCATENATE(RIGHT($A135,3),"_",N$1),'Master Data Item List'!$D$3:$F$591,2,0)),"")</f>
        <v/>
      </c>
      <c r="O135" t="str">
        <f>IFERROR(IF($C135=0,VLOOKUP(CONCATENATE($A135,"_",O$1),'Master Data Item List'!$D$3:$F$591,2,0),VLOOKUP(CONCATENATE(RIGHT($A135,3),"_",O$1),'Master Data Item List'!$D$3:$F$591,2,0)),"")</f>
        <v/>
      </c>
      <c r="P135" t="str">
        <f>IFERROR(IF($C135=0,VLOOKUP(CONCATENATE($A135,"_",P$1),'Master Data Item List'!$D$3:$F$591,2,0),VLOOKUP(CONCATENATE(RIGHT($A135,3),"_",P$1),'Master Data Item List'!$D$3:$F$591,2,0)),"")</f>
        <v/>
      </c>
      <c r="Q135" t="str">
        <f>IFERROR(IF($C135=0,VLOOKUP(CONCATENATE($A135,"_",Q$1),'Master Data Item List'!$D$3:$F$591,2,0),VLOOKUP(CONCATENATE(RIGHT($A135,3),"_",Q$1),'Master Data Item List'!$D$3:$F$591,2,0)),"")</f>
        <v/>
      </c>
      <c r="R135" t="str">
        <f>IFERROR(IF($C135=0,VLOOKUP(CONCATENATE($A135,"_",R$1),'Master Data Item List'!$D$3:$F$591,2,0),VLOOKUP(CONCATENATE(RIGHT($A135,3),"_",R$1),'Master Data Item List'!$D$3:$F$591,2,0)),"")</f>
        <v/>
      </c>
    </row>
    <row r="136" spans="1:18">
      <c r="A136" t="s">
        <v>4198</v>
      </c>
      <c r="B136" t="str">
        <f t="shared" si="2"/>
        <v>CYP301GroupSession</v>
      </c>
      <c r="C136">
        <f t="shared" si="3"/>
        <v>0</v>
      </c>
      <c r="D136" t="str">
        <f>IFERROR(IF($C136=0,VLOOKUP(CONCATENATE($A136,"_",D$1),'Master Data Item List'!$D$3:$F$591,2,0),VLOOKUP(CONCATENATE(RIGHT($A136,3),"_",D$1),'Master Data Item List'!$D$3:$F$591,2,0)),"")</f>
        <v>GroupSession_Type</v>
      </c>
      <c r="E136" t="str">
        <f>IFERROR(IF($C136=0,VLOOKUP(CONCATENATE($A136,"_",E$1),'Master Data Item List'!$D$3:$F$591,2,0),VLOOKUP(CONCATENATE(RIGHT($A136,3),"_",E$1),'Master Data Item List'!$D$3:$F$591,2,0)),"")</f>
        <v/>
      </c>
      <c r="F136" t="str">
        <f>IFERROR(IF($C136=0,VLOOKUP(CONCATENATE($A136,"_",F$1),'Master Data Item List'!$D$3:$F$591,2,0),VLOOKUP(CONCATENATE(RIGHT($A136,3),"_",F$1),'Master Data Item List'!$D$3:$F$591,2,0)),"")</f>
        <v/>
      </c>
      <c r="G136" t="str">
        <f>IFERROR(IF($C136=0,VLOOKUP(CONCATENATE($A136,"_",G$1),'Master Data Item List'!$D$3:$F$591,2,0),VLOOKUP(CONCATENATE(RIGHT($A136,3),"_",G$1),'Master Data Item List'!$D$3:$F$591,2,0)),"")</f>
        <v/>
      </c>
      <c r="H136" t="str">
        <f>IFERROR(IF($C136=0,VLOOKUP(CONCATENATE($A136,"_",H$1),'Master Data Item List'!$D$3:$F$591,2,0),VLOOKUP(CONCATENATE(RIGHT($A136,3),"_",H$1),'Master Data Item List'!$D$3:$F$591,2,0)),"")</f>
        <v/>
      </c>
      <c r="I136" t="str">
        <f>IFERROR(IF($C136=0,VLOOKUP(CONCATENATE($A136,"_",I$1),'Master Data Item List'!$D$3:$F$591,2,0),VLOOKUP(CONCATENATE(RIGHT($A136,3),"_",I$1),'Master Data Item List'!$D$3:$F$591,2,0)),"")</f>
        <v/>
      </c>
      <c r="J136" t="str">
        <f>IFERROR(IF($C136=0,VLOOKUP(CONCATENATE($A136,"_",J$1),'Master Data Item List'!$D$3:$F$591,2,0),VLOOKUP(CONCATENATE(RIGHT($A136,3),"_",J$1),'Master Data Item List'!$D$3:$F$591,2,0)),"")</f>
        <v/>
      </c>
      <c r="K136" t="str">
        <f>IFERROR(IF($C136=0,VLOOKUP(CONCATENATE($A136,"_",K$1),'Master Data Item List'!$D$3:$F$591,2,0),VLOOKUP(CONCATENATE(RIGHT($A136,3),"_",K$1),'Master Data Item List'!$D$3:$F$591,2,0)),"")</f>
        <v/>
      </c>
      <c r="L136" t="str">
        <f>IFERROR(IF($C136=0,VLOOKUP(CONCATENATE($A136,"_",L$1),'Master Data Item List'!$D$3:$F$591,2,0),VLOOKUP(CONCATENATE(RIGHT($A136,3),"_",L$1),'Master Data Item List'!$D$3:$F$591,2,0)),"")</f>
        <v/>
      </c>
      <c r="M136" t="str">
        <f>IFERROR(IF($C136=0,VLOOKUP(CONCATENATE($A136,"_",M$1),'Master Data Item List'!$D$3:$F$591,2,0),VLOOKUP(CONCATENATE(RIGHT($A136,3),"_",M$1),'Master Data Item List'!$D$3:$F$591,2,0)),"")</f>
        <v/>
      </c>
      <c r="N136" t="str">
        <f>IFERROR(IF($C136=0,VLOOKUP(CONCATENATE($A136,"_",N$1),'Master Data Item List'!$D$3:$F$591,2,0),VLOOKUP(CONCATENATE(RIGHT($A136,3),"_",N$1),'Master Data Item List'!$D$3:$F$591,2,0)),"")</f>
        <v/>
      </c>
      <c r="O136" t="str">
        <f>IFERROR(IF($C136=0,VLOOKUP(CONCATENATE($A136,"_",O$1),'Master Data Item List'!$D$3:$F$591,2,0),VLOOKUP(CONCATENATE(RIGHT($A136,3),"_",O$1),'Master Data Item List'!$D$3:$F$591,2,0)),"")</f>
        <v/>
      </c>
      <c r="P136" t="str">
        <f>IFERROR(IF($C136=0,VLOOKUP(CONCATENATE($A136,"_",P$1),'Master Data Item List'!$D$3:$F$591,2,0),VLOOKUP(CONCATENATE(RIGHT($A136,3),"_",P$1),'Master Data Item List'!$D$3:$F$591,2,0)),"")</f>
        <v/>
      </c>
      <c r="Q136" t="str">
        <f>IFERROR(IF($C136=0,VLOOKUP(CONCATENATE($A136,"_",Q$1),'Master Data Item List'!$D$3:$F$591,2,0),VLOOKUP(CONCATENATE(RIGHT($A136,3),"_",Q$1),'Master Data Item List'!$D$3:$F$591,2,0)),"")</f>
        <v/>
      </c>
      <c r="R136" t="str">
        <f>IFERROR(IF($C136=0,VLOOKUP(CONCATENATE($A136,"_",R$1),'Master Data Item List'!$D$3:$F$591,2,0),VLOOKUP(CONCATENATE(RIGHT($A136,3),"_",R$1),'Master Data Item List'!$D$3:$F$591,2,0)),"")</f>
        <v/>
      </c>
    </row>
    <row r="137" spans="1:18">
      <c r="A137" t="s">
        <v>4209</v>
      </c>
      <c r="B137" t="str">
        <f t="shared" si="2"/>
        <v>CYP301GroupSession</v>
      </c>
      <c r="C137">
        <f t="shared" si="3"/>
        <v>0</v>
      </c>
      <c r="D137" t="str">
        <f>IFERROR(IF($C137=0,VLOOKUP(CONCATENATE($A137,"_",D$1),'Master Data Item List'!$D$3:$F$591,2,0),VLOOKUP(CONCATENATE(RIGHT($A137,3),"_",D$1),'Master Data Item List'!$D$3:$F$591,2,0)),"")</f>
        <v>NumberOfParticipants</v>
      </c>
      <c r="E137" t="str">
        <f>IFERROR(IF($C137=0,VLOOKUP(CONCATENATE($A137,"_",E$1),'Master Data Item List'!$D$3:$F$591,2,0),VLOOKUP(CONCATENATE(RIGHT($A137,3),"_",E$1),'Master Data Item List'!$D$3:$F$591,2,0)),"")</f>
        <v/>
      </c>
      <c r="F137" t="str">
        <f>IFERROR(IF($C137=0,VLOOKUP(CONCATENATE($A137,"_",F$1),'Master Data Item List'!$D$3:$F$591,2,0),VLOOKUP(CONCATENATE(RIGHT($A137,3),"_",F$1),'Master Data Item List'!$D$3:$F$591,2,0)),"")</f>
        <v/>
      </c>
      <c r="G137" t="str">
        <f>IFERROR(IF($C137=0,VLOOKUP(CONCATENATE($A137,"_",G$1),'Master Data Item List'!$D$3:$F$591,2,0),VLOOKUP(CONCATENATE(RIGHT($A137,3),"_",G$1),'Master Data Item List'!$D$3:$F$591,2,0)),"")</f>
        <v/>
      </c>
      <c r="H137" t="str">
        <f>IFERROR(IF($C137=0,VLOOKUP(CONCATENATE($A137,"_",H$1),'Master Data Item List'!$D$3:$F$591,2,0),VLOOKUP(CONCATENATE(RIGHT($A137,3),"_",H$1),'Master Data Item List'!$D$3:$F$591,2,0)),"")</f>
        <v/>
      </c>
      <c r="I137" t="str">
        <f>IFERROR(IF($C137=0,VLOOKUP(CONCATENATE($A137,"_",I$1),'Master Data Item List'!$D$3:$F$591,2,0),VLOOKUP(CONCATENATE(RIGHT($A137,3),"_",I$1),'Master Data Item List'!$D$3:$F$591,2,0)),"")</f>
        <v/>
      </c>
      <c r="J137" t="str">
        <f>IFERROR(IF($C137=0,VLOOKUP(CONCATENATE($A137,"_",J$1),'Master Data Item List'!$D$3:$F$591,2,0),VLOOKUP(CONCATENATE(RIGHT($A137,3),"_",J$1),'Master Data Item List'!$D$3:$F$591,2,0)),"")</f>
        <v/>
      </c>
      <c r="K137" t="str">
        <f>IFERROR(IF($C137=0,VLOOKUP(CONCATENATE($A137,"_",K$1),'Master Data Item List'!$D$3:$F$591,2,0),VLOOKUP(CONCATENATE(RIGHT($A137,3),"_",K$1),'Master Data Item List'!$D$3:$F$591,2,0)),"")</f>
        <v/>
      </c>
      <c r="L137" t="str">
        <f>IFERROR(IF($C137=0,VLOOKUP(CONCATENATE($A137,"_",L$1),'Master Data Item List'!$D$3:$F$591,2,0),VLOOKUP(CONCATENATE(RIGHT($A137,3),"_",L$1),'Master Data Item List'!$D$3:$F$591,2,0)),"")</f>
        <v/>
      </c>
      <c r="M137" t="str">
        <f>IFERROR(IF($C137=0,VLOOKUP(CONCATENATE($A137,"_",M$1),'Master Data Item List'!$D$3:$F$591,2,0),VLOOKUP(CONCATENATE(RIGHT($A137,3),"_",M$1),'Master Data Item List'!$D$3:$F$591,2,0)),"")</f>
        <v/>
      </c>
      <c r="N137" t="str">
        <f>IFERROR(IF($C137=0,VLOOKUP(CONCATENATE($A137,"_",N$1),'Master Data Item List'!$D$3:$F$591,2,0),VLOOKUP(CONCATENATE(RIGHT($A137,3),"_",N$1),'Master Data Item List'!$D$3:$F$591,2,0)),"")</f>
        <v/>
      </c>
      <c r="O137" t="str">
        <f>IFERROR(IF($C137=0,VLOOKUP(CONCATENATE($A137,"_",O$1),'Master Data Item List'!$D$3:$F$591,2,0),VLOOKUP(CONCATENATE(RIGHT($A137,3),"_",O$1),'Master Data Item List'!$D$3:$F$591,2,0)),"")</f>
        <v/>
      </c>
      <c r="P137" t="str">
        <f>IFERROR(IF($C137=0,VLOOKUP(CONCATENATE($A137,"_",P$1),'Master Data Item List'!$D$3:$F$591,2,0),VLOOKUP(CONCATENATE(RIGHT($A137,3),"_",P$1),'Master Data Item List'!$D$3:$F$591,2,0)),"")</f>
        <v/>
      </c>
      <c r="Q137" t="str">
        <f>IFERROR(IF($C137=0,VLOOKUP(CONCATENATE($A137,"_",Q$1),'Master Data Item List'!$D$3:$F$591,2,0),VLOOKUP(CONCATENATE(RIGHT($A137,3),"_",Q$1),'Master Data Item List'!$D$3:$F$591,2,0)),"")</f>
        <v/>
      </c>
      <c r="R137" t="str">
        <f>IFERROR(IF($C137=0,VLOOKUP(CONCATENATE($A137,"_",R$1),'Master Data Item List'!$D$3:$F$591,2,0),VLOOKUP(CONCATENATE(RIGHT($A137,3),"_",R$1),'Master Data Item List'!$D$3:$F$591,2,0)),"")</f>
        <v/>
      </c>
    </row>
    <row r="138" spans="1:18">
      <c r="A138" t="s">
        <v>4219</v>
      </c>
      <c r="B138" t="str">
        <f t="shared" si="2"/>
        <v>CYP301GroupSession</v>
      </c>
      <c r="C138">
        <f t="shared" si="3"/>
        <v>0</v>
      </c>
      <c r="D138" t="str">
        <f>IFERROR(IF($C138=0,VLOOKUP(CONCATENATE($A138,"_",D$1),'Master Data Item List'!$D$3:$F$591,2,0),VLOOKUP(CONCATENATE(RIGHT($A138,3),"_",D$1),'Master Data Item List'!$D$3:$F$591,2,0)),"")</f>
        <v>CareProfessionalID_Local</v>
      </c>
      <c r="E138" t="str">
        <f>IFERROR(IF($C138=0,VLOOKUP(CONCATENATE($A138,"_",E$1),'Master Data Item List'!$D$3:$F$591,2,0),VLOOKUP(CONCATENATE(RIGHT($A138,3),"_",E$1),'Master Data Item List'!$D$3:$F$591,2,0)),"")</f>
        <v/>
      </c>
      <c r="F138" t="str">
        <f>IFERROR(IF($C138=0,VLOOKUP(CONCATENATE($A138,"_",F$1),'Master Data Item List'!$D$3:$F$591,2,0),VLOOKUP(CONCATENATE(RIGHT($A138,3),"_",F$1),'Master Data Item List'!$D$3:$F$591,2,0)),"")</f>
        <v/>
      </c>
      <c r="G138" t="str">
        <f>IFERROR(IF($C138=0,VLOOKUP(CONCATENATE($A138,"_",G$1),'Master Data Item List'!$D$3:$F$591,2,0),VLOOKUP(CONCATENATE(RIGHT($A138,3),"_",G$1),'Master Data Item List'!$D$3:$F$591,2,0)),"")</f>
        <v/>
      </c>
      <c r="H138" t="str">
        <f>IFERROR(IF($C138=0,VLOOKUP(CONCATENATE($A138,"_",H$1),'Master Data Item List'!$D$3:$F$591,2,0),VLOOKUP(CONCATENATE(RIGHT($A138,3),"_",H$1),'Master Data Item List'!$D$3:$F$591,2,0)),"")</f>
        <v/>
      </c>
      <c r="I138" t="str">
        <f>IFERROR(IF($C138=0,VLOOKUP(CONCATENATE($A138,"_",I$1),'Master Data Item List'!$D$3:$F$591,2,0),VLOOKUP(CONCATENATE(RIGHT($A138,3),"_",I$1),'Master Data Item List'!$D$3:$F$591,2,0)),"")</f>
        <v/>
      </c>
      <c r="J138" t="str">
        <f>IFERROR(IF($C138=0,VLOOKUP(CONCATENATE($A138,"_",J$1),'Master Data Item List'!$D$3:$F$591,2,0),VLOOKUP(CONCATENATE(RIGHT($A138,3),"_",J$1),'Master Data Item List'!$D$3:$F$591,2,0)),"")</f>
        <v/>
      </c>
      <c r="K138" t="str">
        <f>IFERROR(IF($C138=0,VLOOKUP(CONCATENATE($A138,"_",K$1),'Master Data Item List'!$D$3:$F$591,2,0),VLOOKUP(CONCATENATE(RIGHT($A138,3),"_",K$1),'Master Data Item List'!$D$3:$F$591,2,0)),"")</f>
        <v/>
      </c>
      <c r="L138" t="str">
        <f>IFERROR(IF($C138=0,VLOOKUP(CONCATENATE($A138,"_",L$1),'Master Data Item List'!$D$3:$F$591,2,0),VLOOKUP(CONCATENATE(RIGHT($A138,3),"_",L$1),'Master Data Item List'!$D$3:$F$591,2,0)),"")</f>
        <v/>
      </c>
      <c r="M138" t="str">
        <f>IFERROR(IF($C138=0,VLOOKUP(CONCATENATE($A138,"_",M$1),'Master Data Item List'!$D$3:$F$591,2,0),VLOOKUP(CONCATENATE(RIGHT($A138,3),"_",M$1),'Master Data Item List'!$D$3:$F$591,2,0)),"")</f>
        <v/>
      </c>
      <c r="N138" t="str">
        <f>IFERROR(IF($C138=0,VLOOKUP(CONCATENATE($A138,"_",N$1),'Master Data Item List'!$D$3:$F$591,2,0),VLOOKUP(CONCATENATE(RIGHT($A138,3),"_",N$1),'Master Data Item List'!$D$3:$F$591,2,0)),"")</f>
        <v/>
      </c>
      <c r="O138" t="str">
        <f>IFERROR(IF($C138=0,VLOOKUP(CONCATENATE($A138,"_",O$1),'Master Data Item List'!$D$3:$F$591,2,0),VLOOKUP(CONCATENATE(RIGHT($A138,3),"_",O$1),'Master Data Item List'!$D$3:$F$591,2,0)),"")</f>
        <v/>
      </c>
      <c r="P138" t="str">
        <f>IFERROR(IF($C138=0,VLOOKUP(CONCATENATE($A138,"_",P$1),'Master Data Item List'!$D$3:$F$591,2,0),VLOOKUP(CONCATENATE(RIGHT($A138,3),"_",P$1),'Master Data Item List'!$D$3:$F$591,2,0)),"")</f>
        <v/>
      </c>
      <c r="Q138" t="str">
        <f>IFERROR(IF($C138=0,VLOOKUP(CONCATENATE($A138,"_",Q$1),'Master Data Item List'!$D$3:$F$591,2,0),VLOOKUP(CONCATENATE(RIGHT($A138,3),"_",Q$1),'Master Data Item List'!$D$3:$F$591,2,0)),"")</f>
        <v/>
      </c>
      <c r="R138" t="str">
        <f>IFERROR(IF($C138=0,VLOOKUP(CONCATENATE($A138,"_",R$1),'Master Data Item List'!$D$3:$F$591,2,0),VLOOKUP(CONCATENATE(RIGHT($A138,3),"_",R$1),'Master Data Item List'!$D$3:$F$591,2,0)),"")</f>
        <v/>
      </c>
    </row>
    <row r="139" spans="1:18">
      <c r="A139" t="s">
        <v>4229</v>
      </c>
      <c r="B139" t="str">
        <f t="shared" si="2"/>
        <v>CYP401SpEdNeedId</v>
      </c>
      <c r="C139">
        <f t="shared" si="3"/>
        <v>1</v>
      </c>
      <c r="D139" t="str">
        <f>IFERROR(IF($C139=0,VLOOKUP(CONCATENATE($A139,"_",D$1),'Master Data Item List'!$D$3:$F$591,2,0),VLOOKUP(CONCATENATE(RIGHT($A139,3),"_",D$1),'Master Data Item List'!$D$3:$F$591,2,0)),"")</f>
        <v>LocalPatientID</v>
      </c>
      <c r="E139" t="str">
        <f>IFERROR(IF($C139=0,VLOOKUP(CONCATENATE($A139,"_",E$1),'Master Data Item List'!$D$3:$F$591,2,0),VLOOKUP(CONCATENATE(RIGHT($A139,3),"_",E$1),'Master Data Item List'!$D$3:$F$591,2,0)),"")</f>
        <v>LocalPatientID</v>
      </c>
      <c r="F139" t="str">
        <f>IFERROR(IF($C139=0,VLOOKUP(CONCATENATE($A139,"_",F$1),'Master Data Item List'!$D$3:$F$591,2,0),VLOOKUP(CONCATENATE(RIGHT($A139,3),"_",F$1),'Master Data Item List'!$D$3:$F$591,2,0)),"")</f>
        <v>LocalPatientID</v>
      </c>
      <c r="G139" t="str">
        <f>IFERROR(IF($C139=0,VLOOKUP(CONCATENATE($A139,"_",G$1),'Master Data Item List'!$D$3:$F$591,2,0),VLOOKUP(CONCATENATE(RIGHT($A139,3),"_",G$1),'Master Data Item List'!$D$3:$F$591,2,0)),"")</f>
        <v/>
      </c>
      <c r="H139" t="str">
        <f>IFERROR(IF($C139=0,VLOOKUP(CONCATENATE($A139,"_",H$1),'Master Data Item List'!$D$3:$F$591,2,0),VLOOKUP(CONCATENATE(RIGHT($A139,3),"_",H$1),'Master Data Item List'!$D$3:$F$591,2,0)),"")</f>
        <v/>
      </c>
      <c r="I139" t="str">
        <f>IFERROR(IF($C139=0,VLOOKUP(CONCATENATE($A139,"_",I$1),'Master Data Item List'!$D$3:$F$591,2,0),VLOOKUP(CONCATENATE(RIGHT($A139,3),"_",I$1),'Master Data Item List'!$D$3:$F$591,2,0)),"")</f>
        <v/>
      </c>
      <c r="J139" t="str">
        <f>IFERROR(IF($C139=0,VLOOKUP(CONCATENATE($A139,"_",J$1),'Master Data Item List'!$D$3:$F$591,2,0),VLOOKUP(CONCATENATE(RIGHT($A139,3),"_",J$1),'Master Data Item List'!$D$3:$F$591,2,0)),"")</f>
        <v/>
      </c>
      <c r="K139" t="str">
        <f>IFERROR(IF($C139=0,VLOOKUP(CONCATENATE($A139,"_",K$1),'Master Data Item List'!$D$3:$F$591,2,0),VLOOKUP(CONCATENATE(RIGHT($A139,3),"_",K$1),'Master Data Item List'!$D$3:$F$591,2,0)),"")</f>
        <v>LocalPatientID</v>
      </c>
      <c r="L139" t="str">
        <f>IFERROR(IF($C139=0,VLOOKUP(CONCATENATE($A139,"_",L$1),'Master Data Item List'!$D$3:$F$591,2,0),VLOOKUP(CONCATENATE(RIGHT($A139,3),"_",L$1),'Master Data Item List'!$D$3:$F$591,2,0)),"")</f>
        <v>LocalPatientID</v>
      </c>
      <c r="M139" t="str">
        <f>IFERROR(IF($C139=0,VLOOKUP(CONCATENATE($A139,"_",M$1),'Master Data Item List'!$D$3:$F$591,2,0),VLOOKUP(CONCATENATE(RIGHT($A139,3),"_",M$1),'Master Data Item List'!$D$3:$F$591,2,0)),"")</f>
        <v>LocalPatientID</v>
      </c>
      <c r="N139" t="str">
        <f>IFERROR(IF($C139=0,VLOOKUP(CONCATENATE($A139,"_",N$1),'Master Data Item List'!$D$3:$F$591,2,0),VLOOKUP(CONCATENATE(RIGHT($A139,3),"_",N$1),'Master Data Item List'!$D$3:$F$591,2,0)),"")</f>
        <v>LocalPatientID</v>
      </c>
      <c r="O139" t="str">
        <f>IFERROR(IF($C139=0,VLOOKUP(CONCATENATE($A139,"_",O$1),'Master Data Item List'!$D$3:$F$591,2,0),VLOOKUP(CONCATENATE(RIGHT($A139,3),"_",O$1),'Master Data Item List'!$D$3:$F$591,2,0)),"")</f>
        <v>LocalPatientID</v>
      </c>
      <c r="P139" t="str">
        <f>IFERROR(IF($C139=0,VLOOKUP(CONCATENATE($A139,"_",P$1),'Master Data Item List'!$D$3:$F$591,2,0),VLOOKUP(CONCATENATE(RIGHT($A139,3),"_",P$1),'Master Data Item List'!$D$3:$F$591,2,0)),"")</f>
        <v>LocalPatientID</v>
      </c>
      <c r="Q139" t="str">
        <f>IFERROR(IF($C139=0,VLOOKUP(CONCATENATE($A139,"_",Q$1),'Master Data Item List'!$D$3:$F$591,2,0),VLOOKUP(CONCATENATE(RIGHT($A139,3),"_",Q$1),'Master Data Item List'!$D$3:$F$591,2,0)),"")</f>
        <v>LocalPatientID</v>
      </c>
      <c r="R139" t="str">
        <f>IFERROR(IF($C139=0,VLOOKUP(CONCATENATE($A139,"_",R$1),'Master Data Item List'!$D$3:$F$591,2,0),VLOOKUP(CONCATENATE(RIGHT($A139,3),"_",R$1),'Master Data Item List'!$D$3:$F$591,2,0)),"")</f>
        <v>LocalPatientID</v>
      </c>
    </row>
    <row r="140" spans="1:18">
      <c r="A140" t="s">
        <v>4230</v>
      </c>
      <c r="B140" t="str">
        <f t="shared" si="2"/>
        <v>CYP401SpEdNeedId</v>
      </c>
      <c r="C140">
        <f t="shared" si="3"/>
        <v>0</v>
      </c>
      <c r="D140" t="str">
        <f>IFERROR(IF($C140=0,VLOOKUP(CONCATENATE($A140,"_",D$1),'Master Data Item List'!$D$3:$F$591,2,0),VLOOKUP(CONCATENATE(RIGHT($A140,3),"_",D$1),'Master Data Item List'!$D$3:$F$591,2,0)),"")</f>
        <v>EducationNeed_Type</v>
      </c>
      <c r="E140" t="str">
        <f>IFERROR(IF($C140=0,VLOOKUP(CONCATENATE($A140,"_",E$1),'Master Data Item List'!$D$3:$F$591,2,0),VLOOKUP(CONCATENATE(RIGHT($A140,3),"_",E$1),'Master Data Item List'!$D$3:$F$591,2,0)),"")</f>
        <v/>
      </c>
      <c r="F140" t="str">
        <f>IFERROR(IF($C140=0,VLOOKUP(CONCATENATE($A140,"_",F$1),'Master Data Item List'!$D$3:$F$591,2,0),VLOOKUP(CONCATENATE(RIGHT($A140,3),"_",F$1),'Master Data Item List'!$D$3:$F$591,2,0)),"")</f>
        <v/>
      </c>
      <c r="G140" t="str">
        <f>IFERROR(IF($C140=0,VLOOKUP(CONCATENATE($A140,"_",G$1),'Master Data Item List'!$D$3:$F$591,2,0),VLOOKUP(CONCATENATE(RIGHT($A140,3),"_",G$1),'Master Data Item List'!$D$3:$F$591,2,0)),"")</f>
        <v/>
      </c>
      <c r="H140" t="str">
        <f>IFERROR(IF($C140=0,VLOOKUP(CONCATENATE($A140,"_",H$1),'Master Data Item List'!$D$3:$F$591,2,0),VLOOKUP(CONCATENATE(RIGHT($A140,3),"_",H$1),'Master Data Item List'!$D$3:$F$591,2,0)),"")</f>
        <v/>
      </c>
      <c r="I140" t="str">
        <f>IFERROR(IF($C140=0,VLOOKUP(CONCATENATE($A140,"_",I$1),'Master Data Item List'!$D$3:$F$591,2,0),VLOOKUP(CONCATENATE(RIGHT($A140,3),"_",I$1),'Master Data Item List'!$D$3:$F$591,2,0)),"")</f>
        <v/>
      </c>
      <c r="J140" t="str">
        <f>IFERROR(IF($C140=0,VLOOKUP(CONCATENATE($A140,"_",J$1),'Master Data Item List'!$D$3:$F$591,2,0),VLOOKUP(CONCATENATE(RIGHT($A140,3),"_",J$1),'Master Data Item List'!$D$3:$F$591,2,0)),"")</f>
        <v/>
      </c>
      <c r="K140" t="str">
        <f>IFERROR(IF($C140=0,VLOOKUP(CONCATENATE($A140,"_",K$1),'Master Data Item List'!$D$3:$F$591,2,0),VLOOKUP(CONCATENATE(RIGHT($A140,3),"_",K$1),'Master Data Item List'!$D$3:$F$591,2,0)),"")</f>
        <v/>
      </c>
      <c r="L140" t="str">
        <f>IFERROR(IF($C140=0,VLOOKUP(CONCATENATE($A140,"_",L$1),'Master Data Item List'!$D$3:$F$591,2,0),VLOOKUP(CONCATENATE(RIGHT($A140,3),"_",L$1),'Master Data Item List'!$D$3:$F$591,2,0)),"")</f>
        <v/>
      </c>
      <c r="M140" t="str">
        <f>IFERROR(IF($C140=0,VLOOKUP(CONCATENATE($A140,"_",M$1),'Master Data Item List'!$D$3:$F$591,2,0),VLOOKUP(CONCATENATE(RIGHT($A140,3),"_",M$1),'Master Data Item List'!$D$3:$F$591,2,0)),"")</f>
        <v/>
      </c>
      <c r="N140" t="str">
        <f>IFERROR(IF($C140=0,VLOOKUP(CONCATENATE($A140,"_",N$1),'Master Data Item List'!$D$3:$F$591,2,0),VLOOKUP(CONCATENATE(RIGHT($A140,3),"_",N$1),'Master Data Item List'!$D$3:$F$591,2,0)),"")</f>
        <v/>
      </c>
      <c r="O140" t="str">
        <f>IFERROR(IF($C140=0,VLOOKUP(CONCATENATE($A140,"_",O$1),'Master Data Item List'!$D$3:$F$591,2,0),VLOOKUP(CONCATENATE(RIGHT($A140,3),"_",O$1),'Master Data Item List'!$D$3:$F$591,2,0)),"")</f>
        <v/>
      </c>
      <c r="P140" t="str">
        <f>IFERROR(IF($C140=0,VLOOKUP(CONCATENATE($A140,"_",P$1),'Master Data Item List'!$D$3:$F$591,2,0),VLOOKUP(CONCATENATE(RIGHT($A140,3),"_",P$1),'Master Data Item List'!$D$3:$F$591,2,0)),"")</f>
        <v/>
      </c>
      <c r="Q140" t="str">
        <f>IFERROR(IF($C140=0,VLOOKUP(CONCATENATE($A140,"_",Q$1),'Master Data Item List'!$D$3:$F$591,2,0),VLOOKUP(CONCATENATE(RIGHT($A140,3),"_",Q$1),'Master Data Item List'!$D$3:$F$591,2,0)),"")</f>
        <v/>
      </c>
      <c r="R140" t="str">
        <f>IFERROR(IF($C140=0,VLOOKUP(CONCATENATE($A140,"_",R$1),'Master Data Item List'!$D$3:$F$591,2,0),VLOOKUP(CONCATENATE(RIGHT($A140,3),"_",R$1),'Master Data Item List'!$D$3:$F$591,2,0)),"")</f>
        <v/>
      </c>
    </row>
    <row r="141" spans="1:18">
      <c r="A141" t="s">
        <v>4257</v>
      </c>
      <c r="B141" t="str">
        <f t="shared" si="2"/>
        <v>CYP402SVF</v>
      </c>
      <c r="C141">
        <f t="shared" si="3"/>
        <v>1</v>
      </c>
      <c r="D141" t="str">
        <f>IFERROR(IF($C141=0,VLOOKUP(CONCATENATE($A141,"_",D$1),'Master Data Item List'!$D$3:$F$591,2,0),VLOOKUP(CONCATENATE(RIGHT($A141,3),"_",D$1),'Master Data Item List'!$D$3:$F$591,2,0)),"")</f>
        <v>LocalPatientID</v>
      </c>
      <c r="E141" t="str">
        <f>IFERROR(IF($C141=0,VLOOKUP(CONCATENATE($A141,"_",E$1),'Master Data Item List'!$D$3:$F$591,2,0),VLOOKUP(CONCATENATE(RIGHT($A141,3),"_",E$1),'Master Data Item List'!$D$3:$F$591,2,0)),"")</f>
        <v>LocalPatientID</v>
      </c>
      <c r="F141" t="str">
        <f>IFERROR(IF($C141=0,VLOOKUP(CONCATENATE($A141,"_",F$1),'Master Data Item List'!$D$3:$F$591,2,0),VLOOKUP(CONCATENATE(RIGHT($A141,3),"_",F$1),'Master Data Item List'!$D$3:$F$591,2,0)),"")</f>
        <v>LocalPatientID</v>
      </c>
      <c r="G141" t="str">
        <f>IFERROR(IF($C141=0,VLOOKUP(CONCATENATE($A141,"_",G$1),'Master Data Item List'!$D$3:$F$591,2,0),VLOOKUP(CONCATENATE(RIGHT($A141,3),"_",G$1),'Master Data Item List'!$D$3:$F$591,2,0)),"")</f>
        <v/>
      </c>
      <c r="H141" t="str">
        <f>IFERROR(IF($C141=0,VLOOKUP(CONCATENATE($A141,"_",H$1),'Master Data Item List'!$D$3:$F$591,2,0),VLOOKUP(CONCATENATE(RIGHT($A141,3),"_",H$1),'Master Data Item List'!$D$3:$F$591,2,0)),"")</f>
        <v/>
      </c>
      <c r="I141" t="str">
        <f>IFERROR(IF($C141=0,VLOOKUP(CONCATENATE($A141,"_",I$1),'Master Data Item List'!$D$3:$F$591,2,0),VLOOKUP(CONCATENATE(RIGHT($A141,3),"_",I$1),'Master Data Item List'!$D$3:$F$591,2,0)),"")</f>
        <v/>
      </c>
      <c r="J141" t="str">
        <f>IFERROR(IF($C141=0,VLOOKUP(CONCATENATE($A141,"_",J$1),'Master Data Item List'!$D$3:$F$591,2,0),VLOOKUP(CONCATENATE(RIGHT($A141,3),"_",J$1),'Master Data Item List'!$D$3:$F$591,2,0)),"")</f>
        <v/>
      </c>
      <c r="K141" t="str">
        <f>IFERROR(IF($C141=0,VLOOKUP(CONCATENATE($A141,"_",K$1),'Master Data Item List'!$D$3:$F$591,2,0),VLOOKUP(CONCATENATE(RIGHT($A141,3),"_",K$1),'Master Data Item List'!$D$3:$F$591,2,0)),"")</f>
        <v>LocalPatientID</v>
      </c>
      <c r="L141" t="str">
        <f>IFERROR(IF($C141=0,VLOOKUP(CONCATENATE($A141,"_",L$1),'Master Data Item List'!$D$3:$F$591,2,0),VLOOKUP(CONCATENATE(RIGHT($A141,3),"_",L$1),'Master Data Item List'!$D$3:$F$591,2,0)),"")</f>
        <v>LocalPatientID</v>
      </c>
      <c r="M141" t="str">
        <f>IFERROR(IF($C141=0,VLOOKUP(CONCATENATE($A141,"_",M$1),'Master Data Item List'!$D$3:$F$591,2,0),VLOOKUP(CONCATENATE(RIGHT($A141,3),"_",M$1),'Master Data Item List'!$D$3:$F$591,2,0)),"")</f>
        <v>LocalPatientID</v>
      </c>
      <c r="N141" t="str">
        <f>IFERROR(IF($C141=0,VLOOKUP(CONCATENATE($A141,"_",N$1),'Master Data Item List'!$D$3:$F$591,2,0),VLOOKUP(CONCATENATE(RIGHT($A141,3),"_",N$1),'Master Data Item List'!$D$3:$F$591,2,0)),"")</f>
        <v>LocalPatientID</v>
      </c>
      <c r="O141" t="str">
        <f>IFERROR(IF($C141=0,VLOOKUP(CONCATENATE($A141,"_",O$1),'Master Data Item List'!$D$3:$F$591,2,0),VLOOKUP(CONCATENATE(RIGHT($A141,3),"_",O$1),'Master Data Item List'!$D$3:$F$591,2,0)),"")</f>
        <v>LocalPatientID</v>
      </c>
      <c r="P141" t="str">
        <f>IFERROR(IF($C141=0,VLOOKUP(CONCATENATE($A141,"_",P$1),'Master Data Item List'!$D$3:$F$591,2,0),VLOOKUP(CONCATENATE(RIGHT($A141,3),"_",P$1),'Master Data Item List'!$D$3:$F$591,2,0)),"")</f>
        <v>LocalPatientID</v>
      </c>
      <c r="Q141" t="str">
        <f>IFERROR(IF($C141=0,VLOOKUP(CONCATENATE($A141,"_",Q$1),'Master Data Item List'!$D$3:$F$591,2,0),VLOOKUP(CONCATENATE(RIGHT($A141,3),"_",Q$1),'Master Data Item List'!$D$3:$F$591,2,0)),"")</f>
        <v>LocalPatientID</v>
      </c>
      <c r="R141" t="str">
        <f>IFERROR(IF($C141=0,VLOOKUP(CONCATENATE($A141,"_",R$1),'Master Data Item List'!$D$3:$F$591,2,0),VLOOKUP(CONCATENATE(RIGHT($A141,3),"_",R$1),'Master Data Item List'!$D$3:$F$591,2,0)),"")</f>
        <v>LocalPatientID</v>
      </c>
    </row>
    <row r="142" spans="1:18">
      <c r="A142" t="s">
        <v>254</v>
      </c>
      <c r="B142" t="str">
        <f t="shared" si="2"/>
        <v>CYP402SVF</v>
      </c>
      <c r="C142">
        <f t="shared" si="3"/>
        <v>0</v>
      </c>
      <c r="D142" t="str">
        <f>IFERROR(IF($C142=0,VLOOKUP(CONCATENATE($A142,"_",D$1),'Master Data Item List'!$D$3:$F$591,2,0),VLOOKUP(CONCATENATE(RIGHT($A142,3),"_",D$1),'Master Data Item List'!$D$3:$F$591,2,0)),"")</f>
        <v>SafeguardingFactors_Type</v>
      </c>
      <c r="E142" t="str">
        <f>IFERROR(IF($C142=0,VLOOKUP(CONCATENATE($A142,"_",E$1),'Master Data Item List'!$D$3:$F$591,2,0),VLOOKUP(CONCATENATE(RIGHT($A142,3),"_",E$1),'Master Data Item List'!$D$3:$F$591,2,0)),"")</f>
        <v/>
      </c>
      <c r="F142" t="str">
        <f>IFERROR(IF($C142=0,VLOOKUP(CONCATENATE($A142,"_",F$1),'Master Data Item List'!$D$3:$F$591,2,0),VLOOKUP(CONCATENATE(RIGHT($A142,3),"_",F$1),'Master Data Item List'!$D$3:$F$591,2,0)),"")</f>
        <v/>
      </c>
      <c r="G142" t="str">
        <f>IFERROR(IF($C142=0,VLOOKUP(CONCATENATE($A142,"_",G$1),'Master Data Item List'!$D$3:$F$591,2,0),VLOOKUP(CONCATENATE(RIGHT($A142,3),"_",G$1),'Master Data Item List'!$D$3:$F$591,2,0)),"")</f>
        <v/>
      </c>
      <c r="H142" t="str">
        <f>IFERROR(IF($C142=0,VLOOKUP(CONCATENATE($A142,"_",H$1),'Master Data Item List'!$D$3:$F$591,2,0),VLOOKUP(CONCATENATE(RIGHT($A142,3),"_",H$1),'Master Data Item List'!$D$3:$F$591,2,0)),"")</f>
        <v/>
      </c>
      <c r="I142" t="str">
        <f>IFERROR(IF($C142=0,VLOOKUP(CONCATENATE($A142,"_",I$1),'Master Data Item List'!$D$3:$F$591,2,0),VLOOKUP(CONCATENATE(RIGHT($A142,3),"_",I$1),'Master Data Item List'!$D$3:$F$591,2,0)),"")</f>
        <v/>
      </c>
      <c r="J142" t="str">
        <f>IFERROR(IF($C142=0,VLOOKUP(CONCATENATE($A142,"_",J$1),'Master Data Item List'!$D$3:$F$591,2,0),VLOOKUP(CONCATENATE(RIGHT($A142,3),"_",J$1),'Master Data Item List'!$D$3:$F$591,2,0)),"")</f>
        <v/>
      </c>
      <c r="K142" t="str">
        <f>IFERROR(IF($C142=0,VLOOKUP(CONCATENATE($A142,"_",K$1),'Master Data Item List'!$D$3:$F$591,2,0),VLOOKUP(CONCATENATE(RIGHT($A142,3),"_",K$1),'Master Data Item List'!$D$3:$F$591,2,0)),"")</f>
        <v/>
      </c>
      <c r="L142" t="str">
        <f>IFERROR(IF($C142=0,VLOOKUP(CONCATENATE($A142,"_",L$1),'Master Data Item List'!$D$3:$F$591,2,0),VLOOKUP(CONCATENATE(RIGHT($A142,3),"_",L$1),'Master Data Item List'!$D$3:$F$591,2,0)),"")</f>
        <v/>
      </c>
      <c r="M142" t="str">
        <f>IFERROR(IF($C142=0,VLOOKUP(CONCATENATE($A142,"_",M$1),'Master Data Item List'!$D$3:$F$591,2,0),VLOOKUP(CONCATENATE(RIGHT($A142,3),"_",M$1),'Master Data Item List'!$D$3:$F$591,2,0)),"")</f>
        <v/>
      </c>
      <c r="N142" t="str">
        <f>IFERROR(IF($C142=0,VLOOKUP(CONCATENATE($A142,"_",N$1),'Master Data Item List'!$D$3:$F$591,2,0),VLOOKUP(CONCATENATE(RIGHT($A142,3),"_",N$1),'Master Data Item List'!$D$3:$F$591,2,0)),"")</f>
        <v/>
      </c>
      <c r="O142" t="str">
        <f>IFERROR(IF($C142=0,VLOOKUP(CONCATENATE($A142,"_",O$1),'Master Data Item List'!$D$3:$F$591,2,0),VLOOKUP(CONCATENATE(RIGHT($A142,3),"_",O$1),'Master Data Item List'!$D$3:$F$591,2,0)),"")</f>
        <v/>
      </c>
      <c r="P142" t="str">
        <f>IFERROR(IF($C142=0,VLOOKUP(CONCATENATE($A142,"_",P$1),'Master Data Item List'!$D$3:$F$591,2,0),VLOOKUP(CONCATENATE(RIGHT($A142,3),"_",P$1),'Master Data Item List'!$D$3:$F$591,2,0)),"")</f>
        <v/>
      </c>
      <c r="Q142" t="str">
        <f>IFERROR(IF($C142=0,VLOOKUP(CONCATENATE($A142,"_",Q$1),'Master Data Item List'!$D$3:$F$591,2,0),VLOOKUP(CONCATENATE(RIGHT($A142,3),"_",Q$1),'Master Data Item List'!$D$3:$F$591,2,0)),"")</f>
        <v/>
      </c>
      <c r="R142" t="str">
        <f>IFERROR(IF($C142=0,VLOOKUP(CONCATENATE($A142,"_",R$1),'Master Data Item List'!$D$3:$F$591,2,0),VLOOKUP(CONCATENATE(RIGHT($A142,3),"_",R$1),'Master Data Item List'!$D$3:$F$591,2,0)),"")</f>
        <v/>
      </c>
    </row>
    <row r="143" spans="1:18">
      <c r="A143" t="s">
        <v>4288</v>
      </c>
      <c r="B143" t="str">
        <f t="shared" si="2"/>
        <v>CYP403CPP</v>
      </c>
      <c r="C143">
        <f t="shared" si="3"/>
        <v>1</v>
      </c>
      <c r="D143" t="str">
        <f>IFERROR(IF($C143=0,VLOOKUP(CONCATENATE($A143,"_",D$1),'Master Data Item List'!$D$3:$F$591,2,0),VLOOKUP(CONCATENATE(RIGHT($A143,3),"_",D$1),'Master Data Item List'!$D$3:$F$591,2,0)),"")</f>
        <v>LocalPatientID</v>
      </c>
      <c r="E143" t="str">
        <f>IFERROR(IF($C143=0,VLOOKUP(CONCATENATE($A143,"_",E$1),'Master Data Item List'!$D$3:$F$591,2,0),VLOOKUP(CONCATENATE(RIGHT($A143,3),"_",E$1),'Master Data Item List'!$D$3:$F$591,2,0)),"")</f>
        <v>LocalPatientID</v>
      </c>
      <c r="F143" t="str">
        <f>IFERROR(IF($C143=0,VLOOKUP(CONCATENATE($A143,"_",F$1),'Master Data Item List'!$D$3:$F$591,2,0),VLOOKUP(CONCATENATE(RIGHT($A143,3),"_",F$1),'Master Data Item List'!$D$3:$F$591,2,0)),"")</f>
        <v>LocalPatientID</v>
      </c>
      <c r="G143" t="str">
        <f>IFERROR(IF($C143=0,VLOOKUP(CONCATENATE($A143,"_",G$1),'Master Data Item List'!$D$3:$F$591,2,0),VLOOKUP(CONCATENATE(RIGHT($A143,3),"_",G$1),'Master Data Item List'!$D$3:$F$591,2,0)),"")</f>
        <v/>
      </c>
      <c r="H143" t="str">
        <f>IFERROR(IF($C143=0,VLOOKUP(CONCATENATE($A143,"_",H$1),'Master Data Item List'!$D$3:$F$591,2,0),VLOOKUP(CONCATENATE(RIGHT($A143,3),"_",H$1),'Master Data Item List'!$D$3:$F$591,2,0)),"")</f>
        <v/>
      </c>
      <c r="I143" t="str">
        <f>IFERROR(IF($C143=0,VLOOKUP(CONCATENATE($A143,"_",I$1),'Master Data Item List'!$D$3:$F$591,2,0),VLOOKUP(CONCATENATE(RIGHT($A143,3),"_",I$1),'Master Data Item List'!$D$3:$F$591,2,0)),"")</f>
        <v/>
      </c>
      <c r="J143" t="str">
        <f>IFERROR(IF($C143=0,VLOOKUP(CONCATENATE($A143,"_",J$1),'Master Data Item List'!$D$3:$F$591,2,0),VLOOKUP(CONCATENATE(RIGHT($A143,3),"_",J$1),'Master Data Item List'!$D$3:$F$591,2,0)),"")</f>
        <v/>
      </c>
      <c r="K143" t="str">
        <f>IFERROR(IF($C143=0,VLOOKUP(CONCATENATE($A143,"_",K$1),'Master Data Item List'!$D$3:$F$591,2,0),VLOOKUP(CONCATENATE(RIGHT($A143,3),"_",K$1),'Master Data Item List'!$D$3:$F$591,2,0)),"")</f>
        <v>LocalPatientID</v>
      </c>
      <c r="L143" t="str">
        <f>IFERROR(IF($C143=0,VLOOKUP(CONCATENATE($A143,"_",L$1),'Master Data Item List'!$D$3:$F$591,2,0),VLOOKUP(CONCATENATE(RIGHT($A143,3),"_",L$1),'Master Data Item List'!$D$3:$F$591,2,0)),"")</f>
        <v>LocalPatientID</v>
      </c>
      <c r="M143" t="str">
        <f>IFERROR(IF($C143=0,VLOOKUP(CONCATENATE($A143,"_",M$1),'Master Data Item List'!$D$3:$F$591,2,0),VLOOKUP(CONCATENATE(RIGHT($A143,3),"_",M$1),'Master Data Item List'!$D$3:$F$591,2,0)),"")</f>
        <v>LocalPatientID</v>
      </c>
      <c r="N143" t="str">
        <f>IFERROR(IF($C143=0,VLOOKUP(CONCATENATE($A143,"_",N$1),'Master Data Item List'!$D$3:$F$591,2,0),VLOOKUP(CONCATENATE(RIGHT($A143,3),"_",N$1),'Master Data Item List'!$D$3:$F$591,2,0)),"")</f>
        <v>LocalPatientID</v>
      </c>
      <c r="O143" t="str">
        <f>IFERROR(IF($C143=0,VLOOKUP(CONCATENATE($A143,"_",O$1),'Master Data Item List'!$D$3:$F$591,2,0),VLOOKUP(CONCATENATE(RIGHT($A143,3),"_",O$1),'Master Data Item List'!$D$3:$F$591,2,0)),"")</f>
        <v>LocalPatientID</v>
      </c>
      <c r="P143" t="str">
        <f>IFERROR(IF($C143=0,VLOOKUP(CONCATENATE($A143,"_",P$1),'Master Data Item List'!$D$3:$F$591,2,0),VLOOKUP(CONCATENATE(RIGHT($A143,3),"_",P$1),'Master Data Item List'!$D$3:$F$591,2,0)),"")</f>
        <v>LocalPatientID</v>
      </c>
      <c r="Q143" t="str">
        <f>IFERROR(IF($C143=0,VLOOKUP(CONCATENATE($A143,"_",Q$1),'Master Data Item List'!$D$3:$F$591,2,0),VLOOKUP(CONCATENATE(RIGHT($A143,3),"_",Q$1),'Master Data Item List'!$D$3:$F$591,2,0)),"")</f>
        <v>LocalPatientID</v>
      </c>
      <c r="R143" t="str">
        <f>IFERROR(IF($C143=0,VLOOKUP(CONCATENATE($A143,"_",R$1),'Master Data Item List'!$D$3:$F$591,2,0),VLOOKUP(CONCATENATE(RIGHT($A143,3),"_",R$1),'Master Data Item List'!$D$3:$F$591,2,0)),"")</f>
        <v>LocalPatientID</v>
      </c>
    </row>
    <row r="144" spans="1:18">
      <c r="A144" t="s">
        <v>749</v>
      </c>
      <c r="B144" t="str">
        <f t="shared" si="2"/>
        <v>CYP403CPP</v>
      </c>
      <c r="C144">
        <f t="shared" si="3"/>
        <v>0</v>
      </c>
      <c r="D144" t="str">
        <f>IFERROR(IF($C144=0,VLOOKUP(CONCATENATE($A144,"_",D$1),'Master Data Item List'!$D$3:$F$591,2,0),VLOOKUP(CONCATENATE(RIGHT($A144,3),"_",D$1),'Master Data Item List'!$D$3:$F$591,2,0)),"")</f>
        <v>CPP_Reason</v>
      </c>
      <c r="E144" t="str">
        <f>IFERROR(IF($C144=0,VLOOKUP(CONCATENATE($A144,"_",E$1),'Master Data Item List'!$D$3:$F$591,2,0),VLOOKUP(CONCATENATE(RIGHT($A144,3),"_",E$1),'Master Data Item List'!$D$3:$F$591,2,0)),"")</f>
        <v/>
      </c>
      <c r="F144" t="str">
        <f>IFERROR(IF($C144=0,VLOOKUP(CONCATENATE($A144,"_",F$1),'Master Data Item List'!$D$3:$F$591,2,0),VLOOKUP(CONCATENATE(RIGHT($A144,3),"_",F$1),'Master Data Item List'!$D$3:$F$591,2,0)),"")</f>
        <v/>
      </c>
      <c r="G144" t="str">
        <f>IFERROR(IF($C144=0,VLOOKUP(CONCATENATE($A144,"_",G$1),'Master Data Item List'!$D$3:$F$591,2,0),VLOOKUP(CONCATENATE(RIGHT($A144,3),"_",G$1),'Master Data Item List'!$D$3:$F$591,2,0)),"")</f>
        <v/>
      </c>
      <c r="H144" t="str">
        <f>IFERROR(IF($C144=0,VLOOKUP(CONCATENATE($A144,"_",H$1),'Master Data Item List'!$D$3:$F$591,2,0),VLOOKUP(CONCATENATE(RIGHT($A144,3),"_",H$1),'Master Data Item List'!$D$3:$F$591,2,0)),"")</f>
        <v/>
      </c>
      <c r="I144" t="str">
        <f>IFERROR(IF($C144=0,VLOOKUP(CONCATENATE($A144,"_",I$1),'Master Data Item List'!$D$3:$F$591,2,0),VLOOKUP(CONCATENATE(RIGHT($A144,3),"_",I$1),'Master Data Item List'!$D$3:$F$591,2,0)),"")</f>
        <v/>
      </c>
      <c r="J144" t="str">
        <f>IFERROR(IF($C144=0,VLOOKUP(CONCATENATE($A144,"_",J$1),'Master Data Item List'!$D$3:$F$591,2,0),VLOOKUP(CONCATENATE(RIGHT($A144,3),"_",J$1),'Master Data Item List'!$D$3:$F$591,2,0)),"")</f>
        <v/>
      </c>
      <c r="K144" t="str">
        <f>IFERROR(IF($C144=0,VLOOKUP(CONCATENATE($A144,"_",K$1),'Master Data Item List'!$D$3:$F$591,2,0),VLOOKUP(CONCATENATE(RIGHT($A144,3),"_",K$1),'Master Data Item List'!$D$3:$F$591,2,0)),"")</f>
        <v/>
      </c>
      <c r="L144" t="str">
        <f>IFERROR(IF($C144=0,VLOOKUP(CONCATENATE($A144,"_",L$1),'Master Data Item List'!$D$3:$F$591,2,0),VLOOKUP(CONCATENATE(RIGHT($A144,3),"_",L$1),'Master Data Item List'!$D$3:$F$591,2,0)),"")</f>
        <v/>
      </c>
      <c r="M144" t="str">
        <f>IFERROR(IF($C144=0,VLOOKUP(CONCATENATE($A144,"_",M$1),'Master Data Item List'!$D$3:$F$591,2,0),VLOOKUP(CONCATENATE(RIGHT($A144,3),"_",M$1),'Master Data Item List'!$D$3:$F$591,2,0)),"")</f>
        <v/>
      </c>
      <c r="N144" t="str">
        <f>IFERROR(IF($C144=0,VLOOKUP(CONCATENATE($A144,"_",N$1),'Master Data Item List'!$D$3:$F$591,2,0),VLOOKUP(CONCATENATE(RIGHT($A144,3),"_",N$1),'Master Data Item List'!$D$3:$F$591,2,0)),"")</f>
        <v/>
      </c>
      <c r="O144" t="str">
        <f>IFERROR(IF($C144=0,VLOOKUP(CONCATENATE($A144,"_",O$1),'Master Data Item List'!$D$3:$F$591,2,0),VLOOKUP(CONCATENATE(RIGHT($A144,3),"_",O$1),'Master Data Item List'!$D$3:$F$591,2,0)),"")</f>
        <v/>
      </c>
      <c r="P144" t="str">
        <f>IFERROR(IF($C144=0,VLOOKUP(CONCATENATE($A144,"_",P$1),'Master Data Item List'!$D$3:$F$591,2,0),VLOOKUP(CONCATENATE(RIGHT($A144,3),"_",P$1),'Master Data Item List'!$D$3:$F$591,2,0)),"")</f>
        <v/>
      </c>
      <c r="Q144" t="str">
        <f>IFERROR(IF($C144=0,VLOOKUP(CONCATENATE($A144,"_",Q$1),'Master Data Item List'!$D$3:$F$591,2,0),VLOOKUP(CONCATENATE(RIGHT($A144,3),"_",Q$1),'Master Data Item List'!$D$3:$F$591,2,0)),"")</f>
        <v/>
      </c>
      <c r="R144" t="str">
        <f>IFERROR(IF($C144=0,VLOOKUP(CONCATENATE($A144,"_",R$1),'Master Data Item List'!$D$3:$F$591,2,0),VLOOKUP(CONCATENATE(RIGHT($A144,3),"_",R$1),'Master Data Item List'!$D$3:$F$591,2,0)),"")</f>
        <v/>
      </c>
    </row>
    <row r="145" spans="1:18">
      <c r="A145" t="s">
        <v>754</v>
      </c>
      <c r="B145" t="str">
        <f t="shared" si="2"/>
        <v>CYP403CPP</v>
      </c>
      <c r="C145">
        <f t="shared" si="3"/>
        <v>0</v>
      </c>
      <c r="D145" t="str">
        <f>IFERROR(IF($C145=0,VLOOKUP(CONCATENATE($A145,"_",D$1),'Master Data Item List'!$D$3:$F$591,2,0),VLOOKUP(CONCATENATE(RIGHT($A145,3),"_",D$1),'Master Data Item List'!$D$3:$F$591,2,0)),"")</f>
        <v>CPP_StartDate</v>
      </c>
      <c r="E145" t="str">
        <f>IFERROR(IF($C145=0,VLOOKUP(CONCATENATE($A145,"_",E$1),'Master Data Item List'!$D$3:$F$591,2,0),VLOOKUP(CONCATENATE(RIGHT($A145,3),"_",E$1),'Master Data Item List'!$D$3:$F$591,2,0)),"")</f>
        <v/>
      </c>
      <c r="F145" t="str">
        <f>IFERROR(IF($C145=0,VLOOKUP(CONCATENATE($A145,"_",F$1),'Master Data Item List'!$D$3:$F$591,2,0),VLOOKUP(CONCATENATE(RIGHT($A145,3),"_",F$1),'Master Data Item List'!$D$3:$F$591,2,0)),"")</f>
        <v/>
      </c>
      <c r="G145" t="str">
        <f>IFERROR(IF($C145=0,VLOOKUP(CONCATENATE($A145,"_",G$1),'Master Data Item List'!$D$3:$F$591,2,0),VLOOKUP(CONCATENATE(RIGHT($A145,3),"_",G$1),'Master Data Item List'!$D$3:$F$591,2,0)),"")</f>
        <v/>
      </c>
      <c r="H145" t="str">
        <f>IFERROR(IF($C145=0,VLOOKUP(CONCATENATE($A145,"_",H$1),'Master Data Item List'!$D$3:$F$591,2,0),VLOOKUP(CONCATENATE(RIGHT($A145,3),"_",H$1),'Master Data Item List'!$D$3:$F$591,2,0)),"")</f>
        <v/>
      </c>
      <c r="I145" t="str">
        <f>IFERROR(IF($C145=0,VLOOKUP(CONCATENATE($A145,"_",I$1),'Master Data Item List'!$D$3:$F$591,2,0),VLOOKUP(CONCATENATE(RIGHT($A145,3),"_",I$1),'Master Data Item List'!$D$3:$F$591,2,0)),"")</f>
        <v/>
      </c>
      <c r="J145" t="str">
        <f>IFERROR(IF($C145=0,VLOOKUP(CONCATENATE($A145,"_",J$1),'Master Data Item List'!$D$3:$F$591,2,0),VLOOKUP(CONCATENATE(RIGHT($A145,3),"_",J$1),'Master Data Item List'!$D$3:$F$591,2,0)),"")</f>
        <v/>
      </c>
      <c r="K145" t="str">
        <f>IFERROR(IF($C145=0,VLOOKUP(CONCATENATE($A145,"_",K$1),'Master Data Item List'!$D$3:$F$591,2,0),VLOOKUP(CONCATENATE(RIGHT($A145,3),"_",K$1),'Master Data Item List'!$D$3:$F$591,2,0)),"")</f>
        <v/>
      </c>
      <c r="L145" t="str">
        <f>IFERROR(IF($C145=0,VLOOKUP(CONCATENATE($A145,"_",L$1),'Master Data Item List'!$D$3:$F$591,2,0),VLOOKUP(CONCATENATE(RIGHT($A145,3),"_",L$1),'Master Data Item List'!$D$3:$F$591,2,0)),"")</f>
        <v/>
      </c>
      <c r="M145" t="str">
        <f>IFERROR(IF($C145=0,VLOOKUP(CONCATENATE($A145,"_",M$1),'Master Data Item List'!$D$3:$F$591,2,0),VLOOKUP(CONCATENATE(RIGHT($A145,3),"_",M$1),'Master Data Item List'!$D$3:$F$591,2,0)),"")</f>
        <v/>
      </c>
      <c r="N145" t="str">
        <f>IFERROR(IF($C145=0,VLOOKUP(CONCATENATE($A145,"_",N$1),'Master Data Item List'!$D$3:$F$591,2,0),VLOOKUP(CONCATENATE(RIGHT($A145,3),"_",N$1),'Master Data Item List'!$D$3:$F$591,2,0)),"")</f>
        <v/>
      </c>
      <c r="O145" t="str">
        <f>IFERROR(IF($C145=0,VLOOKUP(CONCATENATE($A145,"_",O$1),'Master Data Item List'!$D$3:$F$591,2,0),VLOOKUP(CONCATENATE(RIGHT($A145,3),"_",O$1),'Master Data Item List'!$D$3:$F$591,2,0)),"")</f>
        <v/>
      </c>
      <c r="P145" t="str">
        <f>IFERROR(IF($C145=0,VLOOKUP(CONCATENATE($A145,"_",P$1),'Master Data Item List'!$D$3:$F$591,2,0),VLOOKUP(CONCATENATE(RIGHT($A145,3),"_",P$1),'Master Data Item List'!$D$3:$F$591,2,0)),"")</f>
        <v/>
      </c>
      <c r="Q145" t="str">
        <f>IFERROR(IF($C145=0,VLOOKUP(CONCATENATE($A145,"_",Q$1),'Master Data Item List'!$D$3:$F$591,2,0),VLOOKUP(CONCATENATE(RIGHT($A145,3),"_",Q$1),'Master Data Item List'!$D$3:$F$591,2,0)),"")</f>
        <v/>
      </c>
      <c r="R145" t="str">
        <f>IFERROR(IF($C145=0,VLOOKUP(CONCATENATE($A145,"_",R$1),'Master Data Item List'!$D$3:$F$591,2,0),VLOOKUP(CONCATENATE(RIGHT($A145,3),"_",R$1),'Master Data Item List'!$D$3:$F$591,2,0)),"")</f>
        <v/>
      </c>
    </row>
    <row r="146" spans="1:18">
      <c r="A146" t="s">
        <v>4298</v>
      </c>
      <c r="B146" t="str">
        <f t="shared" si="2"/>
        <v>CYP403CPP</v>
      </c>
      <c r="C146">
        <f t="shared" si="3"/>
        <v>0</v>
      </c>
      <c r="D146" t="str">
        <f>IFERROR(IF($C146=0,VLOOKUP(CONCATENATE($A146,"_",D$1),'Master Data Item List'!$D$3:$F$591,2,0),VLOOKUP(CONCATENATE(RIGHT($A146,3),"_",D$1),'Master Data Item List'!$D$3:$F$591,2,0)),"")</f>
        <v>CPP_EndDate</v>
      </c>
      <c r="E146" t="str">
        <f>IFERROR(IF($C146=0,VLOOKUP(CONCATENATE($A146,"_",E$1),'Master Data Item List'!$D$3:$F$591,2,0),VLOOKUP(CONCATENATE(RIGHT($A146,3),"_",E$1),'Master Data Item List'!$D$3:$F$591,2,0)),"")</f>
        <v/>
      </c>
      <c r="F146" t="str">
        <f>IFERROR(IF($C146=0,VLOOKUP(CONCATENATE($A146,"_",F$1),'Master Data Item List'!$D$3:$F$591,2,0),VLOOKUP(CONCATENATE(RIGHT($A146,3),"_",F$1),'Master Data Item List'!$D$3:$F$591,2,0)),"")</f>
        <v/>
      </c>
      <c r="G146" t="str">
        <f>IFERROR(IF($C146=0,VLOOKUP(CONCATENATE($A146,"_",G$1),'Master Data Item List'!$D$3:$F$591,2,0),VLOOKUP(CONCATENATE(RIGHT($A146,3),"_",G$1),'Master Data Item List'!$D$3:$F$591,2,0)),"")</f>
        <v/>
      </c>
      <c r="H146" t="str">
        <f>IFERROR(IF($C146=0,VLOOKUP(CONCATENATE($A146,"_",H$1),'Master Data Item List'!$D$3:$F$591,2,0),VLOOKUP(CONCATENATE(RIGHT($A146,3),"_",H$1),'Master Data Item List'!$D$3:$F$591,2,0)),"")</f>
        <v/>
      </c>
      <c r="I146" t="str">
        <f>IFERROR(IF($C146=0,VLOOKUP(CONCATENATE($A146,"_",I$1),'Master Data Item List'!$D$3:$F$591,2,0),VLOOKUP(CONCATENATE(RIGHT($A146,3),"_",I$1),'Master Data Item List'!$D$3:$F$591,2,0)),"")</f>
        <v/>
      </c>
      <c r="J146" t="str">
        <f>IFERROR(IF($C146=0,VLOOKUP(CONCATENATE($A146,"_",J$1),'Master Data Item List'!$D$3:$F$591,2,0),VLOOKUP(CONCATENATE(RIGHT($A146,3),"_",J$1),'Master Data Item List'!$D$3:$F$591,2,0)),"")</f>
        <v/>
      </c>
      <c r="K146" t="str">
        <f>IFERROR(IF($C146=0,VLOOKUP(CONCATENATE($A146,"_",K$1),'Master Data Item List'!$D$3:$F$591,2,0),VLOOKUP(CONCATENATE(RIGHT($A146,3),"_",K$1),'Master Data Item List'!$D$3:$F$591,2,0)),"")</f>
        <v/>
      </c>
      <c r="L146" t="str">
        <f>IFERROR(IF($C146=0,VLOOKUP(CONCATENATE($A146,"_",L$1),'Master Data Item List'!$D$3:$F$591,2,0),VLOOKUP(CONCATENATE(RIGHT($A146,3),"_",L$1),'Master Data Item List'!$D$3:$F$591,2,0)),"")</f>
        <v/>
      </c>
      <c r="M146" t="str">
        <f>IFERROR(IF($C146=0,VLOOKUP(CONCATENATE($A146,"_",M$1),'Master Data Item List'!$D$3:$F$591,2,0),VLOOKUP(CONCATENATE(RIGHT($A146,3),"_",M$1),'Master Data Item List'!$D$3:$F$591,2,0)),"")</f>
        <v/>
      </c>
      <c r="N146" t="str">
        <f>IFERROR(IF($C146=0,VLOOKUP(CONCATENATE($A146,"_",N$1),'Master Data Item List'!$D$3:$F$591,2,0),VLOOKUP(CONCATENATE(RIGHT($A146,3),"_",N$1),'Master Data Item List'!$D$3:$F$591,2,0)),"")</f>
        <v/>
      </c>
      <c r="O146" t="str">
        <f>IFERROR(IF($C146=0,VLOOKUP(CONCATENATE($A146,"_",O$1),'Master Data Item List'!$D$3:$F$591,2,0),VLOOKUP(CONCATENATE(RIGHT($A146,3),"_",O$1),'Master Data Item List'!$D$3:$F$591,2,0)),"")</f>
        <v/>
      </c>
      <c r="P146" t="str">
        <f>IFERROR(IF($C146=0,VLOOKUP(CONCATENATE($A146,"_",P$1),'Master Data Item List'!$D$3:$F$591,2,0),VLOOKUP(CONCATENATE(RIGHT($A146,3),"_",P$1),'Master Data Item List'!$D$3:$F$591,2,0)),"")</f>
        <v/>
      </c>
      <c r="Q146" t="str">
        <f>IFERROR(IF($C146=0,VLOOKUP(CONCATENATE($A146,"_",Q$1),'Master Data Item List'!$D$3:$F$591,2,0),VLOOKUP(CONCATENATE(RIGHT($A146,3),"_",Q$1),'Master Data Item List'!$D$3:$F$591,2,0)),"")</f>
        <v/>
      </c>
      <c r="R146" t="str">
        <f>IFERROR(IF($C146=0,VLOOKUP(CONCATENATE($A146,"_",R$1),'Master Data Item List'!$D$3:$F$591,2,0),VLOOKUP(CONCATENATE(RIGHT($A146,3),"_",R$1),'Master Data Item List'!$D$3:$F$591,2,0)),"")</f>
        <v/>
      </c>
    </row>
    <row r="147" spans="1:18">
      <c r="A147" t="s">
        <v>4347</v>
      </c>
      <c r="B147" t="str">
        <f t="shared" si="2"/>
        <v>CYP404AssTechToSupportDisTyp</v>
      </c>
      <c r="C147">
        <f t="shared" si="3"/>
        <v>1</v>
      </c>
      <c r="D147" t="str">
        <f>IFERROR(IF($C147=0,VLOOKUP(CONCATENATE($A147,"_",D$1),'Master Data Item List'!$D$3:$F$591,2,0),VLOOKUP(CONCATENATE(RIGHT($A147,3),"_",D$1),'Master Data Item List'!$D$3:$F$591,2,0)),"")</f>
        <v>LocalPatientID</v>
      </c>
      <c r="E147" t="str">
        <f>IFERROR(IF($C147=0,VLOOKUP(CONCATENATE($A147,"_",E$1),'Master Data Item List'!$D$3:$F$591,2,0),VLOOKUP(CONCATENATE(RIGHT($A147,3),"_",E$1),'Master Data Item List'!$D$3:$F$591,2,0)),"")</f>
        <v>LocalPatientID</v>
      </c>
      <c r="F147" t="str">
        <f>IFERROR(IF($C147=0,VLOOKUP(CONCATENATE($A147,"_",F$1),'Master Data Item List'!$D$3:$F$591,2,0),VLOOKUP(CONCATENATE(RIGHT($A147,3),"_",F$1),'Master Data Item List'!$D$3:$F$591,2,0)),"")</f>
        <v>LocalPatientID</v>
      </c>
      <c r="G147" t="str">
        <f>IFERROR(IF($C147=0,VLOOKUP(CONCATENATE($A147,"_",G$1),'Master Data Item List'!$D$3:$F$591,2,0),VLOOKUP(CONCATENATE(RIGHT($A147,3),"_",G$1),'Master Data Item List'!$D$3:$F$591,2,0)),"")</f>
        <v/>
      </c>
      <c r="H147" t="str">
        <f>IFERROR(IF($C147=0,VLOOKUP(CONCATENATE($A147,"_",H$1),'Master Data Item List'!$D$3:$F$591,2,0),VLOOKUP(CONCATENATE(RIGHT($A147,3),"_",H$1),'Master Data Item List'!$D$3:$F$591,2,0)),"")</f>
        <v/>
      </c>
      <c r="I147" t="str">
        <f>IFERROR(IF($C147=0,VLOOKUP(CONCATENATE($A147,"_",I$1),'Master Data Item List'!$D$3:$F$591,2,0),VLOOKUP(CONCATENATE(RIGHT($A147,3),"_",I$1),'Master Data Item List'!$D$3:$F$591,2,0)),"")</f>
        <v/>
      </c>
      <c r="J147" t="str">
        <f>IFERROR(IF($C147=0,VLOOKUP(CONCATENATE($A147,"_",J$1),'Master Data Item List'!$D$3:$F$591,2,0),VLOOKUP(CONCATENATE(RIGHT($A147,3),"_",J$1),'Master Data Item List'!$D$3:$F$591,2,0)),"")</f>
        <v/>
      </c>
      <c r="K147" t="str">
        <f>IFERROR(IF($C147=0,VLOOKUP(CONCATENATE($A147,"_",K$1),'Master Data Item List'!$D$3:$F$591,2,0),VLOOKUP(CONCATENATE(RIGHT($A147,3),"_",K$1),'Master Data Item List'!$D$3:$F$591,2,0)),"")</f>
        <v>LocalPatientID</v>
      </c>
      <c r="L147" t="str">
        <f>IFERROR(IF($C147=0,VLOOKUP(CONCATENATE($A147,"_",L$1),'Master Data Item List'!$D$3:$F$591,2,0),VLOOKUP(CONCATENATE(RIGHT($A147,3),"_",L$1),'Master Data Item List'!$D$3:$F$591,2,0)),"")</f>
        <v>LocalPatientID</v>
      </c>
      <c r="M147" t="str">
        <f>IFERROR(IF($C147=0,VLOOKUP(CONCATENATE($A147,"_",M$1),'Master Data Item List'!$D$3:$F$591,2,0),VLOOKUP(CONCATENATE(RIGHT($A147,3),"_",M$1),'Master Data Item List'!$D$3:$F$591,2,0)),"")</f>
        <v>LocalPatientID</v>
      </c>
      <c r="N147" t="str">
        <f>IFERROR(IF($C147=0,VLOOKUP(CONCATENATE($A147,"_",N$1),'Master Data Item List'!$D$3:$F$591,2,0),VLOOKUP(CONCATENATE(RIGHT($A147,3),"_",N$1),'Master Data Item List'!$D$3:$F$591,2,0)),"")</f>
        <v>LocalPatientID</v>
      </c>
      <c r="O147" t="str">
        <f>IFERROR(IF($C147=0,VLOOKUP(CONCATENATE($A147,"_",O$1),'Master Data Item List'!$D$3:$F$591,2,0),VLOOKUP(CONCATENATE(RIGHT($A147,3),"_",O$1),'Master Data Item List'!$D$3:$F$591,2,0)),"")</f>
        <v>LocalPatientID</v>
      </c>
      <c r="P147" t="str">
        <f>IFERROR(IF($C147=0,VLOOKUP(CONCATENATE($A147,"_",P$1),'Master Data Item List'!$D$3:$F$591,2,0),VLOOKUP(CONCATENATE(RIGHT($A147,3),"_",P$1),'Master Data Item List'!$D$3:$F$591,2,0)),"")</f>
        <v>LocalPatientID</v>
      </c>
      <c r="Q147" t="str">
        <f>IFERROR(IF($C147=0,VLOOKUP(CONCATENATE($A147,"_",Q$1),'Master Data Item List'!$D$3:$F$591,2,0),VLOOKUP(CONCATENATE(RIGHT($A147,3),"_",Q$1),'Master Data Item List'!$D$3:$F$591,2,0)),"")</f>
        <v>LocalPatientID</v>
      </c>
      <c r="R147" t="str">
        <f>IFERROR(IF($C147=0,VLOOKUP(CONCATENATE($A147,"_",R$1),'Master Data Item List'!$D$3:$F$591,2,0),VLOOKUP(CONCATENATE(RIGHT($A147,3),"_",R$1),'Master Data Item List'!$D$3:$F$591,2,0)),"")</f>
        <v>LocalPatientID</v>
      </c>
    </row>
    <row r="148" spans="1:18">
      <c r="A148" t="s">
        <v>4348</v>
      </c>
      <c r="B148" t="str">
        <f t="shared" si="2"/>
        <v>CYP404AssTechToSupportDisTyp</v>
      </c>
      <c r="C148">
        <f t="shared" si="3"/>
        <v>0</v>
      </c>
      <c r="D148" t="str">
        <f>IFERROR(IF($C148=0,VLOOKUP(CONCATENATE($A148,"_",D$1),'Master Data Item List'!$D$3:$F$591,2,0),VLOOKUP(CONCATENATE(RIGHT($A148,3),"_",D$1),'Master Data Item List'!$D$3:$F$591,2,0)),"")</f>
        <v>SNOMED_ID</v>
      </c>
      <c r="E148" t="str">
        <f>IFERROR(IF($C148=0,VLOOKUP(CONCATENATE($A148,"_",E$1),'Master Data Item List'!$D$3:$F$591,2,0),VLOOKUP(CONCATENATE(RIGHT($A148,3),"_",E$1),'Master Data Item List'!$D$3:$F$591,2,0)),"")</f>
        <v/>
      </c>
      <c r="F148" t="str">
        <f>IFERROR(IF($C148=0,VLOOKUP(CONCATENATE($A148,"_",F$1),'Master Data Item List'!$D$3:$F$591,2,0),VLOOKUP(CONCATENATE(RIGHT($A148,3),"_",F$1),'Master Data Item List'!$D$3:$F$591,2,0)),"")</f>
        <v/>
      </c>
      <c r="G148" t="str">
        <f>IFERROR(IF($C148=0,VLOOKUP(CONCATENATE($A148,"_",G$1),'Master Data Item List'!$D$3:$F$591,2,0),VLOOKUP(CONCATENATE(RIGHT($A148,3),"_",G$1),'Master Data Item List'!$D$3:$F$591,2,0)),"")</f>
        <v/>
      </c>
      <c r="H148" t="str">
        <f>IFERROR(IF($C148=0,VLOOKUP(CONCATENATE($A148,"_",H$1),'Master Data Item List'!$D$3:$F$591,2,0),VLOOKUP(CONCATENATE(RIGHT($A148,3),"_",H$1),'Master Data Item List'!$D$3:$F$591,2,0)),"")</f>
        <v/>
      </c>
      <c r="I148" t="str">
        <f>IFERROR(IF($C148=0,VLOOKUP(CONCATENATE($A148,"_",I$1),'Master Data Item List'!$D$3:$F$591,2,0),VLOOKUP(CONCATENATE(RIGHT($A148,3),"_",I$1),'Master Data Item List'!$D$3:$F$591,2,0)),"")</f>
        <v/>
      </c>
      <c r="J148" t="str">
        <f>IFERROR(IF($C148=0,VLOOKUP(CONCATENATE($A148,"_",J$1),'Master Data Item List'!$D$3:$F$591,2,0),VLOOKUP(CONCATENATE(RIGHT($A148,3),"_",J$1),'Master Data Item List'!$D$3:$F$591,2,0)),"")</f>
        <v/>
      </c>
      <c r="K148" t="str">
        <f>IFERROR(IF($C148=0,VLOOKUP(CONCATENATE($A148,"_",K$1),'Master Data Item List'!$D$3:$F$591,2,0),VLOOKUP(CONCATENATE(RIGHT($A148,3),"_",K$1),'Master Data Item List'!$D$3:$F$591,2,0)),"")</f>
        <v/>
      </c>
      <c r="L148" t="str">
        <f>IFERROR(IF($C148=0,VLOOKUP(CONCATENATE($A148,"_",L$1),'Master Data Item List'!$D$3:$F$591,2,0),VLOOKUP(CONCATENATE(RIGHT($A148,3),"_",L$1),'Master Data Item List'!$D$3:$F$591,2,0)),"")</f>
        <v/>
      </c>
      <c r="M148" t="str">
        <f>IFERROR(IF($C148=0,VLOOKUP(CONCATENATE($A148,"_",M$1),'Master Data Item List'!$D$3:$F$591,2,0),VLOOKUP(CONCATENATE(RIGHT($A148,3),"_",M$1),'Master Data Item List'!$D$3:$F$591,2,0)),"")</f>
        <v/>
      </c>
      <c r="N148" t="str">
        <f>IFERROR(IF($C148=0,VLOOKUP(CONCATENATE($A148,"_",N$1),'Master Data Item List'!$D$3:$F$591,2,0),VLOOKUP(CONCATENATE(RIGHT($A148,3),"_",N$1),'Master Data Item List'!$D$3:$F$591,2,0)),"")</f>
        <v/>
      </c>
      <c r="O148" t="str">
        <f>IFERROR(IF($C148=0,VLOOKUP(CONCATENATE($A148,"_",O$1),'Master Data Item List'!$D$3:$F$591,2,0),VLOOKUP(CONCATENATE(RIGHT($A148,3),"_",O$1),'Master Data Item List'!$D$3:$F$591,2,0)),"")</f>
        <v/>
      </c>
      <c r="P148" t="str">
        <f>IFERROR(IF($C148=0,VLOOKUP(CONCATENATE($A148,"_",P$1),'Master Data Item List'!$D$3:$F$591,2,0),VLOOKUP(CONCATENATE(RIGHT($A148,3),"_",P$1),'Master Data Item List'!$D$3:$F$591,2,0)),"")</f>
        <v/>
      </c>
      <c r="Q148" t="str">
        <f>IFERROR(IF($C148=0,VLOOKUP(CONCATENATE($A148,"_",Q$1),'Master Data Item List'!$D$3:$F$591,2,0),VLOOKUP(CONCATENATE(RIGHT($A148,3),"_",Q$1),'Master Data Item List'!$D$3:$F$591,2,0)),"")</f>
        <v/>
      </c>
      <c r="R148" t="str">
        <f>IFERROR(IF($C148=0,VLOOKUP(CONCATENATE($A148,"_",R$1),'Master Data Item List'!$D$3:$F$591,2,0),VLOOKUP(CONCATENATE(RIGHT($A148,3),"_",R$1),'Master Data Item List'!$D$3:$F$591,2,0)),"")</f>
        <v/>
      </c>
    </row>
    <row r="149" spans="1:18">
      <c r="A149" t="s">
        <v>4353</v>
      </c>
      <c r="B149" t="str">
        <f t="shared" ref="B149:B211" si="4">VLOOKUP(A149,MDI,6,0)</f>
        <v>CYP404AssTechToSupportDisTyp</v>
      </c>
      <c r="C149">
        <f t="shared" si="3"/>
        <v>0</v>
      </c>
      <c r="D149" t="str">
        <f>IFERROR(IF($C149=0,VLOOKUP(CONCATENATE($A149,"_",D$1),'Master Data Item List'!$D$3:$F$591,2,0),VLOOKUP(CONCATENATE(RIGHT($A149,3),"_",D$1),'Master Data Item List'!$D$3:$F$591,2,0)),"")</f>
        <v>SNOMED_Date</v>
      </c>
      <c r="E149" t="str">
        <f>IFERROR(IF($C149=0,VLOOKUP(CONCATENATE($A149,"_",E$1),'Master Data Item List'!$D$3:$F$591,2,0),VLOOKUP(CONCATENATE(RIGHT($A149,3),"_",E$1),'Master Data Item List'!$D$3:$F$591,2,0)),"")</f>
        <v/>
      </c>
      <c r="F149" t="str">
        <f>IFERROR(IF($C149=0,VLOOKUP(CONCATENATE($A149,"_",F$1),'Master Data Item List'!$D$3:$F$591,2,0),VLOOKUP(CONCATENATE(RIGHT($A149,3),"_",F$1),'Master Data Item List'!$D$3:$F$591,2,0)),"")</f>
        <v/>
      </c>
      <c r="G149" t="str">
        <f>IFERROR(IF($C149=0,VLOOKUP(CONCATENATE($A149,"_",G$1),'Master Data Item List'!$D$3:$F$591,2,0),VLOOKUP(CONCATENATE(RIGHT($A149,3),"_",G$1),'Master Data Item List'!$D$3:$F$591,2,0)),"")</f>
        <v/>
      </c>
      <c r="H149" t="str">
        <f>IFERROR(IF($C149=0,VLOOKUP(CONCATENATE($A149,"_",H$1),'Master Data Item List'!$D$3:$F$591,2,0),VLOOKUP(CONCATENATE(RIGHT($A149,3),"_",H$1),'Master Data Item List'!$D$3:$F$591,2,0)),"")</f>
        <v/>
      </c>
      <c r="I149" t="str">
        <f>IFERROR(IF($C149=0,VLOOKUP(CONCATENATE($A149,"_",I$1),'Master Data Item List'!$D$3:$F$591,2,0),VLOOKUP(CONCATENATE(RIGHT($A149,3),"_",I$1),'Master Data Item List'!$D$3:$F$591,2,0)),"")</f>
        <v/>
      </c>
      <c r="J149" t="str">
        <f>IFERROR(IF($C149=0,VLOOKUP(CONCATENATE($A149,"_",J$1),'Master Data Item List'!$D$3:$F$591,2,0),VLOOKUP(CONCATENATE(RIGHT($A149,3),"_",J$1),'Master Data Item List'!$D$3:$F$591,2,0)),"")</f>
        <v/>
      </c>
      <c r="K149" t="str">
        <f>IFERROR(IF($C149=0,VLOOKUP(CONCATENATE($A149,"_",K$1),'Master Data Item List'!$D$3:$F$591,2,0),VLOOKUP(CONCATENATE(RIGHT($A149,3),"_",K$1),'Master Data Item List'!$D$3:$F$591,2,0)),"")</f>
        <v/>
      </c>
      <c r="L149" t="str">
        <f>IFERROR(IF($C149=0,VLOOKUP(CONCATENATE($A149,"_",L$1),'Master Data Item List'!$D$3:$F$591,2,0),VLOOKUP(CONCATENATE(RIGHT($A149,3),"_",L$1),'Master Data Item List'!$D$3:$F$591,2,0)),"")</f>
        <v/>
      </c>
      <c r="M149" t="str">
        <f>IFERROR(IF($C149=0,VLOOKUP(CONCATENATE($A149,"_",M$1),'Master Data Item List'!$D$3:$F$591,2,0),VLOOKUP(CONCATENATE(RIGHT($A149,3),"_",M$1),'Master Data Item List'!$D$3:$F$591,2,0)),"")</f>
        <v/>
      </c>
      <c r="N149" t="str">
        <f>IFERROR(IF($C149=0,VLOOKUP(CONCATENATE($A149,"_",N$1),'Master Data Item List'!$D$3:$F$591,2,0),VLOOKUP(CONCATENATE(RIGHT($A149,3),"_",N$1),'Master Data Item List'!$D$3:$F$591,2,0)),"")</f>
        <v/>
      </c>
      <c r="O149" t="str">
        <f>IFERROR(IF($C149=0,VLOOKUP(CONCATENATE($A149,"_",O$1),'Master Data Item List'!$D$3:$F$591,2,0),VLOOKUP(CONCATENATE(RIGHT($A149,3),"_",O$1),'Master Data Item List'!$D$3:$F$591,2,0)),"")</f>
        <v/>
      </c>
      <c r="P149" t="str">
        <f>IFERROR(IF($C149=0,VLOOKUP(CONCATENATE($A149,"_",P$1),'Master Data Item List'!$D$3:$F$591,2,0),VLOOKUP(CONCATENATE(RIGHT($A149,3),"_",P$1),'Master Data Item List'!$D$3:$F$591,2,0)),"")</f>
        <v/>
      </c>
      <c r="Q149" t="str">
        <f>IFERROR(IF($C149=0,VLOOKUP(CONCATENATE($A149,"_",Q$1),'Master Data Item List'!$D$3:$F$591,2,0),VLOOKUP(CONCATENATE(RIGHT($A149,3),"_",Q$1),'Master Data Item List'!$D$3:$F$591,2,0)),"")</f>
        <v/>
      </c>
      <c r="R149" t="str">
        <f>IFERROR(IF($C149=0,VLOOKUP(CONCATENATE($A149,"_",R$1),'Master Data Item List'!$D$3:$F$591,2,0),VLOOKUP(CONCATENATE(RIGHT($A149,3),"_",R$1),'Master Data Item List'!$D$3:$F$591,2,0)),"")</f>
        <v/>
      </c>
    </row>
    <row r="150" spans="1:18">
      <c r="A150" t="s">
        <v>4371</v>
      </c>
      <c r="B150" t="str">
        <f t="shared" si="4"/>
        <v>CYP501CodedImm</v>
      </c>
      <c r="C150">
        <f t="shared" ref="C150:C212" si="5">IF(MID(A150,5,1)="9",1,0)</f>
        <v>1</v>
      </c>
      <c r="D150" t="str">
        <f>IFERROR(IF($C150=0,VLOOKUP(CONCATENATE($A150,"_",D$1),'Master Data Item List'!$D$3:$F$591,2,0),VLOOKUP(CONCATENATE(RIGHT($A150,3),"_",D$1),'Master Data Item List'!$D$3:$F$591,2,0)),"")</f>
        <v>LocalPatientID</v>
      </c>
      <c r="E150" t="str">
        <f>IFERROR(IF($C150=0,VLOOKUP(CONCATENATE($A150,"_",E$1),'Master Data Item List'!$D$3:$F$591,2,0),VLOOKUP(CONCATENATE(RIGHT($A150,3),"_",E$1),'Master Data Item List'!$D$3:$F$591,2,0)),"")</f>
        <v>LocalPatientID</v>
      </c>
      <c r="F150" t="str">
        <f>IFERROR(IF($C150=0,VLOOKUP(CONCATENATE($A150,"_",F$1),'Master Data Item List'!$D$3:$F$591,2,0),VLOOKUP(CONCATENATE(RIGHT($A150,3),"_",F$1),'Master Data Item List'!$D$3:$F$591,2,0)),"")</f>
        <v>LocalPatientID</v>
      </c>
      <c r="G150" t="str">
        <f>IFERROR(IF($C150=0,VLOOKUP(CONCATENATE($A150,"_",G$1),'Master Data Item List'!$D$3:$F$591,2,0),VLOOKUP(CONCATENATE(RIGHT($A150,3),"_",G$1),'Master Data Item List'!$D$3:$F$591,2,0)),"")</f>
        <v/>
      </c>
      <c r="H150" t="str">
        <f>IFERROR(IF($C150=0,VLOOKUP(CONCATENATE($A150,"_",H$1),'Master Data Item List'!$D$3:$F$591,2,0),VLOOKUP(CONCATENATE(RIGHT($A150,3),"_",H$1),'Master Data Item List'!$D$3:$F$591,2,0)),"")</f>
        <v/>
      </c>
      <c r="I150" t="str">
        <f>IFERROR(IF($C150=0,VLOOKUP(CONCATENATE($A150,"_",I$1),'Master Data Item List'!$D$3:$F$591,2,0),VLOOKUP(CONCATENATE(RIGHT($A150,3),"_",I$1),'Master Data Item List'!$D$3:$F$591,2,0)),"")</f>
        <v/>
      </c>
      <c r="J150" t="str">
        <f>IFERROR(IF($C150=0,VLOOKUP(CONCATENATE($A150,"_",J$1),'Master Data Item List'!$D$3:$F$591,2,0),VLOOKUP(CONCATENATE(RIGHT($A150,3),"_",J$1),'Master Data Item List'!$D$3:$F$591,2,0)),"")</f>
        <v/>
      </c>
      <c r="K150" t="str">
        <f>IFERROR(IF($C150=0,VLOOKUP(CONCATENATE($A150,"_",K$1),'Master Data Item List'!$D$3:$F$591,2,0),VLOOKUP(CONCATENATE(RIGHT($A150,3),"_",K$1),'Master Data Item List'!$D$3:$F$591,2,0)),"")</f>
        <v>LocalPatientID</v>
      </c>
      <c r="L150" t="str">
        <f>IFERROR(IF($C150=0,VLOOKUP(CONCATENATE($A150,"_",L$1),'Master Data Item List'!$D$3:$F$591,2,0),VLOOKUP(CONCATENATE(RIGHT($A150,3),"_",L$1),'Master Data Item List'!$D$3:$F$591,2,0)),"")</f>
        <v>LocalPatientID</v>
      </c>
      <c r="M150" t="str">
        <f>IFERROR(IF($C150=0,VLOOKUP(CONCATENATE($A150,"_",M$1),'Master Data Item List'!$D$3:$F$591,2,0),VLOOKUP(CONCATENATE(RIGHT($A150,3),"_",M$1),'Master Data Item List'!$D$3:$F$591,2,0)),"")</f>
        <v>LocalPatientID</v>
      </c>
      <c r="N150" t="str">
        <f>IFERROR(IF($C150=0,VLOOKUP(CONCATENATE($A150,"_",N$1),'Master Data Item List'!$D$3:$F$591,2,0),VLOOKUP(CONCATENATE(RIGHT($A150,3),"_",N$1),'Master Data Item List'!$D$3:$F$591,2,0)),"")</f>
        <v>LocalPatientID</v>
      </c>
      <c r="O150" t="str">
        <f>IFERROR(IF($C150=0,VLOOKUP(CONCATENATE($A150,"_",O$1),'Master Data Item List'!$D$3:$F$591,2,0),VLOOKUP(CONCATENATE(RIGHT($A150,3),"_",O$1),'Master Data Item List'!$D$3:$F$591,2,0)),"")</f>
        <v>LocalPatientID</v>
      </c>
      <c r="P150" t="str">
        <f>IFERROR(IF($C150=0,VLOOKUP(CONCATENATE($A150,"_",P$1),'Master Data Item List'!$D$3:$F$591,2,0),VLOOKUP(CONCATENATE(RIGHT($A150,3),"_",P$1),'Master Data Item List'!$D$3:$F$591,2,0)),"")</f>
        <v>LocalPatientID</v>
      </c>
      <c r="Q150" t="str">
        <f>IFERROR(IF($C150=0,VLOOKUP(CONCATENATE($A150,"_",Q$1),'Master Data Item List'!$D$3:$F$591,2,0),VLOOKUP(CONCATENATE(RIGHT($A150,3),"_",Q$1),'Master Data Item List'!$D$3:$F$591,2,0)),"")</f>
        <v>LocalPatientID</v>
      </c>
      <c r="R150" t="str">
        <f>IFERROR(IF($C150=0,VLOOKUP(CONCATENATE($A150,"_",R$1),'Master Data Item List'!$D$3:$F$591,2,0),VLOOKUP(CONCATENATE(RIGHT($A150,3),"_",R$1),'Master Data Item List'!$D$3:$F$591,2,0)),"")</f>
        <v>LocalPatientID</v>
      </c>
    </row>
    <row r="151" spans="1:18">
      <c r="A151" t="s">
        <v>4372</v>
      </c>
      <c r="B151" t="str">
        <f t="shared" si="4"/>
        <v>CYP501CodedImm</v>
      </c>
      <c r="C151">
        <f t="shared" si="5"/>
        <v>1</v>
      </c>
      <c r="D151" t="str">
        <f>IFERROR(IF($C151=0,VLOOKUP(CONCATENATE($A151,"_",D$1),'Master Data Item List'!$D$3:$F$591,2,0),VLOOKUP(CONCATENATE(RIGHT($A151,3),"_",D$1),'Master Data Item List'!$D$3:$F$591,2,0)),"")</f>
        <v>Immunisation_Date</v>
      </c>
      <c r="E151" t="str">
        <f>IFERROR(IF($C151=0,VLOOKUP(CONCATENATE($A151,"_",E$1),'Master Data Item List'!$D$3:$F$591,2,0),VLOOKUP(CONCATENATE(RIGHT($A151,3),"_",E$1),'Master Data Item List'!$D$3:$F$591,2,0)),"")</f>
        <v>Immunisation_Date</v>
      </c>
      <c r="F151" t="str">
        <f>IFERROR(IF($C151=0,VLOOKUP(CONCATENATE($A151,"_",F$1),'Master Data Item List'!$D$3:$F$591,2,0),VLOOKUP(CONCATENATE(RIGHT($A151,3),"_",F$1),'Master Data Item List'!$D$3:$F$591,2,0)),"")</f>
        <v/>
      </c>
      <c r="G151" t="str">
        <f>IFERROR(IF($C151=0,VLOOKUP(CONCATENATE($A151,"_",G$1),'Master Data Item List'!$D$3:$F$591,2,0),VLOOKUP(CONCATENATE(RIGHT($A151,3),"_",G$1),'Master Data Item List'!$D$3:$F$591,2,0)),"")</f>
        <v/>
      </c>
      <c r="H151" t="str">
        <f>IFERROR(IF($C151=0,VLOOKUP(CONCATENATE($A151,"_",H$1),'Master Data Item List'!$D$3:$F$591,2,0),VLOOKUP(CONCATENATE(RIGHT($A151,3),"_",H$1),'Master Data Item List'!$D$3:$F$591,2,0)),"")</f>
        <v/>
      </c>
      <c r="I151" t="str">
        <f>IFERROR(IF($C151=0,VLOOKUP(CONCATENATE($A151,"_",I$1),'Master Data Item List'!$D$3:$F$591,2,0),VLOOKUP(CONCATENATE(RIGHT($A151,3),"_",I$1),'Master Data Item List'!$D$3:$F$591,2,0)),"")</f>
        <v/>
      </c>
      <c r="J151" t="str">
        <f>IFERROR(IF($C151=0,VLOOKUP(CONCATENATE($A151,"_",J$1),'Master Data Item List'!$D$3:$F$591,2,0),VLOOKUP(CONCATENATE(RIGHT($A151,3),"_",J$1),'Master Data Item List'!$D$3:$F$591,2,0)),"")</f>
        <v/>
      </c>
      <c r="K151" t="str">
        <f>IFERROR(IF($C151=0,VLOOKUP(CONCATENATE($A151,"_",K$1),'Master Data Item List'!$D$3:$F$591,2,0),VLOOKUP(CONCATENATE(RIGHT($A151,3),"_",K$1),'Master Data Item List'!$D$3:$F$591,2,0)),"")</f>
        <v/>
      </c>
      <c r="L151" t="str">
        <f>IFERROR(IF($C151=0,VLOOKUP(CONCATENATE($A151,"_",L$1),'Master Data Item List'!$D$3:$F$591,2,0),VLOOKUP(CONCATENATE(RIGHT($A151,3),"_",L$1),'Master Data Item List'!$D$3:$F$591,2,0)),"")</f>
        <v/>
      </c>
      <c r="M151" t="str">
        <f>IFERROR(IF($C151=0,VLOOKUP(CONCATENATE($A151,"_",M$1),'Master Data Item List'!$D$3:$F$591,2,0),VLOOKUP(CONCATENATE(RIGHT($A151,3),"_",M$1),'Master Data Item List'!$D$3:$F$591,2,0)),"")</f>
        <v/>
      </c>
      <c r="N151" t="str">
        <f>IFERROR(IF($C151=0,VLOOKUP(CONCATENATE($A151,"_",N$1),'Master Data Item List'!$D$3:$F$591,2,0),VLOOKUP(CONCATENATE(RIGHT($A151,3),"_",N$1),'Master Data Item List'!$D$3:$F$591,2,0)),"")</f>
        <v/>
      </c>
      <c r="O151" t="str">
        <f>IFERROR(IF($C151=0,VLOOKUP(CONCATENATE($A151,"_",O$1),'Master Data Item List'!$D$3:$F$591,2,0),VLOOKUP(CONCATENATE(RIGHT($A151,3),"_",O$1),'Master Data Item List'!$D$3:$F$591,2,0)),"")</f>
        <v/>
      </c>
      <c r="P151" t="str">
        <f>IFERROR(IF($C151=0,VLOOKUP(CONCATENATE($A151,"_",P$1),'Master Data Item List'!$D$3:$F$591,2,0),VLOOKUP(CONCATENATE(RIGHT($A151,3),"_",P$1),'Master Data Item List'!$D$3:$F$591,2,0)),"")</f>
        <v/>
      </c>
      <c r="Q151" t="str">
        <f>IFERROR(IF($C151=0,VLOOKUP(CONCATENATE($A151,"_",Q$1),'Master Data Item List'!$D$3:$F$591,2,0),VLOOKUP(CONCATENATE(RIGHT($A151,3),"_",Q$1),'Master Data Item List'!$D$3:$F$591,2,0)),"")</f>
        <v/>
      </c>
      <c r="R151" t="str">
        <f>IFERROR(IF($C151=0,VLOOKUP(CONCATENATE($A151,"_",R$1),'Master Data Item List'!$D$3:$F$591,2,0),VLOOKUP(CONCATENATE(RIGHT($A151,3),"_",R$1),'Master Data Item List'!$D$3:$F$591,2,0)),"")</f>
        <v/>
      </c>
    </row>
    <row r="152" spans="1:18">
      <c r="A152" t="s">
        <v>181</v>
      </c>
      <c r="B152" t="str">
        <f t="shared" si="4"/>
        <v>CYP501CodedImm</v>
      </c>
      <c r="C152">
        <f t="shared" si="5"/>
        <v>0</v>
      </c>
      <c r="D152" t="str">
        <f>IFERROR(IF($C152=0,VLOOKUP(CONCATENATE($A152,"_",D$1),'Master Data Item List'!$D$3:$F$591,2,0),VLOOKUP(CONCATENATE(RIGHT($A152,3),"_",D$1),'Master Data Item List'!$D$3:$F$591,2,0)),"")</f>
        <v>Procdure_Scheme</v>
      </c>
      <c r="E152" t="str">
        <f>IFERROR(IF($C152=0,VLOOKUP(CONCATENATE($A152,"_",E$1),'Master Data Item List'!$D$3:$F$591,2,0),VLOOKUP(CONCATENATE(RIGHT($A152,3),"_",E$1),'Master Data Item List'!$D$3:$F$591,2,0)),"")</f>
        <v/>
      </c>
      <c r="F152" t="str">
        <f>IFERROR(IF($C152=0,VLOOKUP(CONCATENATE($A152,"_",F$1),'Master Data Item List'!$D$3:$F$591,2,0),VLOOKUP(CONCATENATE(RIGHT($A152,3),"_",F$1),'Master Data Item List'!$D$3:$F$591,2,0)),"")</f>
        <v/>
      </c>
      <c r="G152" t="str">
        <f>IFERROR(IF($C152=0,VLOOKUP(CONCATENATE($A152,"_",G$1),'Master Data Item List'!$D$3:$F$591,2,0),VLOOKUP(CONCATENATE(RIGHT($A152,3),"_",G$1),'Master Data Item List'!$D$3:$F$591,2,0)),"")</f>
        <v/>
      </c>
      <c r="H152" t="str">
        <f>IFERROR(IF($C152=0,VLOOKUP(CONCATENATE($A152,"_",H$1),'Master Data Item List'!$D$3:$F$591,2,0),VLOOKUP(CONCATENATE(RIGHT($A152,3),"_",H$1),'Master Data Item List'!$D$3:$F$591,2,0)),"")</f>
        <v/>
      </c>
      <c r="I152" t="str">
        <f>IFERROR(IF($C152=0,VLOOKUP(CONCATENATE($A152,"_",I$1),'Master Data Item List'!$D$3:$F$591,2,0),VLOOKUP(CONCATENATE(RIGHT($A152,3),"_",I$1),'Master Data Item List'!$D$3:$F$591,2,0)),"")</f>
        <v/>
      </c>
      <c r="J152" t="str">
        <f>IFERROR(IF($C152=0,VLOOKUP(CONCATENATE($A152,"_",J$1),'Master Data Item List'!$D$3:$F$591,2,0),VLOOKUP(CONCATENATE(RIGHT($A152,3),"_",J$1),'Master Data Item List'!$D$3:$F$591,2,0)),"")</f>
        <v/>
      </c>
      <c r="K152" t="str">
        <f>IFERROR(IF($C152=0,VLOOKUP(CONCATENATE($A152,"_",K$1),'Master Data Item List'!$D$3:$F$591,2,0),VLOOKUP(CONCATENATE(RIGHT($A152,3),"_",K$1),'Master Data Item List'!$D$3:$F$591,2,0)),"")</f>
        <v/>
      </c>
      <c r="L152" t="str">
        <f>IFERROR(IF($C152=0,VLOOKUP(CONCATENATE($A152,"_",L$1),'Master Data Item List'!$D$3:$F$591,2,0),VLOOKUP(CONCATENATE(RIGHT($A152,3),"_",L$1),'Master Data Item List'!$D$3:$F$591,2,0)),"")</f>
        <v/>
      </c>
      <c r="M152" t="str">
        <f>IFERROR(IF($C152=0,VLOOKUP(CONCATENATE($A152,"_",M$1),'Master Data Item List'!$D$3:$F$591,2,0),VLOOKUP(CONCATENATE(RIGHT($A152,3),"_",M$1),'Master Data Item List'!$D$3:$F$591,2,0)),"")</f>
        <v/>
      </c>
      <c r="N152" t="str">
        <f>IFERROR(IF($C152=0,VLOOKUP(CONCATENATE($A152,"_",N$1),'Master Data Item List'!$D$3:$F$591,2,0),VLOOKUP(CONCATENATE(RIGHT($A152,3),"_",N$1),'Master Data Item List'!$D$3:$F$591,2,0)),"")</f>
        <v/>
      </c>
      <c r="O152" t="str">
        <f>IFERROR(IF($C152=0,VLOOKUP(CONCATENATE($A152,"_",O$1),'Master Data Item List'!$D$3:$F$591,2,0),VLOOKUP(CONCATENATE(RIGHT($A152,3),"_",O$1),'Master Data Item List'!$D$3:$F$591,2,0)),"")</f>
        <v/>
      </c>
      <c r="P152" t="str">
        <f>IFERROR(IF($C152=0,VLOOKUP(CONCATENATE($A152,"_",P$1),'Master Data Item List'!$D$3:$F$591,2,0),VLOOKUP(CONCATENATE(RIGHT($A152,3),"_",P$1),'Master Data Item List'!$D$3:$F$591,2,0)),"")</f>
        <v/>
      </c>
      <c r="Q152" t="str">
        <f>IFERROR(IF($C152=0,VLOOKUP(CONCATENATE($A152,"_",Q$1),'Master Data Item List'!$D$3:$F$591,2,0),VLOOKUP(CONCATENATE(RIGHT($A152,3),"_",Q$1),'Master Data Item List'!$D$3:$F$591,2,0)),"")</f>
        <v/>
      </c>
      <c r="R152" t="str">
        <f>IFERROR(IF($C152=0,VLOOKUP(CONCATENATE($A152,"_",R$1),'Master Data Item List'!$D$3:$F$591,2,0),VLOOKUP(CONCATENATE(RIGHT($A152,3),"_",R$1),'Master Data Item List'!$D$3:$F$591,2,0)),"")</f>
        <v/>
      </c>
    </row>
    <row r="153" spans="1:18">
      <c r="A153" t="s">
        <v>434</v>
      </c>
      <c r="B153" t="str">
        <f t="shared" si="4"/>
        <v>CYP501CodedImm</v>
      </c>
      <c r="C153">
        <f t="shared" si="5"/>
        <v>0</v>
      </c>
      <c r="D153" t="str">
        <f>IFERROR(IF($C153=0,VLOOKUP(CONCATENATE($A153,"_",D$1),'Master Data Item List'!$D$3:$F$591,2,0),VLOOKUP(CONCATENATE(RIGHT($A153,3),"_",D$1),'Master Data Item List'!$D$3:$F$591,2,0)),"")</f>
        <v>ImmunisationProcedure</v>
      </c>
      <c r="E153" t="str">
        <f>IFERROR(IF($C153=0,VLOOKUP(CONCATENATE($A153,"_",E$1),'Master Data Item List'!$D$3:$F$591,2,0),VLOOKUP(CONCATENATE(RIGHT($A153,3),"_",E$1),'Master Data Item List'!$D$3:$F$591,2,0)),"")</f>
        <v/>
      </c>
      <c r="F153" t="str">
        <f>IFERROR(IF($C153=0,VLOOKUP(CONCATENATE($A153,"_",F$1),'Master Data Item List'!$D$3:$F$591,2,0),VLOOKUP(CONCATENATE(RIGHT($A153,3),"_",F$1),'Master Data Item List'!$D$3:$F$591,2,0)),"")</f>
        <v/>
      </c>
      <c r="G153" t="str">
        <f>IFERROR(IF($C153=0,VLOOKUP(CONCATENATE($A153,"_",G$1),'Master Data Item List'!$D$3:$F$591,2,0),VLOOKUP(CONCATENATE(RIGHT($A153,3),"_",G$1),'Master Data Item List'!$D$3:$F$591,2,0)),"")</f>
        <v/>
      </c>
      <c r="H153" t="str">
        <f>IFERROR(IF($C153=0,VLOOKUP(CONCATENATE($A153,"_",H$1),'Master Data Item List'!$D$3:$F$591,2,0),VLOOKUP(CONCATENATE(RIGHT($A153,3),"_",H$1),'Master Data Item List'!$D$3:$F$591,2,0)),"")</f>
        <v/>
      </c>
      <c r="I153" t="str">
        <f>IFERROR(IF($C153=0,VLOOKUP(CONCATENATE($A153,"_",I$1),'Master Data Item List'!$D$3:$F$591,2,0),VLOOKUP(CONCATENATE(RIGHT($A153,3),"_",I$1),'Master Data Item List'!$D$3:$F$591,2,0)),"")</f>
        <v/>
      </c>
      <c r="J153" t="str">
        <f>IFERROR(IF($C153=0,VLOOKUP(CONCATENATE($A153,"_",J$1),'Master Data Item List'!$D$3:$F$591,2,0),VLOOKUP(CONCATENATE(RIGHT($A153,3),"_",J$1),'Master Data Item List'!$D$3:$F$591,2,0)),"")</f>
        <v/>
      </c>
      <c r="K153" t="str">
        <f>IFERROR(IF($C153=0,VLOOKUP(CONCATENATE($A153,"_",K$1),'Master Data Item List'!$D$3:$F$591,2,0),VLOOKUP(CONCATENATE(RIGHT($A153,3),"_",K$1),'Master Data Item List'!$D$3:$F$591,2,0)),"")</f>
        <v/>
      </c>
      <c r="L153" t="str">
        <f>IFERROR(IF($C153=0,VLOOKUP(CONCATENATE($A153,"_",L$1),'Master Data Item List'!$D$3:$F$591,2,0),VLOOKUP(CONCATENATE(RIGHT($A153,3),"_",L$1),'Master Data Item List'!$D$3:$F$591,2,0)),"")</f>
        <v/>
      </c>
      <c r="M153" t="str">
        <f>IFERROR(IF($C153=0,VLOOKUP(CONCATENATE($A153,"_",M$1),'Master Data Item List'!$D$3:$F$591,2,0),VLOOKUP(CONCATENATE(RIGHT($A153,3),"_",M$1),'Master Data Item List'!$D$3:$F$591,2,0)),"")</f>
        <v/>
      </c>
      <c r="N153" t="str">
        <f>IFERROR(IF($C153=0,VLOOKUP(CONCATENATE($A153,"_",N$1),'Master Data Item List'!$D$3:$F$591,2,0),VLOOKUP(CONCATENATE(RIGHT($A153,3),"_",N$1),'Master Data Item List'!$D$3:$F$591,2,0)),"")</f>
        <v/>
      </c>
      <c r="O153" t="str">
        <f>IFERROR(IF($C153=0,VLOOKUP(CONCATENATE($A153,"_",O$1),'Master Data Item List'!$D$3:$F$591,2,0),VLOOKUP(CONCATENATE(RIGHT($A153,3),"_",O$1),'Master Data Item List'!$D$3:$F$591,2,0)),"")</f>
        <v/>
      </c>
      <c r="P153" t="str">
        <f>IFERROR(IF($C153=0,VLOOKUP(CONCATENATE($A153,"_",P$1),'Master Data Item List'!$D$3:$F$591,2,0),VLOOKUP(CONCATENATE(RIGHT($A153,3),"_",P$1),'Master Data Item List'!$D$3:$F$591,2,0)),"")</f>
        <v/>
      </c>
      <c r="Q153" t="str">
        <f>IFERROR(IF($C153=0,VLOOKUP(CONCATENATE($A153,"_",Q$1),'Master Data Item List'!$D$3:$F$591,2,0),VLOOKUP(CONCATENATE(RIGHT($A153,3),"_",Q$1),'Master Data Item List'!$D$3:$F$591,2,0)),"")</f>
        <v/>
      </c>
      <c r="R153" t="str">
        <f>IFERROR(IF($C153=0,VLOOKUP(CONCATENATE($A153,"_",R$1),'Master Data Item List'!$D$3:$F$591,2,0),VLOOKUP(CONCATENATE(RIGHT($A153,3),"_",R$1),'Master Data Item List'!$D$3:$F$591,2,0)),"")</f>
        <v/>
      </c>
    </row>
    <row r="154" spans="1:18">
      <c r="A154" t="s">
        <v>4380</v>
      </c>
      <c r="B154" t="str">
        <f t="shared" si="4"/>
        <v>CYP501CodedImm</v>
      </c>
      <c r="C154">
        <f t="shared" si="5"/>
        <v>1</v>
      </c>
      <c r="D154" t="str">
        <f>IFERROR(IF($C154=0,VLOOKUP(CONCATENATE($A154,"_",D$1),'Master Data Item List'!$D$3:$F$591,2,0),VLOOKUP(CONCATENATE(RIGHT($A154,3),"_",D$1),'Master Data Item List'!$D$3:$F$591,2,0)),"")</f>
        <v>OrgID_ImmunisationResponsible</v>
      </c>
      <c r="E154" t="str">
        <f>IFERROR(IF($C154=0,VLOOKUP(CONCATENATE($A154,"_",E$1),'Master Data Item List'!$D$3:$F$591,2,0),VLOOKUP(CONCATENATE(RIGHT($A154,3),"_",E$1),'Master Data Item List'!$D$3:$F$591,2,0)),"")</f>
        <v>OrgID_ImmunisationResponsible</v>
      </c>
      <c r="F154" t="str">
        <f>IFERROR(IF($C154=0,VLOOKUP(CONCATENATE($A154,"_",F$1),'Master Data Item List'!$D$3:$F$591,2,0),VLOOKUP(CONCATENATE(RIGHT($A154,3),"_",F$1),'Master Data Item List'!$D$3:$F$591,2,0)),"")</f>
        <v/>
      </c>
      <c r="G154" t="str">
        <f>IFERROR(IF($C154=0,VLOOKUP(CONCATENATE($A154,"_",G$1),'Master Data Item List'!$D$3:$F$591,2,0),VLOOKUP(CONCATENATE(RIGHT($A154,3),"_",G$1),'Master Data Item List'!$D$3:$F$591,2,0)),"")</f>
        <v/>
      </c>
      <c r="H154" t="str">
        <f>IFERROR(IF($C154=0,VLOOKUP(CONCATENATE($A154,"_",H$1),'Master Data Item List'!$D$3:$F$591,2,0),VLOOKUP(CONCATENATE(RIGHT($A154,3),"_",H$1),'Master Data Item List'!$D$3:$F$591,2,0)),"")</f>
        <v/>
      </c>
      <c r="I154" t="str">
        <f>IFERROR(IF($C154=0,VLOOKUP(CONCATENATE($A154,"_",I$1),'Master Data Item List'!$D$3:$F$591,2,0),VLOOKUP(CONCATENATE(RIGHT($A154,3),"_",I$1),'Master Data Item List'!$D$3:$F$591,2,0)),"")</f>
        <v/>
      </c>
      <c r="J154" t="str">
        <f>IFERROR(IF($C154=0,VLOOKUP(CONCATENATE($A154,"_",J$1),'Master Data Item List'!$D$3:$F$591,2,0),VLOOKUP(CONCATENATE(RIGHT($A154,3),"_",J$1),'Master Data Item List'!$D$3:$F$591,2,0)),"")</f>
        <v/>
      </c>
      <c r="K154" t="str">
        <f>IFERROR(IF($C154=0,VLOOKUP(CONCATENATE($A154,"_",K$1),'Master Data Item List'!$D$3:$F$591,2,0),VLOOKUP(CONCATENATE(RIGHT($A154,3),"_",K$1),'Master Data Item List'!$D$3:$F$591,2,0)),"")</f>
        <v/>
      </c>
      <c r="L154" t="str">
        <f>IFERROR(IF($C154=0,VLOOKUP(CONCATENATE($A154,"_",L$1),'Master Data Item List'!$D$3:$F$591,2,0),VLOOKUP(CONCATENATE(RIGHT($A154,3),"_",L$1),'Master Data Item List'!$D$3:$F$591,2,0)),"")</f>
        <v/>
      </c>
      <c r="M154" t="str">
        <f>IFERROR(IF($C154=0,VLOOKUP(CONCATENATE($A154,"_",M$1),'Master Data Item List'!$D$3:$F$591,2,0),VLOOKUP(CONCATENATE(RIGHT($A154,3),"_",M$1),'Master Data Item List'!$D$3:$F$591,2,0)),"")</f>
        <v/>
      </c>
      <c r="N154" t="str">
        <f>IFERROR(IF($C154=0,VLOOKUP(CONCATENATE($A154,"_",N$1),'Master Data Item List'!$D$3:$F$591,2,0),VLOOKUP(CONCATENATE(RIGHT($A154,3),"_",N$1),'Master Data Item List'!$D$3:$F$591,2,0)),"")</f>
        <v/>
      </c>
      <c r="O154" t="str">
        <f>IFERROR(IF($C154=0,VLOOKUP(CONCATENATE($A154,"_",O$1),'Master Data Item List'!$D$3:$F$591,2,0),VLOOKUP(CONCATENATE(RIGHT($A154,3),"_",O$1),'Master Data Item List'!$D$3:$F$591,2,0)),"")</f>
        <v/>
      </c>
      <c r="P154" t="str">
        <f>IFERROR(IF($C154=0,VLOOKUP(CONCATENATE($A154,"_",P$1),'Master Data Item List'!$D$3:$F$591,2,0),VLOOKUP(CONCATENATE(RIGHT($A154,3),"_",P$1),'Master Data Item List'!$D$3:$F$591,2,0)),"")</f>
        <v/>
      </c>
      <c r="Q154" t="str">
        <f>IFERROR(IF($C154=0,VLOOKUP(CONCATENATE($A154,"_",Q$1),'Master Data Item List'!$D$3:$F$591,2,0),VLOOKUP(CONCATENATE(RIGHT($A154,3),"_",Q$1),'Master Data Item List'!$D$3:$F$591,2,0)),"")</f>
        <v/>
      </c>
      <c r="R154" t="str">
        <f>IFERROR(IF($C154=0,VLOOKUP(CONCATENATE($A154,"_",R$1),'Master Data Item List'!$D$3:$F$591,2,0),VLOOKUP(CONCATENATE(RIGHT($A154,3),"_",R$1),'Master Data Item List'!$D$3:$F$591,2,0)),"")</f>
        <v/>
      </c>
    </row>
    <row r="155" spans="1:18">
      <c r="A155" t="s">
        <v>4421</v>
      </c>
      <c r="B155" t="str">
        <f t="shared" si="4"/>
        <v>CYP502Imm</v>
      </c>
      <c r="C155">
        <f t="shared" si="5"/>
        <v>1</v>
      </c>
      <c r="D155" t="str">
        <f>IFERROR(IF($C155=0,VLOOKUP(CONCATENATE($A155,"_",D$1),'Master Data Item List'!$D$3:$F$591,2,0),VLOOKUP(CONCATENATE(RIGHT($A155,3),"_",D$1),'Master Data Item List'!$D$3:$F$591,2,0)),"")</f>
        <v>LocalPatientID</v>
      </c>
      <c r="E155" t="str">
        <f>IFERROR(IF($C155=0,VLOOKUP(CONCATENATE($A155,"_",E$1),'Master Data Item List'!$D$3:$F$591,2,0),VLOOKUP(CONCATENATE(RIGHT($A155,3),"_",E$1),'Master Data Item List'!$D$3:$F$591,2,0)),"")</f>
        <v>LocalPatientID</v>
      </c>
      <c r="F155" t="str">
        <f>IFERROR(IF($C155=0,VLOOKUP(CONCATENATE($A155,"_",F$1),'Master Data Item List'!$D$3:$F$591,2,0),VLOOKUP(CONCATENATE(RIGHT($A155,3),"_",F$1),'Master Data Item List'!$D$3:$F$591,2,0)),"")</f>
        <v>LocalPatientID</v>
      </c>
      <c r="G155" t="str">
        <f>IFERROR(IF($C155=0,VLOOKUP(CONCATENATE($A155,"_",G$1),'Master Data Item List'!$D$3:$F$591,2,0),VLOOKUP(CONCATENATE(RIGHT($A155,3),"_",G$1),'Master Data Item List'!$D$3:$F$591,2,0)),"")</f>
        <v/>
      </c>
      <c r="H155" t="str">
        <f>IFERROR(IF($C155=0,VLOOKUP(CONCATENATE($A155,"_",H$1),'Master Data Item List'!$D$3:$F$591,2,0),VLOOKUP(CONCATENATE(RIGHT($A155,3),"_",H$1),'Master Data Item List'!$D$3:$F$591,2,0)),"")</f>
        <v/>
      </c>
      <c r="I155" t="str">
        <f>IFERROR(IF($C155=0,VLOOKUP(CONCATENATE($A155,"_",I$1),'Master Data Item List'!$D$3:$F$591,2,0),VLOOKUP(CONCATENATE(RIGHT($A155,3),"_",I$1),'Master Data Item List'!$D$3:$F$591,2,0)),"")</f>
        <v/>
      </c>
      <c r="J155" t="str">
        <f>IFERROR(IF($C155=0,VLOOKUP(CONCATENATE($A155,"_",J$1),'Master Data Item List'!$D$3:$F$591,2,0),VLOOKUP(CONCATENATE(RIGHT($A155,3),"_",J$1),'Master Data Item List'!$D$3:$F$591,2,0)),"")</f>
        <v/>
      </c>
      <c r="K155" t="str">
        <f>IFERROR(IF($C155=0,VLOOKUP(CONCATENATE($A155,"_",K$1),'Master Data Item List'!$D$3:$F$591,2,0),VLOOKUP(CONCATENATE(RIGHT($A155,3),"_",K$1),'Master Data Item List'!$D$3:$F$591,2,0)),"")</f>
        <v>LocalPatientID</v>
      </c>
      <c r="L155" t="str">
        <f>IFERROR(IF($C155=0,VLOOKUP(CONCATENATE($A155,"_",L$1),'Master Data Item List'!$D$3:$F$591,2,0),VLOOKUP(CONCATENATE(RIGHT($A155,3),"_",L$1),'Master Data Item List'!$D$3:$F$591,2,0)),"")</f>
        <v>LocalPatientID</v>
      </c>
      <c r="M155" t="str">
        <f>IFERROR(IF($C155=0,VLOOKUP(CONCATENATE($A155,"_",M$1),'Master Data Item List'!$D$3:$F$591,2,0),VLOOKUP(CONCATENATE(RIGHT($A155,3),"_",M$1),'Master Data Item List'!$D$3:$F$591,2,0)),"")</f>
        <v>LocalPatientID</v>
      </c>
      <c r="N155" t="str">
        <f>IFERROR(IF($C155=0,VLOOKUP(CONCATENATE($A155,"_",N$1),'Master Data Item List'!$D$3:$F$591,2,0),VLOOKUP(CONCATENATE(RIGHT($A155,3),"_",N$1),'Master Data Item List'!$D$3:$F$591,2,0)),"")</f>
        <v>LocalPatientID</v>
      </c>
      <c r="O155" t="str">
        <f>IFERROR(IF($C155=0,VLOOKUP(CONCATENATE($A155,"_",O$1),'Master Data Item List'!$D$3:$F$591,2,0),VLOOKUP(CONCATENATE(RIGHT($A155,3),"_",O$1),'Master Data Item List'!$D$3:$F$591,2,0)),"")</f>
        <v>LocalPatientID</v>
      </c>
      <c r="P155" t="str">
        <f>IFERROR(IF($C155=0,VLOOKUP(CONCATENATE($A155,"_",P$1),'Master Data Item List'!$D$3:$F$591,2,0),VLOOKUP(CONCATENATE(RIGHT($A155,3),"_",P$1),'Master Data Item List'!$D$3:$F$591,2,0)),"")</f>
        <v>LocalPatientID</v>
      </c>
      <c r="Q155" t="str">
        <f>IFERROR(IF($C155=0,VLOOKUP(CONCATENATE($A155,"_",Q$1),'Master Data Item List'!$D$3:$F$591,2,0),VLOOKUP(CONCATENATE(RIGHT($A155,3),"_",Q$1),'Master Data Item List'!$D$3:$F$591,2,0)),"")</f>
        <v>LocalPatientID</v>
      </c>
      <c r="R155" t="str">
        <f>IFERROR(IF($C155=0,VLOOKUP(CONCATENATE($A155,"_",R$1),'Master Data Item List'!$D$3:$F$591,2,0),VLOOKUP(CONCATENATE(RIGHT($A155,3),"_",R$1),'Master Data Item List'!$D$3:$F$591,2,0)),"")</f>
        <v>LocalPatientID</v>
      </c>
    </row>
    <row r="156" spans="1:18">
      <c r="A156" t="s">
        <v>4422</v>
      </c>
      <c r="B156" t="str">
        <f t="shared" si="4"/>
        <v>CYP502Imm</v>
      </c>
      <c r="C156">
        <f t="shared" si="5"/>
        <v>1</v>
      </c>
      <c r="D156" t="str">
        <f>IFERROR(IF($C156=0,VLOOKUP(CONCATENATE($A156,"_",D$1),'Master Data Item List'!$D$3:$F$591,2,0),VLOOKUP(CONCATENATE(RIGHT($A156,3),"_",D$1),'Master Data Item List'!$D$3:$F$591,2,0)),"")</f>
        <v>Immunisation_Date</v>
      </c>
      <c r="E156" t="str">
        <f>IFERROR(IF($C156=0,VLOOKUP(CONCATENATE($A156,"_",E$1),'Master Data Item List'!$D$3:$F$591,2,0),VLOOKUP(CONCATENATE(RIGHT($A156,3),"_",E$1),'Master Data Item List'!$D$3:$F$591,2,0)),"")</f>
        <v>Immunisation_Date</v>
      </c>
      <c r="F156" t="str">
        <f>IFERROR(IF($C156=0,VLOOKUP(CONCATENATE($A156,"_",F$1),'Master Data Item List'!$D$3:$F$591,2,0),VLOOKUP(CONCATENATE(RIGHT($A156,3),"_",F$1),'Master Data Item List'!$D$3:$F$591,2,0)),"")</f>
        <v/>
      </c>
      <c r="G156" t="str">
        <f>IFERROR(IF($C156=0,VLOOKUP(CONCATENATE($A156,"_",G$1),'Master Data Item List'!$D$3:$F$591,2,0),VLOOKUP(CONCATENATE(RIGHT($A156,3),"_",G$1),'Master Data Item List'!$D$3:$F$591,2,0)),"")</f>
        <v/>
      </c>
      <c r="H156" t="str">
        <f>IFERROR(IF($C156=0,VLOOKUP(CONCATENATE($A156,"_",H$1),'Master Data Item List'!$D$3:$F$591,2,0),VLOOKUP(CONCATENATE(RIGHT($A156,3),"_",H$1),'Master Data Item List'!$D$3:$F$591,2,0)),"")</f>
        <v/>
      </c>
      <c r="I156" t="str">
        <f>IFERROR(IF($C156=0,VLOOKUP(CONCATENATE($A156,"_",I$1),'Master Data Item List'!$D$3:$F$591,2,0),VLOOKUP(CONCATENATE(RIGHT($A156,3),"_",I$1),'Master Data Item List'!$D$3:$F$591,2,0)),"")</f>
        <v/>
      </c>
      <c r="J156" t="str">
        <f>IFERROR(IF($C156=0,VLOOKUP(CONCATENATE($A156,"_",J$1),'Master Data Item List'!$D$3:$F$591,2,0),VLOOKUP(CONCATENATE(RIGHT($A156,3),"_",J$1),'Master Data Item List'!$D$3:$F$591,2,0)),"")</f>
        <v/>
      </c>
      <c r="K156" t="str">
        <f>IFERROR(IF($C156=0,VLOOKUP(CONCATENATE($A156,"_",K$1),'Master Data Item List'!$D$3:$F$591,2,0),VLOOKUP(CONCATENATE(RIGHT($A156,3),"_",K$1),'Master Data Item List'!$D$3:$F$591,2,0)),"")</f>
        <v/>
      </c>
      <c r="L156" t="str">
        <f>IFERROR(IF($C156=0,VLOOKUP(CONCATENATE($A156,"_",L$1),'Master Data Item List'!$D$3:$F$591,2,0),VLOOKUP(CONCATENATE(RIGHT($A156,3),"_",L$1),'Master Data Item List'!$D$3:$F$591,2,0)),"")</f>
        <v/>
      </c>
      <c r="M156" t="str">
        <f>IFERROR(IF($C156=0,VLOOKUP(CONCATENATE($A156,"_",M$1),'Master Data Item List'!$D$3:$F$591,2,0),VLOOKUP(CONCATENATE(RIGHT($A156,3),"_",M$1),'Master Data Item List'!$D$3:$F$591,2,0)),"")</f>
        <v/>
      </c>
      <c r="N156" t="str">
        <f>IFERROR(IF($C156=0,VLOOKUP(CONCATENATE($A156,"_",N$1),'Master Data Item List'!$D$3:$F$591,2,0),VLOOKUP(CONCATENATE(RIGHT($A156,3),"_",N$1),'Master Data Item List'!$D$3:$F$591,2,0)),"")</f>
        <v/>
      </c>
      <c r="O156" t="str">
        <f>IFERROR(IF($C156=0,VLOOKUP(CONCATENATE($A156,"_",O$1),'Master Data Item List'!$D$3:$F$591,2,0),VLOOKUP(CONCATENATE(RIGHT($A156,3),"_",O$1),'Master Data Item List'!$D$3:$F$591,2,0)),"")</f>
        <v/>
      </c>
      <c r="P156" t="str">
        <f>IFERROR(IF($C156=0,VLOOKUP(CONCATENATE($A156,"_",P$1),'Master Data Item List'!$D$3:$F$591,2,0),VLOOKUP(CONCATENATE(RIGHT($A156,3),"_",P$1),'Master Data Item List'!$D$3:$F$591,2,0)),"")</f>
        <v/>
      </c>
      <c r="Q156" t="str">
        <f>IFERROR(IF($C156=0,VLOOKUP(CONCATENATE($A156,"_",Q$1),'Master Data Item List'!$D$3:$F$591,2,0),VLOOKUP(CONCATENATE(RIGHT($A156,3),"_",Q$1),'Master Data Item List'!$D$3:$F$591,2,0)),"")</f>
        <v/>
      </c>
      <c r="R156" t="str">
        <f>IFERROR(IF($C156=0,VLOOKUP(CONCATENATE($A156,"_",R$1),'Master Data Item List'!$D$3:$F$591,2,0),VLOOKUP(CONCATENATE(RIGHT($A156,3),"_",R$1),'Master Data Item List'!$D$3:$F$591,2,0)),"")</f>
        <v/>
      </c>
    </row>
    <row r="157" spans="1:18">
      <c r="A157" t="s">
        <v>4445</v>
      </c>
      <c r="B157" t="str">
        <f t="shared" si="4"/>
        <v>CYP502Imm</v>
      </c>
      <c r="C157">
        <f t="shared" si="5"/>
        <v>1</v>
      </c>
      <c r="D157" t="str">
        <f>IFERROR(IF($C157=0,VLOOKUP(CONCATENATE($A157,"_",D$1),'Master Data Item List'!$D$3:$F$591,2,0),VLOOKUP(CONCATENATE(RIGHT($A157,3),"_",D$1),'Master Data Item List'!$D$3:$F$591,2,0)),"")</f>
        <v>OrgID_ImmunisationResponsible</v>
      </c>
      <c r="E157" t="str">
        <f>IFERROR(IF($C157=0,VLOOKUP(CONCATENATE($A157,"_",E$1),'Master Data Item List'!$D$3:$F$591,2,0),VLOOKUP(CONCATENATE(RIGHT($A157,3),"_",E$1),'Master Data Item List'!$D$3:$F$591,2,0)),"")</f>
        <v>OrgID_ImmunisationResponsible</v>
      </c>
      <c r="F157" t="str">
        <f>IFERROR(IF($C157=0,VLOOKUP(CONCATENATE($A157,"_",F$1),'Master Data Item List'!$D$3:$F$591,2,0),VLOOKUP(CONCATENATE(RIGHT($A157,3),"_",F$1),'Master Data Item List'!$D$3:$F$591,2,0)),"")</f>
        <v/>
      </c>
      <c r="G157" t="str">
        <f>IFERROR(IF($C157=0,VLOOKUP(CONCATENATE($A157,"_",G$1),'Master Data Item List'!$D$3:$F$591,2,0),VLOOKUP(CONCATENATE(RIGHT($A157,3),"_",G$1),'Master Data Item List'!$D$3:$F$591,2,0)),"")</f>
        <v/>
      </c>
      <c r="H157" t="str">
        <f>IFERROR(IF($C157=0,VLOOKUP(CONCATENATE($A157,"_",H$1),'Master Data Item List'!$D$3:$F$591,2,0),VLOOKUP(CONCATENATE(RIGHT($A157,3),"_",H$1),'Master Data Item List'!$D$3:$F$591,2,0)),"")</f>
        <v/>
      </c>
      <c r="I157" t="str">
        <f>IFERROR(IF($C157=0,VLOOKUP(CONCATENATE($A157,"_",I$1),'Master Data Item List'!$D$3:$F$591,2,0),VLOOKUP(CONCATENATE(RIGHT($A157,3),"_",I$1),'Master Data Item List'!$D$3:$F$591,2,0)),"")</f>
        <v/>
      </c>
      <c r="J157" t="str">
        <f>IFERROR(IF($C157=0,VLOOKUP(CONCATENATE($A157,"_",J$1),'Master Data Item List'!$D$3:$F$591,2,0),VLOOKUP(CONCATENATE(RIGHT($A157,3),"_",J$1),'Master Data Item List'!$D$3:$F$591,2,0)),"")</f>
        <v/>
      </c>
      <c r="K157" t="str">
        <f>IFERROR(IF($C157=0,VLOOKUP(CONCATENATE($A157,"_",K$1),'Master Data Item List'!$D$3:$F$591,2,0),VLOOKUP(CONCATENATE(RIGHT($A157,3),"_",K$1),'Master Data Item List'!$D$3:$F$591,2,0)),"")</f>
        <v/>
      </c>
      <c r="L157" t="str">
        <f>IFERROR(IF($C157=0,VLOOKUP(CONCATENATE($A157,"_",L$1),'Master Data Item List'!$D$3:$F$591,2,0),VLOOKUP(CONCATENATE(RIGHT($A157,3),"_",L$1),'Master Data Item List'!$D$3:$F$591,2,0)),"")</f>
        <v/>
      </c>
      <c r="M157" t="str">
        <f>IFERROR(IF($C157=0,VLOOKUP(CONCATENATE($A157,"_",M$1),'Master Data Item List'!$D$3:$F$591,2,0),VLOOKUP(CONCATENATE(RIGHT($A157,3),"_",M$1),'Master Data Item List'!$D$3:$F$591,2,0)),"")</f>
        <v/>
      </c>
      <c r="N157" t="str">
        <f>IFERROR(IF($C157=0,VLOOKUP(CONCATENATE($A157,"_",N$1),'Master Data Item List'!$D$3:$F$591,2,0),VLOOKUP(CONCATENATE(RIGHT($A157,3),"_",N$1),'Master Data Item List'!$D$3:$F$591,2,0)),"")</f>
        <v/>
      </c>
      <c r="O157" t="str">
        <f>IFERROR(IF($C157=0,VLOOKUP(CONCATENATE($A157,"_",O$1),'Master Data Item List'!$D$3:$F$591,2,0),VLOOKUP(CONCATENATE(RIGHT($A157,3),"_",O$1),'Master Data Item List'!$D$3:$F$591,2,0)),"")</f>
        <v/>
      </c>
      <c r="P157" t="str">
        <f>IFERROR(IF($C157=0,VLOOKUP(CONCATENATE($A157,"_",P$1),'Master Data Item List'!$D$3:$F$591,2,0),VLOOKUP(CONCATENATE(RIGHT($A157,3),"_",P$1),'Master Data Item List'!$D$3:$F$591,2,0)),"")</f>
        <v/>
      </c>
      <c r="Q157" t="str">
        <f>IFERROR(IF($C157=0,VLOOKUP(CONCATENATE($A157,"_",Q$1),'Master Data Item List'!$D$3:$F$591,2,0),VLOOKUP(CONCATENATE(RIGHT($A157,3),"_",Q$1),'Master Data Item List'!$D$3:$F$591,2,0)),"")</f>
        <v/>
      </c>
      <c r="R157" t="str">
        <f>IFERROR(IF($C157=0,VLOOKUP(CONCATENATE($A157,"_",R$1),'Master Data Item List'!$D$3:$F$591,2,0),VLOOKUP(CONCATENATE(RIGHT($A157,3),"_",R$1),'Master Data Item List'!$D$3:$F$591,2,0)),"")</f>
        <v/>
      </c>
    </row>
    <row r="158" spans="1:18">
      <c r="A158" t="s">
        <v>4424</v>
      </c>
      <c r="B158" t="str">
        <f t="shared" si="4"/>
        <v>CYP502Imm</v>
      </c>
      <c r="C158">
        <f t="shared" si="5"/>
        <v>0</v>
      </c>
      <c r="D158" t="str">
        <f>IFERROR(IF($C158=0,VLOOKUP(CONCATENATE($A158,"_",D$1),'Master Data Item List'!$D$3:$F$591,2,0),VLOOKUP(CONCATENATE(RIGHT($A158,3),"_",D$1),'Master Data Item List'!$D$3:$F$591,2,0)),"")</f>
        <v>ChildhoodImmunisation_Type</v>
      </c>
      <c r="E158" t="str">
        <f>IFERROR(IF($C158=0,VLOOKUP(CONCATENATE($A158,"_",E$1),'Master Data Item List'!$D$3:$F$591,2,0),VLOOKUP(CONCATENATE(RIGHT($A158,3),"_",E$1),'Master Data Item List'!$D$3:$F$591,2,0)),"")</f>
        <v/>
      </c>
      <c r="F158" t="str">
        <f>IFERROR(IF($C158=0,VLOOKUP(CONCATENATE($A158,"_",F$1),'Master Data Item List'!$D$3:$F$591,2,0),VLOOKUP(CONCATENATE(RIGHT($A158,3),"_",F$1),'Master Data Item List'!$D$3:$F$591,2,0)),"")</f>
        <v/>
      </c>
      <c r="G158" t="str">
        <f>IFERROR(IF($C158=0,VLOOKUP(CONCATENATE($A158,"_",G$1),'Master Data Item List'!$D$3:$F$591,2,0),VLOOKUP(CONCATENATE(RIGHT($A158,3),"_",G$1),'Master Data Item List'!$D$3:$F$591,2,0)),"")</f>
        <v/>
      </c>
      <c r="H158" t="str">
        <f>IFERROR(IF($C158=0,VLOOKUP(CONCATENATE($A158,"_",H$1),'Master Data Item List'!$D$3:$F$591,2,0),VLOOKUP(CONCATENATE(RIGHT($A158,3),"_",H$1),'Master Data Item List'!$D$3:$F$591,2,0)),"")</f>
        <v/>
      </c>
      <c r="I158" t="str">
        <f>IFERROR(IF($C158=0,VLOOKUP(CONCATENATE($A158,"_",I$1),'Master Data Item List'!$D$3:$F$591,2,0),VLOOKUP(CONCATENATE(RIGHT($A158,3),"_",I$1),'Master Data Item List'!$D$3:$F$591,2,0)),"")</f>
        <v/>
      </c>
      <c r="J158" t="str">
        <f>IFERROR(IF($C158=0,VLOOKUP(CONCATENATE($A158,"_",J$1),'Master Data Item List'!$D$3:$F$591,2,0),VLOOKUP(CONCATENATE(RIGHT($A158,3),"_",J$1),'Master Data Item List'!$D$3:$F$591,2,0)),"")</f>
        <v/>
      </c>
      <c r="K158" t="str">
        <f>IFERROR(IF($C158=0,VLOOKUP(CONCATENATE($A158,"_",K$1),'Master Data Item List'!$D$3:$F$591,2,0),VLOOKUP(CONCATENATE(RIGHT($A158,3),"_",K$1),'Master Data Item List'!$D$3:$F$591,2,0)),"")</f>
        <v/>
      </c>
      <c r="L158" t="str">
        <f>IFERROR(IF($C158=0,VLOOKUP(CONCATENATE($A158,"_",L$1),'Master Data Item List'!$D$3:$F$591,2,0),VLOOKUP(CONCATENATE(RIGHT($A158,3),"_",L$1),'Master Data Item List'!$D$3:$F$591,2,0)),"")</f>
        <v/>
      </c>
      <c r="M158" t="str">
        <f>IFERROR(IF($C158=0,VLOOKUP(CONCATENATE($A158,"_",M$1),'Master Data Item List'!$D$3:$F$591,2,0),VLOOKUP(CONCATENATE(RIGHT($A158,3),"_",M$1),'Master Data Item List'!$D$3:$F$591,2,0)),"")</f>
        <v/>
      </c>
      <c r="N158" t="str">
        <f>IFERROR(IF($C158=0,VLOOKUP(CONCATENATE($A158,"_",N$1),'Master Data Item List'!$D$3:$F$591,2,0),VLOOKUP(CONCATENATE(RIGHT($A158,3),"_",N$1),'Master Data Item List'!$D$3:$F$591,2,0)),"")</f>
        <v/>
      </c>
      <c r="O158" t="str">
        <f>IFERROR(IF($C158=0,VLOOKUP(CONCATENATE($A158,"_",O$1),'Master Data Item List'!$D$3:$F$591,2,0),VLOOKUP(CONCATENATE(RIGHT($A158,3),"_",O$1),'Master Data Item List'!$D$3:$F$591,2,0)),"")</f>
        <v/>
      </c>
      <c r="P158" t="str">
        <f>IFERROR(IF($C158=0,VLOOKUP(CONCATENATE($A158,"_",P$1),'Master Data Item List'!$D$3:$F$591,2,0),VLOOKUP(CONCATENATE(RIGHT($A158,3),"_",P$1),'Master Data Item List'!$D$3:$F$591,2,0)),"")</f>
        <v/>
      </c>
      <c r="Q158" t="str">
        <f>IFERROR(IF($C158=0,VLOOKUP(CONCATENATE($A158,"_",Q$1),'Master Data Item List'!$D$3:$F$591,2,0),VLOOKUP(CONCATENATE(RIGHT($A158,3),"_",Q$1),'Master Data Item List'!$D$3:$F$591,2,0)),"")</f>
        <v/>
      </c>
      <c r="R158" t="str">
        <f>IFERROR(IF($C158=0,VLOOKUP(CONCATENATE($A158,"_",R$1),'Master Data Item List'!$D$3:$F$591,2,0),VLOOKUP(CONCATENATE(RIGHT($A158,3),"_",R$1),'Master Data Item List'!$D$3:$F$591,2,0)),"")</f>
        <v/>
      </c>
    </row>
    <row r="159" spans="1:18">
      <c r="A159" t="s">
        <v>4468</v>
      </c>
      <c r="B159" t="str">
        <f t="shared" si="4"/>
        <v>CYP601MedicalHistory</v>
      </c>
      <c r="C159">
        <f t="shared" si="5"/>
        <v>1</v>
      </c>
      <c r="D159" t="str">
        <f>IFERROR(IF($C159=0,VLOOKUP(CONCATENATE($A159,"_",D$1),'Master Data Item List'!$D$3:$F$591,2,0),VLOOKUP(CONCATENATE(RIGHT($A159,3),"_",D$1),'Master Data Item List'!$D$3:$F$591,2,0)),"")</f>
        <v>LocalPatientID</v>
      </c>
      <c r="E159" t="str">
        <f>IFERROR(IF($C159=0,VLOOKUP(CONCATENATE($A159,"_",E$1),'Master Data Item List'!$D$3:$F$591,2,0),VLOOKUP(CONCATENATE(RIGHT($A159,3),"_",E$1),'Master Data Item List'!$D$3:$F$591,2,0)),"")</f>
        <v>LocalPatientID</v>
      </c>
      <c r="F159" t="str">
        <f>IFERROR(IF($C159=0,VLOOKUP(CONCATENATE($A159,"_",F$1),'Master Data Item List'!$D$3:$F$591,2,0),VLOOKUP(CONCATENATE(RIGHT($A159,3),"_",F$1),'Master Data Item List'!$D$3:$F$591,2,0)),"")</f>
        <v>LocalPatientID</v>
      </c>
      <c r="G159" t="str">
        <f>IFERROR(IF($C159=0,VLOOKUP(CONCATENATE($A159,"_",G$1),'Master Data Item List'!$D$3:$F$591,2,0),VLOOKUP(CONCATENATE(RIGHT($A159,3),"_",G$1),'Master Data Item List'!$D$3:$F$591,2,0)),"")</f>
        <v/>
      </c>
      <c r="H159" t="str">
        <f>IFERROR(IF($C159=0,VLOOKUP(CONCATENATE($A159,"_",H$1),'Master Data Item List'!$D$3:$F$591,2,0),VLOOKUP(CONCATENATE(RIGHT($A159,3),"_",H$1),'Master Data Item List'!$D$3:$F$591,2,0)),"")</f>
        <v/>
      </c>
      <c r="I159" t="str">
        <f>IFERROR(IF($C159=0,VLOOKUP(CONCATENATE($A159,"_",I$1),'Master Data Item List'!$D$3:$F$591,2,0),VLOOKUP(CONCATENATE(RIGHT($A159,3),"_",I$1),'Master Data Item List'!$D$3:$F$591,2,0)),"")</f>
        <v/>
      </c>
      <c r="J159" t="str">
        <f>IFERROR(IF($C159=0,VLOOKUP(CONCATENATE($A159,"_",J$1),'Master Data Item List'!$D$3:$F$591,2,0),VLOOKUP(CONCATENATE(RIGHT($A159,3),"_",J$1),'Master Data Item List'!$D$3:$F$591,2,0)),"")</f>
        <v/>
      </c>
      <c r="K159" t="str">
        <f>IFERROR(IF($C159=0,VLOOKUP(CONCATENATE($A159,"_",K$1),'Master Data Item List'!$D$3:$F$591,2,0),VLOOKUP(CONCATENATE(RIGHT($A159,3),"_",K$1),'Master Data Item List'!$D$3:$F$591,2,0)),"")</f>
        <v>LocalPatientID</v>
      </c>
      <c r="L159" t="str">
        <f>IFERROR(IF($C159=0,VLOOKUP(CONCATENATE($A159,"_",L$1),'Master Data Item List'!$D$3:$F$591,2,0),VLOOKUP(CONCATENATE(RIGHT($A159,3),"_",L$1),'Master Data Item List'!$D$3:$F$591,2,0)),"")</f>
        <v>LocalPatientID</v>
      </c>
      <c r="M159" t="str">
        <f>IFERROR(IF($C159=0,VLOOKUP(CONCATENATE($A159,"_",M$1),'Master Data Item List'!$D$3:$F$591,2,0),VLOOKUP(CONCATENATE(RIGHT($A159,3),"_",M$1),'Master Data Item List'!$D$3:$F$591,2,0)),"")</f>
        <v>LocalPatientID</v>
      </c>
      <c r="N159" t="str">
        <f>IFERROR(IF($C159=0,VLOOKUP(CONCATENATE($A159,"_",N$1),'Master Data Item List'!$D$3:$F$591,2,0),VLOOKUP(CONCATENATE(RIGHT($A159,3),"_",N$1),'Master Data Item List'!$D$3:$F$591,2,0)),"")</f>
        <v>LocalPatientID</v>
      </c>
      <c r="O159" t="str">
        <f>IFERROR(IF($C159=0,VLOOKUP(CONCATENATE($A159,"_",O$1),'Master Data Item List'!$D$3:$F$591,2,0),VLOOKUP(CONCATENATE(RIGHT($A159,3),"_",O$1),'Master Data Item List'!$D$3:$F$591,2,0)),"")</f>
        <v>LocalPatientID</v>
      </c>
      <c r="P159" t="str">
        <f>IFERROR(IF($C159=0,VLOOKUP(CONCATENATE($A159,"_",P$1),'Master Data Item List'!$D$3:$F$591,2,0),VLOOKUP(CONCATENATE(RIGHT($A159,3),"_",P$1),'Master Data Item List'!$D$3:$F$591,2,0)),"")</f>
        <v>LocalPatientID</v>
      </c>
      <c r="Q159" t="str">
        <f>IFERROR(IF($C159=0,VLOOKUP(CONCATENATE($A159,"_",Q$1),'Master Data Item List'!$D$3:$F$591,2,0),VLOOKUP(CONCATENATE(RIGHT($A159,3),"_",Q$1),'Master Data Item List'!$D$3:$F$591,2,0)),"")</f>
        <v>LocalPatientID</v>
      </c>
      <c r="R159" t="str">
        <f>IFERROR(IF($C159=0,VLOOKUP(CONCATENATE($A159,"_",R$1),'Master Data Item List'!$D$3:$F$591,2,0),VLOOKUP(CONCATENATE(RIGHT($A159,3),"_",R$1),'Master Data Item List'!$D$3:$F$591,2,0)),"")</f>
        <v>LocalPatientID</v>
      </c>
    </row>
    <row r="160" spans="1:18">
      <c r="A160" t="s">
        <v>183</v>
      </c>
      <c r="B160" t="str">
        <f t="shared" si="4"/>
        <v>CYP601MedicalHistory</v>
      </c>
      <c r="C160">
        <f t="shared" si="5"/>
        <v>1</v>
      </c>
      <c r="D160" t="str">
        <f>IFERROR(IF($C160=0,VLOOKUP(CONCATENATE($A160,"_",D$1),'Master Data Item List'!$D$3:$F$591,2,0),VLOOKUP(CONCATENATE(RIGHT($A160,3),"_",D$1),'Master Data Item List'!$D$3:$F$591,2,0)),"")</f>
        <v>Diagnosis_Scheme</v>
      </c>
      <c r="E160" t="str">
        <f>IFERROR(IF($C160=0,VLOOKUP(CONCATENATE($A160,"_",E$1),'Master Data Item List'!$D$3:$F$591,2,0),VLOOKUP(CONCATENATE(RIGHT($A160,3),"_",E$1),'Master Data Item List'!$D$3:$F$591,2,0)),"")</f>
        <v>Diagnosis_Scheme</v>
      </c>
      <c r="F160" t="str">
        <f>IFERROR(IF($C160=0,VLOOKUP(CONCATENATE($A160,"_",F$1),'Master Data Item List'!$D$3:$F$591,2,0),VLOOKUP(CONCATENATE(RIGHT($A160,3),"_",F$1),'Master Data Item List'!$D$3:$F$591,2,0)),"")</f>
        <v>Diagnosis_Scheme</v>
      </c>
      <c r="G160" t="str">
        <f>IFERROR(IF($C160=0,VLOOKUP(CONCATENATE($A160,"_",G$1),'Master Data Item List'!$D$3:$F$591,2,0),VLOOKUP(CONCATENATE(RIGHT($A160,3),"_",G$1),'Master Data Item List'!$D$3:$F$591,2,0)),"")</f>
        <v>Diagnosis_Scheme</v>
      </c>
      <c r="H160" t="str">
        <f>IFERROR(IF($C160=0,VLOOKUP(CONCATENATE($A160,"_",H$1),'Master Data Item List'!$D$3:$F$591,2,0),VLOOKUP(CONCATENATE(RIGHT($A160,3),"_",H$1),'Master Data Item List'!$D$3:$F$591,2,0)),"")</f>
        <v/>
      </c>
      <c r="I160" t="str">
        <f>IFERROR(IF($C160=0,VLOOKUP(CONCATENATE($A160,"_",I$1),'Master Data Item List'!$D$3:$F$591,2,0),VLOOKUP(CONCATENATE(RIGHT($A160,3),"_",I$1),'Master Data Item List'!$D$3:$F$591,2,0)),"")</f>
        <v/>
      </c>
      <c r="J160" t="str">
        <f>IFERROR(IF($C160=0,VLOOKUP(CONCATENATE($A160,"_",J$1),'Master Data Item List'!$D$3:$F$591,2,0),VLOOKUP(CONCATENATE(RIGHT($A160,3),"_",J$1),'Master Data Item List'!$D$3:$F$591,2,0)),"")</f>
        <v/>
      </c>
      <c r="K160" t="str">
        <f>IFERROR(IF($C160=0,VLOOKUP(CONCATENATE($A160,"_",K$1),'Master Data Item List'!$D$3:$F$591,2,0),VLOOKUP(CONCATENATE(RIGHT($A160,3),"_",K$1),'Master Data Item List'!$D$3:$F$591,2,0)),"")</f>
        <v/>
      </c>
      <c r="L160" t="str">
        <f>IFERROR(IF($C160=0,VLOOKUP(CONCATENATE($A160,"_",L$1),'Master Data Item List'!$D$3:$F$591,2,0),VLOOKUP(CONCATENATE(RIGHT($A160,3),"_",L$1),'Master Data Item List'!$D$3:$F$591,2,0)),"")</f>
        <v/>
      </c>
      <c r="M160" t="str">
        <f>IFERROR(IF($C160=0,VLOOKUP(CONCATENATE($A160,"_",M$1),'Master Data Item List'!$D$3:$F$591,2,0),VLOOKUP(CONCATENATE(RIGHT($A160,3),"_",M$1),'Master Data Item List'!$D$3:$F$591,2,0)),"")</f>
        <v/>
      </c>
      <c r="N160" t="str">
        <f>IFERROR(IF($C160=0,VLOOKUP(CONCATENATE($A160,"_",N$1),'Master Data Item List'!$D$3:$F$591,2,0),VLOOKUP(CONCATENATE(RIGHT($A160,3),"_",N$1),'Master Data Item List'!$D$3:$F$591,2,0)),"")</f>
        <v/>
      </c>
      <c r="O160" t="str">
        <f>IFERROR(IF($C160=0,VLOOKUP(CONCATENATE($A160,"_",O$1),'Master Data Item List'!$D$3:$F$591,2,0),VLOOKUP(CONCATENATE(RIGHT($A160,3),"_",O$1),'Master Data Item List'!$D$3:$F$591,2,0)),"")</f>
        <v/>
      </c>
      <c r="P160" t="str">
        <f>IFERROR(IF($C160=0,VLOOKUP(CONCATENATE($A160,"_",P$1),'Master Data Item List'!$D$3:$F$591,2,0),VLOOKUP(CONCATENATE(RIGHT($A160,3),"_",P$1),'Master Data Item List'!$D$3:$F$591,2,0)),"")</f>
        <v/>
      </c>
      <c r="Q160" t="str">
        <f>IFERROR(IF($C160=0,VLOOKUP(CONCATENATE($A160,"_",Q$1),'Master Data Item List'!$D$3:$F$591,2,0),VLOOKUP(CONCATENATE(RIGHT($A160,3),"_",Q$1),'Master Data Item List'!$D$3:$F$591,2,0)),"")</f>
        <v/>
      </c>
      <c r="R160" t="str">
        <f>IFERROR(IF($C160=0,VLOOKUP(CONCATENATE($A160,"_",R$1),'Master Data Item List'!$D$3:$F$591,2,0),VLOOKUP(CONCATENATE(RIGHT($A160,3),"_",R$1),'Master Data Item List'!$D$3:$F$591,2,0)),"")</f>
        <v/>
      </c>
    </row>
    <row r="161" spans="1:18">
      <c r="A161" t="s">
        <v>448</v>
      </c>
      <c r="B161" t="str">
        <f t="shared" si="4"/>
        <v>CYP601MedicalHistory</v>
      </c>
      <c r="C161">
        <f t="shared" si="5"/>
        <v>0</v>
      </c>
      <c r="D161" t="str">
        <f>IFERROR(IF($C161=0,VLOOKUP(CONCATENATE($A161,"_",D$1),'Master Data Item List'!$D$3:$F$591,2,0),VLOOKUP(CONCATENATE(RIGHT($A161,3),"_",D$1),'Master Data Item List'!$D$3:$F$591,2,0)),"")</f>
        <v>PreviousDiagnosis</v>
      </c>
      <c r="E161" t="str">
        <f>IFERROR(IF($C161=0,VLOOKUP(CONCATENATE($A161,"_",E$1),'Master Data Item List'!$D$3:$F$591,2,0),VLOOKUP(CONCATENATE(RIGHT($A161,3),"_",E$1),'Master Data Item List'!$D$3:$F$591,2,0)),"")</f>
        <v/>
      </c>
      <c r="F161" t="str">
        <f>IFERROR(IF($C161=0,VLOOKUP(CONCATENATE($A161,"_",F$1),'Master Data Item List'!$D$3:$F$591,2,0),VLOOKUP(CONCATENATE(RIGHT($A161,3),"_",F$1),'Master Data Item List'!$D$3:$F$591,2,0)),"")</f>
        <v/>
      </c>
      <c r="G161" t="str">
        <f>IFERROR(IF($C161=0,VLOOKUP(CONCATENATE($A161,"_",G$1),'Master Data Item List'!$D$3:$F$591,2,0),VLOOKUP(CONCATENATE(RIGHT($A161,3),"_",G$1),'Master Data Item List'!$D$3:$F$591,2,0)),"")</f>
        <v/>
      </c>
      <c r="H161" t="str">
        <f>IFERROR(IF($C161=0,VLOOKUP(CONCATENATE($A161,"_",H$1),'Master Data Item List'!$D$3:$F$591,2,0),VLOOKUP(CONCATENATE(RIGHT($A161,3),"_",H$1),'Master Data Item List'!$D$3:$F$591,2,0)),"")</f>
        <v/>
      </c>
      <c r="I161" t="str">
        <f>IFERROR(IF($C161=0,VLOOKUP(CONCATENATE($A161,"_",I$1),'Master Data Item List'!$D$3:$F$591,2,0),VLOOKUP(CONCATENATE(RIGHT($A161,3),"_",I$1),'Master Data Item List'!$D$3:$F$591,2,0)),"")</f>
        <v/>
      </c>
      <c r="J161" t="str">
        <f>IFERROR(IF($C161=0,VLOOKUP(CONCATENATE($A161,"_",J$1),'Master Data Item List'!$D$3:$F$591,2,0),VLOOKUP(CONCATENATE(RIGHT($A161,3),"_",J$1),'Master Data Item List'!$D$3:$F$591,2,0)),"")</f>
        <v/>
      </c>
      <c r="K161" t="str">
        <f>IFERROR(IF($C161=0,VLOOKUP(CONCATENATE($A161,"_",K$1),'Master Data Item List'!$D$3:$F$591,2,0),VLOOKUP(CONCATENATE(RIGHT($A161,3),"_",K$1),'Master Data Item List'!$D$3:$F$591,2,0)),"")</f>
        <v/>
      </c>
      <c r="L161" t="str">
        <f>IFERROR(IF($C161=0,VLOOKUP(CONCATENATE($A161,"_",L$1),'Master Data Item List'!$D$3:$F$591,2,0),VLOOKUP(CONCATENATE(RIGHT($A161,3),"_",L$1),'Master Data Item List'!$D$3:$F$591,2,0)),"")</f>
        <v/>
      </c>
      <c r="M161" t="str">
        <f>IFERROR(IF($C161=0,VLOOKUP(CONCATENATE($A161,"_",M$1),'Master Data Item List'!$D$3:$F$591,2,0),VLOOKUP(CONCATENATE(RIGHT($A161,3),"_",M$1),'Master Data Item List'!$D$3:$F$591,2,0)),"")</f>
        <v/>
      </c>
      <c r="N161" t="str">
        <f>IFERROR(IF($C161=0,VLOOKUP(CONCATENATE($A161,"_",N$1),'Master Data Item List'!$D$3:$F$591,2,0),VLOOKUP(CONCATENATE(RIGHT($A161,3),"_",N$1),'Master Data Item List'!$D$3:$F$591,2,0)),"")</f>
        <v/>
      </c>
      <c r="O161" t="str">
        <f>IFERROR(IF($C161=0,VLOOKUP(CONCATENATE($A161,"_",O$1),'Master Data Item List'!$D$3:$F$591,2,0),VLOOKUP(CONCATENATE(RIGHT($A161,3),"_",O$1),'Master Data Item List'!$D$3:$F$591,2,0)),"")</f>
        <v/>
      </c>
      <c r="P161" t="str">
        <f>IFERROR(IF($C161=0,VLOOKUP(CONCATENATE($A161,"_",P$1),'Master Data Item List'!$D$3:$F$591,2,0),VLOOKUP(CONCATENATE(RIGHT($A161,3),"_",P$1),'Master Data Item List'!$D$3:$F$591,2,0)),"")</f>
        <v/>
      </c>
      <c r="Q161" t="str">
        <f>IFERROR(IF($C161=0,VLOOKUP(CONCATENATE($A161,"_",Q$1),'Master Data Item List'!$D$3:$F$591,2,0),VLOOKUP(CONCATENATE(RIGHT($A161,3),"_",Q$1),'Master Data Item List'!$D$3:$F$591,2,0)),"")</f>
        <v/>
      </c>
      <c r="R161" t="str">
        <f>IFERROR(IF($C161=0,VLOOKUP(CONCATENATE($A161,"_",R$1),'Master Data Item List'!$D$3:$F$591,2,0),VLOOKUP(CONCATENATE(RIGHT($A161,3),"_",R$1),'Master Data Item List'!$D$3:$F$591,2,0)),"")</f>
        <v/>
      </c>
    </row>
    <row r="162" spans="1:18">
      <c r="A162" t="s">
        <v>4477</v>
      </c>
      <c r="B162" t="str">
        <f t="shared" si="4"/>
        <v>CYP601MedicalHistory</v>
      </c>
      <c r="C162">
        <f t="shared" si="5"/>
        <v>0</v>
      </c>
      <c r="D162" t="str">
        <f>IFERROR(IF($C162=0,VLOOKUP(CONCATENATE($A162,"_",D$1),'Master Data Item List'!$D$3:$F$591,2,0),VLOOKUP(CONCATENATE(RIGHT($A162,3),"_",D$1),'Master Data Item List'!$D$3:$F$591,2,0)),"")</f>
        <v>Diagnosis_Date</v>
      </c>
      <c r="E162" t="str">
        <f>IFERROR(IF($C162=0,VLOOKUP(CONCATENATE($A162,"_",E$1),'Master Data Item List'!$D$3:$F$591,2,0),VLOOKUP(CONCATENATE(RIGHT($A162,3),"_",E$1),'Master Data Item List'!$D$3:$F$591,2,0)),"")</f>
        <v/>
      </c>
      <c r="F162" t="str">
        <f>IFERROR(IF($C162=0,VLOOKUP(CONCATENATE($A162,"_",F$1),'Master Data Item List'!$D$3:$F$591,2,0),VLOOKUP(CONCATENATE(RIGHT($A162,3),"_",F$1),'Master Data Item List'!$D$3:$F$591,2,0)),"")</f>
        <v/>
      </c>
      <c r="G162" t="str">
        <f>IFERROR(IF($C162=0,VLOOKUP(CONCATENATE($A162,"_",G$1),'Master Data Item List'!$D$3:$F$591,2,0),VLOOKUP(CONCATENATE(RIGHT($A162,3),"_",G$1),'Master Data Item List'!$D$3:$F$591,2,0)),"")</f>
        <v/>
      </c>
      <c r="H162" t="str">
        <f>IFERROR(IF($C162=0,VLOOKUP(CONCATENATE($A162,"_",H$1),'Master Data Item List'!$D$3:$F$591,2,0),VLOOKUP(CONCATENATE(RIGHT($A162,3),"_",H$1),'Master Data Item List'!$D$3:$F$591,2,0)),"")</f>
        <v/>
      </c>
      <c r="I162" t="str">
        <f>IFERROR(IF($C162=0,VLOOKUP(CONCATENATE($A162,"_",I$1),'Master Data Item List'!$D$3:$F$591,2,0),VLOOKUP(CONCATENATE(RIGHT($A162,3),"_",I$1),'Master Data Item List'!$D$3:$F$591,2,0)),"")</f>
        <v/>
      </c>
      <c r="J162" t="str">
        <f>IFERROR(IF($C162=0,VLOOKUP(CONCATENATE($A162,"_",J$1),'Master Data Item List'!$D$3:$F$591,2,0),VLOOKUP(CONCATENATE(RIGHT($A162,3),"_",J$1),'Master Data Item List'!$D$3:$F$591,2,0)),"")</f>
        <v/>
      </c>
      <c r="K162" t="str">
        <f>IFERROR(IF($C162=0,VLOOKUP(CONCATENATE($A162,"_",K$1),'Master Data Item List'!$D$3:$F$591,2,0),VLOOKUP(CONCATENATE(RIGHT($A162,3),"_",K$1),'Master Data Item List'!$D$3:$F$591,2,0)),"")</f>
        <v/>
      </c>
      <c r="L162" t="str">
        <f>IFERROR(IF($C162=0,VLOOKUP(CONCATENATE($A162,"_",L$1),'Master Data Item List'!$D$3:$F$591,2,0),VLOOKUP(CONCATENATE(RIGHT($A162,3),"_",L$1),'Master Data Item List'!$D$3:$F$591,2,0)),"")</f>
        <v/>
      </c>
      <c r="M162" t="str">
        <f>IFERROR(IF($C162=0,VLOOKUP(CONCATENATE($A162,"_",M$1),'Master Data Item List'!$D$3:$F$591,2,0),VLOOKUP(CONCATENATE(RIGHT($A162,3),"_",M$1),'Master Data Item List'!$D$3:$F$591,2,0)),"")</f>
        <v/>
      </c>
      <c r="N162" t="str">
        <f>IFERROR(IF($C162=0,VLOOKUP(CONCATENATE($A162,"_",N$1),'Master Data Item List'!$D$3:$F$591,2,0),VLOOKUP(CONCATENATE(RIGHT($A162,3),"_",N$1),'Master Data Item List'!$D$3:$F$591,2,0)),"")</f>
        <v/>
      </c>
      <c r="O162" t="str">
        <f>IFERROR(IF($C162=0,VLOOKUP(CONCATENATE($A162,"_",O$1),'Master Data Item List'!$D$3:$F$591,2,0),VLOOKUP(CONCATENATE(RIGHT($A162,3),"_",O$1),'Master Data Item List'!$D$3:$F$591,2,0)),"")</f>
        <v/>
      </c>
      <c r="P162" t="str">
        <f>IFERROR(IF($C162=0,VLOOKUP(CONCATENATE($A162,"_",P$1),'Master Data Item List'!$D$3:$F$591,2,0),VLOOKUP(CONCATENATE(RIGHT($A162,3),"_",P$1),'Master Data Item List'!$D$3:$F$591,2,0)),"")</f>
        <v/>
      </c>
      <c r="Q162" t="str">
        <f>IFERROR(IF($C162=0,VLOOKUP(CONCATENATE($A162,"_",Q$1),'Master Data Item List'!$D$3:$F$591,2,0),VLOOKUP(CONCATENATE(RIGHT($A162,3),"_",Q$1),'Master Data Item List'!$D$3:$F$591,2,0)),"")</f>
        <v/>
      </c>
      <c r="R162" t="str">
        <f>IFERROR(IF($C162=0,VLOOKUP(CONCATENATE($A162,"_",R$1),'Master Data Item List'!$D$3:$F$591,2,0),VLOOKUP(CONCATENATE(RIGHT($A162,3),"_",R$1),'Master Data Item List'!$D$3:$F$591,2,0)),"")</f>
        <v/>
      </c>
    </row>
    <row r="163" spans="1:18">
      <c r="A163" t="s">
        <v>4495</v>
      </c>
      <c r="B163" t="str">
        <f t="shared" si="4"/>
        <v>CYP602DisabilityType</v>
      </c>
      <c r="C163">
        <f t="shared" si="5"/>
        <v>1</v>
      </c>
      <c r="D163" t="str">
        <f>IFERROR(IF($C163=0,VLOOKUP(CONCATENATE($A163,"_",D$1),'Master Data Item List'!$D$3:$F$591,2,0),VLOOKUP(CONCATENATE(RIGHT($A163,3),"_",D$1),'Master Data Item List'!$D$3:$F$591,2,0)),"")</f>
        <v>LocalPatientID</v>
      </c>
      <c r="E163" t="str">
        <f>IFERROR(IF($C163=0,VLOOKUP(CONCATENATE($A163,"_",E$1),'Master Data Item List'!$D$3:$F$591,2,0),VLOOKUP(CONCATENATE(RIGHT($A163,3),"_",E$1),'Master Data Item List'!$D$3:$F$591,2,0)),"")</f>
        <v>LocalPatientID</v>
      </c>
      <c r="F163" t="str">
        <f>IFERROR(IF($C163=0,VLOOKUP(CONCATENATE($A163,"_",F$1),'Master Data Item List'!$D$3:$F$591,2,0),VLOOKUP(CONCATENATE(RIGHT($A163,3),"_",F$1),'Master Data Item List'!$D$3:$F$591,2,0)),"")</f>
        <v>LocalPatientID</v>
      </c>
      <c r="G163" t="str">
        <f>IFERROR(IF($C163=0,VLOOKUP(CONCATENATE($A163,"_",G$1),'Master Data Item List'!$D$3:$F$591,2,0),VLOOKUP(CONCATENATE(RIGHT($A163,3),"_",G$1),'Master Data Item List'!$D$3:$F$591,2,0)),"")</f>
        <v/>
      </c>
      <c r="H163" t="str">
        <f>IFERROR(IF($C163=0,VLOOKUP(CONCATENATE($A163,"_",H$1),'Master Data Item List'!$D$3:$F$591,2,0),VLOOKUP(CONCATENATE(RIGHT($A163,3),"_",H$1),'Master Data Item List'!$D$3:$F$591,2,0)),"")</f>
        <v/>
      </c>
      <c r="I163" t="str">
        <f>IFERROR(IF($C163=0,VLOOKUP(CONCATENATE($A163,"_",I$1),'Master Data Item List'!$D$3:$F$591,2,0),VLOOKUP(CONCATENATE(RIGHT($A163,3),"_",I$1),'Master Data Item List'!$D$3:$F$591,2,0)),"")</f>
        <v/>
      </c>
      <c r="J163" t="str">
        <f>IFERROR(IF($C163=0,VLOOKUP(CONCATENATE($A163,"_",J$1),'Master Data Item List'!$D$3:$F$591,2,0),VLOOKUP(CONCATENATE(RIGHT($A163,3),"_",J$1),'Master Data Item List'!$D$3:$F$591,2,0)),"")</f>
        <v/>
      </c>
      <c r="K163" t="str">
        <f>IFERROR(IF($C163=0,VLOOKUP(CONCATENATE($A163,"_",K$1),'Master Data Item List'!$D$3:$F$591,2,0),VLOOKUP(CONCATENATE(RIGHT($A163,3),"_",K$1),'Master Data Item List'!$D$3:$F$591,2,0)),"")</f>
        <v>LocalPatientID</v>
      </c>
      <c r="L163" t="str">
        <f>IFERROR(IF($C163=0,VLOOKUP(CONCATENATE($A163,"_",L$1),'Master Data Item List'!$D$3:$F$591,2,0),VLOOKUP(CONCATENATE(RIGHT($A163,3),"_",L$1),'Master Data Item List'!$D$3:$F$591,2,0)),"")</f>
        <v>LocalPatientID</v>
      </c>
      <c r="M163" t="str">
        <f>IFERROR(IF($C163=0,VLOOKUP(CONCATENATE($A163,"_",M$1),'Master Data Item List'!$D$3:$F$591,2,0),VLOOKUP(CONCATENATE(RIGHT($A163,3),"_",M$1),'Master Data Item List'!$D$3:$F$591,2,0)),"")</f>
        <v>LocalPatientID</v>
      </c>
      <c r="N163" t="str">
        <f>IFERROR(IF($C163=0,VLOOKUP(CONCATENATE($A163,"_",N$1),'Master Data Item List'!$D$3:$F$591,2,0),VLOOKUP(CONCATENATE(RIGHT($A163,3),"_",N$1),'Master Data Item List'!$D$3:$F$591,2,0)),"")</f>
        <v>LocalPatientID</v>
      </c>
      <c r="O163" t="str">
        <f>IFERROR(IF($C163=0,VLOOKUP(CONCATENATE($A163,"_",O$1),'Master Data Item List'!$D$3:$F$591,2,0),VLOOKUP(CONCATENATE(RIGHT($A163,3),"_",O$1),'Master Data Item List'!$D$3:$F$591,2,0)),"")</f>
        <v>LocalPatientID</v>
      </c>
      <c r="P163" t="str">
        <f>IFERROR(IF($C163=0,VLOOKUP(CONCATENATE($A163,"_",P$1),'Master Data Item List'!$D$3:$F$591,2,0),VLOOKUP(CONCATENATE(RIGHT($A163,3),"_",P$1),'Master Data Item List'!$D$3:$F$591,2,0)),"")</f>
        <v>LocalPatientID</v>
      </c>
      <c r="Q163" t="str">
        <f>IFERROR(IF($C163=0,VLOOKUP(CONCATENATE($A163,"_",Q$1),'Master Data Item List'!$D$3:$F$591,2,0),VLOOKUP(CONCATENATE(RIGHT($A163,3),"_",Q$1),'Master Data Item List'!$D$3:$F$591,2,0)),"")</f>
        <v>LocalPatientID</v>
      </c>
      <c r="R163" t="str">
        <f>IFERROR(IF($C163=0,VLOOKUP(CONCATENATE($A163,"_",R$1),'Master Data Item List'!$D$3:$F$591,2,0),VLOOKUP(CONCATENATE(RIGHT($A163,3),"_",R$1),'Master Data Item List'!$D$3:$F$591,2,0)),"")</f>
        <v>LocalPatientID</v>
      </c>
    </row>
    <row r="164" spans="1:18">
      <c r="A164" t="s">
        <v>4496</v>
      </c>
      <c r="B164" t="str">
        <f t="shared" si="4"/>
        <v>CYP602DisabilityType</v>
      </c>
      <c r="C164">
        <f t="shared" si="5"/>
        <v>0</v>
      </c>
      <c r="D164" t="str">
        <f>IFERROR(IF($C164=0,VLOOKUP(CONCATENATE($A164,"_",D$1),'Master Data Item List'!$D$3:$F$591,2,0),VLOOKUP(CONCATENATE(RIGHT($A164,3),"_",D$1),'Master Data Item List'!$D$3:$F$591,2,0)),"")</f>
        <v>Disability</v>
      </c>
      <c r="E164" t="str">
        <f>IFERROR(IF($C164=0,VLOOKUP(CONCATENATE($A164,"_",E$1),'Master Data Item List'!$D$3:$F$591,2,0),VLOOKUP(CONCATENATE(RIGHT($A164,3),"_",E$1),'Master Data Item List'!$D$3:$F$591,2,0)),"")</f>
        <v/>
      </c>
      <c r="F164" t="str">
        <f>IFERROR(IF($C164=0,VLOOKUP(CONCATENATE($A164,"_",F$1),'Master Data Item List'!$D$3:$F$591,2,0),VLOOKUP(CONCATENATE(RIGHT($A164,3),"_",F$1),'Master Data Item List'!$D$3:$F$591,2,0)),"")</f>
        <v/>
      </c>
      <c r="G164" t="str">
        <f>IFERROR(IF($C164=0,VLOOKUP(CONCATENATE($A164,"_",G$1),'Master Data Item List'!$D$3:$F$591,2,0),VLOOKUP(CONCATENATE(RIGHT($A164,3),"_",G$1),'Master Data Item List'!$D$3:$F$591,2,0)),"")</f>
        <v/>
      </c>
      <c r="H164" t="str">
        <f>IFERROR(IF($C164=0,VLOOKUP(CONCATENATE($A164,"_",H$1),'Master Data Item List'!$D$3:$F$591,2,0),VLOOKUP(CONCATENATE(RIGHT($A164,3),"_",H$1),'Master Data Item List'!$D$3:$F$591,2,0)),"")</f>
        <v/>
      </c>
      <c r="I164" t="str">
        <f>IFERROR(IF($C164=0,VLOOKUP(CONCATENATE($A164,"_",I$1),'Master Data Item List'!$D$3:$F$591,2,0),VLOOKUP(CONCATENATE(RIGHT($A164,3),"_",I$1),'Master Data Item List'!$D$3:$F$591,2,0)),"")</f>
        <v/>
      </c>
      <c r="J164" t="str">
        <f>IFERROR(IF($C164=0,VLOOKUP(CONCATENATE($A164,"_",J$1),'Master Data Item List'!$D$3:$F$591,2,0),VLOOKUP(CONCATENATE(RIGHT($A164,3),"_",J$1),'Master Data Item List'!$D$3:$F$591,2,0)),"")</f>
        <v/>
      </c>
      <c r="K164" t="str">
        <f>IFERROR(IF($C164=0,VLOOKUP(CONCATENATE($A164,"_",K$1),'Master Data Item List'!$D$3:$F$591,2,0),VLOOKUP(CONCATENATE(RIGHT($A164,3),"_",K$1),'Master Data Item List'!$D$3:$F$591,2,0)),"")</f>
        <v/>
      </c>
      <c r="L164" t="str">
        <f>IFERROR(IF($C164=0,VLOOKUP(CONCATENATE($A164,"_",L$1),'Master Data Item List'!$D$3:$F$591,2,0),VLOOKUP(CONCATENATE(RIGHT($A164,3),"_",L$1),'Master Data Item List'!$D$3:$F$591,2,0)),"")</f>
        <v/>
      </c>
      <c r="M164" t="str">
        <f>IFERROR(IF($C164=0,VLOOKUP(CONCATENATE($A164,"_",M$1),'Master Data Item List'!$D$3:$F$591,2,0),VLOOKUP(CONCATENATE(RIGHT($A164,3),"_",M$1),'Master Data Item List'!$D$3:$F$591,2,0)),"")</f>
        <v/>
      </c>
      <c r="N164" t="str">
        <f>IFERROR(IF($C164=0,VLOOKUP(CONCATENATE($A164,"_",N$1),'Master Data Item List'!$D$3:$F$591,2,0),VLOOKUP(CONCATENATE(RIGHT($A164,3),"_",N$1),'Master Data Item List'!$D$3:$F$591,2,0)),"")</f>
        <v/>
      </c>
      <c r="O164" t="str">
        <f>IFERROR(IF($C164=0,VLOOKUP(CONCATENATE($A164,"_",O$1),'Master Data Item List'!$D$3:$F$591,2,0),VLOOKUP(CONCATENATE(RIGHT($A164,3),"_",O$1),'Master Data Item List'!$D$3:$F$591,2,0)),"")</f>
        <v/>
      </c>
      <c r="P164" t="str">
        <f>IFERROR(IF($C164=0,VLOOKUP(CONCATENATE($A164,"_",P$1),'Master Data Item List'!$D$3:$F$591,2,0),VLOOKUP(CONCATENATE(RIGHT($A164,3),"_",P$1),'Master Data Item List'!$D$3:$F$591,2,0)),"")</f>
        <v/>
      </c>
      <c r="Q164" t="str">
        <f>IFERROR(IF($C164=0,VLOOKUP(CONCATENATE($A164,"_",Q$1),'Master Data Item List'!$D$3:$F$591,2,0),VLOOKUP(CONCATENATE(RIGHT($A164,3),"_",Q$1),'Master Data Item List'!$D$3:$F$591,2,0)),"")</f>
        <v/>
      </c>
      <c r="R164" t="str">
        <f>IFERROR(IF($C164=0,VLOOKUP(CONCATENATE($A164,"_",R$1),'Master Data Item List'!$D$3:$F$591,2,0),VLOOKUP(CONCATENATE(RIGHT($A164,3),"_",R$1),'Master Data Item List'!$D$3:$F$591,2,0)),"")</f>
        <v/>
      </c>
    </row>
    <row r="165" spans="1:18">
      <c r="A165" t="s">
        <v>328</v>
      </c>
      <c r="B165" t="str">
        <f t="shared" si="4"/>
        <v>CYP602DisabilityType</v>
      </c>
      <c r="C165">
        <f t="shared" si="5"/>
        <v>0</v>
      </c>
      <c r="D165" t="str">
        <f>IFERROR(IF($C165=0,VLOOKUP(CONCATENATE($A165,"_",D$1),'Master Data Item List'!$D$3:$F$591,2,0),VLOOKUP(CONCATENATE(RIGHT($A165,3),"_",D$1),'Master Data Item List'!$D$3:$F$591,2,0)),"")</f>
        <v>DisabilityImpactPerception</v>
      </c>
      <c r="E165" t="str">
        <f>IFERROR(IF($C165=0,VLOOKUP(CONCATENATE($A165,"_",E$1),'Master Data Item List'!$D$3:$F$591,2,0),VLOOKUP(CONCATENATE(RIGHT($A165,3),"_",E$1),'Master Data Item List'!$D$3:$F$591,2,0)),"")</f>
        <v/>
      </c>
      <c r="F165" t="str">
        <f>IFERROR(IF($C165=0,VLOOKUP(CONCATENATE($A165,"_",F$1),'Master Data Item List'!$D$3:$F$591,2,0),VLOOKUP(CONCATENATE(RIGHT($A165,3),"_",F$1),'Master Data Item List'!$D$3:$F$591,2,0)),"")</f>
        <v/>
      </c>
      <c r="G165" t="str">
        <f>IFERROR(IF($C165=0,VLOOKUP(CONCATENATE($A165,"_",G$1),'Master Data Item List'!$D$3:$F$591,2,0),VLOOKUP(CONCATENATE(RIGHT($A165,3),"_",G$1),'Master Data Item List'!$D$3:$F$591,2,0)),"")</f>
        <v/>
      </c>
      <c r="H165" t="str">
        <f>IFERROR(IF($C165=0,VLOOKUP(CONCATENATE($A165,"_",H$1),'Master Data Item List'!$D$3:$F$591,2,0),VLOOKUP(CONCATENATE(RIGHT($A165,3),"_",H$1),'Master Data Item List'!$D$3:$F$591,2,0)),"")</f>
        <v/>
      </c>
      <c r="I165" t="str">
        <f>IFERROR(IF($C165=0,VLOOKUP(CONCATENATE($A165,"_",I$1),'Master Data Item List'!$D$3:$F$591,2,0),VLOOKUP(CONCATENATE(RIGHT($A165,3),"_",I$1),'Master Data Item List'!$D$3:$F$591,2,0)),"")</f>
        <v/>
      </c>
      <c r="J165" t="str">
        <f>IFERROR(IF($C165=0,VLOOKUP(CONCATENATE($A165,"_",J$1),'Master Data Item List'!$D$3:$F$591,2,0),VLOOKUP(CONCATENATE(RIGHT($A165,3),"_",J$1),'Master Data Item List'!$D$3:$F$591,2,0)),"")</f>
        <v/>
      </c>
      <c r="K165" t="str">
        <f>IFERROR(IF($C165=0,VLOOKUP(CONCATENATE($A165,"_",K$1),'Master Data Item List'!$D$3:$F$591,2,0),VLOOKUP(CONCATENATE(RIGHT($A165,3),"_",K$1),'Master Data Item List'!$D$3:$F$591,2,0)),"")</f>
        <v/>
      </c>
      <c r="L165" t="str">
        <f>IFERROR(IF($C165=0,VLOOKUP(CONCATENATE($A165,"_",L$1),'Master Data Item List'!$D$3:$F$591,2,0),VLOOKUP(CONCATENATE(RIGHT($A165,3),"_",L$1),'Master Data Item List'!$D$3:$F$591,2,0)),"")</f>
        <v/>
      </c>
      <c r="M165" t="str">
        <f>IFERROR(IF($C165=0,VLOOKUP(CONCATENATE($A165,"_",M$1),'Master Data Item List'!$D$3:$F$591,2,0),VLOOKUP(CONCATENATE(RIGHT($A165,3),"_",M$1),'Master Data Item List'!$D$3:$F$591,2,0)),"")</f>
        <v/>
      </c>
      <c r="N165" t="str">
        <f>IFERROR(IF($C165=0,VLOOKUP(CONCATENATE($A165,"_",N$1),'Master Data Item List'!$D$3:$F$591,2,0),VLOOKUP(CONCATENATE(RIGHT($A165,3),"_",N$1),'Master Data Item List'!$D$3:$F$591,2,0)),"")</f>
        <v/>
      </c>
      <c r="O165" t="str">
        <f>IFERROR(IF($C165=0,VLOOKUP(CONCATENATE($A165,"_",O$1),'Master Data Item List'!$D$3:$F$591,2,0),VLOOKUP(CONCATENATE(RIGHT($A165,3),"_",O$1),'Master Data Item List'!$D$3:$F$591,2,0)),"")</f>
        <v/>
      </c>
      <c r="P165" t="str">
        <f>IFERROR(IF($C165=0,VLOOKUP(CONCATENATE($A165,"_",P$1),'Master Data Item List'!$D$3:$F$591,2,0),VLOOKUP(CONCATENATE(RIGHT($A165,3),"_",P$1),'Master Data Item List'!$D$3:$F$591,2,0)),"")</f>
        <v/>
      </c>
      <c r="Q165" t="str">
        <f>IFERROR(IF($C165=0,VLOOKUP(CONCATENATE($A165,"_",Q$1),'Master Data Item List'!$D$3:$F$591,2,0),VLOOKUP(CONCATENATE(RIGHT($A165,3),"_",Q$1),'Master Data Item List'!$D$3:$F$591,2,0)),"")</f>
        <v/>
      </c>
      <c r="R165" t="str">
        <f>IFERROR(IF($C165=0,VLOOKUP(CONCATENATE($A165,"_",R$1),'Master Data Item List'!$D$3:$F$591,2,0),VLOOKUP(CONCATENATE(RIGHT($A165,3),"_",R$1),'Master Data Item List'!$D$3:$F$591,2,0)),"")</f>
        <v/>
      </c>
    </row>
    <row r="166" spans="1:18">
      <c r="A166" t="s">
        <v>4532</v>
      </c>
      <c r="B166" t="str">
        <f t="shared" si="4"/>
        <v>CYP603NewbornHearingScreening</v>
      </c>
      <c r="C166">
        <f t="shared" si="5"/>
        <v>1</v>
      </c>
      <c r="D166" t="str">
        <f>IFERROR(IF($C166=0,VLOOKUP(CONCATENATE($A166,"_",D$1),'Master Data Item List'!$D$3:$F$591,2,0),VLOOKUP(CONCATENATE(RIGHT($A166,3),"_",D$1),'Master Data Item List'!$D$3:$F$591,2,0)),"")</f>
        <v>LocalPatientID</v>
      </c>
      <c r="E166" t="str">
        <f>IFERROR(IF($C166=0,VLOOKUP(CONCATENATE($A166,"_",E$1),'Master Data Item List'!$D$3:$F$591,2,0),VLOOKUP(CONCATENATE(RIGHT($A166,3),"_",E$1),'Master Data Item List'!$D$3:$F$591,2,0)),"")</f>
        <v>LocalPatientID</v>
      </c>
      <c r="F166" t="str">
        <f>IFERROR(IF($C166=0,VLOOKUP(CONCATENATE($A166,"_",F$1),'Master Data Item List'!$D$3:$F$591,2,0),VLOOKUP(CONCATENATE(RIGHT($A166,3),"_",F$1),'Master Data Item List'!$D$3:$F$591,2,0)),"")</f>
        <v>LocalPatientID</v>
      </c>
      <c r="G166" t="str">
        <f>IFERROR(IF($C166=0,VLOOKUP(CONCATENATE($A166,"_",G$1),'Master Data Item List'!$D$3:$F$591,2,0),VLOOKUP(CONCATENATE(RIGHT($A166,3),"_",G$1),'Master Data Item List'!$D$3:$F$591,2,0)),"")</f>
        <v/>
      </c>
      <c r="H166" t="str">
        <f>IFERROR(IF($C166=0,VLOOKUP(CONCATENATE($A166,"_",H$1),'Master Data Item List'!$D$3:$F$591,2,0),VLOOKUP(CONCATENATE(RIGHT($A166,3),"_",H$1),'Master Data Item List'!$D$3:$F$591,2,0)),"")</f>
        <v/>
      </c>
      <c r="I166" t="str">
        <f>IFERROR(IF($C166=0,VLOOKUP(CONCATENATE($A166,"_",I$1),'Master Data Item List'!$D$3:$F$591,2,0),VLOOKUP(CONCATENATE(RIGHT($A166,3),"_",I$1),'Master Data Item List'!$D$3:$F$591,2,0)),"")</f>
        <v/>
      </c>
      <c r="J166" t="str">
        <f>IFERROR(IF($C166=0,VLOOKUP(CONCATENATE($A166,"_",J$1),'Master Data Item List'!$D$3:$F$591,2,0),VLOOKUP(CONCATENATE(RIGHT($A166,3),"_",J$1),'Master Data Item List'!$D$3:$F$591,2,0)),"")</f>
        <v/>
      </c>
      <c r="K166" t="str">
        <f>IFERROR(IF($C166=0,VLOOKUP(CONCATENATE($A166,"_",K$1),'Master Data Item List'!$D$3:$F$591,2,0),VLOOKUP(CONCATENATE(RIGHT($A166,3),"_",K$1),'Master Data Item List'!$D$3:$F$591,2,0)),"")</f>
        <v>LocalPatientID</v>
      </c>
      <c r="L166" t="str">
        <f>IFERROR(IF($C166=0,VLOOKUP(CONCATENATE($A166,"_",L$1),'Master Data Item List'!$D$3:$F$591,2,0),VLOOKUP(CONCATENATE(RIGHT($A166,3),"_",L$1),'Master Data Item List'!$D$3:$F$591,2,0)),"")</f>
        <v>LocalPatientID</v>
      </c>
      <c r="M166" t="str">
        <f>IFERROR(IF($C166=0,VLOOKUP(CONCATENATE($A166,"_",M$1),'Master Data Item List'!$D$3:$F$591,2,0),VLOOKUP(CONCATENATE(RIGHT($A166,3),"_",M$1),'Master Data Item List'!$D$3:$F$591,2,0)),"")</f>
        <v>LocalPatientID</v>
      </c>
      <c r="N166" t="str">
        <f>IFERROR(IF($C166=0,VLOOKUP(CONCATENATE($A166,"_",N$1),'Master Data Item List'!$D$3:$F$591,2,0),VLOOKUP(CONCATENATE(RIGHT($A166,3),"_",N$1),'Master Data Item List'!$D$3:$F$591,2,0)),"")</f>
        <v>LocalPatientID</v>
      </c>
      <c r="O166" t="str">
        <f>IFERROR(IF($C166=0,VLOOKUP(CONCATENATE($A166,"_",O$1),'Master Data Item List'!$D$3:$F$591,2,0),VLOOKUP(CONCATENATE(RIGHT($A166,3),"_",O$1),'Master Data Item List'!$D$3:$F$591,2,0)),"")</f>
        <v>LocalPatientID</v>
      </c>
      <c r="P166" t="str">
        <f>IFERROR(IF($C166=0,VLOOKUP(CONCATENATE($A166,"_",P$1),'Master Data Item List'!$D$3:$F$591,2,0),VLOOKUP(CONCATENATE(RIGHT($A166,3),"_",P$1),'Master Data Item List'!$D$3:$F$591,2,0)),"")</f>
        <v>LocalPatientID</v>
      </c>
      <c r="Q166" t="str">
        <f>IFERROR(IF($C166=0,VLOOKUP(CONCATENATE($A166,"_",Q$1),'Master Data Item List'!$D$3:$F$591,2,0),VLOOKUP(CONCATENATE(RIGHT($A166,3),"_",Q$1),'Master Data Item List'!$D$3:$F$591,2,0)),"")</f>
        <v>LocalPatientID</v>
      </c>
      <c r="R166" t="str">
        <f>IFERROR(IF($C166=0,VLOOKUP(CONCATENATE($A166,"_",R$1),'Master Data Item List'!$D$3:$F$591,2,0),VLOOKUP(CONCATENATE(RIGHT($A166,3),"_",R$1),'Master Data Item List'!$D$3:$F$591,2,0)),"")</f>
        <v>LocalPatientID</v>
      </c>
    </row>
    <row r="167" spans="1:18">
      <c r="A167" t="s">
        <v>4533</v>
      </c>
      <c r="B167" t="str">
        <f t="shared" si="4"/>
        <v>CYP603NewbornHearingScreening</v>
      </c>
      <c r="C167">
        <f t="shared" si="5"/>
        <v>0</v>
      </c>
      <c r="D167" t="str">
        <f>IFERROR(IF($C167=0,VLOOKUP(CONCATENATE($A167,"_",D$1),'Master Data Item List'!$D$3:$F$591,2,0),VLOOKUP(CONCATENATE(RIGHT($A167,3),"_",D$1),'Master Data Item List'!$D$3:$F$591,2,0)),"")</f>
        <v>Result_HearingScreening</v>
      </c>
      <c r="E167" t="str">
        <f>IFERROR(IF($C167=0,VLOOKUP(CONCATENATE($A167,"_",E$1),'Master Data Item List'!$D$3:$F$591,2,0),VLOOKUP(CONCATENATE(RIGHT($A167,3),"_",E$1),'Master Data Item List'!$D$3:$F$591,2,0)),"")</f>
        <v/>
      </c>
      <c r="F167" t="str">
        <f>IFERROR(IF($C167=0,VLOOKUP(CONCATENATE($A167,"_",F$1),'Master Data Item List'!$D$3:$F$591,2,0),VLOOKUP(CONCATENATE(RIGHT($A167,3),"_",F$1),'Master Data Item List'!$D$3:$F$591,2,0)),"")</f>
        <v/>
      </c>
      <c r="G167" t="str">
        <f>IFERROR(IF($C167=0,VLOOKUP(CONCATENATE($A167,"_",G$1),'Master Data Item List'!$D$3:$F$591,2,0),VLOOKUP(CONCATENATE(RIGHT($A167,3),"_",G$1),'Master Data Item List'!$D$3:$F$591,2,0)),"")</f>
        <v/>
      </c>
      <c r="H167" t="str">
        <f>IFERROR(IF($C167=0,VLOOKUP(CONCATENATE($A167,"_",H$1),'Master Data Item List'!$D$3:$F$591,2,0),VLOOKUP(CONCATENATE(RIGHT($A167,3),"_",H$1),'Master Data Item List'!$D$3:$F$591,2,0)),"")</f>
        <v/>
      </c>
      <c r="I167" t="str">
        <f>IFERROR(IF($C167=0,VLOOKUP(CONCATENATE($A167,"_",I$1),'Master Data Item List'!$D$3:$F$591,2,0),VLOOKUP(CONCATENATE(RIGHT($A167,3),"_",I$1),'Master Data Item List'!$D$3:$F$591,2,0)),"")</f>
        <v/>
      </c>
      <c r="J167" t="str">
        <f>IFERROR(IF($C167=0,VLOOKUP(CONCATENATE($A167,"_",J$1),'Master Data Item List'!$D$3:$F$591,2,0),VLOOKUP(CONCATENATE(RIGHT($A167,3),"_",J$1),'Master Data Item List'!$D$3:$F$591,2,0)),"")</f>
        <v/>
      </c>
      <c r="K167" t="str">
        <f>IFERROR(IF($C167=0,VLOOKUP(CONCATENATE($A167,"_",K$1),'Master Data Item List'!$D$3:$F$591,2,0),VLOOKUP(CONCATENATE(RIGHT($A167,3),"_",K$1),'Master Data Item List'!$D$3:$F$591,2,0)),"")</f>
        <v/>
      </c>
      <c r="L167" t="str">
        <f>IFERROR(IF($C167=0,VLOOKUP(CONCATENATE($A167,"_",L$1),'Master Data Item List'!$D$3:$F$591,2,0),VLOOKUP(CONCATENATE(RIGHT($A167,3),"_",L$1),'Master Data Item List'!$D$3:$F$591,2,0)),"")</f>
        <v/>
      </c>
      <c r="M167" t="str">
        <f>IFERROR(IF($C167=0,VLOOKUP(CONCATENATE($A167,"_",M$1),'Master Data Item List'!$D$3:$F$591,2,0),VLOOKUP(CONCATENATE(RIGHT($A167,3),"_",M$1),'Master Data Item List'!$D$3:$F$591,2,0)),"")</f>
        <v/>
      </c>
      <c r="N167" t="str">
        <f>IFERROR(IF($C167=0,VLOOKUP(CONCATENATE($A167,"_",N$1),'Master Data Item List'!$D$3:$F$591,2,0),VLOOKUP(CONCATENATE(RIGHT($A167,3),"_",N$1),'Master Data Item List'!$D$3:$F$591,2,0)),"")</f>
        <v/>
      </c>
      <c r="O167" t="str">
        <f>IFERROR(IF($C167=0,VLOOKUP(CONCATENATE($A167,"_",O$1),'Master Data Item List'!$D$3:$F$591,2,0),VLOOKUP(CONCATENATE(RIGHT($A167,3),"_",O$1),'Master Data Item List'!$D$3:$F$591,2,0)),"")</f>
        <v/>
      </c>
      <c r="P167" t="str">
        <f>IFERROR(IF($C167=0,VLOOKUP(CONCATENATE($A167,"_",P$1),'Master Data Item List'!$D$3:$F$591,2,0),VLOOKUP(CONCATENATE(RIGHT($A167,3),"_",P$1),'Master Data Item List'!$D$3:$F$591,2,0)),"")</f>
        <v/>
      </c>
      <c r="Q167" t="str">
        <f>IFERROR(IF($C167=0,VLOOKUP(CONCATENATE($A167,"_",Q$1),'Master Data Item List'!$D$3:$F$591,2,0),VLOOKUP(CONCATENATE(RIGHT($A167,3),"_",Q$1),'Master Data Item List'!$D$3:$F$591,2,0)),"")</f>
        <v/>
      </c>
      <c r="R167" t="str">
        <f>IFERROR(IF($C167=0,VLOOKUP(CONCATENATE($A167,"_",R$1),'Master Data Item List'!$D$3:$F$591,2,0),VLOOKUP(CONCATENATE(RIGHT($A167,3),"_",R$1),'Master Data Item List'!$D$3:$F$591,2,0)),"")</f>
        <v/>
      </c>
    </row>
    <row r="168" spans="1:18">
      <c r="A168" t="s">
        <v>4543</v>
      </c>
      <c r="B168" t="str">
        <f t="shared" si="4"/>
        <v>CYP603NewbornHearingScreening</v>
      </c>
      <c r="C168">
        <f t="shared" si="5"/>
        <v>0</v>
      </c>
      <c r="D168" t="str">
        <f>IFERROR(IF($C168=0,VLOOKUP(CONCATENATE($A168,"_",D$1),'Master Data Item List'!$D$3:$F$591,2,0),VLOOKUP(CONCATENATE(RIGHT($A168,3),"_",D$1),'Master Data Item List'!$D$3:$F$591,2,0)),"")</f>
        <v>ServiceRequest_Date</v>
      </c>
      <c r="E168" t="str">
        <f>IFERROR(IF($C168=0,VLOOKUP(CONCATENATE($A168,"_",E$1),'Master Data Item List'!$D$3:$F$591,2,0),VLOOKUP(CONCATENATE(RIGHT($A168,3),"_",E$1),'Master Data Item List'!$D$3:$F$591,2,0)),"")</f>
        <v/>
      </c>
      <c r="F168" t="str">
        <f>IFERROR(IF($C168=0,VLOOKUP(CONCATENATE($A168,"_",F$1),'Master Data Item List'!$D$3:$F$591,2,0),VLOOKUP(CONCATENATE(RIGHT($A168,3),"_",F$1),'Master Data Item List'!$D$3:$F$591,2,0)),"")</f>
        <v/>
      </c>
      <c r="G168" t="str">
        <f>IFERROR(IF($C168=0,VLOOKUP(CONCATENATE($A168,"_",G$1),'Master Data Item List'!$D$3:$F$591,2,0),VLOOKUP(CONCATENATE(RIGHT($A168,3),"_",G$1),'Master Data Item List'!$D$3:$F$591,2,0)),"")</f>
        <v/>
      </c>
      <c r="H168" t="str">
        <f>IFERROR(IF($C168=0,VLOOKUP(CONCATENATE($A168,"_",H$1),'Master Data Item List'!$D$3:$F$591,2,0),VLOOKUP(CONCATENATE(RIGHT($A168,3),"_",H$1),'Master Data Item List'!$D$3:$F$591,2,0)),"")</f>
        <v/>
      </c>
      <c r="I168" t="str">
        <f>IFERROR(IF($C168=0,VLOOKUP(CONCATENATE($A168,"_",I$1),'Master Data Item List'!$D$3:$F$591,2,0),VLOOKUP(CONCATENATE(RIGHT($A168,3),"_",I$1),'Master Data Item List'!$D$3:$F$591,2,0)),"")</f>
        <v/>
      </c>
      <c r="J168" t="str">
        <f>IFERROR(IF($C168=0,VLOOKUP(CONCATENATE($A168,"_",J$1),'Master Data Item List'!$D$3:$F$591,2,0),VLOOKUP(CONCATENATE(RIGHT($A168,3),"_",J$1),'Master Data Item List'!$D$3:$F$591,2,0)),"")</f>
        <v/>
      </c>
      <c r="K168" t="str">
        <f>IFERROR(IF($C168=0,VLOOKUP(CONCATENATE($A168,"_",K$1),'Master Data Item List'!$D$3:$F$591,2,0),VLOOKUP(CONCATENATE(RIGHT($A168,3),"_",K$1),'Master Data Item List'!$D$3:$F$591,2,0)),"")</f>
        <v/>
      </c>
      <c r="L168" t="str">
        <f>IFERROR(IF($C168=0,VLOOKUP(CONCATENATE($A168,"_",L$1),'Master Data Item List'!$D$3:$F$591,2,0),VLOOKUP(CONCATENATE(RIGHT($A168,3),"_",L$1),'Master Data Item List'!$D$3:$F$591,2,0)),"")</f>
        <v/>
      </c>
      <c r="M168" t="str">
        <f>IFERROR(IF($C168=0,VLOOKUP(CONCATENATE($A168,"_",M$1),'Master Data Item List'!$D$3:$F$591,2,0),VLOOKUP(CONCATENATE(RIGHT($A168,3),"_",M$1),'Master Data Item List'!$D$3:$F$591,2,0)),"")</f>
        <v/>
      </c>
      <c r="N168" t="str">
        <f>IFERROR(IF($C168=0,VLOOKUP(CONCATENATE($A168,"_",N$1),'Master Data Item List'!$D$3:$F$591,2,0),VLOOKUP(CONCATENATE(RIGHT($A168,3),"_",N$1),'Master Data Item List'!$D$3:$F$591,2,0)),"")</f>
        <v/>
      </c>
      <c r="O168" t="str">
        <f>IFERROR(IF($C168=0,VLOOKUP(CONCATENATE($A168,"_",O$1),'Master Data Item List'!$D$3:$F$591,2,0),VLOOKUP(CONCATENATE(RIGHT($A168,3),"_",O$1),'Master Data Item List'!$D$3:$F$591,2,0)),"")</f>
        <v/>
      </c>
      <c r="P168" t="str">
        <f>IFERROR(IF($C168=0,VLOOKUP(CONCATENATE($A168,"_",P$1),'Master Data Item List'!$D$3:$F$591,2,0),VLOOKUP(CONCATENATE(RIGHT($A168,3),"_",P$1),'Master Data Item List'!$D$3:$F$591,2,0)),"")</f>
        <v/>
      </c>
      <c r="Q168" t="str">
        <f>IFERROR(IF($C168=0,VLOOKUP(CONCATENATE($A168,"_",Q$1),'Master Data Item List'!$D$3:$F$591,2,0),VLOOKUP(CONCATENATE(RIGHT($A168,3),"_",Q$1),'Master Data Item List'!$D$3:$F$591,2,0)),"")</f>
        <v/>
      </c>
      <c r="R168" t="str">
        <f>IFERROR(IF($C168=0,VLOOKUP(CONCATENATE($A168,"_",R$1),'Master Data Item List'!$D$3:$F$591,2,0),VLOOKUP(CONCATENATE(RIGHT($A168,3),"_",R$1),'Master Data Item List'!$D$3:$F$591,2,0)),"")</f>
        <v/>
      </c>
    </row>
    <row r="169" spans="1:18">
      <c r="A169" t="s">
        <v>199</v>
      </c>
      <c r="B169" t="str">
        <f t="shared" si="4"/>
        <v>CYP603NewbornHearingScreening</v>
      </c>
      <c r="C169">
        <f t="shared" si="5"/>
        <v>0</v>
      </c>
      <c r="D169" t="str">
        <f>IFERROR(IF($C169=0,VLOOKUP(CONCATENATE($A169,"_",D$1),'Master Data Item List'!$D$3:$F$591,2,0),VLOOKUP(CONCATENATE(RIGHT($A169,3),"_",D$1),'Master Data Item List'!$D$3:$F$591,2,0)),"")</f>
        <v>Procdure_Date</v>
      </c>
      <c r="E169" t="str">
        <f>IFERROR(IF($C169=0,VLOOKUP(CONCATENATE($A169,"_",E$1),'Master Data Item List'!$D$3:$F$591,2,0),VLOOKUP(CONCATENATE(RIGHT($A169,3),"_",E$1),'Master Data Item List'!$D$3:$F$591,2,0)),"")</f>
        <v/>
      </c>
      <c r="F169" t="str">
        <f>IFERROR(IF($C169=0,VLOOKUP(CONCATENATE($A169,"_",F$1),'Master Data Item List'!$D$3:$F$591,2,0),VLOOKUP(CONCATENATE(RIGHT($A169,3),"_",F$1),'Master Data Item List'!$D$3:$F$591,2,0)),"")</f>
        <v/>
      </c>
      <c r="G169" t="str">
        <f>IFERROR(IF($C169=0,VLOOKUP(CONCATENATE($A169,"_",G$1),'Master Data Item List'!$D$3:$F$591,2,0),VLOOKUP(CONCATENATE(RIGHT($A169,3),"_",G$1),'Master Data Item List'!$D$3:$F$591,2,0)),"")</f>
        <v/>
      </c>
      <c r="H169" t="str">
        <f>IFERROR(IF($C169=0,VLOOKUP(CONCATENATE($A169,"_",H$1),'Master Data Item List'!$D$3:$F$591,2,0),VLOOKUP(CONCATENATE(RIGHT($A169,3),"_",H$1),'Master Data Item List'!$D$3:$F$591,2,0)),"")</f>
        <v/>
      </c>
      <c r="I169" t="str">
        <f>IFERROR(IF($C169=0,VLOOKUP(CONCATENATE($A169,"_",I$1),'Master Data Item List'!$D$3:$F$591,2,0),VLOOKUP(CONCATENATE(RIGHT($A169,3),"_",I$1),'Master Data Item List'!$D$3:$F$591,2,0)),"")</f>
        <v/>
      </c>
      <c r="J169" t="str">
        <f>IFERROR(IF($C169=0,VLOOKUP(CONCATENATE($A169,"_",J$1),'Master Data Item List'!$D$3:$F$591,2,0),VLOOKUP(CONCATENATE(RIGHT($A169,3),"_",J$1),'Master Data Item List'!$D$3:$F$591,2,0)),"")</f>
        <v/>
      </c>
      <c r="K169" t="str">
        <f>IFERROR(IF($C169=0,VLOOKUP(CONCATENATE($A169,"_",K$1),'Master Data Item List'!$D$3:$F$591,2,0),VLOOKUP(CONCATENATE(RIGHT($A169,3),"_",K$1),'Master Data Item List'!$D$3:$F$591,2,0)),"")</f>
        <v/>
      </c>
      <c r="L169" t="str">
        <f>IFERROR(IF($C169=0,VLOOKUP(CONCATENATE($A169,"_",L$1),'Master Data Item List'!$D$3:$F$591,2,0),VLOOKUP(CONCATENATE(RIGHT($A169,3),"_",L$1),'Master Data Item List'!$D$3:$F$591,2,0)),"")</f>
        <v/>
      </c>
      <c r="M169" t="str">
        <f>IFERROR(IF($C169=0,VLOOKUP(CONCATENATE($A169,"_",M$1),'Master Data Item List'!$D$3:$F$591,2,0),VLOOKUP(CONCATENATE(RIGHT($A169,3),"_",M$1),'Master Data Item List'!$D$3:$F$591,2,0)),"")</f>
        <v/>
      </c>
      <c r="N169" t="str">
        <f>IFERROR(IF($C169=0,VLOOKUP(CONCATENATE($A169,"_",N$1),'Master Data Item List'!$D$3:$F$591,2,0),VLOOKUP(CONCATENATE(RIGHT($A169,3),"_",N$1),'Master Data Item List'!$D$3:$F$591,2,0)),"")</f>
        <v/>
      </c>
      <c r="O169" t="str">
        <f>IFERROR(IF($C169=0,VLOOKUP(CONCATENATE($A169,"_",O$1),'Master Data Item List'!$D$3:$F$591,2,0),VLOOKUP(CONCATENATE(RIGHT($A169,3),"_",O$1),'Master Data Item List'!$D$3:$F$591,2,0)),"")</f>
        <v/>
      </c>
      <c r="P169" t="str">
        <f>IFERROR(IF($C169=0,VLOOKUP(CONCATENATE($A169,"_",P$1),'Master Data Item List'!$D$3:$F$591,2,0),VLOOKUP(CONCATENATE(RIGHT($A169,3),"_",P$1),'Master Data Item List'!$D$3:$F$591,2,0)),"")</f>
        <v/>
      </c>
      <c r="Q169" t="str">
        <f>IFERROR(IF($C169=0,VLOOKUP(CONCATENATE($A169,"_",Q$1),'Master Data Item List'!$D$3:$F$591,2,0),VLOOKUP(CONCATENATE(RIGHT($A169,3),"_",Q$1),'Master Data Item List'!$D$3:$F$591,2,0)),"")</f>
        <v/>
      </c>
      <c r="R169" t="str">
        <f>IFERROR(IF($C169=0,VLOOKUP(CONCATENATE($A169,"_",R$1),'Master Data Item List'!$D$3:$F$591,2,0),VLOOKUP(CONCATENATE(RIGHT($A169,3),"_",R$1),'Master Data Item List'!$D$3:$F$591,2,0)),"")</f>
        <v/>
      </c>
    </row>
    <row r="170" spans="1:18">
      <c r="A170" t="s">
        <v>760</v>
      </c>
      <c r="B170" t="str">
        <f t="shared" si="4"/>
        <v>CYP603NewbornHearingScreening</v>
      </c>
      <c r="C170">
        <f t="shared" si="5"/>
        <v>0</v>
      </c>
      <c r="D170" t="str">
        <f>IFERROR(IF($C170=0,VLOOKUP(CONCATENATE($A170,"_",D$1),'Master Data Item List'!$D$3:$F$591,2,0),VLOOKUP(CONCATENATE(RIGHT($A170,3),"_",D$1),'Master Data Item List'!$D$3:$F$591,2,0)),"")</f>
        <v>Result_HearingAudiology</v>
      </c>
      <c r="E170" t="str">
        <f>IFERROR(IF($C170=0,VLOOKUP(CONCATENATE($A170,"_",E$1),'Master Data Item List'!$D$3:$F$591,2,0),VLOOKUP(CONCATENATE(RIGHT($A170,3),"_",E$1),'Master Data Item List'!$D$3:$F$591,2,0)),"")</f>
        <v/>
      </c>
      <c r="F170" t="str">
        <f>IFERROR(IF($C170=0,VLOOKUP(CONCATENATE($A170,"_",F$1),'Master Data Item List'!$D$3:$F$591,2,0),VLOOKUP(CONCATENATE(RIGHT($A170,3),"_",F$1),'Master Data Item List'!$D$3:$F$591,2,0)),"")</f>
        <v/>
      </c>
      <c r="G170" t="str">
        <f>IFERROR(IF($C170=0,VLOOKUP(CONCATENATE($A170,"_",G$1),'Master Data Item List'!$D$3:$F$591,2,0),VLOOKUP(CONCATENATE(RIGHT($A170,3),"_",G$1),'Master Data Item List'!$D$3:$F$591,2,0)),"")</f>
        <v/>
      </c>
      <c r="H170" t="str">
        <f>IFERROR(IF($C170=0,VLOOKUP(CONCATENATE($A170,"_",H$1),'Master Data Item List'!$D$3:$F$591,2,0),VLOOKUP(CONCATENATE(RIGHT($A170,3),"_",H$1),'Master Data Item List'!$D$3:$F$591,2,0)),"")</f>
        <v/>
      </c>
      <c r="I170" t="str">
        <f>IFERROR(IF($C170=0,VLOOKUP(CONCATENATE($A170,"_",I$1),'Master Data Item List'!$D$3:$F$591,2,0),VLOOKUP(CONCATENATE(RIGHT($A170,3),"_",I$1),'Master Data Item List'!$D$3:$F$591,2,0)),"")</f>
        <v/>
      </c>
      <c r="J170" t="str">
        <f>IFERROR(IF($C170=0,VLOOKUP(CONCATENATE($A170,"_",J$1),'Master Data Item List'!$D$3:$F$591,2,0),VLOOKUP(CONCATENATE(RIGHT($A170,3),"_",J$1),'Master Data Item List'!$D$3:$F$591,2,0)),"")</f>
        <v/>
      </c>
      <c r="K170" t="str">
        <f>IFERROR(IF($C170=0,VLOOKUP(CONCATENATE($A170,"_",K$1),'Master Data Item List'!$D$3:$F$591,2,0),VLOOKUP(CONCATENATE(RIGHT($A170,3),"_",K$1),'Master Data Item List'!$D$3:$F$591,2,0)),"")</f>
        <v/>
      </c>
      <c r="L170" t="str">
        <f>IFERROR(IF($C170=0,VLOOKUP(CONCATENATE($A170,"_",L$1),'Master Data Item List'!$D$3:$F$591,2,0),VLOOKUP(CONCATENATE(RIGHT($A170,3),"_",L$1),'Master Data Item List'!$D$3:$F$591,2,0)),"")</f>
        <v/>
      </c>
      <c r="M170" t="str">
        <f>IFERROR(IF($C170=0,VLOOKUP(CONCATENATE($A170,"_",M$1),'Master Data Item List'!$D$3:$F$591,2,0),VLOOKUP(CONCATENATE(RIGHT($A170,3),"_",M$1),'Master Data Item List'!$D$3:$F$591,2,0)),"")</f>
        <v/>
      </c>
      <c r="N170" t="str">
        <f>IFERROR(IF($C170=0,VLOOKUP(CONCATENATE($A170,"_",N$1),'Master Data Item List'!$D$3:$F$591,2,0),VLOOKUP(CONCATENATE(RIGHT($A170,3),"_",N$1),'Master Data Item List'!$D$3:$F$591,2,0)),"")</f>
        <v/>
      </c>
      <c r="O170" t="str">
        <f>IFERROR(IF($C170=0,VLOOKUP(CONCATENATE($A170,"_",O$1),'Master Data Item List'!$D$3:$F$591,2,0),VLOOKUP(CONCATENATE(RIGHT($A170,3),"_",O$1),'Master Data Item List'!$D$3:$F$591,2,0)),"")</f>
        <v/>
      </c>
      <c r="P170" t="str">
        <f>IFERROR(IF($C170=0,VLOOKUP(CONCATENATE($A170,"_",P$1),'Master Data Item List'!$D$3:$F$591,2,0),VLOOKUP(CONCATENATE(RIGHT($A170,3),"_",P$1),'Master Data Item List'!$D$3:$F$591,2,0)),"")</f>
        <v/>
      </c>
      <c r="Q170" t="str">
        <f>IFERROR(IF($C170=0,VLOOKUP(CONCATENATE($A170,"_",Q$1),'Master Data Item List'!$D$3:$F$591,2,0),VLOOKUP(CONCATENATE(RIGHT($A170,3),"_",Q$1),'Master Data Item List'!$D$3:$F$591,2,0)),"")</f>
        <v/>
      </c>
      <c r="R170" t="str">
        <f>IFERROR(IF($C170=0,VLOOKUP(CONCATENATE($A170,"_",R$1),'Master Data Item List'!$D$3:$F$591,2,0),VLOOKUP(CONCATENATE(RIGHT($A170,3),"_",R$1),'Master Data Item List'!$D$3:$F$591,2,0)),"")</f>
        <v/>
      </c>
    </row>
    <row r="171" spans="1:18">
      <c r="A171" t="s">
        <v>4580</v>
      </c>
      <c r="B171" t="str">
        <f t="shared" si="4"/>
        <v>CYP604BloodSpotResult</v>
      </c>
      <c r="C171">
        <f t="shared" si="5"/>
        <v>1</v>
      </c>
      <c r="D171" t="str">
        <f>IFERROR(IF($C171=0,VLOOKUP(CONCATENATE($A171,"_",D$1),'Master Data Item List'!$D$3:$F$591,2,0),VLOOKUP(CONCATENATE(RIGHT($A171,3),"_",D$1),'Master Data Item List'!$D$3:$F$591,2,0)),"")</f>
        <v>LocalPatientID</v>
      </c>
      <c r="E171" t="str">
        <f>IFERROR(IF($C171=0,VLOOKUP(CONCATENATE($A171,"_",E$1),'Master Data Item List'!$D$3:$F$591,2,0),VLOOKUP(CONCATENATE(RIGHT($A171,3),"_",E$1),'Master Data Item List'!$D$3:$F$591,2,0)),"")</f>
        <v>LocalPatientID</v>
      </c>
      <c r="F171" t="str">
        <f>IFERROR(IF($C171=0,VLOOKUP(CONCATENATE($A171,"_",F$1),'Master Data Item List'!$D$3:$F$591,2,0),VLOOKUP(CONCATENATE(RIGHT($A171,3),"_",F$1),'Master Data Item List'!$D$3:$F$591,2,0)),"")</f>
        <v>LocalPatientID</v>
      </c>
      <c r="G171" t="str">
        <f>IFERROR(IF($C171=0,VLOOKUP(CONCATENATE($A171,"_",G$1),'Master Data Item List'!$D$3:$F$591,2,0),VLOOKUP(CONCATENATE(RIGHT($A171,3),"_",G$1),'Master Data Item List'!$D$3:$F$591,2,0)),"")</f>
        <v/>
      </c>
      <c r="H171" t="str">
        <f>IFERROR(IF($C171=0,VLOOKUP(CONCATENATE($A171,"_",H$1),'Master Data Item List'!$D$3:$F$591,2,0),VLOOKUP(CONCATENATE(RIGHT($A171,3),"_",H$1),'Master Data Item List'!$D$3:$F$591,2,0)),"")</f>
        <v/>
      </c>
      <c r="I171" t="str">
        <f>IFERROR(IF($C171=0,VLOOKUP(CONCATENATE($A171,"_",I$1),'Master Data Item List'!$D$3:$F$591,2,0),VLOOKUP(CONCATENATE(RIGHT($A171,3),"_",I$1),'Master Data Item List'!$D$3:$F$591,2,0)),"")</f>
        <v/>
      </c>
      <c r="J171" t="str">
        <f>IFERROR(IF($C171=0,VLOOKUP(CONCATENATE($A171,"_",J$1),'Master Data Item List'!$D$3:$F$591,2,0),VLOOKUP(CONCATENATE(RIGHT($A171,3),"_",J$1),'Master Data Item List'!$D$3:$F$591,2,0)),"")</f>
        <v/>
      </c>
      <c r="K171" t="str">
        <f>IFERROR(IF($C171=0,VLOOKUP(CONCATENATE($A171,"_",K$1),'Master Data Item List'!$D$3:$F$591,2,0),VLOOKUP(CONCATENATE(RIGHT($A171,3),"_",K$1),'Master Data Item List'!$D$3:$F$591,2,0)),"")</f>
        <v>LocalPatientID</v>
      </c>
      <c r="L171" t="str">
        <f>IFERROR(IF($C171=0,VLOOKUP(CONCATENATE($A171,"_",L$1),'Master Data Item List'!$D$3:$F$591,2,0),VLOOKUP(CONCATENATE(RIGHT($A171,3),"_",L$1),'Master Data Item List'!$D$3:$F$591,2,0)),"")</f>
        <v>LocalPatientID</v>
      </c>
      <c r="M171" t="str">
        <f>IFERROR(IF($C171=0,VLOOKUP(CONCATENATE($A171,"_",M$1),'Master Data Item List'!$D$3:$F$591,2,0),VLOOKUP(CONCATENATE(RIGHT($A171,3),"_",M$1),'Master Data Item List'!$D$3:$F$591,2,0)),"")</f>
        <v>LocalPatientID</v>
      </c>
      <c r="N171" t="str">
        <f>IFERROR(IF($C171=0,VLOOKUP(CONCATENATE($A171,"_",N$1),'Master Data Item List'!$D$3:$F$591,2,0),VLOOKUP(CONCATENATE(RIGHT($A171,3),"_",N$1),'Master Data Item List'!$D$3:$F$591,2,0)),"")</f>
        <v>LocalPatientID</v>
      </c>
      <c r="O171" t="str">
        <f>IFERROR(IF($C171=0,VLOOKUP(CONCATENATE($A171,"_",O$1),'Master Data Item List'!$D$3:$F$591,2,0),VLOOKUP(CONCATENATE(RIGHT($A171,3),"_",O$1),'Master Data Item List'!$D$3:$F$591,2,0)),"")</f>
        <v>LocalPatientID</v>
      </c>
      <c r="P171" t="str">
        <f>IFERROR(IF($C171=0,VLOOKUP(CONCATENATE($A171,"_",P$1),'Master Data Item List'!$D$3:$F$591,2,0),VLOOKUP(CONCATENATE(RIGHT($A171,3),"_",P$1),'Master Data Item List'!$D$3:$F$591,2,0)),"")</f>
        <v>LocalPatientID</v>
      </c>
      <c r="Q171" t="str">
        <f>IFERROR(IF($C171=0,VLOOKUP(CONCATENATE($A171,"_",Q$1),'Master Data Item List'!$D$3:$F$591,2,0),VLOOKUP(CONCATENATE(RIGHT($A171,3),"_",Q$1),'Master Data Item List'!$D$3:$F$591,2,0)),"")</f>
        <v>LocalPatientID</v>
      </c>
      <c r="R171" t="str">
        <f>IFERROR(IF($C171=0,VLOOKUP(CONCATENATE($A171,"_",R$1),'Master Data Item List'!$D$3:$F$591,2,0),VLOOKUP(CONCATENATE(RIGHT($A171,3),"_",R$1),'Master Data Item List'!$D$3:$F$591,2,0)),"")</f>
        <v>LocalPatientID</v>
      </c>
    </row>
    <row r="172" spans="1:18">
      <c r="A172" t="s">
        <v>4581</v>
      </c>
      <c r="B172" t="str">
        <f t="shared" si="4"/>
        <v>CYP604BloodSpotResult</v>
      </c>
      <c r="C172">
        <f t="shared" si="5"/>
        <v>0</v>
      </c>
      <c r="D172" t="str">
        <f>IFERROR(IF($C172=0,VLOOKUP(CONCATENATE($A172,"_",D$1),'Master Data Item List'!$D$3:$F$591,2,0),VLOOKUP(CONCATENATE(RIGHT($A172,3),"_",D$1),'Master Data Item List'!$D$3:$F$591,2,0)),"")</f>
        <v>CardCompletion_Date</v>
      </c>
      <c r="E172" t="str">
        <f>IFERROR(IF($C172=0,VLOOKUP(CONCATENATE($A172,"_",E$1),'Master Data Item List'!$D$3:$F$591,2,0),VLOOKUP(CONCATENATE(RIGHT($A172,3),"_",E$1),'Master Data Item List'!$D$3:$F$591,2,0)),"")</f>
        <v/>
      </c>
      <c r="F172" t="str">
        <f>IFERROR(IF($C172=0,VLOOKUP(CONCATENATE($A172,"_",F$1),'Master Data Item List'!$D$3:$F$591,2,0),VLOOKUP(CONCATENATE(RIGHT($A172,3),"_",F$1),'Master Data Item List'!$D$3:$F$591,2,0)),"")</f>
        <v/>
      </c>
      <c r="G172" t="str">
        <f>IFERROR(IF($C172=0,VLOOKUP(CONCATENATE($A172,"_",G$1),'Master Data Item List'!$D$3:$F$591,2,0),VLOOKUP(CONCATENATE(RIGHT($A172,3),"_",G$1),'Master Data Item List'!$D$3:$F$591,2,0)),"")</f>
        <v/>
      </c>
      <c r="H172" t="str">
        <f>IFERROR(IF($C172=0,VLOOKUP(CONCATENATE($A172,"_",H$1),'Master Data Item List'!$D$3:$F$591,2,0),VLOOKUP(CONCATENATE(RIGHT($A172,3),"_",H$1),'Master Data Item List'!$D$3:$F$591,2,0)),"")</f>
        <v/>
      </c>
      <c r="I172" t="str">
        <f>IFERROR(IF($C172=0,VLOOKUP(CONCATENATE($A172,"_",I$1),'Master Data Item List'!$D$3:$F$591,2,0),VLOOKUP(CONCATENATE(RIGHT($A172,3),"_",I$1),'Master Data Item List'!$D$3:$F$591,2,0)),"")</f>
        <v/>
      </c>
      <c r="J172" t="str">
        <f>IFERROR(IF($C172=0,VLOOKUP(CONCATENATE($A172,"_",J$1),'Master Data Item List'!$D$3:$F$591,2,0),VLOOKUP(CONCATENATE(RIGHT($A172,3),"_",J$1),'Master Data Item List'!$D$3:$F$591,2,0)),"")</f>
        <v/>
      </c>
      <c r="K172" t="str">
        <f>IFERROR(IF($C172=0,VLOOKUP(CONCATENATE($A172,"_",K$1),'Master Data Item List'!$D$3:$F$591,2,0),VLOOKUP(CONCATENATE(RIGHT($A172,3),"_",K$1),'Master Data Item List'!$D$3:$F$591,2,0)),"")</f>
        <v/>
      </c>
      <c r="L172" t="str">
        <f>IFERROR(IF($C172=0,VLOOKUP(CONCATENATE($A172,"_",L$1),'Master Data Item List'!$D$3:$F$591,2,0),VLOOKUP(CONCATENATE(RIGHT($A172,3),"_",L$1),'Master Data Item List'!$D$3:$F$591,2,0)),"")</f>
        <v/>
      </c>
      <c r="M172" t="str">
        <f>IFERROR(IF($C172=0,VLOOKUP(CONCATENATE($A172,"_",M$1),'Master Data Item List'!$D$3:$F$591,2,0),VLOOKUP(CONCATENATE(RIGHT($A172,3),"_",M$1),'Master Data Item List'!$D$3:$F$591,2,0)),"")</f>
        <v/>
      </c>
      <c r="N172" t="str">
        <f>IFERROR(IF($C172=0,VLOOKUP(CONCATENATE($A172,"_",N$1),'Master Data Item List'!$D$3:$F$591,2,0),VLOOKUP(CONCATENATE(RIGHT($A172,3),"_",N$1),'Master Data Item List'!$D$3:$F$591,2,0)),"")</f>
        <v/>
      </c>
      <c r="O172" t="str">
        <f>IFERROR(IF($C172=0,VLOOKUP(CONCATENATE($A172,"_",O$1),'Master Data Item List'!$D$3:$F$591,2,0),VLOOKUP(CONCATENATE(RIGHT($A172,3),"_",O$1),'Master Data Item List'!$D$3:$F$591,2,0)),"")</f>
        <v/>
      </c>
      <c r="P172" t="str">
        <f>IFERROR(IF($C172=0,VLOOKUP(CONCATENATE($A172,"_",P$1),'Master Data Item List'!$D$3:$F$591,2,0),VLOOKUP(CONCATENATE(RIGHT($A172,3),"_",P$1),'Master Data Item List'!$D$3:$F$591,2,0)),"")</f>
        <v/>
      </c>
      <c r="Q172" t="str">
        <f>IFERROR(IF($C172=0,VLOOKUP(CONCATENATE($A172,"_",Q$1),'Master Data Item List'!$D$3:$F$591,2,0),VLOOKUP(CONCATENATE(RIGHT($A172,3),"_",Q$1),'Master Data Item List'!$D$3:$F$591,2,0)),"")</f>
        <v/>
      </c>
      <c r="R172" t="str">
        <f>IFERROR(IF($C172=0,VLOOKUP(CONCATENATE($A172,"_",R$1),'Master Data Item List'!$D$3:$F$591,2,0),VLOOKUP(CONCATENATE(RIGHT($A172,3),"_",R$1),'Master Data Item List'!$D$3:$F$591,2,0)),"")</f>
        <v/>
      </c>
    </row>
    <row r="173" spans="1:18">
      <c r="A173" t="s">
        <v>4586</v>
      </c>
      <c r="B173" t="str">
        <f t="shared" si="4"/>
        <v>CYP604BloodSpotResult</v>
      </c>
      <c r="C173">
        <f t="shared" si="5"/>
        <v>0</v>
      </c>
      <c r="D173" t="str">
        <f>IFERROR(IF($C173=0,VLOOKUP(CONCATENATE($A173,"_",D$1),'Master Data Item List'!$D$3:$F$591,2,0),VLOOKUP(CONCATENATE(RIGHT($A173,3),"_",D$1),'Master Data Item List'!$D$3:$F$591,2,0)),"")</f>
        <v>TestResult_ReceivedDate</v>
      </c>
      <c r="E173" t="str">
        <f>IFERROR(IF($C173=0,VLOOKUP(CONCATENATE($A173,"_",E$1),'Master Data Item List'!$D$3:$F$591,2,0),VLOOKUP(CONCATENATE(RIGHT($A173,3),"_",E$1),'Master Data Item List'!$D$3:$F$591,2,0)),"")</f>
        <v/>
      </c>
      <c r="F173" t="str">
        <f>IFERROR(IF($C173=0,VLOOKUP(CONCATENATE($A173,"_",F$1),'Master Data Item List'!$D$3:$F$591,2,0),VLOOKUP(CONCATENATE(RIGHT($A173,3),"_",F$1),'Master Data Item List'!$D$3:$F$591,2,0)),"")</f>
        <v/>
      </c>
      <c r="G173" t="str">
        <f>IFERROR(IF($C173=0,VLOOKUP(CONCATENATE($A173,"_",G$1),'Master Data Item List'!$D$3:$F$591,2,0),VLOOKUP(CONCATENATE(RIGHT($A173,3),"_",G$1),'Master Data Item List'!$D$3:$F$591,2,0)),"")</f>
        <v/>
      </c>
      <c r="H173" t="str">
        <f>IFERROR(IF($C173=0,VLOOKUP(CONCATENATE($A173,"_",H$1),'Master Data Item List'!$D$3:$F$591,2,0),VLOOKUP(CONCATENATE(RIGHT($A173,3),"_",H$1),'Master Data Item List'!$D$3:$F$591,2,0)),"")</f>
        <v/>
      </c>
      <c r="I173" t="str">
        <f>IFERROR(IF($C173=0,VLOOKUP(CONCATENATE($A173,"_",I$1),'Master Data Item List'!$D$3:$F$591,2,0),VLOOKUP(CONCATENATE(RIGHT($A173,3),"_",I$1),'Master Data Item List'!$D$3:$F$591,2,0)),"")</f>
        <v/>
      </c>
      <c r="J173" t="str">
        <f>IFERROR(IF($C173=0,VLOOKUP(CONCATENATE($A173,"_",J$1),'Master Data Item List'!$D$3:$F$591,2,0),VLOOKUP(CONCATENATE(RIGHT($A173,3),"_",J$1),'Master Data Item List'!$D$3:$F$591,2,0)),"")</f>
        <v/>
      </c>
      <c r="K173" t="str">
        <f>IFERROR(IF($C173=0,VLOOKUP(CONCATENATE($A173,"_",K$1),'Master Data Item List'!$D$3:$F$591,2,0),VLOOKUP(CONCATENATE(RIGHT($A173,3),"_",K$1),'Master Data Item List'!$D$3:$F$591,2,0)),"")</f>
        <v/>
      </c>
      <c r="L173" t="str">
        <f>IFERROR(IF($C173=0,VLOOKUP(CONCATENATE($A173,"_",L$1),'Master Data Item List'!$D$3:$F$591,2,0),VLOOKUP(CONCATENATE(RIGHT($A173,3),"_",L$1),'Master Data Item List'!$D$3:$F$591,2,0)),"")</f>
        <v/>
      </c>
      <c r="M173" t="str">
        <f>IFERROR(IF($C173=0,VLOOKUP(CONCATENATE($A173,"_",M$1),'Master Data Item List'!$D$3:$F$591,2,0),VLOOKUP(CONCATENATE(RIGHT($A173,3),"_",M$1),'Master Data Item List'!$D$3:$F$591,2,0)),"")</f>
        <v/>
      </c>
      <c r="N173" t="str">
        <f>IFERROR(IF($C173=0,VLOOKUP(CONCATENATE($A173,"_",N$1),'Master Data Item List'!$D$3:$F$591,2,0),VLOOKUP(CONCATENATE(RIGHT($A173,3),"_",N$1),'Master Data Item List'!$D$3:$F$591,2,0)),"")</f>
        <v/>
      </c>
      <c r="O173" t="str">
        <f>IFERROR(IF($C173=0,VLOOKUP(CONCATENATE($A173,"_",O$1),'Master Data Item List'!$D$3:$F$591,2,0),VLOOKUP(CONCATENATE(RIGHT($A173,3),"_",O$1),'Master Data Item List'!$D$3:$F$591,2,0)),"")</f>
        <v/>
      </c>
      <c r="P173" t="str">
        <f>IFERROR(IF($C173=0,VLOOKUP(CONCATENATE($A173,"_",P$1),'Master Data Item List'!$D$3:$F$591,2,0),VLOOKUP(CONCATENATE(RIGHT($A173,3),"_",P$1),'Master Data Item List'!$D$3:$F$591,2,0)),"")</f>
        <v/>
      </c>
      <c r="Q173" t="str">
        <f>IFERROR(IF($C173=0,VLOOKUP(CONCATENATE($A173,"_",Q$1),'Master Data Item List'!$D$3:$F$591,2,0),VLOOKUP(CONCATENATE(RIGHT($A173,3),"_",Q$1),'Master Data Item List'!$D$3:$F$591,2,0)),"")</f>
        <v/>
      </c>
      <c r="R173" t="str">
        <f>IFERROR(IF($C173=0,VLOOKUP(CONCATENATE($A173,"_",R$1),'Master Data Item List'!$D$3:$F$591,2,0),VLOOKUP(CONCATENATE(RIGHT($A173,3),"_",R$1),'Master Data Item List'!$D$3:$F$591,2,0)),"")</f>
        <v/>
      </c>
    </row>
    <row r="174" spans="1:18">
      <c r="A174" t="s">
        <v>4591</v>
      </c>
      <c r="B174" t="str">
        <f t="shared" si="4"/>
        <v>CYP604BloodSpotResult</v>
      </c>
      <c r="C174">
        <f t="shared" si="5"/>
        <v>0</v>
      </c>
      <c r="D174" t="str">
        <f>IFERROR(IF($C174=0,VLOOKUP(CONCATENATE($A174,"_",D$1),'Master Data Item List'!$D$3:$F$591,2,0),VLOOKUP(CONCATENATE(RIGHT($A174,3),"_",D$1),'Master Data Item List'!$D$3:$F$591,2,0)),"")</f>
        <v>Result_Phenylketonuria</v>
      </c>
      <c r="E174" t="str">
        <f>IFERROR(IF($C174=0,VLOOKUP(CONCATENATE($A174,"_",E$1),'Master Data Item List'!$D$3:$F$591,2,0),VLOOKUP(CONCATENATE(RIGHT($A174,3),"_",E$1),'Master Data Item List'!$D$3:$F$591,2,0)),"")</f>
        <v/>
      </c>
      <c r="F174" t="str">
        <f>IFERROR(IF($C174=0,VLOOKUP(CONCATENATE($A174,"_",F$1),'Master Data Item List'!$D$3:$F$591,2,0),VLOOKUP(CONCATENATE(RIGHT($A174,3),"_",F$1),'Master Data Item List'!$D$3:$F$591,2,0)),"")</f>
        <v/>
      </c>
      <c r="G174" t="str">
        <f>IFERROR(IF($C174=0,VLOOKUP(CONCATENATE($A174,"_",G$1),'Master Data Item List'!$D$3:$F$591,2,0),VLOOKUP(CONCATENATE(RIGHT($A174,3),"_",G$1),'Master Data Item List'!$D$3:$F$591,2,0)),"")</f>
        <v/>
      </c>
      <c r="H174" t="str">
        <f>IFERROR(IF($C174=0,VLOOKUP(CONCATENATE($A174,"_",H$1),'Master Data Item List'!$D$3:$F$591,2,0),VLOOKUP(CONCATENATE(RIGHT($A174,3),"_",H$1),'Master Data Item List'!$D$3:$F$591,2,0)),"")</f>
        <v/>
      </c>
      <c r="I174" t="str">
        <f>IFERROR(IF($C174=0,VLOOKUP(CONCATENATE($A174,"_",I$1),'Master Data Item List'!$D$3:$F$591,2,0),VLOOKUP(CONCATENATE(RIGHT($A174,3),"_",I$1),'Master Data Item List'!$D$3:$F$591,2,0)),"")</f>
        <v/>
      </c>
      <c r="J174" t="str">
        <f>IFERROR(IF($C174=0,VLOOKUP(CONCATENATE($A174,"_",J$1),'Master Data Item List'!$D$3:$F$591,2,0),VLOOKUP(CONCATENATE(RIGHT($A174,3),"_",J$1),'Master Data Item List'!$D$3:$F$591,2,0)),"")</f>
        <v/>
      </c>
      <c r="K174" t="str">
        <f>IFERROR(IF($C174=0,VLOOKUP(CONCATENATE($A174,"_",K$1),'Master Data Item List'!$D$3:$F$591,2,0),VLOOKUP(CONCATENATE(RIGHT($A174,3),"_",K$1),'Master Data Item List'!$D$3:$F$591,2,0)),"")</f>
        <v/>
      </c>
      <c r="L174" t="str">
        <f>IFERROR(IF($C174=0,VLOOKUP(CONCATENATE($A174,"_",L$1),'Master Data Item List'!$D$3:$F$591,2,0),VLOOKUP(CONCATENATE(RIGHT($A174,3),"_",L$1),'Master Data Item List'!$D$3:$F$591,2,0)),"")</f>
        <v/>
      </c>
      <c r="M174" t="str">
        <f>IFERROR(IF($C174=0,VLOOKUP(CONCATENATE($A174,"_",M$1),'Master Data Item List'!$D$3:$F$591,2,0),VLOOKUP(CONCATENATE(RIGHT($A174,3),"_",M$1),'Master Data Item List'!$D$3:$F$591,2,0)),"")</f>
        <v/>
      </c>
      <c r="N174" t="str">
        <f>IFERROR(IF($C174=0,VLOOKUP(CONCATENATE($A174,"_",N$1),'Master Data Item List'!$D$3:$F$591,2,0),VLOOKUP(CONCATENATE(RIGHT($A174,3),"_",N$1),'Master Data Item List'!$D$3:$F$591,2,0)),"")</f>
        <v/>
      </c>
      <c r="O174" t="str">
        <f>IFERROR(IF($C174=0,VLOOKUP(CONCATENATE($A174,"_",O$1),'Master Data Item List'!$D$3:$F$591,2,0),VLOOKUP(CONCATENATE(RIGHT($A174,3),"_",O$1),'Master Data Item List'!$D$3:$F$591,2,0)),"")</f>
        <v/>
      </c>
      <c r="P174" t="str">
        <f>IFERROR(IF($C174=0,VLOOKUP(CONCATENATE($A174,"_",P$1),'Master Data Item List'!$D$3:$F$591,2,0),VLOOKUP(CONCATENATE(RIGHT($A174,3),"_",P$1),'Master Data Item List'!$D$3:$F$591,2,0)),"")</f>
        <v/>
      </c>
      <c r="Q174" t="str">
        <f>IFERROR(IF($C174=0,VLOOKUP(CONCATENATE($A174,"_",Q$1),'Master Data Item List'!$D$3:$F$591,2,0),VLOOKUP(CONCATENATE(RIGHT($A174,3),"_",Q$1),'Master Data Item List'!$D$3:$F$591,2,0)),"")</f>
        <v/>
      </c>
      <c r="R174" t="str">
        <f>IFERROR(IF($C174=0,VLOOKUP(CONCATENATE($A174,"_",R$1),'Master Data Item List'!$D$3:$F$591,2,0),VLOOKUP(CONCATENATE(RIGHT($A174,3),"_",R$1),'Master Data Item List'!$D$3:$F$591,2,0)),"")</f>
        <v/>
      </c>
    </row>
    <row r="175" spans="1:18">
      <c r="A175" t="s">
        <v>4603</v>
      </c>
      <c r="B175" t="str">
        <f t="shared" si="4"/>
        <v>CYP604BloodSpotResult</v>
      </c>
      <c r="C175">
        <f t="shared" si="5"/>
        <v>0</v>
      </c>
      <c r="D175" t="str">
        <f>IFERROR(IF($C175=0,VLOOKUP(CONCATENATE($A175,"_",D$1),'Master Data Item List'!$D$3:$F$591,2,0),VLOOKUP(CONCATENATE(RIGHT($A175,3),"_",D$1),'Master Data Item List'!$D$3:$F$591,2,0)),"")</f>
        <v>Result_SickleCellDisease</v>
      </c>
      <c r="E175" t="str">
        <f>IFERROR(IF($C175=0,VLOOKUP(CONCATENATE($A175,"_",E$1),'Master Data Item List'!$D$3:$F$591,2,0),VLOOKUP(CONCATENATE(RIGHT($A175,3),"_",E$1),'Master Data Item List'!$D$3:$F$591,2,0)),"")</f>
        <v/>
      </c>
      <c r="F175" t="str">
        <f>IFERROR(IF($C175=0,VLOOKUP(CONCATENATE($A175,"_",F$1),'Master Data Item List'!$D$3:$F$591,2,0),VLOOKUP(CONCATENATE(RIGHT($A175,3),"_",F$1),'Master Data Item List'!$D$3:$F$591,2,0)),"")</f>
        <v/>
      </c>
      <c r="G175" t="str">
        <f>IFERROR(IF($C175=0,VLOOKUP(CONCATENATE($A175,"_",G$1),'Master Data Item List'!$D$3:$F$591,2,0),VLOOKUP(CONCATENATE(RIGHT($A175,3),"_",G$1),'Master Data Item List'!$D$3:$F$591,2,0)),"")</f>
        <v/>
      </c>
      <c r="H175" t="str">
        <f>IFERROR(IF($C175=0,VLOOKUP(CONCATENATE($A175,"_",H$1),'Master Data Item List'!$D$3:$F$591,2,0),VLOOKUP(CONCATENATE(RIGHT($A175,3),"_",H$1),'Master Data Item List'!$D$3:$F$591,2,0)),"")</f>
        <v/>
      </c>
      <c r="I175" t="str">
        <f>IFERROR(IF($C175=0,VLOOKUP(CONCATENATE($A175,"_",I$1),'Master Data Item List'!$D$3:$F$591,2,0),VLOOKUP(CONCATENATE(RIGHT($A175,3),"_",I$1),'Master Data Item List'!$D$3:$F$591,2,0)),"")</f>
        <v/>
      </c>
      <c r="J175" t="str">
        <f>IFERROR(IF($C175=0,VLOOKUP(CONCATENATE($A175,"_",J$1),'Master Data Item List'!$D$3:$F$591,2,0),VLOOKUP(CONCATENATE(RIGHT($A175,3),"_",J$1),'Master Data Item List'!$D$3:$F$591,2,0)),"")</f>
        <v/>
      </c>
      <c r="K175" t="str">
        <f>IFERROR(IF($C175=0,VLOOKUP(CONCATENATE($A175,"_",K$1),'Master Data Item List'!$D$3:$F$591,2,0),VLOOKUP(CONCATENATE(RIGHT($A175,3),"_",K$1),'Master Data Item List'!$D$3:$F$591,2,0)),"")</f>
        <v/>
      </c>
      <c r="L175" t="str">
        <f>IFERROR(IF($C175=0,VLOOKUP(CONCATENATE($A175,"_",L$1),'Master Data Item List'!$D$3:$F$591,2,0),VLOOKUP(CONCATENATE(RIGHT($A175,3),"_",L$1),'Master Data Item List'!$D$3:$F$591,2,0)),"")</f>
        <v/>
      </c>
      <c r="M175" t="str">
        <f>IFERROR(IF($C175=0,VLOOKUP(CONCATENATE($A175,"_",M$1),'Master Data Item List'!$D$3:$F$591,2,0),VLOOKUP(CONCATENATE(RIGHT($A175,3),"_",M$1),'Master Data Item List'!$D$3:$F$591,2,0)),"")</f>
        <v/>
      </c>
      <c r="N175" t="str">
        <f>IFERROR(IF($C175=0,VLOOKUP(CONCATENATE($A175,"_",N$1),'Master Data Item List'!$D$3:$F$591,2,0),VLOOKUP(CONCATENATE(RIGHT($A175,3),"_",N$1),'Master Data Item List'!$D$3:$F$591,2,0)),"")</f>
        <v/>
      </c>
      <c r="O175" t="str">
        <f>IFERROR(IF($C175=0,VLOOKUP(CONCATENATE($A175,"_",O$1),'Master Data Item List'!$D$3:$F$591,2,0),VLOOKUP(CONCATENATE(RIGHT($A175,3),"_",O$1),'Master Data Item List'!$D$3:$F$591,2,0)),"")</f>
        <v/>
      </c>
      <c r="P175" t="str">
        <f>IFERROR(IF($C175=0,VLOOKUP(CONCATENATE($A175,"_",P$1),'Master Data Item List'!$D$3:$F$591,2,0),VLOOKUP(CONCATENATE(RIGHT($A175,3),"_",P$1),'Master Data Item List'!$D$3:$F$591,2,0)),"")</f>
        <v/>
      </c>
      <c r="Q175" t="str">
        <f>IFERROR(IF($C175=0,VLOOKUP(CONCATENATE($A175,"_",Q$1),'Master Data Item List'!$D$3:$F$591,2,0),VLOOKUP(CONCATENATE(RIGHT($A175,3),"_",Q$1),'Master Data Item List'!$D$3:$F$591,2,0)),"")</f>
        <v/>
      </c>
      <c r="R175" t="str">
        <f>IFERROR(IF($C175=0,VLOOKUP(CONCATENATE($A175,"_",R$1),'Master Data Item List'!$D$3:$F$591,2,0),VLOOKUP(CONCATENATE(RIGHT($A175,3),"_",R$1),'Master Data Item List'!$D$3:$F$591,2,0)),"")</f>
        <v/>
      </c>
    </row>
    <row r="176" spans="1:18">
      <c r="A176" t="s">
        <v>4611</v>
      </c>
      <c r="B176" t="str">
        <f t="shared" si="4"/>
        <v>CYP604BloodSpotResult</v>
      </c>
      <c r="C176">
        <f t="shared" si="5"/>
        <v>0</v>
      </c>
      <c r="D176" t="str">
        <f>IFERROR(IF($C176=0,VLOOKUP(CONCATENATE($A176,"_",D$1),'Master Data Item List'!$D$3:$F$591,2,0),VLOOKUP(CONCATENATE(RIGHT($A176,3),"_",D$1),'Master Data Item List'!$D$3:$F$591,2,0)),"")</f>
        <v>Result_CysticFibrosis</v>
      </c>
      <c r="E176" t="str">
        <f>IFERROR(IF($C176=0,VLOOKUP(CONCATENATE($A176,"_",E$1),'Master Data Item List'!$D$3:$F$591,2,0),VLOOKUP(CONCATENATE(RIGHT($A176,3),"_",E$1),'Master Data Item List'!$D$3:$F$591,2,0)),"")</f>
        <v/>
      </c>
      <c r="F176" t="str">
        <f>IFERROR(IF($C176=0,VLOOKUP(CONCATENATE($A176,"_",F$1),'Master Data Item List'!$D$3:$F$591,2,0),VLOOKUP(CONCATENATE(RIGHT($A176,3),"_",F$1),'Master Data Item List'!$D$3:$F$591,2,0)),"")</f>
        <v/>
      </c>
      <c r="G176" t="str">
        <f>IFERROR(IF($C176=0,VLOOKUP(CONCATENATE($A176,"_",G$1),'Master Data Item List'!$D$3:$F$591,2,0),VLOOKUP(CONCATENATE(RIGHT($A176,3),"_",G$1),'Master Data Item List'!$D$3:$F$591,2,0)),"")</f>
        <v/>
      </c>
      <c r="H176" t="str">
        <f>IFERROR(IF($C176=0,VLOOKUP(CONCATENATE($A176,"_",H$1),'Master Data Item List'!$D$3:$F$591,2,0),VLOOKUP(CONCATENATE(RIGHT($A176,3),"_",H$1),'Master Data Item List'!$D$3:$F$591,2,0)),"")</f>
        <v/>
      </c>
      <c r="I176" t="str">
        <f>IFERROR(IF($C176=0,VLOOKUP(CONCATENATE($A176,"_",I$1),'Master Data Item List'!$D$3:$F$591,2,0),VLOOKUP(CONCATENATE(RIGHT($A176,3),"_",I$1),'Master Data Item List'!$D$3:$F$591,2,0)),"")</f>
        <v/>
      </c>
      <c r="J176" t="str">
        <f>IFERROR(IF($C176=0,VLOOKUP(CONCATENATE($A176,"_",J$1),'Master Data Item List'!$D$3:$F$591,2,0),VLOOKUP(CONCATENATE(RIGHT($A176,3),"_",J$1),'Master Data Item List'!$D$3:$F$591,2,0)),"")</f>
        <v/>
      </c>
      <c r="K176" t="str">
        <f>IFERROR(IF($C176=0,VLOOKUP(CONCATENATE($A176,"_",K$1),'Master Data Item List'!$D$3:$F$591,2,0),VLOOKUP(CONCATENATE(RIGHT($A176,3),"_",K$1),'Master Data Item List'!$D$3:$F$591,2,0)),"")</f>
        <v/>
      </c>
      <c r="L176" t="str">
        <f>IFERROR(IF($C176=0,VLOOKUP(CONCATENATE($A176,"_",L$1),'Master Data Item List'!$D$3:$F$591,2,0),VLOOKUP(CONCATENATE(RIGHT($A176,3),"_",L$1),'Master Data Item List'!$D$3:$F$591,2,0)),"")</f>
        <v/>
      </c>
      <c r="M176" t="str">
        <f>IFERROR(IF($C176=0,VLOOKUP(CONCATENATE($A176,"_",M$1),'Master Data Item List'!$D$3:$F$591,2,0),VLOOKUP(CONCATENATE(RIGHT($A176,3),"_",M$1),'Master Data Item List'!$D$3:$F$591,2,0)),"")</f>
        <v/>
      </c>
      <c r="N176" t="str">
        <f>IFERROR(IF($C176=0,VLOOKUP(CONCATENATE($A176,"_",N$1),'Master Data Item List'!$D$3:$F$591,2,0),VLOOKUP(CONCATENATE(RIGHT($A176,3),"_",N$1),'Master Data Item List'!$D$3:$F$591,2,0)),"")</f>
        <v/>
      </c>
      <c r="O176" t="str">
        <f>IFERROR(IF($C176=0,VLOOKUP(CONCATENATE($A176,"_",O$1),'Master Data Item List'!$D$3:$F$591,2,0),VLOOKUP(CONCATENATE(RIGHT($A176,3),"_",O$1),'Master Data Item List'!$D$3:$F$591,2,0)),"")</f>
        <v/>
      </c>
      <c r="P176" t="str">
        <f>IFERROR(IF($C176=0,VLOOKUP(CONCATENATE($A176,"_",P$1),'Master Data Item List'!$D$3:$F$591,2,0),VLOOKUP(CONCATENATE(RIGHT($A176,3),"_",P$1),'Master Data Item List'!$D$3:$F$591,2,0)),"")</f>
        <v/>
      </c>
      <c r="Q176" t="str">
        <f>IFERROR(IF($C176=0,VLOOKUP(CONCATENATE($A176,"_",Q$1),'Master Data Item List'!$D$3:$F$591,2,0),VLOOKUP(CONCATENATE(RIGHT($A176,3),"_",Q$1),'Master Data Item List'!$D$3:$F$591,2,0)),"")</f>
        <v/>
      </c>
      <c r="R176" t="str">
        <f>IFERROR(IF($C176=0,VLOOKUP(CONCATENATE($A176,"_",R$1),'Master Data Item List'!$D$3:$F$591,2,0),VLOOKUP(CONCATENATE(RIGHT($A176,3),"_",R$1),'Master Data Item List'!$D$3:$F$591,2,0)),"")</f>
        <v/>
      </c>
    </row>
    <row r="177" spans="1:18">
      <c r="A177" t="s">
        <v>4616</v>
      </c>
      <c r="B177" t="str">
        <f t="shared" si="4"/>
        <v>CYP604BloodSpotResult</v>
      </c>
      <c r="C177">
        <f t="shared" si="5"/>
        <v>0</v>
      </c>
      <c r="D177" t="str">
        <f>IFERROR(IF($C177=0,VLOOKUP(CONCATENATE($A177,"_",D$1),'Master Data Item List'!$D$3:$F$591,2,0),VLOOKUP(CONCATENATE(RIGHT($A177,3),"_",D$1),'Master Data Item List'!$D$3:$F$591,2,0)),"")</f>
        <v>Result_CongenitalHypothyroidism</v>
      </c>
      <c r="E177" t="str">
        <f>IFERROR(IF($C177=0,VLOOKUP(CONCATENATE($A177,"_",E$1),'Master Data Item List'!$D$3:$F$591,2,0),VLOOKUP(CONCATENATE(RIGHT($A177,3),"_",E$1),'Master Data Item List'!$D$3:$F$591,2,0)),"")</f>
        <v/>
      </c>
      <c r="F177" t="str">
        <f>IFERROR(IF($C177=0,VLOOKUP(CONCATENATE($A177,"_",F$1),'Master Data Item List'!$D$3:$F$591,2,0),VLOOKUP(CONCATENATE(RIGHT($A177,3),"_",F$1),'Master Data Item List'!$D$3:$F$591,2,0)),"")</f>
        <v/>
      </c>
      <c r="G177" t="str">
        <f>IFERROR(IF($C177=0,VLOOKUP(CONCATENATE($A177,"_",G$1),'Master Data Item List'!$D$3:$F$591,2,0),VLOOKUP(CONCATENATE(RIGHT($A177,3),"_",G$1),'Master Data Item List'!$D$3:$F$591,2,0)),"")</f>
        <v/>
      </c>
      <c r="H177" t="str">
        <f>IFERROR(IF($C177=0,VLOOKUP(CONCATENATE($A177,"_",H$1),'Master Data Item List'!$D$3:$F$591,2,0),VLOOKUP(CONCATENATE(RIGHT($A177,3),"_",H$1),'Master Data Item List'!$D$3:$F$591,2,0)),"")</f>
        <v/>
      </c>
      <c r="I177" t="str">
        <f>IFERROR(IF($C177=0,VLOOKUP(CONCATENATE($A177,"_",I$1),'Master Data Item List'!$D$3:$F$591,2,0),VLOOKUP(CONCATENATE(RIGHT($A177,3),"_",I$1),'Master Data Item List'!$D$3:$F$591,2,0)),"")</f>
        <v/>
      </c>
      <c r="J177" t="str">
        <f>IFERROR(IF($C177=0,VLOOKUP(CONCATENATE($A177,"_",J$1),'Master Data Item List'!$D$3:$F$591,2,0),VLOOKUP(CONCATENATE(RIGHT($A177,3),"_",J$1),'Master Data Item List'!$D$3:$F$591,2,0)),"")</f>
        <v/>
      </c>
      <c r="K177" t="str">
        <f>IFERROR(IF($C177=0,VLOOKUP(CONCATENATE($A177,"_",K$1),'Master Data Item List'!$D$3:$F$591,2,0),VLOOKUP(CONCATENATE(RIGHT($A177,3),"_",K$1),'Master Data Item List'!$D$3:$F$591,2,0)),"")</f>
        <v/>
      </c>
      <c r="L177" t="str">
        <f>IFERROR(IF($C177=0,VLOOKUP(CONCATENATE($A177,"_",L$1),'Master Data Item List'!$D$3:$F$591,2,0),VLOOKUP(CONCATENATE(RIGHT($A177,3),"_",L$1),'Master Data Item List'!$D$3:$F$591,2,0)),"")</f>
        <v/>
      </c>
      <c r="M177" t="str">
        <f>IFERROR(IF($C177=0,VLOOKUP(CONCATENATE($A177,"_",M$1),'Master Data Item List'!$D$3:$F$591,2,0),VLOOKUP(CONCATENATE(RIGHT($A177,3),"_",M$1),'Master Data Item List'!$D$3:$F$591,2,0)),"")</f>
        <v/>
      </c>
      <c r="N177" t="str">
        <f>IFERROR(IF($C177=0,VLOOKUP(CONCATENATE($A177,"_",N$1),'Master Data Item List'!$D$3:$F$591,2,0),VLOOKUP(CONCATENATE(RIGHT($A177,3),"_",N$1),'Master Data Item List'!$D$3:$F$591,2,0)),"")</f>
        <v/>
      </c>
      <c r="O177" t="str">
        <f>IFERROR(IF($C177=0,VLOOKUP(CONCATENATE($A177,"_",O$1),'Master Data Item List'!$D$3:$F$591,2,0),VLOOKUP(CONCATENATE(RIGHT($A177,3),"_",O$1),'Master Data Item List'!$D$3:$F$591,2,0)),"")</f>
        <v/>
      </c>
      <c r="P177" t="str">
        <f>IFERROR(IF($C177=0,VLOOKUP(CONCATENATE($A177,"_",P$1),'Master Data Item List'!$D$3:$F$591,2,0),VLOOKUP(CONCATENATE(RIGHT($A177,3),"_",P$1),'Master Data Item List'!$D$3:$F$591,2,0)),"")</f>
        <v/>
      </c>
      <c r="Q177" t="str">
        <f>IFERROR(IF($C177=0,VLOOKUP(CONCATENATE($A177,"_",Q$1),'Master Data Item List'!$D$3:$F$591,2,0),VLOOKUP(CONCATENATE(RIGHT($A177,3),"_",Q$1),'Master Data Item List'!$D$3:$F$591,2,0)),"")</f>
        <v/>
      </c>
      <c r="R177" t="str">
        <f>IFERROR(IF($C177=0,VLOOKUP(CONCATENATE($A177,"_",R$1),'Master Data Item List'!$D$3:$F$591,2,0),VLOOKUP(CONCATENATE(RIGHT($A177,3),"_",R$1),'Master Data Item List'!$D$3:$F$591,2,0)),"")</f>
        <v/>
      </c>
    </row>
    <row r="178" spans="1:18">
      <c r="A178" t="s">
        <v>4621</v>
      </c>
      <c r="B178" t="str">
        <f t="shared" si="4"/>
        <v>CYP604BloodSpotResult</v>
      </c>
      <c r="C178">
        <f t="shared" si="5"/>
        <v>0</v>
      </c>
      <c r="D178" t="str">
        <f>IFERROR(IF($C178=0,VLOOKUP(CONCATENATE($A178,"_",D$1),'Master Data Item List'!$D$3:$F$591,2,0),VLOOKUP(CONCATENATE(RIGHT($A178,3),"_",D$1),'Master Data Item List'!$D$3:$F$591,2,0)),"")</f>
        <v>Result_MCADD</v>
      </c>
      <c r="E178" t="str">
        <f>IFERROR(IF($C178=0,VLOOKUP(CONCATENATE($A178,"_",E$1),'Master Data Item List'!$D$3:$F$591,2,0),VLOOKUP(CONCATENATE(RIGHT($A178,3),"_",E$1),'Master Data Item List'!$D$3:$F$591,2,0)),"")</f>
        <v/>
      </c>
      <c r="F178" t="str">
        <f>IFERROR(IF($C178=0,VLOOKUP(CONCATENATE($A178,"_",F$1),'Master Data Item List'!$D$3:$F$591,2,0),VLOOKUP(CONCATENATE(RIGHT($A178,3),"_",F$1),'Master Data Item List'!$D$3:$F$591,2,0)),"")</f>
        <v/>
      </c>
      <c r="G178" t="str">
        <f>IFERROR(IF($C178=0,VLOOKUP(CONCATENATE($A178,"_",G$1),'Master Data Item List'!$D$3:$F$591,2,0),VLOOKUP(CONCATENATE(RIGHT($A178,3),"_",G$1),'Master Data Item List'!$D$3:$F$591,2,0)),"")</f>
        <v/>
      </c>
      <c r="H178" t="str">
        <f>IFERROR(IF($C178=0,VLOOKUP(CONCATENATE($A178,"_",H$1),'Master Data Item List'!$D$3:$F$591,2,0),VLOOKUP(CONCATENATE(RIGHT($A178,3),"_",H$1),'Master Data Item List'!$D$3:$F$591,2,0)),"")</f>
        <v/>
      </c>
      <c r="I178" t="str">
        <f>IFERROR(IF($C178=0,VLOOKUP(CONCATENATE($A178,"_",I$1),'Master Data Item List'!$D$3:$F$591,2,0),VLOOKUP(CONCATENATE(RIGHT($A178,3),"_",I$1),'Master Data Item List'!$D$3:$F$591,2,0)),"")</f>
        <v/>
      </c>
      <c r="J178" t="str">
        <f>IFERROR(IF($C178=0,VLOOKUP(CONCATENATE($A178,"_",J$1),'Master Data Item List'!$D$3:$F$591,2,0),VLOOKUP(CONCATENATE(RIGHT($A178,3),"_",J$1),'Master Data Item List'!$D$3:$F$591,2,0)),"")</f>
        <v/>
      </c>
      <c r="K178" t="str">
        <f>IFERROR(IF($C178=0,VLOOKUP(CONCATENATE($A178,"_",K$1),'Master Data Item List'!$D$3:$F$591,2,0),VLOOKUP(CONCATENATE(RIGHT($A178,3),"_",K$1),'Master Data Item List'!$D$3:$F$591,2,0)),"")</f>
        <v/>
      </c>
      <c r="L178" t="str">
        <f>IFERROR(IF($C178=0,VLOOKUP(CONCATENATE($A178,"_",L$1),'Master Data Item List'!$D$3:$F$591,2,0),VLOOKUP(CONCATENATE(RIGHT($A178,3),"_",L$1),'Master Data Item List'!$D$3:$F$591,2,0)),"")</f>
        <v/>
      </c>
      <c r="M178" t="str">
        <f>IFERROR(IF($C178=0,VLOOKUP(CONCATENATE($A178,"_",M$1),'Master Data Item List'!$D$3:$F$591,2,0),VLOOKUP(CONCATENATE(RIGHT($A178,3),"_",M$1),'Master Data Item List'!$D$3:$F$591,2,0)),"")</f>
        <v/>
      </c>
      <c r="N178" t="str">
        <f>IFERROR(IF($C178=0,VLOOKUP(CONCATENATE($A178,"_",N$1),'Master Data Item List'!$D$3:$F$591,2,0),VLOOKUP(CONCATENATE(RIGHT($A178,3),"_",N$1),'Master Data Item List'!$D$3:$F$591,2,0)),"")</f>
        <v/>
      </c>
      <c r="O178" t="str">
        <f>IFERROR(IF($C178=0,VLOOKUP(CONCATENATE($A178,"_",O$1),'Master Data Item List'!$D$3:$F$591,2,0),VLOOKUP(CONCATENATE(RIGHT($A178,3),"_",O$1),'Master Data Item List'!$D$3:$F$591,2,0)),"")</f>
        <v/>
      </c>
      <c r="P178" t="str">
        <f>IFERROR(IF($C178=0,VLOOKUP(CONCATENATE($A178,"_",P$1),'Master Data Item List'!$D$3:$F$591,2,0),VLOOKUP(CONCATENATE(RIGHT($A178,3),"_",P$1),'Master Data Item List'!$D$3:$F$591,2,0)),"")</f>
        <v/>
      </c>
      <c r="Q178" t="str">
        <f>IFERROR(IF($C178=0,VLOOKUP(CONCATENATE($A178,"_",Q$1),'Master Data Item List'!$D$3:$F$591,2,0),VLOOKUP(CONCATENATE(RIGHT($A178,3),"_",Q$1),'Master Data Item List'!$D$3:$F$591,2,0)),"")</f>
        <v/>
      </c>
      <c r="R178" t="str">
        <f>IFERROR(IF($C178=0,VLOOKUP(CONCATENATE($A178,"_",R$1),'Master Data Item List'!$D$3:$F$591,2,0),VLOOKUP(CONCATENATE(RIGHT($A178,3),"_",R$1),'Master Data Item List'!$D$3:$F$591,2,0)),"")</f>
        <v/>
      </c>
    </row>
    <row r="179" spans="1:18">
      <c r="A179" t="s">
        <v>4626</v>
      </c>
      <c r="B179" t="str">
        <f t="shared" si="4"/>
        <v>CYP604BloodSpotResult</v>
      </c>
      <c r="C179">
        <f t="shared" si="5"/>
        <v>0</v>
      </c>
      <c r="D179" t="str">
        <f>IFERROR(IF($C179=0,VLOOKUP(CONCATENATE($A179,"_",D$1),'Master Data Item List'!$D$3:$F$591,2,0),VLOOKUP(CONCATENATE(RIGHT($A179,3),"_",D$1),'Master Data Item List'!$D$3:$F$591,2,0)),"")</f>
        <v>Result_Homocystinuria</v>
      </c>
      <c r="E179" t="str">
        <f>IFERROR(IF($C179=0,VLOOKUP(CONCATENATE($A179,"_",E$1),'Master Data Item List'!$D$3:$F$591,2,0),VLOOKUP(CONCATENATE(RIGHT($A179,3),"_",E$1),'Master Data Item List'!$D$3:$F$591,2,0)),"")</f>
        <v/>
      </c>
      <c r="F179" t="str">
        <f>IFERROR(IF($C179=0,VLOOKUP(CONCATENATE($A179,"_",F$1),'Master Data Item List'!$D$3:$F$591,2,0),VLOOKUP(CONCATENATE(RIGHT($A179,3),"_",F$1),'Master Data Item List'!$D$3:$F$591,2,0)),"")</f>
        <v/>
      </c>
      <c r="G179" t="str">
        <f>IFERROR(IF($C179=0,VLOOKUP(CONCATENATE($A179,"_",G$1),'Master Data Item List'!$D$3:$F$591,2,0),VLOOKUP(CONCATENATE(RIGHT($A179,3),"_",G$1),'Master Data Item List'!$D$3:$F$591,2,0)),"")</f>
        <v/>
      </c>
      <c r="H179" t="str">
        <f>IFERROR(IF($C179=0,VLOOKUP(CONCATENATE($A179,"_",H$1),'Master Data Item List'!$D$3:$F$591,2,0),VLOOKUP(CONCATENATE(RIGHT($A179,3),"_",H$1),'Master Data Item List'!$D$3:$F$591,2,0)),"")</f>
        <v/>
      </c>
      <c r="I179" t="str">
        <f>IFERROR(IF($C179=0,VLOOKUP(CONCATENATE($A179,"_",I$1),'Master Data Item List'!$D$3:$F$591,2,0),VLOOKUP(CONCATENATE(RIGHT($A179,3),"_",I$1),'Master Data Item List'!$D$3:$F$591,2,0)),"")</f>
        <v/>
      </c>
      <c r="J179" t="str">
        <f>IFERROR(IF($C179=0,VLOOKUP(CONCATENATE($A179,"_",J$1),'Master Data Item List'!$D$3:$F$591,2,0),VLOOKUP(CONCATENATE(RIGHT($A179,3),"_",J$1),'Master Data Item List'!$D$3:$F$591,2,0)),"")</f>
        <v/>
      </c>
      <c r="K179" t="str">
        <f>IFERROR(IF($C179=0,VLOOKUP(CONCATENATE($A179,"_",K$1),'Master Data Item List'!$D$3:$F$591,2,0),VLOOKUP(CONCATENATE(RIGHT($A179,3),"_",K$1),'Master Data Item List'!$D$3:$F$591,2,0)),"")</f>
        <v/>
      </c>
      <c r="L179" t="str">
        <f>IFERROR(IF($C179=0,VLOOKUP(CONCATENATE($A179,"_",L$1),'Master Data Item List'!$D$3:$F$591,2,0),VLOOKUP(CONCATENATE(RIGHT($A179,3),"_",L$1),'Master Data Item List'!$D$3:$F$591,2,0)),"")</f>
        <v/>
      </c>
      <c r="M179" t="str">
        <f>IFERROR(IF($C179=0,VLOOKUP(CONCATENATE($A179,"_",M$1),'Master Data Item List'!$D$3:$F$591,2,0),VLOOKUP(CONCATENATE(RIGHT($A179,3),"_",M$1),'Master Data Item List'!$D$3:$F$591,2,0)),"")</f>
        <v/>
      </c>
      <c r="N179" t="str">
        <f>IFERROR(IF($C179=0,VLOOKUP(CONCATENATE($A179,"_",N$1),'Master Data Item List'!$D$3:$F$591,2,0),VLOOKUP(CONCATENATE(RIGHT($A179,3),"_",N$1),'Master Data Item List'!$D$3:$F$591,2,0)),"")</f>
        <v/>
      </c>
      <c r="O179" t="str">
        <f>IFERROR(IF($C179=0,VLOOKUP(CONCATENATE($A179,"_",O$1),'Master Data Item List'!$D$3:$F$591,2,0),VLOOKUP(CONCATENATE(RIGHT($A179,3),"_",O$1),'Master Data Item List'!$D$3:$F$591,2,0)),"")</f>
        <v/>
      </c>
      <c r="P179" t="str">
        <f>IFERROR(IF($C179=0,VLOOKUP(CONCATENATE($A179,"_",P$1),'Master Data Item List'!$D$3:$F$591,2,0),VLOOKUP(CONCATENATE(RIGHT($A179,3),"_",P$1),'Master Data Item List'!$D$3:$F$591,2,0)),"")</f>
        <v/>
      </c>
      <c r="Q179" t="str">
        <f>IFERROR(IF($C179=0,VLOOKUP(CONCATENATE($A179,"_",Q$1),'Master Data Item List'!$D$3:$F$591,2,0),VLOOKUP(CONCATENATE(RIGHT($A179,3),"_",Q$1),'Master Data Item List'!$D$3:$F$591,2,0)),"")</f>
        <v/>
      </c>
      <c r="R179" t="str">
        <f>IFERROR(IF($C179=0,VLOOKUP(CONCATENATE($A179,"_",R$1),'Master Data Item List'!$D$3:$F$591,2,0),VLOOKUP(CONCATENATE(RIGHT($A179,3),"_",R$1),'Master Data Item List'!$D$3:$F$591,2,0)),"")</f>
        <v/>
      </c>
    </row>
    <row r="180" spans="1:18">
      <c r="A180" t="s">
        <v>4631</v>
      </c>
      <c r="B180" t="str">
        <f t="shared" si="4"/>
        <v>CYP604BloodSpotResult</v>
      </c>
      <c r="C180">
        <f t="shared" si="5"/>
        <v>0</v>
      </c>
      <c r="D180" t="str">
        <f>IFERROR(IF($C180=0,VLOOKUP(CONCATENATE($A180,"_",D$1),'Master Data Item List'!$D$3:$F$591,2,0),VLOOKUP(CONCATENATE(RIGHT($A180,3),"_",D$1),'Master Data Item List'!$D$3:$F$591,2,0)),"")</f>
        <v>Result_MapleSyrupUrineDisease</v>
      </c>
      <c r="E180" t="str">
        <f>IFERROR(IF($C180=0,VLOOKUP(CONCATENATE($A180,"_",E$1),'Master Data Item List'!$D$3:$F$591,2,0),VLOOKUP(CONCATENATE(RIGHT($A180,3),"_",E$1),'Master Data Item List'!$D$3:$F$591,2,0)),"")</f>
        <v/>
      </c>
      <c r="F180" t="str">
        <f>IFERROR(IF($C180=0,VLOOKUP(CONCATENATE($A180,"_",F$1),'Master Data Item List'!$D$3:$F$591,2,0),VLOOKUP(CONCATENATE(RIGHT($A180,3),"_",F$1),'Master Data Item List'!$D$3:$F$591,2,0)),"")</f>
        <v/>
      </c>
      <c r="G180" t="str">
        <f>IFERROR(IF($C180=0,VLOOKUP(CONCATENATE($A180,"_",G$1),'Master Data Item List'!$D$3:$F$591,2,0),VLOOKUP(CONCATENATE(RIGHT($A180,3),"_",G$1),'Master Data Item List'!$D$3:$F$591,2,0)),"")</f>
        <v/>
      </c>
      <c r="H180" t="str">
        <f>IFERROR(IF($C180=0,VLOOKUP(CONCATENATE($A180,"_",H$1),'Master Data Item List'!$D$3:$F$591,2,0),VLOOKUP(CONCATENATE(RIGHT($A180,3),"_",H$1),'Master Data Item List'!$D$3:$F$591,2,0)),"")</f>
        <v/>
      </c>
      <c r="I180" t="str">
        <f>IFERROR(IF($C180=0,VLOOKUP(CONCATENATE($A180,"_",I$1),'Master Data Item List'!$D$3:$F$591,2,0),VLOOKUP(CONCATENATE(RIGHT($A180,3),"_",I$1),'Master Data Item List'!$D$3:$F$591,2,0)),"")</f>
        <v/>
      </c>
      <c r="J180" t="str">
        <f>IFERROR(IF($C180=0,VLOOKUP(CONCATENATE($A180,"_",J$1),'Master Data Item List'!$D$3:$F$591,2,0),VLOOKUP(CONCATENATE(RIGHT($A180,3),"_",J$1),'Master Data Item List'!$D$3:$F$591,2,0)),"")</f>
        <v/>
      </c>
      <c r="K180" t="str">
        <f>IFERROR(IF($C180=0,VLOOKUP(CONCATENATE($A180,"_",K$1),'Master Data Item List'!$D$3:$F$591,2,0),VLOOKUP(CONCATENATE(RIGHT($A180,3),"_",K$1),'Master Data Item List'!$D$3:$F$591,2,0)),"")</f>
        <v/>
      </c>
      <c r="L180" t="str">
        <f>IFERROR(IF($C180=0,VLOOKUP(CONCATENATE($A180,"_",L$1),'Master Data Item List'!$D$3:$F$591,2,0),VLOOKUP(CONCATENATE(RIGHT($A180,3),"_",L$1),'Master Data Item List'!$D$3:$F$591,2,0)),"")</f>
        <v/>
      </c>
      <c r="M180" t="str">
        <f>IFERROR(IF($C180=0,VLOOKUP(CONCATENATE($A180,"_",M$1),'Master Data Item List'!$D$3:$F$591,2,0),VLOOKUP(CONCATENATE(RIGHT($A180,3),"_",M$1),'Master Data Item List'!$D$3:$F$591,2,0)),"")</f>
        <v/>
      </c>
      <c r="N180" t="str">
        <f>IFERROR(IF($C180=0,VLOOKUP(CONCATENATE($A180,"_",N$1),'Master Data Item List'!$D$3:$F$591,2,0),VLOOKUP(CONCATENATE(RIGHT($A180,3),"_",N$1),'Master Data Item List'!$D$3:$F$591,2,0)),"")</f>
        <v/>
      </c>
      <c r="O180" t="str">
        <f>IFERROR(IF($C180=0,VLOOKUP(CONCATENATE($A180,"_",O$1),'Master Data Item List'!$D$3:$F$591,2,0),VLOOKUP(CONCATENATE(RIGHT($A180,3),"_",O$1),'Master Data Item List'!$D$3:$F$591,2,0)),"")</f>
        <v/>
      </c>
      <c r="P180" t="str">
        <f>IFERROR(IF($C180=0,VLOOKUP(CONCATENATE($A180,"_",P$1),'Master Data Item List'!$D$3:$F$591,2,0),VLOOKUP(CONCATENATE(RIGHT($A180,3),"_",P$1),'Master Data Item List'!$D$3:$F$591,2,0)),"")</f>
        <v/>
      </c>
      <c r="Q180" t="str">
        <f>IFERROR(IF($C180=0,VLOOKUP(CONCATENATE($A180,"_",Q$1),'Master Data Item List'!$D$3:$F$591,2,0),VLOOKUP(CONCATENATE(RIGHT($A180,3),"_",Q$1),'Master Data Item List'!$D$3:$F$591,2,0)),"")</f>
        <v/>
      </c>
      <c r="R180" t="str">
        <f>IFERROR(IF($C180=0,VLOOKUP(CONCATENATE($A180,"_",R$1),'Master Data Item List'!$D$3:$F$591,2,0),VLOOKUP(CONCATENATE(RIGHT($A180,3),"_",R$1),'Master Data Item List'!$D$3:$F$591,2,0)),"")</f>
        <v/>
      </c>
    </row>
    <row r="181" spans="1:18">
      <c r="A181" t="s">
        <v>4636</v>
      </c>
      <c r="B181" t="str">
        <f t="shared" si="4"/>
        <v>CYP604BloodSpotResult</v>
      </c>
      <c r="C181">
        <f t="shared" si="5"/>
        <v>0</v>
      </c>
      <c r="D181" t="str">
        <f>IFERROR(IF($C181=0,VLOOKUP(CONCATENATE($A181,"_",D$1),'Master Data Item List'!$D$3:$F$591,2,0),VLOOKUP(CONCATENATE(RIGHT($A181,3),"_",D$1),'Master Data Item List'!$D$3:$F$591,2,0)),"")</f>
        <v>Result_GlutaricAciduriaTypeOne</v>
      </c>
      <c r="E181" t="str">
        <f>IFERROR(IF($C181=0,VLOOKUP(CONCATENATE($A181,"_",E$1),'Master Data Item List'!$D$3:$F$591,2,0),VLOOKUP(CONCATENATE(RIGHT($A181,3),"_",E$1),'Master Data Item List'!$D$3:$F$591,2,0)),"")</f>
        <v/>
      </c>
      <c r="F181" t="str">
        <f>IFERROR(IF($C181=0,VLOOKUP(CONCATENATE($A181,"_",F$1),'Master Data Item List'!$D$3:$F$591,2,0),VLOOKUP(CONCATENATE(RIGHT($A181,3),"_",F$1),'Master Data Item List'!$D$3:$F$591,2,0)),"")</f>
        <v/>
      </c>
      <c r="G181" t="str">
        <f>IFERROR(IF($C181=0,VLOOKUP(CONCATENATE($A181,"_",G$1),'Master Data Item List'!$D$3:$F$591,2,0),VLOOKUP(CONCATENATE(RIGHT($A181,3),"_",G$1),'Master Data Item List'!$D$3:$F$591,2,0)),"")</f>
        <v/>
      </c>
      <c r="H181" t="str">
        <f>IFERROR(IF($C181=0,VLOOKUP(CONCATENATE($A181,"_",H$1),'Master Data Item List'!$D$3:$F$591,2,0),VLOOKUP(CONCATENATE(RIGHT($A181,3),"_",H$1),'Master Data Item List'!$D$3:$F$591,2,0)),"")</f>
        <v/>
      </c>
      <c r="I181" t="str">
        <f>IFERROR(IF($C181=0,VLOOKUP(CONCATENATE($A181,"_",I$1),'Master Data Item List'!$D$3:$F$591,2,0),VLOOKUP(CONCATENATE(RIGHT($A181,3),"_",I$1),'Master Data Item List'!$D$3:$F$591,2,0)),"")</f>
        <v/>
      </c>
      <c r="J181" t="str">
        <f>IFERROR(IF($C181=0,VLOOKUP(CONCATENATE($A181,"_",J$1),'Master Data Item List'!$D$3:$F$591,2,0),VLOOKUP(CONCATENATE(RIGHT($A181,3),"_",J$1),'Master Data Item List'!$D$3:$F$591,2,0)),"")</f>
        <v/>
      </c>
      <c r="K181" t="str">
        <f>IFERROR(IF($C181=0,VLOOKUP(CONCATENATE($A181,"_",K$1),'Master Data Item List'!$D$3:$F$591,2,0),VLOOKUP(CONCATENATE(RIGHT($A181,3),"_",K$1),'Master Data Item List'!$D$3:$F$591,2,0)),"")</f>
        <v/>
      </c>
      <c r="L181" t="str">
        <f>IFERROR(IF($C181=0,VLOOKUP(CONCATENATE($A181,"_",L$1),'Master Data Item List'!$D$3:$F$591,2,0),VLOOKUP(CONCATENATE(RIGHT($A181,3),"_",L$1),'Master Data Item List'!$D$3:$F$591,2,0)),"")</f>
        <v/>
      </c>
      <c r="M181" t="str">
        <f>IFERROR(IF($C181=0,VLOOKUP(CONCATENATE($A181,"_",M$1),'Master Data Item List'!$D$3:$F$591,2,0),VLOOKUP(CONCATENATE(RIGHT($A181,3),"_",M$1),'Master Data Item List'!$D$3:$F$591,2,0)),"")</f>
        <v/>
      </c>
      <c r="N181" t="str">
        <f>IFERROR(IF($C181=0,VLOOKUP(CONCATENATE($A181,"_",N$1),'Master Data Item List'!$D$3:$F$591,2,0),VLOOKUP(CONCATENATE(RIGHT($A181,3),"_",N$1),'Master Data Item List'!$D$3:$F$591,2,0)),"")</f>
        <v/>
      </c>
      <c r="O181" t="str">
        <f>IFERROR(IF($C181=0,VLOOKUP(CONCATENATE($A181,"_",O$1),'Master Data Item List'!$D$3:$F$591,2,0),VLOOKUP(CONCATENATE(RIGHT($A181,3),"_",O$1),'Master Data Item List'!$D$3:$F$591,2,0)),"")</f>
        <v/>
      </c>
      <c r="P181" t="str">
        <f>IFERROR(IF($C181=0,VLOOKUP(CONCATENATE($A181,"_",P$1),'Master Data Item List'!$D$3:$F$591,2,0),VLOOKUP(CONCATENATE(RIGHT($A181,3),"_",P$1),'Master Data Item List'!$D$3:$F$591,2,0)),"")</f>
        <v/>
      </c>
      <c r="Q181" t="str">
        <f>IFERROR(IF($C181=0,VLOOKUP(CONCATENATE($A181,"_",Q$1),'Master Data Item List'!$D$3:$F$591,2,0),VLOOKUP(CONCATENATE(RIGHT($A181,3),"_",Q$1),'Master Data Item List'!$D$3:$F$591,2,0)),"")</f>
        <v/>
      </c>
      <c r="R181" t="str">
        <f>IFERROR(IF($C181=0,VLOOKUP(CONCATENATE($A181,"_",R$1),'Master Data Item List'!$D$3:$F$591,2,0),VLOOKUP(CONCATENATE(RIGHT($A181,3),"_",R$1),'Master Data Item List'!$D$3:$F$591,2,0)),"")</f>
        <v/>
      </c>
    </row>
    <row r="182" spans="1:18">
      <c r="A182" t="s">
        <v>4641</v>
      </c>
      <c r="B182" t="str">
        <f t="shared" si="4"/>
        <v>CYP604BloodSpotResult</v>
      </c>
      <c r="C182">
        <f t="shared" si="5"/>
        <v>0</v>
      </c>
      <c r="D182" t="str">
        <f>IFERROR(IF($C182=0,VLOOKUP(CONCATENATE($A182,"_",D$1),'Master Data Item List'!$D$3:$F$591,2,0),VLOOKUP(CONCATENATE(RIGHT($A182,3),"_",D$1),'Master Data Item List'!$D$3:$F$591,2,0)),"")</f>
        <v>Result_IsovalericAciduria</v>
      </c>
      <c r="E182" t="str">
        <f>IFERROR(IF($C182=0,VLOOKUP(CONCATENATE($A182,"_",E$1),'Master Data Item List'!$D$3:$F$591,2,0),VLOOKUP(CONCATENATE(RIGHT($A182,3),"_",E$1),'Master Data Item List'!$D$3:$F$591,2,0)),"")</f>
        <v/>
      </c>
      <c r="F182" t="str">
        <f>IFERROR(IF($C182=0,VLOOKUP(CONCATENATE($A182,"_",F$1),'Master Data Item List'!$D$3:$F$591,2,0),VLOOKUP(CONCATENATE(RIGHT($A182,3),"_",F$1),'Master Data Item List'!$D$3:$F$591,2,0)),"")</f>
        <v/>
      </c>
      <c r="G182" t="str">
        <f>IFERROR(IF($C182=0,VLOOKUP(CONCATENATE($A182,"_",G$1),'Master Data Item List'!$D$3:$F$591,2,0),VLOOKUP(CONCATENATE(RIGHT($A182,3),"_",G$1),'Master Data Item List'!$D$3:$F$591,2,0)),"")</f>
        <v/>
      </c>
      <c r="H182" t="str">
        <f>IFERROR(IF($C182=0,VLOOKUP(CONCATENATE($A182,"_",H$1),'Master Data Item List'!$D$3:$F$591,2,0),VLOOKUP(CONCATENATE(RIGHT($A182,3),"_",H$1),'Master Data Item List'!$D$3:$F$591,2,0)),"")</f>
        <v/>
      </c>
      <c r="I182" t="str">
        <f>IFERROR(IF($C182=0,VLOOKUP(CONCATENATE($A182,"_",I$1),'Master Data Item List'!$D$3:$F$591,2,0),VLOOKUP(CONCATENATE(RIGHT($A182,3),"_",I$1),'Master Data Item List'!$D$3:$F$591,2,0)),"")</f>
        <v/>
      </c>
      <c r="J182" t="str">
        <f>IFERROR(IF($C182=0,VLOOKUP(CONCATENATE($A182,"_",J$1),'Master Data Item List'!$D$3:$F$591,2,0),VLOOKUP(CONCATENATE(RIGHT($A182,3),"_",J$1),'Master Data Item List'!$D$3:$F$591,2,0)),"")</f>
        <v/>
      </c>
      <c r="K182" t="str">
        <f>IFERROR(IF($C182=0,VLOOKUP(CONCATENATE($A182,"_",K$1),'Master Data Item List'!$D$3:$F$591,2,0),VLOOKUP(CONCATENATE(RIGHT($A182,3),"_",K$1),'Master Data Item List'!$D$3:$F$591,2,0)),"")</f>
        <v/>
      </c>
      <c r="L182" t="str">
        <f>IFERROR(IF($C182=0,VLOOKUP(CONCATENATE($A182,"_",L$1),'Master Data Item List'!$D$3:$F$591,2,0),VLOOKUP(CONCATENATE(RIGHT($A182,3),"_",L$1),'Master Data Item List'!$D$3:$F$591,2,0)),"")</f>
        <v/>
      </c>
      <c r="M182" t="str">
        <f>IFERROR(IF($C182=0,VLOOKUP(CONCATENATE($A182,"_",M$1),'Master Data Item List'!$D$3:$F$591,2,0),VLOOKUP(CONCATENATE(RIGHT($A182,3),"_",M$1),'Master Data Item List'!$D$3:$F$591,2,0)),"")</f>
        <v/>
      </c>
      <c r="N182" t="str">
        <f>IFERROR(IF($C182=0,VLOOKUP(CONCATENATE($A182,"_",N$1),'Master Data Item List'!$D$3:$F$591,2,0),VLOOKUP(CONCATENATE(RIGHT($A182,3),"_",N$1),'Master Data Item List'!$D$3:$F$591,2,0)),"")</f>
        <v/>
      </c>
      <c r="O182" t="str">
        <f>IFERROR(IF($C182=0,VLOOKUP(CONCATENATE($A182,"_",O$1),'Master Data Item List'!$D$3:$F$591,2,0),VLOOKUP(CONCATENATE(RIGHT($A182,3),"_",O$1),'Master Data Item List'!$D$3:$F$591,2,0)),"")</f>
        <v/>
      </c>
      <c r="P182" t="str">
        <f>IFERROR(IF($C182=0,VLOOKUP(CONCATENATE($A182,"_",P$1),'Master Data Item List'!$D$3:$F$591,2,0),VLOOKUP(CONCATENATE(RIGHT($A182,3),"_",P$1),'Master Data Item List'!$D$3:$F$591,2,0)),"")</f>
        <v/>
      </c>
      <c r="Q182" t="str">
        <f>IFERROR(IF($C182=0,VLOOKUP(CONCATENATE($A182,"_",Q$1),'Master Data Item List'!$D$3:$F$591,2,0),VLOOKUP(CONCATENATE(RIGHT($A182,3),"_",Q$1),'Master Data Item List'!$D$3:$F$591,2,0)),"")</f>
        <v/>
      </c>
      <c r="R182" t="str">
        <f>IFERROR(IF($C182=0,VLOOKUP(CONCATENATE($A182,"_",R$1),'Master Data Item List'!$D$3:$F$591,2,0),VLOOKUP(CONCATENATE(RIGHT($A182,3),"_",R$1),'Master Data Item List'!$D$3:$F$591,2,0)),"")</f>
        <v/>
      </c>
    </row>
    <row r="183" spans="1:18">
      <c r="A183" t="s">
        <v>4669</v>
      </c>
      <c r="B183" t="str">
        <f t="shared" si="4"/>
        <v>CYP605IPE</v>
      </c>
      <c r="C183">
        <f t="shared" si="5"/>
        <v>1</v>
      </c>
      <c r="D183" t="str">
        <f>IFERROR(IF($C183=0,VLOOKUP(CONCATENATE($A183,"_",D$1),'Master Data Item List'!$D$3:$F$591,2,0),VLOOKUP(CONCATENATE(RIGHT($A183,3),"_",D$1),'Master Data Item List'!$D$3:$F$591,2,0)),"")</f>
        <v>LocalPatientID</v>
      </c>
      <c r="E183" t="str">
        <f>IFERROR(IF($C183=0,VLOOKUP(CONCATENATE($A183,"_",E$1),'Master Data Item List'!$D$3:$F$591,2,0),VLOOKUP(CONCATENATE(RIGHT($A183,3),"_",E$1),'Master Data Item List'!$D$3:$F$591,2,0)),"")</f>
        <v>LocalPatientID</v>
      </c>
      <c r="F183" t="str">
        <f>IFERROR(IF($C183=0,VLOOKUP(CONCATENATE($A183,"_",F$1),'Master Data Item List'!$D$3:$F$591,2,0),VLOOKUP(CONCATENATE(RIGHT($A183,3),"_",F$1),'Master Data Item List'!$D$3:$F$591,2,0)),"")</f>
        <v>LocalPatientID</v>
      </c>
      <c r="G183" t="str">
        <f>IFERROR(IF($C183=0,VLOOKUP(CONCATENATE($A183,"_",G$1),'Master Data Item List'!$D$3:$F$591,2,0),VLOOKUP(CONCATENATE(RIGHT($A183,3),"_",G$1),'Master Data Item List'!$D$3:$F$591,2,0)),"")</f>
        <v/>
      </c>
      <c r="H183" t="str">
        <f>IFERROR(IF($C183=0,VLOOKUP(CONCATENATE($A183,"_",H$1),'Master Data Item List'!$D$3:$F$591,2,0),VLOOKUP(CONCATENATE(RIGHT($A183,3),"_",H$1),'Master Data Item List'!$D$3:$F$591,2,0)),"")</f>
        <v/>
      </c>
      <c r="I183" t="str">
        <f>IFERROR(IF($C183=0,VLOOKUP(CONCATENATE($A183,"_",I$1),'Master Data Item List'!$D$3:$F$591,2,0),VLOOKUP(CONCATENATE(RIGHT($A183,3),"_",I$1),'Master Data Item List'!$D$3:$F$591,2,0)),"")</f>
        <v/>
      </c>
      <c r="J183" t="str">
        <f>IFERROR(IF($C183=0,VLOOKUP(CONCATENATE($A183,"_",J$1),'Master Data Item List'!$D$3:$F$591,2,0),VLOOKUP(CONCATENATE(RIGHT($A183,3),"_",J$1),'Master Data Item List'!$D$3:$F$591,2,0)),"")</f>
        <v/>
      </c>
      <c r="K183" t="str">
        <f>IFERROR(IF($C183=0,VLOOKUP(CONCATENATE($A183,"_",K$1),'Master Data Item List'!$D$3:$F$591,2,0),VLOOKUP(CONCATENATE(RIGHT($A183,3),"_",K$1),'Master Data Item List'!$D$3:$F$591,2,0)),"")</f>
        <v>LocalPatientID</v>
      </c>
      <c r="L183" t="str">
        <f>IFERROR(IF($C183=0,VLOOKUP(CONCATENATE($A183,"_",L$1),'Master Data Item List'!$D$3:$F$591,2,0),VLOOKUP(CONCATENATE(RIGHT($A183,3),"_",L$1),'Master Data Item List'!$D$3:$F$591,2,0)),"")</f>
        <v>LocalPatientID</v>
      </c>
      <c r="M183" t="str">
        <f>IFERROR(IF($C183=0,VLOOKUP(CONCATENATE($A183,"_",M$1),'Master Data Item List'!$D$3:$F$591,2,0),VLOOKUP(CONCATENATE(RIGHT($A183,3),"_",M$1),'Master Data Item List'!$D$3:$F$591,2,0)),"")</f>
        <v>LocalPatientID</v>
      </c>
      <c r="N183" t="str">
        <f>IFERROR(IF($C183=0,VLOOKUP(CONCATENATE($A183,"_",N$1),'Master Data Item List'!$D$3:$F$591,2,0),VLOOKUP(CONCATENATE(RIGHT($A183,3),"_",N$1),'Master Data Item List'!$D$3:$F$591,2,0)),"")</f>
        <v>LocalPatientID</v>
      </c>
      <c r="O183" t="str">
        <f>IFERROR(IF($C183=0,VLOOKUP(CONCATENATE($A183,"_",O$1),'Master Data Item List'!$D$3:$F$591,2,0),VLOOKUP(CONCATENATE(RIGHT($A183,3),"_",O$1),'Master Data Item List'!$D$3:$F$591,2,0)),"")</f>
        <v>LocalPatientID</v>
      </c>
      <c r="P183" t="str">
        <f>IFERROR(IF($C183=0,VLOOKUP(CONCATENATE($A183,"_",P$1),'Master Data Item List'!$D$3:$F$591,2,0),VLOOKUP(CONCATENATE(RIGHT($A183,3),"_",P$1),'Master Data Item List'!$D$3:$F$591,2,0)),"")</f>
        <v>LocalPatientID</v>
      </c>
      <c r="Q183" t="str">
        <f>IFERROR(IF($C183=0,VLOOKUP(CONCATENATE($A183,"_",Q$1),'Master Data Item List'!$D$3:$F$591,2,0),VLOOKUP(CONCATENATE(RIGHT($A183,3),"_",Q$1),'Master Data Item List'!$D$3:$F$591,2,0)),"")</f>
        <v>LocalPatientID</v>
      </c>
      <c r="R183" t="str">
        <f>IFERROR(IF($C183=0,VLOOKUP(CONCATENATE($A183,"_",R$1),'Master Data Item List'!$D$3:$F$591,2,0),VLOOKUP(CONCATENATE(RIGHT($A183,3),"_",R$1),'Master Data Item List'!$D$3:$F$591,2,0)),"")</f>
        <v>LocalPatientID</v>
      </c>
    </row>
    <row r="184" spans="1:18">
      <c r="A184" t="s">
        <v>4670</v>
      </c>
      <c r="B184" t="str">
        <f t="shared" si="4"/>
        <v>CYP605IPE</v>
      </c>
      <c r="C184">
        <f t="shared" si="5"/>
        <v>0</v>
      </c>
      <c r="D184" t="str">
        <f>IFERROR(IF($C184=0,VLOOKUP(CONCATENATE($A184,"_",D$1),'Master Data Item List'!$D$3:$F$591,2,0),VLOOKUP(CONCATENATE(RIGHT($A184,3),"_",D$1),'Master Data Item List'!$D$3:$F$591,2,0)),"")</f>
        <v>Examination_Date</v>
      </c>
      <c r="E184" t="str">
        <f>IFERROR(IF($C184=0,VLOOKUP(CONCATENATE($A184,"_",E$1),'Master Data Item List'!$D$3:$F$591,2,0),VLOOKUP(CONCATENATE(RIGHT($A184,3),"_",E$1),'Master Data Item List'!$D$3:$F$591,2,0)),"")</f>
        <v/>
      </c>
      <c r="F184" t="str">
        <f>IFERROR(IF($C184=0,VLOOKUP(CONCATENATE($A184,"_",F$1),'Master Data Item List'!$D$3:$F$591,2,0),VLOOKUP(CONCATENATE(RIGHT($A184,3),"_",F$1),'Master Data Item List'!$D$3:$F$591,2,0)),"")</f>
        <v/>
      </c>
      <c r="G184" t="str">
        <f>IFERROR(IF($C184=0,VLOOKUP(CONCATENATE($A184,"_",G$1),'Master Data Item List'!$D$3:$F$591,2,0),VLOOKUP(CONCATENATE(RIGHT($A184,3),"_",G$1),'Master Data Item List'!$D$3:$F$591,2,0)),"")</f>
        <v/>
      </c>
      <c r="H184" t="str">
        <f>IFERROR(IF($C184=0,VLOOKUP(CONCATENATE($A184,"_",H$1),'Master Data Item List'!$D$3:$F$591,2,0),VLOOKUP(CONCATENATE(RIGHT($A184,3),"_",H$1),'Master Data Item List'!$D$3:$F$591,2,0)),"")</f>
        <v/>
      </c>
      <c r="I184" t="str">
        <f>IFERROR(IF($C184=0,VLOOKUP(CONCATENATE($A184,"_",I$1),'Master Data Item List'!$D$3:$F$591,2,0),VLOOKUP(CONCATENATE(RIGHT($A184,3),"_",I$1),'Master Data Item List'!$D$3:$F$591,2,0)),"")</f>
        <v/>
      </c>
      <c r="J184" t="str">
        <f>IFERROR(IF($C184=0,VLOOKUP(CONCATENATE($A184,"_",J$1),'Master Data Item List'!$D$3:$F$591,2,0),VLOOKUP(CONCATENATE(RIGHT($A184,3),"_",J$1),'Master Data Item List'!$D$3:$F$591,2,0)),"")</f>
        <v/>
      </c>
      <c r="K184" t="str">
        <f>IFERROR(IF($C184=0,VLOOKUP(CONCATENATE($A184,"_",K$1),'Master Data Item List'!$D$3:$F$591,2,0),VLOOKUP(CONCATENATE(RIGHT($A184,3),"_",K$1),'Master Data Item List'!$D$3:$F$591,2,0)),"")</f>
        <v/>
      </c>
      <c r="L184" t="str">
        <f>IFERROR(IF($C184=0,VLOOKUP(CONCATENATE($A184,"_",L$1),'Master Data Item List'!$D$3:$F$591,2,0),VLOOKUP(CONCATENATE(RIGHT($A184,3),"_",L$1),'Master Data Item List'!$D$3:$F$591,2,0)),"")</f>
        <v/>
      </c>
      <c r="M184" t="str">
        <f>IFERROR(IF($C184=0,VLOOKUP(CONCATENATE($A184,"_",M$1),'Master Data Item List'!$D$3:$F$591,2,0),VLOOKUP(CONCATENATE(RIGHT($A184,3),"_",M$1),'Master Data Item List'!$D$3:$F$591,2,0)),"")</f>
        <v/>
      </c>
      <c r="N184" t="str">
        <f>IFERROR(IF($C184=0,VLOOKUP(CONCATENATE($A184,"_",N$1),'Master Data Item List'!$D$3:$F$591,2,0),VLOOKUP(CONCATENATE(RIGHT($A184,3),"_",N$1),'Master Data Item List'!$D$3:$F$591,2,0)),"")</f>
        <v/>
      </c>
      <c r="O184" t="str">
        <f>IFERROR(IF($C184=0,VLOOKUP(CONCATENATE($A184,"_",O$1),'Master Data Item List'!$D$3:$F$591,2,0),VLOOKUP(CONCATENATE(RIGHT($A184,3),"_",O$1),'Master Data Item List'!$D$3:$F$591,2,0)),"")</f>
        <v/>
      </c>
      <c r="P184" t="str">
        <f>IFERROR(IF($C184=0,VLOOKUP(CONCATENATE($A184,"_",P$1),'Master Data Item List'!$D$3:$F$591,2,0),VLOOKUP(CONCATENATE(RIGHT($A184,3),"_",P$1),'Master Data Item List'!$D$3:$F$591,2,0)),"")</f>
        <v/>
      </c>
      <c r="Q184" t="str">
        <f>IFERROR(IF($C184=0,VLOOKUP(CONCATENATE($A184,"_",Q$1),'Master Data Item List'!$D$3:$F$591,2,0),VLOOKUP(CONCATENATE(RIGHT($A184,3),"_",Q$1),'Master Data Item List'!$D$3:$F$591,2,0)),"")</f>
        <v/>
      </c>
      <c r="R184" t="str">
        <f>IFERROR(IF($C184=0,VLOOKUP(CONCATENATE($A184,"_",R$1),'Master Data Item List'!$D$3:$F$591,2,0),VLOOKUP(CONCATENATE(RIGHT($A184,3),"_",R$1),'Master Data Item List'!$D$3:$F$591,2,0)),"")</f>
        <v/>
      </c>
    </row>
    <row r="185" spans="1:18">
      <c r="A185" t="s">
        <v>4675</v>
      </c>
      <c r="B185" t="str">
        <f t="shared" si="4"/>
        <v>CYP605IPE</v>
      </c>
      <c r="C185">
        <f t="shared" si="5"/>
        <v>0</v>
      </c>
      <c r="D185" t="str">
        <f>IFERROR(IF($C185=0,VLOOKUP(CONCATENATE($A185,"_",D$1),'Master Data Item List'!$D$3:$F$591,2,0),VLOOKUP(CONCATENATE(RIGHT($A185,3),"_",D$1),'Master Data Item List'!$D$3:$F$591,2,0)),"")</f>
        <v>Result_Hips</v>
      </c>
      <c r="E185" t="str">
        <f>IFERROR(IF($C185=0,VLOOKUP(CONCATENATE($A185,"_",E$1),'Master Data Item List'!$D$3:$F$591,2,0),VLOOKUP(CONCATENATE(RIGHT($A185,3),"_",E$1),'Master Data Item List'!$D$3:$F$591,2,0)),"")</f>
        <v/>
      </c>
      <c r="F185" t="str">
        <f>IFERROR(IF($C185=0,VLOOKUP(CONCATENATE($A185,"_",F$1),'Master Data Item List'!$D$3:$F$591,2,0),VLOOKUP(CONCATENATE(RIGHT($A185,3),"_",F$1),'Master Data Item List'!$D$3:$F$591,2,0)),"")</f>
        <v/>
      </c>
      <c r="G185" t="str">
        <f>IFERROR(IF($C185=0,VLOOKUP(CONCATENATE($A185,"_",G$1),'Master Data Item List'!$D$3:$F$591,2,0),VLOOKUP(CONCATENATE(RIGHT($A185,3),"_",G$1),'Master Data Item List'!$D$3:$F$591,2,0)),"")</f>
        <v/>
      </c>
      <c r="H185" t="str">
        <f>IFERROR(IF($C185=0,VLOOKUP(CONCATENATE($A185,"_",H$1),'Master Data Item List'!$D$3:$F$591,2,0),VLOOKUP(CONCATENATE(RIGHT($A185,3),"_",H$1),'Master Data Item List'!$D$3:$F$591,2,0)),"")</f>
        <v/>
      </c>
      <c r="I185" t="str">
        <f>IFERROR(IF($C185=0,VLOOKUP(CONCATENATE($A185,"_",I$1),'Master Data Item List'!$D$3:$F$591,2,0),VLOOKUP(CONCATENATE(RIGHT($A185,3),"_",I$1),'Master Data Item List'!$D$3:$F$591,2,0)),"")</f>
        <v/>
      </c>
      <c r="J185" t="str">
        <f>IFERROR(IF($C185=0,VLOOKUP(CONCATENATE($A185,"_",J$1),'Master Data Item List'!$D$3:$F$591,2,0),VLOOKUP(CONCATENATE(RIGHT($A185,3),"_",J$1),'Master Data Item List'!$D$3:$F$591,2,0)),"")</f>
        <v/>
      </c>
      <c r="K185" t="str">
        <f>IFERROR(IF($C185=0,VLOOKUP(CONCATENATE($A185,"_",K$1),'Master Data Item List'!$D$3:$F$591,2,0),VLOOKUP(CONCATENATE(RIGHT($A185,3),"_",K$1),'Master Data Item List'!$D$3:$F$591,2,0)),"")</f>
        <v/>
      </c>
      <c r="L185" t="str">
        <f>IFERROR(IF($C185=0,VLOOKUP(CONCATENATE($A185,"_",L$1),'Master Data Item List'!$D$3:$F$591,2,0),VLOOKUP(CONCATENATE(RIGHT($A185,3),"_",L$1),'Master Data Item List'!$D$3:$F$591,2,0)),"")</f>
        <v/>
      </c>
      <c r="M185" t="str">
        <f>IFERROR(IF($C185=0,VLOOKUP(CONCATENATE($A185,"_",M$1),'Master Data Item List'!$D$3:$F$591,2,0),VLOOKUP(CONCATENATE(RIGHT($A185,3),"_",M$1),'Master Data Item List'!$D$3:$F$591,2,0)),"")</f>
        <v/>
      </c>
      <c r="N185" t="str">
        <f>IFERROR(IF($C185=0,VLOOKUP(CONCATENATE($A185,"_",N$1),'Master Data Item List'!$D$3:$F$591,2,0),VLOOKUP(CONCATENATE(RIGHT($A185,3),"_",N$1),'Master Data Item List'!$D$3:$F$591,2,0)),"")</f>
        <v/>
      </c>
      <c r="O185" t="str">
        <f>IFERROR(IF($C185=0,VLOOKUP(CONCATENATE($A185,"_",O$1),'Master Data Item List'!$D$3:$F$591,2,0),VLOOKUP(CONCATENATE(RIGHT($A185,3),"_",O$1),'Master Data Item List'!$D$3:$F$591,2,0)),"")</f>
        <v/>
      </c>
      <c r="P185" t="str">
        <f>IFERROR(IF($C185=0,VLOOKUP(CONCATENATE($A185,"_",P$1),'Master Data Item List'!$D$3:$F$591,2,0),VLOOKUP(CONCATENATE(RIGHT($A185,3),"_",P$1),'Master Data Item List'!$D$3:$F$591,2,0)),"")</f>
        <v/>
      </c>
      <c r="Q185" t="str">
        <f>IFERROR(IF($C185=0,VLOOKUP(CONCATENATE($A185,"_",Q$1),'Master Data Item List'!$D$3:$F$591,2,0),VLOOKUP(CONCATENATE(RIGHT($A185,3),"_",Q$1),'Master Data Item List'!$D$3:$F$591,2,0)),"")</f>
        <v/>
      </c>
      <c r="R185" t="str">
        <f>IFERROR(IF($C185=0,VLOOKUP(CONCATENATE($A185,"_",R$1),'Master Data Item List'!$D$3:$F$591,2,0),VLOOKUP(CONCATENATE(RIGHT($A185,3),"_",R$1),'Master Data Item List'!$D$3:$F$591,2,0)),"")</f>
        <v/>
      </c>
    </row>
    <row r="186" spans="1:18">
      <c r="A186" t="s">
        <v>4683</v>
      </c>
      <c r="B186" t="str">
        <f t="shared" si="4"/>
        <v>CYP605IPE</v>
      </c>
      <c r="C186">
        <f t="shared" si="5"/>
        <v>0</v>
      </c>
      <c r="D186" t="str">
        <f>IFERROR(IF($C186=0,VLOOKUP(CONCATENATE($A186,"_",D$1),'Master Data Item List'!$D$3:$F$591,2,0),VLOOKUP(CONCATENATE(RIGHT($A186,3),"_",D$1),'Master Data Item List'!$D$3:$F$591,2,0)),"")</f>
        <v>Result_Heart</v>
      </c>
      <c r="E186" t="str">
        <f>IFERROR(IF($C186=0,VLOOKUP(CONCATENATE($A186,"_",E$1),'Master Data Item List'!$D$3:$F$591,2,0),VLOOKUP(CONCATENATE(RIGHT($A186,3),"_",E$1),'Master Data Item List'!$D$3:$F$591,2,0)),"")</f>
        <v/>
      </c>
      <c r="F186" t="str">
        <f>IFERROR(IF($C186=0,VLOOKUP(CONCATENATE($A186,"_",F$1),'Master Data Item List'!$D$3:$F$591,2,0),VLOOKUP(CONCATENATE(RIGHT($A186,3),"_",F$1),'Master Data Item List'!$D$3:$F$591,2,0)),"")</f>
        <v/>
      </c>
      <c r="G186" t="str">
        <f>IFERROR(IF($C186=0,VLOOKUP(CONCATENATE($A186,"_",G$1),'Master Data Item List'!$D$3:$F$591,2,0),VLOOKUP(CONCATENATE(RIGHT($A186,3),"_",G$1),'Master Data Item List'!$D$3:$F$591,2,0)),"")</f>
        <v/>
      </c>
      <c r="H186" t="str">
        <f>IFERROR(IF($C186=0,VLOOKUP(CONCATENATE($A186,"_",H$1),'Master Data Item List'!$D$3:$F$591,2,0),VLOOKUP(CONCATENATE(RIGHT($A186,3),"_",H$1),'Master Data Item List'!$D$3:$F$591,2,0)),"")</f>
        <v/>
      </c>
      <c r="I186" t="str">
        <f>IFERROR(IF($C186=0,VLOOKUP(CONCATENATE($A186,"_",I$1),'Master Data Item List'!$D$3:$F$591,2,0),VLOOKUP(CONCATENATE(RIGHT($A186,3),"_",I$1),'Master Data Item List'!$D$3:$F$591,2,0)),"")</f>
        <v/>
      </c>
      <c r="J186" t="str">
        <f>IFERROR(IF($C186=0,VLOOKUP(CONCATENATE($A186,"_",J$1),'Master Data Item List'!$D$3:$F$591,2,0),VLOOKUP(CONCATENATE(RIGHT($A186,3),"_",J$1),'Master Data Item List'!$D$3:$F$591,2,0)),"")</f>
        <v/>
      </c>
      <c r="K186" t="str">
        <f>IFERROR(IF($C186=0,VLOOKUP(CONCATENATE($A186,"_",K$1),'Master Data Item List'!$D$3:$F$591,2,0),VLOOKUP(CONCATENATE(RIGHT($A186,3),"_",K$1),'Master Data Item List'!$D$3:$F$591,2,0)),"")</f>
        <v/>
      </c>
      <c r="L186" t="str">
        <f>IFERROR(IF($C186=0,VLOOKUP(CONCATENATE($A186,"_",L$1),'Master Data Item List'!$D$3:$F$591,2,0),VLOOKUP(CONCATENATE(RIGHT($A186,3),"_",L$1),'Master Data Item List'!$D$3:$F$591,2,0)),"")</f>
        <v/>
      </c>
      <c r="M186" t="str">
        <f>IFERROR(IF($C186=0,VLOOKUP(CONCATENATE($A186,"_",M$1),'Master Data Item List'!$D$3:$F$591,2,0),VLOOKUP(CONCATENATE(RIGHT($A186,3),"_",M$1),'Master Data Item List'!$D$3:$F$591,2,0)),"")</f>
        <v/>
      </c>
      <c r="N186" t="str">
        <f>IFERROR(IF($C186=0,VLOOKUP(CONCATENATE($A186,"_",N$1),'Master Data Item List'!$D$3:$F$591,2,0),VLOOKUP(CONCATENATE(RIGHT($A186,3),"_",N$1),'Master Data Item List'!$D$3:$F$591,2,0)),"")</f>
        <v/>
      </c>
      <c r="O186" t="str">
        <f>IFERROR(IF($C186=0,VLOOKUP(CONCATENATE($A186,"_",O$1),'Master Data Item List'!$D$3:$F$591,2,0),VLOOKUP(CONCATENATE(RIGHT($A186,3),"_",O$1),'Master Data Item List'!$D$3:$F$591,2,0)),"")</f>
        <v/>
      </c>
      <c r="P186" t="str">
        <f>IFERROR(IF($C186=0,VLOOKUP(CONCATENATE($A186,"_",P$1),'Master Data Item List'!$D$3:$F$591,2,0),VLOOKUP(CONCATENATE(RIGHT($A186,3),"_",P$1),'Master Data Item List'!$D$3:$F$591,2,0)),"")</f>
        <v/>
      </c>
      <c r="Q186" t="str">
        <f>IFERROR(IF($C186=0,VLOOKUP(CONCATENATE($A186,"_",Q$1),'Master Data Item List'!$D$3:$F$591,2,0),VLOOKUP(CONCATENATE(RIGHT($A186,3),"_",Q$1),'Master Data Item List'!$D$3:$F$591,2,0)),"")</f>
        <v/>
      </c>
      <c r="R186" t="str">
        <f>IFERROR(IF($C186=0,VLOOKUP(CONCATENATE($A186,"_",R$1),'Master Data Item List'!$D$3:$F$591,2,0),VLOOKUP(CONCATENATE(RIGHT($A186,3),"_",R$1),'Master Data Item List'!$D$3:$F$591,2,0)),"")</f>
        <v/>
      </c>
    </row>
    <row r="187" spans="1:18">
      <c r="A187" t="s">
        <v>4687</v>
      </c>
      <c r="B187" t="str">
        <f t="shared" si="4"/>
        <v>CYP605IPE</v>
      </c>
      <c r="C187">
        <f t="shared" si="5"/>
        <v>0</v>
      </c>
      <c r="D187" t="str">
        <f>IFERROR(IF($C187=0,VLOOKUP(CONCATENATE($A187,"_",D$1),'Master Data Item List'!$D$3:$F$591,2,0),VLOOKUP(CONCATENATE(RIGHT($A187,3),"_",D$1),'Master Data Item List'!$D$3:$F$591,2,0)),"")</f>
        <v>Result_Eyes</v>
      </c>
      <c r="E187" t="str">
        <f>IFERROR(IF($C187=0,VLOOKUP(CONCATENATE($A187,"_",E$1),'Master Data Item List'!$D$3:$F$591,2,0),VLOOKUP(CONCATENATE(RIGHT($A187,3),"_",E$1),'Master Data Item List'!$D$3:$F$591,2,0)),"")</f>
        <v/>
      </c>
      <c r="F187" t="str">
        <f>IFERROR(IF($C187=0,VLOOKUP(CONCATENATE($A187,"_",F$1),'Master Data Item List'!$D$3:$F$591,2,0),VLOOKUP(CONCATENATE(RIGHT($A187,3),"_",F$1),'Master Data Item List'!$D$3:$F$591,2,0)),"")</f>
        <v/>
      </c>
      <c r="G187" t="str">
        <f>IFERROR(IF($C187=0,VLOOKUP(CONCATENATE($A187,"_",G$1),'Master Data Item List'!$D$3:$F$591,2,0),VLOOKUP(CONCATENATE(RIGHT($A187,3),"_",G$1),'Master Data Item List'!$D$3:$F$591,2,0)),"")</f>
        <v/>
      </c>
      <c r="H187" t="str">
        <f>IFERROR(IF($C187=0,VLOOKUP(CONCATENATE($A187,"_",H$1),'Master Data Item List'!$D$3:$F$591,2,0),VLOOKUP(CONCATENATE(RIGHT($A187,3),"_",H$1),'Master Data Item List'!$D$3:$F$591,2,0)),"")</f>
        <v/>
      </c>
      <c r="I187" t="str">
        <f>IFERROR(IF($C187=0,VLOOKUP(CONCATENATE($A187,"_",I$1),'Master Data Item List'!$D$3:$F$591,2,0),VLOOKUP(CONCATENATE(RIGHT($A187,3),"_",I$1),'Master Data Item List'!$D$3:$F$591,2,0)),"")</f>
        <v/>
      </c>
      <c r="J187" t="str">
        <f>IFERROR(IF($C187=0,VLOOKUP(CONCATENATE($A187,"_",J$1),'Master Data Item List'!$D$3:$F$591,2,0),VLOOKUP(CONCATENATE(RIGHT($A187,3),"_",J$1),'Master Data Item List'!$D$3:$F$591,2,0)),"")</f>
        <v/>
      </c>
      <c r="K187" t="str">
        <f>IFERROR(IF($C187=0,VLOOKUP(CONCATENATE($A187,"_",K$1),'Master Data Item List'!$D$3:$F$591,2,0),VLOOKUP(CONCATENATE(RIGHT($A187,3),"_",K$1),'Master Data Item List'!$D$3:$F$591,2,0)),"")</f>
        <v/>
      </c>
      <c r="L187" t="str">
        <f>IFERROR(IF($C187=0,VLOOKUP(CONCATENATE($A187,"_",L$1),'Master Data Item List'!$D$3:$F$591,2,0),VLOOKUP(CONCATENATE(RIGHT($A187,3),"_",L$1),'Master Data Item List'!$D$3:$F$591,2,0)),"")</f>
        <v/>
      </c>
      <c r="M187" t="str">
        <f>IFERROR(IF($C187=0,VLOOKUP(CONCATENATE($A187,"_",M$1),'Master Data Item List'!$D$3:$F$591,2,0),VLOOKUP(CONCATENATE(RIGHT($A187,3),"_",M$1),'Master Data Item List'!$D$3:$F$591,2,0)),"")</f>
        <v/>
      </c>
      <c r="N187" t="str">
        <f>IFERROR(IF($C187=0,VLOOKUP(CONCATENATE($A187,"_",N$1),'Master Data Item List'!$D$3:$F$591,2,0),VLOOKUP(CONCATENATE(RIGHT($A187,3),"_",N$1),'Master Data Item List'!$D$3:$F$591,2,0)),"")</f>
        <v/>
      </c>
      <c r="O187" t="str">
        <f>IFERROR(IF($C187=0,VLOOKUP(CONCATENATE($A187,"_",O$1),'Master Data Item List'!$D$3:$F$591,2,0),VLOOKUP(CONCATENATE(RIGHT($A187,3),"_",O$1),'Master Data Item List'!$D$3:$F$591,2,0)),"")</f>
        <v/>
      </c>
      <c r="P187" t="str">
        <f>IFERROR(IF($C187=0,VLOOKUP(CONCATENATE($A187,"_",P$1),'Master Data Item List'!$D$3:$F$591,2,0),VLOOKUP(CONCATENATE(RIGHT($A187,3),"_",P$1),'Master Data Item List'!$D$3:$F$591,2,0)),"")</f>
        <v/>
      </c>
      <c r="Q187" t="str">
        <f>IFERROR(IF($C187=0,VLOOKUP(CONCATENATE($A187,"_",Q$1),'Master Data Item List'!$D$3:$F$591,2,0),VLOOKUP(CONCATENATE(RIGHT($A187,3),"_",Q$1),'Master Data Item List'!$D$3:$F$591,2,0)),"")</f>
        <v/>
      </c>
      <c r="R187" t="str">
        <f>IFERROR(IF($C187=0,VLOOKUP(CONCATENATE($A187,"_",R$1),'Master Data Item List'!$D$3:$F$591,2,0),VLOOKUP(CONCATENATE(RIGHT($A187,3),"_",R$1),'Master Data Item List'!$D$3:$F$591,2,0)),"")</f>
        <v/>
      </c>
    </row>
    <row r="188" spans="1:18">
      <c r="A188" t="s">
        <v>4691</v>
      </c>
      <c r="B188" t="str">
        <f t="shared" si="4"/>
        <v>CYP605IPE</v>
      </c>
      <c r="C188">
        <f t="shared" si="5"/>
        <v>0</v>
      </c>
      <c r="D188" t="str">
        <f>IFERROR(IF($C188=0,VLOOKUP(CONCATENATE($A188,"_",D$1),'Master Data Item List'!$D$3:$F$591,2,0),VLOOKUP(CONCATENATE(RIGHT($A188,3),"_",D$1),'Master Data Item List'!$D$3:$F$591,2,0)),"")</f>
        <v>Result_Testes</v>
      </c>
      <c r="E188" t="str">
        <f>IFERROR(IF($C188=0,VLOOKUP(CONCATENATE($A188,"_",E$1),'Master Data Item List'!$D$3:$F$591,2,0),VLOOKUP(CONCATENATE(RIGHT($A188,3),"_",E$1),'Master Data Item List'!$D$3:$F$591,2,0)),"")</f>
        <v/>
      </c>
      <c r="F188" t="str">
        <f>IFERROR(IF($C188=0,VLOOKUP(CONCATENATE($A188,"_",F$1),'Master Data Item List'!$D$3:$F$591,2,0),VLOOKUP(CONCATENATE(RIGHT($A188,3),"_",F$1),'Master Data Item List'!$D$3:$F$591,2,0)),"")</f>
        <v/>
      </c>
      <c r="G188" t="str">
        <f>IFERROR(IF($C188=0,VLOOKUP(CONCATENATE($A188,"_",G$1),'Master Data Item List'!$D$3:$F$591,2,0),VLOOKUP(CONCATENATE(RIGHT($A188,3),"_",G$1),'Master Data Item List'!$D$3:$F$591,2,0)),"")</f>
        <v/>
      </c>
      <c r="H188" t="str">
        <f>IFERROR(IF($C188=0,VLOOKUP(CONCATENATE($A188,"_",H$1),'Master Data Item List'!$D$3:$F$591,2,0),VLOOKUP(CONCATENATE(RIGHT($A188,3),"_",H$1),'Master Data Item List'!$D$3:$F$591,2,0)),"")</f>
        <v/>
      </c>
      <c r="I188" t="str">
        <f>IFERROR(IF($C188=0,VLOOKUP(CONCATENATE($A188,"_",I$1),'Master Data Item List'!$D$3:$F$591,2,0),VLOOKUP(CONCATENATE(RIGHT($A188,3),"_",I$1),'Master Data Item List'!$D$3:$F$591,2,0)),"")</f>
        <v/>
      </c>
      <c r="J188" t="str">
        <f>IFERROR(IF($C188=0,VLOOKUP(CONCATENATE($A188,"_",J$1),'Master Data Item List'!$D$3:$F$591,2,0),VLOOKUP(CONCATENATE(RIGHT($A188,3),"_",J$1),'Master Data Item List'!$D$3:$F$591,2,0)),"")</f>
        <v/>
      </c>
      <c r="K188" t="str">
        <f>IFERROR(IF($C188=0,VLOOKUP(CONCATENATE($A188,"_",K$1),'Master Data Item List'!$D$3:$F$591,2,0),VLOOKUP(CONCATENATE(RIGHT($A188,3),"_",K$1),'Master Data Item List'!$D$3:$F$591,2,0)),"")</f>
        <v/>
      </c>
      <c r="L188" t="str">
        <f>IFERROR(IF($C188=0,VLOOKUP(CONCATENATE($A188,"_",L$1),'Master Data Item List'!$D$3:$F$591,2,0),VLOOKUP(CONCATENATE(RIGHT($A188,3),"_",L$1),'Master Data Item List'!$D$3:$F$591,2,0)),"")</f>
        <v/>
      </c>
      <c r="M188" t="str">
        <f>IFERROR(IF($C188=0,VLOOKUP(CONCATENATE($A188,"_",M$1),'Master Data Item List'!$D$3:$F$591,2,0),VLOOKUP(CONCATENATE(RIGHT($A188,3),"_",M$1),'Master Data Item List'!$D$3:$F$591,2,0)),"")</f>
        <v/>
      </c>
      <c r="N188" t="str">
        <f>IFERROR(IF($C188=0,VLOOKUP(CONCATENATE($A188,"_",N$1),'Master Data Item List'!$D$3:$F$591,2,0),VLOOKUP(CONCATENATE(RIGHT($A188,3),"_",N$1),'Master Data Item List'!$D$3:$F$591,2,0)),"")</f>
        <v/>
      </c>
      <c r="O188" t="str">
        <f>IFERROR(IF($C188=0,VLOOKUP(CONCATENATE($A188,"_",O$1),'Master Data Item List'!$D$3:$F$591,2,0),VLOOKUP(CONCATENATE(RIGHT($A188,3),"_",O$1),'Master Data Item List'!$D$3:$F$591,2,0)),"")</f>
        <v/>
      </c>
      <c r="P188" t="str">
        <f>IFERROR(IF($C188=0,VLOOKUP(CONCATENATE($A188,"_",P$1),'Master Data Item List'!$D$3:$F$591,2,0),VLOOKUP(CONCATENATE(RIGHT($A188,3),"_",P$1),'Master Data Item List'!$D$3:$F$591,2,0)),"")</f>
        <v/>
      </c>
      <c r="Q188" t="str">
        <f>IFERROR(IF($C188=0,VLOOKUP(CONCATENATE($A188,"_",Q$1),'Master Data Item List'!$D$3:$F$591,2,0),VLOOKUP(CONCATENATE(RIGHT($A188,3),"_",Q$1),'Master Data Item List'!$D$3:$F$591,2,0)),"")</f>
        <v/>
      </c>
      <c r="R188" t="str">
        <f>IFERROR(IF($C188=0,VLOOKUP(CONCATENATE($A188,"_",R$1),'Master Data Item List'!$D$3:$F$591,2,0),VLOOKUP(CONCATENATE(RIGHT($A188,3),"_",R$1),'Master Data Item List'!$D$3:$F$591,2,0)),"")</f>
        <v/>
      </c>
    </row>
    <row r="189" spans="1:18">
      <c r="A189" t="s">
        <v>4714</v>
      </c>
      <c r="B189" t="str">
        <f t="shared" si="4"/>
        <v>CYP606ProvDiag</v>
      </c>
      <c r="C189">
        <f t="shared" si="5"/>
        <v>1</v>
      </c>
      <c r="D189" t="str">
        <f>IFERROR(IF($C189=0,VLOOKUP(CONCATENATE($A189,"_",D$1),'Master Data Item List'!$D$3:$F$591,2,0),VLOOKUP(CONCATENATE(RIGHT($A189,3),"_",D$1),'Master Data Item List'!$D$3:$F$591,2,0)),"")</f>
        <v>ServiceRequestID</v>
      </c>
      <c r="E189" t="str">
        <f>IFERROR(IF($C189=0,VLOOKUP(CONCATENATE($A189,"_",E$1),'Master Data Item List'!$D$3:$F$591,2,0),VLOOKUP(CONCATENATE(RIGHT($A189,3),"_",E$1),'Master Data Item List'!$D$3:$F$591,2,0)),"")</f>
        <v>ServiceRequestID</v>
      </c>
      <c r="F189" t="str">
        <f>IFERROR(IF($C189=0,VLOOKUP(CONCATENATE($A189,"_",F$1),'Master Data Item List'!$D$3:$F$591,2,0),VLOOKUP(CONCATENATE(RIGHT($A189,3),"_",F$1),'Master Data Item List'!$D$3:$F$591,2,0)),"")</f>
        <v>ServiceRequestID</v>
      </c>
      <c r="G189" t="str">
        <f>IFERROR(IF($C189=0,VLOOKUP(CONCATENATE($A189,"_",G$1),'Master Data Item List'!$D$3:$F$591,2,0),VLOOKUP(CONCATENATE(RIGHT($A189,3),"_",G$1),'Master Data Item List'!$D$3:$F$591,2,0)),"")</f>
        <v>ServiceRequestID</v>
      </c>
      <c r="H189" t="str">
        <f>IFERROR(IF($C189=0,VLOOKUP(CONCATENATE($A189,"_",H$1),'Master Data Item List'!$D$3:$F$591,2,0),VLOOKUP(CONCATENATE(RIGHT($A189,3),"_",H$1),'Master Data Item List'!$D$3:$F$591,2,0)),"")</f>
        <v>ServiceRequestID</v>
      </c>
      <c r="I189" t="str">
        <f>IFERROR(IF($C189=0,VLOOKUP(CONCATENATE($A189,"_",I$1),'Master Data Item List'!$D$3:$F$591,2,0),VLOOKUP(CONCATENATE(RIGHT($A189,3),"_",I$1),'Master Data Item List'!$D$3:$F$591,2,0)),"")</f>
        <v>ServiceRequestID</v>
      </c>
      <c r="J189" t="str">
        <f>IFERROR(IF($C189=0,VLOOKUP(CONCATENATE($A189,"_",J$1),'Master Data Item List'!$D$3:$F$591,2,0),VLOOKUP(CONCATENATE(RIGHT($A189,3),"_",J$1),'Master Data Item List'!$D$3:$F$591,2,0)),"")</f>
        <v>ServiceRequestID</v>
      </c>
      <c r="K189" t="str">
        <f>IFERROR(IF($C189=0,VLOOKUP(CONCATENATE($A189,"_",K$1),'Master Data Item List'!$D$3:$F$591,2,0),VLOOKUP(CONCATENATE(RIGHT($A189,3),"_",K$1),'Master Data Item List'!$D$3:$F$591,2,0)),"")</f>
        <v>ServiceRequestID</v>
      </c>
      <c r="L189" t="str">
        <f>IFERROR(IF($C189=0,VLOOKUP(CONCATENATE($A189,"_",L$1),'Master Data Item List'!$D$3:$F$591,2,0),VLOOKUP(CONCATENATE(RIGHT($A189,3),"_",L$1),'Master Data Item List'!$D$3:$F$591,2,0)),"")</f>
        <v>ServiceRequestID</v>
      </c>
      <c r="M189" t="str">
        <f>IFERROR(IF($C189=0,VLOOKUP(CONCATENATE($A189,"_",M$1),'Master Data Item List'!$D$3:$F$591,2,0),VLOOKUP(CONCATENATE(RIGHT($A189,3),"_",M$1),'Master Data Item List'!$D$3:$F$591,2,0)),"")</f>
        <v>ServiceRequestID</v>
      </c>
      <c r="N189" t="str">
        <f>IFERROR(IF($C189=0,VLOOKUP(CONCATENATE($A189,"_",N$1),'Master Data Item List'!$D$3:$F$591,2,0),VLOOKUP(CONCATENATE(RIGHT($A189,3),"_",N$1),'Master Data Item List'!$D$3:$F$591,2,0)),"")</f>
        <v/>
      </c>
      <c r="O189" t="str">
        <f>IFERROR(IF($C189=0,VLOOKUP(CONCATENATE($A189,"_",O$1),'Master Data Item List'!$D$3:$F$591,2,0),VLOOKUP(CONCATENATE(RIGHT($A189,3),"_",O$1),'Master Data Item List'!$D$3:$F$591,2,0)),"")</f>
        <v/>
      </c>
      <c r="P189" t="str">
        <f>IFERROR(IF($C189=0,VLOOKUP(CONCATENATE($A189,"_",P$1),'Master Data Item List'!$D$3:$F$591,2,0),VLOOKUP(CONCATENATE(RIGHT($A189,3),"_",P$1),'Master Data Item List'!$D$3:$F$591,2,0)),"")</f>
        <v/>
      </c>
      <c r="Q189" t="str">
        <f>IFERROR(IF($C189=0,VLOOKUP(CONCATENATE($A189,"_",Q$1),'Master Data Item List'!$D$3:$F$591,2,0),VLOOKUP(CONCATENATE(RIGHT($A189,3),"_",Q$1),'Master Data Item List'!$D$3:$F$591,2,0)),"")</f>
        <v/>
      </c>
      <c r="R189" t="str">
        <f>IFERROR(IF($C189=0,VLOOKUP(CONCATENATE($A189,"_",R$1),'Master Data Item List'!$D$3:$F$591,2,0),VLOOKUP(CONCATENATE(RIGHT($A189,3),"_",R$1),'Master Data Item List'!$D$3:$F$591,2,0)),"")</f>
        <v/>
      </c>
    </row>
    <row r="190" spans="1:18">
      <c r="A190" t="s">
        <v>187</v>
      </c>
      <c r="B190" t="str">
        <f t="shared" si="4"/>
        <v>CYP606ProvDiag</v>
      </c>
      <c r="C190">
        <f t="shared" si="5"/>
        <v>1</v>
      </c>
      <c r="D190" t="str">
        <f>IFERROR(IF($C190=0,VLOOKUP(CONCATENATE($A190,"_",D$1),'Master Data Item List'!$D$3:$F$591,2,0),VLOOKUP(CONCATENATE(RIGHT($A190,3),"_",D$1),'Master Data Item List'!$D$3:$F$591,2,0)),"")</f>
        <v>Diagnosis_Scheme</v>
      </c>
      <c r="E190" t="str">
        <f>IFERROR(IF($C190=0,VLOOKUP(CONCATENATE($A190,"_",E$1),'Master Data Item List'!$D$3:$F$591,2,0),VLOOKUP(CONCATENATE(RIGHT($A190,3),"_",E$1),'Master Data Item List'!$D$3:$F$591,2,0)),"")</f>
        <v>Diagnosis_Scheme</v>
      </c>
      <c r="F190" t="str">
        <f>IFERROR(IF($C190=0,VLOOKUP(CONCATENATE($A190,"_",F$1),'Master Data Item List'!$D$3:$F$591,2,0),VLOOKUP(CONCATENATE(RIGHT($A190,3),"_",F$1),'Master Data Item List'!$D$3:$F$591,2,0)),"")</f>
        <v>Diagnosis_Scheme</v>
      </c>
      <c r="G190" t="str">
        <f>IFERROR(IF($C190=0,VLOOKUP(CONCATENATE($A190,"_",G$1),'Master Data Item List'!$D$3:$F$591,2,0),VLOOKUP(CONCATENATE(RIGHT($A190,3),"_",G$1),'Master Data Item List'!$D$3:$F$591,2,0)),"")</f>
        <v>Diagnosis_Scheme</v>
      </c>
      <c r="H190" t="str">
        <f>IFERROR(IF($C190=0,VLOOKUP(CONCATENATE($A190,"_",H$1),'Master Data Item List'!$D$3:$F$591,2,0),VLOOKUP(CONCATENATE(RIGHT($A190,3),"_",H$1),'Master Data Item List'!$D$3:$F$591,2,0)),"")</f>
        <v/>
      </c>
      <c r="I190" t="str">
        <f>IFERROR(IF($C190=0,VLOOKUP(CONCATENATE($A190,"_",I$1),'Master Data Item List'!$D$3:$F$591,2,0),VLOOKUP(CONCATENATE(RIGHT($A190,3),"_",I$1),'Master Data Item List'!$D$3:$F$591,2,0)),"")</f>
        <v/>
      </c>
      <c r="J190" t="str">
        <f>IFERROR(IF($C190=0,VLOOKUP(CONCATENATE($A190,"_",J$1),'Master Data Item List'!$D$3:$F$591,2,0),VLOOKUP(CONCATENATE(RIGHT($A190,3),"_",J$1),'Master Data Item List'!$D$3:$F$591,2,0)),"")</f>
        <v/>
      </c>
      <c r="K190" t="str">
        <f>IFERROR(IF($C190=0,VLOOKUP(CONCATENATE($A190,"_",K$1),'Master Data Item List'!$D$3:$F$591,2,0),VLOOKUP(CONCATENATE(RIGHT($A190,3),"_",K$1),'Master Data Item List'!$D$3:$F$591,2,0)),"")</f>
        <v/>
      </c>
      <c r="L190" t="str">
        <f>IFERROR(IF($C190=0,VLOOKUP(CONCATENATE($A190,"_",L$1),'Master Data Item List'!$D$3:$F$591,2,0),VLOOKUP(CONCATENATE(RIGHT($A190,3),"_",L$1),'Master Data Item List'!$D$3:$F$591,2,0)),"")</f>
        <v/>
      </c>
      <c r="M190" t="str">
        <f>IFERROR(IF($C190=0,VLOOKUP(CONCATENATE($A190,"_",M$1),'Master Data Item List'!$D$3:$F$591,2,0),VLOOKUP(CONCATENATE(RIGHT($A190,3),"_",M$1),'Master Data Item List'!$D$3:$F$591,2,0)),"")</f>
        <v/>
      </c>
      <c r="N190" t="str">
        <f>IFERROR(IF($C190=0,VLOOKUP(CONCATENATE($A190,"_",N$1),'Master Data Item List'!$D$3:$F$591,2,0),VLOOKUP(CONCATENATE(RIGHT($A190,3),"_",N$1),'Master Data Item List'!$D$3:$F$591,2,0)),"")</f>
        <v/>
      </c>
      <c r="O190" t="str">
        <f>IFERROR(IF($C190=0,VLOOKUP(CONCATENATE($A190,"_",O$1),'Master Data Item List'!$D$3:$F$591,2,0),VLOOKUP(CONCATENATE(RIGHT($A190,3),"_",O$1),'Master Data Item List'!$D$3:$F$591,2,0)),"")</f>
        <v/>
      </c>
      <c r="P190" t="str">
        <f>IFERROR(IF($C190=0,VLOOKUP(CONCATENATE($A190,"_",P$1),'Master Data Item List'!$D$3:$F$591,2,0),VLOOKUP(CONCATENATE(RIGHT($A190,3),"_",P$1),'Master Data Item List'!$D$3:$F$591,2,0)),"")</f>
        <v/>
      </c>
      <c r="Q190" t="str">
        <f>IFERROR(IF($C190=0,VLOOKUP(CONCATENATE($A190,"_",Q$1),'Master Data Item List'!$D$3:$F$591,2,0),VLOOKUP(CONCATENATE(RIGHT($A190,3),"_",Q$1),'Master Data Item List'!$D$3:$F$591,2,0)),"")</f>
        <v/>
      </c>
      <c r="R190" t="str">
        <f>IFERROR(IF($C190=0,VLOOKUP(CONCATENATE($A190,"_",R$1),'Master Data Item List'!$D$3:$F$591,2,0),VLOOKUP(CONCATENATE(RIGHT($A190,3),"_",R$1),'Master Data Item List'!$D$3:$F$591,2,0)),"")</f>
        <v/>
      </c>
    </row>
    <row r="191" spans="1:18">
      <c r="A191" t="s">
        <v>458</v>
      </c>
      <c r="B191" t="str">
        <f t="shared" si="4"/>
        <v>CYP606ProvDiag</v>
      </c>
      <c r="C191">
        <f t="shared" si="5"/>
        <v>0</v>
      </c>
      <c r="D191" t="str">
        <f>IFERROR(IF($C191=0,VLOOKUP(CONCATENATE($A191,"_",D$1),'Master Data Item List'!$D$3:$F$591,2,0),VLOOKUP(CONCATENATE(RIGHT($A191,3),"_",D$1),'Master Data Item List'!$D$3:$F$591,2,0)),"")</f>
        <v>ProvisionalDiagnosis</v>
      </c>
      <c r="E191" t="str">
        <f>IFERROR(IF($C191=0,VLOOKUP(CONCATENATE($A191,"_",E$1),'Master Data Item List'!$D$3:$F$591,2,0),VLOOKUP(CONCATENATE(RIGHT($A191,3),"_",E$1),'Master Data Item List'!$D$3:$F$591,2,0)),"")</f>
        <v/>
      </c>
      <c r="F191" t="str">
        <f>IFERROR(IF($C191=0,VLOOKUP(CONCATENATE($A191,"_",F$1),'Master Data Item List'!$D$3:$F$591,2,0),VLOOKUP(CONCATENATE(RIGHT($A191,3),"_",F$1),'Master Data Item List'!$D$3:$F$591,2,0)),"")</f>
        <v/>
      </c>
      <c r="G191" t="str">
        <f>IFERROR(IF($C191=0,VLOOKUP(CONCATENATE($A191,"_",G$1),'Master Data Item List'!$D$3:$F$591,2,0),VLOOKUP(CONCATENATE(RIGHT($A191,3),"_",G$1),'Master Data Item List'!$D$3:$F$591,2,0)),"")</f>
        <v/>
      </c>
      <c r="H191" t="str">
        <f>IFERROR(IF($C191=0,VLOOKUP(CONCATENATE($A191,"_",H$1),'Master Data Item List'!$D$3:$F$591,2,0),VLOOKUP(CONCATENATE(RIGHT($A191,3),"_",H$1),'Master Data Item List'!$D$3:$F$591,2,0)),"")</f>
        <v/>
      </c>
      <c r="I191" t="str">
        <f>IFERROR(IF($C191=0,VLOOKUP(CONCATENATE($A191,"_",I$1),'Master Data Item List'!$D$3:$F$591,2,0),VLOOKUP(CONCATENATE(RIGHT($A191,3),"_",I$1),'Master Data Item List'!$D$3:$F$591,2,0)),"")</f>
        <v/>
      </c>
      <c r="J191" t="str">
        <f>IFERROR(IF($C191=0,VLOOKUP(CONCATENATE($A191,"_",J$1),'Master Data Item List'!$D$3:$F$591,2,0),VLOOKUP(CONCATENATE(RIGHT($A191,3),"_",J$1),'Master Data Item List'!$D$3:$F$591,2,0)),"")</f>
        <v/>
      </c>
      <c r="K191" t="str">
        <f>IFERROR(IF($C191=0,VLOOKUP(CONCATENATE($A191,"_",K$1),'Master Data Item List'!$D$3:$F$591,2,0),VLOOKUP(CONCATENATE(RIGHT($A191,3),"_",K$1),'Master Data Item List'!$D$3:$F$591,2,0)),"")</f>
        <v/>
      </c>
      <c r="L191" t="str">
        <f>IFERROR(IF($C191=0,VLOOKUP(CONCATENATE($A191,"_",L$1),'Master Data Item List'!$D$3:$F$591,2,0),VLOOKUP(CONCATENATE(RIGHT($A191,3),"_",L$1),'Master Data Item List'!$D$3:$F$591,2,0)),"")</f>
        <v/>
      </c>
      <c r="M191" t="str">
        <f>IFERROR(IF($C191=0,VLOOKUP(CONCATENATE($A191,"_",M$1),'Master Data Item List'!$D$3:$F$591,2,0),VLOOKUP(CONCATENATE(RIGHT($A191,3),"_",M$1),'Master Data Item List'!$D$3:$F$591,2,0)),"")</f>
        <v/>
      </c>
      <c r="N191" t="str">
        <f>IFERROR(IF($C191=0,VLOOKUP(CONCATENATE($A191,"_",N$1),'Master Data Item List'!$D$3:$F$591,2,0),VLOOKUP(CONCATENATE(RIGHT($A191,3),"_",N$1),'Master Data Item List'!$D$3:$F$591,2,0)),"")</f>
        <v/>
      </c>
      <c r="O191" t="str">
        <f>IFERROR(IF($C191=0,VLOOKUP(CONCATENATE($A191,"_",O$1),'Master Data Item List'!$D$3:$F$591,2,0),VLOOKUP(CONCATENATE(RIGHT($A191,3),"_",O$1),'Master Data Item List'!$D$3:$F$591,2,0)),"")</f>
        <v/>
      </c>
      <c r="P191" t="str">
        <f>IFERROR(IF($C191=0,VLOOKUP(CONCATENATE($A191,"_",P$1),'Master Data Item List'!$D$3:$F$591,2,0),VLOOKUP(CONCATENATE(RIGHT($A191,3),"_",P$1),'Master Data Item List'!$D$3:$F$591,2,0)),"")</f>
        <v/>
      </c>
      <c r="Q191" t="str">
        <f>IFERROR(IF($C191=0,VLOOKUP(CONCATENATE($A191,"_",Q$1),'Master Data Item List'!$D$3:$F$591,2,0),VLOOKUP(CONCATENATE(RIGHT($A191,3),"_",Q$1),'Master Data Item List'!$D$3:$F$591,2,0)),"")</f>
        <v/>
      </c>
      <c r="R191" t="str">
        <f>IFERROR(IF($C191=0,VLOOKUP(CONCATENATE($A191,"_",R$1),'Master Data Item List'!$D$3:$F$591,2,0),VLOOKUP(CONCATENATE(RIGHT($A191,3),"_",R$1),'Master Data Item List'!$D$3:$F$591,2,0)),"")</f>
        <v/>
      </c>
    </row>
    <row r="192" spans="1:18">
      <c r="A192" t="s">
        <v>4720</v>
      </c>
      <c r="B192" t="str">
        <f t="shared" si="4"/>
        <v>CYP606ProvDiag</v>
      </c>
      <c r="C192">
        <f t="shared" si="5"/>
        <v>0</v>
      </c>
      <c r="D192" t="str">
        <f>IFERROR(IF($C192=0,VLOOKUP(CONCATENATE($A192,"_",D$1),'Master Data Item List'!$D$3:$F$591,2,0),VLOOKUP(CONCATENATE(RIGHT($A192,3),"_",D$1),'Master Data Item List'!$D$3:$F$591,2,0)),"")</f>
        <v>ProvisionalDiagnosis_Date</v>
      </c>
      <c r="E192" t="str">
        <f>IFERROR(IF($C192=0,VLOOKUP(CONCATENATE($A192,"_",E$1),'Master Data Item List'!$D$3:$F$591,2,0),VLOOKUP(CONCATENATE(RIGHT($A192,3),"_",E$1),'Master Data Item List'!$D$3:$F$591,2,0)),"")</f>
        <v/>
      </c>
      <c r="F192" t="str">
        <f>IFERROR(IF($C192=0,VLOOKUP(CONCATENATE($A192,"_",F$1),'Master Data Item List'!$D$3:$F$591,2,0),VLOOKUP(CONCATENATE(RIGHT($A192,3),"_",F$1),'Master Data Item List'!$D$3:$F$591,2,0)),"")</f>
        <v/>
      </c>
      <c r="G192" t="str">
        <f>IFERROR(IF($C192=0,VLOOKUP(CONCATENATE($A192,"_",G$1),'Master Data Item List'!$D$3:$F$591,2,0),VLOOKUP(CONCATENATE(RIGHT($A192,3),"_",G$1),'Master Data Item List'!$D$3:$F$591,2,0)),"")</f>
        <v/>
      </c>
      <c r="H192" t="str">
        <f>IFERROR(IF($C192=0,VLOOKUP(CONCATENATE($A192,"_",H$1),'Master Data Item List'!$D$3:$F$591,2,0),VLOOKUP(CONCATENATE(RIGHT($A192,3),"_",H$1),'Master Data Item List'!$D$3:$F$591,2,0)),"")</f>
        <v/>
      </c>
      <c r="I192" t="str">
        <f>IFERROR(IF($C192=0,VLOOKUP(CONCATENATE($A192,"_",I$1),'Master Data Item List'!$D$3:$F$591,2,0),VLOOKUP(CONCATENATE(RIGHT($A192,3),"_",I$1),'Master Data Item List'!$D$3:$F$591,2,0)),"")</f>
        <v/>
      </c>
      <c r="J192" t="str">
        <f>IFERROR(IF($C192=0,VLOOKUP(CONCATENATE($A192,"_",J$1),'Master Data Item List'!$D$3:$F$591,2,0),VLOOKUP(CONCATENATE(RIGHT($A192,3),"_",J$1),'Master Data Item List'!$D$3:$F$591,2,0)),"")</f>
        <v/>
      </c>
      <c r="K192" t="str">
        <f>IFERROR(IF($C192=0,VLOOKUP(CONCATENATE($A192,"_",K$1),'Master Data Item List'!$D$3:$F$591,2,0),VLOOKUP(CONCATENATE(RIGHT($A192,3),"_",K$1),'Master Data Item List'!$D$3:$F$591,2,0)),"")</f>
        <v/>
      </c>
      <c r="L192" t="str">
        <f>IFERROR(IF($C192=0,VLOOKUP(CONCATENATE($A192,"_",L$1),'Master Data Item List'!$D$3:$F$591,2,0),VLOOKUP(CONCATENATE(RIGHT($A192,3),"_",L$1),'Master Data Item List'!$D$3:$F$591,2,0)),"")</f>
        <v/>
      </c>
      <c r="M192" t="str">
        <f>IFERROR(IF($C192=0,VLOOKUP(CONCATENATE($A192,"_",M$1),'Master Data Item List'!$D$3:$F$591,2,0),VLOOKUP(CONCATENATE(RIGHT($A192,3),"_",M$1),'Master Data Item List'!$D$3:$F$591,2,0)),"")</f>
        <v/>
      </c>
      <c r="N192" t="str">
        <f>IFERROR(IF($C192=0,VLOOKUP(CONCATENATE($A192,"_",N$1),'Master Data Item List'!$D$3:$F$591,2,0),VLOOKUP(CONCATENATE(RIGHT($A192,3),"_",N$1),'Master Data Item List'!$D$3:$F$591,2,0)),"")</f>
        <v/>
      </c>
      <c r="O192" t="str">
        <f>IFERROR(IF($C192=0,VLOOKUP(CONCATENATE($A192,"_",O$1),'Master Data Item List'!$D$3:$F$591,2,0),VLOOKUP(CONCATENATE(RIGHT($A192,3),"_",O$1),'Master Data Item List'!$D$3:$F$591,2,0)),"")</f>
        <v/>
      </c>
      <c r="P192" t="str">
        <f>IFERROR(IF($C192=0,VLOOKUP(CONCATENATE($A192,"_",P$1),'Master Data Item List'!$D$3:$F$591,2,0),VLOOKUP(CONCATENATE(RIGHT($A192,3),"_",P$1),'Master Data Item List'!$D$3:$F$591,2,0)),"")</f>
        <v/>
      </c>
      <c r="Q192" t="str">
        <f>IFERROR(IF($C192=0,VLOOKUP(CONCATENATE($A192,"_",Q$1),'Master Data Item List'!$D$3:$F$591,2,0),VLOOKUP(CONCATENATE(RIGHT($A192,3),"_",Q$1),'Master Data Item List'!$D$3:$F$591,2,0)),"")</f>
        <v/>
      </c>
      <c r="R192" t="str">
        <f>IFERROR(IF($C192=0,VLOOKUP(CONCATENATE($A192,"_",R$1),'Master Data Item List'!$D$3:$F$591,2,0),VLOOKUP(CONCATENATE(RIGHT($A192,3),"_",R$1),'Master Data Item List'!$D$3:$F$591,2,0)),"")</f>
        <v/>
      </c>
    </row>
    <row r="193" spans="1:18">
      <c r="A193" t="s">
        <v>4739</v>
      </c>
      <c r="B193" t="str">
        <f t="shared" si="4"/>
        <v>CYP607PrimDiag</v>
      </c>
      <c r="C193">
        <f t="shared" si="5"/>
        <v>1</v>
      </c>
      <c r="D193" t="str">
        <f>IFERROR(IF($C193=0,VLOOKUP(CONCATENATE($A193,"_",D$1),'Master Data Item List'!$D$3:$F$591,2,0),VLOOKUP(CONCATENATE(RIGHT($A193,3),"_",D$1),'Master Data Item List'!$D$3:$F$591,2,0)),"")</f>
        <v>ServiceRequestID</v>
      </c>
      <c r="E193" t="str">
        <f>IFERROR(IF($C193=0,VLOOKUP(CONCATENATE($A193,"_",E$1),'Master Data Item List'!$D$3:$F$591,2,0),VLOOKUP(CONCATENATE(RIGHT($A193,3),"_",E$1),'Master Data Item List'!$D$3:$F$591,2,0)),"")</f>
        <v>ServiceRequestID</v>
      </c>
      <c r="F193" t="str">
        <f>IFERROR(IF($C193=0,VLOOKUP(CONCATENATE($A193,"_",F$1),'Master Data Item List'!$D$3:$F$591,2,0),VLOOKUP(CONCATENATE(RIGHT($A193,3),"_",F$1),'Master Data Item List'!$D$3:$F$591,2,0)),"")</f>
        <v>ServiceRequestID</v>
      </c>
      <c r="G193" t="str">
        <f>IFERROR(IF($C193=0,VLOOKUP(CONCATENATE($A193,"_",G$1),'Master Data Item List'!$D$3:$F$591,2,0),VLOOKUP(CONCATENATE(RIGHT($A193,3),"_",G$1),'Master Data Item List'!$D$3:$F$591,2,0)),"")</f>
        <v>ServiceRequestID</v>
      </c>
      <c r="H193" t="str">
        <f>IFERROR(IF($C193=0,VLOOKUP(CONCATENATE($A193,"_",H$1),'Master Data Item List'!$D$3:$F$591,2,0),VLOOKUP(CONCATENATE(RIGHT($A193,3),"_",H$1),'Master Data Item List'!$D$3:$F$591,2,0)),"")</f>
        <v>ServiceRequestID</v>
      </c>
      <c r="I193" t="str">
        <f>IFERROR(IF($C193=0,VLOOKUP(CONCATENATE($A193,"_",I$1),'Master Data Item List'!$D$3:$F$591,2,0),VLOOKUP(CONCATENATE(RIGHT($A193,3),"_",I$1),'Master Data Item List'!$D$3:$F$591,2,0)),"")</f>
        <v>ServiceRequestID</v>
      </c>
      <c r="J193" t="str">
        <f>IFERROR(IF($C193=0,VLOOKUP(CONCATENATE($A193,"_",J$1),'Master Data Item List'!$D$3:$F$591,2,0),VLOOKUP(CONCATENATE(RIGHT($A193,3),"_",J$1),'Master Data Item List'!$D$3:$F$591,2,0)),"")</f>
        <v>ServiceRequestID</v>
      </c>
      <c r="K193" t="str">
        <f>IFERROR(IF($C193=0,VLOOKUP(CONCATENATE($A193,"_",K$1),'Master Data Item List'!$D$3:$F$591,2,0),VLOOKUP(CONCATENATE(RIGHT($A193,3),"_",K$1),'Master Data Item List'!$D$3:$F$591,2,0)),"")</f>
        <v>ServiceRequestID</v>
      </c>
      <c r="L193" t="str">
        <f>IFERROR(IF($C193=0,VLOOKUP(CONCATENATE($A193,"_",L$1),'Master Data Item List'!$D$3:$F$591,2,0),VLOOKUP(CONCATENATE(RIGHT($A193,3),"_",L$1),'Master Data Item List'!$D$3:$F$591,2,0)),"")</f>
        <v>ServiceRequestID</v>
      </c>
      <c r="M193" t="str">
        <f>IFERROR(IF($C193=0,VLOOKUP(CONCATENATE($A193,"_",M$1),'Master Data Item List'!$D$3:$F$591,2,0),VLOOKUP(CONCATENATE(RIGHT($A193,3),"_",M$1),'Master Data Item List'!$D$3:$F$591,2,0)),"")</f>
        <v>ServiceRequestID</v>
      </c>
      <c r="N193" t="str">
        <f>IFERROR(IF($C193=0,VLOOKUP(CONCATENATE($A193,"_",N$1),'Master Data Item List'!$D$3:$F$591,2,0),VLOOKUP(CONCATENATE(RIGHT($A193,3),"_",N$1),'Master Data Item List'!$D$3:$F$591,2,0)),"")</f>
        <v/>
      </c>
      <c r="O193" t="str">
        <f>IFERROR(IF($C193=0,VLOOKUP(CONCATENATE($A193,"_",O$1),'Master Data Item List'!$D$3:$F$591,2,0),VLOOKUP(CONCATENATE(RIGHT($A193,3),"_",O$1),'Master Data Item List'!$D$3:$F$591,2,0)),"")</f>
        <v/>
      </c>
      <c r="P193" t="str">
        <f>IFERROR(IF($C193=0,VLOOKUP(CONCATENATE($A193,"_",P$1),'Master Data Item List'!$D$3:$F$591,2,0),VLOOKUP(CONCATENATE(RIGHT($A193,3),"_",P$1),'Master Data Item List'!$D$3:$F$591,2,0)),"")</f>
        <v/>
      </c>
      <c r="Q193" t="str">
        <f>IFERROR(IF($C193=0,VLOOKUP(CONCATENATE($A193,"_",Q$1),'Master Data Item List'!$D$3:$F$591,2,0),VLOOKUP(CONCATENATE(RIGHT($A193,3),"_",Q$1),'Master Data Item List'!$D$3:$F$591,2,0)),"")</f>
        <v/>
      </c>
      <c r="R193" t="str">
        <f>IFERROR(IF($C193=0,VLOOKUP(CONCATENATE($A193,"_",R$1),'Master Data Item List'!$D$3:$F$591,2,0),VLOOKUP(CONCATENATE(RIGHT($A193,3),"_",R$1),'Master Data Item List'!$D$3:$F$591,2,0)),"")</f>
        <v/>
      </c>
    </row>
    <row r="194" spans="1:18">
      <c r="A194" t="s">
        <v>189</v>
      </c>
      <c r="B194" t="str">
        <f t="shared" si="4"/>
        <v>CYP607PrimDiag</v>
      </c>
      <c r="C194">
        <f t="shared" si="5"/>
        <v>1</v>
      </c>
      <c r="D194" t="str">
        <f>IFERROR(IF($C194=0,VLOOKUP(CONCATENATE($A194,"_",D$1),'Master Data Item List'!$D$3:$F$591,2,0),VLOOKUP(CONCATENATE(RIGHT($A194,3),"_",D$1),'Master Data Item List'!$D$3:$F$591,2,0)),"")</f>
        <v>Diagnosis_Scheme</v>
      </c>
      <c r="E194" t="str">
        <f>IFERROR(IF($C194=0,VLOOKUP(CONCATENATE($A194,"_",E$1),'Master Data Item List'!$D$3:$F$591,2,0),VLOOKUP(CONCATENATE(RIGHT($A194,3),"_",E$1),'Master Data Item List'!$D$3:$F$591,2,0)),"")</f>
        <v>Diagnosis_Scheme</v>
      </c>
      <c r="F194" t="str">
        <f>IFERROR(IF($C194=0,VLOOKUP(CONCATENATE($A194,"_",F$1),'Master Data Item List'!$D$3:$F$591,2,0),VLOOKUP(CONCATENATE(RIGHT($A194,3),"_",F$1),'Master Data Item List'!$D$3:$F$591,2,0)),"")</f>
        <v>Diagnosis_Scheme</v>
      </c>
      <c r="G194" t="str">
        <f>IFERROR(IF($C194=0,VLOOKUP(CONCATENATE($A194,"_",G$1),'Master Data Item List'!$D$3:$F$591,2,0),VLOOKUP(CONCATENATE(RIGHT($A194,3),"_",G$1),'Master Data Item List'!$D$3:$F$591,2,0)),"")</f>
        <v>Diagnosis_Scheme</v>
      </c>
      <c r="H194" t="str">
        <f>IFERROR(IF($C194=0,VLOOKUP(CONCATENATE($A194,"_",H$1),'Master Data Item List'!$D$3:$F$591,2,0),VLOOKUP(CONCATENATE(RIGHT($A194,3),"_",H$1),'Master Data Item List'!$D$3:$F$591,2,0)),"")</f>
        <v/>
      </c>
      <c r="I194" t="str">
        <f>IFERROR(IF($C194=0,VLOOKUP(CONCATENATE($A194,"_",I$1),'Master Data Item List'!$D$3:$F$591,2,0),VLOOKUP(CONCATENATE(RIGHT($A194,3),"_",I$1),'Master Data Item List'!$D$3:$F$591,2,0)),"")</f>
        <v/>
      </c>
      <c r="J194" t="str">
        <f>IFERROR(IF($C194=0,VLOOKUP(CONCATENATE($A194,"_",J$1),'Master Data Item List'!$D$3:$F$591,2,0),VLOOKUP(CONCATENATE(RIGHT($A194,3),"_",J$1),'Master Data Item List'!$D$3:$F$591,2,0)),"")</f>
        <v/>
      </c>
      <c r="K194" t="str">
        <f>IFERROR(IF($C194=0,VLOOKUP(CONCATENATE($A194,"_",K$1),'Master Data Item List'!$D$3:$F$591,2,0),VLOOKUP(CONCATENATE(RIGHT($A194,3),"_",K$1),'Master Data Item List'!$D$3:$F$591,2,0)),"")</f>
        <v/>
      </c>
      <c r="L194" t="str">
        <f>IFERROR(IF($C194=0,VLOOKUP(CONCATENATE($A194,"_",L$1),'Master Data Item List'!$D$3:$F$591,2,0),VLOOKUP(CONCATENATE(RIGHT($A194,3),"_",L$1),'Master Data Item List'!$D$3:$F$591,2,0)),"")</f>
        <v/>
      </c>
      <c r="M194" t="str">
        <f>IFERROR(IF($C194=0,VLOOKUP(CONCATENATE($A194,"_",M$1),'Master Data Item List'!$D$3:$F$591,2,0),VLOOKUP(CONCATENATE(RIGHT($A194,3),"_",M$1),'Master Data Item List'!$D$3:$F$591,2,0)),"")</f>
        <v/>
      </c>
      <c r="N194" t="str">
        <f>IFERROR(IF($C194=0,VLOOKUP(CONCATENATE($A194,"_",N$1),'Master Data Item List'!$D$3:$F$591,2,0),VLOOKUP(CONCATENATE(RIGHT($A194,3),"_",N$1),'Master Data Item List'!$D$3:$F$591,2,0)),"")</f>
        <v/>
      </c>
      <c r="O194" t="str">
        <f>IFERROR(IF($C194=0,VLOOKUP(CONCATENATE($A194,"_",O$1),'Master Data Item List'!$D$3:$F$591,2,0),VLOOKUP(CONCATENATE(RIGHT($A194,3),"_",O$1),'Master Data Item List'!$D$3:$F$591,2,0)),"")</f>
        <v/>
      </c>
      <c r="P194" t="str">
        <f>IFERROR(IF($C194=0,VLOOKUP(CONCATENATE($A194,"_",P$1),'Master Data Item List'!$D$3:$F$591,2,0),VLOOKUP(CONCATENATE(RIGHT($A194,3),"_",P$1),'Master Data Item List'!$D$3:$F$591,2,0)),"")</f>
        <v/>
      </c>
      <c r="Q194" t="str">
        <f>IFERROR(IF($C194=0,VLOOKUP(CONCATENATE($A194,"_",Q$1),'Master Data Item List'!$D$3:$F$591,2,0),VLOOKUP(CONCATENATE(RIGHT($A194,3),"_",Q$1),'Master Data Item List'!$D$3:$F$591,2,0)),"")</f>
        <v/>
      </c>
      <c r="R194" t="str">
        <f>IFERROR(IF($C194=0,VLOOKUP(CONCATENATE($A194,"_",R$1),'Master Data Item List'!$D$3:$F$591,2,0),VLOOKUP(CONCATENATE(RIGHT($A194,3),"_",R$1),'Master Data Item List'!$D$3:$F$591,2,0)),"")</f>
        <v/>
      </c>
    </row>
    <row r="195" spans="1:18">
      <c r="A195" t="s">
        <v>472</v>
      </c>
      <c r="B195" t="str">
        <f t="shared" si="4"/>
        <v>CYP607PrimDiag</v>
      </c>
      <c r="C195">
        <f t="shared" si="5"/>
        <v>0</v>
      </c>
      <c r="D195" t="str">
        <f>IFERROR(IF($C195=0,VLOOKUP(CONCATENATE($A195,"_",D$1),'Master Data Item List'!$D$3:$F$591,2,0),VLOOKUP(CONCATENATE(RIGHT($A195,3),"_",D$1),'Master Data Item List'!$D$3:$F$591,2,0)),"")</f>
        <v>PrimaryDiagnosis</v>
      </c>
      <c r="E195" t="str">
        <f>IFERROR(IF($C195=0,VLOOKUP(CONCATENATE($A195,"_",E$1),'Master Data Item List'!$D$3:$F$591,2,0),VLOOKUP(CONCATENATE(RIGHT($A195,3),"_",E$1),'Master Data Item List'!$D$3:$F$591,2,0)),"")</f>
        <v/>
      </c>
      <c r="F195" t="str">
        <f>IFERROR(IF($C195=0,VLOOKUP(CONCATENATE($A195,"_",F$1),'Master Data Item List'!$D$3:$F$591,2,0),VLOOKUP(CONCATENATE(RIGHT($A195,3),"_",F$1),'Master Data Item List'!$D$3:$F$591,2,0)),"")</f>
        <v/>
      </c>
      <c r="G195" t="str">
        <f>IFERROR(IF($C195=0,VLOOKUP(CONCATENATE($A195,"_",G$1),'Master Data Item List'!$D$3:$F$591,2,0),VLOOKUP(CONCATENATE(RIGHT($A195,3),"_",G$1),'Master Data Item List'!$D$3:$F$591,2,0)),"")</f>
        <v/>
      </c>
      <c r="H195" t="str">
        <f>IFERROR(IF($C195=0,VLOOKUP(CONCATENATE($A195,"_",H$1),'Master Data Item List'!$D$3:$F$591,2,0),VLOOKUP(CONCATENATE(RIGHT($A195,3),"_",H$1),'Master Data Item List'!$D$3:$F$591,2,0)),"")</f>
        <v/>
      </c>
      <c r="I195" t="str">
        <f>IFERROR(IF($C195=0,VLOOKUP(CONCATENATE($A195,"_",I$1),'Master Data Item List'!$D$3:$F$591,2,0),VLOOKUP(CONCATENATE(RIGHT($A195,3),"_",I$1),'Master Data Item List'!$D$3:$F$591,2,0)),"")</f>
        <v/>
      </c>
      <c r="J195" t="str">
        <f>IFERROR(IF($C195=0,VLOOKUP(CONCATENATE($A195,"_",J$1),'Master Data Item List'!$D$3:$F$591,2,0),VLOOKUP(CONCATENATE(RIGHT($A195,3),"_",J$1),'Master Data Item List'!$D$3:$F$591,2,0)),"")</f>
        <v/>
      </c>
      <c r="K195" t="str">
        <f>IFERROR(IF($C195=0,VLOOKUP(CONCATENATE($A195,"_",K$1),'Master Data Item List'!$D$3:$F$591,2,0),VLOOKUP(CONCATENATE(RIGHT($A195,3),"_",K$1),'Master Data Item List'!$D$3:$F$591,2,0)),"")</f>
        <v/>
      </c>
      <c r="L195" t="str">
        <f>IFERROR(IF($C195=0,VLOOKUP(CONCATENATE($A195,"_",L$1),'Master Data Item List'!$D$3:$F$591,2,0),VLOOKUP(CONCATENATE(RIGHT($A195,3),"_",L$1),'Master Data Item List'!$D$3:$F$591,2,0)),"")</f>
        <v/>
      </c>
      <c r="M195" t="str">
        <f>IFERROR(IF($C195=0,VLOOKUP(CONCATENATE($A195,"_",M$1),'Master Data Item List'!$D$3:$F$591,2,0),VLOOKUP(CONCATENATE(RIGHT($A195,3),"_",M$1),'Master Data Item List'!$D$3:$F$591,2,0)),"")</f>
        <v/>
      </c>
      <c r="N195" t="str">
        <f>IFERROR(IF($C195=0,VLOOKUP(CONCATENATE($A195,"_",N$1),'Master Data Item List'!$D$3:$F$591,2,0),VLOOKUP(CONCATENATE(RIGHT($A195,3),"_",N$1),'Master Data Item List'!$D$3:$F$591,2,0)),"")</f>
        <v/>
      </c>
      <c r="O195" t="str">
        <f>IFERROR(IF($C195=0,VLOOKUP(CONCATENATE($A195,"_",O$1),'Master Data Item List'!$D$3:$F$591,2,0),VLOOKUP(CONCATENATE(RIGHT($A195,3),"_",O$1),'Master Data Item List'!$D$3:$F$591,2,0)),"")</f>
        <v/>
      </c>
      <c r="P195" t="str">
        <f>IFERROR(IF($C195=0,VLOOKUP(CONCATENATE($A195,"_",P$1),'Master Data Item List'!$D$3:$F$591,2,0),VLOOKUP(CONCATENATE(RIGHT($A195,3),"_",P$1),'Master Data Item List'!$D$3:$F$591,2,0)),"")</f>
        <v/>
      </c>
      <c r="Q195" t="str">
        <f>IFERROR(IF($C195=0,VLOOKUP(CONCATENATE($A195,"_",Q$1),'Master Data Item List'!$D$3:$F$591,2,0),VLOOKUP(CONCATENATE(RIGHT($A195,3),"_",Q$1),'Master Data Item List'!$D$3:$F$591,2,0)),"")</f>
        <v/>
      </c>
      <c r="R195" t="str">
        <f>IFERROR(IF($C195=0,VLOOKUP(CONCATENATE($A195,"_",R$1),'Master Data Item List'!$D$3:$F$591,2,0),VLOOKUP(CONCATENATE(RIGHT($A195,3),"_",R$1),'Master Data Item List'!$D$3:$F$591,2,0)),"")</f>
        <v/>
      </c>
    </row>
    <row r="196" spans="1:18">
      <c r="A196" t="s">
        <v>4743</v>
      </c>
      <c r="B196" t="str">
        <f t="shared" si="4"/>
        <v>CYP607PrimDiag</v>
      </c>
      <c r="C196">
        <f t="shared" si="5"/>
        <v>0</v>
      </c>
      <c r="D196" t="str">
        <f>IFERROR(IF($C196=0,VLOOKUP(CONCATENATE($A196,"_",D$1),'Master Data Item List'!$D$3:$F$591,2,0),VLOOKUP(CONCATENATE(RIGHT($A196,3),"_",D$1),'Master Data Item List'!$D$3:$F$591,2,0)),"")</f>
        <v>PrimaryDiagnosis_Date</v>
      </c>
      <c r="E196" t="str">
        <f>IFERROR(IF($C196=0,VLOOKUP(CONCATENATE($A196,"_",E$1),'Master Data Item List'!$D$3:$F$591,2,0),VLOOKUP(CONCATENATE(RIGHT($A196,3),"_",E$1),'Master Data Item List'!$D$3:$F$591,2,0)),"")</f>
        <v/>
      </c>
      <c r="F196" t="str">
        <f>IFERROR(IF($C196=0,VLOOKUP(CONCATENATE($A196,"_",F$1),'Master Data Item List'!$D$3:$F$591,2,0),VLOOKUP(CONCATENATE(RIGHT($A196,3),"_",F$1),'Master Data Item List'!$D$3:$F$591,2,0)),"")</f>
        <v/>
      </c>
      <c r="G196" t="str">
        <f>IFERROR(IF($C196=0,VLOOKUP(CONCATENATE($A196,"_",G$1),'Master Data Item List'!$D$3:$F$591,2,0),VLOOKUP(CONCATENATE(RIGHT($A196,3),"_",G$1),'Master Data Item List'!$D$3:$F$591,2,0)),"")</f>
        <v/>
      </c>
      <c r="H196" t="str">
        <f>IFERROR(IF($C196=0,VLOOKUP(CONCATENATE($A196,"_",H$1),'Master Data Item List'!$D$3:$F$591,2,0),VLOOKUP(CONCATENATE(RIGHT($A196,3),"_",H$1),'Master Data Item List'!$D$3:$F$591,2,0)),"")</f>
        <v/>
      </c>
      <c r="I196" t="str">
        <f>IFERROR(IF($C196=0,VLOOKUP(CONCATENATE($A196,"_",I$1),'Master Data Item List'!$D$3:$F$591,2,0),VLOOKUP(CONCATENATE(RIGHT($A196,3),"_",I$1),'Master Data Item List'!$D$3:$F$591,2,0)),"")</f>
        <v/>
      </c>
      <c r="J196" t="str">
        <f>IFERROR(IF($C196=0,VLOOKUP(CONCATENATE($A196,"_",J$1),'Master Data Item List'!$D$3:$F$591,2,0),VLOOKUP(CONCATENATE(RIGHT($A196,3),"_",J$1),'Master Data Item List'!$D$3:$F$591,2,0)),"")</f>
        <v/>
      </c>
      <c r="K196" t="str">
        <f>IFERROR(IF($C196=0,VLOOKUP(CONCATENATE($A196,"_",K$1),'Master Data Item List'!$D$3:$F$591,2,0),VLOOKUP(CONCATENATE(RIGHT($A196,3),"_",K$1),'Master Data Item List'!$D$3:$F$591,2,0)),"")</f>
        <v/>
      </c>
      <c r="L196" t="str">
        <f>IFERROR(IF($C196=0,VLOOKUP(CONCATENATE($A196,"_",L$1),'Master Data Item List'!$D$3:$F$591,2,0),VLOOKUP(CONCATENATE(RIGHT($A196,3),"_",L$1),'Master Data Item List'!$D$3:$F$591,2,0)),"")</f>
        <v/>
      </c>
      <c r="M196" t="str">
        <f>IFERROR(IF($C196=0,VLOOKUP(CONCATENATE($A196,"_",M$1),'Master Data Item List'!$D$3:$F$591,2,0),VLOOKUP(CONCATENATE(RIGHT($A196,3),"_",M$1),'Master Data Item List'!$D$3:$F$591,2,0)),"")</f>
        <v/>
      </c>
      <c r="N196" t="str">
        <f>IFERROR(IF($C196=0,VLOOKUP(CONCATENATE($A196,"_",N$1),'Master Data Item List'!$D$3:$F$591,2,0),VLOOKUP(CONCATENATE(RIGHT($A196,3),"_",N$1),'Master Data Item List'!$D$3:$F$591,2,0)),"")</f>
        <v/>
      </c>
      <c r="O196" t="str">
        <f>IFERROR(IF($C196=0,VLOOKUP(CONCATENATE($A196,"_",O$1),'Master Data Item List'!$D$3:$F$591,2,0),VLOOKUP(CONCATENATE(RIGHT($A196,3),"_",O$1),'Master Data Item List'!$D$3:$F$591,2,0)),"")</f>
        <v/>
      </c>
      <c r="P196" t="str">
        <f>IFERROR(IF($C196=0,VLOOKUP(CONCATENATE($A196,"_",P$1),'Master Data Item List'!$D$3:$F$591,2,0),VLOOKUP(CONCATENATE(RIGHT($A196,3),"_",P$1),'Master Data Item List'!$D$3:$F$591,2,0)),"")</f>
        <v/>
      </c>
      <c r="Q196" t="str">
        <f>IFERROR(IF($C196=0,VLOOKUP(CONCATENATE($A196,"_",Q$1),'Master Data Item List'!$D$3:$F$591,2,0),VLOOKUP(CONCATENATE(RIGHT($A196,3),"_",Q$1),'Master Data Item List'!$D$3:$F$591,2,0)),"")</f>
        <v/>
      </c>
      <c r="R196" t="str">
        <f>IFERROR(IF($C196=0,VLOOKUP(CONCATENATE($A196,"_",R$1),'Master Data Item List'!$D$3:$F$591,2,0),VLOOKUP(CONCATENATE(RIGHT($A196,3),"_",R$1),'Master Data Item List'!$D$3:$F$591,2,0)),"")</f>
        <v/>
      </c>
    </row>
    <row r="197" spans="1:18">
      <c r="A197" t="s">
        <v>4760</v>
      </c>
      <c r="B197" t="str">
        <f t="shared" si="4"/>
        <v>CYP608SecDiag</v>
      </c>
      <c r="C197">
        <f t="shared" si="5"/>
        <v>1</v>
      </c>
      <c r="D197" t="str">
        <f>IFERROR(IF($C197=0,VLOOKUP(CONCATENATE($A197,"_",D$1),'Master Data Item List'!$D$3:$F$591,2,0),VLOOKUP(CONCATENATE(RIGHT($A197,3),"_",D$1),'Master Data Item List'!$D$3:$F$591,2,0)),"")</f>
        <v>ServiceRequestID</v>
      </c>
      <c r="E197" t="str">
        <f>IFERROR(IF($C197=0,VLOOKUP(CONCATENATE($A197,"_",E$1),'Master Data Item List'!$D$3:$F$591,2,0),VLOOKUP(CONCATENATE(RIGHT($A197,3),"_",E$1),'Master Data Item List'!$D$3:$F$591,2,0)),"")</f>
        <v>ServiceRequestID</v>
      </c>
      <c r="F197" t="str">
        <f>IFERROR(IF($C197=0,VLOOKUP(CONCATENATE($A197,"_",F$1),'Master Data Item List'!$D$3:$F$591,2,0),VLOOKUP(CONCATENATE(RIGHT($A197,3),"_",F$1),'Master Data Item List'!$D$3:$F$591,2,0)),"")</f>
        <v>ServiceRequestID</v>
      </c>
      <c r="G197" t="str">
        <f>IFERROR(IF($C197=0,VLOOKUP(CONCATENATE($A197,"_",G$1),'Master Data Item List'!$D$3:$F$591,2,0),VLOOKUP(CONCATENATE(RIGHT($A197,3),"_",G$1),'Master Data Item List'!$D$3:$F$591,2,0)),"")</f>
        <v>ServiceRequestID</v>
      </c>
      <c r="H197" t="str">
        <f>IFERROR(IF($C197=0,VLOOKUP(CONCATENATE($A197,"_",H$1),'Master Data Item List'!$D$3:$F$591,2,0),VLOOKUP(CONCATENATE(RIGHT($A197,3),"_",H$1),'Master Data Item List'!$D$3:$F$591,2,0)),"")</f>
        <v>ServiceRequestID</v>
      </c>
      <c r="I197" t="str">
        <f>IFERROR(IF($C197=0,VLOOKUP(CONCATENATE($A197,"_",I$1),'Master Data Item List'!$D$3:$F$591,2,0),VLOOKUP(CONCATENATE(RIGHT($A197,3),"_",I$1),'Master Data Item List'!$D$3:$F$591,2,0)),"")</f>
        <v>ServiceRequestID</v>
      </c>
      <c r="J197" t="str">
        <f>IFERROR(IF($C197=0,VLOOKUP(CONCATENATE($A197,"_",J$1),'Master Data Item List'!$D$3:$F$591,2,0),VLOOKUP(CONCATENATE(RIGHT($A197,3),"_",J$1),'Master Data Item List'!$D$3:$F$591,2,0)),"")</f>
        <v>ServiceRequestID</v>
      </c>
      <c r="K197" t="str">
        <f>IFERROR(IF($C197=0,VLOOKUP(CONCATENATE($A197,"_",K$1),'Master Data Item List'!$D$3:$F$591,2,0),VLOOKUP(CONCATENATE(RIGHT($A197,3),"_",K$1),'Master Data Item List'!$D$3:$F$591,2,0)),"")</f>
        <v>ServiceRequestID</v>
      </c>
      <c r="L197" t="str">
        <f>IFERROR(IF($C197=0,VLOOKUP(CONCATENATE($A197,"_",L$1),'Master Data Item List'!$D$3:$F$591,2,0),VLOOKUP(CONCATENATE(RIGHT($A197,3),"_",L$1),'Master Data Item List'!$D$3:$F$591,2,0)),"")</f>
        <v>ServiceRequestID</v>
      </c>
      <c r="M197" t="str">
        <f>IFERROR(IF($C197=0,VLOOKUP(CONCATENATE($A197,"_",M$1),'Master Data Item List'!$D$3:$F$591,2,0),VLOOKUP(CONCATENATE(RIGHT($A197,3),"_",M$1),'Master Data Item List'!$D$3:$F$591,2,0)),"")</f>
        <v>ServiceRequestID</v>
      </c>
      <c r="N197" t="str">
        <f>IFERROR(IF($C197=0,VLOOKUP(CONCATENATE($A197,"_",N$1),'Master Data Item List'!$D$3:$F$591,2,0),VLOOKUP(CONCATENATE(RIGHT($A197,3),"_",N$1),'Master Data Item List'!$D$3:$F$591,2,0)),"")</f>
        <v/>
      </c>
      <c r="O197" t="str">
        <f>IFERROR(IF($C197=0,VLOOKUP(CONCATENATE($A197,"_",O$1),'Master Data Item List'!$D$3:$F$591,2,0),VLOOKUP(CONCATENATE(RIGHT($A197,3),"_",O$1),'Master Data Item List'!$D$3:$F$591,2,0)),"")</f>
        <v/>
      </c>
      <c r="P197" t="str">
        <f>IFERROR(IF($C197=0,VLOOKUP(CONCATENATE($A197,"_",P$1),'Master Data Item List'!$D$3:$F$591,2,0),VLOOKUP(CONCATENATE(RIGHT($A197,3),"_",P$1),'Master Data Item List'!$D$3:$F$591,2,0)),"")</f>
        <v/>
      </c>
      <c r="Q197" t="str">
        <f>IFERROR(IF($C197=0,VLOOKUP(CONCATENATE($A197,"_",Q$1),'Master Data Item List'!$D$3:$F$591,2,0),VLOOKUP(CONCATENATE(RIGHT($A197,3),"_",Q$1),'Master Data Item List'!$D$3:$F$591,2,0)),"")</f>
        <v/>
      </c>
      <c r="R197" t="str">
        <f>IFERROR(IF($C197=0,VLOOKUP(CONCATENATE($A197,"_",R$1),'Master Data Item List'!$D$3:$F$591,2,0),VLOOKUP(CONCATENATE(RIGHT($A197,3),"_",R$1),'Master Data Item List'!$D$3:$F$591,2,0)),"")</f>
        <v/>
      </c>
    </row>
    <row r="198" spans="1:18">
      <c r="A198" t="s">
        <v>191</v>
      </c>
      <c r="B198" t="str">
        <f t="shared" si="4"/>
        <v>CYP608SecDiag</v>
      </c>
      <c r="C198">
        <f t="shared" si="5"/>
        <v>1</v>
      </c>
      <c r="D198" t="str">
        <f>IFERROR(IF($C198=0,VLOOKUP(CONCATENATE($A198,"_",D$1),'Master Data Item List'!$D$3:$F$591,2,0),VLOOKUP(CONCATENATE(RIGHT($A198,3),"_",D$1),'Master Data Item List'!$D$3:$F$591,2,0)),"")</f>
        <v>Diagnosis_Scheme</v>
      </c>
      <c r="E198" t="str">
        <f>IFERROR(IF($C198=0,VLOOKUP(CONCATENATE($A198,"_",E$1),'Master Data Item List'!$D$3:$F$591,2,0),VLOOKUP(CONCATENATE(RIGHT($A198,3),"_",E$1),'Master Data Item List'!$D$3:$F$591,2,0)),"")</f>
        <v>Diagnosis_Scheme</v>
      </c>
      <c r="F198" t="str">
        <f>IFERROR(IF($C198=0,VLOOKUP(CONCATENATE($A198,"_",F$1),'Master Data Item List'!$D$3:$F$591,2,0),VLOOKUP(CONCATENATE(RIGHT($A198,3),"_",F$1),'Master Data Item List'!$D$3:$F$591,2,0)),"")</f>
        <v>Diagnosis_Scheme</v>
      </c>
      <c r="G198" t="str">
        <f>IFERROR(IF($C198=0,VLOOKUP(CONCATENATE($A198,"_",G$1),'Master Data Item List'!$D$3:$F$591,2,0),VLOOKUP(CONCATENATE(RIGHT($A198,3),"_",G$1),'Master Data Item List'!$D$3:$F$591,2,0)),"")</f>
        <v>Diagnosis_Scheme</v>
      </c>
      <c r="H198" t="str">
        <f>IFERROR(IF($C198=0,VLOOKUP(CONCATENATE($A198,"_",H$1),'Master Data Item List'!$D$3:$F$591,2,0),VLOOKUP(CONCATENATE(RIGHT($A198,3),"_",H$1),'Master Data Item List'!$D$3:$F$591,2,0)),"")</f>
        <v/>
      </c>
      <c r="I198" t="str">
        <f>IFERROR(IF($C198=0,VLOOKUP(CONCATENATE($A198,"_",I$1),'Master Data Item List'!$D$3:$F$591,2,0),VLOOKUP(CONCATENATE(RIGHT($A198,3),"_",I$1),'Master Data Item List'!$D$3:$F$591,2,0)),"")</f>
        <v/>
      </c>
      <c r="J198" t="str">
        <f>IFERROR(IF($C198=0,VLOOKUP(CONCATENATE($A198,"_",J$1),'Master Data Item List'!$D$3:$F$591,2,0),VLOOKUP(CONCATENATE(RIGHT($A198,3),"_",J$1),'Master Data Item List'!$D$3:$F$591,2,0)),"")</f>
        <v/>
      </c>
      <c r="K198" t="str">
        <f>IFERROR(IF($C198=0,VLOOKUP(CONCATENATE($A198,"_",K$1),'Master Data Item List'!$D$3:$F$591,2,0),VLOOKUP(CONCATENATE(RIGHT($A198,3),"_",K$1),'Master Data Item List'!$D$3:$F$591,2,0)),"")</f>
        <v/>
      </c>
      <c r="L198" t="str">
        <f>IFERROR(IF($C198=0,VLOOKUP(CONCATENATE($A198,"_",L$1),'Master Data Item List'!$D$3:$F$591,2,0),VLOOKUP(CONCATENATE(RIGHT($A198,3),"_",L$1),'Master Data Item List'!$D$3:$F$591,2,0)),"")</f>
        <v/>
      </c>
      <c r="M198" t="str">
        <f>IFERROR(IF($C198=0,VLOOKUP(CONCATENATE($A198,"_",M$1),'Master Data Item List'!$D$3:$F$591,2,0),VLOOKUP(CONCATENATE(RIGHT($A198,3),"_",M$1),'Master Data Item List'!$D$3:$F$591,2,0)),"")</f>
        <v/>
      </c>
      <c r="N198" t="str">
        <f>IFERROR(IF($C198=0,VLOOKUP(CONCATENATE($A198,"_",N$1),'Master Data Item List'!$D$3:$F$591,2,0),VLOOKUP(CONCATENATE(RIGHT($A198,3),"_",N$1),'Master Data Item List'!$D$3:$F$591,2,0)),"")</f>
        <v/>
      </c>
      <c r="O198" t="str">
        <f>IFERROR(IF($C198=0,VLOOKUP(CONCATENATE($A198,"_",O$1),'Master Data Item List'!$D$3:$F$591,2,0),VLOOKUP(CONCATENATE(RIGHT($A198,3),"_",O$1),'Master Data Item List'!$D$3:$F$591,2,0)),"")</f>
        <v/>
      </c>
      <c r="P198" t="str">
        <f>IFERROR(IF($C198=0,VLOOKUP(CONCATENATE($A198,"_",P$1),'Master Data Item List'!$D$3:$F$591,2,0),VLOOKUP(CONCATENATE(RIGHT($A198,3),"_",P$1),'Master Data Item List'!$D$3:$F$591,2,0)),"")</f>
        <v/>
      </c>
      <c r="Q198" t="str">
        <f>IFERROR(IF($C198=0,VLOOKUP(CONCATENATE($A198,"_",Q$1),'Master Data Item List'!$D$3:$F$591,2,0),VLOOKUP(CONCATENATE(RIGHT($A198,3),"_",Q$1),'Master Data Item List'!$D$3:$F$591,2,0)),"")</f>
        <v/>
      </c>
      <c r="R198" t="str">
        <f>IFERROR(IF($C198=0,VLOOKUP(CONCATENATE($A198,"_",R$1),'Master Data Item List'!$D$3:$F$591,2,0),VLOOKUP(CONCATENATE(RIGHT($A198,3),"_",R$1),'Master Data Item List'!$D$3:$F$591,2,0)),"")</f>
        <v/>
      </c>
    </row>
    <row r="199" spans="1:18">
      <c r="A199" t="s">
        <v>484</v>
      </c>
      <c r="B199" t="str">
        <f t="shared" si="4"/>
        <v>CYP608SecDiag</v>
      </c>
      <c r="C199">
        <f t="shared" si="5"/>
        <v>0</v>
      </c>
      <c r="D199" t="str">
        <f>IFERROR(IF($C199=0,VLOOKUP(CONCATENATE($A199,"_",D$1),'Master Data Item List'!$D$3:$F$591,2,0),VLOOKUP(CONCATENATE(RIGHT($A199,3),"_",D$1),'Master Data Item List'!$D$3:$F$591,2,0)),"")</f>
        <v>SecondaryDiagnosis</v>
      </c>
      <c r="E199" t="str">
        <f>IFERROR(IF($C199=0,VLOOKUP(CONCATENATE($A199,"_",E$1),'Master Data Item List'!$D$3:$F$591,2,0),VLOOKUP(CONCATENATE(RIGHT($A199,3),"_",E$1),'Master Data Item List'!$D$3:$F$591,2,0)),"")</f>
        <v/>
      </c>
      <c r="F199" t="str">
        <f>IFERROR(IF($C199=0,VLOOKUP(CONCATENATE($A199,"_",F$1),'Master Data Item List'!$D$3:$F$591,2,0),VLOOKUP(CONCATENATE(RIGHT($A199,3),"_",F$1),'Master Data Item List'!$D$3:$F$591,2,0)),"")</f>
        <v/>
      </c>
      <c r="G199" t="str">
        <f>IFERROR(IF($C199=0,VLOOKUP(CONCATENATE($A199,"_",G$1),'Master Data Item List'!$D$3:$F$591,2,0),VLOOKUP(CONCATENATE(RIGHT($A199,3),"_",G$1),'Master Data Item List'!$D$3:$F$591,2,0)),"")</f>
        <v/>
      </c>
      <c r="H199" t="str">
        <f>IFERROR(IF($C199=0,VLOOKUP(CONCATENATE($A199,"_",H$1),'Master Data Item List'!$D$3:$F$591,2,0),VLOOKUP(CONCATENATE(RIGHT($A199,3),"_",H$1),'Master Data Item List'!$D$3:$F$591,2,0)),"")</f>
        <v/>
      </c>
      <c r="I199" t="str">
        <f>IFERROR(IF($C199=0,VLOOKUP(CONCATENATE($A199,"_",I$1),'Master Data Item List'!$D$3:$F$591,2,0),VLOOKUP(CONCATENATE(RIGHT($A199,3),"_",I$1),'Master Data Item List'!$D$3:$F$591,2,0)),"")</f>
        <v/>
      </c>
      <c r="J199" t="str">
        <f>IFERROR(IF($C199=0,VLOOKUP(CONCATENATE($A199,"_",J$1),'Master Data Item List'!$D$3:$F$591,2,0),VLOOKUP(CONCATENATE(RIGHT($A199,3),"_",J$1),'Master Data Item List'!$D$3:$F$591,2,0)),"")</f>
        <v/>
      </c>
      <c r="K199" t="str">
        <f>IFERROR(IF($C199=0,VLOOKUP(CONCATENATE($A199,"_",K$1),'Master Data Item List'!$D$3:$F$591,2,0),VLOOKUP(CONCATENATE(RIGHT($A199,3),"_",K$1),'Master Data Item List'!$D$3:$F$591,2,0)),"")</f>
        <v/>
      </c>
      <c r="L199" t="str">
        <f>IFERROR(IF($C199=0,VLOOKUP(CONCATENATE($A199,"_",L$1),'Master Data Item List'!$D$3:$F$591,2,0),VLOOKUP(CONCATENATE(RIGHT($A199,3),"_",L$1),'Master Data Item List'!$D$3:$F$591,2,0)),"")</f>
        <v/>
      </c>
      <c r="M199" t="str">
        <f>IFERROR(IF($C199=0,VLOOKUP(CONCATENATE($A199,"_",M$1),'Master Data Item List'!$D$3:$F$591,2,0),VLOOKUP(CONCATENATE(RIGHT($A199,3),"_",M$1),'Master Data Item List'!$D$3:$F$591,2,0)),"")</f>
        <v/>
      </c>
      <c r="N199" t="str">
        <f>IFERROR(IF($C199=0,VLOOKUP(CONCATENATE($A199,"_",N$1),'Master Data Item List'!$D$3:$F$591,2,0),VLOOKUP(CONCATENATE(RIGHT($A199,3),"_",N$1),'Master Data Item List'!$D$3:$F$591,2,0)),"")</f>
        <v/>
      </c>
      <c r="O199" t="str">
        <f>IFERROR(IF($C199=0,VLOOKUP(CONCATENATE($A199,"_",O$1),'Master Data Item List'!$D$3:$F$591,2,0),VLOOKUP(CONCATENATE(RIGHT($A199,3),"_",O$1),'Master Data Item List'!$D$3:$F$591,2,0)),"")</f>
        <v/>
      </c>
      <c r="P199" t="str">
        <f>IFERROR(IF($C199=0,VLOOKUP(CONCATENATE($A199,"_",P$1),'Master Data Item List'!$D$3:$F$591,2,0),VLOOKUP(CONCATENATE(RIGHT($A199,3),"_",P$1),'Master Data Item List'!$D$3:$F$591,2,0)),"")</f>
        <v/>
      </c>
      <c r="Q199" t="str">
        <f>IFERROR(IF($C199=0,VLOOKUP(CONCATENATE($A199,"_",Q$1),'Master Data Item List'!$D$3:$F$591,2,0),VLOOKUP(CONCATENATE(RIGHT($A199,3),"_",Q$1),'Master Data Item List'!$D$3:$F$591,2,0)),"")</f>
        <v/>
      </c>
      <c r="R199" t="str">
        <f>IFERROR(IF($C199=0,VLOOKUP(CONCATENATE($A199,"_",R$1),'Master Data Item List'!$D$3:$F$591,2,0),VLOOKUP(CONCATENATE(RIGHT($A199,3),"_",R$1),'Master Data Item List'!$D$3:$F$591,2,0)),"")</f>
        <v/>
      </c>
    </row>
    <row r="200" spans="1:18">
      <c r="A200" t="s">
        <v>4764</v>
      </c>
      <c r="B200" t="str">
        <f t="shared" si="4"/>
        <v>CYP608SecDiag</v>
      </c>
      <c r="C200">
        <f t="shared" si="5"/>
        <v>0</v>
      </c>
      <c r="D200" t="str">
        <f>IFERROR(IF($C200=0,VLOOKUP(CONCATENATE($A200,"_",D$1),'Master Data Item List'!$D$3:$F$591,2,0),VLOOKUP(CONCATENATE(RIGHT($A200,3),"_",D$1),'Master Data Item List'!$D$3:$F$591,2,0)),"")</f>
        <v>SecondaryDiagnosis_Date</v>
      </c>
      <c r="E200" t="str">
        <f>IFERROR(IF($C200=0,VLOOKUP(CONCATENATE($A200,"_",E$1),'Master Data Item List'!$D$3:$F$591,2,0),VLOOKUP(CONCATENATE(RIGHT($A200,3),"_",E$1),'Master Data Item List'!$D$3:$F$591,2,0)),"")</f>
        <v/>
      </c>
      <c r="F200" t="str">
        <f>IFERROR(IF($C200=0,VLOOKUP(CONCATENATE($A200,"_",F$1),'Master Data Item List'!$D$3:$F$591,2,0),VLOOKUP(CONCATENATE(RIGHT($A200,3),"_",F$1),'Master Data Item List'!$D$3:$F$591,2,0)),"")</f>
        <v/>
      </c>
      <c r="G200" t="str">
        <f>IFERROR(IF($C200=0,VLOOKUP(CONCATENATE($A200,"_",G$1),'Master Data Item List'!$D$3:$F$591,2,0),VLOOKUP(CONCATENATE(RIGHT($A200,3),"_",G$1),'Master Data Item List'!$D$3:$F$591,2,0)),"")</f>
        <v/>
      </c>
      <c r="H200" t="str">
        <f>IFERROR(IF($C200=0,VLOOKUP(CONCATENATE($A200,"_",H$1),'Master Data Item List'!$D$3:$F$591,2,0),VLOOKUP(CONCATENATE(RIGHT($A200,3),"_",H$1),'Master Data Item List'!$D$3:$F$591,2,0)),"")</f>
        <v/>
      </c>
      <c r="I200" t="str">
        <f>IFERROR(IF($C200=0,VLOOKUP(CONCATENATE($A200,"_",I$1),'Master Data Item List'!$D$3:$F$591,2,0),VLOOKUP(CONCATENATE(RIGHT($A200,3),"_",I$1),'Master Data Item List'!$D$3:$F$591,2,0)),"")</f>
        <v/>
      </c>
      <c r="J200" t="str">
        <f>IFERROR(IF($C200=0,VLOOKUP(CONCATENATE($A200,"_",J$1),'Master Data Item List'!$D$3:$F$591,2,0),VLOOKUP(CONCATENATE(RIGHT($A200,3),"_",J$1),'Master Data Item List'!$D$3:$F$591,2,0)),"")</f>
        <v/>
      </c>
      <c r="K200" t="str">
        <f>IFERROR(IF($C200=0,VLOOKUP(CONCATENATE($A200,"_",K$1),'Master Data Item List'!$D$3:$F$591,2,0),VLOOKUP(CONCATENATE(RIGHT($A200,3),"_",K$1),'Master Data Item List'!$D$3:$F$591,2,0)),"")</f>
        <v/>
      </c>
      <c r="L200" t="str">
        <f>IFERROR(IF($C200=0,VLOOKUP(CONCATENATE($A200,"_",L$1),'Master Data Item List'!$D$3:$F$591,2,0),VLOOKUP(CONCATENATE(RIGHT($A200,3),"_",L$1),'Master Data Item List'!$D$3:$F$591,2,0)),"")</f>
        <v/>
      </c>
      <c r="M200" t="str">
        <f>IFERROR(IF($C200=0,VLOOKUP(CONCATENATE($A200,"_",M$1),'Master Data Item List'!$D$3:$F$591,2,0),VLOOKUP(CONCATENATE(RIGHT($A200,3),"_",M$1),'Master Data Item List'!$D$3:$F$591,2,0)),"")</f>
        <v/>
      </c>
      <c r="N200" t="str">
        <f>IFERROR(IF($C200=0,VLOOKUP(CONCATENATE($A200,"_",N$1),'Master Data Item List'!$D$3:$F$591,2,0),VLOOKUP(CONCATENATE(RIGHT($A200,3),"_",N$1),'Master Data Item List'!$D$3:$F$591,2,0)),"")</f>
        <v/>
      </c>
      <c r="O200" t="str">
        <f>IFERROR(IF($C200=0,VLOOKUP(CONCATENATE($A200,"_",O$1),'Master Data Item List'!$D$3:$F$591,2,0),VLOOKUP(CONCATENATE(RIGHT($A200,3),"_",O$1),'Master Data Item List'!$D$3:$F$591,2,0)),"")</f>
        <v/>
      </c>
      <c r="P200" t="str">
        <f>IFERROR(IF($C200=0,VLOOKUP(CONCATENATE($A200,"_",P$1),'Master Data Item List'!$D$3:$F$591,2,0),VLOOKUP(CONCATENATE(RIGHT($A200,3),"_",P$1),'Master Data Item List'!$D$3:$F$591,2,0)),"")</f>
        <v/>
      </c>
      <c r="Q200" t="str">
        <f>IFERROR(IF($C200=0,VLOOKUP(CONCATENATE($A200,"_",Q$1),'Master Data Item List'!$D$3:$F$591,2,0),VLOOKUP(CONCATENATE(RIGHT($A200,3),"_",Q$1),'Master Data Item List'!$D$3:$F$591,2,0)),"")</f>
        <v/>
      </c>
      <c r="R200" t="str">
        <f>IFERROR(IF($C200=0,VLOOKUP(CONCATENATE($A200,"_",R$1),'Master Data Item List'!$D$3:$F$591,2,0),VLOOKUP(CONCATENATE(RIGHT($A200,3),"_",R$1),'Master Data Item List'!$D$3:$F$591,2,0)),"")</f>
        <v/>
      </c>
    </row>
    <row r="201" spans="1:18">
      <c r="A201" t="s">
        <v>4781</v>
      </c>
      <c r="B201" t="str">
        <f t="shared" si="4"/>
        <v>CYP609CodedAssessmentReferral</v>
      </c>
      <c r="C201">
        <f t="shared" si="5"/>
        <v>1</v>
      </c>
      <c r="D201" t="str">
        <f>IFERROR(IF($C201=0,VLOOKUP(CONCATENATE($A201,"_",D$1),'Master Data Item List'!$D$3:$F$591,2,0),VLOOKUP(CONCATENATE(RIGHT($A201,3),"_",D$1),'Master Data Item List'!$D$3:$F$591,2,0)),"")</f>
        <v>ServiceRequestID</v>
      </c>
      <c r="E201" t="str">
        <f>IFERROR(IF($C201=0,VLOOKUP(CONCATENATE($A201,"_",E$1),'Master Data Item List'!$D$3:$F$591,2,0),VLOOKUP(CONCATENATE(RIGHT($A201,3),"_",E$1),'Master Data Item List'!$D$3:$F$591,2,0)),"")</f>
        <v>ServiceRequestID</v>
      </c>
      <c r="F201" t="str">
        <f>IFERROR(IF($C201=0,VLOOKUP(CONCATENATE($A201,"_",F$1),'Master Data Item List'!$D$3:$F$591,2,0),VLOOKUP(CONCATENATE(RIGHT($A201,3),"_",F$1),'Master Data Item List'!$D$3:$F$591,2,0)),"")</f>
        <v>ServiceRequestID</v>
      </c>
      <c r="G201" t="str">
        <f>IFERROR(IF($C201=0,VLOOKUP(CONCATENATE($A201,"_",G$1),'Master Data Item List'!$D$3:$F$591,2,0),VLOOKUP(CONCATENATE(RIGHT($A201,3),"_",G$1),'Master Data Item List'!$D$3:$F$591,2,0)),"")</f>
        <v>ServiceRequestID</v>
      </c>
      <c r="H201" t="str">
        <f>IFERROR(IF($C201=0,VLOOKUP(CONCATENATE($A201,"_",H$1),'Master Data Item List'!$D$3:$F$591,2,0),VLOOKUP(CONCATENATE(RIGHT($A201,3),"_",H$1),'Master Data Item List'!$D$3:$F$591,2,0)),"")</f>
        <v>ServiceRequestID</v>
      </c>
      <c r="I201" t="str">
        <f>IFERROR(IF($C201=0,VLOOKUP(CONCATENATE($A201,"_",I$1),'Master Data Item List'!$D$3:$F$591,2,0),VLOOKUP(CONCATENATE(RIGHT($A201,3),"_",I$1),'Master Data Item List'!$D$3:$F$591,2,0)),"")</f>
        <v>ServiceRequestID</v>
      </c>
      <c r="J201" t="str">
        <f>IFERROR(IF($C201=0,VLOOKUP(CONCATENATE($A201,"_",J$1),'Master Data Item List'!$D$3:$F$591,2,0),VLOOKUP(CONCATENATE(RIGHT($A201,3),"_",J$1),'Master Data Item List'!$D$3:$F$591,2,0)),"")</f>
        <v>ServiceRequestID</v>
      </c>
      <c r="K201" t="str">
        <f>IFERROR(IF($C201=0,VLOOKUP(CONCATENATE($A201,"_",K$1),'Master Data Item List'!$D$3:$F$591,2,0),VLOOKUP(CONCATENATE(RIGHT($A201,3),"_",K$1),'Master Data Item List'!$D$3:$F$591,2,0)),"")</f>
        <v>ServiceRequestID</v>
      </c>
      <c r="L201" t="str">
        <f>IFERROR(IF($C201=0,VLOOKUP(CONCATENATE($A201,"_",L$1),'Master Data Item List'!$D$3:$F$591,2,0),VLOOKUP(CONCATENATE(RIGHT($A201,3),"_",L$1),'Master Data Item List'!$D$3:$F$591,2,0)),"")</f>
        <v>ServiceRequestID</v>
      </c>
      <c r="M201" t="str">
        <f>IFERROR(IF($C201=0,VLOOKUP(CONCATENATE($A201,"_",M$1),'Master Data Item List'!$D$3:$F$591,2,0),VLOOKUP(CONCATENATE(RIGHT($A201,3),"_",M$1),'Master Data Item List'!$D$3:$F$591,2,0)),"")</f>
        <v>ServiceRequestID</v>
      </c>
      <c r="N201" t="str">
        <f>IFERROR(IF($C201=0,VLOOKUP(CONCATENATE($A201,"_",N$1),'Master Data Item List'!$D$3:$F$591,2,0),VLOOKUP(CONCATENATE(RIGHT($A201,3),"_",N$1),'Master Data Item List'!$D$3:$F$591,2,0)),"")</f>
        <v/>
      </c>
      <c r="O201" t="str">
        <f>IFERROR(IF($C201=0,VLOOKUP(CONCATENATE($A201,"_",O$1),'Master Data Item List'!$D$3:$F$591,2,0),VLOOKUP(CONCATENATE(RIGHT($A201,3),"_",O$1),'Master Data Item List'!$D$3:$F$591,2,0)),"")</f>
        <v/>
      </c>
      <c r="P201" t="str">
        <f>IFERROR(IF($C201=0,VLOOKUP(CONCATENATE($A201,"_",P$1),'Master Data Item List'!$D$3:$F$591,2,0),VLOOKUP(CONCATENATE(RIGHT($A201,3),"_",P$1),'Master Data Item List'!$D$3:$F$591,2,0)),"")</f>
        <v/>
      </c>
      <c r="Q201" t="str">
        <f>IFERROR(IF($C201=0,VLOOKUP(CONCATENATE($A201,"_",Q$1),'Master Data Item List'!$D$3:$F$591,2,0),VLOOKUP(CONCATENATE(RIGHT($A201,3),"_",Q$1),'Master Data Item List'!$D$3:$F$591,2,0)),"")</f>
        <v/>
      </c>
      <c r="R201" t="str">
        <f>IFERROR(IF($C201=0,VLOOKUP(CONCATENATE($A201,"_",R$1),'Master Data Item List'!$D$3:$F$591,2,0),VLOOKUP(CONCATENATE(RIGHT($A201,3),"_",R$1),'Master Data Item List'!$D$3:$F$591,2,0)),"")</f>
        <v/>
      </c>
    </row>
    <row r="202" spans="1:18">
      <c r="A202" t="s">
        <v>4782</v>
      </c>
      <c r="B202" t="str">
        <f t="shared" si="4"/>
        <v>CYP609CodedAssessmentReferral</v>
      </c>
      <c r="C202">
        <f t="shared" si="5"/>
        <v>1</v>
      </c>
      <c r="D202" t="str">
        <f>IFERROR(IF($C202=0,VLOOKUP(CONCATENATE($A202,"_",D$1),'Master Data Item List'!$D$3:$F$591,2,0),VLOOKUP(CONCATENATE(RIGHT($A202,3),"_",D$1),'Master Data Item List'!$D$3:$F$591,2,0)),"")</f>
        <v>SNOMED_ID</v>
      </c>
      <c r="E202" t="str">
        <f>IFERROR(IF($C202=0,VLOOKUP(CONCATENATE($A202,"_",E$1),'Master Data Item List'!$D$3:$F$591,2,0),VLOOKUP(CONCATENATE(RIGHT($A202,3),"_",E$1),'Master Data Item List'!$D$3:$F$591,2,0)),"")</f>
        <v>SNOMED_ID</v>
      </c>
      <c r="F202" t="str">
        <f>IFERROR(IF($C202=0,VLOOKUP(CONCATENATE($A202,"_",F$1),'Master Data Item List'!$D$3:$F$591,2,0),VLOOKUP(CONCATENATE(RIGHT($A202,3),"_",F$1),'Master Data Item List'!$D$3:$F$591,2,0)),"")</f>
        <v>SNOMED_ID</v>
      </c>
      <c r="G202" t="str">
        <f>IFERROR(IF($C202=0,VLOOKUP(CONCATENATE($A202,"_",G$1),'Master Data Item List'!$D$3:$F$591,2,0),VLOOKUP(CONCATENATE(RIGHT($A202,3),"_",G$1),'Master Data Item List'!$D$3:$F$591,2,0)),"")</f>
        <v/>
      </c>
      <c r="H202" t="str">
        <f>IFERROR(IF($C202=0,VLOOKUP(CONCATENATE($A202,"_",H$1),'Master Data Item List'!$D$3:$F$591,2,0),VLOOKUP(CONCATENATE(RIGHT($A202,3),"_",H$1),'Master Data Item List'!$D$3:$F$591,2,0)),"")</f>
        <v/>
      </c>
      <c r="I202" t="str">
        <f>IFERROR(IF($C202=0,VLOOKUP(CONCATENATE($A202,"_",I$1),'Master Data Item List'!$D$3:$F$591,2,0),VLOOKUP(CONCATENATE(RIGHT($A202,3),"_",I$1),'Master Data Item List'!$D$3:$F$591,2,0)),"")</f>
        <v/>
      </c>
      <c r="J202" t="str">
        <f>IFERROR(IF($C202=0,VLOOKUP(CONCATENATE($A202,"_",J$1),'Master Data Item List'!$D$3:$F$591,2,0),VLOOKUP(CONCATENATE(RIGHT($A202,3),"_",J$1),'Master Data Item List'!$D$3:$F$591,2,0)),"")</f>
        <v/>
      </c>
      <c r="K202" t="str">
        <f>IFERROR(IF($C202=0,VLOOKUP(CONCATENATE($A202,"_",K$1),'Master Data Item List'!$D$3:$F$591,2,0),VLOOKUP(CONCATENATE(RIGHT($A202,3),"_",K$1),'Master Data Item List'!$D$3:$F$591,2,0)),"")</f>
        <v/>
      </c>
      <c r="L202" t="str">
        <f>IFERROR(IF($C202=0,VLOOKUP(CONCATENATE($A202,"_",L$1),'Master Data Item List'!$D$3:$F$591,2,0),VLOOKUP(CONCATENATE(RIGHT($A202,3),"_",L$1),'Master Data Item List'!$D$3:$F$591,2,0)),"")</f>
        <v/>
      </c>
      <c r="M202" t="str">
        <f>IFERROR(IF($C202=0,VLOOKUP(CONCATENATE($A202,"_",M$1),'Master Data Item List'!$D$3:$F$591,2,0),VLOOKUP(CONCATENATE(RIGHT($A202,3),"_",M$1),'Master Data Item List'!$D$3:$F$591,2,0)),"")</f>
        <v/>
      </c>
      <c r="N202" t="str">
        <f>IFERROR(IF($C202=0,VLOOKUP(CONCATENATE($A202,"_",N$1),'Master Data Item List'!$D$3:$F$591,2,0),VLOOKUP(CONCATENATE(RIGHT($A202,3),"_",N$1),'Master Data Item List'!$D$3:$F$591,2,0)),"")</f>
        <v/>
      </c>
      <c r="O202" t="str">
        <f>IFERROR(IF($C202=0,VLOOKUP(CONCATENATE($A202,"_",O$1),'Master Data Item List'!$D$3:$F$591,2,0),VLOOKUP(CONCATENATE(RIGHT($A202,3),"_",O$1),'Master Data Item List'!$D$3:$F$591,2,0)),"")</f>
        <v/>
      </c>
      <c r="P202" t="str">
        <f>IFERROR(IF($C202=0,VLOOKUP(CONCATENATE($A202,"_",P$1),'Master Data Item List'!$D$3:$F$591,2,0),VLOOKUP(CONCATENATE(RIGHT($A202,3),"_",P$1),'Master Data Item List'!$D$3:$F$591,2,0)),"")</f>
        <v/>
      </c>
      <c r="Q202" t="str">
        <f>IFERROR(IF($C202=0,VLOOKUP(CONCATENATE($A202,"_",Q$1),'Master Data Item List'!$D$3:$F$591,2,0),VLOOKUP(CONCATENATE(RIGHT($A202,3),"_",Q$1),'Master Data Item List'!$D$3:$F$591,2,0)),"")</f>
        <v/>
      </c>
      <c r="R202" t="str">
        <f>IFERROR(IF($C202=0,VLOOKUP(CONCATENATE($A202,"_",R$1),'Master Data Item List'!$D$3:$F$591,2,0),VLOOKUP(CONCATENATE(RIGHT($A202,3),"_",R$1),'Master Data Item List'!$D$3:$F$591,2,0)),"")</f>
        <v/>
      </c>
    </row>
    <row r="203" spans="1:18">
      <c r="A203" t="s">
        <v>543</v>
      </c>
      <c r="B203" t="str">
        <f t="shared" si="4"/>
        <v>CYP609CodedAssessmentReferral</v>
      </c>
      <c r="C203">
        <f t="shared" si="5"/>
        <v>1</v>
      </c>
      <c r="D203" t="str">
        <f>IFERROR(IF($C203=0,VLOOKUP(CONCATENATE($A203,"_",D$1),'Master Data Item List'!$D$3:$F$591,2,0),VLOOKUP(CONCATENATE(RIGHT($A203,3),"_",D$1),'Master Data Item List'!$D$3:$F$591,2,0)),"")</f>
        <v>Score</v>
      </c>
      <c r="E203" t="str">
        <f>IFERROR(IF($C203=0,VLOOKUP(CONCATENATE($A203,"_",E$1),'Master Data Item List'!$D$3:$F$591,2,0),VLOOKUP(CONCATENATE(RIGHT($A203,3),"_",E$1),'Master Data Item List'!$D$3:$F$591,2,0)),"")</f>
        <v>Score</v>
      </c>
      <c r="F203" t="str">
        <f>IFERROR(IF($C203=0,VLOOKUP(CONCATENATE($A203,"_",F$1),'Master Data Item List'!$D$3:$F$591,2,0),VLOOKUP(CONCATENATE(RIGHT($A203,3),"_",F$1),'Master Data Item List'!$D$3:$F$591,2,0)),"")</f>
        <v>Score</v>
      </c>
      <c r="G203" t="str">
        <f>IFERROR(IF($C203=0,VLOOKUP(CONCATENATE($A203,"_",G$1),'Master Data Item List'!$D$3:$F$591,2,0),VLOOKUP(CONCATENATE(RIGHT($A203,3),"_",G$1),'Master Data Item List'!$D$3:$F$591,2,0)),"")</f>
        <v/>
      </c>
      <c r="H203" t="str">
        <f>IFERROR(IF($C203=0,VLOOKUP(CONCATENATE($A203,"_",H$1),'Master Data Item List'!$D$3:$F$591,2,0),VLOOKUP(CONCATENATE(RIGHT($A203,3),"_",H$1),'Master Data Item List'!$D$3:$F$591,2,0)),"")</f>
        <v/>
      </c>
      <c r="I203" t="str">
        <f>IFERROR(IF($C203=0,VLOOKUP(CONCATENATE($A203,"_",I$1),'Master Data Item List'!$D$3:$F$591,2,0),VLOOKUP(CONCATENATE(RIGHT($A203,3),"_",I$1),'Master Data Item List'!$D$3:$F$591,2,0)),"")</f>
        <v/>
      </c>
      <c r="J203" t="str">
        <f>IFERROR(IF($C203=0,VLOOKUP(CONCATENATE($A203,"_",J$1),'Master Data Item List'!$D$3:$F$591,2,0),VLOOKUP(CONCATENATE(RIGHT($A203,3),"_",J$1),'Master Data Item List'!$D$3:$F$591,2,0)),"")</f>
        <v/>
      </c>
      <c r="K203" t="str">
        <f>IFERROR(IF($C203=0,VLOOKUP(CONCATENATE($A203,"_",K$1),'Master Data Item List'!$D$3:$F$591,2,0),VLOOKUP(CONCATENATE(RIGHT($A203,3),"_",K$1),'Master Data Item List'!$D$3:$F$591,2,0)),"")</f>
        <v/>
      </c>
      <c r="L203" t="str">
        <f>IFERROR(IF($C203=0,VLOOKUP(CONCATENATE($A203,"_",L$1),'Master Data Item List'!$D$3:$F$591,2,0),VLOOKUP(CONCATENATE(RIGHT($A203,3),"_",L$1),'Master Data Item List'!$D$3:$F$591,2,0)),"")</f>
        <v/>
      </c>
      <c r="M203" t="str">
        <f>IFERROR(IF($C203=0,VLOOKUP(CONCATENATE($A203,"_",M$1),'Master Data Item List'!$D$3:$F$591,2,0),VLOOKUP(CONCATENATE(RIGHT($A203,3),"_",M$1),'Master Data Item List'!$D$3:$F$591,2,0)),"")</f>
        <v/>
      </c>
      <c r="N203" t="str">
        <f>IFERROR(IF($C203=0,VLOOKUP(CONCATENATE($A203,"_",N$1),'Master Data Item List'!$D$3:$F$591,2,0),VLOOKUP(CONCATENATE(RIGHT($A203,3),"_",N$1),'Master Data Item List'!$D$3:$F$591,2,0)),"")</f>
        <v/>
      </c>
      <c r="O203" t="str">
        <f>IFERROR(IF($C203=0,VLOOKUP(CONCATENATE($A203,"_",O$1),'Master Data Item List'!$D$3:$F$591,2,0),VLOOKUP(CONCATENATE(RIGHT($A203,3),"_",O$1),'Master Data Item List'!$D$3:$F$591,2,0)),"")</f>
        <v/>
      </c>
      <c r="P203" t="str">
        <f>IFERROR(IF($C203=0,VLOOKUP(CONCATENATE($A203,"_",P$1),'Master Data Item List'!$D$3:$F$591,2,0),VLOOKUP(CONCATENATE(RIGHT($A203,3),"_",P$1),'Master Data Item List'!$D$3:$F$591,2,0)),"")</f>
        <v/>
      </c>
      <c r="Q203" t="str">
        <f>IFERROR(IF($C203=0,VLOOKUP(CONCATENATE($A203,"_",Q$1),'Master Data Item List'!$D$3:$F$591,2,0),VLOOKUP(CONCATENATE(RIGHT($A203,3),"_",Q$1),'Master Data Item List'!$D$3:$F$591,2,0)),"")</f>
        <v/>
      </c>
      <c r="R203" t="str">
        <f>IFERROR(IF($C203=0,VLOOKUP(CONCATENATE($A203,"_",R$1),'Master Data Item List'!$D$3:$F$591,2,0),VLOOKUP(CONCATENATE(RIGHT($A203,3),"_",R$1),'Master Data Item List'!$D$3:$F$591,2,0)),"")</f>
        <v/>
      </c>
    </row>
    <row r="204" spans="1:18">
      <c r="A204" t="s">
        <v>4827</v>
      </c>
      <c r="B204" t="str">
        <f t="shared" si="4"/>
        <v>CYP610BreastfeedingStatus</v>
      </c>
      <c r="C204">
        <f t="shared" si="5"/>
        <v>1</v>
      </c>
      <c r="D204" t="str">
        <f>IFERROR(IF($C204=0,VLOOKUP(CONCATENATE($A204,"_",D$1),'Master Data Item List'!$D$3:$F$591,2,0),VLOOKUP(CONCATENATE(RIGHT($A204,3),"_",D$1),'Master Data Item List'!$D$3:$F$591,2,0)),"")</f>
        <v>CareActivityID</v>
      </c>
      <c r="E204" t="str">
        <f>IFERROR(IF($C204=0,VLOOKUP(CONCATENATE($A204,"_",E$1),'Master Data Item List'!$D$3:$F$591,2,0),VLOOKUP(CONCATENATE(RIGHT($A204,3),"_",E$1),'Master Data Item List'!$D$3:$F$591,2,0)),"")</f>
        <v>CareActivityID</v>
      </c>
      <c r="F204" t="str">
        <f>IFERROR(IF($C204=0,VLOOKUP(CONCATENATE($A204,"_",F$1),'Master Data Item List'!$D$3:$F$591,2,0),VLOOKUP(CONCATENATE(RIGHT($A204,3),"_",F$1),'Master Data Item List'!$D$3:$F$591,2,0)),"")</f>
        <v>CareActivityID</v>
      </c>
      <c r="G204" t="str">
        <f>IFERROR(IF($C204=0,VLOOKUP(CONCATENATE($A204,"_",G$1),'Master Data Item List'!$D$3:$F$591,2,0),VLOOKUP(CONCATENATE(RIGHT($A204,3),"_",G$1),'Master Data Item List'!$D$3:$F$591,2,0)),"")</f>
        <v>CareActivityID</v>
      </c>
      <c r="H204" t="str">
        <f>IFERROR(IF($C204=0,VLOOKUP(CONCATENATE($A204,"_",H$1),'Master Data Item List'!$D$3:$F$591,2,0),VLOOKUP(CONCATENATE(RIGHT($A204,3),"_",H$1),'Master Data Item List'!$D$3:$F$591,2,0)),"")</f>
        <v/>
      </c>
      <c r="I204" t="str">
        <f>IFERROR(IF($C204=0,VLOOKUP(CONCATENATE($A204,"_",I$1),'Master Data Item List'!$D$3:$F$591,2,0),VLOOKUP(CONCATENATE(RIGHT($A204,3),"_",I$1),'Master Data Item List'!$D$3:$F$591,2,0)),"")</f>
        <v/>
      </c>
      <c r="J204" t="str">
        <f>IFERROR(IF($C204=0,VLOOKUP(CONCATENATE($A204,"_",J$1),'Master Data Item List'!$D$3:$F$591,2,0),VLOOKUP(CONCATENATE(RIGHT($A204,3),"_",J$1),'Master Data Item List'!$D$3:$F$591,2,0)),"")</f>
        <v/>
      </c>
      <c r="K204" t="str">
        <f>IFERROR(IF($C204=0,VLOOKUP(CONCATENATE($A204,"_",K$1),'Master Data Item List'!$D$3:$F$591,2,0),VLOOKUP(CONCATENATE(RIGHT($A204,3),"_",K$1),'Master Data Item List'!$D$3:$F$591,2,0)),"")</f>
        <v/>
      </c>
      <c r="L204" t="str">
        <f>IFERROR(IF($C204=0,VLOOKUP(CONCATENATE($A204,"_",L$1),'Master Data Item List'!$D$3:$F$591,2,0),VLOOKUP(CONCATENATE(RIGHT($A204,3),"_",L$1),'Master Data Item List'!$D$3:$F$591,2,0)),"")</f>
        <v/>
      </c>
      <c r="M204" t="str">
        <f>IFERROR(IF($C204=0,VLOOKUP(CONCATENATE($A204,"_",M$1),'Master Data Item List'!$D$3:$F$591,2,0),VLOOKUP(CONCATENATE(RIGHT($A204,3),"_",M$1),'Master Data Item List'!$D$3:$F$591,2,0)),"")</f>
        <v/>
      </c>
      <c r="N204" t="str">
        <f>IFERROR(IF($C204=0,VLOOKUP(CONCATENATE($A204,"_",N$1),'Master Data Item List'!$D$3:$F$591,2,0),VLOOKUP(CONCATENATE(RIGHT($A204,3),"_",N$1),'Master Data Item List'!$D$3:$F$591,2,0)),"")</f>
        <v/>
      </c>
      <c r="O204" t="str">
        <f>IFERROR(IF($C204=0,VLOOKUP(CONCATENATE($A204,"_",O$1),'Master Data Item List'!$D$3:$F$591,2,0),VLOOKUP(CONCATENATE(RIGHT($A204,3),"_",O$1),'Master Data Item List'!$D$3:$F$591,2,0)),"")</f>
        <v/>
      </c>
      <c r="P204" t="str">
        <f>IFERROR(IF($C204=0,VLOOKUP(CONCATENATE($A204,"_",P$1),'Master Data Item List'!$D$3:$F$591,2,0),VLOOKUP(CONCATENATE(RIGHT($A204,3),"_",P$1),'Master Data Item List'!$D$3:$F$591,2,0)),"")</f>
        <v/>
      </c>
      <c r="Q204" t="str">
        <f>IFERROR(IF($C204=0,VLOOKUP(CONCATENATE($A204,"_",Q$1),'Master Data Item List'!$D$3:$F$591,2,0),VLOOKUP(CONCATENATE(RIGHT($A204,3),"_",Q$1),'Master Data Item List'!$D$3:$F$591,2,0)),"")</f>
        <v/>
      </c>
      <c r="R204" t="str">
        <f>IFERROR(IF($C204=0,VLOOKUP(CONCATENATE($A204,"_",R$1),'Master Data Item List'!$D$3:$F$591,2,0),VLOOKUP(CONCATENATE(RIGHT($A204,3),"_",R$1),'Master Data Item List'!$D$3:$F$591,2,0)),"")</f>
        <v/>
      </c>
    </row>
    <row r="205" spans="1:18">
      <c r="A205" t="s">
        <v>4829</v>
      </c>
      <c r="B205" t="str">
        <f t="shared" si="4"/>
        <v>CYP610BreastfeedingStatus</v>
      </c>
      <c r="C205">
        <f t="shared" si="5"/>
        <v>0</v>
      </c>
      <c r="D205" t="str">
        <f>IFERROR(IF($C205=0,VLOOKUP(CONCATENATE($A205,"_",D$1),'Master Data Item List'!$D$3:$F$591,2,0),VLOOKUP(CONCATENATE(RIGHT($A205,3),"_",D$1),'Master Data Item List'!$D$3:$F$591,2,0)),"")</f>
        <v>BreastFeedingStatus</v>
      </c>
      <c r="E205" t="str">
        <f>IFERROR(IF($C205=0,VLOOKUP(CONCATENATE($A205,"_",E$1),'Master Data Item List'!$D$3:$F$591,2,0),VLOOKUP(CONCATENATE(RIGHT($A205,3),"_",E$1),'Master Data Item List'!$D$3:$F$591,2,0)),"")</f>
        <v/>
      </c>
      <c r="F205" t="str">
        <f>IFERROR(IF($C205=0,VLOOKUP(CONCATENATE($A205,"_",F$1),'Master Data Item List'!$D$3:$F$591,2,0),VLOOKUP(CONCATENATE(RIGHT($A205,3),"_",F$1),'Master Data Item List'!$D$3:$F$591,2,0)),"")</f>
        <v/>
      </c>
      <c r="G205" t="str">
        <f>IFERROR(IF($C205=0,VLOOKUP(CONCATENATE($A205,"_",G$1),'Master Data Item List'!$D$3:$F$591,2,0),VLOOKUP(CONCATENATE(RIGHT($A205,3),"_",G$1),'Master Data Item List'!$D$3:$F$591,2,0)),"")</f>
        <v/>
      </c>
      <c r="H205" t="str">
        <f>IFERROR(IF($C205=0,VLOOKUP(CONCATENATE($A205,"_",H$1),'Master Data Item List'!$D$3:$F$591,2,0),VLOOKUP(CONCATENATE(RIGHT($A205,3),"_",H$1),'Master Data Item List'!$D$3:$F$591,2,0)),"")</f>
        <v/>
      </c>
      <c r="I205" t="str">
        <f>IFERROR(IF($C205=0,VLOOKUP(CONCATENATE($A205,"_",I$1),'Master Data Item List'!$D$3:$F$591,2,0),VLOOKUP(CONCATENATE(RIGHT($A205,3),"_",I$1),'Master Data Item List'!$D$3:$F$591,2,0)),"")</f>
        <v/>
      </c>
      <c r="J205" t="str">
        <f>IFERROR(IF($C205=0,VLOOKUP(CONCATENATE($A205,"_",J$1),'Master Data Item List'!$D$3:$F$591,2,0),VLOOKUP(CONCATENATE(RIGHT($A205,3),"_",J$1),'Master Data Item List'!$D$3:$F$591,2,0)),"")</f>
        <v/>
      </c>
      <c r="K205" t="str">
        <f>IFERROR(IF($C205=0,VLOOKUP(CONCATENATE($A205,"_",K$1),'Master Data Item List'!$D$3:$F$591,2,0),VLOOKUP(CONCATENATE(RIGHT($A205,3),"_",K$1),'Master Data Item List'!$D$3:$F$591,2,0)),"")</f>
        <v/>
      </c>
      <c r="L205" t="str">
        <f>IFERROR(IF($C205=0,VLOOKUP(CONCATENATE($A205,"_",L$1),'Master Data Item List'!$D$3:$F$591,2,0),VLOOKUP(CONCATENATE(RIGHT($A205,3),"_",L$1),'Master Data Item List'!$D$3:$F$591,2,0)),"")</f>
        <v/>
      </c>
      <c r="M205" t="str">
        <f>IFERROR(IF($C205=0,VLOOKUP(CONCATENATE($A205,"_",M$1),'Master Data Item List'!$D$3:$F$591,2,0),VLOOKUP(CONCATENATE(RIGHT($A205,3),"_",M$1),'Master Data Item List'!$D$3:$F$591,2,0)),"")</f>
        <v/>
      </c>
      <c r="N205" t="str">
        <f>IFERROR(IF($C205=0,VLOOKUP(CONCATENATE($A205,"_",N$1),'Master Data Item List'!$D$3:$F$591,2,0),VLOOKUP(CONCATENATE(RIGHT($A205,3),"_",N$1),'Master Data Item List'!$D$3:$F$591,2,0)),"")</f>
        <v/>
      </c>
      <c r="O205" t="str">
        <f>IFERROR(IF($C205=0,VLOOKUP(CONCATENATE($A205,"_",O$1),'Master Data Item List'!$D$3:$F$591,2,0),VLOOKUP(CONCATENATE(RIGHT($A205,3),"_",O$1),'Master Data Item List'!$D$3:$F$591,2,0)),"")</f>
        <v/>
      </c>
      <c r="P205" t="str">
        <f>IFERROR(IF($C205=0,VLOOKUP(CONCATENATE($A205,"_",P$1),'Master Data Item List'!$D$3:$F$591,2,0),VLOOKUP(CONCATENATE(RIGHT($A205,3),"_",P$1),'Master Data Item List'!$D$3:$F$591,2,0)),"")</f>
        <v/>
      </c>
      <c r="Q205" t="str">
        <f>IFERROR(IF($C205=0,VLOOKUP(CONCATENATE($A205,"_",Q$1),'Master Data Item List'!$D$3:$F$591,2,0),VLOOKUP(CONCATENATE(RIGHT($A205,3),"_",Q$1),'Master Data Item List'!$D$3:$F$591,2,0)),"")</f>
        <v/>
      </c>
      <c r="R205" t="str">
        <f>IFERROR(IF($C205=0,VLOOKUP(CONCATENATE($A205,"_",R$1),'Master Data Item List'!$D$3:$F$591,2,0),VLOOKUP(CONCATENATE(RIGHT($A205,3),"_",R$1),'Master Data Item List'!$D$3:$F$591,2,0)),"")</f>
        <v/>
      </c>
    </row>
    <row r="206" spans="1:18">
      <c r="A206" t="s">
        <v>4859</v>
      </c>
      <c r="B206" t="str">
        <f t="shared" si="4"/>
        <v>CYP611Obs</v>
      </c>
      <c r="C206">
        <f t="shared" si="5"/>
        <v>1</v>
      </c>
      <c r="D206" t="str">
        <f>IFERROR(IF($C206=0,VLOOKUP(CONCATENATE($A206,"_",D$1),'Master Data Item List'!$D$3:$F$591,2,0),VLOOKUP(CONCATENATE(RIGHT($A206,3),"_",D$1),'Master Data Item List'!$D$3:$F$591,2,0)),"")</f>
        <v>CareActivityID</v>
      </c>
      <c r="E206" t="str">
        <f>IFERROR(IF($C206=0,VLOOKUP(CONCATENATE($A206,"_",E$1),'Master Data Item List'!$D$3:$F$591,2,0),VLOOKUP(CONCATENATE(RIGHT($A206,3),"_",E$1),'Master Data Item List'!$D$3:$F$591,2,0)),"")</f>
        <v>CareActivityID</v>
      </c>
      <c r="F206" t="str">
        <f>IFERROR(IF($C206=0,VLOOKUP(CONCATENATE($A206,"_",F$1),'Master Data Item List'!$D$3:$F$591,2,0),VLOOKUP(CONCATENATE(RIGHT($A206,3),"_",F$1),'Master Data Item List'!$D$3:$F$591,2,0)),"")</f>
        <v>CareActivityID</v>
      </c>
      <c r="G206" t="str">
        <f>IFERROR(IF($C206=0,VLOOKUP(CONCATENATE($A206,"_",G$1),'Master Data Item List'!$D$3:$F$591,2,0),VLOOKUP(CONCATENATE(RIGHT($A206,3),"_",G$1),'Master Data Item List'!$D$3:$F$591,2,0)),"")</f>
        <v>CareActivityID</v>
      </c>
      <c r="H206" t="str">
        <f>IFERROR(IF($C206=0,VLOOKUP(CONCATENATE($A206,"_",H$1),'Master Data Item List'!$D$3:$F$591,2,0),VLOOKUP(CONCATENATE(RIGHT($A206,3),"_",H$1),'Master Data Item List'!$D$3:$F$591,2,0)),"")</f>
        <v/>
      </c>
      <c r="I206" t="str">
        <f>IFERROR(IF($C206=0,VLOOKUP(CONCATENATE($A206,"_",I$1),'Master Data Item List'!$D$3:$F$591,2,0),VLOOKUP(CONCATENATE(RIGHT($A206,3),"_",I$1),'Master Data Item List'!$D$3:$F$591,2,0)),"")</f>
        <v/>
      </c>
      <c r="J206" t="str">
        <f>IFERROR(IF($C206=0,VLOOKUP(CONCATENATE($A206,"_",J$1),'Master Data Item List'!$D$3:$F$591,2,0),VLOOKUP(CONCATENATE(RIGHT($A206,3),"_",J$1),'Master Data Item List'!$D$3:$F$591,2,0)),"")</f>
        <v/>
      </c>
      <c r="K206" t="str">
        <f>IFERROR(IF($C206=0,VLOOKUP(CONCATENATE($A206,"_",K$1),'Master Data Item List'!$D$3:$F$591,2,0),VLOOKUP(CONCATENATE(RIGHT($A206,3),"_",K$1),'Master Data Item List'!$D$3:$F$591,2,0)),"")</f>
        <v/>
      </c>
      <c r="L206" t="str">
        <f>IFERROR(IF($C206=0,VLOOKUP(CONCATENATE($A206,"_",L$1),'Master Data Item List'!$D$3:$F$591,2,0),VLOOKUP(CONCATENATE(RIGHT($A206,3),"_",L$1),'Master Data Item List'!$D$3:$F$591,2,0)),"")</f>
        <v/>
      </c>
      <c r="M206" t="str">
        <f>IFERROR(IF($C206=0,VLOOKUP(CONCATENATE($A206,"_",M$1),'Master Data Item List'!$D$3:$F$591,2,0),VLOOKUP(CONCATENATE(RIGHT($A206,3),"_",M$1),'Master Data Item List'!$D$3:$F$591,2,0)),"")</f>
        <v/>
      </c>
      <c r="N206" t="str">
        <f>IFERROR(IF($C206=0,VLOOKUP(CONCATENATE($A206,"_",N$1),'Master Data Item List'!$D$3:$F$591,2,0),VLOOKUP(CONCATENATE(RIGHT($A206,3),"_",N$1),'Master Data Item List'!$D$3:$F$591,2,0)),"")</f>
        <v/>
      </c>
      <c r="O206" t="str">
        <f>IFERROR(IF($C206=0,VLOOKUP(CONCATENATE($A206,"_",O$1),'Master Data Item List'!$D$3:$F$591,2,0),VLOOKUP(CONCATENATE(RIGHT($A206,3),"_",O$1),'Master Data Item List'!$D$3:$F$591,2,0)),"")</f>
        <v/>
      </c>
      <c r="P206" t="str">
        <f>IFERROR(IF($C206=0,VLOOKUP(CONCATENATE($A206,"_",P$1),'Master Data Item List'!$D$3:$F$591,2,0),VLOOKUP(CONCATENATE(RIGHT($A206,3),"_",P$1),'Master Data Item List'!$D$3:$F$591,2,0)),"")</f>
        <v/>
      </c>
      <c r="Q206" t="str">
        <f>IFERROR(IF($C206=0,VLOOKUP(CONCATENATE($A206,"_",Q$1),'Master Data Item List'!$D$3:$F$591,2,0),VLOOKUP(CONCATENATE(RIGHT($A206,3),"_",Q$1),'Master Data Item List'!$D$3:$F$591,2,0)),"")</f>
        <v/>
      </c>
      <c r="R206" t="str">
        <f>IFERROR(IF($C206=0,VLOOKUP(CONCATENATE($A206,"_",R$1),'Master Data Item List'!$D$3:$F$591,2,0),VLOOKUP(CONCATENATE(RIGHT($A206,3),"_",R$1),'Master Data Item List'!$D$3:$F$591,2,0)),"")</f>
        <v/>
      </c>
    </row>
    <row r="207" spans="1:18">
      <c r="A207" t="s">
        <v>4861</v>
      </c>
      <c r="B207" t="str">
        <f t="shared" si="4"/>
        <v>CYP611Obs</v>
      </c>
      <c r="C207">
        <f t="shared" si="5"/>
        <v>0</v>
      </c>
      <c r="D207" t="str">
        <f>IFERROR(IF($C207=0,VLOOKUP(CONCATENATE($A207,"_",D$1),'Master Data Item List'!$D$3:$F$591,2,0),VLOOKUP(CONCATENATE(RIGHT($A207,3),"_",D$1),'Master Data Item List'!$D$3:$F$591,2,0)),"")</f>
        <v>Weight</v>
      </c>
      <c r="E207" t="str">
        <f>IFERROR(IF($C207=0,VLOOKUP(CONCATENATE($A207,"_",E$1),'Master Data Item List'!$D$3:$F$591,2,0),VLOOKUP(CONCATENATE(RIGHT($A207,3),"_",E$1),'Master Data Item List'!$D$3:$F$591,2,0)),"")</f>
        <v/>
      </c>
      <c r="F207" t="str">
        <f>IFERROR(IF($C207=0,VLOOKUP(CONCATENATE($A207,"_",F$1),'Master Data Item List'!$D$3:$F$591,2,0),VLOOKUP(CONCATENATE(RIGHT($A207,3),"_",F$1),'Master Data Item List'!$D$3:$F$591,2,0)),"")</f>
        <v/>
      </c>
      <c r="G207" t="str">
        <f>IFERROR(IF($C207=0,VLOOKUP(CONCATENATE($A207,"_",G$1),'Master Data Item List'!$D$3:$F$591,2,0),VLOOKUP(CONCATENATE(RIGHT($A207,3),"_",G$1),'Master Data Item List'!$D$3:$F$591,2,0)),"")</f>
        <v/>
      </c>
      <c r="H207" t="str">
        <f>IFERROR(IF($C207=0,VLOOKUP(CONCATENATE($A207,"_",H$1),'Master Data Item List'!$D$3:$F$591,2,0),VLOOKUP(CONCATENATE(RIGHT($A207,3),"_",H$1),'Master Data Item List'!$D$3:$F$591,2,0)),"")</f>
        <v/>
      </c>
      <c r="I207" t="str">
        <f>IFERROR(IF($C207=0,VLOOKUP(CONCATENATE($A207,"_",I$1),'Master Data Item List'!$D$3:$F$591,2,0),VLOOKUP(CONCATENATE(RIGHT($A207,3),"_",I$1),'Master Data Item List'!$D$3:$F$591,2,0)),"")</f>
        <v/>
      </c>
      <c r="J207" t="str">
        <f>IFERROR(IF($C207=0,VLOOKUP(CONCATENATE($A207,"_",J$1),'Master Data Item List'!$D$3:$F$591,2,0),VLOOKUP(CONCATENATE(RIGHT($A207,3),"_",J$1),'Master Data Item List'!$D$3:$F$591,2,0)),"")</f>
        <v/>
      </c>
      <c r="K207" t="str">
        <f>IFERROR(IF($C207=0,VLOOKUP(CONCATENATE($A207,"_",K$1),'Master Data Item List'!$D$3:$F$591,2,0),VLOOKUP(CONCATENATE(RIGHT($A207,3),"_",K$1),'Master Data Item List'!$D$3:$F$591,2,0)),"")</f>
        <v/>
      </c>
      <c r="L207" t="str">
        <f>IFERROR(IF($C207=0,VLOOKUP(CONCATENATE($A207,"_",L$1),'Master Data Item List'!$D$3:$F$591,2,0),VLOOKUP(CONCATENATE(RIGHT($A207,3),"_",L$1),'Master Data Item List'!$D$3:$F$591,2,0)),"")</f>
        <v/>
      </c>
      <c r="M207" t="str">
        <f>IFERROR(IF($C207=0,VLOOKUP(CONCATENATE($A207,"_",M$1),'Master Data Item List'!$D$3:$F$591,2,0),VLOOKUP(CONCATENATE(RIGHT($A207,3),"_",M$1),'Master Data Item List'!$D$3:$F$591,2,0)),"")</f>
        <v/>
      </c>
      <c r="N207" t="str">
        <f>IFERROR(IF($C207=0,VLOOKUP(CONCATENATE($A207,"_",N$1),'Master Data Item List'!$D$3:$F$591,2,0),VLOOKUP(CONCATENATE(RIGHT($A207,3),"_",N$1),'Master Data Item List'!$D$3:$F$591,2,0)),"")</f>
        <v/>
      </c>
      <c r="O207" t="str">
        <f>IFERROR(IF($C207=0,VLOOKUP(CONCATENATE($A207,"_",O$1),'Master Data Item List'!$D$3:$F$591,2,0),VLOOKUP(CONCATENATE(RIGHT($A207,3),"_",O$1),'Master Data Item List'!$D$3:$F$591,2,0)),"")</f>
        <v/>
      </c>
      <c r="P207" t="str">
        <f>IFERROR(IF($C207=0,VLOOKUP(CONCATENATE($A207,"_",P$1),'Master Data Item List'!$D$3:$F$591,2,0),VLOOKUP(CONCATENATE(RIGHT($A207,3),"_",P$1),'Master Data Item List'!$D$3:$F$591,2,0)),"")</f>
        <v/>
      </c>
      <c r="Q207" t="str">
        <f>IFERROR(IF($C207=0,VLOOKUP(CONCATENATE($A207,"_",Q$1),'Master Data Item List'!$D$3:$F$591,2,0),VLOOKUP(CONCATENATE(RIGHT($A207,3),"_",Q$1),'Master Data Item List'!$D$3:$F$591,2,0)),"")</f>
        <v/>
      </c>
      <c r="R207" t="str">
        <f>IFERROR(IF($C207=0,VLOOKUP(CONCATENATE($A207,"_",R$1),'Master Data Item List'!$D$3:$F$591,2,0),VLOOKUP(CONCATENATE(RIGHT($A207,3),"_",R$1),'Master Data Item List'!$D$3:$F$591,2,0)),"")</f>
        <v/>
      </c>
    </row>
    <row r="208" spans="1:18">
      <c r="A208" t="s">
        <v>4866</v>
      </c>
      <c r="B208" t="str">
        <f t="shared" si="4"/>
        <v>CYP611Obs</v>
      </c>
      <c r="C208">
        <f t="shared" si="5"/>
        <v>0</v>
      </c>
      <c r="D208" t="str">
        <f>IFERROR(IF($C208=0,VLOOKUP(CONCATENATE($A208,"_",D$1),'Master Data Item List'!$D$3:$F$591,2,0),VLOOKUP(CONCATENATE(RIGHT($A208,3),"_",D$1),'Master Data Item List'!$D$3:$F$591,2,0)),"")</f>
        <v>Height</v>
      </c>
      <c r="E208" t="str">
        <f>IFERROR(IF($C208=0,VLOOKUP(CONCATENATE($A208,"_",E$1),'Master Data Item List'!$D$3:$F$591,2,0),VLOOKUP(CONCATENATE(RIGHT($A208,3),"_",E$1),'Master Data Item List'!$D$3:$F$591,2,0)),"")</f>
        <v/>
      </c>
      <c r="F208" t="str">
        <f>IFERROR(IF($C208=0,VLOOKUP(CONCATENATE($A208,"_",F$1),'Master Data Item List'!$D$3:$F$591,2,0),VLOOKUP(CONCATENATE(RIGHT($A208,3),"_",F$1),'Master Data Item List'!$D$3:$F$591,2,0)),"")</f>
        <v/>
      </c>
      <c r="G208" t="str">
        <f>IFERROR(IF($C208=0,VLOOKUP(CONCATENATE($A208,"_",G$1),'Master Data Item List'!$D$3:$F$591,2,0),VLOOKUP(CONCATENATE(RIGHT($A208,3),"_",G$1),'Master Data Item List'!$D$3:$F$591,2,0)),"")</f>
        <v/>
      </c>
      <c r="H208" t="str">
        <f>IFERROR(IF($C208=0,VLOOKUP(CONCATENATE($A208,"_",H$1),'Master Data Item List'!$D$3:$F$591,2,0),VLOOKUP(CONCATENATE(RIGHT($A208,3),"_",H$1),'Master Data Item List'!$D$3:$F$591,2,0)),"")</f>
        <v/>
      </c>
      <c r="I208" t="str">
        <f>IFERROR(IF($C208=0,VLOOKUP(CONCATENATE($A208,"_",I$1),'Master Data Item List'!$D$3:$F$591,2,0),VLOOKUP(CONCATENATE(RIGHT($A208,3),"_",I$1),'Master Data Item List'!$D$3:$F$591,2,0)),"")</f>
        <v/>
      </c>
      <c r="J208" t="str">
        <f>IFERROR(IF($C208=0,VLOOKUP(CONCATENATE($A208,"_",J$1),'Master Data Item List'!$D$3:$F$591,2,0),VLOOKUP(CONCATENATE(RIGHT($A208,3),"_",J$1),'Master Data Item List'!$D$3:$F$591,2,0)),"")</f>
        <v/>
      </c>
      <c r="K208" t="str">
        <f>IFERROR(IF($C208=0,VLOOKUP(CONCATENATE($A208,"_",K$1),'Master Data Item List'!$D$3:$F$591,2,0),VLOOKUP(CONCATENATE(RIGHT($A208,3),"_",K$1),'Master Data Item List'!$D$3:$F$591,2,0)),"")</f>
        <v/>
      </c>
      <c r="L208" t="str">
        <f>IFERROR(IF($C208=0,VLOOKUP(CONCATENATE($A208,"_",L$1),'Master Data Item List'!$D$3:$F$591,2,0),VLOOKUP(CONCATENATE(RIGHT($A208,3),"_",L$1),'Master Data Item List'!$D$3:$F$591,2,0)),"")</f>
        <v/>
      </c>
      <c r="M208" t="str">
        <f>IFERROR(IF($C208=0,VLOOKUP(CONCATENATE($A208,"_",M$1),'Master Data Item List'!$D$3:$F$591,2,0),VLOOKUP(CONCATENATE(RIGHT($A208,3),"_",M$1),'Master Data Item List'!$D$3:$F$591,2,0)),"")</f>
        <v/>
      </c>
      <c r="N208" t="str">
        <f>IFERROR(IF($C208=0,VLOOKUP(CONCATENATE($A208,"_",N$1),'Master Data Item List'!$D$3:$F$591,2,0),VLOOKUP(CONCATENATE(RIGHT($A208,3),"_",N$1),'Master Data Item List'!$D$3:$F$591,2,0)),"")</f>
        <v/>
      </c>
      <c r="O208" t="str">
        <f>IFERROR(IF($C208=0,VLOOKUP(CONCATENATE($A208,"_",O$1),'Master Data Item List'!$D$3:$F$591,2,0),VLOOKUP(CONCATENATE(RIGHT($A208,3),"_",O$1),'Master Data Item List'!$D$3:$F$591,2,0)),"")</f>
        <v/>
      </c>
      <c r="P208" t="str">
        <f>IFERROR(IF($C208=0,VLOOKUP(CONCATENATE($A208,"_",P$1),'Master Data Item List'!$D$3:$F$591,2,0),VLOOKUP(CONCATENATE(RIGHT($A208,3),"_",P$1),'Master Data Item List'!$D$3:$F$591,2,0)),"")</f>
        <v/>
      </c>
      <c r="Q208" t="str">
        <f>IFERROR(IF($C208=0,VLOOKUP(CONCATENATE($A208,"_",Q$1),'Master Data Item List'!$D$3:$F$591,2,0),VLOOKUP(CONCATENATE(RIGHT($A208,3),"_",Q$1),'Master Data Item List'!$D$3:$F$591,2,0)),"")</f>
        <v/>
      </c>
      <c r="R208" t="str">
        <f>IFERROR(IF($C208=0,VLOOKUP(CONCATENATE($A208,"_",R$1),'Master Data Item List'!$D$3:$F$591,2,0),VLOOKUP(CONCATENATE(RIGHT($A208,3),"_",R$1),'Master Data Item List'!$D$3:$F$591,2,0)),"")</f>
        <v/>
      </c>
    </row>
    <row r="209" spans="1:18">
      <c r="A209" t="s">
        <v>266</v>
      </c>
      <c r="B209" t="str">
        <f t="shared" si="4"/>
        <v>CYP611Obs</v>
      </c>
      <c r="C209">
        <f t="shared" si="5"/>
        <v>0</v>
      </c>
      <c r="D209" t="str">
        <f>IFERROR(IF($C209=0,VLOOKUP(CONCATENATE($A209,"_",D$1),'Master Data Item List'!$D$3:$F$591,2,0),VLOOKUP(CONCATENATE(RIGHT($A209,3),"_",D$1),'Master Data Item List'!$D$3:$F$591,2,0)),"")</f>
        <v>Length</v>
      </c>
      <c r="E209" t="str">
        <f>IFERROR(IF($C209=0,VLOOKUP(CONCATENATE($A209,"_",E$1),'Master Data Item List'!$D$3:$F$591,2,0),VLOOKUP(CONCATENATE(RIGHT($A209,3),"_",E$1),'Master Data Item List'!$D$3:$F$591,2,0)),"")</f>
        <v/>
      </c>
      <c r="F209" t="str">
        <f>IFERROR(IF($C209=0,VLOOKUP(CONCATENATE($A209,"_",F$1),'Master Data Item List'!$D$3:$F$591,2,0),VLOOKUP(CONCATENATE(RIGHT($A209,3),"_",F$1),'Master Data Item List'!$D$3:$F$591,2,0)),"")</f>
        <v/>
      </c>
      <c r="G209" t="str">
        <f>IFERROR(IF($C209=0,VLOOKUP(CONCATENATE($A209,"_",G$1),'Master Data Item List'!$D$3:$F$591,2,0),VLOOKUP(CONCATENATE(RIGHT($A209,3),"_",G$1),'Master Data Item List'!$D$3:$F$591,2,0)),"")</f>
        <v/>
      </c>
      <c r="H209" t="str">
        <f>IFERROR(IF($C209=0,VLOOKUP(CONCATENATE($A209,"_",H$1),'Master Data Item List'!$D$3:$F$591,2,0),VLOOKUP(CONCATENATE(RIGHT($A209,3),"_",H$1),'Master Data Item List'!$D$3:$F$591,2,0)),"")</f>
        <v/>
      </c>
      <c r="I209" t="str">
        <f>IFERROR(IF($C209=0,VLOOKUP(CONCATENATE($A209,"_",I$1),'Master Data Item List'!$D$3:$F$591,2,0),VLOOKUP(CONCATENATE(RIGHT($A209,3),"_",I$1),'Master Data Item List'!$D$3:$F$591,2,0)),"")</f>
        <v/>
      </c>
      <c r="J209" t="str">
        <f>IFERROR(IF($C209=0,VLOOKUP(CONCATENATE($A209,"_",J$1),'Master Data Item List'!$D$3:$F$591,2,0),VLOOKUP(CONCATENATE(RIGHT($A209,3),"_",J$1),'Master Data Item List'!$D$3:$F$591,2,0)),"")</f>
        <v/>
      </c>
      <c r="K209" t="str">
        <f>IFERROR(IF($C209=0,VLOOKUP(CONCATENATE($A209,"_",K$1),'Master Data Item List'!$D$3:$F$591,2,0),VLOOKUP(CONCATENATE(RIGHT($A209,3),"_",K$1),'Master Data Item List'!$D$3:$F$591,2,0)),"")</f>
        <v/>
      </c>
      <c r="L209" t="str">
        <f>IFERROR(IF($C209=0,VLOOKUP(CONCATENATE($A209,"_",L$1),'Master Data Item List'!$D$3:$F$591,2,0),VLOOKUP(CONCATENATE(RIGHT($A209,3),"_",L$1),'Master Data Item List'!$D$3:$F$591,2,0)),"")</f>
        <v/>
      </c>
      <c r="M209" t="str">
        <f>IFERROR(IF($C209=0,VLOOKUP(CONCATENATE($A209,"_",M$1),'Master Data Item List'!$D$3:$F$591,2,0),VLOOKUP(CONCATENATE(RIGHT($A209,3),"_",M$1),'Master Data Item List'!$D$3:$F$591,2,0)),"")</f>
        <v/>
      </c>
      <c r="N209" t="str">
        <f>IFERROR(IF($C209=0,VLOOKUP(CONCATENATE($A209,"_",N$1),'Master Data Item List'!$D$3:$F$591,2,0),VLOOKUP(CONCATENATE(RIGHT($A209,3),"_",N$1),'Master Data Item List'!$D$3:$F$591,2,0)),"")</f>
        <v/>
      </c>
      <c r="O209" t="str">
        <f>IFERROR(IF($C209=0,VLOOKUP(CONCATENATE($A209,"_",O$1),'Master Data Item List'!$D$3:$F$591,2,0),VLOOKUP(CONCATENATE(RIGHT($A209,3),"_",O$1),'Master Data Item List'!$D$3:$F$591,2,0)),"")</f>
        <v/>
      </c>
      <c r="P209" t="str">
        <f>IFERROR(IF($C209=0,VLOOKUP(CONCATENATE($A209,"_",P$1),'Master Data Item List'!$D$3:$F$591,2,0),VLOOKUP(CONCATENATE(RIGHT($A209,3),"_",P$1),'Master Data Item List'!$D$3:$F$591,2,0)),"")</f>
        <v/>
      </c>
      <c r="Q209" t="str">
        <f>IFERROR(IF($C209=0,VLOOKUP(CONCATENATE($A209,"_",Q$1),'Master Data Item List'!$D$3:$F$591,2,0),VLOOKUP(CONCATENATE(RIGHT($A209,3),"_",Q$1),'Master Data Item List'!$D$3:$F$591,2,0)),"")</f>
        <v/>
      </c>
      <c r="R209" t="str">
        <f>IFERROR(IF($C209=0,VLOOKUP(CONCATENATE($A209,"_",R$1),'Master Data Item List'!$D$3:$F$591,2,0),VLOOKUP(CONCATENATE(RIGHT($A209,3),"_",R$1),'Master Data Item List'!$D$3:$F$591,2,0)),"")</f>
        <v/>
      </c>
    </row>
    <row r="210" spans="1:18">
      <c r="A210" t="s">
        <v>4909</v>
      </c>
      <c r="B210" t="str">
        <f t="shared" si="4"/>
        <v>CYP612CodedAssessmentContact</v>
      </c>
      <c r="C210">
        <f t="shared" si="5"/>
        <v>1</v>
      </c>
      <c r="D210" t="str">
        <f>IFERROR(IF($C210=0,VLOOKUP(CONCATENATE($A210,"_",D$1),'Master Data Item List'!$D$3:$F$591,2,0),VLOOKUP(CONCATENATE(RIGHT($A210,3),"_",D$1),'Master Data Item List'!$D$3:$F$591,2,0)),"")</f>
        <v>CareActivityID</v>
      </c>
      <c r="E210" t="str">
        <f>IFERROR(IF($C210=0,VLOOKUP(CONCATENATE($A210,"_",E$1),'Master Data Item List'!$D$3:$F$591,2,0),VLOOKUP(CONCATENATE(RIGHT($A210,3),"_",E$1),'Master Data Item List'!$D$3:$F$591,2,0)),"")</f>
        <v>CareActivityID</v>
      </c>
      <c r="F210" t="str">
        <f>IFERROR(IF($C210=0,VLOOKUP(CONCATENATE($A210,"_",F$1),'Master Data Item List'!$D$3:$F$591,2,0),VLOOKUP(CONCATENATE(RIGHT($A210,3),"_",F$1),'Master Data Item List'!$D$3:$F$591,2,0)),"")</f>
        <v>CareActivityID</v>
      </c>
      <c r="G210" t="str">
        <f>IFERROR(IF($C210=0,VLOOKUP(CONCATENATE($A210,"_",G$1),'Master Data Item List'!$D$3:$F$591,2,0),VLOOKUP(CONCATENATE(RIGHT($A210,3),"_",G$1),'Master Data Item List'!$D$3:$F$591,2,0)),"")</f>
        <v>CareActivityID</v>
      </c>
      <c r="H210" t="str">
        <f>IFERROR(IF($C210=0,VLOOKUP(CONCATENATE($A210,"_",H$1),'Master Data Item List'!$D$3:$F$591,2,0),VLOOKUP(CONCATENATE(RIGHT($A210,3),"_",H$1),'Master Data Item List'!$D$3:$F$591,2,0)),"")</f>
        <v/>
      </c>
      <c r="I210" t="str">
        <f>IFERROR(IF($C210=0,VLOOKUP(CONCATENATE($A210,"_",I$1),'Master Data Item List'!$D$3:$F$591,2,0),VLOOKUP(CONCATENATE(RIGHT($A210,3),"_",I$1),'Master Data Item List'!$D$3:$F$591,2,0)),"")</f>
        <v/>
      </c>
      <c r="J210" t="str">
        <f>IFERROR(IF($C210=0,VLOOKUP(CONCATENATE($A210,"_",J$1),'Master Data Item List'!$D$3:$F$591,2,0),VLOOKUP(CONCATENATE(RIGHT($A210,3),"_",J$1),'Master Data Item List'!$D$3:$F$591,2,0)),"")</f>
        <v/>
      </c>
      <c r="K210" t="str">
        <f>IFERROR(IF($C210=0,VLOOKUP(CONCATENATE($A210,"_",K$1),'Master Data Item List'!$D$3:$F$591,2,0),VLOOKUP(CONCATENATE(RIGHT($A210,3),"_",K$1),'Master Data Item List'!$D$3:$F$591,2,0)),"")</f>
        <v/>
      </c>
      <c r="L210" t="str">
        <f>IFERROR(IF($C210=0,VLOOKUP(CONCATENATE($A210,"_",L$1),'Master Data Item List'!$D$3:$F$591,2,0),VLOOKUP(CONCATENATE(RIGHT($A210,3),"_",L$1),'Master Data Item List'!$D$3:$F$591,2,0)),"")</f>
        <v/>
      </c>
      <c r="M210" t="str">
        <f>IFERROR(IF($C210=0,VLOOKUP(CONCATENATE($A210,"_",M$1),'Master Data Item List'!$D$3:$F$591,2,0),VLOOKUP(CONCATENATE(RIGHT($A210,3),"_",M$1),'Master Data Item List'!$D$3:$F$591,2,0)),"")</f>
        <v/>
      </c>
      <c r="N210" t="str">
        <f>IFERROR(IF($C210=0,VLOOKUP(CONCATENATE($A210,"_",N$1),'Master Data Item List'!$D$3:$F$591,2,0),VLOOKUP(CONCATENATE(RIGHT($A210,3),"_",N$1),'Master Data Item List'!$D$3:$F$591,2,0)),"")</f>
        <v/>
      </c>
      <c r="O210" t="str">
        <f>IFERROR(IF($C210=0,VLOOKUP(CONCATENATE($A210,"_",O$1),'Master Data Item List'!$D$3:$F$591,2,0),VLOOKUP(CONCATENATE(RIGHT($A210,3),"_",O$1),'Master Data Item List'!$D$3:$F$591,2,0)),"")</f>
        <v/>
      </c>
      <c r="P210" t="str">
        <f>IFERROR(IF($C210=0,VLOOKUP(CONCATENATE($A210,"_",P$1),'Master Data Item List'!$D$3:$F$591,2,0),VLOOKUP(CONCATENATE(RIGHT($A210,3),"_",P$1),'Master Data Item List'!$D$3:$F$591,2,0)),"")</f>
        <v/>
      </c>
      <c r="Q210" t="str">
        <f>IFERROR(IF($C210=0,VLOOKUP(CONCATENATE($A210,"_",Q$1),'Master Data Item List'!$D$3:$F$591,2,0),VLOOKUP(CONCATENATE(RIGHT($A210,3),"_",Q$1),'Master Data Item List'!$D$3:$F$591,2,0)),"")</f>
        <v/>
      </c>
      <c r="R210" t="str">
        <f>IFERROR(IF($C210=0,VLOOKUP(CONCATENATE($A210,"_",R$1),'Master Data Item List'!$D$3:$F$591,2,0),VLOOKUP(CONCATENATE(RIGHT($A210,3),"_",R$1),'Master Data Item List'!$D$3:$F$591,2,0)),"")</f>
        <v/>
      </c>
    </row>
    <row r="211" spans="1:18">
      <c r="A211" t="s">
        <v>4910</v>
      </c>
      <c r="B211" t="str">
        <f t="shared" si="4"/>
        <v>CYP612CodedAssessmentContact</v>
      </c>
      <c r="C211">
        <f t="shared" si="5"/>
        <v>1</v>
      </c>
      <c r="D211" t="str">
        <f>IFERROR(IF($C211=0,VLOOKUP(CONCATENATE($A211,"_",D$1),'Master Data Item List'!$D$3:$F$591,2,0),VLOOKUP(CONCATENATE(RIGHT($A211,3),"_",D$1),'Master Data Item List'!$D$3:$F$591,2,0)),"")</f>
        <v>SNOMED_ID</v>
      </c>
      <c r="E211" t="str">
        <f>IFERROR(IF($C211=0,VLOOKUP(CONCATENATE($A211,"_",E$1),'Master Data Item List'!$D$3:$F$591,2,0),VLOOKUP(CONCATENATE(RIGHT($A211,3),"_",E$1),'Master Data Item List'!$D$3:$F$591,2,0)),"")</f>
        <v>SNOMED_ID</v>
      </c>
      <c r="F211" t="str">
        <f>IFERROR(IF($C211=0,VLOOKUP(CONCATENATE($A211,"_",F$1),'Master Data Item List'!$D$3:$F$591,2,0),VLOOKUP(CONCATENATE(RIGHT($A211,3),"_",F$1),'Master Data Item List'!$D$3:$F$591,2,0)),"")</f>
        <v>SNOMED_ID</v>
      </c>
      <c r="G211" t="str">
        <f>IFERROR(IF($C211=0,VLOOKUP(CONCATENATE($A211,"_",G$1),'Master Data Item List'!$D$3:$F$591,2,0),VLOOKUP(CONCATENATE(RIGHT($A211,3),"_",G$1),'Master Data Item List'!$D$3:$F$591,2,0)),"")</f>
        <v/>
      </c>
      <c r="H211" t="str">
        <f>IFERROR(IF($C211=0,VLOOKUP(CONCATENATE($A211,"_",H$1),'Master Data Item List'!$D$3:$F$591,2,0),VLOOKUP(CONCATENATE(RIGHT($A211,3),"_",H$1),'Master Data Item List'!$D$3:$F$591,2,0)),"")</f>
        <v/>
      </c>
      <c r="I211" t="str">
        <f>IFERROR(IF($C211=0,VLOOKUP(CONCATENATE($A211,"_",I$1),'Master Data Item List'!$D$3:$F$591,2,0),VLOOKUP(CONCATENATE(RIGHT($A211,3),"_",I$1),'Master Data Item List'!$D$3:$F$591,2,0)),"")</f>
        <v/>
      </c>
      <c r="J211" t="str">
        <f>IFERROR(IF($C211=0,VLOOKUP(CONCATENATE($A211,"_",J$1),'Master Data Item List'!$D$3:$F$591,2,0),VLOOKUP(CONCATENATE(RIGHT($A211,3),"_",J$1),'Master Data Item List'!$D$3:$F$591,2,0)),"")</f>
        <v/>
      </c>
      <c r="K211" t="str">
        <f>IFERROR(IF($C211=0,VLOOKUP(CONCATENATE($A211,"_",K$1),'Master Data Item List'!$D$3:$F$591,2,0),VLOOKUP(CONCATENATE(RIGHT($A211,3),"_",K$1),'Master Data Item List'!$D$3:$F$591,2,0)),"")</f>
        <v/>
      </c>
      <c r="L211" t="str">
        <f>IFERROR(IF($C211=0,VLOOKUP(CONCATENATE($A211,"_",L$1),'Master Data Item List'!$D$3:$F$591,2,0),VLOOKUP(CONCATENATE(RIGHT($A211,3),"_",L$1),'Master Data Item List'!$D$3:$F$591,2,0)),"")</f>
        <v/>
      </c>
      <c r="M211" t="str">
        <f>IFERROR(IF($C211=0,VLOOKUP(CONCATENATE($A211,"_",M$1),'Master Data Item List'!$D$3:$F$591,2,0),VLOOKUP(CONCATENATE(RIGHT($A211,3),"_",M$1),'Master Data Item List'!$D$3:$F$591,2,0)),"")</f>
        <v/>
      </c>
      <c r="N211" t="str">
        <f>IFERROR(IF($C211=0,VLOOKUP(CONCATENATE($A211,"_",N$1),'Master Data Item List'!$D$3:$F$591,2,0),VLOOKUP(CONCATENATE(RIGHT($A211,3),"_",N$1),'Master Data Item List'!$D$3:$F$591,2,0)),"")</f>
        <v/>
      </c>
      <c r="O211" t="str">
        <f>IFERROR(IF($C211=0,VLOOKUP(CONCATENATE($A211,"_",O$1),'Master Data Item List'!$D$3:$F$591,2,0),VLOOKUP(CONCATENATE(RIGHT($A211,3),"_",O$1),'Master Data Item List'!$D$3:$F$591,2,0)),"")</f>
        <v/>
      </c>
      <c r="P211" t="str">
        <f>IFERROR(IF($C211=0,VLOOKUP(CONCATENATE($A211,"_",P$1),'Master Data Item List'!$D$3:$F$591,2,0),VLOOKUP(CONCATENATE(RIGHT($A211,3),"_",P$1),'Master Data Item List'!$D$3:$F$591,2,0)),"")</f>
        <v/>
      </c>
      <c r="Q211" t="str">
        <f>IFERROR(IF($C211=0,VLOOKUP(CONCATENATE($A211,"_",Q$1),'Master Data Item List'!$D$3:$F$591,2,0),VLOOKUP(CONCATENATE(RIGHT($A211,3),"_",Q$1),'Master Data Item List'!$D$3:$F$591,2,0)),"")</f>
        <v/>
      </c>
      <c r="R211" t="str">
        <f>IFERROR(IF($C211=0,VLOOKUP(CONCATENATE($A211,"_",R$1),'Master Data Item List'!$D$3:$F$591,2,0),VLOOKUP(CONCATENATE(RIGHT($A211,3),"_",R$1),'Master Data Item List'!$D$3:$F$591,2,0)),"")</f>
        <v/>
      </c>
    </row>
    <row r="212" spans="1:18">
      <c r="A212" t="s">
        <v>537</v>
      </c>
      <c r="B212" t="str">
        <f t="shared" ref="B212:B223" si="6">VLOOKUP(A212,MDI,6,0)</f>
        <v>CYP612CodedAssessmentContact</v>
      </c>
      <c r="C212">
        <f t="shared" si="5"/>
        <v>1</v>
      </c>
      <c r="D212" t="str">
        <f>IFERROR(IF($C212=0,VLOOKUP(CONCATENATE($A212,"_",D$1),'Master Data Item List'!$D$3:$F$591,2,0),VLOOKUP(CONCATENATE(RIGHT($A212,3),"_",D$1),'Master Data Item List'!$D$3:$F$591,2,0)),"")</f>
        <v>Score</v>
      </c>
      <c r="E212" t="str">
        <f>IFERROR(IF($C212=0,VLOOKUP(CONCATENATE($A212,"_",E$1),'Master Data Item List'!$D$3:$F$591,2,0),VLOOKUP(CONCATENATE(RIGHT($A212,3),"_",E$1),'Master Data Item List'!$D$3:$F$591,2,0)),"")</f>
        <v>Score</v>
      </c>
      <c r="F212" t="str">
        <f>IFERROR(IF($C212=0,VLOOKUP(CONCATENATE($A212,"_",F$1),'Master Data Item List'!$D$3:$F$591,2,0),VLOOKUP(CONCATENATE(RIGHT($A212,3),"_",F$1),'Master Data Item List'!$D$3:$F$591,2,0)),"")</f>
        <v>Score</v>
      </c>
      <c r="G212" t="str">
        <f>IFERROR(IF($C212=0,VLOOKUP(CONCATENATE($A212,"_",G$1),'Master Data Item List'!$D$3:$F$591,2,0),VLOOKUP(CONCATENATE(RIGHT($A212,3),"_",G$1),'Master Data Item List'!$D$3:$F$591,2,0)),"")</f>
        <v/>
      </c>
      <c r="H212" t="str">
        <f>IFERROR(IF($C212=0,VLOOKUP(CONCATENATE($A212,"_",H$1),'Master Data Item List'!$D$3:$F$591,2,0),VLOOKUP(CONCATENATE(RIGHT($A212,3),"_",H$1),'Master Data Item List'!$D$3:$F$591,2,0)),"")</f>
        <v/>
      </c>
      <c r="I212" t="str">
        <f>IFERROR(IF($C212=0,VLOOKUP(CONCATENATE($A212,"_",I$1),'Master Data Item List'!$D$3:$F$591,2,0),VLOOKUP(CONCATENATE(RIGHT($A212,3),"_",I$1),'Master Data Item List'!$D$3:$F$591,2,0)),"")</f>
        <v/>
      </c>
      <c r="J212" t="str">
        <f>IFERROR(IF($C212=0,VLOOKUP(CONCATENATE($A212,"_",J$1),'Master Data Item List'!$D$3:$F$591,2,0),VLOOKUP(CONCATENATE(RIGHT($A212,3),"_",J$1),'Master Data Item List'!$D$3:$F$591,2,0)),"")</f>
        <v/>
      </c>
      <c r="K212" t="str">
        <f>IFERROR(IF($C212=0,VLOOKUP(CONCATENATE($A212,"_",K$1),'Master Data Item List'!$D$3:$F$591,2,0),VLOOKUP(CONCATENATE(RIGHT($A212,3),"_",K$1),'Master Data Item List'!$D$3:$F$591,2,0)),"")</f>
        <v/>
      </c>
      <c r="L212" t="str">
        <f>IFERROR(IF($C212=0,VLOOKUP(CONCATENATE($A212,"_",L$1),'Master Data Item List'!$D$3:$F$591,2,0),VLOOKUP(CONCATENATE(RIGHT($A212,3),"_",L$1),'Master Data Item List'!$D$3:$F$591,2,0)),"")</f>
        <v/>
      </c>
      <c r="M212" t="str">
        <f>IFERROR(IF($C212=0,VLOOKUP(CONCATENATE($A212,"_",M$1),'Master Data Item List'!$D$3:$F$591,2,0),VLOOKUP(CONCATENATE(RIGHT($A212,3),"_",M$1),'Master Data Item List'!$D$3:$F$591,2,0)),"")</f>
        <v/>
      </c>
      <c r="N212" t="str">
        <f>IFERROR(IF($C212=0,VLOOKUP(CONCATENATE($A212,"_",N$1),'Master Data Item List'!$D$3:$F$591,2,0),VLOOKUP(CONCATENATE(RIGHT($A212,3),"_",N$1),'Master Data Item List'!$D$3:$F$591,2,0)),"")</f>
        <v/>
      </c>
      <c r="O212" t="str">
        <f>IFERROR(IF($C212=0,VLOOKUP(CONCATENATE($A212,"_",O$1),'Master Data Item List'!$D$3:$F$591,2,0),VLOOKUP(CONCATENATE(RIGHT($A212,3),"_",O$1),'Master Data Item List'!$D$3:$F$591,2,0)),"")</f>
        <v/>
      </c>
      <c r="P212" t="str">
        <f>IFERROR(IF($C212=0,VLOOKUP(CONCATENATE($A212,"_",P$1),'Master Data Item List'!$D$3:$F$591,2,0),VLOOKUP(CONCATENATE(RIGHT($A212,3),"_",P$1),'Master Data Item List'!$D$3:$F$591,2,0)),"")</f>
        <v/>
      </c>
      <c r="Q212" t="str">
        <f>IFERROR(IF($C212=0,VLOOKUP(CONCATENATE($A212,"_",Q$1),'Master Data Item List'!$D$3:$F$591,2,0),VLOOKUP(CONCATENATE(RIGHT($A212,3),"_",Q$1),'Master Data Item List'!$D$3:$F$591,2,0)),"")</f>
        <v/>
      </c>
      <c r="R212" t="str">
        <f>IFERROR(IF($C212=0,VLOOKUP(CONCATENATE($A212,"_",R$1),'Master Data Item List'!$D$3:$F$591,2,0),VLOOKUP(CONCATENATE(RIGHT($A212,3),"_",R$1),'Master Data Item List'!$D$3:$F$591,2,0)),"")</f>
        <v/>
      </c>
    </row>
    <row r="213" spans="1:18">
      <c r="A213" t="s">
        <v>4969</v>
      </c>
      <c r="B213" t="str">
        <f t="shared" si="6"/>
        <v>CYP613AnonSelfAssessment</v>
      </c>
      <c r="C213">
        <f t="shared" ref="C213:C223" si="7">IF(MID(A213,5,1)="9",1,0)</f>
        <v>1</v>
      </c>
      <c r="D213" t="str">
        <f>IFERROR(IF($C213=0,VLOOKUP(CONCATENATE($A213,"_",D$1),'Master Data Item List'!$D$3:$F$591,2,0),VLOOKUP(CONCATENATE(RIGHT($A213,3),"_",D$1),'Master Data Item List'!$D$3:$F$591,2,0)),"")</f>
        <v>OrgID_Commissioner</v>
      </c>
      <c r="E213" t="str">
        <f>IFERROR(IF($C213=0,VLOOKUP(CONCATENATE($A213,"_",E$1),'Master Data Item List'!$D$3:$F$591,2,0),VLOOKUP(CONCATENATE(RIGHT($A213,3),"_",E$1),'Master Data Item List'!$D$3:$F$591,2,0)),"")</f>
        <v>OrgID_Commissoner</v>
      </c>
      <c r="F213" t="str">
        <f>IFERROR(IF($C213=0,VLOOKUP(CONCATENATE($A213,"_",F$1),'Master Data Item List'!$D$3:$F$591,2,0),VLOOKUP(CONCATENATE(RIGHT($A213,3),"_",F$1),'Master Data Item List'!$D$3:$F$591,2,0)),"")</f>
        <v>OrgID_Commissioner</v>
      </c>
      <c r="G213" t="str">
        <f>IFERROR(IF($C213=0,VLOOKUP(CONCATENATE($A213,"_",G$1),'Master Data Item List'!$D$3:$F$591,2,0),VLOOKUP(CONCATENATE(RIGHT($A213,3),"_",G$1),'Master Data Item List'!$D$3:$F$591,2,0)),"")</f>
        <v>OrgID_Commissioner</v>
      </c>
      <c r="H213" t="str">
        <f>IFERROR(IF($C213=0,VLOOKUP(CONCATENATE($A213,"_",H$1),'Master Data Item List'!$D$3:$F$591,2,0),VLOOKUP(CONCATENATE(RIGHT($A213,3),"_",H$1),'Master Data Item List'!$D$3:$F$591,2,0)),"")</f>
        <v/>
      </c>
      <c r="I213" t="str">
        <f>IFERROR(IF($C213=0,VLOOKUP(CONCATENATE($A213,"_",I$1),'Master Data Item List'!$D$3:$F$591,2,0),VLOOKUP(CONCATENATE(RIGHT($A213,3),"_",I$1),'Master Data Item List'!$D$3:$F$591,2,0)),"")</f>
        <v/>
      </c>
      <c r="J213" t="str">
        <f>IFERROR(IF($C213=0,VLOOKUP(CONCATENATE($A213,"_",J$1),'Master Data Item List'!$D$3:$F$591,2,0),VLOOKUP(CONCATENATE(RIGHT($A213,3),"_",J$1),'Master Data Item List'!$D$3:$F$591,2,0)),"")</f>
        <v/>
      </c>
      <c r="K213" t="str">
        <f>IFERROR(IF($C213=0,VLOOKUP(CONCATENATE($A213,"_",K$1),'Master Data Item List'!$D$3:$F$591,2,0),VLOOKUP(CONCATENATE(RIGHT($A213,3),"_",K$1),'Master Data Item List'!$D$3:$F$591,2,0)),"")</f>
        <v/>
      </c>
      <c r="L213" t="str">
        <f>IFERROR(IF($C213=0,VLOOKUP(CONCATENATE($A213,"_",L$1),'Master Data Item List'!$D$3:$F$591,2,0),VLOOKUP(CONCATENATE(RIGHT($A213,3),"_",L$1),'Master Data Item List'!$D$3:$F$591,2,0)),"")</f>
        <v/>
      </c>
      <c r="M213" t="str">
        <f>IFERROR(IF($C213=0,VLOOKUP(CONCATENATE($A213,"_",M$1),'Master Data Item List'!$D$3:$F$591,2,0),VLOOKUP(CONCATENATE(RIGHT($A213,3),"_",M$1),'Master Data Item List'!$D$3:$F$591,2,0)),"")</f>
        <v/>
      </c>
      <c r="N213" t="str">
        <f>IFERROR(IF($C213=0,VLOOKUP(CONCATENATE($A213,"_",N$1),'Master Data Item List'!$D$3:$F$591,2,0),VLOOKUP(CONCATENATE(RIGHT($A213,3),"_",N$1),'Master Data Item List'!$D$3:$F$591,2,0)),"")</f>
        <v/>
      </c>
      <c r="O213" t="str">
        <f>IFERROR(IF($C213=0,VLOOKUP(CONCATENATE($A213,"_",O$1),'Master Data Item List'!$D$3:$F$591,2,0),VLOOKUP(CONCATENATE(RIGHT($A213,3),"_",O$1),'Master Data Item List'!$D$3:$F$591,2,0)),"")</f>
        <v/>
      </c>
      <c r="P213" t="str">
        <f>IFERROR(IF($C213=0,VLOOKUP(CONCATENATE($A213,"_",P$1),'Master Data Item List'!$D$3:$F$591,2,0),VLOOKUP(CONCATENATE(RIGHT($A213,3),"_",P$1),'Master Data Item List'!$D$3:$F$591,2,0)),"")</f>
        <v/>
      </c>
      <c r="Q213" t="str">
        <f>IFERROR(IF($C213=0,VLOOKUP(CONCATENATE($A213,"_",Q$1),'Master Data Item List'!$D$3:$F$591,2,0),VLOOKUP(CONCATENATE(RIGHT($A213,3),"_",Q$1),'Master Data Item List'!$D$3:$F$591,2,0)),"")</f>
        <v/>
      </c>
      <c r="R213" t="str">
        <f>IFERROR(IF($C213=0,VLOOKUP(CONCATENATE($A213,"_",R$1),'Master Data Item List'!$D$3:$F$591,2,0),VLOOKUP(CONCATENATE(RIGHT($A213,3),"_",R$1),'Master Data Item List'!$D$3:$F$591,2,0)),"")</f>
        <v/>
      </c>
    </row>
    <row r="214" spans="1:18">
      <c r="A214" t="s">
        <v>214</v>
      </c>
      <c r="B214" t="str">
        <f t="shared" si="6"/>
        <v>CYP613AnonSelfAssessment</v>
      </c>
      <c r="C214">
        <f t="shared" si="7"/>
        <v>1</v>
      </c>
      <c r="D214" t="str">
        <f>IFERROR(IF($C214=0,VLOOKUP(CONCATENATE($A214,"_",D$1),'Master Data Item List'!$D$3:$F$591,2,0),VLOOKUP(CONCATENATE(RIGHT($A214,3),"_",D$1),'Master Data Item List'!$D$3:$F$591,2,0)),"")</f>
        <v>Activity_LocationType</v>
      </c>
      <c r="E214" t="str">
        <f>IFERROR(IF($C214=0,VLOOKUP(CONCATENATE($A214,"_",E$1),'Master Data Item List'!$D$3:$F$591,2,0),VLOOKUP(CONCATENATE(RIGHT($A214,3),"_",E$1),'Master Data Item List'!$D$3:$F$591,2,0)),"")</f>
        <v>Activity_LocationType</v>
      </c>
      <c r="F214" t="str">
        <f>IFERROR(IF($C214=0,VLOOKUP(CONCATENATE($A214,"_",F$1),'Master Data Item List'!$D$3:$F$591,2,0),VLOOKUP(CONCATENATE(RIGHT($A214,3),"_",F$1),'Master Data Item List'!$D$3:$F$591,2,0)),"")</f>
        <v>Activity_LocationType</v>
      </c>
      <c r="G214" t="str">
        <f>IFERROR(IF($C214=0,VLOOKUP(CONCATENATE($A214,"_",G$1),'Master Data Item List'!$D$3:$F$591,2,0),VLOOKUP(CONCATENATE(RIGHT($A214,3),"_",G$1),'Master Data Item List'!$D$3:$F$591,2,0)),"")</f>
        <v/>
      </c>
      <c r="H214" t="str">
        <f>IFERROR(IF($C214=0,VLOOKUP(CONCATENATE($A214,"_",H$1),'Master Data Item List'!$D$3:$F$591,2,0),VLOOKUP(CONCATENATE(RIGHT($A214,3),"_",H$1),'Master Data Item List'!$D$3:$F$591,2,0)),"")</f>
        <v/>
      </c>
      <c r="I214" t="str">
        <f>IFERROR(IF($C214=0,VLOOKUP(CONCATENATE($A214,"_",I$1),'Master Data Item List'!$D$3:$F$591,2,0),VLOOKUP(CONCATENATE(RIGHT($A214,3),"_",I$1),'Master Data Item List'!$D$3:$F$591,2,0)),"")</f>
        <v/>
      </c>
      <c r="J214" t="str">
        <f>IFERROR(IF($C214=0,VLOOKUP(CONCATENATE($A214,"_",J$1),'Master Data Item List'!$D$3:$F$591,2,0),VLOOKUP(CONCATENATE(RIGHT($A214,3),"_",J$1),'Master Data Item List'!$D$3:$F$591,2,0)),"")</f>
        <v/>
      </c>
      <c r="K214" t="str">
        <f>IFERROR(IF($C214=0,VLOOKUP(CONCATENATE($A214,"_",K$1),'Master Data Item List'!$D$3:$F$591,2,0),VLOOKUP(CONCATENATE(RIGHT($A214,3),"_",K$1),'Master Data Item List'!$D$3:$F$591,2,0)),"")</f>
        <v/>
      </c>
      <c r="L214" t="str">
        <f>IFERROR(IF($C214=0,VLOOKUP(CONCATENATE($A214,"_",L$1),'Master Data Item List'!$D$3:$F$591,2,0),VLOOKUP(CONCATENATE(RIGHT($A214,3),"_",L$1),'Master Data Item List'!$D$3:$F$591,2,0)),"")</f>
        <v/>
      </c>
      <c r="M214" t="str">
        <f>IFERROR(IF($C214=0,VLOOKUP(CONCATENATE($A214,"_",M$1),'Master Data Item List'!$D$3:$F$591,2,0),VLOOKUP(CONCATENATE(RIGHT($A214,3),"_",M$1),'Master Data Item List'!$D$3:$F$591,2,0)),"")</f>
        <v/>
      </c>
      <c r="N214" t="str">
        <f>IFERROR(IF($C214=0,VLOOKUP(CONCATENATE($A214,"_",N$1),'Master Data Item List'!$D$3:$F$591,2,0),VLOOKUP(CONCATENATE(RIGHT($A214,3),"_",N$1),'Master Data Item List'!$D$3:$F$591,2,0)),"")</f>
        <v/>
      </c>
      <c r="O214" t="str">
        <f>IFERROR(IF($C214=0,VLOOKUP(CONCATENATE($A214,"_",O$1),'Master Data Item List'!$D$3:$F$591,2,0),VLOOKUP(CONCATENATE(RIGHT($A214,3),"_",O$1),'Master Data Item List'!$D$3:$F$591,2,0)),"")</f>
        <v/>
      </c>
      <c r="P214" t="str">
        <f>IFERROR(IF($C214=0,VLOOKUP(CONCATENATE($A214,"_",P$1),'Master Data Item List'!$D$3:$F$591,2,0),VLOOKUP(CONCATENATE(RIGHT($A214,3),"_",P$1),'Master Data Item List'!$D$3:$F$591,2,0)),"")</f>
        <v/>
      </c>
      <c r="Q214" t="str">
        <f>IFERROR(IF($C214=0,VLOOKUP(CONCATENATE($A214,"_",Q$1),'Master Data Item List'!$D$3:$F$591,2,0),VLOOKUP(CONCATENATE(RIGHT($A214,3),"_",Q$1),'Master Data Item List'!$D$3:$F$591,2,0)),"")</f>
        <v/>
      </c>
      <c r="R214" t="str">
        <f>IFERROR(IF($C214=0,VLOOKUP(CONCATENATE($A214,"_",R$1),'Master Data Item List'!$D$3:$F$591,2,0),VLOOKUP(CONCATENATE(RIGHT($A214,3),"_",R$1),'Master Data Item List'!$D$3:$F$591,2,0)),"")</f>
        <v/>
      </c>
    </row>
    <row r="215" spans="1:18">
      <c r="A215" t="s">
        <v>4967</v>
      </c>
      <c r="B215" t="str">
        <f t="shared" si="6"/>
        <v>CYP613AnonSelfAssessment</v>
      </c>
      <c r="C215">
        <f t="shared" si="7"/>
        <v>1</v>
      </c>
      <c r="D215" t="str">
        <f>IFERROR(IF($C215=0,VLOOKUP(CONCATENATE($A215,"_",D$1),'Master Data Item List'!$D$3:$F$591,2,0),VLOOKUP(CONCATENATE(RIGHT($A215,3),"_",D$1),'Master Data Item List'!$D$3:$F$591,2,0)),"")</f>
        <v>SNOMED_ID</v>
      </c>
      <c r="E215" t="str">
        <f>IFERROR(IF($C215=0,VLOOKUP(CONCATENATE($A215,"_",E$1),'Master Data Item List'!$D$3:$F$591,2,0),VLOOKUP(CONCATENATE(RIGHT($A215,3),"_",E$1),'Master Data Item List'!$D$3:$F$591,2,0)),"")</f>
        <v>SNOMED_ID</v>
      </c>
      <c r="F215" t="str">
        <f>IFERROR(IF($C215=0,VLOOKUP(CONCATENATE($A215,"_",F$1),'Master Data Item List'!$D$3:$F$591,2,0),VLOOKUP(CONCATENATE(RIGHT($A215,3),"_",F$1),'Master Data Item List'!$D$3:$F$591,2,0)),"")</f>
        <v>SNOMED_ID</v>
      </c>
      <c r="G215" t="str">
        <f>IFERROR(IF($C215=0,VLOOKUP(CONCATENATE($A215,"_",G$1),'Master Data Item List'!$D$3:$F$591,2,0),VLOOKUP(CONCATENATE(RIGHT($A215,3),"_",G$1),'Master Data Item List'!$D$3:$F$591,2,0)),"")</f>
        <v/>
      </c>
      <c r="H215" t="str">
        <f>IFERROR(IF($C215=0,VLOOKUP(CONCATENATE($A215,"_",H$1),'Master Data Item List'!$D$3:$F$591,2,0),VLOOKUP(CONCATENATE(RIGHT($A215,3),"_",H$1),'Master Data Item List'!$D$3:$F$591,2,0)),"")</f>
        <v/>
      </c>
      <c r="I215" t="str">
        <f>IFERROR(IF($C215=0,VLOOKUP(CONCATENATE($A215,"_",I$1),'Master Data Item List'!$D$3:$F$591,2,0),VLOOKUP(CONCATENATE(RIGHT($A215,3),"_",I$1),'Master Data Item List'!$D$3:$F$591,2,0)),"")</f>
        <v/>
      </c>
      <c r="J215" t="str">
        <f>IFERROR(IF($C215=0,VLOOKUP(CONCATENATE($A215,"_",J$1),'Master Data Item List'!$D$3:$F$591,2,0),VLOOKUP(CONCATENATE(RIGHT($A215,3),"_",J$1),'Master Data Item List'!$D$3:$F$591,2,0)),"")</f>
        <v/>
      </c>
      <c r="K215" t="str">
        <f>IFERROR(IF($C215=0,VLOOKUP(CONCATENATE($A215,"_",K$1),'Master Data Item List'!$D$3:$F$591,2,0),VLOOKUP(CONCATENATE(RIGHT($A215,3),"_",K$1),'Master Data Item List'!$D$3:$F$591,2,0)),"")</f>
        <v/>
      </c>
      <c r="L215" t="str">
        <f>IFERROR(IF($C215=0,VLOOKUP(CONCATENATE($A215,"_",L$1),'Master Data Item List'!$D$3:$F$591,2,0),VLOOKUP(CONCATENATE(RIGHT($A215,3),"_",L$1),'Master Data Item List'!$D$3:$F$591,2,0)),"")</f>
        <v/>
      </c>
      <c r="M215" t="str">
        <f>IFERROR(IF($C215=0,VLOOKUP(CONCATENATE($A215,"_",M$1),'Master Data Item List'!$D$3:$F$591,2,0),VLOOKUP(CONCATENATE(RIGHT($A215,3),"_",M$1),'Master Data Item List'!$D$3:$F$591,2,0)),"")</f>
        <v/>
      </c>
      <c r="N215" t="str">
        <f>IFERROR(IF($C215=0,VLOOKUP(CONCATENATE($A215,"_",N$1),'Master Data Item List'!$D$3:$F$591,2,0),VLOOKUP(CONCATENATE(RIGHT($A215,3),"_",N$1),'Master Data Item List'!$D$3:$F$591,2,0)),"")</f>
        <v/>
      </c>
      <c r="O215" t="str">
        <f>IFERROR(IF($C215=0,VLOOKUP(CONCATENATE($A215,"_",O$1),'Master Data Item List'!$D$3:$F$591,2,0),VLOOKUP(CONCATENATE(RIGHT($A215,3),"_",O$1),'Master Data Item List'!$D$3:$F$591,2,0)),"")</f>
        <v/>
      </c>
      <c r="P215" t="str">
        <f>IFERROR(IF($C215=0,VLOOKUP(CONCATENATE($A215,"_",P$1),'Master Data Item List'!$D$3:$F$591,2,0),VLOOKUP(CONCATENATE(RIGHT($A215,3),"_",P$1),'Master Data Item List'!$D$3:$F$591,2,0)),"")</f>
        <v/>
      </c>
      <c r="Q215" t="str">
        <f>IFERROR(IF($C215=0,VLOOKUP(CONCATENATE($A215,"_",Q$1),'Master Data Item List'!$D$3:$F$591,2,0),VLOOKUP(CONCATENATE(RIGHT($A215,3),"_",Q$1),'Master Data Item List'!$D$3:$F$591,2,0)),"")</f>
        <v/>
      </c>
      <c r="R215" t="str">
        <f>IFERROR(IF($C215=0,VLOOKUP(CONCATENATE($A215,"_",R$1),'Master Data Item List'!$D$3:$F$591,2,0),VLOOKUP(CONCATENATE(RIGHT($A215,3),"_",R$1),'Master Data Item List'!$D$3:$F$591,2,0)),"")</f>
        <v/>
      </c>
    </row>
    <row r="216" spans="1:18">
      <c r="A216" t="s">
        <v>4968</v>
      </c>
      <c r="B216" t="str">
        <f t="shared" si="6"/>
        <v>CYP613AnonSelfAssessment</v>
      </c>
      <c r="C216">
        <f t="shared" si="7"/>
        <v>1</v>
      </c>
      <c r="D216" t="str">
        <f>IFERROR(IF($C216=0,VLOOKUP(CONCATENATE($A216,"_",D$1),'Master Data Item List'!$D$3:$F$591,2,0),VLOOKUP(CONCATENATE(RIGHT($A216,3),"_",D$1),'Master Data Item List'!$D$3:$F$591,2,0)),"")</f>
        <v>Score</v>
      </c>
      <c r="E216" t="str">
        <f>IFERROR(IF($C216=0,VLOOKUP(CONCATENATE($A216,"_",E$1),'Master Data Item List'!$D$3:$F$591,2,0),VLOOKUP(CONCATENATE(RIGHT($A216,3),"_",E$1),'Master Data Item List'!$D$3:$F$591,2,0)),"")</f>
        <v>Score</v>
      </c>
      <c r="F216" t="str">
        <f>IFERROR(IF($C216=0,VLOOKUP(CONCATENATE($A216,"_",F$1),'Master Data Item List'!$D$3:$F$591,2,0),VLOOKUP(CONCATENATE(RIGHT($A216,3),"_",F$1),'Master Data Item List'!$D$3:$F$591,2,0)),"")</f>
        <v>Score</v>
      </c>
      <c r="G216" t="str">
        <f>IFERROR(IF($C216=0,VLOOKUP(CONCATENATE($A216,"_",G$1),'Master Data Item List'!$D$3:$F$591,2,0),VLOOKUP(CONCATENATE(RIGHT($A216,3),"_",G$1),'Master Data Item List'!$D$3:$F$591,2,0)),"")</f>
        <v/>
      </c>
      <c r="H216" t="str">
        <f>IFERROR(IF($C216=0,VLOOKUP(CONCATENATE($A216,"_",H$1),'Master Data Item List'!$D$3:$F$591,2,0),VLOOKUP(CONCATENATE(RIGHT($A216,3),"_",H$1),'Master Data Item List'!$D$3:$F$591,2,0)),"")</f>
        <v/>
      </c>
      <c r="I216" t="str">
        <f>IFERROR(IF($C216=0,VLOOKUP(CONCATENATE($A216,"_",I$1),'Master Data Item List'!$D$3:$F$591,2,0),VLOOKUP(CONCATENATE(RIGHT($A216,3),"_",I$1),'Master Data Item List'!$D$3:$F$591,2,0)),"")</f>
        <v/>
      </c>
      <c r="J216" t="str">
        <f>IFERROR(IF($C216=0,VLOOKUP(CONCATENATE($A216,"_",J$1),'Master Data Item List'!$D$3:$F$591,2,0),VLOOKUP(CONCATENATE(RIGHT($A216,3),"_",J$1),'Master Data Item List'!$D$3:$F$591,2,0)),"")</f>
        <v/>
      </c>
      <c r="K216" t="str">
        <f>IFERROR(IF($C216=0,VLOOKUP(CONCATENATE($A216,"_",K$1),'Master Data Item List'!$D$3:$F$591,2,0),VLOOKUP(CONCATENATE(RIGHT($A216,3),"_",K$1),'Master Data Item List'!$D$3:$F$591,2,0)),"")</f>
        <v/>
      </c>
      <c r="L216" t="str">
        <f>IFERROR(IF($C216=0,VLOOKUP(CONCATENATE($A216,"_",L$1),'Master Data Item List'!$D$3:$F$591,2,0),VLOOKUP(CONCATENATE(RIGHT($A216,3),"_",L$1),'Master Data Item List'!$D$3:$F$591,2,0)),"")</f>
        <v/>
      </c>
      <c r="M216" t="str">
        <f>IFERROR(IF($C216=0,VLOOKUP(CONCATENATE($A216,"_",M$1),'Master Data Item List'!$D$3:$F$591,2,0),VLOOKUP(CONCATENATE(RIGHT($A216,3),"_",M$1),'Master Data Item List'!$D$3:$F$591,2,0)),"")</f>
        <v/>
      </c>
      <c r="N216" t="str">
        <f>IFERROR(IF($C216=0,VLOOKUP(CONCATENATE($A216,"_",N$1),'Master Data Item List'!$D$3:$F$591,2,0),VLOOKUP(CONCATENATE(RIGHT($A216,3),"_",N$1),'Master Data Item List'!$D$3:$F$591,2,0)),"")</f>
        <v/>
      </c>
      <c r="O216" t="str">
        <f>IFERROR(IF($C216=0,VLOOKUP(CONCATENATE($A216,"_",O$1),'Master Data Item List'!$D$3:$F$591,2,0),VLOOKUP(CONCATENATE(RIGHT($A216,3),"_",O$1),'Master Data Item List'!$D$3:$F$591,2,0)),"")</f>
        <v/>
      </c>
      <c r="P216" t="str">
        <f>IFERROR(IF($C216=0,VLOOKUP(CONCATENATE($A216,"_",P$1),'Master Data Item List'!$D$3:$F$591,2,0),VLOOKUP(CONCATENATE(RIGHT($A216,3),"_",P$1),'Master Data Item List'!$D$3:$F$591,2,0)),"")</f>
        <v/>
      </c>
      <c r="Q216" t="str">
        <f>IFERROR(IF($C216=0,VLOOKUP(CONCATENATE($A216,"_",Q$1),'Master Data Item List'!$D$3:$F$591,2,0),VLOOKUP(CONCATENATE(RIGHT($A216,3),"_",Q$1),'Master Data Item List'!$D$3:$F$591,2,0)),"")</f>
        <v/>
      </c>
      <c r="R216" t="str">
        <f>IFERROR(IF($C216=0,VLOOKUP(CONCATENATE($A216,"_",R$1),'Master Data Item List'!$D$3:$F$591,2,0),VLOOKUP(CONCATENATE(RIGHT($A216,3),"_",R$1),'Master Data Item List'!$D$3:$F$591,2,0)),"")</f>
        <v/>
      </c>
    </row>
    <row r="217" spans="1:18">
      <c r="A217" t="s">
        <v>4965</v>
      </c>
      <c r="B217" t="str">
        <f t="shared" si="6"/>
        <v>CYP613AnonSelfAssessment</v>
      </c>
      <c r="C217">
        <f t="shared" si="7"/>
        <v>0</v>
      </c>
      <c r="D217" t="str">
        <f>IFERROR(IF($C217=0,VLOOKUP(CONCATENATE($A217,"_",D$1),'Master Data Item List'!$D$3:$F$591,2,0),VLOOKUP(CONCATENATE(RIGHT($A217,3),"_",D$1),'Master Data Item List'!$D$3:$F$591,2,0)),"")</f>
        <v>AssesmentCompletion_Date</v>
      </c>
      <c r="E217" t="str">
        <f>IFERROR(IF($C217=0,VLOOKUP(CONCATENATE($A217,"_",E$1),'Master Data Item List'!$D$3:$F$591,2,0),VLOOKUP(CONCATENATE(RIGHT($A217,3),"_",E$1),'Master Data Item List'!$D$3:$F$591,2,0)),"")</f>
        <v/>
      </c>
      <c r="F217" t="str">
        <f>IFERROR(IF($C217=0,VLOOKUP(CONCATENATE($A217,"_",F$1),'Master Data Item List'!$D$3:$F$591,2,0),VLOOKUP(CONCATENATE(RIGHT($A217,3),"_",F$1),'Master Data Item List'!$D$3:$F$591,2,0)),"")</f>
        <v/>
      </c>
      <c r="G217" t="str">
        <f>IFERROR(IF($C217=0,VLOOKUP(CONCATENATE($A217,"_",G$1),'Master Data Item List'!$D$3:$F$591,2,0),VLOOKUP(CONCATENATE(RIGHT($A217,3),"_",G$1),'Master Data Item List'!$D$3:$F$591,2,0)),"")</f>
        <v/>
      </c>
      <c r="H217" t="str">
        <f>IFERROR(IF($C217=0,VLOOKUP(CONCATENATE($A217,"_",H$1),'Master Data Item List'!$D$3:$F$591,2,0),VLOOKUP(CONCATENATE(RIGHT($A217,3),"_",H$1),'Master Data Item List'!$D$3:$F$591,2,0)),"")</f>
        <v/>
      </c>
      <c r="I217" t="str">
        <f>IFERROR(IF($C217=0,VLOOKUP(CONCATENATE($A217,"_",I$1),'Master Data Item List'!$D$3:$F$591,2,0),VLOOKUP(CONCATENATE(RIGHT($A217,3),"_",I$1),'Master Data Item List'!$D$3:$F$591,2,0)),"")</f>
        <v/>
      </c>
      <c r="J217" t="str">
        <f>IFERROR(IF($C217=0,VLOOKUP(CONCATENATE($A217,"_",J$1),'Master Data Item List'!$D$3:$F$591,2,0),VLOOKUP(CONCATENATE(RIGHT($A217,3),"_",J$1),'Master Data Item List'!$D$3:$F$591,2,0)),"")</f>
        <v/>
      </c>
      <c r="K217" t="str">
        <f>IFERROR(IF($C217=0,VLOOKUP(CONCATENATE($A217,"_",K$1),'Master Data Item List'!$D$3:$F$591,2,0),VLOOKUP(CONCATENATE(RIGHT($A217,3),"_",K$1),'Master Data Item List'!$D$3:$F$591,2,0)),"")</f>
        <v/>
      </c>
      <c r="L217" t="str">
        <f>IFERROR(IF($C217=0,VLOOKUP(CONCATENATE($A217,"_",L$1),'Master Data Item List'!$D$3:$F$591,2,0),VLOOKUP(CONCATENATE(RIGHT($A217,3),"_",L$1),'Master Data Item List'!$D$3:$F$591,2,0)),"")</f>
        <v/>
      </c>
      <c r="M217" t="str">
        <f>IFERROR(IF($C217=0,VLOOKUP(CONCATENATE($A217,"_",M$1),'Master Data Item List'!$D$3:$F$591,2,0),VLOOKUP(CONCATENATE(RIGHT($A217,3),"_",M$1),'Master Data Item List'!$D$3:$F$591,2,0)),"")</f>
        <v/>
      </c>
      <c r="N217" t="str">
        <f>IFERROR(IF($C217=0,VLOOKUP(CONCATENATE($A217,"_",N$1),'Master Data Item List'!$D$3:$F$591,2,0),VLOOKUP(CONCATENATE(RIGHT($A217,3),"_",N$1),'Master Data Item List'!$D$3:$F$591,2,0)),"")</f>
        <v/>
      </c>
      <c r="O217" t="str">
        <f>IFERROR(IF($C217=0,VLOOKUP(CONCATENATE($A217,"_",O$1),'Master Data Item List'!$D$3:$F$591,2,0),VLOOKUP(CONCATENATE(RIGHT($A217,3),"_",O$1),'Master Data Item List'!$D$3:$F$591,2,0)),"")</f>
        <v/>
      </c>
      <c r="P217" t="str">
        <f>IFERROR(IF($C217=0,VLOOKUP(CONCATENATE($A217,"_",P$1),'Master Data Item List'!$D$3:$F$591,2,0),VLOOKUP(CONCATENATE(RIGHT($A217,3),"_",P$1),'Master Data Item List'!$D$3:$F$591,2,0)),"")</f>
        <v/>
      </c>
      <c r="Q217" t="str">
        <f>IFERROR(IF($C217=0,VLOOKUP(CONCATENATE($A217,"_",Q$1),'Master Data Item List'!$D$3:$F$591,2,0),VLOOKUP(CONCATENATE(RIGHT($A217,3),"_",Q$1),'Master Data Item List'!$D$3:$F$591,2,0)),"")</f>
        <v/>
      </c>
      <c r="R217" t="str">
        <f>IFERROR(IF($C217=0,VLOOKUP(CONCATENATE($A217,"_",R$1),'Master Data Item List'!$D$3:$F$591,2,0),VLOOKUP(CONCATENATE(RIGHT($A217,3),"_",R$1),'Master Data Item List'!$D$3:$F$591,2,0)),"")</f>
        <v/>
      </c>
    </row>
    <row r="218" spans="1:18">
      <c r="A218" t="s">
        <v>995</v>
      </c>
      <c r="B218" t="str">
        <f t="shared" si="6"/>
        <v>CYP901StaffDetails</v>
      </c>
      <c r="C218">
        <f t="shared" si="7"/>
        <v>0</v>
      </c>
      <c r="D218" t="str">
        <f>IFERROR(IF($C218=0,VLOOKUP(CONCATENATE($A218,"_",D$1),'Master Data Item List'!$D$3:$F$591,2,0),VLOOKUP(CONCATENATE(RIGHT($A218,3),"_",D$1),'Master Data Item List'!$D$3:$F$591,2,0)),"")</f>
        <v>CareProfessionalID_Local</v>
      </c>
      <c r="E218" t="str">
        <f>IFERROR(IF($C218=0,VLOOKUP(CONCATENATE($A218,"_",E$1),'Master Data Item List'!$D$3:$F$591,2,0),VLOOKUP(CONCATENATE(RIGHT($A218,3),"_",E$1),'Master Data Item List'!$D$3:$F$591,2,0)),"")</f>
        <v/>
      </c>
      <c r="F218" t="str">
        <f>IFERROR(IF($C218=0,VLOOKUP(CONCATENATE($A218,"_",F$1),'Master Data Item List'!$D$3:$F$591,2,0),VLOOKUP(CONCATENATE(RIGHT($A218,3),"_",F$1),'Master Data Item List'!$D$3:$F$591,2,0)),"")</f>
        <v/>
      </c>
      <c r="G218" t="str">
        <f>IFERROR(IF($C218=0,VLOOKUP(CONCATENATE($A218,"_",G$1),'Master Data Item List'!$D$3:$F$591,2,0),VLOOKUP(CONCATENATE(RIGHT($A218,3),"_",G$1),'Master Data Item List'!$D$3:$F$591,2,0)),"")</f>
        <v/>
      </c>
      <c r="H218" t="str">
        <f>IFERROR(IF($C218=0,VLOOKUP(CONCATENATE($A218,"_",H$1),'Master Data Item List'!$D$3:$F$591,2,0),VLOOKUP(CONCATENATE(RIGHT($A218,3),"_",H$1),'Master Data Item List'!$D$3:$F$591,2,0)),"")</f>
        <v/>
      </c>
      <c r="I218" t="str">
        <f>IFERROR(IF($C218=0,VLOOKUP(CONCATENATE($A218,"_",I$1),'Master Data Item List'!$D$3:$F$591,2,0),VLOOKUP(CONCATENATE(RIGHT($A218,3),"_",I$1),'Master Data Item List'!$D$3:$F$591,2,0)),"")</f>
        <v/>
      </c>
      <c r="J218" t="str">
        <f>IFERROR(IF($C218=0,VLOOKUP(CONCATENATE($A218,"_",J$1),'Master Data Item List'!$D$3:$F$591,2,0),VLOOKUP(CONCATENATE(RIGHT($A218,3),"_",J$1),'Master Data Item List'!$D$3:$F$591,2,0)),"")</f>
        <v/>
      </c>
      <c r="K218" t="str">
        <f>IFERROR(IF($C218=0,VLOOKUP(CONCATENATE($A218,"_",K$1),'Master Data Item List'!$D$3:$F$591,2,0),VLOOKUP(CONCATENATE(RIGHT($A218,3),"_",K$1),'Master Data Item List'!$D$3:$F$591,2,0)),"")</f>
        <v/>
      </c>
      <c r="L218" t="str">
        <f>IFERROR(IF($C218=0,VLOOKUP(CONCATENATE($A218,"_",L$1),'Master Data Item List'!$D$3:$F$591,2,0),VLOOKUP(CONCATENATE(RIGHT($A218,3),"_",L$1),'Master Data Item List'!$D$3:$F$591,2,0)),"")</f>
        <v/>
      </c>
      <c r="M218" t="str">
        <f>IFERROR(IF($C218=0,VLOOKUP(CONCATENATE($A218,"_",M$1),'Master Data Item List'!$D$3:$F$591,2,0),VLOOKUP(CONCATENATE(RIGHT($A218,3),"_",M$1),'Master Data Item List'!$D$3:$F$591,2,0)),"")</f>
        <v/>
      </c>
      <c r="N218" t="str">
        <f>IFERROR(IF($C218=0,VLOOKUP(CONCATENATE($A218,"_",N$1),'Master Data Item List'!$D$3:$F$591,2,0),VLOOKUP(CONCATENATE(RIGHT($A218,3),"_",N$1),'Master Data Item List'!$D$3:$F$591,2,0)),"")</f>
        <v/>
      </c>
      <c r="O218" t="str">
        <f>IFERROR(IF($C218=0,VLOOKUP(CONCATENATE($A218,"_",O$1),'Master Data Item List'!$D$3:$F$591,2,0),VLOOKUP(CONCATENATE(RIGHT($A218,3),"_",O$1),'Master Data Item List'!$D$3:$F$591,2,0)),"")</f>
        <v/>
      </c>
      <c r="P218" t="str">
        <f>IFERROR(IF($C218=0,VLOOKUP(CONCATENATE($A218,"_",P$1),'Master Data Item List'!$D$3:$F$591,2,0),VLOOKUP(CONCATENATE(RIGHT($A218,3),"_",P$1),'Master Data Item List'!$D$3:$F$591,2,0)),"")</f>
        <v/>
      </c>
      <c r="Q218" t="str">
        <f>IFERROR(IF($C218=0,VLOOKUP(CONCATENATE($A218,"_",Q$1),'Master Data Item List'!$D$3:$F$591,2,0),VLOOKUP(CONCATENATE(RIGHT($A218,3),"_",Q$1),'Master Data Item List'!$D$3:$F$591,2,0)),"")</f>
        <v/>
      </c>
      <c r="R218" t="str">
        <f>IFERROR(IF($C218=0,VLOOKUP(CONCATENATE($A218,"_",R$1),'Master Data Item List'!$D$3:$F$591,2,0),VLOOKUP(CONCATENATE(RIGHT($A218,3),"_",R$1),'Master Data Item List'!$D$3:$F$591,2,0)),"")</f>
        <v/>
      </c>
    </row>
    <row r="219" spans="1:18">
      <c r="A219" t="s">
        <v>165</v>
      </c>
      <c r="B219" t="str">
        <f t="shared" si="6"/>
        <v>CYP901StaffDetails</v>
      </c>
      <c r="C219">
        <f t="shared" si="7"/>
        <v>0</v>
      </c>
      <c r="D219" t="str">
        <f>IFERROR(IF($C219=0,VLOOKUP(CONCATENATE($A219,"_",D$1),'Master Data Item List'!$D$3:$F$591,2,0),VLOOKUP(CONCATENATE(RIGHT($A219,3),"_",D$1),'Master Data Item List'!$D$3:$F$591,2,0)),"")</f>
        <v>RegistrationBody</v>
      </c>
      <c r="E219" t="str">
        <f>IFERROR(IF($C219=0,VLOOKUP(CONCATENATE($A219,"_",E$1),'Master Data Item List'!$D$3:$F$591,2,0),VLOOKUP(CONCATENATE(RIGHT($A219,3),"_",E$1),'Master Data Item List'!$D$3:$F$591,2,0)),"")</f>
        <v/>
      </c>
      <c r="F219" t="str">
        <f>IFERROR(IF($C219=0,VLOOKUP(CONCATENATE($A219,"_",F$1),'Master Data Item List'!$D$3:$F$591,2,0),VLOOKUP(CONCATENATE(RIGHT($A219,3),"_",F$1),'Master Data Item List'!$D$3:$F$591,2,0)),"")</f>
        <v/>
      </c>
      <c r="G219" t="str">
        <f>IFERROR(IF($C219=0,VLOOKUP(CONCATENATE($A219,"_",G$1),'Master Data Item List'!$D$3:$F$591,2,0),VLOOKUP(CONCATENATE(RIGHT($A219,3),"_",G$1),'Master Data Item List'!$D$3:$F$591,2,0)),"")</f>
        <v/>
      </c>
      <c r="H219" t="str">
        <f>IFERROR(IF($C219=0,VLOOKUP(CONCATENATE($A219,"_",H$1),'Master Data Item List'!$D$3:$F$591,2,0),VLOOKUP(CONCATENATE(RIGHT($A219,3),"_",H$1),'Master Data Item List'!$D$3:$F$591,2,0)),"")</f>
        <v/>
      </c>
      <c r="I219" t="str">
        <f>IFERROR(IF($C219=0,VLOOKUP(CONCATENATE($A219,"_",I$1),'Master Data Item List'!$D$3:$F$591,2,0),VLOOKUP(CONCATENATE(RIGHT($A219,3),"_",I$1),'Master Data Item List'!$D$3:$F$591,2,0)),"")</f>
        <v/>
      </c>
      <c r="J219" t="str">
        <f>IFERROR(IF($C219=0,VLOOKUP(CONCATENATE($A219,"_",J$1),'Master Data Item List'!$D$3:$F$591,2,0),VLOOKUP(CONCATENATE(RIGHT($A219,3),"_",J$1),'Master Data Item List'!$D$3:$F$591,2,0)),"")</f>
        <v/>
      </c>
      <c r="K219" t="str">
        <f>IFERROR(IF($C219=0,VLOOKUP(CONCATENATE($A219,"_",K$1),'Master Data Item List'!$D$3:$F$591,2,0),VLOOKUP(CONCATENATE(RIGHT($A219,3),"_",K$1),'Master Data Item List'!$D$3:$F$591,2,0)),"")</f>
        <v/>
      </c>
      <c r="L219" t="str">
        <f>IFERROR(IF($C219=0,VLOOKUP(CONCATENATE($A219,"_",L$1),'Master Data Item List'!$D$3:$F$591,2,0),VLOOKUP(CONCATENATE(RIGHT($A219,3),"_",L$1),'Master Data Item List'!$D$3:$F$591,2,0)),"")</f>
        <v/>
      </c>
      <c r="M219" t="str">
        <f>IFERROR(IF($C219=0,VLOOKUP(CONCATENATE($A219,"_",M$1),'Master Data Item List'!$D$3:$F$591,2,0),VLOOKUP(CONCATENATE(RIGHT($A219,3),"_",M$1),'Master Data Item List'!$D$3:$F$591,2,0)),"")</f>
        <v/>
      </c>
      <c r="N219" t="str">
        <f>IFERROR(IF($C219=0,VLOOKUP(CONCATENATE($A219,"_",N$1),'Master Data Item List'!$D$3:$F$591,2,0),VLOOKUP(CONCATENATE(RIGHT($A219,3),"_",N$1),'Master Data Item List'!$D$3:$F$591,2,0)),"")</f>
        <v/>
      </c>
      <c r="O219" t="str">
        <f>IFERROR(IF($C219=0,VLOOKUP(CONCATENATE($A219,"_",O$1),'Master Data Item List'!$D$3:$F$591,2,0),VLOOKUP(CONCATENATE(RIGHT($A219,3),"_",O$1),'Master Data Item List'!$D$3:$F$591,2,0)),"")</f>
        <v/>
      </c>
      <c r="P219" t="str">
        <f>IFERROR(IF($C219=0,VLOOKUP(CONCATENATE($A219,"_",P$1),'Master Data Item List'!$D$3:$F$591,2,0),VLOOKUP(CONCATENATE(RIGHT($A219,3),"_",P$1),'Master Data Item List'!$D$3:$F$591,2,0)),"")</f>
        <v/>
      </c>
      <c r="Q219" t="str">
        <f>IFERROR(IF($C219=0,VLOOKUP(CONCATENATE($A219,"_",Q$1),'Master Data Item List'!$D$3:$F$591,2,0),VLOOKUP(CONCATENATE(RIGHT($A219,3),"_",Q$1),'Master Data Item List'!$D$3:$F$591,2,0)),"")</f>
        <v/>
      </c>
      <c r="R219" t="str">
        <f>IFERROR(IF($C219=0,VLOOKUP(CONCATENATE($A219,"_",R$1),'Master Data Item List'!$D$3:$F$591,2,0),VLOOKUP(CONCATENATE(RIGHT($A219,3),"_",R$1),'Master Data Item List'!$D$3:$F$591,2,0)),"")</f>
        <v/>
      </c>
    </row>
    <row r="220" spans="1:18">
      <c r="A220" t="s">
        <v>4990</v>
      </c>
      <c r="B220" t="str">
        <f t="shared" si="6"/>
        <v>CYP901StaffDetails</v>
      </c>
      <c r="C220">
        <f t="shared" si="7"/>
        <v>0</v>
      </c>
      <c r="D220" t="str">
        <f>IFERROR(IF($C220=0,VLOOKUP(CONCATENATE($A220,"_",D$1),'Master Data Item List'!$D$3:$F$591,2,0),VLOOKUP(CONCATENATE(RIGHT($A220,3),"_",D$1),'Master Data Item List'!$D$3:$F$591,2,0)),"")</f>
        <v>RegistrationEntryID</v>
      </c>
      <c r="E220" t="str">
        <f>IFERROR(IF($C220=0,VLOOKUP(CONCATENATE($A220,"_",E$1),'Master Data Item List'!$D$3:$F$591,2,0),VLOOKUP(CONCATENATE(RIGHT($A220,3),"_",E$1),'Master Data Item List'!$D$3:$F$591,2,0)),"")</f>
        <v/>
      </c>
      <c r="F220" t="str">
        <f>IFERROR(IF($C220=0,VLOOKUP(CONCATENATE($A220,"_",F$1),'Master Data Item List'!$D$3:$F$591,2,0),VLOOKUP(CONCATENATE(RIGHT($A220,3),"_",F$1),'Master Data Item List'!$D$3:$F$591,2,0)),"")</f>
        <v/>
      </c>
      <c r="G220" t="str">
        <f>IFERROR(IF($C220=0,VLOOKUP(CONCATENATE($A220,"_",G$1),'Master Data Item List'!$D$3:$F$591,2,0),VLOOKUP(CONCATENATE(RIGHT($A220,3),"_",G$1),'Master Data Item List'!$D$3:$F$591,2,0)),"")</f>
        <v/>
      </c>
      <c r="H220" t="str">
        <f>IFERROR(IF($C220=0,VLOOKUP(CONCATENATE($A220,"_",H$1),'Master Data Item List'!$D$3:$F$591,2,0),VLOOKUP(CONCATENATE(RIGHT($A220,3),"_",H$1),'Master Data Item List'!$D$3:$F$591,2,0)),"")</f>
        <v/>
      </c>
      <c r="I220" t="str">
        <f>IFERROR(IF($C220=0,VLOOKUP(CONCATENATE($A220,"_",I$1),'Master Data Item List'!$D$3:$F$591,2,0),VLOOKUP(CONCATENATE(RIGHT($A220,3),"_",I$1),'Master Data Item List'!$D$3:$F$591,2,0)),"")</f>
        <v/>
      </c>
      <c r="J220" t="str">
        <f>IFERROR(IF($C220=0,VLOOKUP(CONCATENATE($A220,"_",J$1),'Master Data Item List'!$D$3:$F$591,2,0),VLOOKUP(CONCATENATE(RIGHT($A220,3),"_",J$1),'Master Data Item List'!$D$3:$F$591,2,0)),"")</f>
        <v/>
      </c>
      <c r="K220" t="str">
        <f>IFERROR(IF($C220=0,VLOOKUP(CONCATENATE($A220,"_",K$1),'Master Data Item List'!$D$3:$F$591,2,0),VLOOKUP(CONCATENATE(RIGHT($A220,3),"_",K$1),'Master Data Item List'!$D$3:$F$591,2,0)),"")</f>
        <v/>
      </c>
      <c r="L220" t="str">
        <f>IFERROR(IF($C220=0,VLOOKUP(CONCATENATE($A220,"_",L$1),'Master Data Item List'!$D$3:$F$591,2,0),VLOOKUP(CONCATENATE(RIGHT($A220,3),"_",L$1),'Master Data Item List'!$D$3:$F$591,2,0)),"")</f>
        <v/>
      </c>
      <c r="M220" t="str">
        <f>IFERROR(IF($C220=0,VLOOKUP(CONCATENATE($A220,"_",M$1),'Master Data Item List'!$D$3:$F$591,2,0),VLOOKUP(CONCATENATE(RIGHT($A220,3),"_",M$1),'Master Data Item List'!$D$3:$F$591,2,0)),"")</f>
        <v/>
      </c>
      <c r="N220" t="str">
        <f>IFERROR(IF($C220=0,VLOOKUP(CONCATENATE($A220,"_",N$1),'Master Data Item List'!$D$3:$F$591,2,0),VLOOKUP(CONCATENATE(RIGHT($A220,3),"_",N$1),'Master Data Item List'!$D$3:$F$591,2,0)),"")</f>
        <v/>
      </c>
      <c r="O220" t="str">
        <f>IFERROR(IF($C220=0,VLOOKUP(CONCATENATE($A220,"_",O$1),'Master Data Item List'!$D$3:$F$591,2,0),VLOOKUP(CONCATENATE(RIGHT($A220,3),"_",O$1),'Master Data Item List'!$D$3:$F$591,2,0)),"")</f>
        <v/>
      </c>
      <c r="P220" t="str">
        <f>IFERROR(IF($C220=0,VLOOKUP(CONCATENATE($A220,"_",P$1),'Master Data Item List'!$D$3:$F$591,2,0),VLOOKUP(CONCATENATE(RIGHT($A220,3),"_",P$1),'Master Data Item List'!$D$3:$F$591,2,0)),"")</f>
        <v/>
      </c>
      <c r="Q220" t="str">
        <f>IFERROR(IF($C220=0,VLOOKUP(CONCATENATE($A220,"_",Q$1),'Master Data Item List'!$D$3:$F$591,2,0),VLOOKUP(CONCATENATE(RIGHT($A220,3),"_",Q$1),'Master Data Item List'!$D$3:$F$591,2,0)),"")</f>
        <v/>
      </c>
      <c r="R220" t="str">
        <f>IFERROR(IF($C220=0,VLOOKUP(CONCATENATE($A220,"_",R$1),'Master Data Item List'!$D$3:$F$591,2,0),VLOOKUP(CONCATENATE(RIGHT($A220,3),"_",R$1),'Master Data Item List'!$D$3:$F$591,2,0)),"")</f>
        <v/>
      </c>
    </row>
    <row r="221" spans="1:18">
      <c r="A221" t="s">
        <v>204</v>
      </c>
      <c r="B221" t="str">
        <f t="shared" si="6"/>
        <v>CYP901StaffDetails</v>
      </c>
      <c r="C221">
        <f t="shared" si="7"/>
        <v>0</v>
      </c>
      <c r="D221" t="str">
        <f>IFERROR(IF($C221=0,VLOOKUP(CONCATENATE($A221,"_",D$1),'Master Data Item List'!$D$3:$F$591,2,0),VLOOKUP(CONCATENATE(RIGHT($A221,3),"_",D$1),'Master Data Item List'!$D$3:$F$591,2,0)),"")</f>
        <v>StaffGroup</v>
      </c>
      <c r="E221" t="str">
        <f>IFERROR(IF($C221=0,VLOOKUP(CONCATENATE($A221,"_",E$1),'Master Data Item List'!$D$3:$F$591,2,0),VLOOKUP(CONCATENATE(RIGHT($A221,3),"_",E$1),'Master Data Item List'!$D$3:$F$591,2,0)),"")</f>
        <v/>
      </c>
      <c r="F221" t="str">
        <f>IFERROR(IF($C221=0,VLOOKUP(CONCATENATE($A221,"_",F$1),'Master Data Item List'!$D$3:$F$591,2,0),VLOOKUP(CONCATENATE(RIGHT($A221,3),"_",F$1),'Master Data Item List'!$D$3:$F$591,2,0)),"")</f>
        <v/>
      </c>
      <c r="G221" t="str">
        <f>IFERROR(IF($C221=0,VLOOKUP(CONCATENATE($A221,"_",G$1),'Master Data Item List'!$D$3:$F$591,2,0),VLOOKUP(CONCATENATE(RIGHT($A221,3),"_",G$1),'Master Data Item List'!$D$3:$F$591,2,0)),"")</f>
        <v/>
      </c>
      <c r="H221" t="str">
        <f>IFERROR(IF($C221=0,VLOOKUP(CONCATENATE($A221,"_",H$1),'Master Data Item List'!$D$3:$F$591,2,0),VLOOKUP(CONCATENATE(RIGHT($A221,3),"_",H$1),'Master Data Item List'!$D$3:$F$591,2,0)),"")</f>
        <v/>
      </c>
      <c r="I221" t="str">
        <f>IFERROR(IF($C221=0,VLOOKUP(CONCATENATE($A221,"_",I$1),'Master Data Item List'!$D$3:$F$591,2,0),VLOOKUP(CONCATENATE(RIGHT($A221,3),"_",I$1),'Master Data Item List'!$D$3:$F$591,2,0)),"")</f>
        <v/>
      </c>
      <c r="J221" t="str">
        <f>IFERROR(IF($C221=0,VLOOKUP(CONCATENATE($A221,"_",J$1),'Master Data Item List'!$D$3:$F$591,2,0),VLOOKUP(CONCATENATE(RIGHT($A221,3),"_",J$1),'Master Data Item List'!$D$3:$F$591,2,0)),"")</f>
        <v/>
      </c>
      <c r="K221" t="str">
        <f>IFERROR(IF($C221=0,VLOOKUP(CONCATENATE($A221,"_",K$1),'Master Data Item List'!$D$3:$F$591,2,0),VLOOKUP(CONCATENATE(RIGHT($A221,3),"_",K$1),'Master Data Item List'!$D$3:$F$591,2,0)),"")</f>
        <v/>
      </c>
      <c r="L221" t="str">
        <f>IFERROR(IF($C221=0,VLOOKUP(CONCATENATE($A221,"_",L$1),'Master Data Item List'!$D$3:$F$591,2,0),VLOOKUP(CONCATENATE(RIGHT($A221,3),"_",L$1),'Master Data Item List'!$D$3:$F$591,2,0)),"")</f>
        <v/>
      </c>
      <c r="M221" t="str">
        <f>IFERROR(IF($C221=0,VLOOKUP(CONCATENATE($A221,"_",M$1),'Master Data Item List'!$D$3:$F$591,2,0),VLOOKUP(CONCATENATE(RIGHT($A221,3),"_",M$1),'Master Data Item List'!$D$3:$F$591,2,0)),"")</f>
        <v/>
      </c>
      <c r="N221" t="str">
        <f>IFERROR(IF($C221=0,VLOOKUP(CONCATENATE($A221,"_",N$1),'Master Data Item List'!$D$3:$F$591,2,0),VLOOKUP(CONCATENATE(RIGHT($A221,3),"_",N$1),'Master Data Item List'!$D$3:$F$591,2,0)),"")</f>
        <v/>
      </c>
      <c r="O221" t="str">
        <f>IFERROR(IF($C221=0,VLOOKUP(CONCATENATE($A221,"_",O$1),'Master Data Item List'!$D$3:$F$591,2,0),VLOOKUP(CONCATENATE(RIGHT($A221,3),"_",O$1),'Master Data Item List'!$D$3:$F$591,2,0)),"")</f>
        <v/>
      </c>
      <c r="P221" t="str">
        <f>IFERROR(IF($C221=0,VLOOKUP(CONCATENATE($A221,"_",P$1),'Master Data Item List'!$D$3:$F$591,2,0),VLOOKUP(CONCATENATE(RIGHT($A221,3),"_",P$1),'Master Data Item List'!$D$3:$F$591,2,0)),"")</f>
        <v/>
      </c>
      <c r="Q221" t="str">
        <f>IFERROR(IF($C221=0,VLOOKUP(CONCATENATE($A221,"_",Q$1),'Master Data Item List'!$D$3:$F$591,2,0),VLOOKUP(CONCATENATE(RIGHT($A221,3),"_",Q$1),'Master Data Item List'!$D$3:$F$591,2,0)),"")</f>
        <v/>
      </c>
      <c r="R221" t="str">
        <f>IFERROR(IF($C221=0,VLOOKUP(CONCATENATE($A221,"_",R$1),'Master Data Item List'!$D$3:$F$591,2,0),VLOOKUP(CONCATENATE(RIGHT($A221,3),"_",R$1),'Master Data Item List'!$D$3:$F$591,2,0)),"")</f>
        <v/>
      </c>
    </row>
    <row r="222" spans="1:18">
      <c r="A222" t="s">
        <v>5018</v>
      </c>
      <c r="B222" t="str">
        <f t="shared" si="6"/>
        <v>CYP901StaffDetails</v>
      </c>
      <c r="C222">
        <f t="shared" si="7"/>
        <v>0</v>
      </c>
      <c r="D222" t="str">
        <f>IFERROR(IF($C222=0,VLOOKUP(CONCATENATE($A222,"_",D$1),'Master Data Item List'!$D$3:$F$591,2,0),VLOOKUP(CONCATENATE(RIGHT($A222,3),"_",D$1),'Master Data Item List'!$D$3:$F$591,2,0)),"")</f>
        <v>OccupationCode</v>
      </c>
      <c r="E222" t="str">
        <f>IFERROR(IF($C222=0,VLOOKUP(CONCATENATE($A222,"_",E$1),'Master Data Item List'!$D$3:$F$591,2,0),VLOOKUP(CONCATENATE(RIGHT($A222,3),"_",E$1),'Master Data Item List'!$D$3:$F$591,2,0)),"")</f>
        <v/>
      </c>
      <c r="F222" t="str">
        <f>IFERROR(IF($C222=0,VLOOKUP(CONCATENATE($A222,"_",F$1),'Master Data Item List'!$D$3:$F$591,2,0),VLOOKUP(CONCATENATE(RIGHT($A222,3),"_",F$1),'Master Data Item List'!$D$3:$F$591,2,0)),"")</f>
        <v/>
      </c>
      <c r="G222" t="str">
        <f>IFERROR(IF($C222=0,VLOOKUP(CONCATENATE($A222,"_",G$1),'Master Data Item List'!$D$3:$F$591,2,0),VLOOKUP(CONCATENATE(RIGHT($A222,3),"_",G$1),'Master Data Item List'!$D$3:$F$591,2,0)),"")</f>
        <v/>
      </c>
      <c r="H222" t="str">
        <f>IFERROR(IF($C222=0,VLOOKUP(CONCATENATE($A222,"_",H$1),'Master Data Item List'!$D$3:$F$591,2,0),VLOOKUP(CONCATENATE(RIGHT($A222,3),"_",H$1),'Master Data Item List'!$D$3:$F$591,2,0)),"")</f>
        <v/>
      </c>
      <c r="I222" t="str">
        <f>IFERROR(IF($C222=0,VLOOKUP(CONCATENATE($A222,"_",I$1),'Master Data Item List'!$D$3:$F$591,2,0),VLOOKUP(CONCATENATE(RIGHT($A222,3),"_",I$1),'Master Data Item List'!$D$3:$F$591,2,0)),"")</f>
        <v/>
      </c>
      <c r="J222" t="str">
        <f>IFERROR(IF($C222=0,VLOOKUP(CONCATENATE($A222,"_",J$1),'Master Data Item List'!$D$3:$F$591,2,0),VLOOKUP(CONCATENATE(RIGHT($A222,3),"_",J$1),'Master Data Item List'!$D$3:$F$591,2,0)),"")</f>
        <v/>
      </c>
      <c r="K222" t="str">
        <f>IFERROR(IF($C222=0,VLOOKUP(CONCATENATE($A222,"_",K$1),'Master Data Item List'!$D$3:$F$591,2,0),VLOOKUP(CONCATENATE(RIGHT($A222,3),"_",K$1),'Master Data Item List'!$D$3:$F$591,2,0)),"")</f>
        <v/>
      </c>
      <c r="L222" t="str">
        <f>IFERROR(IF($C222=0,VLOOKUP(CONCATENATE($A222,"_",L$1),'Master Data Item List'!$D$3:$F$591,2,0),VLOOKUP(CONCATENATE(RIGHT($A222,3),"_",L$1),'Master Data Item List'!$D$3:$F$591,2,0)),"")</f>
        <v/>
      </c>
      <c r="M222" t="str">
        <f>IFERROR(IF($C222=0,VLOOKUP(CONCATENATE($A222,"_",M$1),'Master Data Item List'!$D$3:$F$591,2,0),VLOOKUP(CONCATENATE(RIGHT($A222,3),"_",M$1),'Master Data Item List'!$D$3:$F$591,2,0)),"")</f>
        <v/>
      </c>
      <c r="N222" t="str">
        <f>IFERROR(IF($C222=0,VLOOKUP(CONCATENATE($A222,"_",N$1),'Master Data Item List'!$D$3:$F$591,2,0),VLOOKUP(CONCATENATE(RIGHT($A222,3),"_",N$1),'Master Data Item List'!$D$3:$F$591,2,0)),"")</f>
        <v/>
      </c>
      <c r="O222" t="str">
        <f>IFERROR(IF($C222=0,VLOOKUP(CONCATENATE($A222,"_",O$1),'Master Data Item List'!$D$3:$F$591,2,0),VLOOKUP(CONCATENATE(RIGHT($A222,3),"_",O$1),'Master Data Item List'!$D$3:$F$591,2,0)),"")</f>
        <v/>
      </c>
      <c r="P222" t="str">
        <f>IFERROR(IF($C222=0,VLOOKUP(CONCATENATE($A222,"_",P$1),'Master Data Item List'!$D$3:$F$591,2,0),VLOOKUP(CONCATENATE(RIGHT($A222,3),"_",P$1),'Master Data Item List'!$D$3:$F$591,2,0)),"")</f>
        <v/>
      </c>
      <c r="Q222" t="str">
        <f>IFERROR(IF($C222=0,VLOOKUP(CONCATENATE($A222,"_",Q$1),'Master Data Item List'!$D$3:$F$591,2,0),VLOOKUP(CONCATENATE(RIGHT($A222,3),"_",Q$1),'Master Data Item List'!$D$3:$F$591,2,0)),"")</f>
        <v/>
      </c>
      <c r="R222" t="str">
        <f>IFERROR(IF($C222=0,VLOOKUP(CONCATENATE($A222,"_",R$1),'Master Data Item List'!$D$3:$F$591,2,0),VLOOKUP(CONCATENATE(RIGHT($A222,3),"_",R$1),'Master Data Item List'!$D$3:$F$591,2,0)),"")</f>
        <v/>
      </c>
    </row>
    <row r="223" spans="1:18">
      <c r="A223" t="s">
        <v>5022</v>
      </c>
      <c r="B223" t="str">
        <f t="shared" si="6"/>
        <v>CYP901StaffDetails</v>
      </c>
      <c r="C223">
        <f t="shared" si="7"/>
        <v>0</v>
      </c>
      <c r="D223" t="str">
        <f>IFERROR(IF($C223=0,VLOOKUP(CONCATENATE($A223,"_",D$1),'Master Data Item List'!$D$3:$F$591,2,0),VLOOKUP(CONCATENATE(RIGHT($A223,3),"_",D$1),'Master Data Item List'!$D$3:$F$591,2,0)),"")</f>
        <v>JobRoleCode</v>
      </c>
      <c r="E223" t="str">
        <f>IFERROR(IF($C223=0,VLOOKUP(CONCATENATE($A223,"_",E$1),'Master Data Item List'!$D$3:$F$591,2,0),VLOOKUP(CONCATENATE(RIGHT($A223,3),"_",E$1),'Master Data Item List'!$D$3:$F$591,2,0)),"")</f>
        <v/>
      </c>
      <c r="F223" t="str">
        <f>IFERROR(IF($C223=0,VLOOKUP(CONCATENATE($A223,"_",F$1),'Master Data Item List'!$D$3:$F$591,2,0),VLOOKUP(CONCATENATE(RIGHT($A223,3),"_",F$1),'Master Data Item List'!$D$3:$F$591,2,0)),"")</f>
        <v/>
      </c>
      <c r="G223" t="str">
        <f>IFERROR(IF($C223=0,VLOOKUP(CONCATENATE($A223,"_",G$1),'Master Data Item List'!$D$3:$F$591,2,0),VLOOKUP(CONCATENATE(RIGHT($A223,3),"_",G$1),'Master Data Item List'!$D$3:$F$591,2,0)),"")</f>
        <v/>
      </c>
      <c r="H223" t="str">
        <f>IFERROR(IF($C223=0,VLOOKUP(CONCATENATE($A223,"_",H$1),'Master Data Item List'!$D$3:$F$591,2,0),VLOOKUP(CONCATENATE(RIGHT($A223,3),"_",H$1),'Master Data Item List'!$D$3:$F$591,2,0)),"")</f>
        <v/>
      </c>
      <c r="I223" t="str">
        <f>IFERROR(IF($C223=0,VLOOKUP(CONCATENATE($A223,"_",I$1),'Master Data Item List'!$D$3:$F$591,2,0),VLOOKUP(CONCATENATE(RIGHT($A223,3),"_",I$1),'Master Data Item List'!$D$3:$F$591,2,0)),"")</f>
        <v/>
      </c>
      <c r="J223" t="str">
        <f>IFERROR(IF($C223=0,VLOOKUP(CONCATENATE($A223,"_",J$1),'Master Data Item List'!$D$3:$F$591,2,0),VLOOKUP(CONCATENATE(RIGHT($A223,3),"_",J$1),'Master Data Item List'!$D$3:$F$591,2,0)),"")</f>
        <v/>
      </c>
      <c r="K223" t="str">
        <f>IFERROR(IF($C223=0,VLOOKUP(CONCATENATE($A223,"_",K$1),'Master Data Item List'!$D$3:$F$591,2,0),VLOOKUP(CONCATENATE(RIGHT($A223,3),"_",K$1),'Master Data Item List'!$D$3:$F$591,2,0)),"")</f>
        <v/>
      </c>
      <c r="L223" t="str">
        <f>IFERROR(IF($C223=0,VLOOKUP(CONCATENATE($A223,"_",L$1),'Master Data Item List'!$D$3:$F$591,2,0),VLOOKUP(CONCATENATE(RIGHT($A223,3),"_",L$1),'Master Data Item List'!$D$3:$F$591,2,0)),"")</f>
        <v/>
      </c>
      <c r="M223" t="str">
        <f>IFERROR(IF($C223=0,VLOOKUP(CONCATENATE($A223,"_",M$1),'Master Data Item List'!$D$3:$F$591,2,0),VLOOKUP(CONCATENATE(RIGHT($A223,3),"_",M$1),'Master Data Item List'!$D$3:$F$591,2,0)),"")</f>
        <v/>
      </c>
      <c r="N223" t="str">
        <f>IFERROR(IF($C223=0,VLOOKUP(CONCATENATE($A223,"_",N$1),'Master Data Item List'!$D$3:$F$591,2,0),VLOOKUP(CONCATENATE(RIGHT($A223,3),"_",N$1),'Master Data Item List'!$D$3:$F$591,2,0)),"")</f>
        <v/>
      </c>
      <c r="O223" t="str">
        <f>IFERROR(IF($C223=0,VLOOKUP(CONCATENATE($A223,"_",O$1),'Master Data Item List'!$D$3:$F$591,2,0),VLOOKUP(CONCATENATE(RIGHT($A223,3),"_",O$1),'Master Data Item List'!$D$3:$F$591,2,0)),"")</f>
        <v/>
      </c>
      <c r="P223" t="str">
        <f>IFERROR(IF($C223=0,VLOOKUP(CONCATENATE($A223,"_",P$1),'Master Data Item List'!$D$3:$F$591,2,0),VLOOKUP(CONCATENATE(RIGHT($A223,3),"_",P$1),'Master Data Item List'!$D$3:$F$591,2,0)),"")</f>
        <v/>
      </c>
      <c r="Q223" t="str">
        <f>IFERROR(IF($C223=0,VLOOKUP(CONCATENATE($A223,"_",Q$1),'Master Data Item List'!$D$3:$F$591,2,0),VLOOKUP(CONCATENATE(RIGHT($A223,3),"_",Q$1),'Master Data Item List'!$D$3:$F$591,2,0)),"")</f>
        <v/>
      </c>
      <c r="R223" t="str">
        <f>IFERROR(IF($C223=0,VLOOKUP(CONCATENATE($A223,"_",R$1),'Master Data Item List'!$D$3:$F$591,2,0),VLOOKUP(CONCATENATE(RIGHT($A223,3),"_",R$1),'Master Data Item List'!$D$3:$F$591,2,0)),"")</f>
        <v/>
      </c>
    </row>
  </sheetData>
  <autoFilter ref="A1:R223" xr:uid="{00000000-0009-0000-0000-000028000000}">
    <sortState xmlns:xlrd2="http://schemas.microsoft.com/office/spreadsheetml/2017/richdata2" ref="A2:R179">
      <sortCondition ref="A1:A179"/>
    </sortState>
  </autoFilter>
  <phoneticPr fontId="102" type="noConversion"/>
  <pageMargins left="0.7" right="0.7" top="0.75" bottom="0.75" header="0.3" footer="0.3"/>
  <pageSetup paperSize="9" orientation="portrait" horizontalDpi="90" verticalDpi="9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005EB8"/>
    <pageSetUpPr fitToPage="1"/>
  </sheetPr>
  <dimension ref="A1:G23"/>
  <sheetViews>
    <sheetView showGridLines="0" zoomScaleNormal="100" workbookViewId="0">
      <selection sqref="A1:E1"/>
    </sheetView>
  </sheetViews>
  <sheetFormatPr defaultRowHeight="13.2"/>
  <cols>
    <col min="1" max="1" width="13.5546875" customWidth="1"/>
    <col min="2" max="2" width="65" customWidth="1"/>
    <col min="3" max="3" width="72" customWidth="1"/>
    <col min="4" max="4" width="26.77734375" bestFit="1" customWidth="1"/>
    <col min="5" max="5" width="54.77734375" style="92" customWidth="1"/>
    <col min="6" max="6" width="12" customWidth="1"/>
    <col min="7" max="7" width="5.77734375" customWidth="1"/>
    <col min="8" max="8" width="12.21875" customWidth="1"/>
    <col min="257" max="257" width="13.5546875" customWidth="1"/>
    <col min="258" max="258" width="65" customWidth="1"/>
    <col min="259" max="259" width="72" customWidth="1"/>
    <col min="260" max="260" width="26.77734375" bestFit="1" customWidth="1"/>
    <col min="261" max="261" width="54.77734375" customWidth="1"/>
    <col min="262" max="262" width="12" customWidth="1"/>
    <col min="263" max="263" width="5.77734375" customWidth="1"/>
    <col min="264" max="264" width="12.21875" customWidth="1"/>
    <col min="513" max="513" width="13.5546875" customWidth="1"/>
    <col min="514" max="514" width="65" customWidth="1"/>
    <col min="515" max="515" width="72" customWidth="1"/>
    <col min="516" max="516" width="26.77734375" bestFit="1" customWidth="1"/>
    <col min="517" max="517" width="54.77734375" customWidth="1"/>
    <col min="518" max="518" width="12" customWidth="1"/>
    <col min="519" max="519" width="5.77734375" customWidth="1"/>
    <col min="520" max="520" width="12.21875" customWidth="1"/>
    <col min="769" max="769" width="13.5546875" customWidth="1"/>
    <col min="770" max="770" width="65" customWidth="1"/>
    <col min="771" max="771" width="72" customWidth="1"/>
    <col min="772" max="772" width="26.77734375" bestFit="1" customWidth="1"/>
    <col min="773" max="773" width="54.77734375" customWidth="1"/>
    <col min="774" max="774" width="12" customWidth="1"/>
    <col min="775" max="775" width="5.77734375" customWidth="1"/>
    <col min="776" max="776" width="12.21875" customWidth="1"/>
    <col min="1025" max="1025" width="13.5546875" customWidth="1"/>
    <col min="1026" max="1026" width="65" customWidth="1"/>
    <col min="1027" max="1027" width="72" customWidth="1"/>
    <col min="1028" max="1028" width="26.77734375" bestFit="1" customWidth="1"/>
    <col min="1029" max="1029" width="54.77734375" customWidth="1"/>
    <col min="1030" max="1030" width="12" customWidth="1"/>
    <col min="1031" max="1031" width="5.77734375" customWidth="1"/>
    <col min="1032" max="1032" width="12.21875" customWidth="1"/>
    <col min="1281" max="1281" width="13.5546875" customWidth="1"/>
    <col min="1282" max="1282" width="65" customWidth="1"/>
    <col min="1283" max="1283" width="72" customWidth="1"/>
    <col min="1284" max="1284" width="26.77734375" bestFit="1" customWidth="1"/>
    <col min="1285" max="1285" width="54.77734375" customWidth="1"/>
    <col min="1286" max="1286" width="12" customWidth="1"/>
    <col min="1287" max="1287" width="5.77734375" customWidth="1"/>
    <col min="1288" max="1288" width="12.21875" customWidth="1"/>
    <col min="1537" max="1537" width="13.5546875" customWidth="1"/>
    <col min="1538" max="1538" width="65" customWidth="1"/>
    <col min="1539" max="1539" width="72" customWidth="1"/>
    <col min="1540" max="1540" width="26.77734375" bestFit="1" customWidth="1"/>
    <col min="1541" max="1541" width="54.77734375" customWidth="1"/>
    <col min="1542" max="1542" width="12" customWidth="1"/>
    <col min="1543" max="1543" width="5.77734375" customWidth="1"/>
    <col min="1544" max="1544" width="12.21875" customWidth="1"/>
    <col min="1793" max="1793" width="13.5546875" customWidth="1"/>
    <col min="1794" max="1794" width="65" customWidth="1"/>
    <col min="1795" max="1795" width="72" customWidth="1"/>
    <col min="1796" max="1796" width="26.77734375" bestFit="1" customWidth="1"/>
    <col min="1797" max="1797" width="54.77734375" customWidth="1"/>
    <col min="1798" max="1798" width="12" customWidth="1"/>
    <col min="1799" max="1799" width="5.77734375" customWidth="1"/>
    <col min="1800" max="1800" width="12.21875" customWidth="1"/>
    <col min="2049" max="2049" width="13.5546875" customWidth="1"/>
    <col min="2050" max="2050" width="65" customWidth="1"/>
    <col min="2051" max="2051" width="72" customWidth="1"/>
    <col min="2052" max="2052" width="26.77734375" bestFit="1" customWidth="1"/>
    <col min="2053" max="2053" width="54.77734375" customWidth="1"/>
    <col min="2054" max="2054" width="12" customWidth="1"/>
    <col min="2055" max="2055" width="5.77734375" customWidth="1"/>
    <col min="2056" max="2056" width="12.21875" customWidth="1"/>
    <col min="2305" max="2305" width="13.5546875" customWidth="1"/>
    <col min="2306" max="2306" width="65" customWidth="1"/>
    <col min="2307" max="2307" width="72" customWidth="1"/>
    <col min="2308" max="2308" width="26.77734375" bestFit="1" customWidth="1"/>
    <col min="2309" max="2309" width="54.77734375" customWidth="1"/>
    <col min="2310" max="2310" width="12" customWidth="1"/>
    <col min="2311" max="2311" width="5.77734375" customWidth="1"/>
    <col min="2312" max="2312" width="12.21875" customWidth="1"/>
    <col min="2561" max="2561" width="13.5546875" customWidth="1"/>
    <col min="2562" max="2562" width="65" customWidth="1"/>
    <col min="2563" max="2563" width="72" customWidth="1"/>
    <col min="2564" max="2564" width="26.77734375" bestFit="1" customWidth="1"/>
    <col min="2565" max="2565" width="54.77734375" customWidth="1"/>
    <col min="2566" max="2566" width="12" customWidth="1"/>
    <col min="2567" max="2567" width="5.77734375" customWidth="1"/>
    <col min="2568" max="2568" width="12.21875" customWidth="1"/>
    <col min="2817" max="2817" width="13.5546875" customWidth="1"/>
    <col min="2818" max="2818" width="65" customWidth="1"/>
    <col min="2819" max="2819" width="72" customWidth="1"/>
    <col min="2820" max="2820" width="26.77734375" bestFit="1" customWidth="1"/>
    <col min="2821" max="2821" width="54.77734375" customWidth="1"/>
    <col min="2822" max="2822" width="12" customWidth="1"/>
    <col min="2823" max="2823" width="5.77734375" customWidth="1"/>
    <col min="2824" max="2824" width="12.21875" customWidth="1"/>
    <col min="3073" max="3073" width="13.5546875" customWidth="1"/>
    <col min="3074" max="3074" width="65" customWidth="1"/>
    <col min="3075" max="3075" width="72" customWidth="1"/>
    <col min="3076" max="3076" width="26.77734375" bestFit="1" customWidth="1"/>
    <col min="3077" max="3077" width="54.77734375" customWidth="1"/>
    <col min="3078" max="3078" width="12" customWidth="1"/>
    <col min="3079" max="3079" width="5.77734375" customWidth="1"/>
    <col min="3080" max="3080" width="12.21875" customWidth="1"/>
    <col min="3329" max="3329" width="13.5546875" customWidth="1"/>
    <col min="3330" max="3330" width="65" customWidth="1"/>
    <col min="3331" max="3331" width="72" customWidth="1"/>
    <col min="3332" max="3332" width="26.77734375" bestFit="1" customWidth="1"/>
    <col min="3333" max="3333" width="54.77734375" customWidth="1"/>
    <col min="3334" max="3334" width="12" customWidth="1"/>
    <col min="3335" max="3335" width="5.77734375" customWidth="1"/>
    <col min="3336" max="3336" width="12.21875" customWidth="1"/>
    <col min="3585" max="3585" width="13.5546875" customWidth="1"/>
    <col min="3586" max="3586" width="65" customWidth="1"/>
    <col min="3587" max="3587" width="72" customWidth="1"/>
    <col min="3588" max="3588" width="26.77734375" bestFit="1" customWidth="1"/>
    <col min="3589" max="3589" width="54.77734375" customWidth="1"/>
    <col min="3590" max="3590" width="12" customWidth="1"/>
    <col min="3591" max="3591" width="5.77734375" customWidth="1"/>
    <col min="3592" max="3592" width="12.21875" customWidth="1"/>
    <col min="3841" max="3841" width="13.5546875" customWidth="1"/>
    <col min="3842" max="3842" width="65" customWidth="1"/>
    <col min="3843" max="3843" width="72" customWidth="1"/>
    <col min="3844" max="3844" width="26.77734375" bestFit="1" customWidth="1"/>
    <col min="3845" max="3845" width="54.77734375" customWidth="1"/>
    <col min="3846" max="3846" width="12" customWidth="1"/>
    <col min="3847" max="3847" width="5.77734375" customWidth="1"/>
    <col min="3848" max="3848" width="12.21875" customWidth="1"/>
    <col min="4097" max="4097" width="13.5546875" customWidth="1"/>
    <col min="4098" max="4098" width="65" customWidth="1"/>
    <col min="4099" max="4099" width="72" customWidth="1"/>
    <col min="4100" max="4100" width="26.77734375" bestFit="1" customWidth="1"/>
    <col min="4101" max="4101" width="54.77734375" customWidth="1"/>
    <col min="4102" max="4102" width="12" customWidth="1"/>
    <col min="4103" max="4103" width="5.77734375" customWidth="1"/>
    <col min="4104" max="4104" width="12.21875" customWidth="1"/>
    <col min="4353" max="4353" width="13.5546875" customWidth="1"/>
    <col min="4354" max="4354" width="65" customWidth="1"/>
    <col min="4355" max="4355" width="72" customWidth="1"/>
    <col min="4356" max="4356" width="26.77734375" bestFit="1" customWidth="1"/>
    <col min="4357" max="4357" width="54.77734375" customWidth="1"/>
    <col min="4358" max="4358" width="12" customWidth="1"/>
    <col min="4359" max="4359" width="5.77734375" customWidth="1"/>
    <col min="4360" max="4360" width="12.21875" customWidth="1"/>
    <col min="4609" max="4609" width="13.5546875" customWidth="1"/>
    <col min="4610" max="4610" width="65" customWidth="1"/>
    <col min="4611" max="4611" width="72" customWidth="1"/>
    <col min="4612" max="4612" width="26.77734375" bestFit="1" customWidth="1"/>
    <col min="4613" max="4613" width="54.77734375" customWidth="1"/>
    <col min="4614" max="4614" width="12" customWidth="1"/>
    <col min="4615" max="4615" width="5.77734375" customWidth="1"/>
    <col min="4616" max="4616" width="12.21875" customWidth="1"/>
    <col min="4865" max="4865" width="13.5546875" customWidth="1"/>
    <col min="4866" max="4866" width="65" customWidth="1"/>
    <col min="4867" max="4867" width="72" customWidth="1"/>
    <col min="4868" max="4868" width="26.77734375" bestFit="1" customWidth="1"/>
    <col min="4869" max="4869" width="54.77734375" customWidth="1"/>
    <col min="4870" max="4870" width="12" customWidth="1"/>
    <col min="4871" max="4871" width="5.77734375" customWidth="1"/>
    <col min="4872" max="4872" width="12.21875" customWidth="1"/>
    <col min="5121" max="5121" width="13.5546875" customWidth="1"/>
    <col min="5122" max="5122" width="65" customWidth="1"/>
    <col min="5123" max="5123" width="72" customWidth="1"/>
    <col min="5124" max="5124" width="26.77734375" bestFit="1" customWidth="1"/>
    <col min="5125" max="5125" width="54.77734375" customWidth="1"/>
    <col min="5126" max="5126" width="12" customWidth="1"/>
    <col min="5127" max="5127" width="5.77734375" customWidth="1"/>
    <col min="5128" max="5128" width="12.21875" customWidth="1"/>
    <col min="5377" max="5377" width="13.5546875" customWidth="1"/>
    <col min="5378" max="5378" width="65" customWidth="1"/>
    <col min="5379" max="5379" width="72" customWidth="1"/>
    <col min="5380" max="5380" width="26.77734375" bestFit="1" customWidth="1"/>
    <col min="5381" max="5381" width="54.77734375" customWidth="1"/>
    <col min="5382" max="5382" width="12" customWidth="1"/>
    <col min="5383" max="5383" width="5.77734375" customWidth="1"/>
    <col min="5384" max="5384" width="12.21875" customWidth="1"/>
    <col min="5633" max="5633" width="13.5546875" customWidth="1"/>
    <col min="5634" max="5634" width="65" customWidth="1"/>
    <col min="5635" max="5635" width="72" customWidth="1"/>
    <col min="5636" max="5636" width="26.77734375" bestFit="1" customWidth="1"/>
    <col min="5637" max="5637" width="54.77734375" customWidth="1"/>
    <col min="5638" max="5638" width="12" customWidth="1"/>
    <col min="5639" max="5639" width="5.77734375" customWidth="1"/>
    <col min="5640" max="5640" width="12.21875" customWidth="1"/>
    <col min="5889" max="5889" width="13.5546875" customWidth="1"/>
    <col min="5890" max="5890" width="65" customWidth="1"/>
    <col min="5891" max="5891" width="72" customWidth="1"/>
    <col min="5892" max="5892" width="26.77734375" bestFit="1" customWidth="1"/>
    <col min="5893" max="5893" width="54.77734375" customWidth="1"/>
    <col min="5894" max="5894" width="12" customWidth="1"/>
    <col min="5895" max="5895" width="5.77734375" customWidth="1"/>
    <col min="5896" max="5896" width="12.21875" customWidth="1"/>
    <col min="6145" max="6145" width="13.5546875" customWidth="1"/>
    <col min="6146" max="6146" width="65" customWidth="1"/>
    <col min="6147" max="6147" width="72" customWidth="1"/>
    <col min="6148" max="6148" width="26.77734375" bestFit="1" customWidth="1"/>
    <col min="6149" max="6149" width="54.77734375" customWidth="1"/>
    <col min="6150" max="6150" width="12" customWidth="1"/>
    <col min="6151" max="6151" width="5.77734375" customWidth="1"/>
    <col min="6152" max="6152" width="12.21875" customWidth="1"/>
    <col min="6401" max="6401" width="13.5546875" customWidth="1"/>
    <col min="6402" max="6402" width="65" customWidth="1"/>
    <col min="6403" max="6403" width="72" customWidth="1"/>
    <col min="6404" max="6404" width="26.77734375" bestFit="1" customWidth="1"/>
    <col min="6405" max="6405" width="54.77734375" customWidth="1"/>
    <col min="6406" max="6406" width="12" customWidth="1"/>
    <col min="6407" max="6407" width="5.77734375" customWidth="1"/>
    <col min="6408" max="6408" width="12.21875" customWidth="1"/>
    <col min="6657" max="6657" width="13.5546875" customWidth="1"/>
    <col min="6658" max="6658" width="65" customWidth="1"/>
    <col min="6659" max="6659" width="72" customWidth="1"/>
    <col min="6660" max="6660" width="26.77734375" bestFit="1" customWidth="1"/>
    <col min="6661" max="6661" width="54.77734375" customWidth="1"/>
    <col min="6662" max="6662" width="12" customWidth="1"/>
    <col min="6663" max="6663" width="5.77734375" customWidth="1"/>
    <col min="6664" max="6664" width="12.21875" customWidth="1"/>
    <col min="6913" max="6913" width="13.5546875" customWidth="1"/>
    <col min="6914" max="6914" width="65" customWidth="1"/>
    <col min="6915" max="6915" width="72" customWidth="1"/>
    <col min="6916" max="6916" width="26.77734375" bestFit="1" customWidth="1"/>
    <col min="6917" max="6917" width="54.77734375" customWidth="1"/>
    <col min="6918" max="6918" width="12" customWidth="1"/>
    <col min="6919" max="6919" width="5.77734375" customWidth="1"/>
    <col min="6920" max="6920" width="12.21875" customWidth="1"/>
    <col min="7169" max="7169" width="13.5546875" customWidth="1"/>
    <col min="7170" max="7170" width="65" customWidth="1"/>
    <col min="7171" max="7171" width="72" customWidth="1"/>
    <col min="7172" max="7172" width="26.77734375" bestFit="1" customWidth="1"/>
    <col min="7173" max="7173" width="54.77734375" customWidth="1"/>
    <col min="7174" max="7174" width="12" customWidth="1"/>
    <col min="7175" max="7175" width="5.77734375" customWidth="1"/>
    <col min="7176" max="7176" width="12.21875" customWidth="1"/>
    <col min="7425" max="7425" width="13.5546875" customWidth="1"/>
    <col min="7426" max="7426" width="65" customWidth="1"/>
    <col min="7427" max="7427" width="72" customWidth="1"/>
    <col min="7428" max="7428" width="26.77734375" bestFit="1" customWidth="1"/>
    <col min="7429" max="7429" width="54.77734375" customWidth="1"/>
    <col min="7430" max="7430" width="12" customWidth="1"/>
    <col min="7431" max="7431" width="5.77734375" customWidth="1"/>
    <col min="7432" max="7432" width="12.21875" customWidth="1"/>
    <col min="7681" max="7681" width="13.5546875" customWidth="1"/>
    <col min="7682" max="7682" width="65" customWidth="1"/>
    <col min="7683" max="7683" width="72" customWidth="1"/>
    <col min="7684" max="7684" width="26.77734375" bestFit="1" customWidth="1"/>
    <col min="7685" max="7685" width="54.77734375" customWidth="1"/>
    <col min="7686" max="7686" width="12" customWidth="1"/>
    <col min="7687" max="7687" width="5.77734375" customWidth="1"/>
    <col min="7688" max="7688" width="12.21875" customWidth="1"/>
    <col min="7937" max="7937" width="13.5546875" customWidth="1"/>
    <col min="7938" max="7938" width="65" customWidth="1"/>
    <col min="7939" max="7939" width="72" customWidth="1"/>
    <col min="7940" max="7940" width="26.77734375" bestFit="1" customWidth="1"/>
    <col min="7941" max="7941" width="54.77734375" customWidth="1"/>
    <col min="7942" max="7942" width="12" customWidth="1"/>
    <col min="7943" max="7943" width="5.77734375" customWidth="1"/>
    <col min="7944" max="7944" width="12.21875" customWidth="1"/>
    <col min="8193" max="8193" width="13.5546875" customWidth="1"/>
    <col min="8194" max="8194" width="65" customWidth="1"/>
    <col min="8195" max="8195" width="72" customWidth="1"/>
    <col min="8196" max="8196" width="26.77734375" bestFit="1" customWidth="1"/>
    <col min="8197" max="8197" width="54.77734375" customWidth="1"/>
    <col min="8198" max="8198" width="12" customWidth="1"/>
    <col min="8199" max="8199" width="5.77734375" customWidth="1"/>
    <col min="8200" max="8200" width="12.21875" customWidth="1"/>
    <col min="8449" max="8449" width="13.5546875" customWidth="1"/>
    <col min="8450" max="8450" width="65" customWidth="1"/>
    <col min="8451" max="8451" width="72" customWidth="1"/>
    <col min="8452" max="8452" width="26.77734375" bestFit="1" customWidth="1"/>
    <col min="8453" max="8453" width="54.77734375" customWidth="1"/>
    <col min="8454" max="8454" width="12" customWidth="1"/>
    <col min="8455" max="8455" width="5.77734375" customWidth="1"/>
    <col min="8456" max="8456" width="12.21875" customWidth="1"/>
    <col min="8705" max="8705" width="13.5546875" customWidth="1"/>
    <col min="8706" max="8706" width="65" customWidth="1"/>
    <col min="8707" max="8707" width="72" customWidth="1"/>
    <col min="8708" max="8708" width="26.77734375" bestFit="1" customWidth="1"/>
    <col min="8709" max="8709" width="54.77734375" customWidth="1"/>
    <col min="8710" max="8710" width="12" customWidth="1"/>
    <col min="8711" max="8711" width="5.77734375" customWidth="1"/>
    <col min="8712" max="8712" width="12.21875" customWidth="1"/>
    <col min="8961" max="8961" width="13.5546875" customWidth="1"/>
    <col min="8962" max="8962" width="65" customWidth="1"/>
    <col min="8963" max="8963" width="72" customWidth="1"/>
    <col min="8964" max="8964" width="26.77734375" bestFit="1" customWidth="1"/>
    <col min="8965" max="8965" width="54.77734375" customWidth="1"/>
    <col min="8966" max="8966" width="12" customWidth="1"/>
    <col min="8967" max="8967" width="5.77734375" customWidth="1"/>
    <col min="8968" max="8968" width="12.21875" customWidth="1"/>
    <col min="9217" max="9217" width="13.5546875" customWidth="1"/>
    <col min="9218" max="9218" width="65" customWidth="1"/>
    <col min="9219" max="9219" width="72" customWidth="1"/>
    <col min="9220" max="9220" width="26.77734375" bestFit="1" customWidth="1"/>
    <col min="9221" max="9221" width="54.77734375" customWidth="1"/>
    <col min="9222" max="9222" width="12" customWidth="1"/>
    <col min="9223" max="9223" width="5.77734375" customWidth="1"/>
    <col min="9224" max="9224" width="12.21875" customWidth="1"/>
    <col min="9473" max="9473" width="13.5546875" customWidth="1"/>
    <col min="9474" max="9474" width="65" customWidth="1"/>
    <col min="9475" max="9475" width="72" customWidth="1"/>
    <col min="9476" max="9476" width="26.77734375" bestFit="1" customWidth="1"/>
    <col min="9477" max="9477" width="54.77734375" customWidth="1"/>
    <col min="9478" max="9478" width="12" customWidth="1"/>
    <col min="9479" max="9479" width="5.77734375" customWidth="1"/>
    <col min="9480" max="9480" width="12.21875" customWidth="1"/>
    <col min="9729" max="9729" width="13.5546875" customWidth="1"/>
    <col min="9730" max="9730" width="65" customWidth="1"/>
    <col min="9731" max="9731" width="72" customWidth="1"/>
    <col min="9732" max="9732" width="26.77734375" bestFit="1" customWidth="1"/>
    <col min="9733" max="9733" width="54.77734375" customWidth="1"/>
    <col min="9734" max="9734" width="12" customWidth="1"/>
    <col min="9735" max="9735" width="5.77734375" customWidth="1"/>
    <col min="9736" max="9736" width="12.21875" customWidth="1"/>
    <col min="9985" max="9985" width="13.5546875" customWidth="1"/>
    <col min="9986" max="9986" width="65" customWidth="1"/>
    <col min="9987" max="9987" width="72" customWidth="1"/>
    <col min="9988" max="9988" width="26.77734375" bestFit="1" customWidth="1"/>
    <col min="9989" max="9989" width="54.77734375" customWidth="1"/>
    <col min="9990" max="9990" width="12" customWidth="1"/>
    <col min="9991" max="9991" width="5.77734375" customWidth="1"/>
    <col min="9992" max="9992" width="12.21875" customWidth="1"/>
    <col min="10241" max="10241" width="13.5546875" customWidth="1"/>
    <col min="10242" max="10242" width="65" customWidth="1"/>
    <col min="10243" max="10243" width="72" customWidth="1"/>
    <col min="10244" max="10244" width="26.77734375" bestFit="1" customWidth="1"/>
    <col min="10245" max="10245" width="54.77734375" customWidth="1"/>
    <col min="10246" max="10246" width="12" customWidth="1"/>
    <col min="10247" max="10247" width="5.77734375" customWidth="1"/>
    <col min="10248" max="10248" width="12.21875" customWidth="1"/>
    <col min="10497" max="10497" width="13.5546875" customWidth="1"/>
    <col min="10498" max="10498" width="65" customWidth="1"/>
    <col min="10499" max="10499" width="72" customWidth="1"/>
    <col min="10500" max="10500" width="26.77734375" bestFit="1" customWidth="1"/>
    <col min="10501" max="10501" width="54.77734375" customWidth="1"/>
    <col min="10502" max="10502" width="12" customWidth="1"/>
    <col min="10503" max="10503" width="5.77734375" customWidth="1"/>
    <col min="10504" max="10504" width="12.21875" customWidth="1"/>
    <col min="10753" max="10753" width="13.5546875" customWidth="1"/>
    <col min="10754" max="10754" width="65" customWidth="1"/>
    <col min="10755" max="10755" width="72" customWidth="1"/>
    <col min="10756" max="10756" width="26.77734375" bestFit="1" customWidth="1"/>
    <col min="10757" max="10757" width="54.77734375" customWidth="1"/>
    <col min="10758" max="10758" width="12" customWidth="1"/>
    <col min="10759" max="10759" width="5.77734375" customWidth="1"/>
    <col min="10760" max="10760" width="12.21875" customWidth="1"/>
    <col min="11009" max="11009" width="13.5546875" customWidth="1"/>
    <col min="11010" max="11010" width="65" customWidth="1"/>
    <col min="11011" max="11011" width="72" customWidth="1"/>
    <col min="11012" max="11012" width="26.77734375" bestFit="1" customWidth="1"/>
    <col min="11013" max="11013" width="54.77734375" customWidth="1"/>
    <col min="11014" max="11014" width="12" customWidth="1"/>
    <col min="11015" max="11015" width="5.77734375" customWidth="1"/>
    <col min="11016" max="11016" width="12.21875" customWidth="1"/>
    <col min="11265" max="11265" width="13.5546875" customWidth="1"/>
    <col min="11266" max="11266" width="65" customWidth="1"/>
    <col min="11267" max="11267" width="72" customWidth="1"/>
    <col min="11268" max="11268" width="26.77734375" bestFit="1" customWidth="1"/>
    <col min="11269" max="11269" width="54.77734375" customWidth="1"/>
    <col min="11270" max="11270" width="12" customWidth="1"/>
    <col min="11271" max="11271" width="5.77734375" customWidth="1"/>
    <col min="11272" max="11272" width="12.21875" customWidth="1"/>
    <col min="11521" max="11521" width="13.5546875" customWidth="1"/>
    <col min="11522" max="11522" width="65" customWidth="1"/>
    <col min="11523" max="11523" width="72" customWidth="1"/>
    <col min="11524" max="11524" width="26.77734375" bestFit="1" customWidth="1"/>
    <col min="11525" max="11525" width="54.77734375" customWidth="1"/>
    <col min="11526" max="11526" width="12" customWidth="1"/>
    <col min="11527" max="11527" width="5.77734375" customWidth="1"/>
    <col min="11528" max="11528" width="12.21875" customWidth="1"/>
    <col min="11777" max="11777" width="13.5546875" customWidth="1"/>
    <col min="11778" max="11778" width="65" customWidth="1"/>
    <col min="11779" max="11779" width="72" customWidth="1"/>
    <col min="11780" max="11780" width="26.77734375" bestFit="1" customWidth="1"/>
    <col min="11781" max="11781" width="54.77734375" customWidth="1"/>
    <col min="11782" max="11782" width="12" customWidth="1"/>
    <col min="11783" max="11783" width="5.77734375" customWidth="1"/>
    <col min="11784" max="11784" width="12.21875" customWidth="1"/>
    <col min="12033" max="12033" width="13.5546875" customWidth="1"/>
    <col min="12034" max="12034" width="65" customWidth="1"/>
    <col min="12035" max="12035" width="72" customWidth="1"/>
    <col min="12036" max="12036" width="26.77734375" bestFit="1" customWidth="1"/>
    <col min="12037" max="12037" width="54.77734375" customWidth="1"/>
    <col min="12038" max="12038" width="12" customWidth="1"/>
    <col min="12039" max="12039" width="5.77734375" customWidth="1"/>
    <col min="12040" max="12040" width="12.21875" customWidth="1"/>
    <col min="12289" max="12289" width="13.5546875" customWidth="1"/>
    <col min="12290" max="12290" width="65" customWidth="1"/>
    <col min="12291" max="12291" width="72" customWidth="1"/>
    <col min="12292" max="12292" width="26.77734375" bestFit="1" customWidth="1"/>
    <col min="12293" max="12293" width="54.77734375" customWidth="1"/>
    <col min="12294" max="12294" width="12" customWidth="1"/>
    <col min="12295" max="12295" width="5.77734375" customWidth="1"/>
    <col min="12296" max="12296" width="12.21875" customWidth="1"/>
    <col min="12545" max="12545" width="13.5546875" customWidth="1"/>
    <col min="12546" max="12546" width="65" customWidth="1"/>
    <col min="12547" max="12547" width="72" customWidth="1"/>
    <col min="12548" max="12548" width="26.77734375" bestFit="1" customWidth="1"/>
    <col min="12549" max="12549" width="54.77734375" customWidth="1"/>
    <col min="12550" max="12550" width="12" customWidth="1"/>
    <col min="12551" max="12551" width="5.77734375" customWidth="1"/>
    <col min="12552" max="12552" width="12.21875" customWidth="1"/>
    <col min="12801" max="12801" width="13.5546875" customWidth="1"/>
    <col min="12802" max="12802" width="65" customWidth="1"/>
    <col min="12803" max="12803" width="72" customWidth="1"/>
    <col min="12804" max="12804" width="26.77734375" bestFit="1" customWidth="1"/>
    <col min="12805" max="12805" width="54.77734375" customWidth="1"/>
    <col min="12806" max="12806" width="12" customWidth="1"/>
    <col min="12807" max="12807" width="5.77734375" customWidth="1"/>
    <col min="12808" max="12808" width="12.21875" customWidth="1"/>
    <col min="13057" max="13057" width="13.5546875" customWidth="1"/>
    <col min="13058" max="13058" width="65" customWidth="1"/>
    <col min="13059" max="13059" width="72" customWidth="1"/>
    <col min="13060" max="13060" width="26.77734375" bestFit="1" customWidth="1"/>
    <col min="13061" max="13061" width="54.77734375" customWidth="1"/>
    <col min="13062" max="13062" width="12" customWidth="1"/>
    <col min="13063" max="13063" width="5.77734375" customWidth="1"/>
    <col min="13064" max="13064" width="12.21875" customWidth="1"/>
    <col min="13313" max="13313" width="13.5546875" customWidth="1"/>
    <col min="13314" max="13314" width="65" customWidth="1"/>
    <col min="13315" max="13315" width="72" customWidth="1"/>
    <col min="13316" max="13316" width="26.77734375" bestFit="1" customWidth="1"/>
    <col min="13317" max="13317" width="54.77734375" customWidth="1"/>
    <col min="13318" max="13318" width="12" customWidth="1"/>
    <col min="13319" max="13319" width="5.77734375" customWidth="1"/>
    <col min="13320" max="13320" width="12.21875" customWidth="1"/>
    <col min="13569" max="13569" width="13.5546875" customWidth="1"/>
    <col min="13570" max="13570" width="65" customWidth="1"/>
    <col min="13571" max="13571" width="72" customWidth="1"/>
    <col min="13572" max="13572" width="26.77734375" bestFit="1" customWidth="1"/>
    <col min="13573" max="13573" width="54.77734375" customWidth="1"/>
    <col min="13574" max="13574" width="12" customWidth="1"/>
    <col min="13575" max="13575" width="5.77734375" customWidth="1"/>
    <col min="13576" max="13576" width="12.21875" customWidth="1"/>
    <col min="13825" max="13825" width="13.5546875" customWidth="1"/>
    <col min="13826" max="13826" width="65" customWidth="1"/>
    <col min="13827" max="13827" width="72" customWidth="1"/>
    <col min="13828" max="13828" width="26.77734375" bestFit="1" customWidth="1"/>
    <col min="13829" max="13829" width="54.77734375" customWidth="1"/>
    <col min="13830" max="13830" width="12" customWidth="1"/>
    <col min="13831" max="13831" width="5.77734375" customWidth="1"/>
    <col min="13832" max="13832" width="12.21875" customWidth="1"/>
    <col min="14081" max="14081" width="13.5546875" customWidth="1"/>
    <col min="14082" max="14082" width="65" customWidth="1"/>
    <col min="14083" max="14083" width="72" customWidth="1"/>
    <col min="14084" max="14084" width="26.77734375" bestFit="1" customWidth="1"/>
    <col min="14085" max="14085" width="54.77734375" customWidth="1"/>
    <col min="14086" max="14086" width="12" customWidth="1"/>
    <col min="14087" max="14087" width="5.77734375" customWidth="1"/>
    <col min="14088" max="14088" width="12.21875" customWidth="1"/>
    <col min="14337" max="14337" width="13.5546875" customWidth="1"/>
    <col min="14338" max="14338" width="65" customWidth="1"/>
    <col min="14339" max="14339" width="72" customWidth="1"/>
    <col min="14340" max="14340" width="26.77734375" bestFit="1" customWidth="1"/>
    <col min="14341" max="14341" width="54.77734375" customWidth="1"/>
    <col min="14342" max="14342" width="12" customWidth="1"/>
    <col min="14343" max="14343" width="5.77734375" customWidth="1"/>
    <col min="14344" max="14344" width="12.21875" customWidth="1"/>
    <col min="14593" max="14593" width="13.5546875" customWidth="1"/>
    <col min="14594" max="14594" width="65" customWidth="1"/>
    <col min="14595" max="14595" width="72" customWidth="1"/>
    <col min="14596" max="14596" width="26.77734375" bestFit="1" customWidth="1"/>
    <col min="14597" max="14597" width="54.77734375" customWidth="1"/>
    <col min="14598" max="14598" width="12" customWidth="1"/>
    <col min="14599" max="14599" width="5.77734375" customWidth="1"/>
    <col min="14600" max="14600" width="12.21875" customWidth="1"/>
    <col min="14849" max="14849" width="13.5546875" customWidth="1"/>
    <col min="14850" max="14850" width="65" customWidth="1"/>
    <col min="14851" max="14851" width="72" customWidth="1"/>
    <col min="14852" max="14852" width="26.77734375" bestFit="1" customWidth="1"/>
    <col min="14853" max="14853" width="54.77734375" customWidth="1"/>
    <col min="14854" max="14854" width="12" customWidth="1"/>
    <col min="14855" max="14855" width="5.77734375" customWidth="1"/>
    <col min="14856" max="14856" width="12.21875" customWidth="1"/>
    <col min="15105" max="15105" width="13.5546875" customWidth="1"/>
    <col min="15106" max="15106" width="65" customWidth="1"/>
    <col min="15107" max="15107" width="72" customWidth="1"/>
    <col min="15108" max="15108" width="26.77734375" bestFit="1" customWidth="1"/>
    <col min="15109" max="15109" width="54.77734375" customWidth="1"/>
    <col min="15110" max="15110" width="12" customWidth="1"/>
    <col min="15111" max="15111" width="5.77734375" customWidth="1"/>
    <col min="15112" max="15112" width="12.21875" customWidth="1"/>
    <col min="15361" max="15361" width="13.5546875" customWidth="1"/>
    <col min="15362" max="15362" width="65" customWidth="1"/>
    <col min="15363" max="15363" width="72" customWidth="1"/>
    <col min="15364" max="15364" width="26.77734375" bestFit="1" customWidth="1"/>
    <col min="15365" max="15365" width="54.77734375" customWidth="1"/>
    <col min="15366" max="15366" width="12" customWidth="1"/>
    <col min="15367" max="15367" width="5.77734375" customWidth="1"/>
    <col min="15368" max="15368" width="12.21875" customWidth="1"/>
    <col min="15617" max="15617" width="13.5546875" customWidth="1"/>
    <col min="15618" max="15618" width="65" customWidth="1"/>
    <col min="15619" max="15619" width="72" customWidth="1"/>
    <col min="15620" max="15620" width="26.77734375" bestFit="1" customWidth="1"/>
    <col min="15621" max="15621" width="54.77734375" customWidth="1"/>
    <col min="15622" max="15622" width="12" customWidth="1"/>
    <col min="15623" max="15623" width="5.77734375" customWidth="1"/>
    <col min="15624" max="15624" width="12.21875" customWidth="1"/>
    <col min="15873" max="15873" width="13.5546875" customWidth="1"/>
    <col min="15874" max="15874" width="65" customWidth="1"/>
    <col min="15875" max="15875" width="72" customWidth="1"/>
    <col min="15876" max="15876" width="26.77734375" bestFit="1" customWidth="1"/>
    <col min="15877" max="15877" width="54.77734375" customWidth="1"/>
    <col min="15878" max="15878" width="12" customWidth="1"/>
    <col min="15879" max="15879" width="5.77734375" customWidth="1"/>
    <col min="15880" max="15880" width="12.21875" customWidth="1"/>
    <col min="16129" max="16129" width="13.5546875" customWidth="1"/>
    <col min="16130" max="16130" width="65" customWidth="1"/>
    <col min="16131" max="16131" width="72" customWidth="1"/>
    <col min="16132" max="16132" width="26.77734375" bestFit="1" customWidth="1"/>
    <col min="16133" max="16133" width="54.77734375" customWidth="1"/>
    <col min="16134" max="16134" width="12" customWidth="1"/>
    <col min="16135" max="16135" width="5.77734375" customWidth="1"/>
    <col min="16136" max="16136" width="12.21875" customWidth="1"/>
  </cols>
  <sheetData>
    <row r="1" spans="1:7" s="13" customFormat="1" ht="44.25" customHeight="1">
      <c r="A1" s="805" t="s">
        <v>59</v>
      </c>
      <c r="B1" s="805"/>
      <c r="C1" s="805"/>
      <c r="D1" s="805"/>
      <c r="E1" s="805"/>
    </row>
    <row r="2" spans="1:7" s="13" customFormat="1" ht="18" customHeight="1">
      <c r="A2" s="184"/>
      <c r="B2" s="184"/>
      <c r="C2" s="184"/>
      <c r="D2" s="184"/>
      <c r="E2" s="184"/>
    </row>
    <row r="3" spans="1:7" s="14" customFormat="1" ht="44.25" customHeight="1">
      <c r="A3" s="805" t="s">
        <v>1</v>
      </c>
      <c r="B3" s="805"/>
      <c r="C3" s="805"/>
      <c r="D3" s="805"/>
      <c r="E3" s="805"/>
      <c r="F3" s="170"/>
      <c r="G3" s="170"/>
    </row>
    <row r="4" spans="1:7" s="14" customFormat="1" ht="30.75" customHeight="1">
      <c r="A4" s="181" t="s">
        <v>1345</v>
      </c>
      <c r="B4" s="170"/>
      <c r="C4" s="170"/>
      <c r="D4" s="170"/>
      <c r="E4" s="170"/>
      <c r="F4" s="170"/>
      <c r="G4" s="170"/>
    </row>
    <row r="5" spans="1:7" ht="125.85" customHeight="1">
      <c r="A5" s="92"/>
      <c r="B5" s="92"/>
      <c r="C5" s="92"/>
      <c r="D5" s="92"/>
      <c r="F5" s="92"/>
      <c r="G5" s="92"/>
    </row>
    <row r="6" spans="1:7" ht="134.1" customHeight="1">
      <c r="A6" s="92"/>
      <c r="B6" s="92"/>
      <c r="C6" s="92"/>
      <c r="D6" s="92"/>
      <c r="F6" s="92"/>
      <c r="G6" s="92"/>
    </row>
    <row r="7" spans="1:7" s="163" customFormat="1" ht="31.5" customHeight="1">
      <c r="A7" s="212" t="s">
        <v>1346</v>
      </c>
      <c r="B7" s="212" t="s">
        <v>1347</v>
      </c>
      <c r="C7" s="212" t="s">
        <v>1142</v>
      </c>
      <c r="D7" s="212" t="s">
        <v>1348</v>
      </c>
      <c r="E7" s="212" t="s">
        <v>1003</v>
      </c>
    </row>
    <row r="8" spans="1:7" s="166" customFormat="1" ht="248.4">
      <c r="A8" s="164" t="s">
        <v>1141</v>
      </c>
      <c r="B8" s="164" t="s">
        <v>1349</v>
      </c>
      <c r="C8" s="165" t="s">
        <v>6733</v>
      </c>
      <c r="D8" s="164" t="s">
        <v>1350</v>
      </c>
      <c r="E8" s="164" t="s">
        <v>1351</v>
      </c>
    </row>
    <row r="9" spans="1:7" s="166" customFormat="1" ht="41.4">
      <c r="A9" s="164" t="s">
        <v>1352</v>
      </c>
      <c r="B9" s="164" t="s">
        <v>1353</v>
      </c>
      <c r="C9" s="164" t="s">
        <v>1354</v>
      </c>
      <c r="D9" s="164"/>
      <c r="E9" s="165"/>
    </row>
    <row r="10" spans="1:7" s="166" customFormat="1" ht="148.5" customHeight="1">
      <c r="A10" s="164" t="s">
        <v>1000</v>
      </c>
      <c r="B10" s="164" t="s">
        <v>1002</v>
      </c>
      <c r="C10" s="164" t="s">
        <v>1355</v>
      </c>
      <c r="D10" s="164" t="s">
        <v>1356</v>
      </c>
      <c r="E10" s="165" t="s">
        <v>1357</v>
      </c>
    </row>
    <row r="11" spans="1:7" s="166" customFormat="1" ht="75.75" customHeight="1">
      <c r="A11" s="164" t="s">
        <v>1358</v>
      </c>
      <c r="B11" s="164" t="s">
        <v>1359</v>
      </c>
      <c r="C11" s="164" t="s">
        <v>1360</v>
      </c>
      <c r="D11" s="164" t="s">
        <v>1361</v>
      </c>
      <c r="E11" s="165" t="s">
        <v>1362</v>
      </c>
    </row>
    <row r="12" spans="1:7" s="166" customFormat="1" ht="128.1" customHeight="1">
      <c r="A12" s="164" t="s">
        <v>1363</v>
      </c>
      <c r="B12" s="164" t="s">
        <v>1364</v>
      </c>
      <c r="C12" s="164" t="s">
        <v>1365</v>
      </c>
      <c r="D12" s="164" t="s">
        <v>1366</v>
      </c>
      <c r="E12" s="165" t="s">
        <v>1367</v>
      </c>
    </row>
    <row r="13" spans="1:7" s="166" customFormat="1" ht="74.25" customHeight="1">
      <c r="A13" s="164" t="s">
        <v>1368</v>
      </c>
      <c r="B13" s="164" t="s">
        <v>1369</v>
      </c>
      <c r="C13" s="164" t="s">
        <v>1370</v>
      </c>
      <c r="D13" s="164" t="s">
        <v>1356</v>
      </c>
      <c r="E13" s="165" t="s">
        <v>1371</v>
      </c>
    </row>
    <row r="14" spans="1:7" s="166" customFormat="1" ht="73.5" customHeight="1">
      <c r="A14" s="164" t="s">
        <v>1372</v>
      </c>
      <c r="B14" s="164" t="s">
        <v>1373</v>
      </c>
      <c r="C14" s="164" t="s">
        <v>1374</v>
      </c>
      <c r="D14" s="164" t="s">
        <v>1356</v>
      </c>
      <c r="E14" s="165" t="s">
        <v>1367</v>
      </c>
    </row>
    <row r="15" spans="1:7" s="166" customFormat="1" ht="74.25" customHeight="1">
      <c r="A15" s="164" t="s">
        <v>1375</v>
      </c>
      <c r="B15" s="164" t="s">
        <v>1376</v>
      </c>
      <c r="C15" s="164" t="s">
        <v>1377</v>
      </c>
      <c r="D15" s="164" t="s">
        <v>1378</v>
      </c>
      <c r="E15" s="165"/>
    </row>
    <row r="16" spans="1:7" s="166" customFormat="1" ht="48" customHeight="1">
      <c r="A16" s="164" t="s">
        <v>1379</v>
      </c>
      <c r="B16" s="164" t="s">
        <v>1380</v>
      </c>
      <c r="C16" s="164" t="s">
        <v>1381</v>
      </c>
      <c r="D16" s="164"/>
      <c r="E16" s="165"/>
    </row>
    <row r="17" spans="1:5" s="166" customFormat="1" ht="69" customHeight="1">
      <c r="A17" s="164" t="s">
        <v>1382</v>
      </c>
      <c r="B17" s="164" t="s">
        <v>1383</v>
      </c>
      <c r="C17" s="164" t="s">
        <v>1384</v>
      </c>
      <c r="D17" s="164"/>
      <c r="E17" s="165"/>
    </row>
    <row r="18" spans="1:5" s="166" customFormat="1" ht="69" customHeight="1">
      <c r="A18" s="164" t="s">
        <v>1385</v>
      </c>
      <c r="B18" s="164" t="s">
        <v>1386</v>
      </c>
      <c r="C18" s="164" t="s">
        <v>1387</v>
      </c>
      <c r="D18" s="164"/>
      <c r="E18" s="165"/>
    </row>
    <row r="19" spans="1:5" s="166" customFormat="1" ht="69" customHeight="1">
      <c r="A19" s="164" t="s">
        <v>1388</v>
      </c>
      <c r="B19" s="164" t="s">
        <v>1389</v>
      </c>
      <c r="C19" s="164" t="s">
        <v>1390</v>
      </c>
      <c r="D19" s="164"/>
      <c r="E19" s="165"/>
    </row>
    <row r="20" spans="1:5" s="166" customFormat="1" ht="93.75" customHeight="1">
      <c r="A20" s="164" t="s">
        <v>1391</v>
      </c>
      <c r="B20" s="164" t="s">
        <v>1392</v>
      </c>
      <c r="C20" s="164" t="s">
        <v>1393</v>
      </c>
      <c r="D20" s="164"/>
      <c r="E20" s="165"/>
    </row>
    <row r="21" spans="1:5" s="166" customFormat="1" ht="13.8">
      <c r="E21" s="167"/>
    </row>
    <row r="22" spans="1:5" s="166" customFormat="1" ht="13.8">
      <c r="E22" s="167"/>
    </row>
    <row r="23" spans="1:5" s="166" customFormat="1" ht="13.8">
      <c r="E23" s="167"/>
    </row>
  </sheetData>
  <mergeCells count="2">
    <mergeCell ref="A1:E1"/>
    <mergeCell ref="A3:E3"/>
  </mergeCells>
  <pageMargins left="0.19685039370078741" right="0.19685039370078741" top="0.19685039370078741" bottom="0.19685039370078741" header="0.51181102362204722" footer="0.51181102362204722"/>
  <pageSetup paperSize="9" scale="44" fitToHeight="0" orientation="portrait" r:id="rId1"/>
  <headerFooter alignWithMargins="0">
    <oddFooter>&amp;L&amp;"Arial,Bold"&amp;9Version No:&amp;"Arial,Regular" 0.2 | &amp;"Arial,Bold" Date: &amp;"Arial,Regular"16/07/2010 | &amp;"Arial,Bold"Author:&amp;"Arial,Regular" Paul Croft&amp;R&amp;8Copyright ©2010 The NHS Information Centre</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0">
    <tabColor rgb="FFFFB81C"/>
  </sheetPr>
  <dimension ref="A1:V537"/>
  <sheetViews>
    <sheetView zoomScale="80" zoomScaleNormal="80" workbookViewId="0">
      <pane xSplit="7" ySplit="1" topLeftCell="L3" activePane="bottomRight" state="frozenSplit"/>
      <selection pane="topRight" sqref="A1:XFD1"/>
      <selection pane="bottomLeft" sqref="A1:XFD1"/>
      <selection pane="bottomRight" sqref="A1:XFD1"/>
    </sheetView>
  </sheetViews>
  <sheetFormatPr defaultRowHeight="13.2"/>
  <cols>
    <col min="1" max="1" width="11" style="2" customWidth="1"/>
    <col min="2" max="3" width="7.21875" customWidth="1"/>
    <col min="4" max="5" width="17.21875" customWidth="1"/>
    <col min="6" max="6" width="15.77734375" customWidth="1"/>
    <col min="7" max="7" width="39.21875" style="54" customWidth="1"/>
    <col min="8" max="8" width="16.5546875" customWidth="1"/>
    <col min="9" max="9" width="10" customWidth="1"/>
    <col min="10" max="10" width="53" style="101" customWidth="1"/>
    <col min="11" max="11" width="28.21875" bestFit="1" customWidth="1"/>
    <col min="12" max="14" width="11.21875" customWidth="1"/>
    <col min="15" max="15" width="55.77734375" style="100" customWidth="1"/>
    <col min="16" max="16" width="12" customWidth="1"/>
    <col min="17" max="17" width="15.44140625" customWidth="1"/>
    <col min="18" max="18" width="10.77734375" customWidth="1"/>
    <col min="19" max="19" width="10.5546875" hidden="1" customWidth="1"/>
    <col min="20" max="20" width="82.21875" customWidth="1"/>
  </cols>
  <sheetData>
    <row r="1" spans="1:21" ht="52.8">
      <c r="A1" s="53" t="s">
        <v>5885</v>
      </c>
      <c r="B1" s="59" t="s">
        <v>6093</v>
      </c>
      <c r="C1" s="59" t="s">
        <v>6094</v>
      </c>
      <c r="D1" s="59" t="s">
        <v>6095</v>
      </c>
      <c r="E1" s="59" t="s">
        <v>162</v>
      </c>
      <c r="F1" s="52" t="s">
        <v>6096</v>
      </c>
      <c r="G1" s="53" t="s">
        <v>66</v>
      </c>
      <c r="H1" s="53" t="s">
        <v>6097</v>
      </c>
      <c r="I1" s="59" t="s">
        <v>6098</v>
      </c>
      <c r="J1" s="53" t="s">
        <v>87</v>
      </c>
      <c r="K1" s="52" t="s">
        <v>116</v>
      </c>
      <c r="L1" s="53" t="s">
        <v>2127</v>
      </c>
      <c r="M1" s="53" t="s">
        <v>2128</v>
      </c>
      <c r="N1" s="53" t="s">
        <v>2129</v>
      </c>
      <c r="O1" s="175" t="s">
        <v>767</v>
      </c>
      <c r="P1" s="53" t="s">
        <v>6099</v>
      </c>
      <c r="Q1" s="53" t="s">
        <v>6100</v>
      </c>
      <c r="R1" s="53" t="s">
        <v>1146</v>
      </c>
      <c r="S1" s="53" t="s">
        <v>6101</v>
      </c>
      <c r="T1" s="53" t="s">
        <v>6102</v>
      </c>
    </row>
    <row r="2" spans="1:21">
      <c r="A2" s="53" t="s">
        <v>6103</v>
      </c>
      <c r="B2" s="288"/>
      <c r="C2" s="289"/>
      <c r="D2" s="288"/>
      <c r="E2" s="288"/>
      <c r="F2" s="290" t="s">
        <v>6104</v>
      </c>
      <c r="G2" s="53" t="s">
        <v>25</v>
      </c>
      <c r="H2" s="53" t="s">
        <v>25</v>
      </c>
      <c r="I2" s="59"/>
      <c r="J2" s="53" t="s">
        <v>6105</v>
      </c>
      <c r="K2" s="52"/>
      <c r="L2" s="53"/>
      <c r="M2" s="53"/>
      <c r="N2" s="53"/>
      <c r="O2" s="175"/>
      <c r="P2" s="53"/>
      <c r="Q2" s="53"/>
      <c r="R2" s="53"/>
      <c r="S2" s="53"/>
      <c r="T2" s="291" t="str">
        <f>LookupConcat(A2,'Master Warnings List'!$A$2:$A$726,'Master Warnings List'!$E$2:$E$726,"
")</f>
        <v/>
      </c>
    </row>
    <row r="3" spans="1:21" ht="105.6">
      <c r="A3" s="287" t="s">
        <v>2134</v>
      </c>
      <c r="B3" s="288" t="str">
        <f>LEFT(A3,4)</f>
        <v>C000</v>
      </c>
      <c r="C3" s="289" t="str">
        <f>RIGHT(A3,3)</f>
        <v>010</v>
      </c>
      <c r="D3" s="288" t="str">
        <f>IF(MID(A3,5,1)="9",CONCATENATE(C3,"_",COUNTIF($C$3:$C3,C3)),A3&amp;"_1")</f>
        <v>C000010_1</v>
      </c>
      <c r="E3" s="288" t="s">
        <v>8</v>
      </c>
      <c r="F3" s="290" t="s">
        <v>6104</v>
      </c>
      <c r="G3" s="291" t="s">
        <v>2135</v>
      </c>
      <c r="H3" s="289">
        <f>IF(MID(A3,5,1)="D",1,0)</f>
        <v>0</v>
      </c>
      <c r="I3" s="292">
        <v>1</v>
      </c>
      <c r="J3" s="290" t="s">
        <v>2136</v>
      </c>
      <c r="K3" s="289" t="s">
        <v>2137</v>
      </c>
      <c r="L3" s="289" t="s">
        <v>2138</v>
      </c>
      <c r="M3" s="289" t="s">
        <v>2138</v>
      </c>
      <c r="N3" s="289" t="s">
        <v>25</v>
      </c>
      <c r="O3" s="275" t="s">
        <v>2139</v>
      </c>
      <c r="P3" s="291" t="s">
        <v>6106</v>
      </c>
      <c r="Q3" s="291" t="s">
        <v>6107</v>
      </c>
      <c r="R3" s="293" t="s">
        <v>1148</v>
      </c>
      <c r="S3" s="289">
        <f>IFERROR(VLOOKUP(A3,'Master Warnings List'!$A$1:$H$765,8,0),0)</f>
        <v>3</v>
      </c>
      <c r="T3" s="291" t="str">
        <f>LookupConcat(A3,'Master Warnings List'!$A$2:$A$726,'Master Warnings List'!$E$2:$E$726,"
")</f>
        <v>CYP00001 - File rejected - Data Set Version Number is blank.
CYP00002 - File rejected - Data Set Version Number has incorrect data format.
CYP00003 - File rejected - Data Set Version Number has incorrect value for current ruling data set. Data Set Version Number=&lt;C000010&gt;</v>
      </c>
      <c r="U3" t="s">
        <v>8</v>
      </c>
    </row>
    <row r="4" spans="1:21" ht="99.75" customHeight="1">
      <c r="A4" s="287" t="s">
        <v>2142</v>
      </c>
      <c r="B4" s="288" t="str">
        <f t="shared" ref="B4:B216" si="0">LEFT(A4,4)</f>
        <v>C000</v>
      </c>
      <c r="C4" s="289" t="str">
        <f t="shared" ref="C4:C216" si="1">RIGHT(A4,3)</f>
        <v>020</v>
      </c>
      <c r="D4" s="288" t="str">
        <f>IF(MID(A4,5,1)="9",CONCATENATE(C4,"_",COUNTIF($C$3:$C4,C4)),A4&amp;"_1")</f>
        <v>C000020_1</v>
      </c>
      <c r="E4" s="288" t="s">
        <v>2144</v>
      </c>
      <c r="F4" s="290" t="s">
        <v>6104</v>
      </c>
      <c r="G4" s="290" t="s">
        <v>2143</v>
      </c>
      <c r="H4" s="289">
        <f t="shared" ref="H4:H71" si="2">IF(MID(A4,5,1)="D",1,0)</f>
        <v>0</v>
      </c>
      <c r="I4" s="292">
        <v>2</v>
      </c>
      <c r="J4" s="294" t="s">
        <v>6108</v>
      </c>
      <c r="K4" s="288" t="s">
        <v>137</v>
      </c>
      <c r="L4" s="289" t="s">
        <v>2138</v>
      </c>
      <c r="M4" s="289" t="s">
        <v>2138</v>
      </c>
      <c r="N4" s="289" t="s">
        <v>2138</v>
      </c>
      <c r="O4" s="275" t="s">
        <v>6109</v>
      </c>
      <c r="P4" s="291" t="s">
        <v>6106</v>
      </c>
      <c r="Q4" s="291" t="s">
        <v>6107</v>
      </c>
      <c r="R4" s="293" t="s">
        <v>1148</v>
      </c>
      <c r="S4" s="289">
        <f>IFERROR(VLOOKUP(A4,'Master Warnings List'!$A$1:$H$765,8,0),0)</f>
        <v>2</v>
      </c>
      <c r="T4" s="291" t="str">
        <f>LookupConcat(A4,'Master Warnings List'!$A$2:$A$726,'Master Warnings List'!$E$2:$E$726,"
")</f>
        <v>CYP00004 - File rejected - Organisation Identifier (Code of Provider) is blank.
CYP00005 - File rejected - Organisation Identifier (Code of Provider) has incorrect data format. Organisation Identifier (Code of Provider)=&lt;C000020&gt;</v>
      </c>
      <c r="U4" t="s">
        <v>6110</v>
      </c>
    </row>
    <row r="5" spans="1:21" ht="114.75" customHeight="1">
      <c r="A5" s="290" t="s">
        <v>348</v>
      </c>
      <c r="B5" s="288" t="str">
        <f t="shared" si="0"/>
        <v>C000</v>
      </c>
      <c r="C5" s="289" t="str">
        <f t="shared" si="1"/>
        <v>030</v>
      </c>
      <c r="D5" s="288" t="str">
        <f>IF(MID(A5,5,1)="9",CONCATENATE(C5,"_",COUNTIF($C$3:$C5,C5)),A5&amp;"_1")</f>
        <v>C000030_1</v>
      </c>
      <c r="E5" s="288" t="s">
        <v>2147</v>
      </c>
      <c r="F5" s="290" t="s">
        <v>6104</v>
      </c>
      <c r="G5" s="290" t="s">
        <v>350</v>
      </c>
      <c r="H5" s="289">
        <f t="shared" si="2"/>
        <v>0</v>
      </c>
      <c r="I5" s="292">
        <v>3</v>
      </c>
      <c r="J5" s="294" t="s">
        <v>351</v>
      </c>
      <c r="K5" s="289" t="s">
        <v>137</v>
      </c>
      <c r="L5" s="289" t="s">
        <v>2138</v>
      </c>
      <c r="M5" s="289" t="s">
        <v>2138</v>
      </c>
      <c r="N5" s="289" t="s">
        <v>2148</v>
      </c>
      <c r="O5" s="275" t="s">
        <v>6111</v>
      </c>
      <c r="P5" s="291" t="s">
        <v>6106</v>
      </c>
      <c r="Q5" s="291" t="s">
        <v>6107</v>
      </c>
      <c r="R5" s="293" t="s">
        <v>1148</v>
      </c>
      <c r="S5" s="289">
        <f>IFERROR(VLOOKUP(A5,'Master Warnings List'!$A$1:$H$765,8,0),0)</f>
        <v>4</v>
      </c>
      <c r="T5" s="291" t="str">
        <f>LookupConcat(A5,'Master Warnings List'!$A$2:$A$726,'Master Warnings List'!$E$2:$E$726,"
")</f>
        <v>CYP00007 - File rejected - Organisation Identifier (Code Of Submitting Organisation) is blank.
CYP00008 - File rejected - Organisation Identifier (Code Of Submitting Organisation) has incorrect data format. Organisation Identifier (Code of Provider)=&lt;C000030&gt;
CYP00009 - Warning - Organisation Identifier (Code of Submitting Organisation) is not in national organisation tables as a "live" organisation at any point during the reporting period. Organisation Identifier (Code of Submitting Organisation)=&lt;C000030&gt;
CYP00025 - Warning - Organisation Identifier (Code Of Submitting Organisation) does not match the Organisation Identifier from the Submission Portal login details. Organisation Identifier (Code Of Submitting Organisation)=&lt;C000030&gt;</v>
      </c>
      <c r="U5" t="s">
        <v>6112</v>
      </c>
    </row>
    <row r="6" spans="1:21" ht="114.75" customHeight="1">
      <c r="A6" s="290" t="s">
        <v>2168</v>
      </c>
      <c r="B6" s="288" t="str">
        <f t="shared" ref="B6" si="3">LEFT(A6,4)</f>
        <v>C000</v>
      </c>
      <c r="C6" s="289" t="str">
        <f t="shared" ref="C6" si="4">RIGHT(A6,3)</f>
        <v>070</v>
      </c>
      <c r="D6" s="118"/>
      <c r="E6" s="288" t="s">
        <v>2170</v>
      </c>
      <c r="F6" s="290" t="s">
        <v>6104</v>
      </c>
      <c r="G6" s="290" t="s">
        <v>2169</v>
      </c>
      <c r="H6" s="289">
        <v>0</v>
      </c>
      <c r="I6" s="292">
        <v>4</v>
      </c>
      <c r="J6" s="294" t="s">
        <v>2171</v>
      </c>
      <c r="K6" s="289" t="s">
        <v>146</v>
      </c>
      <c r="L6" s="289" t="s">
        <v>2138</v>
      </c>
      <c r="M6" s="289" t="s">
        <v>2138</v>
      </c>
      <c r="N6" s="289" t="s">
        <v>25</v>
      </c>
      <c r="O6" s="289"/>
      <c r="P6" s="291" t="s">
        <v>6106</v>
      </c>
      <c r="Q6" s="291"/>
      <c r="R6" s="293" t="s">
        <v>1148</v>
      </c>
      <c r="S6" s="289"/>
      <c r="T6" s="291" t="str">
        <f>LookupConcat(A6,'Master Warnings List'!$A$2:$A$726,'Master Warnings List'!$E$2:$E$726,"
")</f>
        <v>CYP00029 - File rejected - Primary Data Collection System In Use is blank.
CYP00030 - File rejected - Primary Data Collection System In Use has incorrect data format.</v>
      </c>
      <c r="U6" t="s">
        <v>6113</v>
      </c>
    </row>
    <row r="7" spans="1:21" ht="89.25" customHeight="1">
      <c r="A7" s="287" t="s">
        <v>2150</v>
      </c>
      <c r="B7" s="288" t="str">
        <f t="shared" si="0"/>
        <v>C000</v>
      </c>
      <c r="C7" s="289" t="str">
        <f t="shared" si="1"/>
        <v>040</v>
      </c>
      <c r="D7" s="288" t="str">
        <f>IF(MID(A7,5,1)="9",CONCATENATE(C7,"_",COUNTIF($C$3:$C7,C7)),A7&amp;"_1")</f>
        <v>C000040_1</v>
      </c>
      <c r="E7" s="288" t="s">
        <v>2152</v>
      </c>
      <c r="F7" s="290" t="s">
        <v>6104</v>
      </c>
      <c r="G7" s="291" t="s">
        <v>2151</v>
      </c>
      <c r="H7" s="289">
        <f t="shared" si="2"/>
        <v>0</v>
      </c>
      <c r="I7" s="292">
        <v>5</v>
      </c>
      <c r="J7" s="291" t="s">
        <v>6114</v>
      </c>
      <c r="K7" s="289" t="s">
        <v>2154</v>
      </c>
      <c r="L7" s="289" t="s">
        <v>2138</v>
      </c>
      <c r="M7" s="289" t="s">
        <v>2138</v>
      </c>
      <c r="N7" s="289" t="s">
        <v>25</v>
      </c>
      <c r="O7" s="275" t="s">
        <v>6115</v>
      </c>
      <c r="P7" s="291" t="s">
        <v>6106</v>
      </c>
      <c r="Q7" s="291"/>
      <c r="R7" s="293" t="s">
        <v>1148</v>
      </c>
      <c r="S7" s="289">
        <f>IFERROR(VLOOKUP(A7,'Master Warnings List'!$A$1:$H$765,8,0),0)</f>
        <v>3</v>
      </c>
      <c r="T7" s="291" t="str">
        <f>LookupConcat(A7,'Master Warnings List'!$A$2:$A$726,'Master Warnings List'!$E$2:$E$726,"
")</f>
        <v>CYP00010 - File rejected - Reporting Period Start Date is blank.
CYP00011 - File rejected - Reporting Period Start Date has incorrect data format.
CYP00012 - File rejected - Reporting Period Start Date does not match the reporting period selected in Submission Portal upload. Reporting Period Start Date=&lt;C000040&gt; Reporting Period End Date=&lt;C000050&gt;</v>
      </c>
      <c r="U7" t="s">
        <v>6116</v>
      </c>
    </row>
    <row r="8" spans="1:21" ht="89.25" customHeight="1">
      <c r="A8" s="287" t="s">
        <v>2156</v>
      </c>
      <c r="B8" s="288" t="str">
        <f t="shared" si="0"/>
        <v>C000</v>
      </c>
      <c r="C8" s="289" t="str">
        <f t="shared" si="1"/>
        <v>050</v>
      </c>
      <c r="D8" s="288" t="str">
        <f>IF(MID(A8,5,1)="9",CONCATENATE(C8,"_",COUNTIF($C$3:$C8,C8)),A8&amp;"_1")</f>
        <v>C000050_1</v>
      </c>
      <c r="E8" s="288" t="s">
        <v>2158</v>
      </c>
      <c r="F8" s="290" t="s">
        <v>6104</v>
      </c>
      <c r="G8" s="291" t="s">
        <v>2157</v>
      </c>
      <c r="H8" s="289">
        <f t="shared" si="2"/>
        <v>0</v>
      </c>
      <c r="I8" s="292">
        <v>6</v>
      </c>
      <c r="J8" s="291" t="s">
        <v>6117</v>
      </c>
      <c r="K8" s="289" t="s">
        <v>2154</v>
      </c>
      <c r="L8" s="289" t="s">
        <v>2138</v>
      </c>
      <c r="M8" s="289" t="s">
        <v>2138</v>
      </c>
      <c r="N8" s="289" t="s">
        <v>25</v>
      </c>
      <c r="O8" s="275" t="s">
        <v>6118</v>
      </c>
      <c r="P8" s="291" t="s">
        <v>6106</v>
      </c>
      <c r="Q8" s="291"/>
      <c r="R8" s="293" t="s">
        <v>1148</v>
      </c>
      <c r="S8" s="289">
        <f>IFERROR(VLOOKUP(A8,'Master Warnings List'!$A$1:$H$765,8,0),0)</f>
        <v>3</v>
      </c>
      <c r="T8" s="291" t="str">
        <f>LookupConcat(A8,'Master Warnings List'!$A$2:$A$726,'Master Warnings List'!$E$2:$E$726,"
")</f>
        <v>CYP00013 - File rejected - Reporting Period End Date is blank.
CYP00014 - File rejected - Reporting Period End Date has incorrect data format.
CYP00015 - File rejected - Reporting Period End Date does not match the reporting period selected in Submission Portal upload. Reporting Period Start Date=&lt;C000040&gt; Reporting Period End Date=&lt;C000050&gt;</v>
      </c>
      <c r="U8" t="s">
        <v>6119</v>
      </c>
    </row>
    <row r="9" spans="1:21" ht="99" customHeight="1">
      <c r="A9" s="287" t="s">
        <v>2161</v>
      </c>
      <c r="B9" s="288" t="str">
        <f t="shared" si="0"/>
        <v>C000</v>
      </c>
      <c r="C9" s="289" t="str">
        <f t="shared" si="1"/>
        <v>060</v>
      </c>
      <c r="D9" s="288" t="str">
        <f>IF(MID(A9,5,1)="9",CONCATENATE(C9,"_",COUNTIF($C$3:$C9,C9)),A9&amp;"_1")</f>
        <v>C000060_1</v>
      </c>
      <c r="E9" s="288" t="s">
        <v>2163</v>
      </c>
      <c r="F9" s="290" t="s">
        <v>6104</v>
      </c>
      <c r="G9" s="291" t="s">
        <v>2162</v>
      </c>
      <c r="H9" s="289">
        <f t="shared" si="2"/>
        <v>0</v>
      </c>
      <c r="I9" s="292">
        <v>7</v>
      </c>
      <c r="J9" s="291" t="s">
        <v>6120</v>
      </c>
      <c r="K9" s="289" t="s">
        <v>2165</v>
      </c>
      <c r="L9" s="289" t="s">
        <v>2138</v>
      </c>
      <c r="M9" s="289" t="s">
        <v>2138</v>
      </c>
      <c r="N9" s="289" t="s">
        <v>25</v>
      </c>
      <c r="O9" s="275" t="s">
        <v>2166</v>
      </c>
      <c r="P9" s="291" t="s">
        <v>6106</v>
      </c>
      <c r="Q9" s="291"/>
      <c r="R9" s="293" t="s">
        <v>1148</v>
      </c>
      <c r="S9" s="289">
        <f>IFERROR(VLOOKUP(A9,'Master Warnings List'!$A$1:$H$765,8,0),0)</f>
        <v>5</v>
      </c>
      <c r="T9" s="291" t="str">
        <f>LookupConcat(A9,'Master Warnings List'!$A$2:$A$726,'Master Warnings List'!$E$2:$E$726,"
")</f>
        <v>CYP00016 - File rejected - Date And Time Data Set Created is blank.
CYP00017 - File rejected - Date And Time Data Set Created has incorrect data format.
CYP00026 - File rejected - Date And Time Data Set Created is before Reporting period Start Date. Date And Time Data Set Created=&lt;C000060&gt; Reporting Period Start Date=&lt;C000040&gt;
CYP00027 - Warning - Date And Time Data Set Created is before Reporting period End Date. Date And Time Data Set Created=&lt;C000060&gt; Reporting Period End Date=&lt;C000050&gt;
CYP00028 - File rejected - Date And Time Data Set Created is after Upload Date. Date And Time Data Set Created=&lt;C000060&gt;</v>
      </c>
      <c r="U9" t="s">
        <v>6121</v>
      </c>
    </row>
    <row r="10" spans="1:21" ht="38.25" customHeight="1">
      <c r="A10" s="287" t="s">
        <v>6122</v>
      </c>
      <c r="B10" s="288"/>
      <c r="C10" s="289"/>
      <c r="D10" s="288"/>
      <c r="E10" s="288" t="s">
        <v>2182</v>
      </c>
      <c r="F10" s="290" t="s">
        <v>6104</v>
      </c>
      <c r="G10" s="290" t="s">
        <v>2181</v>
      </c>
      <c r="H10" s="289">
        <f t="shared" si="2"/>
        <v>1</v>
      </c>
      <c r="I10" s="292">
        <v>8</v>
      </c>
      <c r="J10" s="291" t="s">
        <v>6123</v>
      </c>
      <c r="K10" s="288" t="s">
        <v>6124</v>
      </c>
      <c r="L10" s="289"/>
      <c r="M10" s="289"/>
      <c r="N10" s="289"/>
      <c r="O10" s="274"/>
      <c r="P10" s="291"/>
      <c r="Q10" s="291"/>
      <c r="R10" s="293"/>
      <c r="S10" s="289"/>
      <c r="T10" s="291"/>
    </row>
    <row r="11" spans="1:21" ht="38.25" customHeight="1">
      <c r="A11" s="287" t="s">
        <v>6125</v>
      </c>
      <c r="B11" s="288"/>
      <c r="C11" s="289"/>
      <c r="D11" s="288"/>
      <c r="E11" s="288" t="s">
        <v>2195</v>
      </c>
      <c r="F11" s="290" t="s">
        <v>6104</v>
      </c>
      <c r="G11" s="290" t="s">
        <v>2194</v>
      </c>
      <c r="H11" s="289">
        <f t="shared" si="2"/>
        <v>1</v>
      </c>
      <c r="I11" s="292">
        <v>9</v>
      </c>
      <c r="J11" s="291" t="s">
        <v>2196</v>
      </c>
      <c r="K11" s="290" t="s">
        <v>2197</v>
      </c>
      <c r="L11" s="289"/>
      <c r="M11" s="289"/>
      <c r="N11" s="289"/>
      <c r="O11" s="274"/>
      <c r="P11" s="291"/>
      <c r="Q11" s="291"/>
      <c r="R11" s="293"/>
      <c r="S11" s="289"/>
      <c r="T11" s="291"/>
    </row>
    <row r="12" spans="1:21" ht="12.75" customHeight="1">
      <c r="A12" s="287" t="s">
        <v>984</v>
      </c>
      <c r="B12" s="288"/>
      <c r="C12" s="289"/>
      <c r="D12" s="288"/>
      <c r="E12" s="288" t="s">
        <v>2190</v>
      </c>
      <c r="F12" s="290" t="s">
        <v>6104</v>
      </c>
      <c r="G12" s="290" t="s">
        <v>2189</v>
      </c>
      <c r="H12" s="289">
        <f t="shared" si="2"/>
        <v>1</v>
      </c>
      <c r="I12" s="292">
        <v>10</v>
      </c>
      <c r="J12" s="291" t="s">
        <v>6126</v>
      </c>
      <c r="K12" s="290" t="s">
        <v>6127</v>
      </c>
      <c r="L12" s="289"/>
      <c r="M12" s="289"/>
      <c r="N12" s="289"/>
      <c r="O12" s="274"/>
      <c r="P12" s="291"/>
      <c r="Q12" s="291"/>
      <c r="R12" s="293"/>
      <c r="S12" s="289"/>
      <c r="T12" s="291"/>
    </row>
    <row r="13" spans="1:21" ht="25.5" customHeight="1">
      <c r="A13" s="287" t="s">
        <v>6128</v>
      </c>
      <c r="B13" s="288"/>
      <c r="C13" s="289"/>
      <c r="D13" s="288"/>
      <c r="E13" s="288" t="s">
        <v>6129</v>
      </c>
      <c r="F13" s="290" t="s">
        <v>6104</v>
      </c>
      <c r="G13" s="290" t="s">
        <v>6130</v>
      </c>
      <c r="H13" s="289">
        <f t="shared" si="2"/>
        <v>1</v>
      </c>
      <c r="I13" s="292">
        <v>11</v>
      </c>
      <c r="J13" s="291" t="s">
        <v>6131</v>
      </c>
      <c r="K13" s="288" t="s">
        <v>6127</v>
      </c>
      <c r="L13" s="289"/>
      <c r="M13" s="289"/>
      <c r="N13" s="289"/>
      <c r="O13" s="274"/>
      <c r="P13" s="291"/>
      <c r="Q13" s="291"/>
      <c r="R13" s="293"/>
      <c r="S13" s="289"/>
      <c r="T13" s="291"/>
    </row>
    <row r="14" spans="1:21" ht="25.5" customHeight="1">
      <c r="A14" s="287" t="s">
        <v>6132</v>
      </c>
      <c r="B14" s="288"/>
      <c r="C14" s="289"/>
      <c r="D14" s="288"/>
      <c r="E14" s="288" t="s">
        <v>2315</v>
      </c>
      <c r="F14" s="290" t="s">
        <v>6104</v>
      </c>
      <c r="G14" s="290" t="s">
        <v>2314</v>
      </c>
      <c r="H14" s="289">
        <f t="shared" si="2"/>
        <v>1</v>
      </c>
      <c r="I14" s="292">
        <v>12</v>
      </c>
      <c r="J14" s="291" t="s">
        <v>6133</v>
      </c>
      <c r="K14" s="288" t="s">
        <v>818</v>
      </c>
      <c r="L14" s="289"/>
      <c r="M14" s="289"/>
      <c r="N14" s="289"/>
      <c r="O14" s="274"/>
      <c r="P14" s="291"/>
      <c r="Q14" s="291"/>
      <c r="R14" s="293"/>
      <c r="S14" s="289"/>
      <c r="T14" s="291"/>
    </row>
    <row r="15" spans="1:21" ht="51" customHeight="1">
      <c r="A15" s="287" t="s">
        <v>815</v>
      </c>
      <c r="B15" s="288"/>
      <c r="C15" s="289"/>
      <c r="D15" s="288"/>
      <c r="E15" s="288" t="s">
        <v>2185</v>
      </c>
      <c r="F15" s="290" t="s">
        <v>6104</v>
      </c>
      <c r="G15" s="290" t="s">
        <v>6134</v>
      </c>
      <c r="H15" s="289">
        <f t="shared" si="2"/>
        <v>1</v>
      </c>
      <c r="I15" s="292">
        <v>13</v>
      </c>
      <c r="J15" s="291" t="s">
        <v>6135</v>
      </c>
      <c r="K15" s="288" t="s">
        <v>6136</v>
      </c>
      <c r="L15" s="289"/>
      <c r="M15" s="289"/>
      <c r="N15" s="289"/>
      <c r="O15" s="274"/>
      <c r="P15" s="291"/>
      <c r="Q15" s="291"/>
      <c r="R15" s="293"/>
      <c r="S15" s="289"/>
      <c r="T15" s="291"/>
    </row>
    <row r="16" spans="1:21" ht="63.75" customHeight="1">
      <c r="A16" s="287" t="s">
        <v>6137</v>
      </c>
      <c r="B16" s="288"/>
      <c r="C16" s="289"/>
      <c r="D16" s="288"/>
      <c r="E16" s="288" t="s">
        <v>2206</v>
      </c>
      <c r="F16" s="290" t="s">
        <v>6104</v>
      </c>
      <c r="G16" s="290" t="s">
        <v>2205</v>
      </c>
      <c r="H16" s="289">
        <f t="shared" si="2"/>
        <v>1</v>
      </c>
      <c r="I16" s="292">
        <v>14</v>
      </c>
      <c r="J16" s="291" t="s">
        <v>6138</v>
      </c>
      <c r="K16" s="288" t="s">
        <v>6139</v>
      </c>
      <c r="L16" s="289"/>
      <c r="M16" s="289"/>
      <c r="N16" s="289"/>
      <c r="O16" s="274"/>
      <c r="P16" s="291"/>
      <c r="Q16" s="291"/>
      <c r="R16" s="293"/>
      <c r="S16" s="289"/>
      <c r="T16" s="291"/>
    </row>
    <row r="17" spans="1:20" ht="63.75" customHeight="1">
      <c r="A17" s="287" t="s">
        <v>6140</v>
      </c>
      <c r="B17" s="288"/>
      <c r="C17" s="289"/>
      <c r="D17" s="288"/>
      <c r="E17" s="288" t="s">
        <v>2213</v>
      </c>
      <c r="F17" s="290" t="s">
        <v>6104</v>
      </c>
      <c r="G17" s="290" t="s">
        <v>2212</v>
      </c>
      <c r="H17" s="289">
        <f t="shared" si="2"/>
        <v>1</v>
      </c>
      <c r="I17" s="292">
        <v>15</v>
      </c>
      <c r="J17" s="291" t="s">
        <v>6138</v>
      </c>
      <c r="K17" s="288" t="s">
        <v>6139</v>
      </c>
      <c r="L17" s="289"/>
      <c r="M17" s="289"/>
      <c r="N17" s="289"/>
      <c r="O17" s="274"/>
      <c r="P17" s="291"/>
      <c r="Q17" s="291"/>
      <c r="R17" s="293"/>
      <c r="S17" s="289"/>
      <c r="T17" s="291"/>
    </row>
    <row r="18" spans="1:20" ht="63.75" customHeight="1">
      <c r="A18" s="287" t="s">
        <v>6141</v>
      </c>
      <c r="B18" s="288"/>
      <c r="C18" s="289"/>
      <c r="D18" s="288"/>
      <c r="E18" s="288" t="s">
        <v>2216</v>
      </c>
      <c r="F18" s="290" t="s">
        <v>6104</v>
      </c>
      <c r="G18" s="290" t="s">
        <v>2215</v>
      </c>
      <c r="H18" s="289">
        <f t="shared" si="2"/>
        <v>1</v>
      </c>
      <c r="I18" s="292">
        <v>16</v>
      </c>
      <c r="J18" s="291" t="s">
        <v>6138</v>
      </c>
      <c r="K18" s="288" t="s">
        <v>6139</v>
      </c>
      <c r="L18" s="289"/>
      <c r="M18" s="289"/>
      <c r="N18" s="289"/>
      <c r="O18" s="274"/>
      <c r="P18" s="291"/>
      <c r="Q18" s="291"/>
      <c r="R18" s="293"/>
      <c r="S18" s="289"/>
      <c r="T18" s="291"/>
    </row>
    <row r="19" spans="1:20" ht="63.75" customHeight="1">
      <c r="A19" s="287" t="s">
        <v>6142</v>
      </c>
      <c r="B19" s="288"/>
      <c r="C19" s="289"/>
      <c r="D19" s="288"/>
      <c r="E19" s="288" t="s">
        <v>2231</v>
      </c>
      <c r="F19" s="290" t="s">
        <v>6104</v>
      </c>
      <c r="G19" s="290" t="s">
        <v>2230</v>
      </c>
      <c r="H19" s="289">
        <f t="shared" si="2"/>
        <v>1</v>
      </c>
      <c r="I19" s="292">
        <v>17</v>
      </c>
      <c r="J19" s="291" t="s">
        <v>6138</v>
      </c>
      <c r="K19" s="288" t="s">
        <v>6139</v>
      </c>
      <c r="L19" s="289"/>
      <c r="M19" s="289"/>
      <c r="N19" s="289"/>
      <c r="O19" s="274"/>
      <c r="P19" s="291"/>
      <c r="Q19" s="291"/>
      <c r="R19" s="293"/>
      <c r="S19" s="289"/>
      <c r="T19" s="291"/>
    </row>
    <row r="20" spans="1:20" ht="63.75" customHeight="1">
      <c r="A20" s="287" t="s">
        <v>6143</v>
      </c>
      <c r="B20" s="288"/>
      <c r="C20" s="289"/>
      <c r="D20" s="288"/>
      <c r="E20" s="288" t="s">
        <v>2234</v>
      </c>
      <c r="F20" s="290" t="s">
        <v>6104</v>
      </c>
      <c r="G20" s="290" t="s">
        <v>2233</v>
      </c>
      <c r="H20" s="289">
        <f t="shared" si="2"/>
        <v>1</v>
      </c>
      <c r="I20" s="292">
        <v>18</v>
      </c>
      <c r="J20" s="291" t="s">
        <v>6138</v>
      </c>
      <c r="K20" s="288" t="s">
        <v>6139</v>
      </c>
      <c r="L20" s="289"/>
      <c r="M20" s="289"/>
      <c r="N20" s="289"/>
      <c r="O20" s="274"/>
      <c r="P20" s="291"/>
      <c r="Q20" s="291"/>
      <c r="R20" s="293"/>
      <c r="S20" s="289"/>
      <c r="T20" s="291"/>
    </row>
    <row r="21" spans="1:20" ht="63.75" customHeight="1">
      <c r="A21" s="287" t="s">
        <v>6144</v>
      </c>
      <c r="B21" s="288"/>
      <c r="C21" s="289"/>
      <c r="D21" s="288"/>
      <c r="E21" s="288" t="s">
        <v>2237</v>
      </c>
      <c r="F21" s="290" t="s">
        <v>6104</v>
      </c>
      <c r="G21" s="290" t="s">
        <v>2236</v>
      </c>
      <c r="H21" s="289">
        <f t="shared" si="2"/>
        <v>1</v>
      </c>
      <c r="I21" s="292">
        <v>19</v>
      </c>
      <c r="J21" s="291" t="s">
        <v>6138</v>
      </c>
      <c r="K21" s="288" t="s">
        <v>6139</v>
      </c>
      <c r="L21" s="289"/>
      <c r="M21" s="289"/>
      <c r="N21" s="289"/>
      <c r="O21" s="274"/>
      <c r="P21" s="291"/>
      <c r="Q21" s="291"/>
      <c r="R21" s="293"/>
      <c r="S21" s="289"/>
      <c r="T21" s="291"/>
    </row>
    <row r="22" spans="1:20" ht="63.75" customHeight="1">
      <c r="A22" s="287" t="s">
        <v>6145</v>
      </c>
      <c r="B22" s="288"/>
      <c r="C22" s="289"/>
      <c r="D22" s="288"/>
      <c r="E22" s="288" t="s">
        <v>2240</v>
      </c>
      <c r="F22" s="290" t="s">
        <v>6104</v>
      </c>
      <c r="G22" s="290" t="s">
        <v>2239</v>
      </c>
      <c r="H22" s="289">
        <f t="shared" si="2"/>
        <v>1</v>
      </c>
      <c r="I22" s="292">
        <v>20</v>
      </c>
      <c r="J22" s="291" t="s">
        <v>6138</v>
      </c>
      <c r="K22" s="288" t="s">
        <v>6139</v>
      </c>
      <c r="L22" s="289"/>
      <c r="M22" s="289"/>
      <c r="N22" s="289"/>
      <c r="O22" s="274"/>
      <c r="P22" s="291"/>
      <c r="Q22" s="291"/>
      <c r="R22" s="293"/>
      <c r="S22" s="289"/>
      <c r="T22" s="291"/>
    </row>
    <row r="23" spans="1:20" ht="63.75" customHeight="1">
      <c r="A23" s="287" t="s">
        <v>6146</v>
      </c>
      <c r="B23" s="288"/>
      <c r="C23" s="289"/>
      <c r="D23" s="288"/>
      <c r="E23" s="288" t="s">
        <v>2243</v>
      </c>
      <c r="F23" s="290" t="s">
        <v>6104</v>
      </c>
      <c r="G23" s="290" t="s">
        <v>2242</v>
      </c>
      <c r="H23" s="289">
        <f t="shared" si="2"/>
        <v>1</v>
      </c>
      <c r="I23" s="292">
        <v>21</v>
      </c>
      <c r="J23" s="291" t="s">
        <v>6138</v>
      </c>
      <c r="K23" s="288" t="s">
        <v>6139</v>
      </c>
      <c r="L23" s="289"/>
      <c r="M23" s="289"/>
      <c r="N23" s="289"/>
      <c r="O23" s="274"/>
      <c r="P23" s="291"/>
      <c r="Q23" s="291"/>
      <c r="R23" s="293"/>
      <c r="S23" s="289"/>
      <c r="T23" s="291"/>
    </row>
    <row r="24" spans="1:20" ht="63.75" customHeight="1">
      <c r="A24" s="287" t="s">
        <v>6147</v>
      </c>
      <c r="B24" s="288"/>
      <c r="C24" s="289"/>
      <c r="D24" s="288"/>
      <c r="E24" s="288" t="s">
        <v>2246</v>
      </c>
      <c r="F24" s="290" t="s">
        <v>6104</v>
      </c>
      <c r="G24" s="290" t="s">
        <v>2245</v>
      </c>
      <c r="H24" s="289">
        <f t="shared" si="2"/>
        <v>1</v>
      </c>
      <c r="I24" s="292">
        <v>22</v>
      </c>
      <c r="J24" s="291" t="s">
        <v>6138</v>
      </c>
      <c r="K24" s="288" t="s">
        <v>6139</v>
      </c>
      <c r="L24" s="289"/>
      <c r="M24" s="289"/>
      <c r="N24" s="289"/>
      <c r="O24" s="274"/>
      <c r="P24" s="291"/>
      <c r="Q24" s="291"/>
      <c r="R24" s="293"/>
      <c r="S24" s="289"/>
      <c r="T24" s="291"/>
    </row>
    <row r="25" spans="1:20" ht="63.75" customHeight="1">
      <c r="A25" s="287" t="s">
        <v>6148</v>
      </c>
      <c r="B25" s="288"/>
      <c r="C25" s="289"/>
      <c r="D25" s="288"/>
      <c r="E25" s="288" t="s">
        <v>2249</v>
      </c>
      <c r="F25" s="290" t="s">
        <v>6104</v>
      </c>
      <c r="G25" s="290" t="s">
        <v>2248</v>
      </c>
      <c r="H25" s="289">
        <f t="shared" si="2"/>
        <v>1</v>
      </c>
      <c r="I25" s="292">
        <v>23</v>
      </c>
      <c r="J25" s="291" t="s">
        <v>6138</v>
      </c>
      <c r="K25" s="288" t="s">
        <v>6139</v>
      </c>
      <c r="L25" s="289"/>
      <c r="M25" s="289"/>
      <c r="N25" s="289"/>
      <c r="O25" s="274"/>
      <c r="P25" s="291"/>
      <c r="Q25" s="291"/>
      <c r="R25" s="293"/>
      <c r="S25" s="289"/>
      <c r="T25" s="291"/>
    </row>
    <row r="26" spans="1:20" ht="63.75" customHeight="1">
      <c r="A26" s="287" t="s">
        <v>6149</v>
      </c>
      <c r="B26" s="288"/>
      <c r="C26" s="289"/>
      <c r="D26" s="288"/>
      <c r="E26" s="288" t="s">
        <v>2252</v>
      </c>
      <c r="F26" s="290" t="s">
        <v>6104</v>
      </c>
      <c r="G26" s="290" t="s">
        <v>2251</v>
      </c>
      <c r="H26" s="289">
        <f t="shared" si="2"/>
        <v>1</v>
      </c>
      <c r="I26" s="292">
        <v>24</v>
      </c>
      <c r="J26" s="291" t="s">
        <v>6138</v>
      </c>
      <c r="K26" s="288" t="s">
        <v>6139</v>
      </c>
      <c r="L26" s="289"/>
      <c r="M26" s="289"/>
      <c r="N26" s="289"/>
      <c r="O26" s="274"/>
      <c r="P26" s="291"/>
      <c r="Q26" s="291"/>
      <c r="R26" s="293"/>
      <c r="S26" s="289"/>
      <c r="T26" s="291"/>
    </row>
    <row r="27" spans="1:20" ht="63.75" customHeight="1">
      <c r="A27" s="287" t="s">
        <v>6150</v>
      </c>
      <c r="B27" s="288"/>
      <c r="C27" s="289"/>
      <c r="D27" s="288"/>
      <c r="E27" s="288" t="s">
        <v>2255</v>
      </c>
      <c r="F27" s="290" t="s">
        <v>6104</v>
      </c>
      <c r="G27" s="290" t="s">
        <v>2254</v>
      </c>
      <c r="H27" s="289">
        <f t="shared" si="2"/>
        <v>1</v>
      </c>
      <c r="I27" s="292">
        <v>25</v>
      </c>
      <c r="J27" s="291" t="s">
        <v>6138</v>
      </c>
      <c r="K27" s="288" t="s">
        <v>6139</v>
      </c>
      <c r="L27" s="289"/>
      <c r="M27" s="289"/>
      <c r="N27" s="289"/>
      <c r="O27" s="274"/>
      <c r="P27" s="291"/>
      <c r="Q27" s="291"/>
      <c r="R27" s="293"/>
      <c r="S27" s="289"/>
      <c r="T27" s="291"/>
    </row>
    <row r="28" spans="1:20" ht="63.75" customHeight="1">
      <c r="A28" s="287" t="s">
        <v>6151</v>
      </c>
      <c r="B28" s="288"/>
      <c r="C28" s="289"/>
      <c r="D28" s="288"/>
      <c r="E28" s="288" t="s">
        <v>2258</v>
      </c>
      <c r="F28" s="290" t="s">
        <v>6104</v>
      </c>
      <c r="G28" s="290" t="s">
        <v>2257</v>
      </c>
      <c r="H28" s="289">
        <f t="shared" si="2"/>
        <v>1</v>
      </c>
      <c r="I28" s="292">
        <v>26</v>
      </c>
      <c r="J28" s="291" t="s">
        <v>6138</v>
      </c>
      <c r="K28" s="288" t="s">
        <v>6139</v>
      </c>
      <c r="L28" s="289"/>
      <c r="M28" s="289"/>
      <c r="N28" s="289"/>
      <c r="O28" s="274"/>
      <c r="P28" s="291"/>
      <c r="Q28" s="291"/>
      <c r="R28" s="293"/>
      <c r="S28" s="289"/>
      <c r="T28" s="291"/>
    </row>
    <row r="29" spans="1:20" ht="63.75" customHeight="1">
      <c r="A29" s="287" t="s">
        <v>6152</v>
      </c>
      <c r="B29" s="288"/>
      <c r="C29" s="289"/>
      <c r="D29" s="288"/>
      <c r="E29" s="288" t="s">
        <v>2261</v>
      </c>
      <c r="F29" s="290" t="s">
        <v>6104</v>
      </c>
      <c r="G29" s="290" t="s">
        <v>2260</v>
      </c>
      <c r="H29" s="289">
        <f t="shared" si="2"/>
        <v>1</v>
      </c>
      <c r="I29" s="292">
        <v>27</v>
      </c>
      <c r="J29" s="291" t="s">
        <v>6138</v>
      </c>
      <c r="K29" s="288" t="s">
        <v>6139</v>
      </c>
      <c r="L29" s="289"/>
      <c r="M29" s="289"/>
      <c r="N29" s="289"/>
      <c r="O29" s="274"/>
      <c r="P29" s="291"/>
      <c r="Q29" s="291"/>
      <c r="R29" s="293"/>
      <c r="S29" s="289"/>
      <c r="T29" s="291"/>
    </row>
    <row r="30" spans="1:20" ht="63.75" customHeight="1">
      <c r="A30" s="287" t="s">
        <v>6153</v>
      </c>
      <c r="B30" s="288"/>
      <c r="C30" s="289"/>
      <c r="D30" s="288"/>
      <c r="E30" s="288" t="s">
        <v>2264</v>
      </c>
      <c r="F30" s="290" t="s">
        <v>6104</v>
      </c>
      <c r="G30" s="290" t="s">
        <v>2263</v>
      </c>
      <c r="H30" s="289">
        <f t="shared" si="2"/>
        <v>1</v>
      </c>
      <c r="I30" s="292">
        <v>28</v>
      </c>
      <c r="J30" s="291" t="s">
        <v>6138</v>
      </c>
      <c r="K30" s="288" t="s">
        <v>6139</v>
      </c>
      <c r="L30" s="289"/>
      <c r="M30" s="289"/>
      <c r="N30" s="289"/>
      <c r="O30" s="274"/>
      <c r="P30" s="291"/>
      <c r="Q30" s="291"/>
      <c r="R30" s="293"/>
      <c r="S30" s="289"/>
      <c r="T30" s="291"/>
    </row>
    <row r="31" spans="1:20" ht="63.75" customHeight="1">
      <c r="A31" s="287" t="s">
        <v>6154</v>
      </c>
      <c r="B31" s="288"/>
      <c r="C31" s="289"/>
      <c r="D31" s="288"/>
      <c r="E31" s="288" t="s">
        <v>2267</v>
      </c>
      <c r="F31" s="290" t="s">
        <v>6104</v>
      </c>
      <c r="G31" s="290" t="s">
        <v>2266</v>
      </c>
      <c r="H31" s="289">
        <f t="shared" si="2"/>
        <v>1</v>
      </c>
      <c r="I31" s="292">
        <v>29</v>
      </c>
      <c r="J31" s="291" t="s">
        <v>6138</v>
      </c>
      <c r="K31" s="288" t="s">
        <v>6139</v>
      </c>
      <c r="L31" s="289"/>
      <c r="M31" s="289"/>
      <c r="N31" s="289"/>
      <c r="O31" s="274"/>
      <c r="P31" s="291"/>
      <c r="Q31" s="291"/>
      <c r="R31" s="293"/>
      <c r="S31" s="289"/>
      <c r="T31" s="291"/>
    </row>
    <row r="32" spans="1:20" ht="63.75" customHeight="1">
      <c r="A32" s="287" t="s">
        <v>6155</v>
      </c>
      <c r="B32" s="288"/>
      <c r="C32" s="289"/>
      <c r="D32" s="288"/>
      <c r="E32" s="288" t="s">
        <v>2270</v>
      </c>
      <c r="F32" s="290" t="s">
        <v>6104</v>
      </c>
      <c r="G32" s="290" t="s">
        <v>2269</v>
      </c>
      <c r="H32" s="289">
        <f t="shared" si="2"/>
        <v>1</v>
      </c>
      <c r="I32" s="292">
        <v>30</v>
      </c>
      <c r="J32" s="291" t="s">
        <v>6138</v>
      </c>
      <c r="K32" s="288" t="s">
        <v>6139</v>
      </c>
      <c r="L32" s="289"/>
      <c r="M32" s="289"/>
      <c r="N32" s="289"/>
      <c r="O32" s="274"/>
      <c r="P32" s="291"/>
      <c r="Q32" s="291"/>
      <c r="R32" s="293"/>
      <c r="S32" s="289"/>
      <c r="T32" s="291"/>
    </row>
    <row r="33" spans="1:21" ht="63.75" customHeight="1">
      <c r="A33" s="287" t="s">
        <v>6156</v>
      </c>
      <c r="B33" s="288"/>
      <c r="C33" s="289"/>
      <c r="D33" s="288"/>
      <c r="E33" s="288" t="s">
        <v>2273</v>
      </c>
      <c r="F33" s="290" t="s">
        <v>6104</v>
      </c>
      <c r="G33" s="290" t="s">
        <v>2272</v>
      </c>
      <c r="H33" s="289">
        <f t="shared" si="2"/>
        <v>1</v>
      </c>
      <c r="I33" s="292">
        <v>31</v>
      </c>
      <c r="J33" s="291" t="s">
        <v>6138</v>
      </c>
      <c r="K33" s="288" t="s">
        <v>6139</v>
      </c>
      <c r="L33" s="289"/>
      <c r="M33" s="289"/>
      <c r="N33" s="289"/>
      <c r="O33" s="274"/>
      <c r="P33" s="291"/>
      <c r="Q33" s="291"/>
      <c r="R33" s="293"/>
      <c r="S33" s="289"/>
      <c r="T33" s="291"/>
    </row>
    <row r="34" spans="1:21" ht="63.75" customHeight="1">
      <c r="A34" s="287" t="s">
        <v>6157</v>
      </c>
      <c r="B34" s="288"/>
      <c r="C34" s="289"/>
      <c r="D34" s="288"/>
      <c r="E34" s="288" t="s">
        <v>2276</v>
      </c>
      <c r="F34" s="290" t="s">
        <v>6104</v>
      </c>
      <c r="G34" s="290" t="s">
        <v>2275</v>
      </c>
      <c r="H34" s="289">
        <f t="shared" si="2"/>
        <v>1</v>
      </c>
      <c r="I34" s="292">
        <v>32</v>
      </c>
      <c r="J34" s="291" t="s">
        <v>6138</v>
      </c>
      <c r="K34" s="288" t="s">
        <v>6139</v>
      </c>
      <c r="L34" s="289"/>
      <c r="M34" s="289"/>
      <c r="N34" s="289"/>
      <c r="O34" s="274"/>
      <c r="P34" s="291"/>
      <c r="Q34" s="291"/>
      <c r="R34" s="293"/>
      <c r="S34" s="289"/>
      <c r="T34" s="291"/>
    </row>
    <row r="35" spans="1:21" ht="63.75" customHeight="1">
      <c r="A35" s="287" t="s">
        <v>6158</v>
      </c>
      <c r="B35" s="288"/>
      <c r="C35" s="289"/>
      <c r="D35" s="288"/>
      <c r="E35" s="288" t="s">
        <v>2279</v>
      </c>
      <c r="F35" s="290" t="s">
        <v>6104</v>
      </c>
      <c r="G35" s="290" t="s">
        <v>2278</v>
      </c>
      <c r="H35" s="289">
        <f t="shared" si="2"/>
        <v>1</v>
      </c>
      <c r="I35" s="292">
        <v>33</v>
      </c>
      <c r="J35" s="291" t="s">
        <v>6138</v>
      </c>
      <c r="K35" s="288" t="s">
        <v>6139</v>
      </c>
      <c r="L35" s="289"/>
      <c r="M35" s="289"/>
      <c r="N35" s="289"/>
      <c r="O35" s="274"/>
      <c r="P35" s="291"/>
      <c r="Q35" s="291"/>
      <c r="R35" s="293"/>
      <c r="S35" s="289"/>
      <c r="T35" s="291"/>
    </row>
    <row r="36" spans="1:21" ht="63.75" customHeight="1">
      <c r="A36" s="287" t="s">
        <v>6159</v>
      </c>
      <c r="B36" s="288"/>
      <c r="C36" s="289"/>
      <c r="D36" s="288"/>
      <c r="E36" s="288" t="s">
        <v>2282</v>
      </c>
      <c r="F36" s="290" t="s">
        <v>6104</v>
      </c>
      <c r="G36" s="290" t="s">
        <v>2281</v>
      </c>
      <c r="H36" s="289">
        <f t="shared" si="2"/>
        <v>1</v>
      </c>
      <c r="I36" s="292">
        <v>34</v>
      </c>
      <c r="J36" s="291" t="s">
        <v>6138</v>
      </c>
      <c r="K36" s="288" t="s">
        <v>6139</v>
      </c>
      <c r="L36" s="289"/>
      <c r="M36" s="289"/>
      <c r="N36" s="289"/>
      <c r="O36" s="274"/>
      <c r="P36" s="291"/>
      <c r="Q36" s="291"/>
      <c r="R36" s="293"/>
      <c r="S36" s="289"/>
      <c r="T36" s="291"/>
    </row>
    <row r="37" spans="1:21" ht="63.75" customHeight="1">
      <c r="A37" s="287" t="s">
        <v>6160</v>
      </c>
      <c r="B37" s="288"/>
      <c r="C37" s="289"/>
      <c r="D37" s="288"/>
      <c r="E37" s="288" t="s">
        <v>2285</v>
      </c>
      <c r="F37" s="290" t="s">
        <v>6104</v>
      </c>
      <c r="G37" s="290" t="s">
        <v>2284</v>
      </c>
      <c r="H37" s="289">
        <f t="shared" si="2"/>
        <v>1</v>
      </c>
      <c r="I37" s="292">
        <v>35</v>
      </c>
      <c r="J37" s="291" t="s">
        <v>6138</v>
      </c>
      <c r="K37" s="288" t="s">
        <v>6139</v>
      </c>
      <c r="L37" s="289"/>
      <c r="M37" s="289"/>
      <c r="N37" s="289"/>
      <c r="O37" s="274"/>
      <c r="P37" s="291"/>
      <c r="Q37" s="291"/>
      <c r="R37" s="293"/>
      <c r="S37" s="289"/>
      <c r="T37" s="291"/>
    </row>
    <row r="38" spans="1:21" ht="63.75" customHeight="1">
      <c r="A38" s="287" t="s">
        <v>6161</v>
      </c>
      <c r="B38" s="288"/>
      <c r="C38" s="289"/>
      <c r="D38" s="288"/>
      <c r="E38" s="288" t="s">
        <v>2288</v>
      </c>
      <c r="F38" s="290" t="s">
        <v>6104</v>
      </c>
      <c r="G38" s="290" t="s">
        <v>2287</v>
      </c>
      <c r="H38" s="289">
        <f t="shared" si="2"/>
        <v>1</v>
      </c>
      <c r="I38" s="292">
        <v>36</v>
      </c>
      <c r="J38" s="291" t="s">
        <v>6138</v>
      </c>
      <c r="K38" s="288" t="s">
        <v>6139</v>
      </c>
      <c r="L38" s="289"/>
      <c r="M38" s="289"/>
      <c r="N38" s="289"/>
      <c r="O38" s="274"/>
      <c r="P38" s="291"/>
      <c r="Q38" s="291"/>
      <c r="R38" s="293"/>
      <c r="S38" s="289"/>
      <c r="T38" s="291"/>
    </row>
    <row r="39" spans="1:21" ht="63.75" customHeight="1">
      <c r="A39" s="287" t="s">
        <v>6162</v>
      </c>
      <c r="B39" s="288"/>
      <c r="C39" s="289"/>
      <c r="D39" s="288"/>
      <c r="E39" s="288" t="s">
        <v>2291</v>
      </c>
      <c r="F39" s="290" t="s">
        <v>6104</v>
      </c>
      <c r="G39" s="290" t="s">
        <v>2290</v>
      </c>
      <c r="H39" s="289">
        <f t="shared" si="2"/>
        <v>1</v>
      </c>
      <c r="I39" s="292">
        <v>37</v>
      </c>
      <c r="J39" s="291" t="s">
        <v>6138</v>
      </c>
      <c r="K39" s="288" t="s">
        <v>6139</v>
      </c>
      <c r="L39" s="289"/>
      <c r="M39" s="289"/>
      <c r="N39" s="289"/>
      <c r="O39" s="274"/>
      <c r="P39" s="291"/>
      <c r="Q39" s="291"/>
      <c r="R39" s="293"/>
      <c r="S39" s="289"/>
      <c r="T39" s="291"/>
    </row>
    <row r="40" spans="1:21" ht="63.75" customHeight="1">
      <c r="A40" s="287" t="s">
        <v>6163</v>
      </c>
      <c r="B40" s="288"/>
      <c r="C40" s="289"/>
      <c r="D40" s="288"/>
      <c r="E40" s="288" t="s">
        <v>2294</v>
      </c>
      <c r="F40" s="290" t="s">
        <v>6104</v>
      </c>
      <c r="G40" s="290" t="s">
        <v>2293</v>
      </c>
      <c r="H40" s="289">
        <f t="shared" si="2"/>
        <v>1</v>
      </c>
      <c r="I40" s="292">
        <v>38</v>
      </c>
      <c r="J40" s="291" t="s">
        <v>6138</v>
      </c>
      <c r="K40" s="288" t="s">
        <v>6139</v>
      </c>
      <c r="L40" s="289"/>
      <c r="M40" s="289"/>
      <c r="N40" s="289"/>
      <c r="O40" s="274"/>
      <c r="P40" s="291"/>
      <c r="Q40" s="291"/>
      <c r="R40" s="293"/>
      <c r="S40" s="289"/>
      <c r="T40" s="291"/>
    </row>
    <row r="41" spans="1:21" ht="63.75" customHeight="1">
      <c r="A41" s="287" t="s">
        <v>6164</v>
      </c>
      <c r="B41" s="288"/>
      <c r="C41" s="289"/>
      <c r="D41" s="288"/>
      <c r="E41" s="288" t="s">
        <v>2297</v>
      </c>
      <c r="F41" s="290" t="s">
        <v>6104</v>
      </c>
      <c r="G41" s="290" t="s">
        <v>2296</v>
      </c>
      <c r="H41" s="289">
        <f t="shared" si="2"/>
        <v>1</v>
      </c>
      <c r="I41" s="292">
        <v>39</v>
      </c>
      <c r="J41" s="291" t="s">
        <v>6138</v>
      </c>
      <c r="K41" s="288" t="s">
        <v>6139</v>
      </c>
      <c r="L41" s="289"/>
      <c r="M41" s="289"/>
      <c r="N41" s="289"/>
      <c r="O41" s="274"/>
      <c r="P41" s="291"/>
      <c r="Q41" s="291"/>
      <c r="R41" s="293"/>
      <c r="S41" s="289"/>
      <c r="T41" s="291"/>
    </row>
    <row r="42" spans="1:21" ht="63.75" customHeight="1">
      <c r="A42" s="287" t="s">
        <v>6165</v>
      </c>
      <c r="B42" s="288"/>
      <c r="C42" s="289"/>
      <c r="D42" s="288"/>
      <c r="E42" s="288" t="s">
        <v>2300</v>
      </c>
      <c r="F42" s="290" t="s">
        <v>6104</v>
      </c>
      <c r="G42" s="290" t="s">
        <v>2299</v>
      </c>
      <c r="H42" s="289">
        <f t="shared" si="2"/>
        <v>1</v>
      </c>
      <c r="I42" s="292">
        <v>40</v>
      </c>
      <c r="J42" s="291" t="s">
        <v>6138</v>
      </c>
      <c r="K42" s="288" t="s">
        <v>6139</v>
      </c>
      <c r="L42" s="289"/>
      <c r="M42" s="289"/>
      <c r="N42" s="289"/>
      <c r="O42" s="274"/>
      <c r="P42" s="291"/>
      <c r="Q42" s="291"/>
      <c r="R42" s="293"/>
      <c r="S42" s="289"/>
      <c r="T42" s="291"/>
    </row>
    <row r="43" spans="1:21" ht="63.75" customHeight="1">
      <c r="A43" s="287" t="s">
        <v>6166</v>
      </c>
      <c r="B43" s="288"/>
      <c r="C43" s="289"/>
      <c r="D43" s="288"/>
      <c r="E43" s="288" t="s">
        <v>2303</v>
      </c>
      <c r="F43" s="290" t="s">
        <v>6104</v>
      </c>
      <c r="G43" s="290" t="s">
        <v>2302</v>
      </c>
      <c r="H43" s="289">
        <f t="shared" si="2"/>
        <v>1</v>
      </c>
      <c r="I43" s="292">
        <v>41</v>
      </c>
      <c r="J43" s="291" t="s">
        <v>6138</v>
      </c>
      <c r="K43" s="288" t="s">
        <v>6139</v>
      </c>
      <c r="L43" s="289"/>
      <c r="M43" s="289"/>
      <c r="N43" s="289"/>
      <c r="O43" s="274"/>
      <c r="P43" s="291"/>
      <c r="Q43" s="291"/>
      <c r="R43" s="293"/>
      <c r="S43" s="289"/>
      <c r="T43" s="291"/>
    </row>
    <row r="44" spans="1:21" ht="63.75" customHeight="1">
      <c r="A44" s="287" t="s">
        <v>6167</v>
      </c>
      <c r="B44" s="288"/>
      <c r="C44" s="289"/>
      <c r="D44" s="288"/>
      <c r="E44" s="288" t="s">
        <v>2306</v>
      </c>
      <c r="F44" s="290" t="s">
        <v>6104</v>
      </c>
      <c r="G44" s="290" t="s">
        <v>2305</v>
      </c>
      <c r="H44" s="289">
        <f t="shared" si="2"/>
        <v>1</v>
      </c>
      <c r="I44" s="292">
        <v>42</v>
      </c>
      <c r="J44" s="291" t="s">
        <v>6138</v>
      </c>
      <c r="K44" s="288" t="s">
        <v>6139</v>
      </c>
      <c r="L44" s="289"/>
      <c r="M44" s="289"/>
      <c r="N44" s="289"/>
      <c r="O44" s="274"/>
      <c r="P44" s="291"/>
      <c r="Q44" s="291"/>
      <c r="R44" s="293"/>
      <c r="S44" s="289"/>
      <c r="T44" s="291"/>
    </row>
    <row r="45" spans="1:21" ht="63.75" customHeight="1">
      <c r="A45" s="287" t="s">
        <v>2193</v>
      </c>
      <c r="B45" s="288"/>
      <c r="C45" s="289"/>
      <c r="D45" s="288"/>
      <c r="E45" s="288" t="s">
        <v>2309</v>
      </c>
      <c r="F45" s="290" t="s">
        <v>6104</v>
      </c>
      <c r="G45" s="290" t="s">
        <v>2308</v>
      </c>
      <c r="H45" s="289">
        <f t="shared" si="2"/>
        <v>1</v>
      </c>
      <c r="I45" s="292">
        <v>43</v>
      </c>
      <c r="J45" s="291" t="s">
        <v>6138</v>
      </c>
      <c r="K45" s="288" t="s">
        <v>6139</v>
      </c>
      <c r="L45" s="289"/>
      <c r="M45" s="289"/>
      <c r="N45" s="289"/>
      <c r="O45" s="274"/>
      <c r="P45" s="291"/>
      <c r="Q45" s="291"/>
      <c r="R45" s="293"/>
      <c r="S45" s="289"/>
      <c r="T45" s="291"/>
    </row>
    <row r="46" spans="1:21" ht="63.75" customHeight="1">
      <c r="A46" s="287" t="s">
        <v>2188</v>
      </c>
      <c r="B46" s="288"/>
      <c r="C46" s="289"/>
      <c r="D46" s="288"/>
      <c r="E46" s="288" t="s">
        <v>2312</v>
      </c>
      <c r="F46" s="290" t="s">
        <v>6104</v>
      </c>
      <c r="G46" s="290" t="s">
        <v>2311</v>
      </c>
      <c r="H46" s="289">
        <f>IF(MID(A46,5,1)="D",1,0)</f>
        <v>1</v>
      </c>
      <c r="I46" s="292">
        <v>44</v>
      </c>
      <c r="J46" s="291" t="s">
        <v>6138</v>
      </c>
      <c r="K46" s="288" t="s">
        <v>6139</v>
      </c>
      <c r="L46" s="289"/>
      <c r="M46" s="289"/>
      <c r="N46" s="289"/>
      <c r="O46" s="274"/>
      <c r="P46" s="291"/>
      <c r="Q46" s="291"/>
      <c r="R46" s="293"/>
      <c r="S46" s="289"/>
      <c r="T46" s="291"/>
    </row>
    <row r="47" spans="1:21" ht="63.75" customHeight="1">
      <c r="A47" s="287" t="s">
        <v>5074</v>
      </c>
      <c r="B47" s="288"/>
      <c r="C47" s="289"/>
      <c r="D47" s="288"/>
      <c r="E47" s="288"/>
      <c r="F47" s="291" t="s">
        <v>5737</v>
      </c>
      <c r="G47" s="290"/>
      <c r="H47" s="289">
        <f>IF(MID(A47,5,1)="D",1,0)</f>
        <v>0</v>
      </c>
      <c r="I47" s="292"/>
      <c r="J47" s="291" t="s">
        <v>6168</v>
      </c>
      <c r="K47" s="288"/>
      <c r="L47" s="289"/>
      <c r="M47" s="289"/>
      <c r="N47" s="289"/>
      <c r="O47" s="274"/>
      <c r="P47" s="291"/>
      <c r="Q47" s="291"/>
      <c r="R47" s="293"/>
      <c r="S47" s="289"/>
      <c r="T47" s="291" t="str">
        <f>LookupConcat(A47,'Master Warnings List'!$A$2:$A$726,'Master Warnings List'!$E$2:$E$726,"
")</f>
        <v>CYP001100 - Group rejected - More than one CYP001 provided for this NHS Number. NHS Number=&lt;C001040&gt;
CYP00171 - Group rejected - No valid CYP002 group transmitted for this Local Patient Identifier (Extended). Local Patient Identifier (Extended)=&lt;C001901&gt;
CYP00199 - Group rejected - More than one CYP001 provided for this Local Patient Identifier (Extended). Local Patient Identifier (Extended) = &lt;C001901&gt;</v>
      </c>
    </row>
    <row r="48" spans="1:21" ht="51" customHeight="1">
      <c r="A48" s="287" t="s">
        <v>986</v>
      </c>
      <c r="B48" s="288" t="str">
        <f t="shared" si="0"/>
        <v>C001</v>
      </c>
      <c r="C48" s="289" t="str">
        <f t="shared" si="1"/>
        <v>901</v>
      </c>
      <c r="D48" s="288" t="str">
        <f>IF(MID(A48,5,1)="9",CONCATENATE(C48,"_",COUNTIF($C$3:$C48,C48)),A48&amp;"_1")</f>
        <v>901_1</v>
      </c>
      <c r="E48" s="288" t="s">
        <v>1124</v>
      </c>
      <c r="F48" s="291" t="s">
        <v>5737</v>
      </c>
      <c r="G48" s="291" t="s">
        <v>969</v>
      </c>
      <c r="H48" s="289">
        <f t="shared" si="2"/>
        <v>0</v>
      </c>
      <c r="I48" s="292">
        <v>45</v>
      </c>
      <c r="J48" s="290" t="s">
        <v>2325</v>
      </c>
      <c r="K48" s="289" t="s">
        <v>146</v>
      </c>
      <c r="L48" s="289" t="s">
        <v>2138</v>
      </c>
      <c r="M48" s="289" t="s">
        <v>2138</v>
      </c>
      <c r="N48" s="289" t="s">
        <v>25</v>
      </c>
      <c r="O48" s="275"/>
      <c r="P48" s="291" t="s">
        <v>6169</v>
      </c>
      <c r="Q48" s="291" t="s">
        <v>6170</v>
      </c>
      <c r="R48" s="293" t="s">
        <v>1148</v>
      </c>
      <c r="S48" s="289">
        <f>IFERROR(VLOOKUP(A48,'Master Warnings List'!$A$1:$H$765,8,0),0)</f>
        <v>2</v>
      </c>
      <c r="T48" s="291" t="str">
        <f>LookupConcat(A48,'Master Warnings List'!$A$2:$A$726,'Master Warnings List'!$E$2:$E$726,"
")</f>
        <v>CYP00104 - Record rejected - Local Patient Identifier (Extended) is blank.  NHS Number=&lt;C001040&gt;
CYP00105 - Record rejected - Local Patient Identifier (Extended) has incorrect data format. Local Patient Identifier (Extended)=&lt;C001901&gt;</v>
      </c>
      <c r="U48" t="s">
        <v>6171</v>
      </c>
    </row>
    <row r="49" spans="1:21" ht="150.75" customHeight="1">
      <c r="A49" s="287" t="s">
        <v>547</v>
      </c>
      <c r="B49" s="288" t="str">
        <f t="shared" si="0"/>
        <v>C001</v>
      </c>
      <c r="C49" s="289" t="str">
        <f t="shared" si="1"/>
        <v>010</v>
      </c>
      <c r="D49" s="288" t="str">
        <f>IF(MID(A49,5,1)="9",CONCATENATE(C49,"_",COUNTIF($C$3:$C49,C49)),A49&amp;"_1")</f>
        <v>C001010_1</v>
      </c>
      <c r="E49" s="288" t="s">
        <v>2326</v>
      </c>
      <c r="F49" s="291" t="s">
        <v>5737</v>
      </c>
      <c r="G49" s="291" t="s">
        <v>548</v>
      </c>
      <c r="H49" s="289">
        <f t="shared" si="2"/>
        <v>0</v>
      </c>
      <c r="I49" s="292">
        <v>46</v>
      </c>
      <c r="J49" s="290" t="s">
        <v>6172</v>
      </c>
      <c r="K49" s="289" t="s">
        <v>158</v>
      </c>
      <c r="L49" s="289" t="s">
        <v>2138</v>
      </c>
      <c r="M49" s="289" t="s">
        <v>2138</v>
      </c>
      <c r="N49" s="289" t="s">
        <v>2148</v>
      </c>
      <c r="O49" s="274" t="s">
        <v>2328</v>
      </c>
      <c r="P49" s="291" t="s">
        <v>6169</v>
      </c>
      <c r="Q49" s="291" t="s">
        <v>6173</v>
      </c>
      <c r="R49" s="293" t="s">
        <v>1148</v>
      </c>
      <c r="S49" s="289">
        <f>IFERROR(VLOOKUP(A49,'Master Warnings List'!$A$1:$H$765,8,0),0)</f>
        <v>4</v>
      </c>
      <c r="T49" s="291" t="str">
        <f>LookupConcat(A49,'Master Warnings List'!$A$2:$A$726,'Master Warnings List'!$E$2:$E$726,"
")</f>
        <v>CYP00106 - Record rejected - Organisation Identifier (Local Patient Identifier) is blank. Local Patient Identifier (Extended)=&lt;C001901&gt;
CYP00107 - Record rejected - Organisation Identifier (Local Patient Identifier) has incorrect data format. Local Patient Identifier (Extended)=&lt;C001901&gt;
CYP00108 - Warning - Organisation Identifier (Local Patient Identifier) does not match the Organisation Identifier (Code of Provider) from the CYP000. Local Patient Identifier (Extended)=&lt;C001901&gt;
CYP00147 - Warning - Organisation Identifier (Local Patient Identifier) is not in national organisation tables as a "live" organisation at any point during the reporting period. Local Patient Identifier (Extended)=&lt;C001901&gt; Organisation Identifier (Local Patient Identifier)=&lt;C001010&gt;</v>
      </c>
      <c r="U49" t="s">
        <v>6174</v>
      </c>
    </row>
    <row r="50" spans="1:21" ht="158.4">
      <c r="A50" s="287" t="s">
        <v>107</v>
      </c>
      <c r="B50" s="288" t="str">
        <f t="shared" si="0"/>
        <v>C001</v>
      </c>
      <c r="C50" s="289" t="str">
        <f t="shared" si="1"/>
        <v>020</v>
      </c>
      <c r="D50" s="288" t="str">
        <f>IF(MID(A50,5,1)="9",CONCATENATE(C50,"_",COUNTIF($C$3:$C50,C50)),A50&amp;"_1")</f>
        <v>C001020_1</v>
      </c>
      <c r="E50" s="288" t="s">
        <v>6175</v>
      </c>
      <c r="F50" s="291" t="s">
        <v>5737</v>
      </c>
      <c r="G50" s="291" t="s">
        <v>108</v>
      </c>
      <c r="H50" s="289">
        <f t="shared" si="2"/>
        <v>0</v>
      </c>
      <c r="I50" s="292">
        <v>47</v>
      </c>
      <c r="J50" s="290" t="s">
        <v>6176</v>
      </c>
      <c r="K50" s="289" t="s">
        <v>158</v>
      </c>
      <c r="L50" s="289" t="s">
        <v>25</v>
      </c>
      <c r="M50" s="289" t="s">
        <v>2138</v>
      </c>
      <c r="N50" s="289" t="s">
        <v>2148</v>
      </c>
      <c r="O50" s="275" t="s">
        <v>6177</v>
      </c>
      <c r="P50" s="291" t="s">
        <v>6169</v>
      </c>
      <c r="Q50" s="290" t="s">
        <v>6178</v>
      </c>
      <c r="R50" s="293" t="s">
        <v>195</v>
      </c>
      <c r="S50" s="289">
        <f>IFERROR(VLOOKUP(A50,'Master Warnings List'!$A$1:$H$765,8,0),0)</f>
        <v>2</v>
      </c>
      <c r="T50" s="291" t="str">
        <f>LookupConcat(A50,'Master Warnings List'!$A$2:$A$726,'Master Warnings List'!$E$2:$E$726,"
")</f>
        <v>CYP00109 - Record rejected - Organisation Identifier (Residence Responsibility) has incorrect data format. Local Patient Identifier (Extended)=&lt;C001901&gt;
CYP00110 - Warning - Organisation Identifier (Residence Responsibility) is not in national organisation tables as a "live" organisation at any point during the reporting period. Local Patient Identifier (Extended)=&lt;C001901&gt; Organisation Identifier (Residence Responsibility)=&lt;C001020&gt;</v>
      </c>
      <c r="U50" t="s">
        <v>6179</v>
      </c>
    </row>
    <row r="51" spans="1:21" ht="76.5" customHeight="1">
      <c r="A51" s="287" t="s">
        <v>272</v>
      </c>
      <c r="B51" s="288" t="str">
        <f t="shared" si="0"/>
        <v>C001</v>
      </c>
      <c r="C51" s="289" t="str">
        <f t="shared" si="1"/>
        <v>030</v>
      </c>
      <c r="D51" s="288" t="str">
        <f>IF(MID(A51,5,1)="9",CONCATENATE(C51,"_",COUNTIF($C$3:$C51,C51)),A51&amp;"_1")</f>
        <v>C001030_1</v>
      </c>
      <c r="E51" s="288" t="s">
        <v>2329</v>
      </c>
      <c r="F51" s="291" t="s">
        <v>5737</v>
      </c>
      <c r="G51" s="291" t="s">
        <v>273</v>
      </c>
      <c r="H51" s="289">
        <f t="shared" si="2"/>
        <v>0</v>
      </c>
      <c r="I51" s="292">
        <v>48</v>
      </c>
      <c r="J51" s="291" t="s">
        <v>274</v>
      </c>
      <c r="K51" s="289" t="s">
        <v>2330</v>
      </c>
      <c r="L51" s="289" t="s">
        <v>25</v>
      </c>
      <c r="M51" s="289" t="s">
        <v>2138</v>
      </c>
      <c r="N51" s="289" t="s">
        <v>2148</v>
      </c>
      <c r="O51" s="275" t="s">
        <v>2331</v>
      </c>
      <c r="P51" s="291" t="s">
        <v>6169</v>
      </c>
      <c r="Q51" s="290" t="s">
        <v>6180</v>
      </c>
      <c r="R51" s="293" t="s">
        <v>195</v>
      </c>
      <c r="S51" s="289">
        <f>IFERROR(VLOOKUP(A51,'Master Warnings List'!$A$1:$H$765,8,0),0)</f>
        <v>2</v>
      </c>
      <c r="T51" s="291" t="str">
        <f>LookupConcat(A51,'Master Warnings List'!$A$2:$A$726,'Master Warnings List'!$E$2:$E$726,"
")</f>
        <v>CYP001104 - Warning - Organisation Identifier (Educational Establishment) was not a live organisation in national code tables at any point during the reporting period. Local Patient Identifier (Extended)=&lt;C001901&gt; Organisation Identifier (Educational Establishment)=&lt;C001030&gt;
CYP00145 - Record rejected - Organisation Identifier (Educational Establishment) has incorrect data format. Local Patient Identifier (Extended)=&lt;C001901&gt;</v>
      </c>
      <c r="U51" t="s">
        <v>6181</v>
      </c>
    </row>
    <row r="52" spans="1:21" ht="140.25" customHeight="1">
      <c r="A52" s="287" t="s">
        <v>2332</v>
      </c>
      <c r="B52" s="288" t="str">
        <f t="shared" si="0"/>
        <v>C001</v>
      </c>
      <c r="C52" s="289" t="str">
        <f t="shared" si="1"/>
        <v>040</v>
      </c>
      <c r="D52" s="288" t="str">
        <f>IF(MID(A52,5,1)="9",CONCATENATE(C52,"_",COUNTIF($C$3:$C52,C52)),A52&amp;"_1")</f>
        <v>C001040_1</v>
      </c>
      <c r="E52" s="288" t="s">
        <v>6182</v>
      </c>
      <c r="F52" s="291" t="s">
        <v>5737</v>
      </c>
      <c r="G52" s="291" t="s">
        <v>2333</v>
      </c>
      <c r="H52" s="289">
        <f t="shared" si="2"/>
        <v>0</v>
      </c>
      <c r="I52" s="292">
        <v>49</v>
      </c>
      <c r="J52" s="291" t="s">
        <v>6183</v>
      </c>
      <c r="K52" s="289" t="s">
        <v>2336</v>
      </c>
      <c r="L52" s="289" t="s">
        <v>2148</v>
      </c>
      <c r="M52" s="289" t="s">
        <v>2138</v>
      </c>
      <c r="N52" s="289" t="s">
        <v>25</v>
      </c>
      <c r="O52" s="275"/>
      <c r="P52" s="291" t="s">
        <v>6169</v>
      </c>
      <c r="Q52" s="291" t="s">
        <v>6170</v>
      </c>
      <c r="R52" s="293" t="s">
        <v>195</v>
      </c>
      <c r="S52" s="289">
        <f>IFERROR(VLOOKUP(A52,'Master Warnings List'!$A$1:$H$765,8,0),0)</f>
        <v>1</v>
      </c>
      <c r="T52" s="291" t="str">
        <f>LookupConcat(A52,'Master Warnings List'!$A$2:$A$726,'Master Warnings List'!$E$2:$E$726,"
")</f>
        <v>CYP00111 - Warning - NHS Number is blank. Local Patient Identifier (Extended)=&lt;C001901&gt;</v>
      </c>
      <c r="U52" t="s">
        <v>6184</v>
      </c>
    </row>
    <row r="53" spans="1:21" ht="237.75" customHeight="1">
      <c r="A53" s="287" t="s">
        <v>712</v>
      </c>
      <c r="B53" s="288" t="str">
        <f t="shared" si="0"/>
        <v>C001</v>
      </c>
      <c r="C53" s="289" t="str">
        <f t="shared" si="1"/>
        <v>050</v>
      </c>
      <c r="D53" s="288" t="str">
        <f>IF(MID(A53,5,1)="9",CONCATENATE(C53,"_",COUNTIF($C$3:$C53,C53)),A53&amp;"_1")</f>
        <v>C001050_1</v>
      </c>
      <c r="E53" s="288" t="s">
        <v>2337</v>
      </c>
      <c r="F53" s="291" t="s">
        <v>5737</v>
      </c>
      <c r="G53" s="290" t="s">
        <v>713</v>
      </c>
      <c r="H53" s="289">
        <f t="shared" si="2"/>
        <v>0</v>
      </c>
      <c r="I53" s="292">
        <v>50</v>
      </c>
      <c r="J53" s="291" t="s">
        <v>2338</v>
      </c>
      <c r="K53" s="289" t="s">
        <v>1213</v>
      </c>
      <c r="L53" s="289" t="s">
        <v>25</v>
      </c>
      <c r="M53" s="289" t="s">
        <v>2138</v>
      </c>
      <c r="N53" s="289" t="s">
        <v>2148</v>
      </c>
      <c r="O53" s="275" t="s">
        <v>6185</v>
      </c>
      <c r="P53" s="291" t="s">
        <v>6169</v>
      </c>
      <c r="Q53" s="291" t="s">
        <v>6170</v>
      </c>
      <c r="R53" s="293" t="s">
        <v>195</v>
      </c>
      <c r="S53" s="289">
        <f>IFERROR(VLOOKUP(A53,'Master Warnings List'!$A$1:$H$765,8,0),0)</f>
        <v>5</v>
      </c>
      <c r="T53" s="291" t="str">
        <f>LookupConcat(A53,'Master Warnings List'!$A$2:$A$726,'Master Warnings List'!$E$2:$E$726,"
")</f>
        <v>CYP00115 - Record rejected - NHS Number Status Indicator Code has incorrect data format. Local Patient Identifier (Extended)=&lt;C001901&gt; NHS Number Status Indicator Code=&lt;C001050&gt;
CYP00116 - Warning - NHS Number Status Indicator Code contains an invalid national code. Local Patient Identifier (Extended)=&lt;C001901&gt; NHS Number Status Indicator Code=&lt;C001050&gt;
CYP00117 - Warning - NHS Number contains a value, and the NHS Number Status Indicator Code is "07 - Number not present and trace not required". Local Patient Identifier (Extended)=&lt;C001901&gt; NHS Number=&lt;C001040&gt; NHS Number Status Indicator Code=&lt;C001050&gt;
CYP00118 - Warning - Both the NHS Number Status Indicator Code and the NHS Number are blank. Local Patient Identifier (Extended)=&lt;C001901&gt;
CYP00119 - Warning - NHS Number is blank but the NHS Number Status Indicator Code contains a value of  '01' or '02'. Local Patient Identifier (Extended)=&lt;C001901&gt; NHS Number Status Indicator Code=&lt;C001050&gt;</v>
      </c>
      <c r="U53" s="355" t="s">
        <v>6186</v>
      </c>
    </row>
    <row r="54" spans="1:21" ht="153" customHeight="1">
      <c r="A54" s="287" t="s">
        <v>2356</v>
      </c>
      <c r="B54" s="288" t="str">
        <f t="shared" si="0"/>
        <v>C001</v>
      </c>
      <c r="C54" s="289" t="str">
        <f t="shared" si="1"/>
        <v>060</v>
      </c>
      <c r="D54" s="288" t="str">
        <f>IF(MID(A54,5,1)="9",CONCATENATE(C54,"_",COUNTIF($C$3:$C54,C54)),A54&amp;"_1")</f>
        <v>C001060_1</v>
      </c>
      <c r="E54" s="288" t="s">
        <v>6187</v>
      </c>
      <c r="F54" s="291" t="s">
        <v>5737</v>
      </c>
      <c r="G54" s="291" t="s">
        <v>2357</v>
      </c>
      <c r="H54" s="289">
        <f t="shared" si="2"/>
        <v>0</v>
      </c>
      <c r="I54" s="292">
        <v>51</v>
      </c>
      <c r="J54" s="291" t="s">
        <v>6188</v>
      </c>
      <c r="K54" s="289" t="s">
        <v>2154</v>
      </c>
      <c r="L54" s="289" t="s">
        <v>2148</v>
      </c>
      <c r="M54" s="289" t="s">
        <v>2138</v>
      </c>
      <c r="N54" s="289" t="s">
        <v>25</v>
      </c>
      <c r="O54" s="275" t="s">
        <v>2360</v>
      </c>
      <c r="P54" s="291" t="s">
        <v>6189</v>
      </c>
      <c r="Q54" s="291" t="s">
        <v>6190</v>
      </c>
      <c r="R54" s="293" t="s">
        <v>195</v>
      </c>
      <c r="S54" s="289">
        <f>IFERROR(VLOOKUP(A54,'Master Warnings List'!$A$1:$H$765,8,0),0)</f>
        <v>1</v>
      </c>
      <c r="T54" s="291" t="str">
        <f>LookupConcat(A54,'Master Warnings List'!$A$2:$A$726,'Master Warnings List'!$E$2:$E$726,"
")</f>
        <v>CYP00150 - Warning - Person Birth Date is blank. Local Patient Identifier (Extended)=&lt;C001901&gt;</v>
      </c>
      <c r="U54" t="s">
        <v>6191</v>
      </c>
    </row>
    <row r="55" spans="1:21" ht="127.5" customHeight="1">
      <c r="A55" s="287" t="s">
        <v>2361</v>
      </c>
      <c r="B55" s="288" t="str">
        <f t="shared" si="0"/>
        <v>C001</v>
      </c>
      <c r="C55" s="289" t="str">
        <f t="shared" si="1"/>
        <v>070</v>
      </c>
      <c r="D55" s="288" t="str">
        <f>IF(MID(A55,5,1)="9",CONCATENATE(C55,"_",COUNTIF($C$3:$C55,C55)),A55&amp;"_1")</f>
        <v>C001070_1</v>
      </c>
      <c r="E55" s="288" t="s">
        <v>1279</v>
      </c>
      <c r="F55" s="291" t="s">
        <v>5737</v>
      </c>
      <c r="G55" s="291" t="s">
        <v>2362</v>
      </c>
      <c r="H55" s="289">
        <f t="shared" si="2"/>
        <v>0</v>
      </c>
      <c r="I55" s="292">
        <v>52</v>
      </c>
      <c r="J55" s="291" t="s">
        <v>6192</v>
      </c>
      <c r="K55" s="289" t="s">
        <v>1280</v>
      </c>
      <c r="L55" s="289" t="s">
        <v>2148</v>
      </c>
      <c r="M55" s="289" t="s">
        <v>2138</v>
      </c>
      <c r="N55" s="289" t="s">
        <v>2148</v>
      </c>
      <c r="O55" s="275" t="s">
        <v>6193</v>
      </c>
      <c r="P55" s="291" t="s">
        <v>6194</v>
      </c>
      <c r="Q55" s="291" t="s">
        <v>6195</v>
      </c>
      <c r="R55" s="293" t="s">
        <v>195</v>
      </c>
      <c r="S55" s="289">
        <f>IFERROR(VLOOKUP(A55,'Master Warnings List'!$A$1:$H$765,8,0),0)</f>
        <v>2</v>
      </c>
      <c r="T55" s="291" t="str">
        <f>LookupConcat(A55,'Master Warnings List'!$A$2:$A$726,'Master Warnings List'!$E$2:$E$726,"
")</f>
        <v>CYP001103 - Warning - Postcode Of Usual Address provided was not a current valid postcode in national code tables at any point during the reporting period. Local Patient Identifier (Extended)=&lt;C001901&gt; Postcode Of Usual Address=&lt;C001070&gt; Reporting Period Start Date=&lt;C000040&gt;
CYP00151 - Warning - Postcode Of Usual Address is blank. Local Patient Identifier (Extended)=&lt;C001901&gt;</v>
      </c>
      <c r="U55" t="s">
        <v>6196</v>
      </c>
    </row>
    <row r="56" spans="1:21" ht="105" customHeight="1">
      <c r="A56" s="287" t="s">
        <v>276</v>
      </c>
      <c r="B56" s="288" t="str">
        <f t="shared" si="0"/>
        <v>C001</v>
      </c>
      <c r="C56" s="289" t="str">
        <f t="shared" si="1"/>
        <v>080</v>
      </c>
      <c r="D56" s="288" t="str">
        <f>IF(MID(A56,5,1)="9",CONCATENATE(C56,"_",COUNTIF($C$3:$C56,C56)),A56&amp;"_1")</f>
        <v>C001080_1</v>
      </c>
      <c r="E56" s="288" t="s">
        <v>2365</v>
      </c>
      <c r="F56" s="291" t="s">
        <v>5737</v>
      </c>
      <c r="G56" s="291" t="s">
        <v>277</v>
      </c>
      <c r="H56" s="289">
        <f t="shared" si="2"/>
        <v>0</v>
      </c>
      <c r="I56" s="292">
        <v>53</v>
      </c>
      <c r="J56" s="291" t="s">
        <v>278</v>
      </c>
      <c r="K56" s="289" t="s">
        <v>2366</v>
      </c>
      <c r="L56" s="289" t="s">
        <v>2148</v>
      </c>
      <c r="M56" s="289" t="s">
        <v>2138</v>
      </c>
      <c r="N56" s="289" t="s">
        <v>2148</v>
      </c>
      <c r="O56" s="275" t="s">
        <v>2368</v>
      </c>
      <c r="P56" s="291" t="s">
        <v>6197</v>
      </c>
      <c r="Q56" s="291" t="s">
        <v>6198</v>
      </c>
      <c r="R56" s="293" t="s">
        <v>195</v>
      </c>
      <c r="S56" s="289">
        <f>IFERROR(VLOOKUP(A56,'Master Warnings List'!$A$1:$H$765,8,0),0)</f>
        <v>3</v>
      </c>
      <c r="T56" s="291" t="str">
        <f>LookupConcat(A56,'Master Warnings List'!$A$2:$A$726,'Master Warnings List'!$E$2:$E$726,"
")</f>
        <v>CYP00125 - Record rejected - Person Stated Gender Code has incorrect data format. Local Patient Identifier (Extended)=&lt;C001901&gt; NHS Number=&lt;C001040&gt;
CYP00126 - Warning - Person Stated Gender Code contains an invalid national code. Local Patient Identifier (Extended)=&lt;C001901&gt; Gender=&lt;C001080&gt;
CYP00152 - Warning - Person Stated Gender Code is blank. Local Patient Identifier (Extended)=&lt;C001901&gt;</v>
      </c>
      <c r="U56" t="s">
        <v>2365</v>
      </c>
    </row>
    <row r="57" spans="1:21" ht="63.75" customHeight="1">
      <c r="A57" s="287" t="s">
        <v>101</v>
      </c>
      <c r="B57" s="288" t="str">
        <f t="shared" si="0"/>
        <v>C001</v>
      </c>
      <c r="C57" s="289" t="str">
        <f t="shared" si="1"/>
        <v>090</v>
      </c>
      <c r="D57" s="288" t="str">
        <f>IF(MID(A57,5,1)="9",CONCATENATE(C57,"_",COUNTIF($C$3:$C57,C57)),A57&amp;"_1")</f>
        <v>C001090_1</v>
      </c>
      <c r="E57" s="288" t="s">
        <v>2373</v>
      </c>
      <c r="F57" s="291" t="s">
        <v>5737</v>
      </c>
      <c r="G57" s="291" t="s">
        <v>102</v>
      </c>
      <c r="H57" s="289">
        <f t="shared" si="2"/>
        <v>0</v>
      </c>
      <c r="I57" s="292">
        <v>54</v>
      </c>
      <c r="J57" s="291" t="s">
        <v>2374</v>
      </c>
      <c r="K57" s="289" t="s">
        <v>1218</v>
      </c>
      <c r="L57" s="289" t="s">
        <v>25</v>
      </c>
      <c r="M57" s="289" t="s">
        <v>2138</v>
      </c>
      <c r="N57" s="289" t="s">
        <v>2148</v>
      </c>
      <c r="O57" s="275"/>
      <c r="P57" s="291" t="s">
        <v>6199</v>
      </c>
      <c r="Q57" s="291" t="s">
        <v>6200</v>
      </c>
      <c r="R57" s="293" t="s">
        <v>195</v>
      </c>
      <c r="S57" s="289">
        <f>IFERROR(VLOOKUP(A57,'Master Warnings List'!$A$1:$H$765,8,0),0)</f>
        <v>2</v>
      </c>
      <c r="T57" s="291" t="str">
        <f>LookupConcat(A57,'Master Warnings List'!$A$2:$A$726,'Master Warnings List'!$E$2:$E$726,"
")</f>
        <v>CYP00127 - Record rejected - Ethnic Category has incorrect data format. Local Patient Identifier (Extended)=&lt;C001901&gt;
CYP00128 - Warning - Ethnic Category contains an invalid national code. Local Patient Identifier (Extended)=&lt;C001901&gt; Ethnic Category=&lt;C001090&gt;</v>
      </c>
      <c r="U57" s="355" t="s">
        <v>6201</v>
      </c>
    </row>
    <row r="58" spans="1:21" ht="63.75" customHeight="1">
      <c r="A58" s="287" t="s">
        <v>96</v>
      </c>
      <c r="B58" t="s">
        <v>6202</v>
      </c>
      <c r="C58" s="668">
        <v>250</v>
      </c>
      <c r="D58" s="288" t="str">
        <f>IF(MID(A58,5,1)="9",CONCATENATE(C58,"_",COUNTIF($C$3:$C58,C58)),A58&amp;"_1")</f>
        <v>C001250_1</v>
      </c>
      <c r="E58" s="288" t="s">
        <v>2408</v>
      </c>
      <c r="F58" s="291" t="s">
        <v>5737</v>
      </c>
      <c r="G58" s="291" t="s">
        <v>98</v>
      </c>
      <c r="H58" s="289"/>
      <c r="I58" s="292"/>
      <c r="J58" s="291" t="s">
        <v>2409</v>
      </c>
      <c r="K58" s="288" t="s">
        <v>2410</v>
      </c>
      <c r="L58" s="288" t="s">
        <v>25</v>
      </c>
      <c r="M58" s="288" t="s">
        <v>2138</v>
      </c>
      <c r="N58" s="288" t="s">
        <v>2148</v>
      </c>
      <c r="O58" s="275"/>
      <c r="P58" s="291"/>
      <c r="Q58" s="291"/>
      <c r="R58" s="301" t="s">
        <v>2399</v>
      </c>
      <c r="S58" s="289"/>
      <c r="T58" s="291" t="str">
        <f>LookupConcat(A58,'Master Warnings List'!$A$2:$A$726,'Master Warnings List'!$E$2:$E$726,"
")</f>
        <v>CYP001106 - Record rejected - Ethnic Category 2021 has incorrect data format. Local Patient Identifier (Extended)=&lt;C001901&gt;
CYP001107 - Warning - An agreed value list for Ethnic Category 2021 does not yet exist. No data is expected for this data item until an agreed value list has been created by the NHS Data Model and Dictionary. Local Patient Identifier (Extended)=&lt;C001901&gt; Ethnic Category 2021 =&lt;C001250&gt;</v>
      </c>
      <c r="U58" s="355"/>
    </row>
    <row r="59" spans="1:21" ht="89.25" customHeight="1">
      <c r="A59" s="287" t="s">
        <v>280</v>
      </c>
      <c r="B59" s="288" t="str">
        <f t="shared" si="0"/>
        <v>C001</v>
      </c>
      <c r="C59" s="289" t="str">
        <f t="shared" si="1"/>
        <v>100</v>
      </c>
      <c r="D59" s="288" t="str">
        <f>IF(MID(A59,5,1)="9",CONCATENATE(C59,"_",COUNTIF($C$3:$C59,C59)),A59&amp;"_1")</f>
        <v>C001100_1</v>
      </c>
      <c r="E59" s="288" t="s">
        <v>2412</v>
      </c>
      <c r="F59" s="291" t="s">
        <v>5737</v>
      </c>
      <c r="G59" s="291" t="s">
        <v>281</v>
      </c>
      <c r="H59" s="289">
        <f t="shared" si="2"/>
        <v>0</v>
      </c>
      <c r="I59" s="292">
        <v>55</v>
      </c>
      <c r="J59" s="291" t="s">
        <v>6203</v>
      </c>
      <c r="K59" s="289" t="s">
        <v>1213</v>
      </c>
      <c r="L59" s="289" t="s">
        <v>25</v>
      </c>
      <c r="M59" s="289" t="s">
        <v>2138</v>
      </c>
      <c r="N59" s="289" t="s">
        <v>2148</v>
      </c>
      <c r="O59" s="275"/>
      <c r="P59" s="291" t="s">
        <v>6204</v>
      </c>
      <c r="Q59" s="291" t="s">
        <v>6205</v>
      </c>
      <c r="R59" s="293" t="s">
        <v>195</v>
      </c>
      <c r="S59" s="289">
        <f>IFERROR(VLOOKUP(A59,'Master Warnings List'!$A$1:$H$765,8,0),0)</f>
        <v>2</v>
      </c>
      <c r="T59" s="291" t="str">
        <f>LookupConcat(A59,'Master Warnings List'!$A$2:$A$726,'Master Warnings List'!$E$2:$E$726,"
")</f>
        <v>CYP00129 - Record rejected - Language Code (Preferred) has incorrect data format. Local Patient Identifier (Extended)=&lt;C001901&gt;
CYP00130 - Warning - Language Code (Preferred) contains an invalid national code. Local Patient Identifier (Extended)=&lt;C001901&gt; Language Code (Preferred)=&lt;C001100&gt;</v>
      </c>
      <c r="U59" s="355" t="s">
        <v>6206</v>
      </c>
    </row>
    <row r="60" spans="1:21" ht="114.75" customHeight="1">
      <c r="A60" s="287" t="s">
        <v>2425</v>
      </c>
      <c r="B60" s="288" t="str">
        <f t="shared" si="0"/>
        <v>C001</v>
      </c>
      <c r="C60" s="289" t="str">
        <f t="shared" si="1"/>
        <v>110</v>
      </c>
      <c r="D60" s="288" t="str">
        <f>IF(MID(A60,5,1)="9",CONCATENATE(C60,"_",COUNTIF($C$3:$C60,C60)),A60&amp;"_1")</f>
        <v>C001110_1</v>
      </c>
      <c r="E60" s="288" t="s">
        <v>2427</v>
      </c>
      <c r="F60" s="291" t="s">
        <v>5737</v>
      </c>
      <c r="G60" s="290" t="s">
        <v>2426</v>
      </c>
      <c r="H60" s="289">
        <f t="shared" si="2"/>
        <v>0</v>
      </c>
      <c r="I60" s="292">
        <v>56</v>
      </c>
      <c r="J60" s="290" t="s">
        <v>2428</v>
      </c>
      <c r="K60" s="289" t="s">
        <v>2429</v>
      </c>
      <c r="L60" s="289" t="s">
        <v>25</v>
      </c>
      <c r="M60" s="289" t="s">
        <v>2138</v>
      </c>
      <c r="N60" s="289" t="s">
        <v>2148</v>
      </c>
      <c r="O60" s="275"/>
      <c r="P60" s="291" t="s">
        <v>6207</v>
      </c>
      <c r="Q60" s="290" t="s">
        <v>6208</v>
      </c>
      <c r="R60" s="293" t="s">
        <v>195</v>
      </c>
      <c r="S60" s="289">
        <f>IFERROR(VLOOKUP(A60,'Master Warnings List'!$A$1:$H$765,8,0),0)</f>
        <v>2</v>
      </c>
      <c r="T60" s="291" t="str">
        <f>LookupConcat(A60,'Master Warnings List'!$A$2:$A$726,'Master Warnings List'!$E$2:$E$726,"
")</f>
        <v>CYP00162 - Record rejected - Person Relationship (Main Carer) has incorrect data format. Local Patient Identifier (Extended)=&lt;C001901&gt;
CYP00163 - Warning - Person Relationship (Main Carer) contains an invalid national code. Local Patient Identifier (Extended)=&lt;C001901&gt; Person Relationship (Main Carer)=&lt;C001110&gt;</v>
      </c>
      <c r="U60" s="355" t="s">
        <v>6209</v>
      </c>
    </row>
    <row r="61" spans="1:21" ht="76.5" customHeight="1">
      <c r="A61" s="287" t="s">
        <v>343</v>
      </c>
      <c r="B61" s="288" t="str">
        <f t="shared" si="0"/>
        <v>C001</v>
      </c>
      <c r="C61" s="289" t="str">
        <f t="shared" si="1"/>
        <v>120</v>
      </c>
      <c r="D61" s="288" t="str">
        <f>IF(MID(A61,5,1)="9",CONCATENATE(C61,"_",COUNTIF($C$3:$C61,C61)),A61&amp;"_1")</f>
        <v>C001120_1</v>
      </c>
      <c r="E61" s="288" t="s">
        <v>2503</v>
      </c>
      <c r="F61" s="291" t="s">
        <v>5737</v>
      </c>
      <c r="G61" s="291" t="s">
        <v>344</v>
      </c>
      <c r="H61" s="289">
        <f t="shared" si="2"/>
        <v>0</v>
      </c>
      <c r="I61" s="292">
        <v>57</v>
      </c>
      <c r="J61" s="291" t="s">
        <v>345</v>
      </c>
      <c r="K61" s="289" t="s">
        <v>2154</v>
      </c>
      <c r="L61" s="289" t="s">
        <v>25</v>
      </c>
      <c r="M61" s="289" t="s">
        <v>2138</v>
      </c>
      <c r="N61" s="289" t="s">
        <v>25</v>
      </c>
      <c r="O61" s="275" t="s">
        <v>2504</v>
      </c>
      <c r="P61" s="291" t="s">
        <v>6210</v>
      </c>
      <c r="Q61" s="290" t="s">
        <v>6211</v>
      </c>
      <c r="R61" s="293" t="s">
        <v>195</v>
      </c>
      <c r="S61" s="289">
        <f>IFERROR(VLOOKUP(A61,'Master Warnings List'!$A$1:$H$765,8,0),0)</f>
        <v>6</v>
      </c>
      <c r="T61" s="291" t="str">
        <f>LookupConcat(A61,'Master Warnings List'!$A$2:$A$726,'Master Warnings List'!$E$2:$E$726,"
")</f>
        <v>CYP00164 - Record rejected - Health Visitor First Antenatal Visit Date has incorrect data format. Local Patient Identifier (Extended)=&lt;C001901&gt;
CYP00176 - Record rejected - Health Visitor First Antenatal Visit Date is more than 1 year before the Person Birth Date. Local Patient Identifier (Extended)=&lt;C001901&gt; Health Visitor First Antenatal Visit Date=&lt;C001120&gt; Person Birth Date=&lt;C001060&gt;
CYP00178 - Record rejected - Health Visitor First Antenatal Visit Date is after the Date and Time Data Set Created. Local Patient Identifier (Extended)=&lt;C001901&gt; Health Visitor First Antenatal Visit Date=&lt;C001120&gt; Date And Time Data Set Created=&lt;C000060&gt;
CYP00179 - Warning - Health Visitor First Antenatal Visit Date is after Reporting Period End Date. Local Patient Identifier (Extended)=&lt;C001901&gt; Health Visitor First Antenatal Visit Date=&lt;C001120&gt; Reporting Period End Date=&lt;C000050&gt;
CYP00184 - Record rejected - Health Visitor First Antenatal Visit Date is after the Person Birth Date. Local Patient Identifier (Extended)=&lt;C001901&gt; Health Visitor First Antenatal Visit Date=&lt;C001120&gt; Person Birth Date=&lt;C001060&gt;
CYP00185 - Record rejected - Person Birth Date is blank AND Health Visitor First Antenatal Visit Date is populated. Local Patient Identifier (Extended)=&lt;C001901&gt; Health Visitor First Antenatal Visit Date=&lt;C001120&gt;</v>
      </c>
      <c r="U61" s="61" t="s">
        <v>6212</v>
      </c>
    </row>
    <row r="62" spans="1:21" ht="89.25" customHeight="1">
      <c r="A62" s="287" t="s">
        <v>284</v>
      </c>
      <c r="B62" s="288" t="str">
        <f t="shared" si="0"/>
        <v>C001</v>
      </c>
      <c r="C62" s="289" t="str">
        <f t="shared" si="1"/>
        <v>130</v>
      </c>
      <c r="D62" s="288" t="str">
        <f>IF(MID(A62,5,1)="9",CONCATENATE(C62,"_",COUNTIF($C$3:$C62,C62)),A62&amp;"_1")</f>
        <v>C001130_1</v>
      </c>
      <c r="E62" s="288" t="s">
        <v>2505</v>
      </c>
      <c r="F62" s="291" t="s">
        <v>5737</v>
      </c>
      <c r="G62" s="291" t="s">
        <v>285</v>
      </c>
      <c r="H62" s="289">
        <f t="shared" si="2"/>
        <v>0</v>
      </c>
      <c r="I62" s="292">
        <v>58</v>
      </c>
      <c r="J62" s="291" t="s">
        <v>2506</v>
      </c>
      <c r="K62" s="289" t="s">
        <v>2366</v>
      </c>
      <c r="L62" s="289" t="s">
        <v>25</v>
      </c>
      <c r="M62" s="289" t="s">
        <v>2138</v>
      </c>
      <c r="N62" s="289" t="s">
        <v>2148</v>
      </c>
      <c r="O62" s="275" t="s">
        <v>6213</v>
      </c>
      <c r="P62" s="291" t="s">
        <v>6214</v>
      </c>
      <c r="Q62" s="290" t="s">
        <v>6215</v>
      </c>
      <c r="R62" s="293" t="s">
        <v>195</v>
      </c>
      <c r="S62" s="289">
        <f>IFERROR(VLOOKUP(A62,'Master Warnings List'!$A$1:$H$765,8,0),0)</f>
        <v>4</v>
      </c>
      <c r="T62" s="291" t="str">
        <f>LookupConcat(A62,'Master Warnings List'!$A$2:$A$726,'Master Warnings List'!$E$2:$E$726,"
")</f>
        <v>CYP00131 - Record rejected - Looked After Child Indicator has incorrect data format. Local Patient Identifier (Extended)=&lt;C001901&gt;
CYP00132 - Warning - Looked After Child Indicator contains an invalid national code. Local Patient Identifier (Extended)=&lt;C001901&gt; Looked After Child Indicator=&lt;C001130&gt;
CYP00186 - Record rejected - Person was 19 years of age or over at the Reporting Period Start Date, but Looked After Child Indicator is populated. Local Patient Identifier (Extended)=&lt;C001901&gt; Looked After Child Indicator=&lt;C001130&gt; Person Birth Date=&lt;C001060&gt; Reporting Period Start Date=&lt;C000040&gt;
CYP00187 - Record rejected - Person Birth Date is blank and Looked After Child Indicator is populated. Local Patient Identifier (Extended)=&lt;C001901&gt; Looked After Child Indicator=&lt;C001130&gt;</v>
      </c>
      <c r="U62" s="356" t="s">
        <v>6216</v>
      </c>
    </row>
    <row r="63" spans="1:21" ht="76.5" customHeight="1">
      <c r="A63" s="287" t="s">
        <v>289</v>
      </c>
      <c r="B63" s="288" t="str">
        <f t="shared" si="0"/>
        <v>C001</v>
      </c>
      <c r="C63" s="289" t="str">
        <f t="shared" si="1"/>
        <v>140</v>
      </c>
      <c r="D63" s="288" t="str">
        <f>IF(MID(A63,5,1)="9",CONCATENATE(C63,"_",COUNTIF($C$3:$C63,C63)),A63&amp;"_1")</f>
        <v>C001140_1</v>
      </c>
      <c r="E63" s="288" t="s">
        <v>2511</v>
      </c>
      <c r="F63" s="291" t="s">
        <v>5737</v>
      </c>
      <c r="G63" s="291" t="s">
        <v>290</v>
      </c>
      <c r="H63" s="289">
        <f t="shared" si="2"/>
        <v>0</v>
      </c>
      <c r="I63" s="292">
        <v>59</v>
      </c>
      <c r="J63" s="291" t="s">
        <v>6217</v>
      </c>
      <c r="K63" s="289" t="s">
        <v>2366</v>
      </c>
      <c r="L63" s="289" t="s">
        <v>25</v>
      </c>
      <c r="M63" s="289" t="s">
        <v>2138</v>
      </c>
      <c r="N63" s="289" t="s">
        <v>2148</v>
      </c>
      <c r="O63" s="275" t="s">
        <v>6218</v>
      </c>
      <c r="P63" s="291" t="s">
        <v>6219</v>
      </c>
      <c r="Q63" s="290" t="s">
        <v>6220</v>
      </c>
      <c r="R63" s="293" t="s">
        <v>195</v>
      </c>
      <c r="S63" s="289">
        <f>IFERROR(VLOOKUP(A63,'Master Warnings List'!$A$1:$H$765,8,0),0)</f>
        <v>4</v>
      </c>
      <c r="T63" s="291" t="str">
        <f>LookupConcat(A63,'Master Warnings List'!$A$2:$A$726,'Master Warnings List'!$E$2:$E$726,"
")</f>
        <v>CYP00133 - Record rejected - Safeguarding Vulnerability Factors Indicator has incorrect data format. Local Patient Identifier (Extended)=&lt;C001901&gt;
CYP00134 - Warning - Safeguarding Vulnerability Factors Indicator contains an invalid national code. Local Patient Identifier (Extended)=&lt;C001901&gt; Safeguarding Vulnerability Factors Indicator=&lt;C001140&gt;
CYP00188 - Record rejected - Person was 19 years of age or over at the Reporting Period Start Date, but Safeguarding Vulnerability Factors Indicator is populated. Local Patient Identifier (Extended)=&lt;C001901&gt; Safeguarding Vulnerability Factors Indicator=&lt;C001140&gt; Person Birth Date=&lt;C001060&gt; Reporting Period Start Date=&lt;C000040&gt;
CYP00189 - Record rejected - Person Birth Date is blank and Safeguarding Vulnerability Factors Indicator is populated. Local Patient Identifier (Extended)=&lt;C001901&gt; Safeguarding Vulnerability Factors Indicator=&lt;C001140&gt;</v>
      </c>
      <c r="U63" s="356" t="s">
        <v>6221</v>
      </c>
    </row>
    <row r="64" spans="1:21" ht="102" customHeight="1">
      <c r="A64" s="287" t="s">
        <v>2516</v>
      </c>
      <c r="B64" s="288" t="str">
        <f t="shared" si="0"/>
        <v>C001</v>
      </c>
      <c r="C64" s="289" t="str">
        <f t="shared" si="1"/>
        <v>150</v>
      </c>
      <c r="D64" s="288" t="str">
        <f>IF(MID(A64,5,1)="9",CONCATENATE(C64,"_",COUNTIF($C$3:$C64,C64)),A64&amp;"_1")</f>
        <v>C001150_1</v>
      </c>
      <c r="E64" s="288" t="s">
        <v>6222</v>
      </c>
      <c r="F64" s="291" t="s">
        <v>5737</v>
      </c>
      <c r="G64" s="291" t="s">
        <v>2517</v>
      </c>
      <c r="H64" s="289">
        <f t="shared" si="2"/>
        <v>0</v>
      </c>
      <c r="I64" s="292">
        <v>60</v>
      </c>
      <c r="J64" s="291" t="s">
        <v>2519</v>
      </c>
      <c r="K64" s="289" t="s">
        <v>2366</v>
      </c>
      <c r="L64" s="289" t="s">
        <v>25</v>
      </c>
      <c r="M64" s="289" t="s">
        <v>2138</v>
      </c>
      <c r="N64" s="289" t="s">
        <v>2148</v>
      </c>
      <c r="O64" s="274"/>
      <c r="P64" s="291" t="s">
        <v>6223</v>
      </c>
      <c r="Q64" s="290" t="s">
        <v>6224</v>
      </c>
      <c r="R64" s="293" t="s">
        <v>195</v>
      </c>
      <c r="S64" s="289">
        <f>IFERROR(VLOOKUP(A64,'Master Warnings List'!$A$1:$H$765,8,0),0)</f>
        <v>2</v>
      </c>
      <c r="T64" s="291" t="str">
        <f>LookupConcat(A64,'Master Warnings List'!$A$2:$A$726,'Master Warnings List'!$E$2:$E$726,"
")</f>
        <v>CYP00153 - Record rejected - Constant Supervision And Care Required Due To Disability Indicator has incorrect data format. Local Patient Identifier (Extended)=&lt;C001901&gt;
CYP00154 - Warning - Constant Supervision And Care Required Due To Disability Indicator contains an invalid national code. Local Patient Identifier (Extended)=&lt;C001901&gt; Constant Supervision And Care Required Due To Disability Indicator=&lt;C001150&gt;</v>
      </c>
      <c r="U64" s="356" t="s">
        <v>6225</v>
      </c>
    </row>
    <row r="65" spans="1:21" ht="102" customHeight="1">
      <c r="A65" s="287" t="s">
        <v>2522</v>
      </c>
      <c r="B65" s="288" t="str">
        <f t="shared" si="0"/>
        <v>C001</v>
      </c>
      <c r="C65" s="289" t="str">
        <f t="shared" si="1"/>
        <v>160</v>
      </c>
      <c r="D65" s="288" t="str">
        <f>IF(MID(A65,5,1)="9",CONCATENATE(C65,"_",COUNTIF($C$3:$C65,C65)),A65&amp;"_1")</f>
        <v>C001160_1</v>
      </c>
      <c r="E65" s="288" t="s">
        <v>6226</v>
      </c>
      <c r="F65" s="291" t="s">
        <v>5737</v>
      </c>
      <c r="G65" s="291" t="s">
        <v>2523</v>
      </c>
      <c r="H65" s="289">
        <f t="shared" si="2"/>
        <v>0</v>
      </c>
      <c r="I65" s="292">
        <v>61</v>
      </c>
      <c r="J65" s="291" t="s">
        <v>2525</v>
      </c>
      <c r="K65" s="289" t="s">
        <v>1213</v>
      </c>
      <c r="L65" s="289" t="s">
        <v>25</v>
      </c>
      <c r="M65" s="289" t="s">
        <v>2138</v>
      </c>
      <c r="N65" s="289" t="s">
        <v>2148</v>
      </c>
      <c r="O65" s="275"/>
      <c r="P65" s="291" t="s">
        <v>6227</v>
      </c>
      <c r="Q65" s="290" t="s">
        <v>6228</v>
      </c>
      <c r="R65" s="293" t="s">
        <v>195</v>
      </c>
      <c r="S65" s="289">
        <f>IFERROR(VLOOKUP(A65,'Master Warnings List'!$A$1:$H$765,8,0),0)</f>
        <v>2</v>
      </c>
      <c r="T65" s="291" t="str">
        <f>LookupConcat(A65,'Master Warnings List'!$A$2:$A$726,'Master Warnings List'!$E$2:$E$726,"
")</f>
        <v>CYP00135 - Record rejected - Educational Assessment Outcome has incorrect data format. Local Patient Identifier (Extended)=&lt;C001901&gt;
CYP00136 - Warning - Educational Assessment Outcome contains an invalid national code. Local Patient Identifier (Extended)=&lt;C001901&gt; Educational Assessment Outcome=&lt;C001160&gt;</v>
      </c>
      <c r="U65" s="356" t="s">
        <v>6229</v>
      </c>
    </row>
    <row r="66" spans="1:21" ht="76.5" customHeight="1">
      <c r="A66" s="287" t="s">
        <v>2528</v>
      </c>
      <c r="B66" s="288" t="str">
        <f t="shared" si="0"/>
        <v>C001</v>
      </c>
      <c r="C66" s="289" t="str">
        <f t="shared" si="1"/>
        <v>170</v>
      </c>
      <c r="D66" s="288" t="str">
        <f>IF(MID(A66,5,1)="9",CONCATENATE(C66,"_",COUNTIF($C$3:$C66,C66)),A66&amp;"_1")</f>
        <v>C001170_1</v>
      </c>
      <c r="E66" s="288" t="s">
        <v>6230</v>
      </c>
      <c r="F66" s="291" t="s">
        <v>5737</v>
      </c>
      <c r="G66" s="291" t="s">
        <v>2529</v>
      </c>
      <c r="H66" s="289">
        <f t="shared" si="2"/>
        <v>0</v>
      </c>
      <c r="I66" s="292">
        <v>62</v>
      </c>
      <c r="J66" s="290" t="s">
        <v>2531</v>
      </c>
      <c r="K66" s="289" t="s">
        <v>2366</v>
      </c>
      <c r="L66" s="289" t="s">
        <v>25</v>
      </c>
      <c r="M66" s="289" t="s">
        <v>2138</v>
      </c>
      <c r="N66" s="289" t="s">
        <v>2148</v>
      </c>
      <c r="O66" s="275"/>
      <c r="P66" s="291" t="s">
        <v>6231</v>
      </c>
      <c r="Q66" s="291" t="s">
        <v>6232</v>
      </c>
      <c r="R66" s="293" t="s">
        <v>195</v>
      </c>
      <c r="S66" s="289">
        <f>IFERROR(VLOOKUP(A66,'Master Warnings List'!$A$1:$H$765,8,0),0)</f>
        <v>2</v>
      </c>
      <c r="T66" s="291" t="str">
        <f>LookupConcat(A66,'Master Warnings List'!$A$2:$A$726,'Master Warnings List'!$E$2:$E$726,"
")</f>
        <v>CYP00157 - Record rejected - Preferred Death Location Discussed Indicator has incorrect data format. Local Patient Identifier (Extended)=&lt;C001901&gt;
CYP00158 - Warning - Preferred Death Location Discussed Indicator contains an invalid national code. Local Patient Identifier (Extended)=&lt;C001901&gt; Preferred Death Location Discussed Indicator=&lt;C001170&gt;</v>
      </c>
      <c r="U66" s="356" t="s">
        <v>6233</v>
      </c>
    </row>
    <row r="67" spans="1:21" ht="102" customHeight="1">
      <c r="A67" s="287" t="s">
        <v>2534</v>
      </c>
      <c r="B67" s="288" t="str">
        <f t="shared" si="0"/>
        <v>C001</v>
      </c>
      <c r="C67" s="289" t="str">
        <f t="shared" si="1"/>
        <v>180</v>
      </c>
      <c r="D67" s="288" t="str">
        <f>IF(MID(A67,5,1)="9",CONCATENATE(C67,"_",COUNTIF($C$3:$C67,C67)),A67&amp;"_1")</f>
        <v>C001180_1</v>
      </c>
      <c r="E67" s="288" t="s">
        <v>2536</v>
      </c>
      <c r="F67" s="291" t="s">
        <v>5737</v>
      </c>
      <c r="G67" s="291" t="s">
        <v>2535</v>
      </c>
      <c r="H67" s="289">
        <f t="shared" si="2"/>
        <v>0</v>
      </c>
      <c r="I67" s="292">
        <v>63</v>
      </c>
      <c r="J67" s="290" t="s">
        <v>2537</v>
      </c>
      <c r="K67" s="289" t="s">
        <v>2366</v>
      </c>
      <c r="L67" s="289" t="s">
        <v>25</v>
      </c>
      <c r="M67" s="289" t="s">
        <v>2138</v>
      </c>
      <c r="N67" s="289" t="s">
        <v>2148</v>
      </c>
      <c r="O67" s="275" t="s">
        <v>6234</v>
      </c>
      <c r="P67" s="291" t="s">
        <v>6231</v>
      </c>
      <c r="Q67" s="290" t="s">
        <v>6235</v>
      </c>
      <c r="R67" s="293" t="s">
        <v>195</v>
      </c>
      <c r="S67" s="289">
        <f>IFERROR(VLOOKUP(A67,'Master Warnings List'!$A$1:$H$765,8,0),0)</f>
        <v>2</v>
      </c>
      <c r="T67" s="291" t="str">
        <f>LookupConcat(A67,'Master Warnings List'!$A$2:$A$726,'Master Warnings List'!$E$2:$E$726,"
")</f>
        <v>CYP00155 - Record rejected - Person At Risk Of Unexpected Death Indicator has incorrect data format. Local Patient Identifier (Extended)=&lt;C001901&gt;
CYP00156 - Warning - Person At Risk Of Unexpected Death Indicator contains an invalid national code. Local Patient Identifier (Extended)=&lt;C001901&gt; Person At Risk Of Unexpected Death Indicator=&lt;C001180&gt;</v>
      </c>
      <c r="U67" s="356" t="s">
        <v>6236</v>
      </c>
    </row>
    <row r="68" spans="1:21" ht="127.5" customHeight="1">
      <c r="A68" s="287" t="s">
        <v>293</v>
      </c>
      <c r="B68" s="288" t="str">
        <f t="shared" si="0"/>
        <v>C001</v>
      </c>
      <c r="C68" s="289" t="str">
        <f t="shared" si="1"/>
        <v>190</v>
      </c>
      <c r="D68" s="288" t="str">
        <f>IF(MID(A68,5,1)="9",CONCATENATE(C68,"_",COUNTIF($C$3:$C68,C68)),A68&amp;"_1")</f>
        <v>C001190_1</v>
      </c>
      <c r="E68" s="288" t="s">
        <v>6237</v>
      </c>
      <c r="F68" s="291" t="s">
        <v>5737</v>
      </c>
      <c r="G68" s="291" t="s">
        <v>294</v>
      </c>
      <c r="H68" s="289">
        <f t="shared" si="2"/>
        <v>0</v>
      </c>
      <c r="I68" s="292">
        <v>64</v>
      </c>
      <c r="J68" s="291" t="s">
        <v>295</v>
      </c>
      <c r="K68" s="289" t="s">
        <v>1213</v>
      </c>
      <c r="L68" s="289" t="s">
        <v>25</v>
      </c>
      <c r="M68" s="289" t="s">
        <v>2138</v>
      </c>
      <c r="N68" s="289" t="s">
        <v>2148</v>
      </c>
      <c r="O68" s="275" t="s">
        <v>2542</v>
      </c>
      <c r="P68" s="291" t="s">
        <v>6231</v>
      </c>
      <c r="Q68" s="291" t="s">
        <v>6238</v>
      </c>
      <c r="R68" s="293" t="s">
        <v>195</v>
      </c>
      <c r="S68" s="289">
        <f>IFERROR(VLOOKUP(A68,'Master Warnings List'!$A$1:$H$765,8,0),0)</f>
        <v>2</v>
      </c>
      <c r="T68" s="291" t="str">
        <f>LookupConcat(A68,'Master Warnings List'!$A$2:$A$726,'Master Warnings List'!$E$2:$E$726,"
")</f>
        <v>CYP00140 - Record rejected - Death Location Type Code (Preferred) has incorrect data format. Local Patient Identifier (Extended)=&lt;C001901&gt;
CYP00141 - Warning - Death Location Type Code (Preferred) contains an invalid national code. Local Patient Identifier (Extended)=&lt;C001901&gt; Death Location Type Code (Preferred)=&lt;C001190&gt;</v>
      </c>
      <c r="U68" s="356" t="s">
        <v>6239</v>
      </c>
    </row>
    <row r="69" spans="1:21" ht="127.5" customHeight="1">
      <c r="A69" s="287" t="s">
        <v>2551</v>
      </c>
      <c r="B69" s="288" t="str">
        <f t="shared" si="0"/>
        <v>C001</v>
      </c>
      <c r="C69" s="289" t="str">
        <f t="shared" si="1"/>
        <v>200</v>
      </c>
      <c r="D69" s="288" t="str">
        <f>IF(MID(A69,5,1)="9",CONCATENATE(C69,"_",COUNTIF($C$3:$C69,C69)),A69&amp;"_1")</f>
        <v>C001200_1</v>
      </c>
      <c r="E69" s="288" t="s">
        <v>2553</v>
      </c>
      <c r="F69" s="291" t="s">
        <v>5737</v>
      </c>
      <c r="G69" s="291" t="s">
        <v>2552</v>
      </c>
      <c r="H69" s="289">
        <f t="shared" si="2"/>
        <v>0</v>
      </c>
      <c r="I69" s="292">
        <v>65</v>
      </c>
      <c r="J69" s="291" t="s">
        <v>2554</v>
      </c>
      <c r="K69" s="289" t="s">
        <v>2154</v>
      </c>
      <c r="L69" s="289" t="s">
        <v>25</v>
      </c>
      <c r="M69" s="289" t="s">
        <v>2138</v>
      </c>
      <c r="N69" s="289" t="s">
        <v>25</v>
      </c>
      <c r="O69" s="275" t="s">
        <v>6240</v>
      </c>
      <c r="P69" s="291" t="s">
        <v>6241</v>
      </c>
      <c r="Q69" s="290" t="s">
        <v>6242</v>
      </c>
      <c r="R69" s="293" t="s">
        <v>195</v>
      </c>
      <c r="S69" s="289">
        <f>IFERROR(VLOOKUP(A69,'Master Warnings List'!$A$1:$H$765,8,0),0)</f>
        <v>5</v>
      </c>
      <c r="T69" s="291" t="str">
        <f>LookupConcat(A69,'Master Warnings List'!$A$2:$A$726,'Master Warnings List'!$E$2:$E$726,"
")</f>
        <v>CYP00137 - Record rejected - Person Death Date has incorrect data format. Local Patient Identifier (Extended)=&lt;C001901&gt;
CYP00138 - Record rejected - Person Death Date contains a Person Death Date that is before the Reporting Period Start Date. Local Patient Identifier (Extended)=&lt;C001901&gt; Person Death Date=&lt;C001200&gt;
CYP00139 - Warning - Person Death Date contains a Person Death Date that falls after the Reporting Period End Date. Local Patient Identifier (Extended)=&lt;C001901&gt; Person Death Date=&lt;C001200&gt;
CYP00180 - Record rejected - Person Death Date is before the Person Birth Date. Local Patient Identifier (Extended)=&lt;C001901&gt; Person Death Date=&lt;C001200&gt; Person Birth Date=&lt;C001060&gt;
CYP00181 - Record rejected - Person Death Date is after the Date and Time Data Set Created. Local Patient Identifier (Extended)=&lt;C001901&gt; Person Death Date=&lt;C001200&gt; Date and time data set created=&lt;C000060&gt;</v>
      </c>
      <c r="U69" s="356" t="s">
        <v>6243</v>
      </c>
    </row>
    <row r="70" spans="1:21" ht="178.5" customHeight="1">
      <c r="A70" s="287" t="s">
        <v>2557</v>
      </c>
      <c r="B70" s="288" t="str">
        <f t="shared" si="0"/>
        <v>C001</v>
      </c>
      <c r="C70" s="289" t="str">
        <f t="shared" si="1"/>
        <v>210</v>
      </c>
      <c r="D70" s="288" t="str">
        <f>IF(MID(A70,5,1)="9",CONCATENATE(C70,"_",COUNTIF($C$3:$C70,C70)),A70&amp;"_1")</f>
        <v>C001210_1</v>
      </c>
      <c r="E70" s="288" t="s">
        <v>2559</v>
      </c>
      <c r="F70" s="291" t="s">
        <v>5737</v>
      </c>
      <c r="G70" s="291" t="s">
        <v>2558</v>
      </c>
      <c r="H70" s="289">
        <f t="shared" si="2"/>
        <v>0</v>
      </c>
      <c r="I70" s="292">
        <v>66</v>
      </c>
      <c r="J70" s="291" t="s">
        <v>2560</v>
      </c>
      <c r="K70" s="289" t="s">
        <v>1213</v>
      </c>
      <c r="L70" s="289" t="s">
        <v>25</v>
      </c>
      <c r="M70" s="289" t="s">
        <v>2138</v>
      </c>
      <c r="N70" s="289" t="s">
        <v>2148</v>
      </c>
      <c r="O70" s="274" t="s">
        <v>6244</v>
      </c>
      <c r="P70" s="291" t="s">
        <v>6231</v>
      </c>
      <c r="Q70" s="291" t="s">
        <v>6245</v>
      </c>
      <c r="R70" s="293" t="s">
        <v>195</v>
      </c>
      <c r="S70" s="289">
        <f>IFERROR(VLOOKUP(A70,'Master Warnings List'!$A$1:$H$765,8,0),0)</f>
        <v>4</v>
      </c>
      <c r="T70" s="291" t="str">
        <f>LookupConcat(A70,'Master Warnings List'!$A$2:$A$726,'Master Warnings List'!$E$2:$E$726,"
")</f>
        <v>CYP00142 - Record rejected - Death Location Type Code (Actual) has incorrect data format. Local Patient Identifier (Extended)=&lt;C001901&gt;
CYP00143 - Warning - Death Location Type Code (Actual) contains an invalid national code. Local Patient Identifier (Extended)=&lt;C001901&gt; Death Location Type Code (Actual)=&lt;C001210&gt;
CYP00144 - Warning - PERSON DEATH DATE is populated but the Death Location Type Code (Actual) is blank. Local Patient Identifier (Extended)=&lt;C001901&gt;
CYP00166 - Warning - Death Location Type Code (Actual) is populated but the Person Death Date is blank. Local Patient Identifier (Extended)=&lt;C001901&gt; Death Location Type Code (Actual)=&lt;C001210&gt;</v>
      </c>
      <c r="U70" s="356" t="s">
        <v>6246</v>
      </c>
    </row>
    <row r="71" spans="1:21" ht="127.5" customHeight="1">
      <c r="A71" s="287" t="s">
        <v>297</v>
      </c>
      <c r="B71" s="288" t="str">
        <f t="shared" si="0"/>
        <v>C001</v>
      </c>
      <c r="C71" s="289" t="str">
        <f t="shared" si="1"/>
        <v>220</v>
      </c>
      <c r="D71" s="288" t="str">
        <f>IF(MID(A71,5,1)="9",CONCATENATE(C71,"_",COUNTIF($C$3:$C71,C71)),A71&amp;"_1")</f>
        <v>C001220_1</v>
      </c>
      <c r="E71" s="288" t="s">
        <v>6247</v>
      </c>
      <c r="F71" s="291" t="s">
        <v>5737</v>
      </c>
      <c r="G71" s="290" t="s">
        <v>6248</v>
      </c>
      <c r="H71" s="289">
        <f t="shared" si="2"/>
        <v>0</v>
      </c>
      <c r="I71" s="292">
        <v>67</v>
      </c>
      <c r="J71" s="290" t="s">
        <v>6249</v>
      </c>
      <c r="K71" s="289" t="s">
        <v>1213</v>
      </c>
      <c r="L71" s="289" t="s">
        <v>25</v>
      </c>
      <c r="M71" s="289" t="s">
        <v>2138</v>
      </c>
      <c r="N71" s="289" t="s">
        <v>2148</v>
      </c>
      <c r="O71" s="274" t="s">
        <v>6250</v>
      </c>
      <c r="P71" s="291" t="s">
        <v>6231</v>
      </c>
      <c r="Q71" s="291" t="s">
        <v>6251</v>
      </c>
      <c r="R71" s="293" t="s">
        <v>195</v>
      </c>
      <c r="S71" s="289">
        <f>IFERROR(VLOOKUP(A71,'Master Warnings List'!$A$1:$H$765,8,0),0)</f>
        <v>4</v>
      </c>
      <c r="T71" s="291" t="str">
        <f>LookupConcat(A71,'Master Warnings List'!$A$2:$A$726,'Master Warnings List'!$E$2:$E$726,"
")</f>
        <v>CYP001101 - Warning - Death Not At Preferred Location Reason is populated but Death Location Type Code (Preferred) contains the same value as Death Location Type Code (Actual). Local Patient Identifier (Extended)=&lt;C001901&gt; Death Not At Preferred Location Reason=&lt;C001220&gt; Death Location Type Code (Preferred)=&lt;C001190&gt; Death Location Type Code (Actual)=&lt;C001210&gt;
CYP00159 - Record rejected - Death Not At Preferred Location Reason has incorrect data format. Local Patient Identifier (Extended)=&lt;C001901&gt;
CYP00160 - Warning - Death Not At Preferred Location Reason contains an invalid national code. Local Patient Identifier (Extended)=&lt;C001901&gt; Death Not At Preferred Location Reason=&lt;C001220&gt;
CYP00167 - Warning - Death Not At Preferred Location Reason is populated but the Person Death Date is blank. Local Patient Identifier (Extended)=&lt;C001901&gt; Death Not At Preferred Location Reason=&lt;C001220&gt;</v>
      </c>
      <c r="U71" s="356" t="s">
        <v>6252</v>
      </c>
    </row>
    <row r="72" spans="1:21" ht="153" customHeight="1">
      <c r="A72" s="287" t="s">
        <v>1008</v>
      </c>
      <c r="B72" s="288" t="str">
        <f t="shared" si="0"/>
        <v>C001</v>
      </c>
      <c r="C72" s="289" t="str">
        <f t="shared" si="1"/>
        <v>230</v>
      </c>
      <c r="D72" s="288" t="str">
        <f>IF(MID(A72,5,1)="9",CONCATENATE(C72,"_",COUNTIF($C$3:$C72,C72)),A72&amp;"_1")</f>
        <v>C001230_1</v>
      </c>
      <c r="E72" s="288" t="s">
        <v>2573</v>
      </c>
      <c r="F72" s="291" t="s">
        <v>5737</v>
      </c>
      <c r="G72" s="291" t="s">
        <v>1009</v>
      </c>
      <c r="H72" s="289">
        <f t="shared" ref="H72:H109" si="5">IF(MID(A72,5,1)="D",1,0)</f>
        <v>0</v>
      </c>
      <c r="I72" s="292">
        <v>68</v>
      </c>
      <c r="J72" s="291" t="s">
        <v>2574</v>
      </c>
      <c r="K72" s="289" t="s">
        <v>2336</v>
      </c>
      <c r="L72" s="289" t="s">
        <v>25</v>
      </c>
      <c r="M72" s="289" t="s">
        <v>2138</v>
      </c>
      <c r="N72" s="289" t="s">
        <v>25</v>
      </c>
      <c r="O72" s="274" t="s">
        <v>6253</v>
      </c>
      <c r="P72" s="291" t="s">
        <v>6207</v>
      </c>
      <c r="Q72" s="290" t="s">
        <v>6254</v>
      </c>
      <c r="R72" s="293" t="s">
        <v>195</v>
      </c>
      <c r="S72" s="289">
        <f>IFERROR(VLOOKUP(A72,'Master Warnings List'!$A$1:$H$765,8,0),0)</f>
        <v>3</v>
      </c>
      <c r="T72" s="291" t="str">
        <f>LookupConcat(A72,'Master Warnings List'!$A$2:$A$726,'Master Warnings List'!$E$2:$E$726,"
")</f>
        <v>CYP001105 - Record rejected - NHS Number (Mother) contains an invalid NHS number. NHS numbers, if provided, must pass Modulus-11 checks. Local Patient Identifier (Extended)=&lt;C001901&gt;
CYP00196 - Record rejected - Person was 19 years of age or over at the Reporting Period Start Date, but NHS Number (Mother) is populated. Local Patient Identifier (Extended)=&lt;C001901&gt; NHS Number (Mother)=&lt;C001230&gt; Person Birth Date=&lt;C001060&gt; Reporting Period Start Date=&lt;C000040&gt;
CYP00197 - Record rejected - Person Birth Date is blank and NHS Number (Mother) is populated. Local Patient Identifier (Extended)=&lt;C001901&gt; NHS Number (Mother)=&lt;C001230&gt;</v>
      </c>
      <c r="U72" s="58" t="s">
        <v>6255</v>
      </c>
    </row>
    <row r="73" spans="1:21" ht="264">
      <c r="A73" s="287" t="s">
        <v>301</v>
      </c>
      <c r="B73" s="288" t="str">
        <f t="shared" si="0"/>
        <v>C001</v>
      </c>
      <c r="C73" s="289" t="str">
        <f t="shared" si="1"/>
        <v>240</v>
      </c>
      <c r="D73" s="288" t="str">
        <f>IF(MID(A73,5,1)="9",CONCATENATE(C73,"_",COUNTIF($C$3:$C73,C73)),A73&amp;"_1")</f>
        <v>C001240_1</v>
      </c>
      <c r="E73" s="288" t="s">
        <v>2576</v>
      </c>
      <c r="F73" s="291" t="s">
        <v>5737</v>
      </c>
      <c r="G73" s="291" t="s">
        <v>302</v>
      </c>
      <c r="H73" s="289">
        <f t="shared" si="5"/>
        <v>0</v>
      </c>
      <c r="I73" s="292">
        <v>69</v>
      </c>
      <c r="J73" s="290" t="s">
        <v>303</v>
      </c>
      <c r="K73" s="289" t="s">
        <v>1213</v>
      </c>
      <c r="L73" s="289" t="s">
        <v>25</v>
      </c>
      <c r="M73" s="289" t="s">
        <v>2138</v>
      </c>
      <c r="N73" s="289" t="s">
        <v>2148</v>
      </c>
      <c r="O73" s="274" t="s">
        <v>6256</v>
      </c>
      <c r="P73" s="291" t="s">
        <v>6257</v>
      </c>
      <c r="Q73" s="290" t="s">
        <v>6170</v>
      </c>
      <c r="R73" s="293" t="s">
        <v>195</v>
      </c>
      <c r="S73" s="289">
        <f>IFERROR(VLOOKUP(A73,'Master Warnings List'!$A$1:$H$765,8,0),0)</f>
        <v>5</v>
      </c>
      <c r="T73" s="291" t="str">
        <f>LookupConcat(A73,'Master Warnings List'!$A$2:$A$726,'Master Warnings List'!$E$2:$E$726,"
")</f>
        <v>CYP00148 - Record rejected - NHS Number Status Indicator Code (Mother) has incorrect data format. Local Patient Identifier (Extended)=&lt;C001901&gt; NHS Number (Mother)=&lt;C001230&gt;
CYP00149 - Warning - NHS Number Status Indicator Code (Mother) contains an invalid national code. Local Patient Identifier (Extended)=&lt;C001901&gt; NHS Number Status Indicator Code (Mother)=&lt;C001240&gt;
CYP00173 - Warning - NHS Number (Mother) contains a value, and the NHS Number Status Indicator Code (Mother) is "07 - Number not present and trace not required". Local Patient Identifier=&lt;C001901&gt; NHS Number (Mother)=&lt;C001230&gt; NHS Number Status Indicator Code (Mother)=&lt;C001240&gt;
CYP00175 - Warning - NHS Number (Mother) field is blank but the NHS Number Status Indicator Code (Mother) contains a value of '01' or '02'. Local Patient Identifier (Extended)=&lt;C001901&gt; NHS Number Status Indicator Code (Mother)=&lt;C001240&gt;
CYP00198 - Warning - NHS Number Status Indicator Code (Mother) should be completed where the NHS Number (Mother) is blank and Person was under 19 years of age at the Reporting Period Start Date. Local Patient Identifier (Extended)=&lt;C001901&gt; Person Birth Date=&lt;C001060&gt; Reporting Period Start Date=&lt;C000040&gt;</v>
      </c>
      <c r="U73" s="356" t="s">
        <v>6258</v>
      </c>
    </row>
    <row r="74" spans="1:21" ht="12.75" customHeight="1">
      <c r="A74" s="287" t="s">
        <v>821</v>
      </c>
      <c r="B74" s="288"/>
      <c r="C74" s="289"/>
      <c r="D74" s="288"/>
      <c r="E74" s="288" t="s">
        <v>2580</v>
      </c>
      <c r="F74" s="291" t="s">
        <v>5737</v>
      </c>
      <c r="G74" s="291" t="s">
        <v>822</v>
      </c>
      <c r="H74" s="289">
        <f t="shared" si="5"/>
        <v>1</v>
      </c>
      <c r="I74" s="292">
        <v>70</v>
      </c>
      <c r="J74" s="291" t="s">
        <v>6259</v>
      </c>
      <c r="K74" s="288" t="s">
        <v>146</v>
      </c>
      <c r="L74" s="289"/>
      <c r="M74" s="289"/>
      <c r="N74" s="289"/>
      <c r="O74" s="275"/>
      <c r="P74" s="291"/>
      <c r="Q74" s="291"/>
      <c r="R74" s="293"/>
      <c r="S74" s="289"/>
      <c r="T74" s="291"/>
    </row>
    <row r="75" spans="1:21" ht="38.25" customHeight="1">
      <c r="A75" s="287" t="s">
        <v>826</v>
      </c>
      <c r="B75" s="288"/>
      <c r="C75" s="289"/>
      <c r="D75" s="288"/>
      <c r="E75" s="288" t="s">
        <v>2583</v>
      </c>
      <c r="F75" s="291" t="s">
        <v>5737</v>
      </c>
      <c r="G75" s="291" t="s">
        <v>827</v>
      </c>
      <c r="H75" s="289">
        <f t="shared" si="5"/>
        <v>1</v>
      </c>
      <c r="I75" s="292">
        <v>71</v>
      </c>
      <c r="J75" s="291" t="s">
        <v>6123</v>
      </c>
      <c r="K75" s="288" t="s">
        <v>6124</v>
      </c>
      <c r="L75" s="289"/>
      <c r="M75" s="289"/>
      <c r="N75" s="289"/>
      <c r="O75" s="275"/>
      <c r="P75" s="291"/>
      <c r="Q75" s="291"/>
      <c r="R75" s="293"/>
      <c r="S75" s="289"/>
      <c r="T75" s="291"/>
    </row>
    <row r="76" spans="1:21" ht="25.5" customHeight="1">
      <c r="A76" s="287" t="s">
        <v>2584</v>
      </c>
      <c r="B76" s="288"/>
      <c r="C76" s="289"/>
      <c r="D76" s="288"/>
      <c r="E76" s="288" t="s">
        <v>2144</v>
      </c>
      <c r="F76" s="291" t="s">
        <v>5737</v>
      </c>
      <c r="G76" s="291" t="s">
        <v>6260</v>
      </c>
      <c r="H76" s="289">
        <f t="shared" si="5"/>
        <v>1</v>
      </c>
      <c r="I76" s="292">
        <v>72</v>
      </c>
      <c r="J76" s="291" t="s">
        <v>6261</v>
      </c>
      <c r="K76" s="289" t="s">
        <v>2586</v>
      </c>
      <c r="L76" s="289"/>
      <c r="M76" s="289"/>
      <c r="N76" s="289"/>
      <c r="O76" s="275"/>
      <c r="P76" s="291"/>
      <c r="Q76" s="291"/>
      <c r="R76" s="293"/>
      <c r="S76" s="289"/>
      <c r="T76" s="291"/>
    </row>
    <row r="77" spans="1:21" ht="25.5" customHeight="1">
      <c r="A77" s="287" t="s">
        <v>558</v>
      </c>
      <c r="B77" s="288"/>
      <c r="C77" s="289"/>
      <c r="D77" s="288"/>
      <c r="E77" s="288" t="s">
        <v>561</v>
      </c>
      <c r="F77" s="291" t="s">
        <v>5737</v>
      </c>
      <c r="G77" s="291" t="s">
        <v>6262</v>
      </c>
      <c r="H77" s="289">
        <f t="shared" si="5"/>
        <v>1</v>
      </c>
      <c r="I77" s="292">
        <v>73</v>
      </c>
      <c r="J77" s="291" t="s">
        <v>563</v>
      </c>
      <c r="K77" s="289" t="s">
        <v>1223</v>
      </c>
      <c r="L77" s="289"/>
      <c r="M77" s="289"/>
      <c r="N77" s="289"/>
      <c r="O77" s="275"/>
      <c r="P77" s="291"/>
      <c r="Q77" s="291"/>
      <c r="R77" s="293"/>
      <c r="S77" s="289"/>
      <c r="T77" s="291"/>
    </row>
    <row r="78" spans="1:21" ht="25.5" customHeight="1">
      <c r="A78" s="287" t="s">
        <v>2588</v>
      </c>
      <c r="B78" s="288"/>
      <c r="C78" s="289"/>
      <c r="D78" s="288"/>
      <c r="E78" s="288" t="s">
        <v>2590</v>
      </c>
      <c r="F78" s="291" t="s">
        <v>5737</v>
      </c>
      <c r="G78" s="291" t="s">
        <v>6263</v>
      </c>
      <c r="H78" s="289">
        <f t="shared" si="5"/>
        <v>1</v>
      </c>
      <c r="I78" s="292">
        <v>74</v>
      </c>
      <c r="J78" s="291" t="s">
        <v>6264</v>
      </c>
      <c r="K78" s="289" t="s">
        <v>818</v>
      </c>
      <c r="L78" s="289"/>
      <c r="M78" s="289"/>
      <c r="N78" s="289"/>
      <c r="O78" s="275"/>
      <c r="P78" s="291"/>
      <c r="Q78" s="291"/>
      <c r="R78" s="293"/>
      <c r="S78" s="289"/>
      <c r="T78" s="291"/>
    </row>
    <row r="79" spans="1:21" ht="25.5" customHeight="1">
      <c r="A79" s="287" t="s">
        <v>555</v>
      </c>
      <c r="B79" s="288"/>
      <c r="C79" s="289"/>
      <c r="D79" s="288"/>
      <c r="E79" s="288" t="s">
        <v>6265</v>
      </c>
      <c r="F79" s="291" t="s">
        <v>5737</v>
      </c>
      <c r="G79" s="291" t="s">
        <v>6266</v>
      </c>
      <c r="H79" s="289">
        <f t="shared" si="5"/>
        <v>1</v>
      </c>
      <c r="I79" s="292">
        <v>75</v>
      </c>
      <c r="J79" s="291" t="s">
        <v>6267</v>
      </c>
      <c r="K79" s="289" t="s">
        <v>818</v>
      </c>
      <c r="L79" s="289"/>
      <c r="M79" s="289"/>
      <c r="N79" s="289"/>
      <c r="O79" s="275"/>
      <c r="P79" s="291"/>
      <c r="Q79" s="291"/>
      <c r="R79" s="293"/>
      <c r="S79" s="289"/>
      <c r="T79" s="291"/>
    </row>
    <row r="80" spans="1:21" ht="51" customHeight="1">
      <c r="A80" s="287" t="s">
        <v>820</v>
      </c>
      <c r="B80" s="288"/>
      <c r="C80" s="289"/>
      <c r="D80" s="288"/>
      <c r="E80" s="288" t="s">
        <v>2185</v>
      </c>
      <c r="F80" s="291" t="s">
        <v>5737</v>
      </c>
      <c r="G80" s="291" t="s">
        <v>6134</v>
      </c>
      <c r="H80" s="289">
        <f t="shared" si="5"/>
        <v>1</v>
      </c>
      <c r="I80" s="292">
        <v>76</v>
      </c>
      <c r="J80" s="291" t="s">
        <v>6268</v>
      </c>
      <c r="K80" s="289" t="s">
        <v>817</v>
      </c>
      <c r="L80" s="289"/>
      <c r="M80" s="289"/>
      <c r="N80" s="289"/>
      <c r="O80" s="275"/>
      <c r="P80" s="291"/>
      <c r="Q80" s="291"/>
      <c r="R80" s="293"/>
      <c r="S80" s="289"/>
      <c r="T80" s="291"/>
    </row>
    <row r="81" spans="1:21" ht="38.25" customHeight="1">
      <c r="A81" s="287" t="s">
        <v>2645</v>
      </c>
      <c r="B81" s="288"/>
      <c r="C81" s="289"/>
      <c r="D81" s="288"/>
      <c r="E81" s="288" t="s">
        <v>2647</v>
      </c>
      <c r="F81" s="291" t="s">
        <v>5737</v>
      </c>
      <c r="G81" s="291" t="s">
        <v>6269</v>
      </c>
      <c r="H81" s="289">
        <f t="shared" si="5"/>
        <v>1</v>
      </c>
      <c r="I81" s="292">
        <v>77</v>
      </c>
      <c r="J81" s="290" t="s">
        <v>6270</v>
      </c>
      <c r="K81" s="288" t="s">
        <v>2649</v>
      </c>
      <c r="L81" s="289"/>
      <c r="M81" s="289"/>
      <c r="N81" s="289"/>
      <c r="O81" s="275"/>
      <c r="P81" s="291"/>
      <c r="Q81" s="291"/>
      <c r="R81" s="293"/>
      <c r="S81" s="289"/>
      <c r="T81" s="291"/>
    </row>
    <row r="82" spans="1:21" ht="38.25" customHeight="1">
      <c r="A82" s="287" t="s">
        <v>2651</v>
      </c>
      <c r="B82" s="288"/>
      <c r="C82" s="289"/>
      <c r="D82" s="288"/>
      <c r="E82" s="288" t="s">
        <v>2653</v>
      </c>
      <c r="F82" s="291" t="s">
        <v>5737</v>
      </c>
      <c r="G82" s="291" t="s">
        <v>6271</v>
      </c>
      <c r="H82" s="289">
        <f t="shared" si="5"/>
        <v>1</v>
      </c>
      <c r="I82" s="292">
        <v>78</v>
      </c>
      <c r="J82" s="290" t="s">
        <v>6272</v>
      </c>
      <c r="K82" s="288" t="s">
        <v>2649</v>
      </c>
      <c r="L82" s="289"/>
      <c r="M82" s="289"/>
      <c r="N82" s="289"/>
      <c r="O82" s="275"/>
      <c r="P82" s="291"/>
      <c r="Q82" s="291"/>
      <c r="R82" s="293"/>
      <c r="S82" s="289"/>
      <c r="T82" s="291"/>
    </row>
    <row r="83" spans="1:21" ht="12.75" customHeight="1">
      <c r="A83" s="287" t="s">
        <v>2656</v>
      </c>
      <c r="B83" s="288"/>
      <c r="C83" s="289"/>
      <c r="D83" s="288"/>
      <c r="E83" s="288" t="s">
        <v>2658</v>
      </c>
      <c r="F83" s="291" t="s">
        <v>5737</v>
      </c>
      <c r="G83" s="291" t="s">
        <v>6273</v>
      </c>
      <c r="H83" s="289">
        <f t="shared" si="5"/>
        <v>1</v>
      </c>
      <c r="I83" s="292">
        <v>79</v>
      </c>
      <c r="J83" s="290" t="s">
        <v>6274</v>
      </c>
      <c r="K83" s="288" t="s">
        <v>2649</v>
      </c>
      <c r="L83" s="289"/>
      <c r="M83" s="289"/>
      <c r="N83" s="289"/>
      <c r="O83" s="275"/>
      <c r="P83" s="291"/>
      <c r="Q83" s="291"/>
      <c r="R83" s="293"/>
      <c r="S83" s="289"/>
      <c r="T83" s="291"/>
    </row>
    <row r="84" spans="1:21" ht="25.5" customHeight="1">
      <c r="A84" s="287" t="s">
        <v>2594</v>
      </c>
      <c r="B84" s="288"/>
      <c r="C84" s="289"/>
      <c r="D84" s="288"/>
      <c r="E84" s="288" t="s">
        <v>2596</v>
      </c>
      <c r="F84" s="291" t="s">
        <v>5737</v>
      </c>
      <c r="G84" s="290" t="s">
        <v>2595</v>
      </c>
      <c r="H84" s="289">
        <f t="shared" si="5"/>
        <v>1</v>
      </c>
      <c r="I84" s="292">
        <v>80</v>
      </c>
      <c r="J84" s="291" t="s">
        <v>6275</v>
      </c>
      <c r="K84" s="291" t="s">
        <v>2366</v>
      </c>
      <c r="L84" s="289"/>
      <c r="M84" s="289"/>
      <c r="N84" s="289"/>
      <c r="O84" s="275"/>
      <c r="P84" s="291"/>
      <c r="Q84" s="291"/>
      <c r="R84" s="293"/>
      <c r="S84" s="289"/>
      <c r="T84" s="291"/>
    </row>
    <row r="85" spans="1:21" ht="25.5" customHeight="1">
      <c r="A85" s="287" t="s">
        <v>2601</v>
      </c>
      <c r="B85" s="288"/>
      <c r="C85" s="289"/>
      <c r="D85" s="288"/>
      <c r="E85" s="288" t="s">
        <v>2603</v>
      </c>
      <c r="F85" s="291" t="s">
        <v>5737</v>
      </c>
      <c r="G85" s="290" t="s">
        <v>2602</v>
      </c>
      <c r="H85" s="289">
        <f t="shared" si="5"/>
        <v>1</v>
      </c>
      <c r="I85" s="292">
        <v>81</v>
      </c>
      <c r="J85" s="291" t="s">
        <v>6276</v>
      </c>
      <c r="K85" s="291" t="s">
        <v>2366</v>
      </c>
      <c r="L85" s="289"/>
      <c r="M85" s="289"/>
      <c r="N85" s="289"/>
      <c r="O85" s="275"/>
      <c r="P85" s="291"/>
      <c r="Q85" s="291"/>
      <c r="R85" s="293"/>
      <c r="S85" s="289"/>
      <c r="T85" s="291"/>
    </row>
    <row r="86" spans="1:21" ht="25.5" customHeight="1">
      <c r="A86" s="287" t="s">
        <v>2606</v>
      </c>
      <c r="B86" s="288"/>
      <c r="C86" s="289"/>
      <c r="D86" s="288"/>
      <c r="E86" s="288" t="s">
        <v>2608</v>
      </c>
      <c r="F86" s="291" t="s">
        <v>5737</v>
      </c>
      <c r="G86" s="291" t="s">
        <v>2607</v>
      </c>
      <c r="H86" s="289">
        <f t="shared" si="5"/>
        <v>1</v>
      </c>
      <c r="I86" s="292">
        <v>82</v>
      </c>
      <c r="J86" s="291" t="s">
        <v>2609</v>
      </c>
      <c r="K86" s="291" t="s">
        <v>2816</v>
      </c>
      <c r="L86" s="289"/>
      <c r="M86" s="289"/>
      <c r="N86" s="289"/>
      <c r="O86" s="275"/>
      <c r="P86" s="291"/>
      <c r="Q86" s="291"/>
      <c r="R86" s="293"/>
      <c r="S86" s="289"/>
      <c r="T86" s="291"/>
    </row>
    <row r="87" spans="1:21" ht="25.5" customHeight="1">
      <c r="A87" s="287" t="s">
        <v>2613</v>
      </c>
      <c r="B87" s="288"/>
      <c r="C87" s="289"/>
      <c r="D87" s="288"/>
      <c r="E87" s="288" t="s">
        <v>2615</v>
      </c>
      <c r="F87" s="291" t="s">
        <v>5737</v>
      </c>
      <c r="G87" s="291" t="s">
        <v>2614</v>
      </c>
      <c r="H87" s="289">
        <f t="shared" si="5"/>
        <v>1</v>
      </c>
      <c r="I87" s="292">
        <v>83</v>
      </c>
      <c r="J87" s="291" t="s">
        <v>6277</v>
      </c>
      <c r="K87" s="291" t="s">
        <v>2617</v>
      </c>
      <c r="L87" s="289"/>
      <c r="M87" s="289"/>
      <c r="N87" s="289"/>
      <c r="O87" s="275"/>
      <c r="P87" s="291"/>
      <c r="Q87" s="291"/>
      <c r="R87" s="293"/>
      <c r="S87" s="289"/>
      <c r="T87" s="291"/>
    </row>
    <row r="88" spans="1:21" ht="38.25" customHeight="1">
      <c r="A88" s="287" t="s">
        <v>2619</v>
      </c>
      <c r="B88" s="288"/>
      <c r="C88" s="289"/>
      <c r="D88" s="288"/>
      <c r="E88" s="288" t="s">
        <v>2621</v>
      </c>
      <c r="F88" s="291" t="s">
        <v>5737</v>
      </c>
      <c r="G88" s="291" t="s">
        <v>6278</v>
      </c>
      <c r="H88" s="289">
        <f t="shared" si="5"/>
        <v>1</v>
      </c>
      <c r="I88" s="292">
        <v>84</v>
      </c>
      <c r="J88" s="291" t="s">
        <v>2622</v>
      </c>
      <c r="K88" s="289" t="s">
        <v>2623</v>
      </c>
      <c r="L88" s="289"/>
      <c r="M88" s="289"/>
      <c r="N88" s="289"/>
      <c r="O88" s="275"/>
      <c r="P88" s="291"/>
      <c r="Q88" s="291"/>
      <c r="R88" s="293"/>
      <c r="S88" s="289"/>
      <c r="T88" s="291"/>
    </row>
    <row r="89" spans="1:21" ht="38.25" customHeight="1">
      <c r="A89" s="287" t="s">
        <v>2635</v>
      </c>
      <c r="B89" s="288"/>
      <c r="C89" s="289"/>
      <c r="D89" s="288"/>
      <c r="E89" s="288" t="s">
        <v>2637</v>
      </c>
      <c r="F89" s="291" t="s">
        <v>5737</v>
      </c>
      <c r="G89" s="291" t="s">
        <v>2636</v>
      </c>
      <c r="H89" s="289">
        <f t="shared" si="5"/>
        <v>1</v>
      </c>
      <c r="I89" s="292">
        <v>85</v>
      </c>
      <c r="J89" s="291" t="s">
        <v>2638</v>
      </c>
      <c r="K89" s="289" t="s">
        <v>2623</v>
      </c>
      <c r="L89" s="289"/>
      <c r="M89" s="289"/>
      <c r="N89" s="289"/>
      <c r="O89" s="275"/>
      <c r="P89" s="291"/>
      <c r="Q89" s="291"/>
      <c r="R89" s="293"/>
      <c r="S89" s="289"/>
      <c r="T89" s="291"/>
    </row>
    <row r="90" spans="1:21" ht="25.5" customHeight="1">
      <c r="A90" s="287" t="s">
        <v>2630</v>
      </c>
      <c r="B90" s="288"/>
      <c r="C90" s="289"/>
      <c r="D90" s="288"/>
      <c r="E90" s="288" t="s">
        <v>2632</v>
      </c>
      <c r="F90" s="291" t="s">
        <v>5737</v>
      </c>
      <c r="G90" s="291" t="s">
        <v>2631</v>
      </c>
      <c r="H90" s="289">
        <f t="shared" si="5"/>
        <v>1</v>
      </c>
      <c r="I90" s="292">
        <v>86</v>
      </c>
      <c r="J90" s="291" t="s">
        <v>2633</v>
      </c>
      <c r="K90" s="289" t="s">
        <v>2623</v>
      </c>
      <c r="L90" s="289"/>
      <c r="M90" s="289"/>
      <c r="N90" s="289"/>
      <c r="O90" s="275"/>
      <c r="P90" s="291"/>
      <c r="Q90" s="291"/>
      <c r="R90" s="293"/>
      <c r="S90" s="289"/>
      <c r="T90" s="291"/>
    </row>
    <row r="91" spans="1:21" ht="25.5" customHeight="1">
      <c r="A91" s="287" t="s">
        <v>2651</v>
      </c>
      <c r="B91" s="288"/>
      <c r="C91" s="289"/>
      <c r="D91" s="288"/>
      <c r="E91" s="288" t="s">
        <v>2642</v>
      </c>
      <c r="F91" s="291" t="s">
        <v>5737</v>
      </c>
      <c r="G91" s="291" t="s">
        <v>2641</v>
      </c>
      <c r="H91" s="289">
        <f t="shared" si="5"/>
        <v>1</v>
      </c>
      <c r="I91" s="292">
        <v>87</v>
      </c>
      <c r="J91" s="291" t="s">
        <v>2643</v>
      </c>
      <c r="K91" s="289" t="s">
        <v>2623</v>
      </c>
      <c r="L91" s="289"/>
      <c r="M91" s="289"/>
      <c r="N91" s="289"/>
      <c r="O91" s="275"/>
      <c r="P91" s="291"/>
      <c r="Q91" s="291"/>
      <c r="R91" s="293"/>
      <c r="S91" s="289"/>
      <c r="T91" s="291"/>
    </row>
    <row r="92" spans="1:21" ht="231.75" customHeight="1">
      <c r="A92" s="287" t="s">
        <v>5141</v>
      </c>
      <c r="B92" s="288"/>
      <c r="C92" s="289"/>
      <c r="D92" s="288"/>
      <c r="E92" s="288"/>
      <c r="F92" s="291" t="s">
        <v>5740</v>
      </c>
      <c r="G92" s="291"/>
      <c r="H92" s="289">
        <f t="shared" si="5"/>
        <v>0</v>
      </c>
      <c r="I92" s="292"/>
      <c r="J92" s="291" t="s">
        <v>6279</v>
      </c>
      <c r="K92" s="289"/>
      <c r="L92" s="289"/>
      <c r="M92" s="289"/>
      <c r="N92" s="289"/>
      <c r="O92" s="275"/>
      <c r="P92" s="291"/>
      <c r="Q92" s="291"/>
      <c r="R92" s="293"/>
      <c r="S92" s="289"/>
      <c r="T92" s="291" t="str">
        <f>LookupConcat(A92,'Master Warnings List'!$A$2:$A$726,'Master Warnings List'!$E$2:$E$726,"
")</f>
        <v>CYP00201 - Group rejected - No valid CYP001 group transmitted for this Local Patient Identifier (Extended). Local Patient Identifier (Extended)=&lt;C002901&gt;
CYP00202 - Group rejected - More than one CYP002 provided for this Local Patient Identifier (Extended) + General Medical Practice (Patient Registration) + Start Date (GMP Patient Registration) combination. Local Patient Identifier (Extended)=&lt;C002901&gt; General Medical Practice (Patient Registration)=&lt;C002010&gt; Start Date (GMP Patient Registration)=&lt;C002020&gt;
CYP00221 - Group rejected - More than one CYP002 provided for this Local Patient Identifier (Extended) where End Date (GMP Patient Registration) is null. Local Patient Identifier (Extended)=&lt;C002901&gt;
CYP00222 - Warning - An End Date (GMP Patient Registration) has been submitted but there is no corresponding record with a consecutive Start Date (GMP Patient Registration) and different General Medical Practice (Patient Registration). Local Patient Identifier (Extended)=&lt;C002901&gt; Start Date (GMP Patient Registration)=&lt;C002020&gt; End Date (GMP Patient Registration)=&lt;C002030&gt; General Medical Practice (Patient Registration)=&lt;C002010&gt;</v>
      </c>
      <c r="U92">
        <f>LEN(T92)</f>
        <v>1157</v>
      </c>
    </row>
    <row r="93" spans="1:21" ht="51" customHeight="1">
      <c r="A93" s="287" t="s">
        <v>2779</v>
      </c>
      <c r="B93" s="288" t="str">
        <f t="shared" si="0"/>
        <v>C002</v>
      </c>
      <c r="C93" s="289" t="str">
        <f t="shared" si="1"/>
        <v>901</v>
      </c>
      <c r="D93" s="288" t="str">
        <f>IF(MID(A93,5,1)="9",CONCATENATE(C93,"_",COUNTIF($C$3:$C93,C93)),A93&amp;"_1")</f>
        <v>901_2</v>
      </c>
      <c r="E93" s="288" t="s">
        <v>1124</v>
      </c>
      <c r="F93" s="291" t="s">
        <v>5740</v>
      </c>
      <c r="G93" s="291" t="s">
        <v>969</v>
      </c>
      <c r="H93" s="289">
        <f t="shared" si="5"/>
        <v>0</v>
      </c>
      <c r="I93" s="292">
        <v>88</v>
      </c>
      <c r="J93" s="290" t="s">
        <v>2325</v>
      </c>
      <c r="K93" s="289" t="s">
        <v>146</v>
      </c>
      <c r="L93" s="289" t="s">
        <v>2138</v>
      </c>
      <c r="M93" s="289" t="s">
        <v>2138</v>
      </c>
      <c r="N93" s="289" t="s">
        <v>25</v>
      </c>
      <c r="O93" s="275"/>
      <c r="P93" s="291" t="s">
        <v>6169</v>
      </c>
      <c r="Q93" s="291" t="s">
        <v>6170</v>
      </c>
      <c r="R93" s="293" t="s">
        <v>1148</v>
      </c>
      <c r="S93" s="289">
        <f>IFERROR(VLOOKUP(A93,'Master Warnings List'!$A$1:$H$765,8,0),0)</f>
        <v>2</v>
      </c>
      <c r="T93" s="291" t="str">
        <f>LookupConcat(A93,'Master Warnings List'!$A$2:$A$726,'Master Warnings List'!$E$2:$E$726,"
")</f>
        <v>CYP00203 - Record rejected - Local Patient Identifier (Extended) is blank.
CYP00204 - Record rejected - Local Patient Identifier (Extended) has incorrect data format. Local Patient Identifier (Extended)=&lt;C002901&gt;</v>
      </c>
      <c r="U93" t="s">
        <v>6171</v>
      </c>
    </row>
    <row r="94" spans="1:21" ht="318.75" customHeight="1">
      <c r="A94" s="287" t="s">
        <v>111</v>
      </c>
      <c r="B94" s="288" t="str">
        <f t="shared" si="0"/>
        <v>C002</v>
      </c>
      <c r="C94" s="289" t="str">
        <f t="shared" si="1"/>
        <v>010</v>
      </c>
      <c r="D94" s="288" t="str">
        <f>IF(MID(A94,5,1)="9",CONCATENATE(C94,"_",COUNTIF($C$3:$C94,C94)),A94&amp;"_1")</f>
        <v>C002010_1</v>
      </c>
      <c r="E94" s="288" t="s">
        <v>2780</v>
      </c>
      <c r="F94" s="291" t="s">
        <v>5740</v>
      </c>
      <c r="G94" s="291" t="s">
        <v>114</v>
      </c>
      <c r="H94" s="289">
        <f t="shared" si="5"/>
        <v>0</v>
      </c>
      <c r="I94" s="292">
        <v>89</v>
      </c>
      <c r="J94" s="291" t="s">
        <v>119</v>
      </c>
      <c r="K94" s="289" t="s">
        <v>117</v>
      </c>
      <c r="L94" s="289" t="s">
        <v>2138</v>
      </c>
      <c r="M94" s="289" t="s">
        <v>2138</v>
      </c>
      <c r="N94" s="289" t="s">
        <v>2148</v>
      </c>
      <c r="O94" s="274" t="s">
        <v>6280</v>
      </c>
      <c r="P94" s="291" t="s">
        <v>6281</v>
      </c>
      <c r="Q94" s="291" t="s">
        <v>6282</v>
      </c>
      <c r="R94" s="293" t="s">
        <v>1148</v>
      </c>
      <c r="S94" s="289">
        <f>IFERROR(VLOOKUP(A94,'Master Warnings List'!$A$1:$H$765,8,0),0)</f>
        <v>3</v>
      </c>
      <c r="T94" s="291" t="str">
        <f>LookupConcat(A94,'Master Warnings List'!$A$2:$A$726,'Master Warnings List'!$E$2:$E$726,"
")</f>
        <v>CYP00205 - Record rejected - General Medical Practice (Patient Registration) is blank. Local Patient Identifier (Extended)=&lt;C002901&gt;
CYP00206 - Record rejected - General Medical Practice (Patient Registration) has incorrect data format. Local Patient Identifier (Extended)=&lt;C002901&gt;
CYP00225 - Warning - General Medical Practice (Patient Registration) provided was not a live organisation in national code tables at any point during the reporting period. Local Patient Identifier (Extended)=&lt;C002901&gt; General Medical Practice (Patient Registration)=&lt;C002010&gt;</v>
      </c>
      <c r="U94" t="s">
        <v>6283</v>
      </c>
    </row>
    <row r="95" spans="1:21" ht="127.5" customHeight="1">
      <c r="A95" s="287" t="s">
        <v>2782</v>
      </c>
      <c r="B95" s="288" t="str">
        <f t="shared" si="0"/>
        <v>C002</v>
      </c>
      <c r="C95" s="289" t="str">
        <f t="shared" si="1"/>
        <v>020</v>
      </c>
      <c r="D95" s="288" t="str">
        <f>IF(MID(A95,5,1)="9",CONCATENATE(C95,"_",COUNTIF($C$3:$C95,C95)),A95&amp;"_1")</f>
        <v>C002020_1</v>
      </c>
      <c r="E95" s="288" t="s">
        <v>6284</v>
      </c>
      <c r="F95" s="291" t="s">
        <v>5740</v>
      </c>
      <c r="G95" s="291" t="s">
        <v>2783</v>
      </c>
      <c r="H95" s="289">
        <f t="shared" si="5"/>
        <v>0</v>
      </c>
      <c r="I95" s="292">
        <v>90</v>
      </c>
      <c r="J95" s="291" t="s">
        <v>6285</v>
      </c>
      <c r="K95" s="291" t="s">
        <v>2154</v>
      </c>
      <c r="L95" s="289" t="s">
        <v>25</v>
      </c>
      <c r="M95" s="289" t="s">
        <v>2138</v>
      </c>
      <c r="N95" s="289" t="s">
        <v>25</v>
      </c>
      <c r="O95" s="274" t="s">
        <v>6286</v>
      </c>
      <c r="P95" s="291" t="s">
        <v>6281</v>
      </c>
      <c r="Q95" s="291" t="s">
        <v>6287</v>
      </c>
      <c r="R95" s="293" t="s">
        <v>195</v>
      </c>
      <c r="S95" s="289">
        <f>IFERROR(VLOOKUP(A95,'Master Warnings List'!$A$1:$H$765,8,0),0)</f>
        <v>3</v>
      </c>
      <c r="T95" s="291" t="str">
        <f>LookupConcat(A95,'Master Warnings List'!$A$2:$A$726,'Master Warnings List'!$E$2:$E$726,"
")</f>
        <v>CYP00212 - Record rejected - Start Date (GMP Patient Registration) has incorrect data format. Local Patient Identifier (Extended)=&lt;C002901&gt;
CYP00213 - Record rejected - Start Date (GMP Patient Registration) is after the Reporting Period End Date + 1 day. Local Patient Identifier (Extended)=&lt;C002901&gt; Start Date (GMP Patient Registration)=&lt;C002020&gt;
CYP00214 - Record rejected - Start Date (GMP Patient Registration) is before the Person Birth Date. Local Patient Identifier (Extended)=&lt;C002901&gt; Start Date (GMP Patient Registration)=&lt;C002020&gt; Person Birth Date=&lt;C001060&gt;</v>
      </c>
      <c r="U95" t="s">
        <v>6288</v>
      </c>
    </row>
    <row r="96" spans="1:21" ht="178.5" customHeight="1">
      <c r="A96" s="287" t="s">
        <v>305</v>
      </c>
      <c r="B96" s="288" t="str">
        <f t="shared" si="0"/>
        <v>C002</v>
      </c>
      <c r="C96" s="289" t="str">
        <f t="shared" si="1"/>
        <v>030</v>
      </c>
      <c r="D96" s="288" t="str">
        <f>IF(MID(A96,5,1)="9",CONCATENATE(C96,"_",COUNTIF($C$3:$C96,C96)),A96&amp;"_1")</f>
        <v>C002030_1</v>
      </c>
      <c r="E96" s="288" t="s">
        <v>6289</v>
      </c>
      <c r="F96" s="291" t="s">
        <v>5740</v>
      </c>
      <c r="G96" s="291" t="s">
        <v>306</v>
      </c>
      <c r="H96" s="289">
        <f t="shared" si="5"/>
        <v>0</v>
      </c>
      <c r="I96" s="292">
        <v>91</v>
      </c>
      <c r="J96" s="291" t="s">
        <v>307</v>
      </c>
      <c r="K96" s="290" t="s">
        <v>2154</v>
      </c>
      <c r="L96" s="289" t="s">
        <v>25</v>
      </c>
      <c r="M96" s="289" t="s">
        <v>2138</v>
      </c>
      <c r="N96" s="289" t="s">
        <v>25</v>
      </c>
      <c r="O96" s="275" t="s">
        <v>6290</v>
      </c>
      <c r="P96" s="291" t="s">
        <v>6281</v>
      </c>
      <c r="Q96" s="291" t="s">
        <v>6287</v>
      </c>
      <c r="R96" s="293" t="s">
        <v>195</v>
      </c>
      <c r="S96" s="289">
        <f>IFERROR(VLOOKUP(A96,'Master Warnings List'!$A$1:$H$765,8,0),0)</f>
        <v>4</v>
      </c>
      <c r="T96" s="291" t="str">
        <f>LookupConcat(A96,'Master Warnings List'!$A$2:$A$726,'Master Warnings List'!$E$2:$E$726,"
")</f>
        <v>CYP00215 - Record rejected - End Date (GMP Patient Registration) has incorrect data format. Local Patient Identifier (Extended)=&lt;C002901&gt;
CYP00216 - Record rejected - End Date (GMP Patient Registration) is before the Reporting Period Start Date. Local Patient Identifier (Extended)=&lt;C002901&gt; End Date (GMP Patient Registration)=&lt;C002030&gt;
CYP00217 - Record rejected - End Date (GMP Patient Registration) is after the Reporting Period End Date. Local Patient Identifier (Extended)=&lt;C002901&gt; End Date (GMP Patient Registration)=&lt;C002030&gt;
CYP00218 - Record rejected - End Date (GMP Patient Registration) is before the Start Date (GMP Patient Registration). Local Patient Identifier (Extended)=&lt;C002901&gt; End Date (GMP Patient Registration)=&lt;C002030&gt;</v>
      </c>
      <c r="U96" t="s">
        <v>6291</v>
      </c>
    </row>
    <row r="97" spans="1:21" ht="132.75" customHeight="1">
      <c r="A97" s="287" t="s">
        <v>121</v>
      </c>
      <c r="B97" s="288" t="str">
        <f t="shared" si="0"/>
        <v>C002</v>
      </c>
      <c r="C97" s="289" t="str">
        <f t="shared" si="1"/>
        <v>040</v>
      </c>
      <c r="D97" s="288" t="str">
        <f>IF(MID(A97,5,1)="9",CONCATENATE(C97,"_",COUNTIF($C$3:$C97,C97)),A97&amp;"_1")</f>
        <v>C002040_1</v>
      </c>
      <c r="E97" s="288" t="s">
        <v>6292</v>
      </c>
      <c r="F97" s="291" t="s">
        <v>5740</v>
      </c>
      <c r="G97" s="290" t="s">
        <v>122</v>
      </c>
      <c r="H97" s="289">
        <f t="shared" si="5"/>
        <v>0</v>
      </c>
      <c r="I97" s="292">
        <v>92</v>
      </c>
      <c r="J97" s="290" t="s">
        <v>6293</v>
      </c>
      <c r="K97" s="288" t="s">
        <v>158</v>
      </c>
      <c r="L97" s="289" t="s">
        <v>2148</v>
      </c>
      <c r="M97" s="289" t="s">
        <v>2138</v>
      </c>
      <c r="N97" s="289" t="s">
        <v>2148</v>
      </c>
      <c r="O97" s="274" t="s">
        <v>6294</v>
      </c>
      <c r="P97" s="291" t="s">
        <v>6295</v>
      </c>
      <c r="Q97" s="291" t="s">
        <v>6296</v>
      </c>
      <c r="R97" s="293" t="s">
        <v>195</v>
      </c>
      <c r="S97" s="289">
        <f>IFERROR(VLOOKUP(A97,'Master Warnings List'!$A$1:$H$765,8,0),0)</f>
        <v>3</v>
      </c>
      <c r="T97" s="291" t="str">
        <f>LookupConcat(A97,'Master Warnings List'!$A$2:$A$726,'Master Warnings List'!$E$2:$E$726,"
")</f>
        <v>CYP00219 - Record rejected - Organisation Identifier (GP Practice Responsibility) has incorrect data format. Local Patient Identifier (Extended)=&lt;C002901&gt;
CYP00220 - Warning - Organisation Identifier (GP Practice Responsibility) is not in national organisation tables as a "live" organisation at any point during the reporting period. Local Patient Identifier (Extended)=&lt;C002901&gt; Organisation Identifier (GP Practice Responsibility)=&lt;C002040&gt;
CYP00223 - Warning - Organisation Identifier (GP Practice Responsibility) is blank. Local Patient Identifier (Extended)=&lt;C002901&gt;</v>
      </c>
      <c r="U97" t="s">
        <v>6179</v>
      </c>
    </row>
    <row r="98" spans="1:21" ht="15.75" customHeight="1">
      <c r="A98" s="287" t="s">
        <v>831</v>
      </c>
      <c r="B98" s="288"/>
      <c r="C98" s="289"/>
      <c r="D98" s="288"/>
      <c r="E98" s="288" t="s">
        <v>2580</v>
      </c>
      <c r="F98" s="291" t="s">
        <v>5740</v>
      </c>
      <c r="G98" s="291" t="s">
        <v>822</v>
      </c>
      <c r="H98" s="289">
        <f t="shared" si="5"/>
        <v>1</v>
      </c>
      <c r="I98" s="292">
        <v>93</v>
      </c>
      <c r="J98" s="291" t="s">
        <v>6297</v>
      </c>
      <c r="K98" s="288" t="s">
        <v>146</v>
      </c>
      <c r="L98" s="289"/>
      <c r="M98" s="289"/>
      <c r="N98" s="289"/>
      <c r="O98" s="274"/>
      <c r="P98" s="291"/>
      <c r="Q98" s="291"/>
      <c r="R98" s="293"/>
      <c r="S98" s="289"/>
      <c r="T98" s="291"/>
    </row>
    <row r="99" spans="1:21" ht="39.6">
      <c r="A99" s="287" t="s">
        <v>832</v>
      </c>
      <c r="B99" s="288"/>
      <c r="C99" s="289"/>
      <c r="D99" s="288"/>
      <c r="E99" s="288" t="s">
        <v>2790</v>
      </c>
      <c r="F99" s="291" t="s">
        <v>5740</v>
      </c>
      <c r="G99" s="291" t="s">
        <v>833</v>
      </c>
      <c r="H99" s="289">
        <f t="shared" si="5"/>
        <v>1</v>
      </c>
      <c r="I99" s="292">
        <v>94</v>
      </c>
      <c r="J99" s="291" t="s">
        <v>6123</v>
      </c>
      <c r="K99" s="288" t="s">
        <v>6124</v>
      </c>
      <c r="L99" s="289"/>
      <c r="M99" s="289"/>
      <c r="N99" s="289"/>
      <c r="O99" s="274"/>
      <c r="P99" s="291"/>
      <c r="Q99" s="291"/>
      <c r="R99" s="293"/>
      <c r="S99" s="289"/>
      <c r="T99" s="291"/>
    </row>
    <row r="100" spans="1:21">
      <c r="A100" s="287" t="s">
        <v>2791</v>
      </c>
      <c r="B100" s="288"/>
      <c r="C100" s="289"/>
      <c r="D100" s="288"/>
      <c r="E100" s="288" t="s">
        <v>2144</v>
      </c>
      <c r="F100" s="291" t="s">
        <v>5740</v>
      </c>
      <c r="G100" s="291" t="s">
        <v>6260</v>
      </c>
      <c r="H100" s="289">
        <f t="shared" si="5"/>
        <v>1</v>
      </c>
      <c r="I100" s="292">
        <v>95</v>
      </c>
      <c r="J100" s="291" t="s">
        <v>6298</v>
      </c>
      <c r="K100" s="289" t="s">
        <v>2586</v>
      </c>
      <c r="L100" s="289"/>
      <c r="M100" s="289"/>
      <c r="N100" s="289"/>
      <c r="O100" s="274"/>
      <c r="P100" s="291"/>
      <c r="Q100" s="291"/>
      <c r="R100" s="293"/>
      <c r="S100" s="289"/>
      <c r="T100" s="291"/>
    </row>
    <row r="101" spans="1:21" ht="26.4">
      <c r="A101" s="287" t="s">
        <v>2792</v>
      </c>
      <c r="B101" s="288"/>
      <c r="C101" s="289"/>
      <c r="D101" s="288"/>
      <c r="E101" s="288" t="s">
        <v>2590</v>
      </c>
      <c r="F101" s="291" t="s">
        <v>5740</v>
      </c>
      <c r="G101" s="291" t="s">
        <v>6263</v>
      </c>
      <c r="H101" s="289">
        <f t="shared" si="5"/>
        <v>1</v>
      </c>
      <c r="I101" s="292">
        <v>96</v>
      </c>
      <c r="J101" s="291" t="s">
        <v>6264</v>
      </c>
      <c r="K101" s="289" t="s">
        <v>818</v>
      </c>
      <c r="L101" s="289"/>
      <c r="M101" s="289"/>
      <c r="N101" s="289"/>
      <c r="O101" s="274"/>
      <c r="P101" s="291"/>
      <c r="Q101" s="291"/>
      <c r="R101" s="293"/>
      <c r="S101" s="289"/>
      <c r="T101" s="291"/>
    </row>
    <row r="102" spans="1:21" ht="52.8">
      <c r="A102" s="287" t="s">
        <v>830</v>
      </c>
      <c r="B102" s="288"/>
      <c r="C102" s="289"/>
      <c r="D102" s="288"/>
      <c r="E102" s="288" t="s">
        <v>2185</v>
      </c>
      <c r="F102" s="291" t="s">
        <v>5740</v>
      </c>
      <c r="G102" s="291" t="s">
        <v>6134</v>
      </c>
      <c r="H102" s="289">
        <f t="shared" si="5"/>
        <v>1</v>
      </c>
      <c r="I102" s="292">
        <v>97</v>
      </c>
      <c r="J102" s="291" t="s">
        <v>6268</v>
      </c>
      <c r="K102" s="289" t="s">
        <v>817</v>
      </c>
      <c r="L102" s="289"/>
      <c r="M102" s="289"/>
      <c r="N102" s="289"/>
      <c r="O102" s="274"/>
      <c r="P102" s="291"/>
      <c r="Q102" s="291"/>
      <c r="R102" s="293"/>
      <c r="S102" s="289"/>
      <c r="T102" s="291"/>
    </row>
    <row r="103" spans="1:21" ht="39.6">
      <c r="A103" s="287" t="s">
        <v>2793</v>
      </c>
      <c r="B103" s="288"/>
      <c r="C103" s="289"/>
      <c r="D103" s="288"/>
      <c r="E103" s="288" t="s">
        <v>573</v>
      </c>
      <c r="F103" s="291" t="s">
        <v>5740</v>
      </c>
      <c r="G103" s="291" t="s">
        <v>6299</v>
      </c>
      <c r="H103" s="289">
        <f t="shared" si="5"/>
        <v>1</v>
      </c>
      <c r="I103" s="292">
        <v>98</v>
      </c>
      <c r="J103" s="291" t="s">
        <v>6300</v>
      </c>
      <c r="K103" s="289" t="s">
        <v>5026</v>
      </c>
      <c r="L103" s="289"/>
      <c r="M103" s="289"/>
      <c r="N103" s="289"/>
      <c r="O103" s="274"/>
      <c r="P103" s="291"/>
      <c r="Q103" s="291"/>
      <c r="R103" s="293"/>
      <c r="S103" s="289"/>
      <c r="T103" s="291"/>
    </row>
    <row r="104" spans="1:21">
      <c r="A104" s="287" t="s">
        <v>570</v>
      </c>
      <c r="B104" s="288"/>
      <c r="C104" s="289"/>
      <c r="D104" s="288"/>
      <c r="E104" s="288" t="s">
        <v>2794</v>
      </c>
      <c r="F104" s="291" t="s">
        <v>5740</v>
      </c>
      <c r="G104" s="291" t="s">
        <v>1323</v>
      </c>
      <c r="H104" s="289">
        <f t="shared" si="5"/>
        <v>1</v>
      </c>
      <c r="I104" s="292">
        <v>99</v>
      </c>
      <c r="J104" s="291" t="s">
        <v>6301</v>
      </c>
      <c r="K104" s="289" t="s">
        <v>805</v>
      </c>
      <c r="L104" s="289"/>
      <c r="M104" s="289"/>
      <c r="N104" s="289"/>
      <c r="O104" s="274"/>
      <c r="P104" s="291"/>
      <c r="Q104" s="291"/>
      <c r="R104" s="293"/>
      <c r="S104" s="289"/>
      <c r="T104" s="291"/>
    </row>
    <row r="105" spans="1:21" ht="145.19999999999999">
      <c r="A105" s="287" t="s">
        <v>726</v>
      </c>
      <c r="B105" s="288"/>
      <c r="C105" s="289"/>
      <c r="D105" s="288"/>
      <c r="E105" s="288"/>
      <c r="F105" s="291" t="s">
        <v>5744</v>
      </c>
      <c r="G105" s="291"/>
      <c r="H105" s="289">
        <f t="shared" si="5"/>
        <v>0</v>
      </c>
      <c r="I105" s="292"/>
      <c r="J105" s="291"/>
      <c r="K105" s="289"/>
      <c r="L105" s="289"/>
      <c r="M105" s="289"/>
      <c r="N105" s="289"/>
      <c r="O105" s="274"/>
      <c r="P105" s="291"/>
      <c r="Q105" s="291"/>
      <c r="R105" s="293"/>
      <c r="S105" s="289"/>
      <c r="T105" s="291" t="str">
        <f>LookupConcat(A105,'Master Warnings List'!$A$2:$A$726,'Master Warnings List'!$E$2:$E$726,"
")</f>
        <v>CYP00301 - Group rejected - No valid CYP001 group transmitted for this Local Patient Identifier (Extended). Local Patient Identifier (Extended)=&lt;C003901&gt;
CYP00309 - Group rejected - More than one CYP003 provided for this Local Patient Identifier (Extended) + Accommodation Status Code + Accommodation Status Recorded Date combination. Local Patient Identifier (Extended)=&lt;C003901&gt; Accommodation Status Code=&lt;C003010&gt; Accommodation Recorded Status Date=&lt;C003020&gt;
CYP00312 - Group rejected - More than one CYP003 provided for this Local Patient Identifier (Extended) where Accommodation Status Recorded Date is null. Local Patient Identifier (Extended)=&lt;C003901&gt;</v>
      </c>
    </row>
    <row r="106" spans="1:21" ht="51" customHeight="1">
      <c r="A106" s="287" t="s">
        <v>2811</v>
      </c>
      <c r="B106" s="288" t="str">
        <f t="shared" si="0"/>
        <v>C003</v>
      </c>
      <c r="C106" s="289" t="str">
        <f t="shared" si="1"/>
        <v>901</v>
      </c>
      <c r="D106" s="288" t="str">
        <f>IF(MID(A106,5,1)="9",CONCATENATE(C106,"_",COUNTIF($C$3:$C106,C106)),A106&amp;"_1")</f>
        <v>901_3</v>
      </c>
      <c r="E106" s="288" t="s">
        <v>1124</v>
      </c>
      <c r="F106" s="290" t="s">
        <v>5744</v>
      </c>
      <c r="G106" s="291" t="s">
        <v>969</v>
      </c>
      <c r="H106" s="289">
        <f t="shared" si="5"/>
        <v>0</v>
      </c>
      <c r="I106" s="292">
        <v>100</v>
      </c>
      <c r="J106" s="290" t="s">
        <v>2325</v>
      </c>
      <c r="K106" s="289" t="s">
        <v>146</v>
      </c>
      <c r="L106" s="289" t="s">
        <v>2138</v>
      </c>
      <c r="M106" s="289" t="s">
        <v>2138</v>
      </c>
      <c r="N106" s="289" t="s">
        <v>25</v>
      </c>
      <c r="O106" s="275"/>
      <c r="P106" s="291" t="s">
        <v>6169</v>
      </c>
      <c r="Q106" s="291" t="s">
        <v>6170</v>
      </c>
      <c r="R106" s="293" t="s">
        <v>1148</v>
      </c>
      <c r="S106" s="289">
        <f>IFERROR(VLOOKUP(A106,'Master Warnings List'!$A$1:$H$765,8,0),0)</f>
        <v>2</v>
      </c>
      <c r="T106" s="291" t="str">
        <f>LookupConcat(A106,'Master Warnings List'!$A$2:$A$726,'Master Warnings List'!$E$2:$E$726,"
")</f>
        <v>CYP00302 - Record rejected - Local Patient Identifier (Extended) is blank.
CYP00303 - Record rejected - Local Patient Identifier (Extended) has incorrect data format. Local Patient Identifier (Extended)=&lt;C003901&gt;</v>
      </c>
      <c r="U106" s="357" t="s">
        <v>6171</v>
      </c>
    </row>
    <row r="107" spans="1:21" ht="178.5" customHeight="1">
      <c r="A107" s="287" t="s">
        <v>2812</v>
      </c>
      <c r="B107" s="288" t="str">
        <f t="shared" si="0"/>
        <v>C003</v>
      </c>
      <c r="C107" s="289" t="str">
        <f t="shared" si="1"/>
        <v>010</v>
      </c>
      <c r="D107" s="288" t="str">
        <f>IF(MID(A107,5,1)="9",CONCATENATE(C107,"_",COUNTIF($C$3:$C107,C107)),A107&amp;"_1")</f>
        <v>C003010_1</v>
      </c>
      <c r="E107" s="288" t="s">
        <v>2814</v>
      </c>
      <c r="F107" s="290" t="s">
        <v>5744</v>
      </c>
      <c r="G107" s="290" t="s">
        <v>2813</v>
      </c>
      <c r="H107" s="289">
        <f t="shared" si="5"/>
        <v>0</v>
      </c>
      <c r="I107" s="292">
        <v>101</v>
      </c>
      <c r="J107" s="290" t="s">
        <v>2815</v>
      </c>
      <c r="K107" s="289" t="s">
        <v>2816</v>
      </c>
      <c r="L107" s="289" t="s">
        <v>2138</v>
      </c>
      <c r="M107" s="289" t="s">
        <v>2138</v>
      </c>
      <c r="N107" s="289" t="s">
        <v>2148</v>
      </c>
      <c r="O107" s="275"/>
      <c r="P107" s="291" t="s">
        <v>6302</v>
      </c>
      <c r="Q107" s="290" t="s">
        <v>6303</v>
      </c>
      <c r="R107" s="293" t="s">
        <v>1148</v>
      </c>
      <c r="S107" s="289">
        <f>IFERROR(VLOOKUP(A107,'Master Warnings List'!$A$1:$H$765,8,0),0)</f>
        <v>3</v>
      </c>
      <c r="T107" s="291" t="str">
        <f>LookupConcat(A107,'Master Warnings List'!$A$2:$A$726,'Master Warnings List'!$E$2:$E$726,"
")</f>
        <v>CYP00304 - Record rejected - Accommodation Status Code is blank. Local Patient Identifier (Extended)=&lt;C003901&gt;
CYP00305 - Record rejected - Accommodation Status Code has incorrect data format. Local Patient Identifier (Extended)=&lt;C003901&gt;
CYP00306 - Warning - Accommodation Status Code contains an invalid national code. Local Patient Identifier (Extended)=&lt;C003901&gt; Accommodation Status Code=&lt;C003010&gt;</v>
      </c>
      <c r="U107" s="355" t="s">
        <v>2814</v>
      </c>
    </row>
    <row r="108" spans="1:21" ht="178.5" customHeight="1">
      <c r="A108" s="287" t="s">
        <v>309</v>
      </c>
      <c r="B108" s="288" t="str">
        <f t="shared" si="0"/>
        <v>C003</v>
      </c>
      <c r="C108" s="289" t="str">
        <f t="shared" si="1"/>
        <v>020</v>
      </c>
      <c r="D108" s="288" t="str">
        <f>IF(MID(A108,5,1)="9",CONCATENATE(C108,"_",COUNTIF($C$3:$C108,C108)),A108&amp;"_1")</f>
        <v>C003020_1</v>
      </c>
      <c r="E108" s="288" t="s">
        <v>2929</v>
      </c>
      <c r="F108" s="290" t="s">
        <v>5744</v>
      </c>
      <c r="G108" s="291" t="s">
        <v>311</v>
      </c>
      <c r="H108" s="289">
        <f t="shared" si="5"/>
        <v>0</v>
      </c>
      <c r="I108" s="292">
        <v>102</v>
      </c>
      <c r="J108" s="290" t="s">
        <v>312</v>
      </c>
      <c r="K108" s="289" t="s">
        <v>2154</v>
      </c>
      <c r="L108" s="289" t="s">
        <v>25</v>
      </c>
      <c r="M108" s="289" t="s">
        <v>2138</v>
      </c>
      <c r="N108" s="289" t="s">
        <v>25</v>
      </c>
      <c r="O108" s="274" t="s">
        <v>6304</v>
      </c>
      <c r="P108" s="291" t="s">
        <v>6302</v>
      </c>
      <c r="Q108" s="290" t="s">
        <v>6303</v>
      </c>
      <c r="R108" s="293" t="s">
        <v>195</v>
      </c>
      <c r="S108" s="289">
        <f>IFERROR(VLOOKUP(A108,'Master Warnings List'!$A$1:$H$765,8,0),0)</f>
        <v>4</v>
      </c>
      <c r="T108" s="291" t="str">
        <f>LookupConcat(A108,'Master Warnings List'!$A$2:$A$726,'Master Warnings List'!$E$2:$E$726,"
")</f>
        <v>CYP00307 - Record rejected - Accommodation Status Recorded Date has incorrect date format. Local Patient Identifier (Extended)=&lt;C003901&gt;
CYP00308 - Record rejected - Accommodation Status Recorded Date is after the Reporting Period End Date. Local Patient Identifier (Extended)=&lt;C003901&gt; Accommodation Status Recorded Date=&lt;C003020&gt;
CYP00310 - Record rejected - Accommodation Status Recorded Date is before Person Birth Date. Local Patient Identifier (Extended)=&lt;C003901&gt; Accommodation Status Recorded Date=&lt;C003020&gt; Person Birth Date=&lt;C001060&gt;
CYP00311 - Record rejected - Person Birth Date is blank AND Accommodation Status Recorded Date is before 1 January 1890. Local Patient Identifier (Extended)=&lt;C003901&gt; Person Birth Date=&lt;C001060&gt; Accommodation Status Recorded Date=&lt;C003020&gt;</v>
      </c>
      <c r="U108" s="358" t="s">
        <v>6305</v>
      </c>
    </row>
    <row r="109" spans="1:21" ht="25.5" customHeight="1">
      <c r="A109" s="287" t="s">
        <v>835</v>
      </c>
      <c r="B109" s="288" t="str">
        <f t="shared" si="0"/>
        <v>C003</v>
      </c>
      <c r="C109" s="295" t="s">
        <v>2339</v>
      </c>
      <c r="D109" s="296"/>
      <c r="E109" s="288" t="s">
        <v>2580</v>
      </c>
      <c r="F109" s="290" t="s">
        <v>5744</v>
      </c>
      <c r="G109" s="291" t="s">
        <v>822</v>
      </c>
      <c r="H109" s="289">
        <f t="shared" si="5"/>
        <v>1</v>
      </c>
      <c r="I109" s="292">
        <v>103</v>
      </c>
      <c r="J109" s="291" t="s">
        <v>6297</v>
      </c>
      <c r="K109" s="288" t="s">
        <v>146</v>
      </c>
      <c r="L109" s="289"/>
      <c r="M109" s="289"/>
      <c r="N109" s="289"/>
      <c r="O109" s="275"/>
      <c r="P109" s="291"/>
      <c r="Q109" s="291"/>
      <c r="R109" s="293"/>
      <c r="S109" s="289"/>
      <c r="T109" s="291"/>
    </row>
    <row r="110" spans="1:21" ht="38.25" customHeight="1">
      <c r="A110" s="287" t="s">
        <v>836</v>
      </c>
      <c r="B110" s="288" t="str">
        <f t="shared" si="0"/>
        <v>C003</v>
      </c>
      <c r="C110" s="295" t="s">
        <v>2342</v>
      </c>
      <c r="D110" s="296"/>
      <c r="E110" s="288" t="s">
        <v>2932</v>
      </c>
      <c r="F110" s="290" t="s">
        <v>5744</v>
      </c>
      <c r="G110" s="291" t="s">
        <v>837</v>
      </c>
      <c r="H110" s="289">
        <f t="shared" ref="H110:H226" si="6">IF(MID(A110,5,1)="D",1,0)</f>
        <v>1</v>
      </c>
      <c r="I110" s="292">
        <v>104</v>
      </c>
      <c r="J110" s="291" t="s">
        <v>6123</v>
      </c>
      <c r="K110" s="288" t="s">
        <v>6124</v>
      </c>
      <c r="L110" s="289"/>
      <c r="M110" s="289"/>
      <c r="N110" s="289"/>
      <c r="O110" s="275"/>
      <c r="P110" s="291"/>
      <c r="Q110" s="291"/>
      <c r="R110" s="293"/>
      <c r="S110" s="289"/>
      <c r="T110" s="291"/>
    </row>
    <row r="111" spans="1:21" ht="25.5" customHeight="1">
      <c r="A111" s="287" t="s">
        <v>2933</v>
      </c>
      <c r="B111" s="288" t="str">
        <f t="shared" si="0"/>
        <v>C003</v>
      </c>
      <c r="C111" s="295" t="s">
        <v>2344</v>
      </c>
      <c r="D111" s="296"/>
      <c r="E111" s="288" t="s">
        <v>2144</v>
      </c>
      <c r="F111" s="290" t="s">
        <v>5744</v>
      </c>
      <c r="G111" s="291" t="s">
        <v>6260</v>
      </c>
      <c r="H111" s="289">
        <f t="shared" si="6"/>
        <v>1</v>
      </c>
      <c r="I111" s="292">
        <v>105</v>
      </c>
      <c r="J111" s="291" t="s">
        <v>6298</v>
      </c>
      <c r="K111" s="289" t="s">
        <v>2586</v>
      </c>
      <c r="L111" s="289"/>
      <c r="M111" s="289"/>
      <c r="N111" s="289"/>
      <c r="O111" s="275"/>
      <c r="P111" s="291"/>
      <c r="Q111" s="291"/>
      <c r="R111" s="293"/>
      <c r="S111" s="289"/>
      <c r="T111" s="291"/>
    </row>
    <row r="112" spans="1:21" ht="25.5" customHeight="1">
      <c r="A112" s="287" t="s">
        <v>2934</v>
      </c>
      <c r="B112" s="288" t="str">
        <f t="shared" si="0"/>
        <v>C003</v>
      </c>
      <c r="C112" s="295" t="s">
        <v>2346</v>
      </c>
      <c r="D112" s="296"/>
      <c r="E112" s="288" t="s">
        <v>2590</v>
      </c>
      <c r="F112" s="290" t="s">
        <v>5744</v>
      </c>
      <c r="G112" s="291" t="s">
        <v>6263</v>
      </c>
      <c r="H112" s="289">
        <f t="shared" si="6"/>
        <v>1</v>
      </c>
      <c r="I112" s="292">
        <v>106</v>
      </c>
      <c r="J112" s="291" t="s">
        <v>6264</v>
      </c>
      <c r="K112" s="289" t="s">
        <v>818</v>
      </c>
      <c r="L112" s="289"/>
      <c r="M112" s="289"/>
      <c r="N112" s="289"/>
      <c r="O112" s="275"/>
      <c r="P112" s="291"/>
      <c r="Q112" s="291"/>
      <c r="R112" s="293"/>
      <c r="S112" s="289"/>
      <c r="T112" s="291"/>
    </row>
    <row r="113" spans="1:21" ht="25.5" customHeight="1">
      <c r="A113" s="287" t="s">
        <v>834</v>
      </c>
      <c r="B113" s="288" t="str">
        <f t="shared" si="0"/>
        <v>C003</v>
      </c>
      <c r="C113" s="295" t="s">
        <v>2348</v>
      </c>
      <c r="D113" s="296"/>
      <c r="E113" s="288" t="s">
        <v>2185</v>
      </c>
      <c r="F113" s="290" t="s">
        <v>5744</v>
      </c>
      <c r="G113" s="291" t="s">
        <v>6134</v>
      </c>
      <c r="H113" s="289">
        <f t="shared" si="6"/>
        <v>1</v>
      </c>
      <c r="I113" s="292">
        <v>107</v>
      </c>
      <c r="J113" s="291" t="s">
        <v>6268</v>
      </c>
      <c r="K113" s="289" t="s">
        <v>817</v>
      </c>
      <c r="L113" s="289"/>
      <c r="M113" s="289"/>
      <c r="N113" s="289"/>
      <c r="O113" s="275"/>
      <c r="P113" s="291"/>
      <c r="Q113" s="291"/>
      <c r="R113" s="293"/>
      <c r="S113" s="289"/>
      <c r="T113" s="291"/>
    </row>
    <row r="114" spans="1:21" ht="51" customHeight="1">
      <c r="A114" s="287" t="s">
        <v>730</v>
      </c>
      <c r="B114" s="288" t="str">
        <f t="shared" si="0"/>
        <v>C003</v>
      </c>
      <c r="C114" s="295" t="s">
        <v>2350</v>
      </c>
      <c r="D114" s="296"/>
      <c r="E114" s="288" t="s">
        <v>2935</v>
      </c>
      <c r="F114" s="290" t="s">
        <v>5744</v>
      </c>
      <c r="G114" s="290" t="s">
        <v>731</v>
      </c>
      <c r="H114" s="289">
        <f t="shared" si="6"/>
        <v>1</v>
      </c>
      <c r="I114" s="292">
        <v>108</v>
      </c>
      <c r="J114" s="290" t="s">
        <v>2936</v>
      </c>
      <c r="K114" s="288" t="s">
        <v>2649</v>
      </c>
      <c r="L114" s="289"/>
      <c r="M114" s="289"/>
      <c r="N114" s="289"/>
      <c r="O114" s="275"/>
      <c r="P114" s="291"/>
      <c r="Q114" s="291"/>
      <c r="R114" s="293"/>
      <c r="S114" s="289"/>
      <c r="T114" s="291"/>
    </row>
    <row r="115" spans="1:21" ht="51" customHeight="1">
      <c r="A115" s="287" t="s">
        <v>5168</v>
      </c>
      <c r="B115" s="288" t="str">
        <f t="shared" si="0"/>
        <v>CYP0</v>
      </c>
      <c r="C115" s="295"/>
      <c r="D115" s="296"/>
      <c r="E115" s="288"/>
      <c r="F115" s="290" t="s">
        <v>1110</v>
      </c>
      <c r="G115" s="290"/>
      <c r="H115" s="289">
        <f t="shared" si="6"/>
        <v>0</v>
      </c>
      <c r="I115" s="292"/>
      <c r="J115" s="290"/>
      <c r="K115" s="288"/>
      <c r="L115" s="289"/>
      <c r="M115" s="289"/>
      <c r="N115" s="289"/>
      <c r="O115" s="275"/>
      <c r="P115" s="291"/>
      <c r="Q115" s="291"/>
      <c r="R115" s="293"/>
      <c r="S115" s="289"/>
      <c r="T115" s="291" t="str">
        <f>LookupConcat(A115,'Master Warnings List'!$A$2:$A$726,'Master Warnings List'!$E$2:$E$726,"
")</f>
        <v>CYP00401 - Group rejected - No valid CYP001 group transmitted for this Local Patient Identifier (Extended). Local Patient Identifier (Extended)=&lt;C004901&gt; Care Plan Identifier=&lt;C004010&gt;
CYP00402 - Group rejected - More than one CYP004 provided for this Care Plan Identifier. Care Plan Identifier=&lt;C004010&gt; Local Patient Identifier=&lt;C004901&gt;</v>
      </c>
    </row>
    <row r="116" spans="1:21" ht="64.5" customHeight="1">
      <c r="A116" s="287" t="s">
        <v>2954</v>
      </c>
      <c r="B116" s="288" t="s">
        <v>6306</v>
      </c>
      <c r="C116" s="295" t="s">
        <v>3337</v>
      </c>
      <c r="D116" s="296"/>
      <c r="E116" s="288" t="s">
        <v>2955</v>
      </c>
      <c r="F116" s="290" t="s">
        <v>1110</v>
      </c>
      <c r="G116" s="290" t="s">
        <v>740</v>
      </c>
      <c r="H116" s="289">
        <f t="shared" si="6"/>
        <v>0</v>
      </c>
      <c r="I116" s="292"/>
      <c r="J116" s="290" t="s">
        <v>6307</v>
      </c>
      <c r="K116" s="288" t="s">
        <v>146</v>
      </c>
      <c r="L116" s="289" t="s">
        <v>2138</v>
      </c>
      <c r="M116" s="289" t="s">
        <v>2138</v>
      </c>
      <c r="N116" s="289" t="s">
        <v>25</v>
      </c>
      <c r="O116" s="275"/>
      <c r="P116" s="291"/>
      <c r="Q116" s="291"/>
      <c r="R116" s="293" t="s">
        <v>1148</v>
      </c>
      <c r="S116" s="289"/>
      <c r="T116" s="291" t="str">
        <f>LookupConcat(A116,'Master Warnings List'!$A$2:$A$726,'Master Warnings List'!$E$2:$E$726,"
")</f>
        <v>CYP00403 - Record rejected - Care Plan Identifier is blank. Local Patient Identifier (Extended)=&lt;C004901&gt;
CYP00404 - Record rejected - Care Plan Identifier has incorrect data format. Local Patient Identifier (Extended)=&lt;C004901&gt;</v>
      </c>
      <c r="U116" t="s">
        <v>6308</v>
      </c>
    </row>
    <row r="117" spans="1:21" ht="126" customHeight="1">
      <c r="A117" s="287" t="s">
        <v>2956</v>
      </c>
      <c r="B117" s="288" t="s">
        <v>6306</v>
      </c>
      <c r="C117" s="295" t="s">
        <v>6309</v>
      </c>
      <c r="D117" s="296"/>
      <c r="E117" s="288" t="s">
        <v>1124</v>
      </c>
      <c r="F117" s="290" t="s">
        <v>1110</v>
      </c>
      <c r="G117" s="290" t="s">
        <v>969</v>
      </c>
      <c r="H117" s="289">
        <f t="shared" si="6"/>
        <v>0</v>
      </c>
      <c r="I117" s="292"/>
      <c r="J117" s="290" t="s">
        <v>2957</v>
      </c>
      <c r="K117" s="288" t="s">
        <v>146</v>
      </c>
      <c r="L117" s="289" t="s">
        <v>2138</v>
      </c>
      <c r="M117" s="289" t="s">
        <v>2138</v>
      </c>
      <c r="N117" s="289" t="s">
        <v>25</v>
      </c>
      <c r="O117" s="275"/>
      <c r="P117" s="291"/>
      <c r="Q117" s="291"/>
      <c r="R117" s="293" t="s">
        <v>1148</v>
      </c>
      <c r="S117" s="289"/>
      <c r="T117" s="291" t="str">
        <f>LookupConcat(A117,'Master Warnings List'!$A$2:$A$726,'Master Warnings List'!$E$2:$E$726,"
")</f>
        <v>CYP00405 - Record rejected - Local Patient Identifier (Extended) is blank. Care Plan Identifier=&lt;C004010&gt;
CYP00406 - Record rejected - Local Patient Identifier (Extended) has incorrect data format. Care Plan Identifier=&lt;C004010&gt;</v>
      </c>
      <c r="U117" t="s">
        <v>1123</v>
      </c>
    </row>
    <row r="118" spans="1:21" ht="118.5" customHeight="1">
      <c r="A118" s="287" t="s">
        <v>2958</v>
      </c>
      <c r="B118" s="288" t="s">
        <v>6306</v>
      </c>
      <c r="C118" s="295" t="s">
        <v>3375</v>
      </c>
      <c r="D118" s="296"/>
      <c r="E118" s="288" t="s">
        <v>2960</v>
      </c>
      <c r="F118" s="290" t="s">
        <v>1110</v>
      </c>
      <c r="G118" s="290" t="s">
        <v>6310</v>
      </c>
      <c r="H118" s="289">
        <f t="shared" si="6"/>
        <v>0</v>
      </c>
      <c r="I118" s="292"/>
      <c r="J118" s="290" t="s">
        <v>2961</v>
      </c>
      <c r="K118" s="288" t="s">
        <v>1213</v>
      </c>
      <c r="L118" s="289" t="s">
        <v>2138</v>
      </c>
      <c r="M118" s="289" t="s">
        <v>2138</v>
      </c>
      <c r="N118" s="289" t="s">
        <v>2148</v>
      </c>
      <c r="O118" s="275"/>
      <c r="P118" s="291"/>
      <c r="Q118" s="291"/>
      <c r="R118" s="293" t="s">
        <v>1148</v>
      </c>
      <c r="S118" s="289"/>
      <c r="T118" s="291" t="str">
        <f>LookupConcat(A118,'Master Warnings List'!$A$2:$A$726,'Master Warnings List'!$E$2:$E$726,"
")</f>
        <v>CYP00407 - Record rejected - Care Plan Type (Community Care) is blank. Care Plan Identifier=&lt;C004010&gt; Local Patient Identifier (Extended)=&lt;C004901&gt;
CYP00408 - Record rejected - Care Plan Type (Community Care) has incorrect data format. Care Plan Identifier=&lt;C004010&gt; Local Patient Identifier (Extended)=&lt;C004901&gt;
CYP00409 - Record rejected - Care Plan Type (Community Care) contains an invalid Care Plan Type (Community Care). Care Plan Identifier=&lt;C004010&gt; Local Patient Identifier (Extended)=&lt;C004901&gt; Care Plan Type (Community Care)=&lt;C004030&gt;</v>
      </c>
      <c r="U118" s="15" t="s">
        <v>6311</v>
      </c>
    </row>
    <row r="119" spans="1:21" ht="162" customHeight="1">
      <c r="A119" s="287" t="s">
        <v>2965</v>
      </c>
      <c r="B119" s="288" t="s">
        <v>6306</v>
      </c>
      <c r="C119" s="295" t="s">
        <v>3395</v>
      </c>
      <c r="D119" s="296"/>
      <c r="E119" s="288" t="s">
        <v>2967</v>
      </c>
      <c r="F119" s="290" t="s">
        <v>1110</v>
      </c>
      <c r="G119" s="290" t="s">
        <v>2966</v>
      </c>
      <c r="H119" s="289">
        <f t="shared" si="6"/>
        <v>0</v>
      </c>
      <c r="I119" s="292"/>
      <c r="J119" s="290" t="s">
        <v>2968</v>
      </c>
      <c r="K119" s="288" t="s">
        <v>2154</v>
      </c>
      <c r="L119" s="289" t="s">
        <v>2138</v>
      </c>
      <c r="M119" s="289" t="s">
        <v>2138</v>
      </c>
      <c r="N119" s="289" t="s">
        <v>25</v>
      </c>
      <c r="O119" s="290" t="s">
        <v>6312</v>
      </c>
      <c r="P119" s="291"/>
      <c r="Q119" s="291"/>
      <c r="R119" s="293" t="s">
        <v>1148</v>
      </c>
      <c r="S119" s="289"/>
      <c r="T119" s="291" t="str">
        <f>LookupConcat(A119,'Master Warnings List'!$A$2:$A$726,'Master Warnings List'!$E$2:$E$726,"
")</f>
        <v>CYP00410 - Record rejected - Care Plan Creation Date is blank. Care Plan Identifier=&lt;C004010&gt; Local Patient Identifier (Extended)=&lt;C004901&gt;
CYP00411 - Record rejected - Care Plan Creation Date has incorrect date format. Care Plan Identifier=&lt;C004010&gt; Local Patient Identifier (Extended)=&lt;C004901&gt;
CYP00412 - Record rejected - Care Plan Creation Date is after the Reporting Period End Date. Care Plan Identifier=&lt;C004010&gt; Local Patient Identifier (Extended)=&lt;C004901&gt;
CYP00413 - Record rejected - Care Plan Creation Date is before the Person Birth Date. Local Patient Identifier (Extended)=&lt;C004901&gt; Care Plan Creation Date=&lt;C004040&gt;</v>
      </c>
      <c r="U119" t="s">
        <v>6313</v>
      </c>
    </row>
    <row r="120" spans="1:21" ht="43.5" customHeight="1">
      <c r="A120" s="287" t="s">
        <v>2970</v>
      </c>
      <c r="B120" s="288" t="s">
        <v>6306</v>
      </c>
      <c r="C120" s="295" t="s">
        <v>3415</v>
      </c>
      <c r="D120" s="296"/>
      <c r="E120" s="288" t="s">
        <v>2972</v>
      </c>
      <c r="F120" s="290" t="s">
        <v>1110</v>
      </c>
      <c r="G120" s="290" t="s">
        <v>2971</v>
      </c>
      <c r="H120" s="289">
        <f t="shared" si="6"/>
        <v>0</v>
      </c>
      <c r="I120" s="292"/>
      <c r="J120" s="290" t="s">
        <v>2973</v>
      </c>
      <c r="K120" s="288" t="s">
        <v>2974</v>
      </c>
      <c r="L120" s="289" t="s">
        <v>25</v>
      </c>
      <c r="M120" s="289" t="s">
        <v>2138</v>
      </c>
      <c r="N120" s="289" t="s">
        <v>25</v>
      </c>
      <c r="O120" s="275"/>
      <c r="P120" s="291"/>
      <c r="Q120" s="291"/>
      <c r="R120" s="293" t="s">
        <v>195</v>
      </c>
      <c r="S120" s="289"/>
      <c r="T120" s="291" t="str">
        <f>LookupConcat(A120,'Master Warnings List'!$A$2:$A$726,'Master Warnings List'!$E$2:$E$726,"
")</f>
        <v>CYP00414 - Record rejected - Care Plan Creation Time has incorrect data format. Care Plan Identifier=&lt;C004010&gt; Local Patient Identifier (Extended)=&lt;C004901&gt;</v>
      </c>
      <c r="U120" t="s">
        <v>6314</v>
      </c>
    </row>
    <row r="121" spans="1:21" ht="151.5" customHeight="1">
      <c r="A121" s="287" t="s">
        <v>2975</v>
      </c>
      <c r="B121" s="288" t="s">
        <v>6306</v>
      </c>
      <c r="C121" s="295" t="s">
        <v>3435</v>
      </c>
      <c r="D121" s="296"/>
      <c r="E121" s="288" t="s">
        <v>2977</v>
      </c>
      <c r="F121" s="290" t="s">
        <v>1110</v>
      </c>
      <c r="G121" s="290" t="s">
        <v>2976</v>
      </c>
      <c r="H121" s="289">
        <f t="shared" si="6"/>
        <v>0</v>
      </c>
      <c r="I121" s="292"/>
      <c r="J121" s="290" t="s">
        <v>2978</v>
      </c>
      <c r="K121" s="288" t="s">
        <v>2154</v>
      </c>
      <c r="L121" s="289" t="s">
        <v>25</v>
      </c>
      <c r="M121" s="289" t="s">
        <v>2138</v>
      </c>
      <c r="N121" s="289" t="s">
        <v>25</v>
      </c>
      <c r="O121" s="290" t="s">
        <v>6315</v>
      </c>
      <c r="P121" s="291"/>
      <c r="Q121" s="291"/>
      <c r="R121" s="293" t="s">
        <v>195</v>
      </c>
      <c r="S121" s="289"/>
      <c r="T121" s="291" t="str">
        <f>LookupConcat(A121,'Master Warnings List'!$A$2:$A$726,'Master Warnings List'!$E$2:$E$726,"
")</f>
        <v>CYP00415 - Record rejected - Care Plan Last Updated Date has incorrect date format. Care Plan Identifier=&lt;C004010&gt; Local Patient Identifier (Extended)=&lt;C004901&gt;
CYP00416 - Record rejected - Care Plan Last Updated Date is before the Care Plan Creation Date. Care Plan Identifier=&lt;C004010&gt; Local Patient Identifier (Extended)=&lt;C004901&gt; Care Plan Last Updated Date=&lt;C004060&gt; Care Plan Creation Date=&lt;C004040&gt;
CYP00417 - Record rejected - Care Plan Last Updated Date is after the Reporting Period End Date. Care Plan Identifier=&lt;C004010&gt; Local Patient Identifier (Extended)=&lt;C004901&gt; Care Plan Last Updated Date=&lt;C004060&gt;</v>
      </c>
      <c r="U121" t="s">
        <v>6316</v>
      </c>
    </row>
    <row r="122" spans="1:21" ht="72.75" customHeight="1">
      <c r="A122" s="287" t="s">
        <v>2980</v>
      </c>
      <c r="B122" s="288" t="s">
        <v>6306</v>
      </c>
      <c r="C122" s="295" t="s">
        <v>3455</v>
      </c>
      <c r="D122" s="296"/>
      <c r="E122" s="288" t="s">
        <v>2982</v>
      </c>
      <c r="F122" s="290" t="s">
        <v>1110</v>
      </c>
      <c r="G122" s="290" t="s">
        <v>2981</v>
      </c>
      <c r="H122" s="289">
        <f t="shared" si="6"/>
        <v>0</v>
      </c>
      <c r="I122" s="292"/>
      <c r="J122" s="290" t="s">
        <v>2983</v>
      </c>
      <c r="K122" s="288" t="s">
        <v>2974</v>
      </c>
      <c r="L122" s="289" t="s">
        <v>25</v>
      </c>
      <c r="M122" s="289" t="s">
        <v>2138</v>
      </c>
      <c r="N122" s="289" t="s">
        <v>25</v>
      </c>
      <c r="O122" s="275"/>
      <c r="P122" s="291"/>
      <c r="Q122" s="291"/>
      <c r="R122" s="293" t="s">
        <v>195</v>
      </c>
      <c r="S122" s="289"/>
      <c r="T122" s="291" t="str">
        <f>LookupConcat(A122,'Master Warnings List'!$A$2:$A$726,'Master Warnings List'!$E$2:$E$726,"
")</f>
        <v>CYP00418 - Record rejected - Care Plan Last Updated Time has incorrect data format. Care Plan Identifier=&lt;C004010&gt; Local Patient Identifier (Extended)=&lt;C004901&gt;</v>
      </c>
      <c r="U122" t="s">
        <v>6317</v>
      </c>
    </row>
    <row r="123" spans="1:21" ht="153.75" customHeight="1">
      <c r="A123" s="287" t="s">
        <v>229</v>
      </c>
      <c r="B123" s="288" t="s">
        <v>6306</v>
      </c>
      <c r="C123" s="295" t="s">
        <v>3475</v>
      </c>
      <c r="D123" s="296"/>
      <c r="E123" s="288" t="s">
        <v>2984</v>
      </c>
      <c r="F123" s="290" t="s">
        <v>1110</v>
      </c>
      <c r="G123" s="290" t="s">
        <v>231</v>
      </c>
      <c r="H123" s="289">
        <f t="shared" si="6"/>
        <v>0</v>
      </c>
      <c r="I123" s="292"/>
      <c r="J123" s="290" t="s">
        <v>232</v>
      </c>
      <c r="K123" s="288" t="s">
        <v>2154</v>
      </c>
      <c r="L123" s="289" t="s">
        <v>25</v>
      </c>
      <c r="M123" s="289" t="s">
        <v>2138</v>
      </c>
      <c r="N123" s="289" t="s">
        <v>25</v>
      </c>
      <c r="O123" s="290" t="s">
        <v>6318</v>
      </c>
      <c r="P123" s="291"/>
      <c r="Q123" s="291"/>
      <c r="R123" s="293" t="s">
        <v>195</v>
      </c>
      <c r="S123" s="289"/>
      <c r="T123" s="291" t="str">
        <f>LookupConcat(A123,'Master Warnings List'!$A$2:$A$726,'Master Warnings List'!$E$2:$E$726,"
")</f>
        <v>CYP00419 - Record rejected - Care Plan Implementation Date has incorrect date format. Care Plan Identifier=&lt;C004010&gt; Local Patient Identifier (Extended)=&lt;C004901&gt;
CYP00420 - Record rejected - Care Plan Implementation Date is after the Reporting Period End Date. Care Plan Identifier=&lt;C004010&gt; Local Patient Identifier (Extended)=&lt;C004901&gt; Care Plan Implementation Date=&lt;C004080&gt;
CYP00421 - Record rejected - Care Plan Implementation Date is before the Care Plan Creation Date. Care Plan Identifier=&lt;C004010&gt; Local Patient Identifier (Extended)=&lt;C004901&gt; Care Plan Implementation Date=&lt;C004080&gt; Care Plan Creation Date=&lt;C004040&gt;</v>
      </c>
      <c r="U123" t="s">
        <v>6319</v>
      </c>
    </row>
    <row r="124" spans="1:21" ht="51" customHeight="1">
      <c r="A124" s="287" t="s">
        <v>839</v>
      </c>
      <c r="B124" s="288" t="s">
        <v>6306</v>
      </c>
      <c r="C124" s="295" t="s">
        <v>2339</v>
      </c>
      <c r="D124" s="296"/>
      <c r="E124" s="288" t="s">
        <v>2580</v>
      </c>
      <c r="F124" s="290" t="s">
        <v>1110</v>
      </c>
      <c r="G124" s="290" t="s">
        <v>822</v>
      </c>
      <c r="H124" s="289">
        <f t="shared" si="6"/>
        <v>1</v>
      </c>
      <c r="I124" s="292"/>
      <c r="J124" s="290" t="s">
        <v>6320</v>
      </c>
      <c r="K124" s="288" t="s">
        <v>823</v>
      </c>
      <c r="L124" s="289"/>
      <c r="M124" s="289"/>
      <c r="N124" s="289"/>
      <c r="O124" s="275"/>
      <c r="P124" s="291"/>
      <c r="Q124" s="291"/>
      <c r="R124" s="293" t="s">
        <v>1027</v>
      </c>
      <c r="S124" s="289"/>
      <c r="T124" s="291"/>
    </row>
    <row r="125" spans="1:21" ht="51" customHeight="1">
      <c r="A125" s="287" t="s">
        <v>840</v>
      </c>
      <c r="B125" s="288" t="s">
        <v>6306</v>
      </c>
      <c r="C125" s="295" t="s">
        <v>2342</v>
      </c>
      <c r="D125" s="296"/>
      <c r="E125" s="288" t="s">
        <v>2987</v>
      </c>
      <c r="F125" s="290" t="s">
        <v>1110</v>
      </c>
      <c r="G125" s="290" t="s">
        <v>6321</v>
      </c>
      <c r="H125" s="289">
        <f t="shared" si="6"/>
        <v>1</v>
      </c>
      <c r="I125" s="292"/>
      <c r="J125" s="290" t="s">
        <v>6322</v>
      </c>
      <c r="K125" s="288" t="s">
        <v>828</v>
      </c>
      <c r="L125" s="289"/>
      <c r="M125" s="289"/>
      <c r="N125" s="289"/>
      <c r="O125" s="275"/>
      <c r="P125" s="291"/>
      <c r="Q125" s="291"/>
      <c r="R125" s="293" t="s">
        <v>1027</v>
      </c>
      <c r="S125" s="289"/>
      <c r="T125" s="291"/>
    </row>
    <row r="126" spans="1:21" ht="51" customHeight="1">
      <c r="A126" s="287" t="s">
        <v>2988</v>
      </c>
      <c r="B126" s="288" t="s">
        <v>6306</v>
      </c>
      <c r="C126" s="295" t="s">
        <v>2344</v>
      </c>
      <c r="D126" s="296"/>
      <c r="E126" s="288" t="s">
        <v>2144</v>
      </c>
      <c r="F126" s="290" t="s">
        <v>1110</v>
      </c>
      <c r="G126" s="290" t="s">
        <v>2143</v>
      </c>
      <c r="H126" s="289">
        <f t="shared" si="6"/>
        <v>1</v>
      </c>
      <c r="I126" s="292"/>
      <c r="J126" s="290" t="s">
        <v>6323</v>
      </c>
      <c r="K126" s="288" t="s">
        <v>137</v>
      </c>
      <c r="L126" s="289"/>
      <c r="M126" s="289"/>
      <c r="N126" s="289"/>
      <c r="O126" s="275"/>
      <c r="P126" s="291"/>
      <c r="Q126" s="291"/>
      <c r="R126" s="293" t="s">
        <v>1027</v>
      </c>
      <c r="S126" s="289"/>
      <c r="T126" s="291"/>
    </row>
    <row r="127" spans="1:21" ht="51" customHeight="1">
      <c r="A127" s="287" t="s">
        <v>2990</v>
      </c>
      <c r="B127" s="288" t="s">
        <v>6306</v>
      </c>
      <c r="C127" s="295" t="s">
        <v>2346</v>
      </c>
      <c r="D127" s="296"/>
      <c r="E127" s="288" t="s">
        <v>2590</v>
      </c>
      <c r="F127" s="290" t="s">
        <v>1110</v>
      </c>
      <c r="G127" s="290" t="s">
        <v>6324</v>
      </c>
      <c r="H127" s="289">
        <f t="shared" si="6"/>
        <v>1</v>
      </c>
      <c r="I127" s="292"/>
      <c r="J127" s="290" t="s">
        <v>6325</v>
      </c>
      <c r="K127" s="288" t="s">
        <v>6326</v>
      </c>
      <c r="L127" s="289"/>
      <c r="M127" s="289"/>
      <c r="N127" s="289"/>
      <c r="O127" s="275"/>
      <c r="P127" s="291"/>
      <c r="Q127" s="291"/>
      <c r="R127" s="293" t="s">
        <v>1027</v>
      </c>
      <c r="S127" s="289"/>
      <c r="T127" s="291"/>
    </row>
    <row r="128" spans="1:21" ht="51" customHeight="1">
      <c r="A128" s="287" t="s">
        <v>838</v>
      </c>
      <c r="B128" s="288" t="s">
        <v>6306</v>
      </c>
      <c r="C128" s="295" t="s">
        <v>2348</v>
      </c>
      <c r="D128" s="296"/>
      <c r="E128" s="288" t="s">
        <v>2185</v>
      </c>
      <c r="F128" s="290" t="s">
        <v>1110</v>
      </c>
      <c r="G128" s="290" t="s">
        <v>816</v>
      </c>
      <c r="H128" s="289">
        <f t="shared" si="6"/>
        <v>1</v>
      </c>
      <c r="I128" s="292"/>
      <c r="J128" s="290" t="s">
        <v>2186</v>
      </c>
      <c r="K128" s="288" t="s">
        <v>817</v>
      </c>
      <c r="L128" s="289"/>
      <c r="M128" s="289"/>
      <c r="N128" s="289"/>
      <c r="O128" s="275"/>
      <c r="P128" s="291"/>
      <c r="Q128" s="291"/>
      <c r="R128" s="293" t="s">
        <v>1027</v>
      </c>
      <c r="S128" s="289"/>
      <c r="T128" s="291"/>
    </row>
    <row r="129" spans="1:22" ht="51" customHeight="1">
      <c r="A129" s="287" t="s">
        <v>2991</v>
      </c>
      <c r="B129" s="288" t="s">
        <v>6306</v>
      </c>
      <c r="C129" s="295" t="s">
        <v>2350</v>
      </c>
      <c r="D129" s="296"/>
      <c r="E129" s="288" t="s">
        <v>2993</v>
      </c>
      <c r="F129" s="290" t="s">
        <v>1110</v>
      </c>
      <c r="G129" s="290" t="s">
        <v>2992</v>
      </c>
      <c r="H129" s="289">
        <f t="shared" si="6"/>
        <v>1</v>
      </c>
      <c r="I129" s="292"/>
      <c r="J129" s="290" t="s">
        <v>6327</v>
      </c>
      <c r="K129" s="288" t="s">
        <v>2995</v>
      </c>
      <c r="L129" s="289"/>
      <c r="M129" s="289"/>
      <c r="N129" s="289"/>
      <c r="O129" s="275"/>
      <c r="P129" s="291"/>
      <c r="Q129" s="291"/>
      <c r="R129" s="293" t="s">
        <v>1027</v>
      </c>
      <c r="S129" s="289"/>
      <c r="T129" s="291"/>
    </row>
    <row r="130" spans="1:22" ht="98.25" customHeight="1">
      <c r="A130" s="287" t="s">
        <v>5190</v>
      </c>
      <c r="B130" s="288"/>
      <c r="C130" s="295"/>
      <c r="D130" s="296"/>
      <c r="E130" s="288"/>
      <c r="F130" s="290" t="s">
        <v>5749</v>
      </c>
      <c r="G130" s="290"/>
      <c r="H130" s="289">
        <f t="shared" si="6"/>
        <v>0</v>
      </c>
      <c r="I130" s="292"/>
      <c r="J130" s="290"/>
      <c r="K130" s="288"/>
      <c r="L130" s="289"/>
      <c r="M130" s="289"/>
      <c r="N130" s="289"/>
      <c r="O130" s="275"/>
      <c r="P130" s="291"/>
      <c r="Q130" s="291"/>
      <c r="R130" s="293"/>
      <c r="S130" s="289"/>
      <c r="T130" s="291" t="str">
        <f>LookupConcat(A130,'Master Warnings List'!$A$2:$A$726,'Master Warnings List'!$E$2:$E$726,"
")</f>
        <v>CYP00501 - Group rejected - No valid CYP004 group transmitted for this Care Plan Identifier. Care Plan Identifier=&lt;C004010&gt;
CYP00502 - Group rejected - More than one CYP005 provided for this Care Plan Identifier + Care Plan Content Agreed By + Care Plan Content Agreed Date combination. Care Plan Identifier=&lt;C005010&gt; Care Plan Content Agreed By=&lt;C005020&gt; Care Plan Content Agreed Date=&lt;C005030&gt;</v>
      </c>
      <c r="U130">
        <f>LEN(T130)</f>
        <v>399</v>
      </c>
    </row>
    <row r="131" spans="1:22" ht="51" customHeight="1">
      <c r="A131" s="287" t="s">
        <v>739</v>
      </c>
      <c r="B131" s="288" t="s">
        <v>6328</v>
      </c>
      <c r="C131" s="295" t="s">
        <v>3146</v>
      </c>
      <c r="D131" s="296"/>
      <c r="E131" s="288" t="s">
        <v>2955</v>
      </c>
      <c r="F131" s="290" t="s">
        <v>5749</v>
      </c>
      <c r="G131" s="290" t="s">
        <v>740</v>
      </c>
      <c r="H131" s="289">
        <f t="shared" si="6"/>
        <v>0</v>
      </c>
      <c r="I131" s="292"/>
      <c r="J131" s="290" t="s">
        <v>6307</v>
      </c>
      <c r="K131" s="288" t="s">
        <v>146</v>
      </c>
      <c r="L131" s="289" t="s">
        <v>2138</v>
      </c>
      <c r="M131" s="289" t="s">
        <v>2138</v>
      </c>
      <c r="N131" s="289" t="s">
        <v>25</v>
      </c>
      <c r="O131" s="275"/>
      <c r="P131" s="291"/>
      <c r="Q131" s="291"/>
      <c r="R131" s="293" t="s">
        <v>1148</v>
      </c>
      <c r="S131" s="289"/>
      <c r="T131" s="291" t="str">
        <f>LookupConcat(A131,'Master Warnings List'!$A$2:$A$726,'Master Warnings List'!$E$2:$E$726,"
")</f>
        <v>CYP00503 - Record rejected - Care Plan Identifier is blank.
CYP00504 - Record rejected - Care Plan Identifier has incorrect data format. Care Plan Identifier=&lt;C005010&gt;</v>
      </c>
      <c r="U131" t="s">
        <v>6308</v>
      </c>
    </row>
    <row r="132" spans="1:22" ht="133.5" customHeight="1">
      <c r="A132" s="287" t="s">
        <v>124</v>
      </c>
      <c r="B132" s="288" t="s">
        <v>6328</v>
      </c>
      <c r="C132" s="295" t="s">
        <v>3164</v>
      </c>
      <c r="D132" s="296"/>
      <c r="E132" s="288" t="s">
        <v>3003</v>
      </c>
      <c r="F132" s="290" t="s">
        <v>5749</v>
      </c>
      <c r="G132" s="290" t="s">
        <v>5887</v>
      </c>
      <c r="H132" s="289">
        <f t="shared" si="6"/>
        <v>0</v>
      </c>
      <c r="I132" s="292"/>
      <c r="J132" s="290" t="s">
        <v>127</v>
      </c>
      <c r="K132" s="288" t="s">
        <v>1213</v>
      </c>
      <c r="L132" s="289" t="s">
        <v>2138</v>
      </c>
      <c r="M132" s="289" t="s">
        <v>2138</v>
      </c>
      <c r="N132" s="289" t="s">
        <v>2148</v>
      </c>
      <c r="O132" s="275"/>
      <c r="P132" s="291"/>
      <c r="Q132" s="291"/>
      <c r="R132" s="293" t="s">
        <v>1148</v>
      </c>
      <c r="S132" s="289"/>
      <c r="T132" s="291" t="str">
        <f>LookupConcat(A132,'Master Warnings List'!$A$2:$A$726,'Master Warnings List'!$E$2:$E$726,"
")</f>
        <v>CYP00505 - Record rejected - Care Plan Content Agreed By is blank. Care Plan Identifier=&lt;C005010&gt; Local Patient Identifier (Extended)=&lt;C004901&gt;
CYP00506 - Record rejected - Care Plan Content Agreed By has incorrect data format. Care Plan Identifier=&lt;C005010&gt; Local Patient Identifier (Extended)=&lt;C004901&gt;
CYP00507 - Warning - Care Plan Content Agreed By contains an invalid national code. Care Plan Identifier=&lt;C005010&gt; Local Patient Identifier (Extended)=&lt;C004901&gt; Care Plan Content Agreed By=&lt;C005020&gt;</v>
      </c>
      <c r="U132" s="15" t="s">
        <v>5750</v>
      </c>
    </row>
    <row r="133" spans="1:22" ht="166.5" customHeight="1">
      <c r="A133" s="287" t="s">
        <v>234</v>
      </c>
      <c r="B133" s="288" t="s">
        <v>6328</v>
      </c>
      <c r="C133" s="295" t="s">
        <v>3591</v>
      </c>
      <c r="D133" s="296"/>
      <c r="E133" s="288" t="s">
        <v>3011</v>
      </c>
      <c r="F133" s="290" t="s">
        <v>5749</v>
      </c>
      <c r="G133" s="290" t="s">
        <v>236</v>
      </c>
      <c r="H133" s="289">
        <f t="shared" si="6"/>
        <v>0</v>
      </c>
      <c r="I133" s="292"/>
      <c r="J133" s="290" t="s">
        <v>237</v>
      </c>
      <c r="K133" s="288" t="s">
        <v>2154</v>
      </c>
      <c r="L133" s="289" t="s">
        <v>25</v>
      </c>
      <c r="M133" s="289" t="s">
        <v>2138</v>
      </c>
      <c r="N133" s="289" t="s">
        <v>25</v>
      </c>
      <c r="O133" s="274" t="s">
        <v>6329</v>
      </c>
      <c r="P133" s="291"/>
      <c r="Q133" s="291"/>
      <c r="R133" s="293" t="s">
        <v>195</v>
      </c>
      <c r="S133" s="289"/>
      <c r="T133" s="291" t="str">
        <f>LookupConcat(A133,'Master Warnings List'!$A$2:$A$726,'Master Warnings List'!$E$2:$E$726,"
")</f>
        <v>CYP00508 - Record rejected - Care Plan Content Agreed Date has incorrect date format. Care Plan Identifier=&lt;C005010&gt; Local Patient Identifier (Extended)=&lt;C004901&gt;
CYP00509 - Record rejected - Care Plan Content Agreed Date is before the Care Plan Creation Date. Care Plan Identifier=&lt;C005010&gt; Local Patient Identifier=&lt;C004901&gt; Care Plan Content Agreed Date=&lt;C005030&gt; Care Plan Creation Date=&lt;C004040&gt;
CYP00510 - Record rejected - Care Plan Content Agreed Date is after the Reporting Period End Date. Care Plan Identifier=&lt;C005010&gt; Local Patient Identifier (Extended)=&lt;C004901&gt;Care Plan Content Agreed Date=&lt;C005030&gt;
CYP00511 - Record rejected - Care Plan Content Agreed Date is before the Person Birth Date. Local Patient Identifier (Extended)=&lt;C004901&gt; Care Plan Content Agreed Date=&lt;C005030&gt;</v>
      </c>
      <c r="U133" t="s">
        <v>6330</v>
      </c>
    </row>
    <row r="134" spans="1:22" ht="51" customHeight="1">
      <c r="A134" s="287" t="s">
        <v>239</v>
      </c>
      <c r="B134" s="288" t="s">
        <v>6328</v>
      </c>
      <c r="C134" s="295" t="s">
        <v>6331</v>
      </c>
      <c r="D134" s="296"/>
      <c r="E134" s="288" t="s">
        <v>3013</v>
      </c>
      <c r="F134" s="290" t="s">
        <v>5749</v>
      </c>
      <c r="G134" s="290" t="s">
        <v>241</v>
      </c>
      <c r="H134" s="289">
        <f t="shared" si="6"/>
        <v>0</v>
      </c>
      <c r="I134" s="292"/>
      <c r="J134" s="290" t="s">
        <v>6332</v>
      </c>
      <c r="K134" s="288" t="s">
        <v>2974</v>
      </c>
      <c r="L134" s="289" t="s">
        <v>25</v>
      </c>
      <c r="M134" s="289" t="s">
        <v>2138</v>
      </c>
      <c r="N134" s="289" t="s">
        <v>25</v>
      </c>
      <c r="O134" s="275"/>
      <c r="P134" s="291"/>
      <c r="Q134" s="291"/>
      <c r="R134" s="293" t="s">
        <v>195</v>
      </c>
      <c r="S134" s="289"/>
      <c r="T134" s="291" t="str">
        <f>LookupConcat(A134,'Master Warnings List'!$A$2:$A$726,'Master Warnings List'!$E$2:$E$726,"
")</f>
        <v>CYP00512 - Record rejected - Care Plan Content Agreed Time has incorrect data format. Care Plan Identifier=&lt;C005010&gt; Local Patient Identifier (Extended)=&lt;C004901&gt;</v>
      </c>
      <c r="U134" t="s">
        <v>6333</v>
      </c>
    </row>
    <row r="135" spans="1:22" ht="51" customHeight="1">
      <c r="A135" s="287" t="s">
        <v>843</v>
      </c>
      <c r="B135" s="288" t="s">
        <v>6328</v>
      </c>
      <c r="C135" s="295" t="s">
        <v>2339</v>
      </c>
      <c r="D135" s="296"/>
      <c r="E135" s="288" t="s">
        <v>2580</v>
      </c>
      <c r="F135" s="290" t="s">
        <v>5749</v>
      </c>
      <c r="G135" s="290" t="s">
        <v>822</v>
      </c>
      <c r="H135" s="289">
        <f t="shared" si="6"/>
        <v>1</v>
      </c>
      <c r="I135" s="292"/>
      <c r="J135" s="290" t="s">
        <v>6320</v>
      </c>
      <c r="K135" s="288" t="s">
        <v>823</v>
      </c>
      <c r="L135" s="289"/>
      <c r="M135" s="289"/>
      <c r="N135" s="289"/>
      <c r="O135" s="275"/>
      <c r="P135" s="291"/>
      <c r="Q135" s="291"/>
      <c r="R135" s="293" t="s">
        <v>1027</v>
      </c>
      <c r="S135" s="289"/>
      <c r="T135" s="291"/>
    </row>
    <row r="136" spans="1:22" ht="51" customHeight="1">
      <c r="A136" s="287" t="s">
        <v>844</v>
      </c>
      <c r="B136" s="288" t="s">
        <v>6328</v>
      </c>
      <c r="C136" s="295" t="s">
        <v>2342</v>
      </c>
      <c r="D136" s="296"/>
      <c r="E136" s="288" t="s">
        <v>3015</v>
      </c>
      <c r="F136" s="290" t="s">
        <v>5749</v>
      </c>
      <c r="G136" s="290" t="s">
        <v>6334</v>
      </c>
      <c r="H136" s="289">
        <f t="shared" si="6"/>
        <v>1</v>
      </c>
      <c r="I136" s="292"/>
      <c r="J136" s="290" t="s">
        <v>6322</v>
      </c>
      <c r="K136" s="288" t="s">
        <v>828</v>
      </c>
      <c r="L136" s="289"/>
      <c r="M136" s="289"/>
      <c r="N136" s="289"/>
      <c r="O136" s="275"/>
      <c r="P136" s="291"/>
      <c r="Q136" s="291"/>
      <c r="R136" s="293" t="s">
        <v>1027</v>
      </c>
      <c r="S136" s="289"/>
      <c r="T136" s="291"/>
    </row>
    <row r="137" spans="1:22" ht="51" customHeight="1">
      <c r="A137" s="287" t="s">
        <v>3016</v>
      </c>
      <c r="B137" s="288" t="s">
        <v>6328</v>
      </c>
      <c r="C137" s="295" t="s">
        <v>2344</v>
      </c>
      <c r="D137" s="296"/>
      <c r="E137" s="288" t="s">
        <v>2144</v>
      </c>
      <c r="F137" s="290" t="s">
        <v>5749</v>
      </c>
      <c r="G137" s="290" t="s">
        <v>2143</v>
      </c>
      <c r="H137" s="289">
        <f t="shared" si="6"/>
        <v>1</v>
      </c>
      <c r="I137" s="292"/>
      <c r="J137" s="290" t="s">
        <v>6323</v>
      </c>
      <c r="K137" s="288" t="s">
        <v>137</v>
      </c>
      <c r="L137" s="289"/>
      <c r="M137" s="289"/>
      <c r="N137" s="289"/>
      <c r="O137" s="275"/>
      <c r="P137" s="291"/>
      <c r="Q137" s="291"/>
      <c r="R137" s="293" t="s">
        <v>1027</v>
      </c>
      <c r="S137" s="289"/>
      <c r="T137" s="291"/>
    </row>
    <row r="138" spans="1:22" ht="51" customHeight="1">
      <c r="A138" s="287" t="s">
        <v>3017</v>
      </c>
      <c r="B138" s="288" t="s">
        <v>6328</v>
      </c>
      <c r="C138" s="295" t="s">
        <v>2346</v>
      </c>
      <c r="D138" s="296"/>
      <c r="E138" s="288" t="s">
        <v>2590</v>
      </c>
      <c r="F138" s="290" t="s">
        <v>5749</v>
      </c>
      <c r="G138" s="291" t="s">
        <v>6324</v>
      </c>
      <c r="H138" s="289">
        <f t="shared" si="6"/>
        <v>1</v>
      </c>
      <c r="I138" s="292"/>
      <c r="J138" s="290" t="s">
        <v>6325</v>
      </c>
      <c r="K138" s="288" t="s">
        <v>6326</v>
      </c>
      <c r="L138" s="289"/>
      <c r="M138" s="289"/>
      <c r="N138" s="289"/>
      <c r="O138" s="275"/>
      <c r="P138" s="291"/>
      <c r="Q138" s="291"/>
      <c r="R138" s="293" t="s">
        <v>1027</v>
      </c>
      <c r="S138" s="289"/>
      <c r="T138" s="291"/>
    </row>
    <row r="139" spans="1:22" ht="51" customHeight="1">
      <c r="A139" s="287" t="s">
        <v>842</v>
      </c>
      <c r="B139" s="288" t="s">
        <v>6328</v>
      </c>
      <c r="C139" s="295" t="s">
        <v>2348</v>
      </c>
      <c r="D139" s="296"/>
      <c r="E139" s="288" t="s">
        <v>2185</v>
      </c>
      <c r="F139" s="290" t="s">
        <v>5749</v>
      </c>
      <c r="G139" s="291" t="s">
        <v>816</v>
      </c>
      <c r="H139" s="289">
        <f t="shared" si="6"/>
        <v>1</v>
      </c>
      <c r="I139" s="292"/>
      <c r="J139" s="290" t="s">
        <v>2186</v>
      </c>
      <c r="K139" s="288" t="s">
        <v>817</v>
      </c>
      <c r="L139" s="289"/>
      <c r="M139" s="289"/>
      <c r="N139" s="289"/>
      <c r="O139" s="275"/>
      <c r="P139" s="291"/>
      <c r="Q139" s="291"/>
      <c r="R139" s="293" t="s">
        <v>1027</v>
      </c>
      <c r="S139" s="289"/>
      <c r="T139" s="291"/>
    </row>
    <row r="140" spans="1:22" ht="51" customHeight="1">
      <c r="A140" s="287" t="s">
        <v>3018</v>
      </c>
      <c r="B140" s="288" t="s">
        <v>6328</v>
      </c>
      <c r="C140" s="295" t="s">
        <v>2350</v>
      </c>
      <c r="D140" s="296"/>
      <c r="E140" s="288" t="s">
        <v>2993</v>
      </c>
      <c r="F140" s="290" t="s">
        <v>5749</v>
      </c>
      <c r="G140" s="290" t="s">
        <v>2992</v>
      </c>
      <c r="H140" s="289">
        <f t="shared" si="6"/>
        <v>1</v>
      </c>
      <c r="I140" s="292"/>
      <c r="J140" s="290" t="s">
        <v>6327</v>
      </c>
      <c r="K140" s="288" t="s">
        <v>2995</v>
      </c>
      <c r="L140" s="289"/>
      <c r="M140" s="289"/>
      <c r="N140" s="289"/>
      <c r="O140" s="275"/>
      <c r="P140" s="291"/>
      <c r="Q140" s="291"/>
      <c r="R140" s="293" t="s">
        <v>1027</v>
      </c>
      <c r="S140" s="289"/>
      <c r="T140" s="291"/>
    </row>
    <row r="141" spans="1:22" ht="145.5" customHeight="1">
      <c r="A141" s="287" t="s">
        <v>744</v>
      </c>
      <c r="B141" s="288"/>
      <c r="C141" s="295"/>
      <c r="D141" s="296"/>
      <c r="E141" s="288"/>
      <c r="F141" s="290" t="s">
        <v>1115</v>
      </c>
      <c r="G141" s="290"/>
      <c r="H141" s="289">
        <f t="shared" si="6"/>
        <v>0</v>
      </c>
      <c r="I141" s="292"/>
      <c r="J141" s="290"/>
      <c r="K141" s="288"/>
      <c r="L141" s="289"/>
      <c r="M141" s="289"/>
      <c r="N141" s="289"/>
      <c r="O141" s="275"/>
      <c r="P141" s="291"/>
      <c r="Q141" s="291"/>
      <c r="R141" s="293"/>
      <c r="S141" s="289"/>
      <c r="T141" s="291" t="str">
        <f>LookupConcat(A141,'Master Warnings List'!$A$2:$A$726,'Master Warnings List'!$E$2:$E$726,"
")</f>
        <v>CYP00601 - Group rejected - No valid CYP001 group transmitted for this Local Patient Identifier (Extended). Local Patient Identifier (Extended)=&lt;C006901&gt;
CYP00602 - Group rejected - More than one CYP006 provided for this Local Patient Identifier + Social and Personal Circumstance Recorded Date + Social and Personal Circumstance (SNOMED CT) combination. Local Patient Identifier=&lt;C006901&gt; Social and Personal Circumstance Recorded Date=&lt;C006020&gt; Social and Personal Circumstance (SNOMED CT)=&lt;C006010&gt;</v>
      </c>
      <c r="U141">
        <f>LEN(T141)</f>
        <v>505</v>
      </c>
      <c r="V141" s="291"/>
    </row>
    <row r="142" spans="1:22" ht="51" customHeight="1">
      <c r="A142" s="287" t="s">
        <v>3025</v>
      </c>
      <c r="B142" s="296" t="s">
        <v>3329</v>
      </c>
      <c r="C142" s="295" t="s">
        <v>6309</v>
      </c>
      <c r="D142" s="296"/>
      <c r="E142" s="288" t="s">
        <v>1124</v>
      </c>
      <c r="F142" s="290" t="s">
        <v>1115</v>
      </c>
      <c r="G142" s="291" t="s">
        <v>969</v>
      </c>
      <c r="H142" s="289">
        <f t="shared" si="6"/>
        <v>0</v>
      </c>
      <c r="I142" s="292"/>
      <c r="J142" s="290" t="s">
        <v>2957</v>
      </c>
      <c r="K142" s="290" t="s">
        <v>146</v>
      </c>
      <c r="L142" s="289" t="s">
        <v>2138</v>
      </c>
      <c r="M142" s="289" t="s">
        <v>2138</v>
      </c>
      <c r="N142" s="289" t="s">
        <v>25</v>
      </c>
      <c r="O142" s="275"/>
      <c r="P142" s="291"/>
      <c r="Q142" s="291"/>
      <c r="R142" s="293" t="s">
        <v>1148</v>
      </c>
      <c r="S142" s="289"/>
      <c r="T142" s="291" t="str">
        <f>LookupConcat(A142,'Master Warnings List'!$A$2:$A$726,'Master Warnings List'!$E$2:$E$726,"
")</f>
        <v>CYP00603 - Record rejected - Local Patient Identifier (Extended) is blank.
CYP00604 - Record rejected - Local Patient Identifier (Extended) has incorrect data format. Local Patient Identifier (Extended)=&lt;C006901&gt;</v>
      </c>
      <c r="U142" t="s">
        <v>1123</v>
      </c>
    </row>
    <row r="143" spans="1:22" ht="90" customHeight="1">
      <c r="A143" s="287" t="s">
        <v>3026</v>
      </c>
      <c r="B143" s="296" t="s">
        <v>3329</v>
      </c>
      <c r="C143" s="295" t="s">
        <v>3146</v>
      </c>
      <c r="D143" s="296"/>
      <c r="E143" s="288" t="s">
        <v>3028</v>
      </c>
      <c r="F143" s="290" t="s">
        <v>1115</v>
      </c>
      <c r="G143" s="291" t="s">
        <v>3027</v>
      </c>
      <c r="H143" s="289">
        <f t="shared" si="6"/>
        <v>0</v>
      </c>
      <c r="I143" s="292"/>
      <c r="J143" s="290" t="s">
        <v>3029</v>
      </c>
      <c r="K143" s="290" t="s">
        <v>1337</v>
      </c>
      <c r="L143" s="289" t="s">
        <v>2138</v>
      </c>
      <c r="M143" s="289" t="s">
        <v>2138</v>
      </c>
      <c r="N143" s="289" t="s">
        <v>25</v>
      </c>
      <c r="O143" s="275" t="s">
        <v>3030</v>
      </c>
      <c r="P143" s="291"/>
      <c r="Q143" s="291"/>
      <c r="R143" s="293" t="s">
        <v>1148</v>
      </c>
      <c r="S143" s="289"/>
      <c r="T143" s="291" t="str">
        <f>LookupConcat(A143,'Master Warnings List'!$A$2:$A$726,'Master Warnings List'!$E$2:$E$726,"
")</f>
        <v>CYP00605 - Record rejected - Social and Personal Circumstance (SNOMED CT) is blank. Local Patient Identifier (Extended)=&lt;C006901&gt;
CYP00606 - Record rejected - Social and Personal Circumstance (SNOMED CT) has failed SNOMED CT checks. Local Patient Identifier (Extended)=&lt;C006901&gt; Social and Personal Circumstance (SNOMED CT)=&lt;C006010&gt;
CYP00611 - Record rejected - Social and Personal Circumstance (SNOMED CT) has incorrect data format. Local Patient Identifier (Extended)=&lt;C006901&gt; Social and Personal Circumstance (SNOMED CT)=&lt;C006010&gt;</v>
      </c>
      <c r="U143" t="s">
        <v>6335</v>
      </c>
    </row>
    <row r="144" spans="1:22" ht="189.75" customHeight="1">
      <c r="A144" s="287" t="s">
        <v>3032</v>
      </c>
      <c r="B144" s="296" t="s">
        <v>3329</v>
      </c>
      <c r="C144" s="295" t="s">
        <v>3164</v>
      </c>
      <c r="D144" s="296"/>
      <c r="E144" s="288" t="s">
        <v>3034</v>
      </c>
      <c r="F144" s="290" t="s">
        <v>1115</v>
      </c>
      <c r="G144" s="291" t="s">
        <v>3033</v>
      </c>
      <c r="H144" s="289">
        <f t="shared" si="6"/>
        <v>0</v>
      </c>
      <c r="I144" s="292"/>
      <c r="J144" s="290" t="s">
        <v>6336</v>
      </c>
      <c r="K144" s="290" t="s">
        <v>2154</v>
      </c>
      <c r="L144" s="289" t="s">
        <v>2148</v>
      </c>
      <c r="M144" s="289" t="s">
        <v>2138</v>
      </c>
      <c r="N144" s="289" t="s">
        <v>25</v>
      </c>
      <c r="O144" s="275" t="s">
        <v>6337</v>
      </c>
      <c r="P144" s="291"/>
      <c r="Q144" s="291"/>
      <c r="R144" s="293" t="s">
        <v>1148</v>
      </c>
      <c r="S144" s="289"/>
      <c r="T144" s="291" t="str">
        <f>LookupConcat(A144,'Master Warnings List'!$A$2:$A$726,'Master Warnings List'!$E$2:$E$726,"
")</f>
        <v>CYP00607 - Record rejected - Social and Personal Circumstance Recorded Date is blank. Local Patient Identifier (Extended)=&lt;C006901&gt;
CYP00608 - Record rejected - Social and Personal Circumstance Recorded Date has incorrect date format. Local Patient Identifier (Extended)=&lt;C006901&gt;
CYP00609 - Record rejected - Social and Personal Circumstance Recorded Date is after the Reporting Period End Date. Local Patient Identifier (Extended)=&lt;C006901&gt;Social and Personal Circumstance Recorded Date=&lt;C006020&gt;
CYP00610 - Record rejected - Social and Personal Circumstance Recorded Date is before the Person Birth Date. Local Patient Identifier (Extended)=&lt;C006901&gt; Social and Personal Circumstance Recorded Date=&lt;C006020&gt;</v>
      </c>
      <c r="U144" t="s">
        <v>6338</v>
      </c>
    </row>
    <row r="145" spans="1:21" ht="51" customHeight="1">
      <c r="A145" s="287" t="s">
        <v>847</v>
      </c>
      <c r="B145" s="296" t="s">
        <v>3329</v>
      </c>
      <c r="C145" s="295" t="s">
        <v>2339</v>
      </c>
      <c r="D145" s="296"/>
      <c r="E145" s="288" t="s">
        <v>2580</v>
      </c>
      <c r="F145" s="290" t="s">
        <v>1115</v>
      </c>
      <c r="G145" s="291" t="s">
        <v>822</v>
      </c>
      <c r="H145" s="289">
        <f t="shared" si="6"/>
        <v>1</v>
      </c>
      <c r="I145" s="292"/>
      <c r="J145" s="290" t="s">
        <v>6320</v>
      </c>
      <c r="K145" s="290" t="s">
        <v>823</v>
      </c>
      <c r="L145" s="289"/>
      <c r="M145" s="289"/>
      <c r="N145" s="289"/>
      <c r="O145" s="275"/>
      <c r="P145" s="291"/>
      <c r="Q145" s="291"/>
      <c r="R145" s="293" t="s">
        <v>1027</v>
      </c>
      <c r="S145" s="289"/>
      <c r="T145" s="291"/>
    </row>
    <row r="146" spans="1:21" ht="51" customHeight="1">
      <c r="A146" s="287" t="s">
        <v>848</v>
      </c>
      <c r="B146" s="296" t="s">
        <v>3329</v>
      </c>
      <c r="C146" s="295" t="s">
        <v>2342</v>
      </c>
      <c r="D146" s="296"/>
      <c r="E146" s="288" t="s">
        <v>3038</v>
      </c>
      <c r="F146" s="290" t="s">
        <v>1115</v>
      </c>
      <c r="G146" s="291" t="s">
        <v>6339</v>
      </c>
      <c r="H146" s="289">
        <f t="shared" si="6"/>
        <v>1</v>
      </c>
      <c r="I146" s="292"/>
      <c r="J146" s="290" t="s">
        <v>6123</v>
      </c>
      <c r="K146" s="290" t="s">
        <v>828</v>
      </c>
      <c r="L146" s="289"/>
      <c r="M146" s="289"/>
      <c r="N146" s="289"/>
      <c r="O146" s="275"/>
      <c r="P146" s="291"/>
      <c r="Q146" s="291"/>
      <c r="R146" s="293" t="s">
        <v>1027</v>
      </c>
      <c r="S146" s="289"/>
      <c r="T146" s="291"/>
    </row>
    <row r="147" spans="1:21" ht="51" customHeight="1">
      <c r="A147" s="287" t="s">
        <v>3039</v>
      </c>
      <c r="B147" s="296" t="s">
        <v>3329</v>
      </c>
      <c r="C147" s="295" t="s">
        <v>2344</v>
      </c>
      <c r="D147" s="296"/>
      <c r="E147" s="288" t="s">
        <v>2144</v>
      </c>
      <c r="F147" s="290" t="s">
        <v>1115</v>
      </c>
      <c r="G147" s="291" t="s">
        <v>2143</v>
      </c>
      <c r="H147" s="289">
        <f t="shared" si="6"/>
        <v>1</v>
      </c>
      <c r="I147" s="292"/>
      <c r="J147" s="290" t="s">
        <v>6323</v>
      </c>
      <c r="K147" s="290" t="s">
        <v>137</v>
      </c>
      <c r="L147" s="289"/>
      <c r="M147" s="289"/>
      <c r="N147" s="289"/>
      <c r="O147" s="275"/>
      <c r="P147" s="291"/>
      <c r="Q147" s="291"/>
      <c r="R147" s="293" t="s">
        <v>1027</v>
      </c>
      <c r="S147" s="289"/>
      <c r="T147" s="291"/>
    </row>
    <row r="148" spans="1:21" ht="51" customHeight="1">
      <c r="A148" s="287" t="s">
        <v>3040</v>
      </c>
      <c r="B148" s="296" t="s">
        <v>3329</v>
      </c>
      <c r="C148" s="295" t="s">
        <v>2346</v>
      </c>
      <c r="D148" s="296"/>
      <c r="E148" s="288" t="s">
        <v>2590</v>
      </c>
      <c r="F148" s="290" t="s">
        <v>1115</v>
      </c>
      <c r="G148" s="291" t="s">
        <v>6324</v>
      </c>
      <c r="H148" s="289">
        <f t="shared" si="6"/>
        <v>1</v>
      </c>
      <c r="I148" s="292"/>
      <c r="J148" s="290" t="s">
        <v>6325</v>
      </c>
      <c r="K148" s="290" t="s">
        <v>6326</v>
      </c>
      <c r="L148" s="289"/>
      <c r="M148" s="289"/>
      <c r="N148" s="289"/>
      <c r="O148" s="275"/>
      <c r="P148" s="291"/>
      <c r="Q148" s="291"/>
      <c r="R148" s="293" t="s">
        <v>1027</v>
      </c>
      <c r="S148" s="289"/>
      <c r="T148" s="291"/>
    </row>
    <row r="149" spans="1:21" ht="51" customHeight="1">
      <c r="A149" s="287" t="s">
        <v>846</v>
      </c>
      <c r="B149" s="296" t="s">
        <v>3329</v>
      </c>
      <c r="C149" s="295" t="s">
        <v>2348</v>
      </c>
      <c r="D149" s="296"/>
      <c r="E149" s="288" t="s">
        <v>2185</v>
      </c>
      <c r="F149" s="290" t="s">
        <v>1115</v>
      </c>
      <c r="G149" s="291" t="s">
        <v>816</v>
      </c>
      <c r="H149" s="289">
        <f t="shared" si="6"/>
        <v>1</v>
      </c>
      <c r="I149" s="292"/>
      <c r="J149" s="290" t="s">
        <v>2186</v>
      </c>
      <c r="K149" s="290" t="s">
        <v>817</v>
      </c>
      <c r="L149" s="289"/>
      <c r="M149" s="289"/>
      <c r="N149" s="289"/>
      <c r="O149" s="275"/>
      <c r="P149" s="291"/>
      <c r="Q149" s="291"/>
      <c r="R149" s="293" t="s">
        <v>1027</v>
      </c>
      <c r="S149" s="289"/>
      <c r="T149" s="291"/>
    </row>
    <row r="150" spans="1:21" ht="51" customHeight="1">
      <c r="A150" s="287" t="s">
        <v>5207</v>
      </c>
      <c r="B150" s="296"/>
      <c r="C150" s="295"/>
      <c r="D150" s="296"/>
      <c r="E150" s="288"/>
      <c r="F150" s="290" t="s">
        <v>1118</v>
      </c>
      <c r="G150" s="291"/>
      <c r="H150" s="289">
        <f t="shared" si="6"/>
        <v>0</v>
      </c>
      <c r="I150" s="292"/>
      <c r="J150" s="290"/>
      <c r="K150" s="290"/>
      <c r="L150" s="289"/>
      <c r="M150" s="289"/>
      <c r="N150" s="289"/>
      <c r="O150" s="275"/>
      <c r="P150" s="291"/>
      <c r="Q150" s="291"/>
      <c r="R150" s="293"/>
      <c r="S150" s="289"/>
      <c r="T150" s="275" t="str">
        <f>LookupConcat(A150,'Master Warnings List'!$A$2:$A$726,'Master Warnings List'!$E$2:$E$726,"
")</f>
        <v>CYP00701 - Group rejected - No valid CYP001 group transmitted for this Local Patient Identifier (Extended). Local Patient Identifier (Extended)=&lt;C007901&gt;
CYP00702 - Group rejected - More than one CYP007 provided for this Local Patient Identifier (Extended) + Employment Status + Employment Status Recorded Date combination. Local Patient Identifier (Extended)=&lt;C007901&gt; Employment Status=&lt;C007010&gt; Employment Status Recorded Date=&lt;C007020&gt;
CYP00714 - Group rejected - More than one CYP007 provided for a Local Patient Identifier (Extended) where the Employment Status Recorded Date is null. Local Patient Identifier (Extended)=&lt;C007901&gt;</v>
      </c>
    </row>
    <row r="151" spans="1:21" ht="51" customHeight="1">
      <c r="A151" s="287" t="s">
        <v>3046</v>
      </c>
      <c r="B151" s="296" t="s">
        <v>3331</v>
      </c>
      <c r="C151" s="295" t="s">
        <v>6309</v>
      </c>
      <c r="D151" s="296"/>
      <c r="E151" s="288" t="s">
        <v>1124</v>
      </c>
      <c r="F151" s="290" t="s">
        <v>1118</v>
      </c>
      <c r="G151" s="291" t="s">
        <v>969</v>
      </c>
      <c r="H151" s="289">
        <f t="shared" si="6"/>
        <v>0</v>
      </c>
      <c r="I151" s="292"/>
      <c r="J151" s="290" t="s">
        <v>2957</v>
      </c>
      <c r="K151" s="290" t="s">
        <v>146</v>
      </c>
      <c r="L151" s="290" t="s">
        <v>2138</v>
      </c>
      <c r="M151" s="290" t="s">
        <v>2138</v>
      </c>
      <c r="N151" s="290" t="s">
        <v>25</v>
      </c>
      <c r="O151" s="297"/>
      <c r="P151" s="291"/>
      <c r="Q151" s="291"/>
      <c r="R151" s="293" t="s">
        <v>1148</v>
      </c>
      <c r="S151" s="289"/>
      <c r="T151" s="275" t="str">
        <f>LookupConcat(A151,'Master Warnings List'!$A$2:$A$726,'Master Warnings List'!$E$2:$E$726,"
")</f>
        <v>CYP00703 - Record rejected - Local Patient Identifier (Extended) is blank.
CYP00704 - Record rejected - Local Patient Identifier (Extended) has incorrect data format. Local Patient Identifier (Extended)=&lt;C007901&gt;</v>
      </c>
      <c r="U151" t="s">
        <v>1123</v>
      </c>
    </row>
    <row r="152" spans="1:21" ht="51" customHeight="1">
      <c r="A152" s="287" t="s">
        <v>3047</v>
      </c>
      <c r="B152" s="296" t="s">
        <v>3331</v>
      </c>
      <c r="C152" s="295" t="s">
        <v>3337</v>
      </c>
      <c r="D152" s="296"/>
      <c r="E152" s="288" t="s">
        <v>3049</v>
      </c>
      <c r="F152" s="290" t="s">
        <v>1118</v>
      </c>
      <c r="G152" s="291" t="s">
        <v>3048</v>
      </c>
      <c r="H152" s="289">
        <f t="shared" si="6"/>
        <v>0</v>
      </c>
      <c r="I152" s="292"/>
      <c r="J152" s="290" t="s">
        <v>3050</v>
      </c>
      <c r="K152" s="290" t="s">
        <v>1213</v>
      </c>
      <c r="L152" s="290" t="s">
        <v>2138</v>
      </c>
      <c r="M152" s="290" t="s">
        <v>2138</v>
      </c>
      <c r="N152" s="290" t="s">
        <v>2148</v>
      </c>
      <c r="O152" s="297"/>
      <c r="P152" s="291"/>
      <c r="Q152" s="291"/>
      <c r="R152" s="293" t="s">
        <v>1148</v>
      </c>
      <c r="S152" s="289"/>
      <c r="T152" s="275" t="str">
        <f>LookupConcat(A152,'Master Warnings List'!$A$2:$A$726,'Master Warnings List'!$E$2:$E$726,"
")</f>
        <v>CYP00705 - Record rejected - Employment Status is blank. Local Patient Identifier (Extended)=&lt;C007901&gt;
CYP00706 - Record rejected - Employment Status has incorrect data format. Local Patient Identifier (Extended)=&lt;C007901&gt;
CYP00707 - Warning - Employment Status contains an invalid national code. Local Patient Identifier (Extended)=&lt;C007901&gt; Employment Status=&lt;C007010&gt;</v>
      </c>
      <c r="U152" s="15" t="s">
        <v>6340</v>
      </c>
    </row>
    <row r="153" spans="1:21" ht="169.5" customHeight="1">
      <c r="A153" s="287" t="s">
        <v>3061</v>
      </c>
      <c r="B153" s="296" t="s">
        <v>3331</v>
      </c>
      <c r="C153" s="295" t="s">
        <v>3355</v>
      </c>
      <c r="D153" s="296"/>
      <c r="E153" s="288" t="s">
        <v>3063</v>
      </c>
      <c r="F153" s="290" t="s">
        <v>1118</v>
      </c>
      <c r="G153" s="291" t="s">
        <v>3062</v>
      </c>
      <c r="H153" s="289">
        <f t="shared" si="6"/>
        <v>0</v>
      </c>
      <c r="I153" s="292"/>
      <c r="J153" s="290" t="s">
        <v>6341</v>
      </c>
      <c r="K153" s="290" t="s">
        <v>2154</v>
      </c>
      <c r="L153" s="290" t="s">
        <v>2148</v>
      </c>
      <c r="M153" s="290" t="s">
        <v>2138</v>
      </c>
      <c r="N153" s="290" t="s">
        <v>25</v>
      </c>
      <c r="O153" s="275" t="s">
        <v>6342</v>
      </c>
      <c r="P153" s="291"/>
      <c r="Q153" s="291"/>
      <c r="R153" s="293" t="s">
        <v>195</v>
      </c>
      <c r="S153" s="289"/>
      <c r="T153" s="275" t="str">
        <f>LookupConcat(A153,'Master Warnings List'!$A$2:$A$726,'Master Warnings List'!$E$2:$E$726,"
")</f>
        <v>CYP00708 - Record rejected - Employment Status Recorded Date has incorrect date format. Local Patient Identifier (Extended)=&lt;C007901&gt;
CYP00709 - Record rejected - Employment Status Recorded Date is after the Reporting Period End Date. Local Patient Identifier (Extended)=&lt;C007901&gt; Employment Status Recorded Date=&lt;C007020&gt;
CYP00710 - Warning - Employment Status Recorded Date is blank. Local Patient Identifier (Extended)=&lt;C007901&gt;
CYP00711 - Record rejected - Employment Status Recorded Date is before the Person Birth Date. Local Patient Identifier (Extended)=&lt;C007901&gt; Employment Status Recorded Date=&lt;C007020&gt;</v>
      </c>
      <c r="U153" t="s">
        <v>6343</v>
      </c>
    </row>
    <row r="154" spans="1:21" ht="51" customHeight="1">
      <c r="A154" s="287" t="s">
        <v>3066</v>
      </c>
      <c r="B154" s="296" t="s">
        <v>3331</v>
      </c>
      <c r="C154" s="295" t="s">
        <v>3375</v>
      </c>
      <c r="D154" s="296"/>
      <c r="E154" s="288" t="s">
        <v>3068</v>
      </c>
      <c r="F154" s="290" t="s">
        <v>1118</v>
      </c>
      <c r="G154" s="291" t="s">
        <v>3067</v>
      </c>
      <c r="H154" s="289">
        <f t="shared" si="6"/>
        <v>0</v>
      </c>
      <c r="I154" s="292"/>
      <c r="J154" s="290" t="s">
        <v>6344</v>
      </c>
      <c r="K154" s="290" t="s">
        <v>1213</v>
      </c>
      <c r="L154" s="290" t="s">
        <v>25</v>
      </c>
      <c r="M154" s="290" t="s">
        <v>2138</v>
      </c>
      <c r="N154" s="290" t="s">
        <v>2148</v>
      </c>
      <c r="O154" s="297"/>
      <c r="P154" s="291"/>
      <c r="Q154" s="291"/>
      <c r="R154" s="293" t="s">
        <v>195</v>
      </c>
      <c r="S154" s="289"/>
      <c r="T154" s="275" t="str">
        <f>LookupConcat(A154,'Master Warnings List'!$A$2:$A$726,'Master Warnings List'!$E$2:$E$726,"
")</f>
        <v>CYP00712 - Record rejected - Weekly Hours Worked has incorrect data format. Local Patient Identifier (Extended)=&lt;C007901&gt;
CYP00713 - Warning - Weekly Hours Worked contains an invalid national code. Local Patient Identifier (Extended)=&lt;C007901&gt; Weekly Hours Worked=&lt;C007030&gt;</v>
      </c>
      <c r="U154" t="s">
        <v>6345</v>
      </c>
    </row>
    <row r="155" spans="1:21" ht="51" customHeight="1">
      <c r="A155" s="287" t="s">
        <v>852</v>
      </c>
      <c r="B155" s="296" t="s">
        <v>3331</v>
      </c>
      <c r="C155" s="295" t="s">
        <v>2339</v>
      </c>
      <c r="D155" s="296"/>
      <c r="E155" s="288" t="s">
        <v>2580</v>
      </c>
      <c r="F155" s="290" t="s">
        <v>1118</v>
      </c>
      <c r="G155" s="291" t="s">
        <v>822</v>
      </c>
      <c r="H155" s="289">
        <f t="shared" si="6"/>
        <v>1</v>
      </c>
      <c r="I155" s="292"/>
      <c r="J155" s="290" t="s">
        <v>6320</v>
      </c>
      <c r="K155" s="290" t="s">
        <v>823</v>
      </c>
      <c r="L155" s="289"/>
      <c r="M155" s="289"/>
      <c r="N155" s="289"/>
      <c r="O155" s="275"/>
      <c r="P155" s="291"/>
      <c r="Q155" s="291"/>
      <c r="R155" s="293" t="s">
        <v>1027</v>
      </c>
      <c r="S155" s="289"/>
      <c r="T155" s="291"/>
    </row>
    <row r="156" spans="1:21" ht="51" customHeight="1">
      <c r="A156" s="287" t="s">
        <v>853</v>
      </c>
      <c r="B156" s="296" t="s">
        <v>3331</v>
      </c>
      <c r="C156" s="295" t="s">
        <v>2342</v>
      </c>
      <c r="D156" s="296"/>
      <c r="E156" s="288" t="s">
        <v>3078</v>
      </c>
      <c r="F156" s="290" t="s">
        <v>1118</v>
      </c>
      <c r="G156" s="291" t="s">
        <v>6346</v>
      </c>
      <c r="H156" s="289">
        <f t="shared" si="6"/>
        <v>1</v>
      </c>
      <c r="I156" s="292"/>
      <c r="J156" s="290" t="s">
        <v>6322</v>
      </c>
      <c r="K156" s="290" t="s">
        <v>828</v>
      </c>
      <c r="L156" s="289"/>
      <c r="M156" s="289"/>
      <c r="N156" s="289"/>
      <c r="O156" s="275"/>
      <c r="P156" s="291"/>
      <c r="Q156" s="291"/>
      <c r="R156" s="293" t="s">
        <v>1027</v>
      </c>
      <c r="S156" s="289"/>
      <c r="T156" s="291"/>
    </row>
    <row r="157" spans="1:21" ht="51" customHeight="1">
      <c r="A157" s="287" t="s">
        <v>3079</v>
      </c>
      <c r="B157" s="296" t="s">
        <v>3331</v>
      </c>
      <c r="C157" s="295" t="s">
        <v>2344</v>
      </c>
      <c r="D157" s="296"/>
      <c r="E157" s="288" t="s">
        <v>2144</v>
      </c>
      <c r="F157" s="290" t="s">
        <v>1118</v>
      </c>
      <c r="G157" s="291" t="s">
        <v>2143</v>
      </c>
      <c r="H157" s="289">
        <f t="shared" si="6"/>
        <v>1</v>
      </c>
      <c r="I157" s="292"/>
      <c r="J157" s="290" t="s">
        <v>6323</v>
      </c>
      <c r="K157" s="290" t="s">
        <v>137</v>
      </c>
      <c r="L157" s="289"/>
      <c r="M157" s="289"/>
      <c r="N157" s="289"/>
      <c r="O157" s="275"/>
      <c r="P157" s="291"/>
      <c r="Q157" s="291"/>
      <c r="R157" s="293" t="s">
        <v>1027</v>
      </c>
      <c r="S157" s="289"/>
      <c r="T157" s="291"/>
    </row>
    <row r="158" spans="1:21" ht="51" customHeight="1">
      <c r="A158" s="287" t="s">
        <v>3080</v>
      </c>
      <c r="B158" s="296" t="s">
        <v>3331</v>
      </c>
      <c r="C158" s="295" t="s">
        <v>2346</v>
      </c>
      <c r="D158" s="296"/>
      <c r="E158" s="288" t="s">
        <v>2590</v>
      </c>
      <c r="F158" s="290" t="s">
        <v>1118</v>
      </c>
      <c r="G158" s="291" t="s">
        <v>6324</v>
      </c>
      <c r="H158" s="289">
        <f t="shared" si="6"/>
        <v>1</v>
      </c>
      <c r="I158" s="292"/>
      <c r="J158" s="290" t="s">
        <v>6325</v>
      </c>
      <c r="K158" s="290" t="s">
        <v>6326</v>
      </c>
      <c r="L158" s="289"/>
      <c r="M158" s="289"/>
      <c r="N158" s="289"/>
      <c r="O158" s="275"/>
      <c r="P158" s="291"/>
      <c r="Q158" s="291"/>
      <c r="R158" s="293" t="s">
        <v>1027</v>
      </c>
      <c r="S158" s="289"/>
      <c r="T158" s="291"/>
    </row>
    <row r="159" spans="1:21" ht="51" customHeight="1">
      <c r="A159" s="287" t="s">
        <v>850</v>
      </c>
      <c r="B159" s="296" t="s">
        <v>3331</v>
      </c>
      <c r="C159" s="295" t="s">
        <v>2348</v>
      </c>
      <c r="D159" s="296"/>
      <c r="E159" s="288" t="s">
        <v>2185</v>
      </c>
      <c r="F159" s="290" t="s">
        <v>1118</v>
      </c>
      <c r="G159" s="291" t="s">
        <v>816</v>
      </c>
      <c r="H159" s="289">
        <f t="shared" si="6"/>
        <v>1</v>
      </c>
      <c r="I159" s="292"/>
      <c r="J159" s="290" t="s">
        <v>2186</v>
      </c>
      <c r="K159" s="290" t="s">
        <v>817</v>
      </c>
      <c r="L159" s="289"/>
      <c r="M159" s="289"/>
      <c r="N159" s="289"/>
      <c r="O159" s="275"/>
      <c r="P159" s="291"/>
      <c r="Q159" s="291"/>
      <c r="R159" s="293" t="s">
        <v>1027</v>
      </c>
      <c r="S159" s="289"/>
      <c r="T159" s="291"/>
    </row>
    <row r="160" spans="1:21" ht="122.25" customHeight="1">
      <c r="A160" s="287" t="s">
        <v>5222</v>
      </c>
      <c r="B160" s="296"/>
      <c r="C160" s="295"/>
      <c r="D160" s="296"/>
      <c r="E160" s="288"/>
      <c r="F160" s="290" t="s">
        <v>1120</v>
      </c>
      <c r="G160" s="291"/>
      <c r="H160" s="289">
        <f t="shared" si="6"/>
        <v>0</v>
      </c>
      <c r="I160" s="292"/>
      <c r="J160" s="290"/>
      <c r="K160" s="290"/>
      <c r="L160" s="289"/>
      <c r="M160" s="289"/>
      <c r="N160" s="289"/>
      <c r="O160" s="275"/>
      <c r="P160" s="291"/>
      <c r="Q160" s="291"/>
      <c r="R160" s="293"/>
      <c r="S160" s="289"/>
      <c r="T160" s="291" t="str">
        <f>LookupConcat(A160,'Master Warnings List'!$A$2:$A$726,'Master Warnings List'!$E$2:$E$726,"
")</f>
        <v>CYP00801 - Group rejected - No valid CYP001 group transmitted for this Local Patient Identifier (Extended). Local Patient Identifier (Extended)=&lt;C008901&gt;
CYP00802 - Group rejected - More than one CYP008 provided for this Local Patient Identifier (Extended) + Overseas Visitor Charging Category + Overseas Visitor Charging Category Applicable From Date combination. Local Patient Identifier (Extended) =&lt;C008901&gt; Overseas Visitor Charging Category=&lt;C008010&gt; Overseas Visitor Charging Category Applicable From Date=&lt;C008020&gt;</v>
      </c>
    </row>
    <row r="161" spans="1:21" ht="64.349999999999994" customHeight="1">
      <c r="A161" s="287" t="s">
        <v>1122</v>
      </c>
      <c r="B161" s="296" t="s">
        <v>3333</v>
      </c>
      <c r="C161" s="295" t="s">
        <v>6309</v>
      </c>
      <c r="D161" s="296"/>
      <c r="E161" s="288" t="s">
        <v>1123</v>
      </c>
      <c r="F161" s="290" t="s">
        <v>1120</v>
      </c>
      <c r="G161" s="291" t="s">
        <v>969</v>
      </c>
      <c r="H161" s="289">
        <f t="shared" si="6"/>
        <v>0</v>
      </c>
      <c r="I161" s="292"/>
      <c r="J161" s="290"/>
      <c r="K161" s="290"/>
      <c r="L161" s="289"/>
      <c r="M161" s="289"/>
      <c r="N161" s="289"/>
      <c r="O161" s="275"/>
      <c r="P161" s="291"/>
      <c r="Q161" s="291"/>
      <c r="R161" s="293" t="s">
        <v>1148</v>
      </c>
      <c r="S161" s="289"/>
      <c r="T161" s="291" t="str">
        <f>LookupConcat(A161,'Master Warnings List'!$A$2:$A$726,'Master Warnings List'!$E$2:$E$726,"
")</f>
        <v>CYP00803 - Record rejected - Local Patient Identifier (Extended) is blank.
CYP00804 - Record rejected - Local Patient Identifier (Extended) has an incorrect data format.</v>
      </c>
    </row>
    <row r="162" spans="1:21" ht="120" customHeight="1">
      <c r="A162" s="287" t="s">
        <v>785</v>
      </c>
      <c r="B162" s="296" t="s">
        <v>3333</v>
      </c>
      <c r="C162" s="295" t="s">
        <v>3337</v>
      </c>
      <c r="D162" s="296"/>
      <c r="E162" s="288" t="s">
        <v>3089</v>
      </c>
      <c r="F162" s="290" t="s">
        <v>1120</v>
      </c>
      <c r="G162" s="291" t="s">
        <v>786</v>
      </c>
      <c r="H162" s="289">
        <f t="shared" si="6"/>
        <v>0</v>
      </c>
      <c r="I162" s="292"/>
      <c r="J162" s="290"/>
      <c r="K162" s="290"/>
      <c r="L162" s="289"/>
      <c r="M162" s="289"/>
      <c r="N162" s="289"/>
      <c r="O162" s="275"/>
      <c r="P162" s="291"/>
      <c r="Q162" s="291"/>
      <c r="R162" s="293" t="s">
        <v>1148</v>
      </c>
      <c r="S162" s="289"/>
      <c r="T162" s="291" t="str">
        <f>LookupConcat(A162,'Master Warnings List'!$A$2:$A$726,'Master Warnings List'!$E$2:$E$726,"
")</f>
        <v>CYP00805 - Record rejected - Overseas Visitor Charging Category is blank. Local Patient Identifier (Extended) =&lt;C008901&gt;
CYP00806 - Record rejected - Overseas Visitor Charging Category has incorrect data format. Local Patient Identifier (Extended)=&lt;C008901&gt;
CYP00807 - Warning - Overseas Visitor Charging Category contains an invalid Overseas Visitor Charging Category. Local Patient Identifier (Extended)=&lt;C008901&gt; Overseas Visitor Charging Category=&lt;C008010&gt;</v>
      </c>
    </row>
    <row r="163" spans="1:21" ht="130.35" customHeight="1">
      <c r="A163" s="287" t="s">
        <v>765</v>
      </c>
      <c r="B163" s="296" t="s">
        <v>3333</v>
      </c>
      <c r="C163" s="295" t="s">
        <v>3355</v>
      </c>
      <c r="D163" s="296"/>
      <c r="E163" s="288" t="s">
        <v>3099</v>
      </c>
      <c r="F163" s="290" t="s">
        <v>1120</v>
      </c>
      <c r="G163" s="291" t="s">
        <v>766</v>
      </c>
      <c r="H163" s="289"/>
      <c r="I163" s="292"/>
      <c r="J163" s="290"/>
      <c r="K163" s="290"/>
      <c r="L163" s="289"/>
      <c r="M163" s="289"/>
      <c r="N163" s="289"/>
      <c r="O163" s="275"/>
      <c r="P163" s="291"/>
      <c r="Q163" s="291"/>
      <c r="R163" s="293" t="s">
        <v>195</v>
      </c>
      <c r="S163" s="289"/>
      <c r="T163" s="291" t="str">
        <f>LookupConcat(A163,'Master Warnings List'!$A$2:$A$726,'Master Warnings List'!$E$2:$E$726,"
")</f>
        <v>CYP00808 - Record rejected - Overseas Visitor Charging Category Applicable From Date has incorrect date format.  Local Patient Identifier (Extended)=&lt;C008901&gt;
CYP00815 - Record rejected - Overseas Visitor Charging Category Applicable From Date is before Person Birth Date.  Local Patient Identifier (Extended)=&lt;C008901&gt; Overseas Visitor Charging Category Applicable From Date=&lt;C008020&gt; Person Birth Date=&lt;C001060&gt;
CYP00809 - Record rejected - Overseas Visitor Charging Category Applicable From Date is after the end date of the reporting period.  Local Patient Identifier (Extended)=&lt;C008901&gt; Overseas Visitor Charging Category Applicable From Date=&lt;C008020&gt; Reporting Period End Date=&lt;C000050&gt;
CYP00810 - Warning - Overseas Visitor Charging Category Applicable From Date is blank. Local Patient Identifier (Extended)=&lt;C008901&gt;</v>
      </c>
    </row>
    <row r="164" spans="1:21" ht="211.35" customHeight="1">
      <c r="A164" s="287" t="s">
        <v>791</v>
      </c>
      <c r="B164" s="296" t="s">
        <v>3333</v>
      </c>
      <c r="C164" s="295" t="s">
        <v>3375</v>
      </c>
      <c r="D164" s="296"/>
      <c r="E164" s="288" t="s">
        <v>3103</v>
      </c>
      <c r="F164" s="290" t="s">
        <v>1120</v>
      </c>
      <c r="G164" s="291" t="s">
        <v>792</v>
      </c>
      <c r="H164" s="289"/>
      <c r="I164" s="292"/>
      <c r="J164" s="290"/>
      <c r="K164" s="290"/>
      <c r="L164" s="289"/>
      <c r="M164" s="289"/>
      <c r="N164" s="289"/>
      <c r="O164" s="275"/>
      <c r="P164" s="291"/>
      <c r="Q164" s="291"/>
      <c r="R164" s="293" t="s">
        <v>195</v>
      </c>
      <c r="S164" s="289"/>
      <c r="T164" s="291" t="str">
        <f>LookupConcat(A164,'Master Warnings List'!$A$2:$A$726,'Master Warnings List'!$E$2:$E$726,"
")</f>
        <v>CYP00811 - Record rejected - Overseas Visitor Charging Category Applicable End Date has incorrect date format. Local Patient Identifier (Extended)=&lt;C008901&gt; 
CYP00812 - Record rejected - Overseas Visitor Charging Category Applicable End Date is before the start date of the reporting period. Local Patient Identifier (Extended)=&lt;C008901&gt; Overseas Visitor Charging Category Applicable End Date=&lt;C008030&gt; Reporting Period Start Date=&lt;C000040&gt;
CYP00813 - Record rejected - Overseas Visitor Charging Category Applicable End Date is after the end date of the reporting period. Local Patient Identifier (Extended)=&lt;C008901&gt; Overseas Visitor Charging Category Applicable End Date=&lt;C008030&gt; Reporting Period End Date=&lt;C000050&gt;
CYP00814 - Record rejected - Overseas Visitor Charging Category Applicable End Date is prior to the associated Overseas Visitor Charging Category Applicable From Date. Local Patient Identifier (Extended)=&lt;C008901&gt; Overseas Visitor Charging Category Applicable From Date=&lt;C008020&gt; Overseas Visitor Charging Category Applicable End Date=&lt;C008030&gt;</v>
      </c>
    </row>
    <row r="165" spans="1:21" ht="112.5" customHeight="1">
      <c r="A165" s="287" t="s">
        <v>5238</v>
      </c>
      <c r="B165" s="296"/>
      <c r="C165" s="295"/>
      <c r="D165" s="296"/>
      <c r="E165" s="288"/>
      <c r="F165" s="290" t="s">
        <v>5757</v>
      </c>
      <c r="G165" s="291"/>
      <c r="H165" s="289">
        <f t="shared" si="6"/>
        <v>0</v>
      </c>
      <c r="I165" s="292"/>
      <c r="J165" s="290"/>
      <c r="K165" s="290"/>
      <c r="L165" s="289"/>
      <c r="M165" s="289"/>
      <c r="N165" s="289"/>
      <c r="O165" s="275"/>
      <c r="P165" s="291"/>
      <c r="Q165" s="291"/>
      <c r="R165" s="293"/>
      <c r="S165" s="289"/>
      <c r="T165" s="291" t="str">
        <f>LookupConcat(A165,'Master Warnings List'!$A$2:$A$726,'Master Warnings List'!$E$2:$E$726,"
")</f>
        <v>CYP10101 - Group rejected - No valid CYP001 group transmitted for this Local Patient Identifier (Extended). Local Patient Identifier (Extended)=&lt;C101901&gt; Service Request Identifier=&lt;C101902&gt;
CYP10102 - Group rejected - More than one CYP101 provided for this Service Request Identifier. Local Patient Identifier (Extended)=&lt;C101901&gt; Service Request Identifier=&lt;C101902&gt;
CYP10147 - Warning - No valid CYP102 group transmitted for this Service Request Identifier.  Service Request Identifier=&lt;C101902&gt;</v>
      </c>
    </row>
    <row r="166" spans="1:21" ht="63.75" customHeight="1">
      <c r="A166" s="287" t="s">
        <v>3115</v>
      </c>
      <c r="B166" s="288" t="str">
        <f>LEFT(A166,4)</f>
        <v>C101</v>
      </c>
      <c r="C166" s="289" t="str">
        <f>RIGHT(A166,3)</f>
        <v>902</v>
      </c>
      <c r="D166" s="288" t="str">
        <f>IF(MID(A166,5,1)="9",CONCATENATE(C166,"_",COUNTIF($C$3:$C167,C166)),A166&amp;"_1")</f>
        <v>902_1</v>
      </c>
      <c r="E166" s="288" t="s">
        <v>3116</v>
      </c>
      <c r="F166" s="291" t="s">
        <v>5757</v>
      </c>
      <c r="G166" s="291" t="s">
        <v>991</v>
      </c>
      <c r="H166" s="289">
        <f>IF(MID(A166,5,1)="D",1,0)</f>
        <v>0</v>
      </c>
      <c r="I166" s="292">
        <v>109</v>
      </c>
      <c r="J166" s="291" t="s">
        <v>1149</v>
      </c>
      <c r="K166" s="289" t="s">
        <v>146</v>
      </c>
      <c r="L166" s="289" t="s">
        <v>2138</v>
      </c>
      <c r="M166" s="289" t="s">
        <v>2138</v>
      </c>
      <c r="N166" s="289" t="s">
        <v>25</v>
      </c>
      <c r="O166" s="275"/>
      <c r="P166" s="291" t="s">
        <v>6347</v>
      </c>
      <c r="Q166" s="291" t="s">
        <v>6348</v>
      </c>
      <c r="R166" s="293" t="s">
        <v>1148</v>
      </c>
      <c r="S166" s="289">
        <f>IFERROR(VLOOKUP(A166,'Master Warnings List'!$A$1:$H$765,8,0),0)</f>
        <v>2</v>
      </c>
      <c r="T166" s="291" t="str">
        <f>LookupConcat(A166,'Master Warnings List'!$A$2:$A$726,'Master Warnings List'!$E$2:$E$726,"
")</f>
        <v>CYP10103 - Record rejected - Service Request Identifier is blank. Local Patient Identifier (Extended)=&lt;C101901&gt;
CYP10104 - Record rejected - Service Request Identifier has incorrect data format. Local Patient Identifier (Extended)=&lt;C101901&gt;</v>
      </c>
      <c r="U166" t="s">
        <v>6349</v>
      </c>
    </row>
    <row r="167" spans="1:21" ht="66">
      <c r="A167" s="287" t="s">
        <v>968</v>
      </c>
      <c r="B167" s="288" t="str">
        <f t="shared" si="0"/>
        <v>C101</v>
      </c>
      <c r="C167" s="289" t="str">
        <f t="shared" si="1"/>
        <v>901</v>
      </c>
      <c r="D167" s="288" t="str">
        <f>IF(MID(A167,5,1)="9",CONCATENATE(C167,"_",COUNTIF($C$3:$C167,C167)),A167&amp;"_1")</f>
        <v>901_8</v>
      </c>
      <c r="E167" s="288" t="s">
        <v>1124</v>
      </c>
      <c r="F167" s="291" t="s">
        <v>5757</v>
      </c>
      <c r="G167" s="291" t="s">
        <v>969</v>
      </c>
      <c r="H167" s="289">
        <f t="shared" si="6"/>
        <v>0</v>
      </c>
      <c r="I167" s="292">
        <v>110</v>
      </c>
      <c r="J167" s="290" t="s">
        <v>2325</v>
      </c>
      <c r="K167" s="289" t="s">
        <v>146</v>
      </c>
      <c r="L167" s="289" t="s">
        <v>2138</v>
      </c>
      <c r="M167" s="289" t="s">
        <v>2138</v>
      </c>
      <c r="N167" s="289" t="s">
        <v>25</v>
      </c>
      <c r="O167" s="275"/>
      <c r="P167" s="291" t="s">
        <v>6169</v>
      </c>
      <c r="Q167" s="291" t="s">
        <v>6170</v>
      </c>
      <c r="R167" s="293" t="s">
        <v>1148</v>
      </c>
      <c r="S167" s="289">
        <f>IFERROR(VLOOKUP(A167,'Master Warnings List'!$A$1:$H$765,8,0),0)</f>
        <v>2</v>
      </c>
      <c r="T167" s="291" t="str">
        <f>LookupConcat(A167,'Master Warnings List'!$A$2:$A$726,'Master Warnings List'!$E$2:$E$726,"
")</f>
        <v>CYP10105 - Record rejected - Local Patient Identifier (Extended) is blank. Service Request Identifier (Extended)=&lt;C101902&gt;
CYP10106 - Record rejected - Local Patient Identifier (Extended) has incorrect data format. Local Patient Identifier (Extended)=&lt;C101901&gt;</v>
      </c>
      <c r="U167" t="s">
        <v>6171</v>
      </c>
    </row>
    <row r="168" spans="1:21" ht="122.25" customHeight="1">
      <c r="A168" s="287" t="s">
        <v>3117</v>
      </c>
      <c r="B168" s="288" t="str">
        <f t="shared" si="0"/>
        <v>C101</v>
      </c>
      <c r="C168" s="289" t="str">
        <f t="shared" si="1"/>
        <v>912</v>
      </c>
      <c r="D168" s="288" t="str">
        <f>IF(MID(A168,5,1)="9",CONCATENATE(C168,"_",COUNTIF($C$3:$C168,C168)),A168&amp;"_1")</f>
        <v>912_1</v>
      </c>
      <c r="E168" s="288" t="s">
        <v>3119</v>
      </c>
      <c r="F168" s="291" t="s">
        <v>5757</v>
      </c>
      <c r="G168" s="291" t="s">
        <v>3118</v>
      </c>
      <c r="H168" s="289">
        <f t="shared" si="6"/>
        <v>0</v>
      </c>
      <c r="I168" s="292">
        <v>111</v>
      </c>
      <c r="J168" s="291" t="s">
        <v>3120</v>
      </c>
      <c r="K168" s="289" t="s">
        <v>158</v>
      </c>
      <c r="L168" s="289" t="s">
        <v>2138</v>
      </c>
      <c r="M168" s="289" t="s">
        <v>2138</v>
      </c>
      <c r="N168" s="289" t="s">
        <v>2148</v>
      </c>
      <c r="O168" s="275" t="s">
        <v>6350</v>
      </c>
      <c r="P168" s="291" t="s">
        <v>6295</v>
      </c>
      <c r="Q168" s="291" t="s">
        <v>6296</v>
      </c>
      <c r="R168" s="293" t="s">
        <v>1148</v>
      </c>
      <c r="S168" s="289">
        <f>IFERROR(VLOOKUP(A168,'Master Warnings List'!$A$1:$H$765,8,0),0)</f>
        <v>3</v>
      </c>
      <c r="T168" s="291" t="str">
        <f>LookupConcat(A168,'Master Warnings List'!$A$2:$A$726,'Master Warnings List'!$E$2:$E$726,"
")</f>
        <v>CYP10111 - Record rejected - Organisation Identifier (Code of Commissioner) has incorrect data format. Service Request Identifier=&lt;C101902&gt; Local Patient Identifier (Extended)=&lt;C101901&gt;
CYP10112 - Warning - Organisation Identifier (Code of Commissioner) is not in national organisation tables as a "live" organisation at any point during the reporting period. Service Request Identifier=&lt;C101902&gt; Local Patient Identifier (Extended)=&lt;C101901&gt; Organisation Identifier (Code of Commissioner)=&lt;C101912&gt;
CYP10125 - Record rejected - Organisation Identifier (Code of Commissioner) is blank. Service Request Identifier=&lt;C101902&gt; Local Patient Identifier (Extended)=&lt;C101901&gt;</v>
      </c>
      <c r="U168" t="s">
        <v>6351</v>
      </c>
    </row>
    <row r="169" spans="1:21" ht="237" customHeight="1">
      <c r="A169" s="287" t="s">
        <v>3122</v>
      </c>
      <c r="B169" s="288" t="str">
        <f t="shared" si="0"/>
        <v>C101</v>
      </c>
      <c r="C169" s="289" t="str">
        <f t="shared" si="1"/>
        <v>010</v>
      </c>
      <c r="D169" s="288" t="str">
        <f>IF(MID(A169,5,1)="9",CONCATENATE(C169,"_",COUNTIF($C$3:$C169,C169)),A169&amp;"_1")</f>
        <v>C101010_1</v>
      </c>
      <c r="E169" s="288" t="s">
        <v>3124</v>
      </c>
      <c r="F169" s="291" t="s">
        <v>5757</v>
      </c>
      <c r="G169" s="291" t="s">
        <v>3123</v>
      </c>
      <c r="H169" s="289">
        <f t="shared" si="6"/>
        <v>0</v>
      </c>
      <c r="I169" s="292">
        <v>112</v>
      </c>
      <c r="J169" s="291" t="s">
        <v>3125</v>
      </c>
      <c r="K169" s="288" t="s">
        <v>2154</v>
      </c>
      <c r="L169" s="289" t="s">
        <v>2138</v>
      </c>
      <c r="M169" s="289" t="s">
        <v>2138</v>
      </c>
      <c r="N169" s="289" t="s">
        <v>25</v>
      </c>
      <c r="O169" s="275" t="s">
        <v>6352</v>
      </c>
      <c r="P169" s="291" t="s">
        <v>6353</v>
      </c>
      <c r="Q169" s="291" t="s">
        <v>6354</v>
      </c>
      <c r="R169" s="293" t="s">
        <v>1148</v>
      </c>
      <c r="S169" s="289">
        <f>IFERROR(VLOOKUP(A169,'Master Warnings List'!$A$1:$H$765,8,0),0)</f>
        <v>5</v>
      </c>
      <c r="T169" s="291" t="str">
        <f>LookupConcat(A169,'Master Warnings List'!$A$2:$A$726,'Master Warnings List'!$E$2:$E$726,"
")</f>
        <v>CYP10107 - Record rejected - Referral Request Received Date is blank. Service Request Identifier=&lt;C101902&gt; Local Patient Identifier (Extended)=&lt;C101901&gt;
CYP10108 - Record rejected - Referral Request Received Date has incorrect date format. Service Request Identifier=&lt;C101902&gt; Local Patient Identifier (Extended)=&lt;C101901&gt;
CYP10138 - Record rejected - Referral Request Received Date is after the Reporting Period End Date. Service Request Identifier=&lt;C101902&gt; Local Patient Identifier (Extended)=&lt;C101901&gt; Referral Request Received Date=&lt;C101010&gt;
CYP10141 - Record rejected - Referral Request Received Date is before Person Birth Date. Service Request Identifier=&lt;C101902&gt; Local Patient Identifier (Extended)=&lt;C101901&gt; Referral Request Received Date=&lt;C101010&gt; Person Birth Date=&lt;C001060&gt;
CYP10142 - Record Rejected - Person Birth Date is blank AND Referral Request Received Date is before 1 January 1890. Service Request Identifier=&lt;C101902&gt; Local Patient Identifier (Extended)=&lt;C101901&gt; Referral Request Received Date=&lt;C101010&gt;</v>
      </c>
      <c r="U169" t="s">
        <v>6355</v>
      </c>
    </row>
    <row r="170" spans="1:21" ht="114.75" customHeight="1">
      <c r="A170" s="287" t="s">
        <v>3128</v>
      </c>
      <c r="B170" s="288" t="str">
        <f t="shared" si="0"/>
        <v>C101</v>
      </c>
      <c r="C170" s="289" t="str">
        <f t="shared" si="1"/>
        <v>020</v>
      </c>
      <c r="D170" s="288" t="str">
        <f>IF(MID(A170,5,1)="9",CONCATENATE(C170,"_",COUNTIF($C$3:$C170,C170)),A170&amp;"_1")</f>
        <v>C101020_1</v>
      </c>
      <c r="E170" s="288" t="s">
        <v>3130</v>
      </c>
      <c r="F170" s="291" t="s">
        <v>5757</v>
      </c>
      <c r="G170" s="291" t="s">
        <v>3129</v>
      </c>
      <c r="H170" s="289">
        <f t="shared" si="6"/>
        <v>0</v>
      </c>
      <c r="I170" s="292">
        <v>113</v>
      </c>
      <c r="J170" s="291" t="s">
        <v>6356</v>
      </c>
      <c r="K170" s="289" t="s">
        <v>2974</v>
      </c>
      <c r="L170" s="289" t="s">
        <v>25</v>
      </c>
      <c r="M170" s="289" t="s">
        <v>2138</v>
      </c>
      <c r="N170" s="289" t="s">
        <v>25</v>
      </c>
      <c r="O170" s="275"/>
      <c r="P170" s="291" t="s">
        <v>6353</v>
      </c>
      <c r="Q170" s="291" t="s">
        <v>6357</v>
      </c>
      <c r="R170" s="293" t="s">
        <v>195</v>
      </c>
      <c r="S170" s="289">
        <f>IFERROR(VLOOKUP(A170,'Master Warnings List'!$A$1:$H$765,8,0),0)</f>
        <v>1</v>
      </c>
      <c r="T170" s="291" t="str">
        <f>LookupConcat(A170,'Master Warnings List'!$A$2:$A$726,'Master Warnings List'!$E$2:$E$726,"
")</f>
        <v>CYP10109 - Record rejected - Referral Request Received Time has incorrect data format. Service Request Identifier=&lt;C101902&gt; Local Patient Identifier (Extended)=&lt;C101901&gt;</v>
      </c>
      <c r="U170" t="s">
        <v>6358</v>
      </c>
    </row>
    <row r="171" spans="1:21" ht="89.25" customHeight="1">
      <c r="A171" s="287" t="s">
        <v>141</v>
      </c>
      <c r="B171" s="288" t="str">
        <f t="shared" si="0"/>
        <v>C101</v>
      </c>
      <c r="C171" s="289" t="str">
        <f t="shared" si="1"/>
        <v>905</v>
      </c>
      <c r="D171" s="288" t="str">
        <f>IF(MID(A171,5,1)="9",CONCATENATE(C171,"_",COUNTIF($C$3:$C171,C171)),A171&amp;"_1")</f>
        <v>905_1</v>
      </c>
      <c r="E171" s="288" t="s">
        <v>3132</v>
      </c>
      <c r="F171" s="291" t="s">
        <v>5757</v>
      </c>
      <c r="G171" s="291" t="s">
        <v>143</v>
      </c>
      <c r="H171" s="289">
        <f t="shared" si="6"/>
        <v>0</v>
      </c>
      <c r="I171" s="292">
        <v>114</v>
      </c>
      <c r="J171" s="291" t="s">
        <v>6359</v>
      </c>
      <c r="K171" s="289" t="s">
        <v>145</v>
      </c>
      <c r="L171" s="289" t="s">
        <v>25</v>
      </c>
      <c r="M171" s="289" t="s">
        <v>2138</v>
      </c>
      <c r="N171" s="289" t="s">
        <v>25</v>
      </c>
      <c r="O171" s="275"/>
      <c r="P171" s="291" t="s">
        <v>6360</v>
      </c>
      <c r="Q171" s="291" t="s">
        <v>6361</v>
      </c>
      <c r="R171" s="293" t="s">
        <v>194</v>
      </c>
      <c r="S171" s="289">
        <f>IFERROR(VLOOKUP(A171,'Master Warnings List'!$A$1:$H$765,8,0),0)</f>
        <v>1</v>
      </c>
      <c r="T171" s="291" t="str">
        <f>LookupConcat(A171,'Master Warnings List'!$A$2:$A$726,'Master Warnings List'!$E$2:$E$726,"
")</f>
        <v>CYP10110 - Record rejected - NHS Service Agreement Line Identifier has incorrect data format. Service Request Identifier=&lt;C101902&gt; Local Patient Identifier (Extended)=&lt;C101901&gt;</v>
      </c>
      <c r="U171" t="s">
        <v>6362</v>
      </c>
    </row>
    <row r="172" spans="1:21" ht="102" customHeight="1">
      <c r="A172" s="287" t="s">
        <v>244</v>
      </c>
      <c r="B172" s="288" t="str">
        <f t="shared" si="0"/>
        <v>C101</v>
      </c>
      <c r="C172" s="289" t="str">
        <f t="shared" si="1"/>
        <v>030</v>
      </c>
      <c r="D172" s="288" t="str">
        <f>IF(MID(A172,5,1)="9",CONCATENATE(C172,"_",COUNTIF($C$3:$C172,C172)),A172&amp;"_1")</f>
        <v>C101030_1</v>
      </c>
      <c r="E172" s="288" t="s">
        <v>3134</v>
      </c>
      <c r="F172" s="291" t="s">
        <v>5757</v>
      </c>
      <c r="G172" s="291" t="s">
        <v>245</v>
      </c>
      <c r="H172" s="289">
        <f t="shared" si="6"/>
        <v>0</v>
      </c>
      <c r="I172" s="292">
        <v>115</v>
      </c>
      <c r="J172" s="291" t="s">
        <v>6363</v>
      </c>
      <c r="K172" s="289" t="s">
        <v>1213</v>
      </c>
      <c r="L172" s="289" t="s">
        <v>25</v>
      </c>
      <c r="M172" s="289" t="s">
        <v>2138</v>
      </c>
      <c r="N172" s="289" t="s">
        <v>2148</v>
      </c>
      <c r="O172" s="275"/>
      <c r="P172" s="291" t="s">
        <v>6364</v>
      </c>
      <c r="Q172" s="291" t="s">
        <v>6365</v>
      </c>
      <c r="R172" s="293" t="s">
        <v>195</v>
      </c>
      <c r="S172" s="289">
        <f>IFERROR(VLOOKUP(A172,'Master Warnings List'!$A$1:$H$765,8,0),0)</f>
        <v>2</v>
      </c>
      <c r="T172" s="291" t="str">
        <f>LookupConcat(A172,'Master Warnings List'!$A$2:$A$726,'Master Warnings List'!$E$2:$E$726,"
")</f>
        <v>CYP10115 - Record rejected - Source Of Referral For Community has incorrect data format. Service Request Identifier=&lt;C101902&gt; Local Patient Identifier (Extended)=&lt;C101901&gt;
CYP10116 - Warning - Source of Referral For Community contains an invalid national code. Service Request Identifier=&lt;C101902&gt; Local Patient Identifier (Extended)=&lt;C101901&gt; Source Of Referral For Community=&lt;C101030&gt;</v>
      </c>
      <c r="U172" s="355" t="s">
        <v>6366</v>
      </c>
    </row>
    <row r="173" spans="1:21" ht="76.5" customHeight="1">
      <c r="A173" s="287" t="s">
        <v>132</v>
      </c>
      <c r="B173" s="288" t="str">
        <f t="shared" si="0"/>
        <v>C101</v>
      </c>
      <c r="C173" s="289" t="str">
        <f t="shared" si="1"/>
        <v>040</v>
      </c>
      <c r="D173" s="288" t="str">
        <f>IF(MID(A173,5,1)="9",CONCATENATE(C173,"_",COUNTIF($C$3:$C173,C173)),A173&amp;"_1")</f>
        <v>C101040_1</v>
      </c>
      <c r="E173" s="288" t="s">
        <v>3175</v>
      </c>
      <c r="F173" s="291" t="s">
        <v>5757</v>
      </c>
      <c r="G173" s="291" t="s">
        <v>135</v>
      </c>
      <c r="H173" s="289">
        <f t="shared" si="6"/>
        <v>0</v>
      </c>
      <c r="I173" s="292">
        <v>116</v>
      </c>
      <c r="J173" s="291" t="s">
        <v>139</v>
      </c>
      <c r="K173" s="289" t="s">
        <v>137</v>
      </c>
      <c r="L173" s="289" t="s">
        <v>25</v>
      </c>
      <c r="M173" s="289" t="s">
        <v>2138</v>
      </c>
      <c r="N173" s="289" t="s">
        <v>2148</v>
      </c>
      <c r="O173" s="275" t="s">
        <v>6367</v>
      </c>
      <c r="P173" s="291" t="s">
        <v>6364</v>
      </c>
      <c r="Q173" s="291" t="s">
        <v>6368</v>
      </c>
      <c r="R173" s="293" t="s">
        <v>195</v>
      </c>
      <c r="S173" s="289">
        <f>IFERROR(VLOOKUP(A173,'Master Warnings List'!$A$1:$H$765,8,0),0)</f>
        <v>2</v>
      </c>
      <c r="T173" s="291" t="str">
        <f>LookupConcat(A173,'Master Warnings List'!$A$2:$A$726,'Master Warnings List'!$E$2:$E$726,"
")</f>
        <v>CYP10117 - Record rejected - Organisation Identifier (Referring Organisation) has incorrect data format. Service Request Identifier=&lt;C101902&gt; Local Patient Identifier (Extended)=&lt;C101901&gt;
CYP10118 - Warning - Organisation Identifier (Referring Organisation) is not in national organisation tables as a "live" organisation at any point during the reporting period. Service Request Identifier=&lt;C101902&gt; Local Patient Identifier (Extended)=&lt;C101901&gt; Referring Organisation Identifier=&lt;C101040&gt;</v>
      </c>
      <c r="U173" t="s">
        <v>6369</v>
      </c>
    </row>
    <row r="174" spans="1:21" ht="102" customHeight="1">
      <c r="A174" s="287" t="s">
        <v>222</v>
      </c>
      <c r="B174" s="288" t="str">
        <f t="shared" si="0"/>
        <v>C101</v>
      </c>
      <c r="C174" s="289" t="str">
        <f t="shared" si="1"/>
        <v>050</v>
      </c>
      <c r="D174" s="288" t="str">
        <f>IF(MID(A174,5,1)="9",CONCATENATE(C174,"_",COUNTIF($C$3:$C174,C174)),A174&amp;"_1")</f>
        <v>C101050_1</v>
      </c>
      <c r="E174" s="288" t="s">
        <v>3178</v>
      </c>
      <c r="F174" s="291" t="s">
        <v>5757</v>
      </c>
      <c r="G174" s="290" t="s">
        <v>224</v>
      </c>
      <c r="H174" s="289">
        <f t="shared" si="6"/>
        <v>0</v>
      </c>
      <c r="I174" s="292">
        <v>117</v>
      </c>
      <c r="J174" s="290" t="s">
        <v>227</v>
      </c>
      <c r="K174" s="289" t="s">
        <v>2429</v>
      </c>
      <c r="L174" s="289" t="s">
        <v>25</v>
      </c>
      <c r="M174" s="289" t="s">
        <v>2138</v>
      </c>
      <c r="N174" s="289" t="s">
        <v>2148</v>
      </c>
      <c r="O174" s="275"/>
      <c r="P174" s="291" t="s">
        <v>6364</v>
      </c>
      <c r="Q174" s="291" t="s">
        <v>6368</v>
      </c>
      <c r="R174" s="293" t="s">
        <v>195</v>
      </c>
      <c r="S174" s="289">
        <f>IFERROR(VLOOKUP(A174,'Master Warnings List'!$A$1:$H$765,8,0),0)</f>
        <v>2</v>
      </c>
      <c r="T174" s="291" t="str">
        <f>LookupConcat(A174,'Master Warnings List'!$A$2:$A$726,'Master Warnings List'!$E$2:$E$726,"
")</f>
        <v>CYP10119 - Record rejected - Referring Care Professional Staff Group (Community Care) has incorrect data format. Service Request Identifier=&lt;C101902&gt; Local Patient Identifier (Extended)=&lt;C101901&gt;
CYP10120 - Warning - Referring Care Professional Staff Group (Community Care) contains an invalid national code. Service Request Identifier=&lt;C101902&gt; Local Patient Identifier (Extended)=&lt;C101901&gt; Referring Care Professional Staff Group (Community Care)=&lt;C101050&gt;</v>
      </c>
      <c r="U174" s="355" t="s">
        <v>4995</v>
      </c>
    </row>
    <row r="175" spans="1:21" ht="267.75" customHeight="1">
      <c r="A175" s="287" t="s">
        <v>3307</v>
      </c>
      <c r="B175" s="288" t="str">
        <f t="shared" si="0"/>
        <v>C101</v>
      </c>
      <c r="C175" s="289" t="str">
        <f t="shared" si="1"/>
        <v>060</v>
      </c>
      <c r="D175" s="288" t="str">
        <f>IF(MID(A175,5,1)="9",CONCATENATE(C175,"_",COUNTIF($C$3:$C175,C175)),A175&amp;"_1")</f>
        <v>C101060_1</v>
      </c>
      <c r="E175" s="288" t="s">
        <v>3309</v>
      </c>
      <c r="F175" s="291" t="s">
        <v>5757</v>
      </c>
      <c r="G175" s="291" t="s">
        <v>3308</v>
      </c>
      <c r="H175" s="289">
        <f t="shared" si="6"/>
        <v>0</v>
      </c>
      <c r="I175" s="292">
        <v>118</v>
      </c>
      <c r="J175" s="291" t="s">
        <v>3310</v>
      </c>
      <c r="K175" s="289" t="s">
        <v>2366</v>
      </c>
      <c r="L175" s="289" t="s">
        <v>25</v>
      </c>
      <c r="M175" s="289" t="s">
        <v>2138</v>
      </c>
      <c r="N175" s="289" t="s">
        <v>2148</v>
      </c>
      <c r="O175" s="275"/>
      <c r="P175" s="291" t="s">
        <v>6370</v>
      </c>
      <c r="Q175" s="291" t="s">
        <v>6371</v>
      </c>
      <c r="R175" s="293" t="s">
        <v>195</v>
      </c>
      <c r="S175" s="289">
        <f>IFERROR(VLOOKUP(A175,'Master Warnings List'!$A$1:$H$765,8,0),0)</f>
        <v>2</v>
      </c>
      <c r="T175" s="291" t="str">
        <f>LookupConcat(A175,'Master Warnings List'!$A$2:$A$726,'Master Warnings List'!$E$2:$E$726,"
")</f>
        <v>CYP10121 - Record rejected - Priority Type Code has incorrect data format. Service Request Identifier=&lt;C101902&gt; Local Patient Identifier (Extended)=&lt;C101901&gt;
CYP10122 - Warning - Priority Type Code contains an invalid national code. Service Request Identifier=&lt;C101902&gt; Local Patient Identifier (Extended)=&lt;C101901&gt; Priority Type Code=&lt;C101060&gt;</v>
      </c>
      <c r="U175" s="355" t="s">
        <v>6372</v>
      </c>
    </row>
    <row r="176" spans="1:21" ht="102" customHeight="1">
      <c r="A176" s="287" t="s">
        <v>3314</v>
      </c>
      <c r="B176" s="288" t="str">
        <f t="shared" si="0"/>
        <v>C101</v>
      </c>
      <c r="C176" s="289" t="str">
        <f t="shared" si="1"/>
        <v>070</v>
      </c>
      <c r="D176" s="288" t="str">
        <f>IF(MID(A176,5,1)="9",CONCATENATE(C176,"_",COUNTIF($C$3:$C176,C176)),A176&amp;"_1")</f>
        <v>C101070_1</v>
      </c>
      <c r="E176" s="288" t="s">
        <v>3316</v>
      </c>
      <c r="F176" s="291" t="s">
        <v>5757</v>
      </c>
      <c r="G176" s="291" t="s">
        <v>3315</v>
      </c>
      <c r="H176" s="289">
        <f t="shared" si="6"/>
        <v>0</v>
      </c>
      <c r="I176" s="292">
        <v>119</v>
      </c>
      <c r="J176" s="291" t="s">
        <v>3317</v>
      </c>
      <c r="K176" s="289" t="s">
        <v>2429</v>
      </c>
      <c r="L176" s="289" t="s">
        <v>25</v>
      </c>
      <c r="M176" s="289" t="s">
        <v>2138</v>
      </c>
      <c r="N176" s="289" t="s">
        <v>2148</v>
      </c>
      <c r="O176" s="275"/>
      <c r="P176" s="291" t="s">
        <v>6364</v>
      </c>
      <c r="Q176" s="291" t="s">
        <v>6373</v>
      </c>
      <c r="R176" s="293" t="s">
        <v>195</v>
      </c>
      <c r="S176" s="289">
        <f>IFERROR(VLOOKUP(A176,'Master Warnings List'!$A$1:$H$765,8,0),0)</f>
        <v>2</v>
      </c>
      <c r="T176" s="291" t="str">
        <f>LookupConcat(A176,'Master Warnings List'!$A$2:$A$726,'Master Warnings List'!$E$2:$E$726,"
")</f>
        <v>CYP10123 - Record rejected - Primary Reason For Referral (Community Care) has incorrect data format. Service Request Identifier=&lt;C101902&gt; Local Patient Identifier (Extended)=&lt;C101901&gt;
CYP10124 - Warning - Primary Reason For Referral (Community Care) contains an invalid national code. Service Request Identifier=&lt;C101902&gt; Local Patient Identifier (Extended)=&lt;C101901&gt; Primary Reason For Referral (Community Care)=&lt;C101070&gt;</v>
      </c>
      <c r="U176" s="356" t="s">
        <v>6374</v>
      </c>
    </row>
    <row r="177" spans="1:21" ht="216.75" customHeight="1">
      <c r="A177" s="287" t="s">
        <v>3495</v>
      </c>
      <c r="B177" s="288" t="str">
        <f>LEFT(A177,4)</f>
        <v>C101</v>
      </c>
      <c r="C177" s="289" t="str">
        <f>RIGHT(A177,3)</f>
        <v>080</v>
      </c>
      <c r="D177" s="288" t="str">
        <f>IF(MID(A177,5,1)="9",CONCATENATE(C177,"_",COUNTIF($C$3:$C177,C177)),A177&amp;"_1")</f>
        <v>C101080_1</v>
      </c>
      <c r="E177" s="288" t="s">
        <v>3497</v>
      </c>
      <c r="F177" s="291" t="s">
        <v>5757</v>
      </c>
      <c r="G177" s="290" t="s">
        <v>3496</v>
      </c>
      <c r="H177" s="289">
        <f>IF(MID(A177,5,1)="D",1,0)</f>
        <v>0</v>
      </c>
      <c r="I177" s="292">
        <v>120</v>
      </c>
      <c r="J177" s="291" t="s">
        <v>6375</v>
      </c>
      <c r="K177" s="289" t="s">
        <v>2154</v>
      </c>
      <c r="L177" s="289" t="s">
        <v>25</v>
      </c>
      <c r="M177" s="289" t="s">
        <v>2138</v>
      </c>
      <c r="N177" s="289" t="s">
        <v>25</v>
      </c>
      <c r="O177" s="275" t="s">
        <v>6376</v>
      </c>
      <c r="P177" s="291" t="s">
        <v>6353</v>
      </c>
      <c r="Q177" s="291" t="s">
        <v>6377</v>
      </c>
      <c r="R177" s="293" t="s">
        <v>195</v>
      </c>
      <c r="S177" s="289">
        <f>IFERROR(VLOOKUP(A177,'Master Warnings List'!$A$1:$H$765,8,0),0)</f>
        <v>5</v>
      </c>
      <c r="T177" s="291" t="str">
        <f>LookupConcat(A177,'Master Warnings List'!$A$2:$A$726,'Master Warnings List'!$E$2:$E$726,"
")</f>
        <v>CYP10131 - Record rejected - Service Discharge Date has incorrect date format. Service Request Identifier=&lt;C101902&gt; Local Patient Identifier (Extended)=&lt;C101901&gt;
CYP10132 - Record rejected - Service Discharge Date is before the Reporting Period Start Date. Service Request Identifier=&lt;C101902&gt; Local Patient Identifier (Extended)=&lt;C101901&gt;
CYP10133 - Record rejected - Service Discharge Date is prior to the associated Referral Request Received Date. Service Request Identifier=&lt;C101902&gt; Local Patient Identifier (Extended)=&lt;C101901&gt;
CYP10137 - Warning - Service Discharge Date is after the Reporting Period End Date plus 24 hours. Service Request Identifier=&lt;C101902&gt; Local Patient Identifier (Extended)=&lt;C101901&gt; Service Discharge Date=&lt;C101080&gt;
CYP10139 - Record rejected - Service Discharge Date is after the Date And Time Data Set Created. Service Request Identifier=&lt;C101902&gt; Local Patient Identifier (Extended)=&lt;C101901&gt;</v>
      </c>
      <c r="U177" t="s">
        <v>6378</v>
      </c>
    </row>
    <row r="178" spans="1:21" ht="153" customHeight="1">
      <c r="A178" s="287" t="s">
        <v>249</v>
      </c>
      <c r="B178" s="288" t="str">
        <f t="shared" si="0"/>
        <v>C101</v>
      </c>
      <c r="C178" s="289" t="str">
        <f t="shared" si="1"/>
        <v>090</v>
      </c>
      <c r="D178" s="288" t="str">
        <f>IF(MID(A178,5,1)="9",CONCATENATE(C178,"_",COUNTIF($C$3:$C178,C178)),A178&amp;"_1")</f>
        <v>C101090_1</v>
      </c>
      <c r="E178" s="288" t="s">
        <v>3500</v>
      </c>
      <c r="F178" s="291" t="s">
        <v>5757</v>
      </c>
      <c r="G178" s="290" t="s">
        <v>251</v>
      </c>
      <c r="H178" s="289">
        <f t="shared" si="6"/>
        <v>0</v>
      </c>
      <c r="I178" s="292">
        <v>121</v>
      </c>
      <c r="J178" s="291" t="s">
        <v>6379</v>
      </c>
      <c r="K178" s="289" t="s">
        <v>2154</v>
      </c>
      <c r="L178" s="289" t="s">
        <v>25</v>
      </c>
      <c r="M178" s="289" t="s">
        <v>2138</v>
      </c>
      <c r="N178" s="289" t="s">
        <v>25</v>
      </c>
      <c r="O178" s="275" t="s">
        <v>6380</v>
      </c>
      <c r="P178" s="291" t="s">
        <v>6353</v>
      </c>
      <c r="Q178" s="291" t="s">
        <v>6381</v>
      </c>
      <c r="R178" s="293" t="s">
        <v>195</v>
      </c>
      <c r="S178" s="289">
        <f>IFERROR(VLOOKUP(A178,'Master Warnings List'!$A$1:$H$765,8,0),0)</f>
        <v>5</v>
      </c>
      <c r="T178" s="291" t="str">
        <f>LookupConcat(A178,'Master Warnings List'!$A$2:$A$726,'Master Warnings List'!$E$2:$E$726,"
")</f>
        <v>CYP10134 - Record rejected - Discharge Letter Issued Date (Community Care) has incorrect date format. Service Request Identifier=&lt;C101902&gt; Local Patient Identifier (Extended)=&lt;C101901&gt;
CYP10143 - Record rejected - Discharge Letter Issued Date (Community Care) is before the Referral Request Received Date. Service Request Identifier=&lt;C101902&gt; Local Patient Identifier (Extended)=&lt;C101901&gt; Discharge Letter Issued Date (Community Care)=&lt;C101090&gt; Referral Request Received Date=&lt;C101010&gt;
CYP10144 - Warning - Discharge Letter Issued Date (Community Care) is after the Service Discharge Date. Service Request Identifier=&lt;C101902&gt; Local Patient Identifier (Extended)=&lt;C101901&gt; Discharge Letter Issued Date (Community Care)=&lt;C101090&gt; Service Discharge Date=&lt;C101080&gt;
CYP10145 - Warning - Discharge Letter Issued Date (Community Care) is after the Reporting Period End Date. Service Request Identifier=&lt;C101902&gt; Local Patient Identifier (Extended)=&lt;C101901&gt; Discharge Letter Issued Date (Community Care)=&lt;C101090&gt; Reporting Period End Date=&lt;C000050&gt;
CYP10146 - Record rejected - Discharge Letter Issued Date (Community Care) is after the Date and Time Data Set Created. Service Request Identifier=&lt;C101902&gt; Local Patient Identifier (Extended)=&lt;C101901&gt; Discharge Letter Issued Date (Community Care)=&lt;C101090&gt; Date And Time Data Set Created=&lt;C000060&gt;</v>
      </c>
      <c r="U178" t="s">
        <v>6382</v>
      </c>
    </row>
    <row r="179" spans="1:21" ht="12.75" customHeight="1">
      <c r="A179" s="287" t="s">
        <v>859</v>
      </c>
      <c r="B179" s="288"/>
      <c r="C179" s="289"/>
      <c r="D179" s="288"/>
      <c r="E179" s="288" t="s">
        <v>2580</v>
      </c>
      <c r="F179" s="291" t="s">
        <v>5757</v>
      </c>
      <c r="G179" s="290" t="s">
        <v>822</v>
      </c>
      <c r="H179" s="289">
        <f t="shared" si="6"/>
        <v>1</v>
      </c>
      <c r="I179" s="292">
        <v>122</v>
      </c>
      <c r="J179" s="291" t="s">
        <v>6297</v>
      </c>
      <c r="K179" s="288" t="s">
        <v>146</v>
      </c>
      <c r="L179" s="289"/>
      <c r="M179" s="289"/>
      <c r="N179" s="289"/>
      <c r="O179" s="275"/>
      <c r="P179" s="291"/>
      <c r="Q179" s="291"/>
      <c r="R179" s="293"/>
      <c r="S179" s="289"/>
      <c r="T179" s="291"/>
    </row>
    <row r="180" spans="1:21" ht="38.25" customHeight="1">
      <c r="A180" s="287" t="s">
        <v>860</v>
      </c>
      <c r="B180" s="288"/>
      <c r="C180" s="289"/>
      <c r="D180" s="288"/>
      <c r="E180" s="288" t="s">
        <v>3504</v>
      </c>
      <c r="F180" s="291" t="s">
        <v>5757</v>
      </c>
      <c r="G180" s="290" t="s">
        <v>861</v>
      </c>
      <c r="H180" s="289">
        <f t="shared" si="6"/>
        <v>1</v>
      </c>
      <c r="I180" s="292">
        <v>123</v>
      </c>
      <c r="J180" s="291" t="s">
        <v>6123</v>
      </c>
      <c r="K180" s="288" t="s">
        <v>6124</v>
      </c>
      <c r="L180" s="289"/>
      <c r="M180" s="289"/>
      <c r="N180" s="289"/>
      <c r="O180" s="275"/>
      <c r="P180" s="291"/>
      <c r="Q180" s="291"/>
      <c r="R180" s="293"/>
      <c r="S180" s="289"/>
      <c r="T180" s="291"/>
    </row>
    <row r="181" spans="1:21" ht="25.5" customHeight="1">
      <c r="A181" s="287" t="s">
        <v>3505</v>
      </c>
      <c r="B181" s="288"/>
      <c r="C181" s="289"/>
      <c r="D181" s="288"/>
      <c r="E181" s="288" t="s">
        <v>2144</v>
      </c>
      <c r="F181" s="291" t="s">
        <v>5757</v>
      </c>
      <c r="G181" s="290" t="s">
        <v>6260</v>
      </c>
      <c r="H181" s="289">
        <f t="shared" si="6"/>
        <v>1</v>
      </c>
      <c r="I181" s="292">
        <v>124</v>
      </c>
      <c r="J181" s="291" t="s">
        <v>6298</v>
      </c>
      <c r="K181" s="289" t="s">
        <v>2586</v>
      </c>
      <c r="L181" s="289"/>
      <c r="M181" s="289"/>
      <c r="N181" s="289"/>
      <c r="O181" s="275"/>
      <c r="P181" s="291"/>
      <c r="Q181" s="291"/>
      <c r="R181" s="293"/>
      <c r="S181" s="289"/>
      <c r="T181" s="291"/>
    </row>
    <row r="182" spans="1:21" ht="25.5" customHeight="1">
      <c r="A182" s="287" t="s">
        <v>3506</v>
      </c>
      <c r="B182" s="288"/>
      <c r="C182" s="289"/>
      <c r="D182" s="288"/>
      <c r="E182" s="288" t="s">
        <v>2590</v>
      </c>
      <c r="F182" s="291" t="s">
        <v>5757</v>
      </c>
      <c r="G182" s="290" t="s">
        <v>6263</v>
      </c>
      <c r="H182" s="289">
        <f t="shared" si="6"/>
        <v>1</v>
      </c>
      <c r="I182" s="292">
        <v>125</v>
      </c>
      <c r="J182" s="291" t="s">
        <v>6264</v>
      </c>
      <c r="K182" s="289" t="s">
        <v>818</v>
      </c>
      <c r="L182" s="289"/>
      <c r="M182" s="289"/>
      <c r="N182" s="289"/>
      <c r="O182" s="275"/>
      <c r="P182" s="291"/>
      <c r="Q182" s="291"/>
      <c r="R182" s="293"/>
      <c r="S182" s="289"/>
      <c r="T182" s="291"/>
    </row>
    <row r="183" spans="1:21" ht="25.5" customHeight="1">
      <c r="A183" s="287" t="s">
        <v>858</v>
      </c>
      <c r="B183" s="288"/>
      <c r="C183" s="289"/>
      <c r="D183" s="288"/>
      <c r="E183" s="288" t="s">
        <v>2185</v>
      </c>
      <c r="F183" s="291" t="s">
        <v>5757</v>
      </c>
      <c r="G183" s="290" t="s">
        <v>6134</v>
      </c>
      <c r="H183" s="289">
        <f t="shared" si="6"/>
        <v>1</v>
      </c>
      <c r="I183" s="292">
        <v>126</v>
      </c>
      <c r="J183" s="291" t="s">
        <v>6268</v>
      </c>
      <c r="K183" s="289" t="s">
        <v>817</v>
      </c>
      <c r="L183" s="289"/>
      <c r="M183" s="289"/>
      <c r="N183" s="289"/>
      <c r="O183" s="275"/>
      <c r="P183" s="291"/>
      <c r="Q183" s="291"/>
      <c r="R183" s="293"/>
      <c r="S183" s="289"/>
      <c r="T183" s="291"/>
    </row>
    <row r="184" spans="1:21" ht="51" customHeight="1">
      <c r="A184" s="287" t="s">
        <v>3507</v>
      </c>
      <c r="B184" s="288"/>
      <c r="C184" s="289"/>
      <c r="D184" s="288"/>
      <c r="E184" s="288" t="s">
        <v>3509</v>
      </c>
      <c r="F184" s="291" t="s">
        <v>5757</v>
      </c>
      <c r="G184" s="291" t="s">
        <v>3508</v>
      </c>
      <c r="H184" s="289">
        <f t="shared" si="6"/>
        <v>1</v>
      </c>
      <c r="I184" s="292">
        <v>127</v>
      </c>
      <c r="J184" s="289" t="s">
        <v>6383</v>
      </c>
      <c r="K184" s="289" t="s">
        <v>2995</v>
      </c>
      <c r="L184" s="289"/>
      <c r="M184" s="289"/>
      <c r="N184" s="289"/>
      <c r="O184" s="275"/>
      <c r="P184" s="291"/>
      <c r="Q184" s="291"/>
      <c r="R184" s="293"/>
      <c r="S184" s="289"/>
      <c r="T184" s="291"/>
    </row>
    <row r="185" spans="1:21" ht="51" customHeight="1">
      <c r="A185" s="287" t="s">
        <v>3512</v>
      </c>
      <c r="B185" s="288"/>
      <c r="C185" s="289"/>
      <c r="D185" s="288"/>
      <c r="E185" s="288" t="s">
        <v>6384</v>
      </c>
      <c r="F185" s="291" t="s">
        <v>5757</v>
      </c>
      <c r="G185" s="290" t="s">
        <v>3513</v>
      </c>
      <c r="H185" s="289">
        <f t="shared" si="6"/>
        <v>1</v>
      </c>
      <c r="I185" s="292">
        <v>128</v>
      </c>
      <c r="J185" s="290" t="s">
        <v>6385</v>
      </c>
      <c r="K185" s="288" t="s">
        <v>2649</v>
      </c>
      <c r="L185" s="289"/>
      <c r="M185" s="289"/>
      <c r="N185" s="289"/>
      <c r="O185" s="275"/>
      <c r="P185" s="291"/>
      <c r="Q185" s="291"/>
      <c r="R185" s="293"/>
      <c r="S185" s="289"/>
      <c r="T185" s="291"/>
    </row>
    <row r="186" spans="1:21" ht="38.25" customHeight="1">
      <c r="A186" s="287" t="s">
        <v>3517</v>
      </c>
      <c r="B186" s="288"/>
      <c r="C186" s="289"/>
      <c r="D186" s="288"/>
      <c r="E186" s="288" t="s">
        <v>6386</v>
      </c>
      <c r="F186" s="291" t="s">
        <v>5757</v>
      </c>
      <c r="G186" s="290" t="s">
        <v>3518</v>
      </c>
      <c r="H186" s="289">
        <f t="shared" si="6"/>
        <v>1</v>
      </c>
      <c r="I186" s="292">
        <v>129</v>
      </c>
      <c r="J186" s="290" t="s">
        <v>6387</v>
      </c>
      <c r="K186" s="288" t="s">
        <v>2649</v>
      </c>
      <c r="L186" s="289"/>
      <c r="M186" s="289"/>
      <c r="N186" s="289"/>
      <c r="O186" s="275"/>
      <c r="P186" s="291"/>
      <c r="Q186" s="291"/>
      <c r="R186" s="293"/>
      <c r="S186" s="289"/>
      <c r="T186" s="291"/>
    </row>
    <row r="187" spans="1:21" ht="38.25" customHeight="1">
      <c r="A187" s="287" t="s">
        <v>5265</v>
      </c>
      <c r="B187" s="288"/>
      <c r="C187" s="289"/>
      <c r="D187" s="288"/>
      <c r="E187" s="288"/>
      <c r="F187" s="291" t="s">
        <v>5759</v>
      </c>
      <c r="G187" s="290"/>
      <c r="H187" s="289">
        <f t="shared" si="6"/>
        <v>0</v>
      </c>
      <c r="I187" s="292"/>
      <c r="J187" s="290"/>
      <c r="K187" s="288"/>
      <c r="L187" s="289"/>
      <c r="M187" s="289"/>
      <c r="N187" s="289"/>
      <c r="O187" s="275"/>
      <c r="P187" s="291"/>
      <c r="Q187" s="291"/>
      <c r="R187" s="293"/>
      <c r="S187" s="289"/>
      <c r="T187" s="291" t="str">
        <f>LookupConcat(A187,'Master Warnings List'!$A$2:$A$726,'Master Warnings List'!$E$2:$E$726,"
")</f>
        <v>CYP10201 - Group rejected - No valid CYP101 group transmitted for this Service Request Identifier. Service Request Identifier=&lt;C102902&gt;
CYP10214 - Group rejected - More than one CYP102 provided for this Care Professional Team Local Identifier + Service Request Identifier combination. Care Professional Team Local Identifier=&lt;C102905&gt; Service Request Identifier=&lt;C102902&gt;</v>
      </c>
    </row>
    <row r="188" spans="1:21" ht="63.75" customHeight="1">
      <c r="A188" s="287" t="s">
        <v>3555</v>
      </c>
      <c r="B188" s="288" t="str">
        <f t="shared" si="0"/>
        <v>C102</v>
      </c>
      <c r="C188" s="289" t="str">
        <f t="shared" si="1"/>
        <v>902</v>
      </c>
      <c r="D188" s="288" t="str">
        <f>IF(MID(A188,5,1)="9",CONCATENATE(C188,"_",COUNTIF($C$3:$C188,C188)),A188&amp;"_1")</f>
        <v>902_2</v>
      </c>
      <c r="E188" s="288" t="s">
        <v>3116</v>
      </c>
      <c r="F188" s="291" t="s">
        <v>5759</v>
      </c>
      <c r="G188" s="291" t="s">
        <v>991</v>
      </c>
      <c r="H188" s="289">
        <f t="shared" si="6"/>
        <v>0</v>
      </c>
      <c r="I188" s="292">
        <v>130</v>
      </c>
      <c r="J188" s="291" t="s">
        <v>1149</v>
      </c>
      <c r="K188" s="289" t="s">
        <v>146</v>
      </c>
      <c r="L188" s="289" t="s">
        <v>2138</v>
      </c>
      <c r="M188" s="289" t="s">
        <v>2138</v>
      </c>
      <c r="N188" s="289" t="s">
        <v>25</v>
      </c>
      <c r="O188" s="275"/>
      <c r="P188" s="291" t="s">
        <v>6388</v>
      </c>
      <c r="Q188" s="291" t="s">
        <v>6389</v>
      </c>
      <c r="R188" s="293" t="s">
        <v>1148</v>
      </c>
      <c r="S188" s="289">
        <f>IFERROR(VLOOKUP(A188,'Master Warnings List'!$A$1:$H$765,8,0),0)</f>
        <v>2</v>
      </c>
      <c r="T188" s="291" t="str">
        <f>LookupConcat(A188,'Master Warnings List'!$A$2:$A$726,'Master Warnings List'!$E$2:$E$726,"
")</f>
        <v>CYP10203 - Record rejected - Service Request Identifier is blank.
CYP10204 - Record rejected - Service Request Identifier has incorrect data format. Service Request Identifier=&lt;C102902&gt;</v>
      </c>
      <c r="U188" t="s">
        <v>6349</v>
      </c>
    </row>
    <row r="189" spans="1:21" ht="52.8">
      <c r="A189" s="287" t="s">
        <v>3556</v>
      </c>
      <c r="B189" s="288" t="str">
        <f t="shared" si="0"/>
        <v>C102</v>
      </c>
      <c r="C189" s="289" t="str">
        <f t="shared" si="1"/>
        <v>905</v>
      </c>
      <c r="D189" s="288" t="str">
        <f>IF(MID(A189,5,1)="9",CONCATENATE(C189,"_",COUNTIF($C$3:$C189,C189)),A189&amp;"_1")</f>
        <v>905_2</v>
      </c>
      <c r="E189" s="288" t="s">
        <v>3557</v>
      </c>
      <c r="F189" s="291" t="s">
        <v>5759</v>
      </c>
      <c r="G189" s="290" t="s">
        <v>1153</v>
      </c>
      <c r="H189" s="289">
        <f t="shared" si="6"/>
        <v>0</v>
      </c>
      <c r="I189" s="292">
        <v>131</v>
      </c>
      <c r="J189" s="290" t="s">
        <v>6390</v>
      </c>
      <c r="K189" s="288" t="s">
        <v>146</v>
      </c>
      <c r="L189" s="289" t="s">
        <v>25</v>
      </c>
      <c r="M189" s="289" t="s">
        <v>2138</v>
      </c>
      <c r="N189" s="289" t="s">
        <v>25</v>
      </c>
      <c r="O189" s="275"/>
      <c r="P189" s="291" t="s">
        <v>6347</v>
      </c>
      <c r="Q189" s="291" t="s">
        <v>6348</v>
      </c>
      <c r="R189" s="293" t="s">
        <v>195</v>
      </c>
      <c r="S189" s="289">
        <f>IFERROR(VLOOKUP(A189,'Master Warnings List'!$A$1:$H$765,8,0),0)</f>
        <v>1</v>
      </c>
      <c r="T189" s="291" t="str">
        <f>LookupConcat(A189,'Master Warnings List'!$A$2:$A$726,'Master Warnings List'!$E$2:$E$726,"
")</f>
        <v>CYP10224 - Record rejected - Care Professional Team Local Identifier has incorrect data format. Service Request Identifier=&lt;C102902&gt;</v>
      </c>
      <c r="U189" t="s">
        <v>6391</v>
      </c>
    </row>
    <row r="190" spans="1:21" ht="140.25" customHeight="1">
      <c r="A190" s="287" t="s">
        <v>73</v>
      </c>
      <c r="B190" s="288" t="str">
        <f t="shared" si="0"/>
        <v>C102</v>
      </c>
      <c r="C190" s="289" t="str">
        <f t="shared" si="1"/>
        <v>010</v>
      </c>
      <c r="D190" s="288" t="str">
        <f>IF(MID(A190,5,1)="9",CONCATENATE(C190,"_",COUNTIF($C$3:$C190,C190)),A190&amp;"_1")</f>
        <v>C102010_1</v>
      </c>
      <c r="E190" s="288" t="s">
        <v>6392</v>
      </c>
      <c r="F190" s="291" t="s">
        <v>5759</v>
      </c>
      <c r="G190" s="291" t="s">
        <v>75</v>
      </c>
      <c r="H190" s="289">
        <f t="shared" si="6"/>
        <v>0</v>
      </c>
      <c r="I190" s="292">
        <v>132</v>
      </c>
      <c r="J190" s="291" t="s">
        <v>6393</v>
      </c>
      <c r="K190" s="289" t="s">
        <v>1213</v>
      </c>
      <c r="L190" s="289" t="s">
        <v>2138</v>
      </c>
      <c r="M190" s="289" t="s">
        <v>2138</v>
      </c>
      <c r="N190" s="289" t="s">
        <v>2148</v>
      </c>
      <c r="O190" s="275"/>
      <c r="P190" s="291" t="s">
        <v>6394</v>
      </c>
      <c r="Q190" s="291" t="s">
        <v>6395</v>
      </c>
      <c r="R190" s="293" t="s">
        <v>1148</v>
      </c>
      <c r="S190" s="289">
        <f>IFERROR(VLOOKUP(A190,'Master Warnings List'!$A$1:$H$765,8,0),0)</f>
        <v>3</v>
      </c>
      <c r="T190" s="291" t="str">
        <f>LookupConcat(A190,'Master Warnings List'!$A$2:$A$726,'Master Warnings List'!$E$2:$E$726,"
")</f>
        <v>CYP10205 - Record rejected - Service Or Team Type Referred To (Community Care) has incorrect data format. Service Request Identifier=&lt;C102902&gt; Local Patient Identifier (Extended)=&lt;C101901&gt;
CYP10206 - Warning - Service Or Team Type Referred To (Community Care) contains an invalid national code. Service Request Identifier=&lt;C102902&gt; Local Patient Identifier (Extended)=&lt;C101901&gt; Service Or Team Type Referred To (Community Care)=&lt;C102010&gt;
CYP10207 - Record rejected - Service Or Team Type Referred To (Community Care) is blank. Service Request Identifier=&lt;C102902&gt; Local Patient Identifier (Extended)=&lt;C101901&gt;</v>
      </c>
      <c r="U190" s="355" t="s">
        <v>3560</v>
      </c>
    </row>
    <row r="191" spans="1:21" ht="195.75" customHeight="1">
      <c r="A191" s="287" t="s">
        <v>3626</v>
      </c>
      <c r="B191" s="288" t="str">
        <f t="shared" si="0"/>
        <v>C102</v>
      </c>
      <c r="C191" s="289" t="str">
        <f t="shared" si="1"/>
        <v>020</v>
      </c>
      <c r="D191" s="288" t="str">
        <f>IF(MID(A191,5,1)="9",CONCATENATE(C191,"_",COUNTIF($C$3:$C191,C191)),A191&amp;"_1")</f>
        <v>C102020_1</v>
      </c>
      <c r="E191" s="288" t="s">
        <v>3628</v>
      </c>
      <c r="F191" s="291" t="s">
        <v>5759</v>
      </c>
      <c r="G191" s="290" t="s">
        <v>3627</v>
      </c>
      <c r="H191" s="289">
        <f t="shared" si="6"/>
        <v>0</v>
      </c>
      <c r="I191" s="292">
        <v>133</v>
      </c>
      <c r="J191" s="291" t="s">
        <v>6396</v>
      </c>
      <c r="K191" s="289" t="s">
        <v>2154</v>
      </c>
      <c r="L191" s="289" t="s">
        <v>25</v>
      </c>
      <c r="M191" s="289" t="s">
        <v>2138</v>
      </c>
      <c r="N191" s="289" t="s">
        <v>25</v>
      </c>
      <c r="O191" s="275" t="s">
        <v>6397</v>
      </c>
      <c r="P191" s="291" t="s">
        <v>6398</v>
      </c>
      <c r="Q191" s="291" t="s">
        <v>6399</v>
      </c>
      <c r="R191" s="293" t="s">
        <v>195</v>
      </c>
      <c r="S191" s="289">
        <f>IFERROR(VLOOKUP(A191,'Master Warnings List'!$A$1:$H$765,8,0),0)</f>
        <v>6</v>
      </c>
      <c r="T191" s="291" t="str">
        <f>LookupConcat(A191,'Master Warnings List'!$A$2:$A$726,'Master Warnings List'!$E$2:$E$726,"
")</f>
        <v>CYP10208 - Record rejected - Referral Closure Date has incorrect date format. Service Request Identifier=&lt;C102902&gt; Local Patient Identifier (Extended)=&lt;C101901&gt;
CYP10209 - Record rejected - Referral Closure Date is after the Date and Time Data Set Created. Service Request Identifier=&lt;C102902&gt; Local Patient Identifier (Extended)=&lt;C101901&gt;
CYP10210 - Warning - Referral Closure Date is after the Reporting Period End Date. Service Request Identifier=&lt;C102902&gt; Local Patient Identifier (Extended)=&lt;C101901&gt; Referral Closure Date=&lt;C102020&gt;
CYP10213 - Record rejected - Referral Closure Date is after the Service Discharge Date. Service Request Identifier=&lt;C102902&gt; Local Patient Identifier (Extended)=&lt;C101901&gt;
CYP10225 - Record rejected - Referral Closure Date is before the Reporting Period Start Date. Service Request Identifier=&lt;C102902&gt; Local Patient Identifier (Extended)=&lt;C101901&gt;
CYP10226 - Record rejected - Referral Closure Date is before the Referral Request Received Date. Service Request Identifier=&lt;C102902&gt; Local Patient Identifier (Extended)=&lt;C101901&gt; Referral Closure Date=&lt;C102020&gt; Referral Request Received Date=&lt;C101010&gt;</v>
      </c>
      <c r="U191" t="s">
        <v>6400</v>
      </c>
    </row>
    <row r="192" spans="1:21" ht="191.25" customHeight="1">
      <c r="A192" s="298" t="s">
        <v>3631</v>
      </c>
      <c r="B192" s="288" t="str">
        <f t="shared" si="0"/>
        <v>C102</v>
      </c>
      <c r="C192" s="289" t="str">
        <f t="shared" si="1"/>
        <v>030</v>
      </c>
      <c r="D192" s="288" t="str">
        <f>IF(MID(A192,5,1)="9",CONCATENATE(C192,"_",COUNTIF($C$3:$C192,C192)),A192&amp;"_1")</f>
        <v>C102030_1</v>
      </c>
      <c r="E192" s="288" t="s">
        <v>3633</v>
      </c>
      <c r="F192" s="291" t="s">
        <v>5759</v>
      </c>
      <c r="G192" s="290" t="s">
        <v>3632</v>
      </c>
      <c r="H192" s="289">
        <f t="shared" si="6"/>
        <v>0</v>
      </c>
      <c r="I192" s="292">
        <v>134</v>
      </c>
      <c r="J192" s="291" t="s">
        <v>3634</v>
      </c>
      <c r="K192" s="289" t="s">
        <v>2154</v>
      </c>
      <c r="L192" s="289" t="s">
        <v>25</v>
      </c>
      <c r="M192" s="289" t="s">
        <v>2138</v>
      </c>
      <c r="N192" s="289" t="s">
        <v>25</v>
      </c>
      <c r="O192" s="274" t="s">
        <v>6401</v>
      </c>
      <c r="P192" s="291" t="s">
        <v>6398</v>
      </c>
      <c r="Q192" s="291" t="s">
        <v>6399</v>
      </c>
      <c r="R192" s="293" t="s">
        <v>195</v>
      </c>
      <c r="S192" s="289">
        <f>IFERROR(VLOOKUP(A192,'Master Warnings List'!$A$1:$H$765,8,0),0)</f>
        <v>6</v>
      </c>
      <c r="T192" s="291" t="str">
        <f>LookupConcat(A192,'Master Warnings List'!$A$2:$A$726,'Master Warnings List'!$E$2:$E$726,"
")</f>
        <v>CYP10217 - Record rejected - Referral Rejection Date has incorrect date format. Service Request Identifier=&lt;C102902&gt; Local Patient Identifier (Extended)=&lt;C101901&gt;
CYP10218 - Record rejected - Referral Rejection Date is before the Reporting Period Start Date. Service Request Identifier=&lt;C102902&gt; Local Patient Identifier (Extended)=&lt;C101901&gt; Referral Rejection Date=&lt;C102030&gt;
CYP10219 - Record rejected - Referral Rejection Date is after the Date and Time Data Set Created. Service Request Identifier=&lt;C102902&gt; Local Patient Identifier (Extended)=&lt;C101901&gt; Referral Rejection Date=&lt;C102030&gt;
CYP10220 - Warning - Referral Rejection Date is after the Reporting Period End Date. Service Request Identifier=&lt;C102902&gt; Local Patient Identifier (Extended)=&lt;C101901&gt; Referral Rejection Date=&lt;C102030&gt;
CYP10221 - Record rejected - Referral Rejection Date is after the Service Discharge Date. Service Request Identifier=&lt;C102902&gt; Local Patient Identifier (Extended)=&lt;C101901&gt; Referral Rejection Date=&lt;C102030&gt;
CYP10227 - Record rejected - Referral Rejection Date is before the Referral Request Received Date. Service Request Identifier=&lt;C102902&gt; Local Patient Identifier (Extended)=&lt;C101901&gt; Referral Rejection Date=&lt;C102030&gt; Referral Request Received Date=&lt;C101010&gt;</v>
      </c>
      <c r="U192" t="s">
        <v>6402</v>
      </c>
    </row>
    <row r="193" spans="1:21" ht="114.75" customHeight="1">
      <c r="A193" s="298" t="s">
        <v>3636</v>
      </c>
      <c r="B193" s="288" t="str">
        <f t="shared" si="0"/>
        <v>C102</v>
      </c>
      <c r="C193" s="289" t="str">
        <f t="shared" si="1"/>
        <v>040</v>
      </c>
      <c r="D193" s="288" t="str">
        <f>IF(MID(A193,5,1)="9",CONCATENATE(C193,"_",COUNTIF($C$3:$C193,C193)),A193&amp;"_1")</f>
        <v>C102040_1</v>
      </c>
      <c r="E193" s="288" t="s">
        <v>3638</v>
      </c>
      <c r="F193" s="291" t="s">
        <v>5759</v>
      </c>
      <c r="G193" s="290" t="s">
        <v>3637</v>
      </c>
      <c r="H193" s="289">
        <f t="shared" si="6"/>
        <v>0</v>
      </c>
      <c r="I193" s="292">
        <v>135</v>
      </c>
      <c r="J193" s="291" t="s">
        <v>6403</v>
      </c>
      <c r="K193" s="289" t="s">
        <v>1213</v>
      </c>
      <c r="L193" s="289" t="s">
        <v>25</v>
      </c>
      <c r="M193" s="289" t="s">
        <v>2138</v>
      </c>
      <c r="N193" s="289" t="s">
        <v>2148</v>
      </c>
      <c r="O193" s="275" t="s">
        <v>3641</v>
      </c>
      <c r="P193" s="291" t="s">
        <v>6394</v>
      </c>
      <c r="Q193" s="291" t="s">
        <v>6404</v>
      </c>
      <c r="R193" s="293" t="s">
        <v>195</v>
      </c>
      <c r="S193" s="289">
        <f>IFERROR(VLOOKUP(A193,'Master Warnings List'!$A$1:$H$765,8,0),0)</f>
        <v>3</v>
      </c>
      <c r="T193" s="291" t="str">
        <f>LookupConcat(A193,'Master Warnings List'!$A$2:$A$726,'Master Warnings List'!$E$2:$E$726,"
")</f>
        <v>CYP10211 - Record rejected - Referral Closure Reason has incorrect data format. Service Request Identifier=&lt;C102902&gt; Local Patient Identifier (Extended)=&lt;C101901&gt;
CYP10212 - Warning - Referral Closure Reason contains an invalid national code. Service Request Identifier=&lt;C102902&gt; Local Patient Identifier (Extended)=&lt;C101901&gt; Referral Closure Reason=&lt;C102040&gt;
CYP10222 - Warning - Referral Closure Date is populated but Referral Closure Reason is blank. Service Request Identifier=&lt;C102902&gt; Local Patient Identifier (Extended)=&lt;C101901&gt;</v>
      </c>
      <c r="U193" s="355" t="s">
        <v>6405</v>
      </c>
    </row>
    <row r="194" spans="1:21" ht="114.75" customHeight="1">
      <c r="A194" s="298" t="s">
        <v>3650</v>
      </c>
      <c r="B194" s="288" t="str">
        <f t="shared" si="0"/>
        <v>C102</v>
      </c>
      <c r="C194" s="289" t="str">
        <f t="shared" si="1"/>
        <v>050</v>
      </c>
      <c r="D194" s="288" t="str">
        <f>IF(MID(A194,5,1)="9",CONCATENATE(C194,"_",COUNTIF($C$3:$C194,C194)),A194&amp;"_1")</f>
        <v>C102050_1</v>
      </c>
      <c r="E194" s="288" t="s">
        <v>3652</v>
      </c>
      <c r="F194" s="291" t="s">
        <v>5759</v>
      </c>
      <c r="G194" s="290" t="s">
        <v>3651</v>
      </c>
      <c r="H194" s="289">
        <f t="shared" si="6"/>
        <v>0</v>
      </c>
      <c r="I194" s="292">
        <v>136</v>
      </c>
      <c r="J194" s="291" t="s">
        <v>6406</v>
      </c>
      <c r="K194" s="289" t="s">
        <v>1213</v>
      </c>
      <c r="L194" s="289" t="s">
        <v>25</v>
      </c>
      <c r="M194" s="289" t="s">
        <v>2138</v>
      </c>
      <c r="N194" s="289" t="s">
        <v>2148</v>
      </c>
      <c r="O194" s="275" t="s">
        <v>3655</v>
      </c>
      <c r="P194" s="291" t="s">
        <v>6394</v>
      </c>
      <c r="Q194" s="291" t="s">
        <v>6404</v>
      </c>
      <c r="R194" s="293" t="s">
        <v>195</v>
      </c>
      <c r="S194" s="289">
        <f>IFERROR(VLOOKUP(A194,'Master Warnings List'!$A$1:$H$765,8,0),0)</f>
        <v>3</v>
      </c>
      <c r="T194" s="291" t="str">
        <f>LookupConcat(A194,'Master Warnings List'!$A$2:$A$726,'Master Warnings List'!$E$2:$E$726,"
")</f>
        <v>CYP10215 - Record rejected - Referral Rejection Reason has incorrect data format. Service Request Identifier=&lt;C102902&gt; Local Patient Identifier (Extended)=&lt;C101901&gt;
CYP10216 - Warning - Referral Rejection Reason contains an invalid national code. Service Request Identifier=&lt;C102902&gt; Local Patient Identifier (Extended)=&lt;C101901&gt; Referral Rejection Reason=&lt;C102050&gt;
CYP10223 - Warning - Referral Rejection Date is populated but Referral Rejection Reason is blank. Service Request Identifier=&lt;C102902&gt; Local Patient Identifier (Extended)=&lt;C101901&gt;</v>
      </c>
      <c r="U194" s="355" t="s">
        <v>6407</v>
      </c>
    </row>
    <row r="195" spans="1:21" ht="25.5" customHeight="1">
      <c r="A195" s="298" t="s">
        <v>863</v>
      </c>
      <c r="B195" s="288"/>
      <c r="C195" s="289"/>
      <c r="D195" s="288"/>
      <c r="E195" s="288" t="s">
        <v>2580</v>
      </c>
      <c r="F195" s="291" t="s">
        <v>5759</v>
      </c>
      <c r="G195" s="290" t="s">
        <v>822</v>
      </c>
      <c r="H195" s="289">
        <f t="shared" si="6"/>
        <v>1</v>
      </c>
      <c r="I195" s="292">
        <v>137</v>
      </c>
      <c r="J195" s="291" t="s">
        <v>6297</v>
      </c>
      <c r="K195" s="288" t="s">
        <v>146</v>
      </c>
      <c r="L195" s="289"/>
      <c r="M195" s="289"/>
      <c r="N195" s="289"/>
      <c r="O195" s="275"/>
      <c r="P195" s="291"/>
      <c r="Q195" s="291"/>
      <c r="R195" s="293"/>
      <c r="S195" s="289"/>
      <c r="T195" s="291"/>
    </row>
    <row r="196" spans="1:21" ht="38.25" customHeight="1">
      <c r="A196" s="298" t="s">
        <v>864</v>
      </c>
      <c r="B196" s="288"/>
      <c r="C196" s="289"/>
      <c r="D196" s="288"/>
      <c r="E196" s="288" t="s">
        <v>3659</v>
      </c>
      <c r="F196" s="291" t="s">
        <v>5759</v>
      </c>
      <c r="G196" s="290" t="s">
        <v>865</v>
      </c>
      <c r="H196" s="289">
        <f t="shared" si="6"/>
        <v>1</v>
      </c>
      <c r="I196" s="292">
        <v>138</v>
      </c>
      <c r="J196" s="291" t="s">
        <v>6123</v>
      </c>
      <c r="K196" s="288" t="s">
        <v>6124</v>
      </c>
      <c r="L196" s="289"/>
      <c r="M196" s="289"/>
      <c r="N196" s="289"/>
      <c r="O196" s="275"/>
      <c r="P196" s="291"/>
      <c r="Q196" s="291"/>
      <c r="R196" s="293"/>
      <c r="S196" s="289"/>
      <c r="T196" s="291"/>
    </row>
    <row r="197" spans="1:21" ht="25.5" customHeight="1">
      <c r="A197" s="298" t="s">
        <v>3660</v>
      </c>
      <c r="B197" s="288"/>
      <c r="C197" s="289"/>
      <c r="D197" s="288"/>
      <c r="E197" s="288" t="s">
        <v>2144</v>
      </c>
      <c r="F197" s="291" t="s">
        <v>5759</v>
      </c>
      <c r="G197" s="290" t="s">
        <v>6260</v>
      </c>
      <c r="H197" s="289">
        <f t="shared" si="6"/>
        <v>1</v>
      </c>
      <c r="I197" s="292">
        <v>139</v>
      </c>
      <c r="J197" s="291" t="s">
        <v>6298</v>
      </c>
      <c r="K197" s="289" t="s">
        <v>2586</v>
      </c>
      <c r="L197" s="289"/>
      <c r="M197" s="289"/>
      <c r="N197" s="289"/>
      <c r="O197" s="275"/>
      <c r="P197" s="291"/>
      <c r="Q197" s="291"/>
      <c r="R197" s="293"/>
      <c r="S197" s="289"/>
      <c r="T197" s="291"/>
    </row>
    <row r="198" spans="1:21" ht="25.5" customHeight="1">
      <c r="A198" s="298" t="s">
        <v>3661</v>
      </c>
      <c r="B198" s="288"/>
      <c r="C198" s="289"/>
      <c r="D198" s="288"/>
      <c r="E198" s="288" t="s">
        <v>2590</v>
      </c>
      <c r="F198" s="291" t="s">
        <v>5759</v>
      </c>
      <c r="G198" s="290" t="s">
        <v>6263</v>
      </c>
      <c r="H198" s="289">
        <f t="shared" si="6"/>
        <v>1</v>
      </c>
      <c r="I198" s="292">
        <v>140</v>
      </c>
      <c r="J198" s="291" t="s">
        <v>6264</v>
      </c>
      <c r="K198" s="289" t="s">
        <v>818</v>
      </c>
      <c r="L198" s="289"/>
      <c r="M198" s="289"/>
      <c r="N198" s="289"/>
      <c r="O198" s="275"/>
      <c r="P198" s="291"/>
      <c r="Q198" s="291"/>
      <c r="R198" s="293"/>
      <c r="S198" s="289"/>
      <c r="T198" s="291"/>
    </row>
    <row r="199" spans="1:21" ht="25.5" customHeight="1">
      <c r="A199" s="298" t="s">
        <v>862</v>
      </c>
      <c r="B199" s="288"/>
      <c r="C199" s="289"/>
      <c r="D199" s="288"/>
      <c r="E199" s="288" t="s">
        <v>2185</v>
      </c>
      <c r="F199" s="291" t="s">
        <v>5759</v>
      </c>
      <c r="G199" s="290" t="s">
        <v>6134</v>
      </c>
      <c r="H199" s="289">
        <f t="shared" si="6"/>
        <v>1</v>
      </c>
      <c r="I199" s="292">
        <v>141</v>
      </c>
      <c r="J199" s="291" t="s">
        <v>6268</v>
      </c>
      <c r="K199" s="289" t="s">
        <v>817</v>
      </c>
      <c r="L199" s="289"/>
      <c r="M199" s="289"/>
      <c r="N199" s="289"/>
      <c r="O199" s="275"/>
      <c r="P199" s="291"/>
      <c r="Q199" s="291"/>
      <c r="R199" s="293"/>
      <c r="S199" s="289"/>
      <c r="T199" s="291"/>
    </row>
    <row r="200" spans="1:21" ht="51" customHeight="1">
      <c r="A200" s="298" t="s">
        <v>3662</v>
      </c>
      <c r="B200" s="288"/>
      <c r="C200" s="289"/>
      <c r="D200" s="288"/>
      <c r="E200" s="288" t="s">
        <v>3509</v>
      </c>
      <c r="F200" s="291" t="s">
        <v>5759</v>
      </c>
      <c r="G200" s="290" t="s">
        <v>3508</v>
      </c>
      <c r="H200" s="289">
        <f t="shared" si="6"/>
        <v>1</v>
      </c>
      <c r="I200" s="292">
        <v>142</v>
      </c>
      <c r="J200" s="291" t="s">
        <v>6383</v>
      </c>
      <c r="K200" s="289" t="s">
        <v>2995</v>
      </c>
      <c r="L200" s="289"/>
      <c r="M200" s="289"/>
      <c r="N200" s="289"/>
      <c r="O200" s="275"/>
      <c r="P200" s="291"/>
      <c r="Q200" s="291"/>
      <c r="R200" s="293"/>
      <c r="S200" s="289"/>
      <c r="T200" s="291"/>
    </row>
    <row r="201" spans="1:21" ht="51" customHeight="1">
      <c r="A201" s="298" t="s">
        <v>3663</v>
      </c>
      <c r="B201" s="288"/>
      <c r="C201" s="289"/>
      <c r="D201" s="288"/>
      <c r="E201" s="288" t="s">
        <v>3665</v>
      </c>
      <c r="F201" s="291" t="s">
        <v>5759</v>
      </c>
      <c r="G201" s="290" t="s">
        <v>3664</v>
      </c>
      <c r="H201" s="289">
        <f t="shared" si="6"/>
        <v>1</v>
      </c>
      <c r="I201" s="292">
        <v>143</v>
      </c>
      <c r="J201" s="290" t="s">
        <v>6408</v>
      </c>
      <c r="K201" s="288" t="s">
        <v>2995</v>
      </c>
      <c r="L201" s="289"/>
      <c r="M201" s="289"/>
      <c r="N201" s="289"/>
      <c r="O201" s="275"/>
      <c r="P201" s="291"/>
      <c r="Q201" s="291"/>
      <c r="R201" s="293"/>
      <c r="S201" s="289"/>
      <c r="T201" s="291"/>
    </row>
    <row r="202" spans="1:21" ht="25.5" customHeight="1">
      <c r="A202" s="298" t="s">
        <v>3668</v>
      </c>
      <c r="B202" s="288"/>
      <c r="C202" s="289"/>
      <c r="D202" s="288"/>
      <c r="E202" s="288" t="s">
        <v>3670</v>
      </c>
      <c r="F202" s="291" t="s">
        <v>5759</v>
      </c>
      <c r="G202" s="290" t="s">
        <v>3669</v>
      </c>
      <c r="H202" s="289">
        <f t="shared" si="6"/>
        <v>1</v>
      </c>
      <c r="I202" s="292">
        <v>144</v>
      </c>
      <c r="J202" s="290" t="s">
        <v>6409</v>
      </c>
      <c r="K202" s="288" t="s">
        <v>2649</v>
      </c>
      <c r="L202" s="289"/>
      <c r="M202" s="289"/>
      <c r="N202" s="289"/>
      <c r="O202" s="275"/>
      <c r="P202" s="291"/>
      <c r="Q202" s="291"/>
      <c r="R202" s="293"/>
      <c r="S202" s="289"/>
      <c r="T202" s="291"/>
    </row>
    <row r="203" spans="1:21" ht="25.5" customHeight="1">
      <c r="A203" s="298" t="s">
        <v>3673</v>
      </c>
      <c r="B203" s="288"/>
      <c r="C203" s="289"/>
      <c r="D203" s="288"/>
      <c r="E203" s="288" t="s">
        <v>3675</v>
      </c>
      <c r="F203" s="291" t="s">
        <v>5759</v>
      </c>
      <c r="G203" s="290" t="s">
        <v>3674</v>
      </c>
      <c r="H203" s="289">
        <f t="shared" si="6"/>
        <v>1</v>
      </c>
      <c r="I203" s="292">
        <v>145</v>
      </c>
      <c r="J203" s="290" t="s">
        <v>6410</v>
      </c>
      <c r="K203" s="288" t="s">
        <v>2649</v>
      </c>
      <c r="L203" s="289"/>
      <c r="M203" s="289"/>
      <c r="N203" s="289"/>
      <c r="O203" s="275"/>
      <c r="P203" s="291"/>
      <c r="Q203" s="291"/>
      <c r="R203" s="293"/>
      <c r="S203" s="289"/>
      <c r="T203" s="291"/>
    </row>
    <row r="204" spans="1:21" ht="25.5" customHeight="1">
      <c r="A204" s="298" t="s">
        <v>5292</v>
      </c>
      <c r="B204" s="288"/>
      <c r="C204" s="289"/>
      <c r="D204" s="288"/>
      <c r="E204" s="288"/>
      <c r="F204" s="291" t="s">
        <v>5763</v>
      </c>
      <c r="G204" s="290"/>
      <c r="H204" s="289">
        <f t="shared" si="6"/>
        <v>0</v>
      </c>
      <c r="I204" s="292"/>
      <c r="J204" s="290"/>
      <c r="K204" s="288"/>
      <c r="L204" s="289"/>
      <c r="M204" s="289"/>
      <c r="N204" s="289"/>
      <c r="O204" s="275"/>
      <c r="P204" s="291"/>
      <c r="Q204" s="291"/>
      <c r="R204" s="293"/>
      <c r="S204" s="289"/>
      <c r="T204" s="291" t="str">
        <f>LookupConcat(A204,'Master Warnings List'!$A$2:$A$726,'Master Warnings List'!$E$2:$E$726,"
")</f>
        <v>CYP10301 - Group rejected - More than one CYP103 provided for this Service Request Identifier + Other Reason For Referral (Community Care) combination. Service Request Identifier=&lt;C103902&gt; Other Reason For Referral=&lt;C103010&gt;
CYP10302 - Group rejected - No valid CYP101 group transmitted for this Service Request Identifier. Service Request Identifier=&lt;C103902&gt;</v>
      </c>
    </row>
    <row r="205" spans="1:21" ht="63.75" customHeight="1">
      <c r="A205" s="287" t="s">
        <v>3711</v>
      </c>
      <c r="B205" s="288" t="str">
        <f t="shared" si="0"/>
        <v>C103</v>
      </c>
      <c r="C205" s="289" t="str">
        <f t="shared" si="1"/>
        <v>902</v>
      </c>
      <c r="D205" s="288" t="str">
        <f>IF(MID(A205,5,1)="9",CONCATENATE(C205,"_",COUNTIF($C$3:$C205,C205)),A205&amp;"_1")</f>
        <v>902_3</v>
      </c>
      <c r="E205" s="288" t="s">
        <v>3116</v>
      </c>
      <c r="F205" s="291" t="s">
        <v>5763</v>
      </c>
      <c r="G205" s="291" t="s">
        <v>991</v>
      </c>
      <c r="H205" s="289">
        <f t="shared" si="6"/>
        <v>0</v>
      </c>
      <c r="I205" s="292">
        <v>146</v>
      </c>
      <c r="J205" s="290" t="s">
        <v>3712</v>
      </c>
      <c r="K205" s="289" t="s">
        <v>146</v>
      </c>
      <c r="L205" s="289" t="s">
        <v>2138</v>
      </c>
      <c r="M205" s="289" t="s">
        <v>2138</v>
      </c>
      <c r="N205" s="289" t="s">
        <v>25</v>
      </c>
      <c r="O205" s="275"/>
      <c r="P205" s="291" t="s">
        <v>6347</v>
      </c>
      <c r="Q205" s="291" t="s">
        <v>6348</v>
      </c>
      <c r="R205" s="293" t="s">
        <v>1148</v>
      </c>
      <c r="S205" s="289">
        <f>IFERROR(VLOOKUP(A205,'Master Warnings List'!$A$1:$H$765,8,0),0)</f>
        <v>2</v>
      </c>
      <c r="T205" s="291" t="str">
        <f>LookupConcat(A205,'Master Warnings List'!$A$2:$A$726,'Master Warnings List'!$E$2:$E$726,"
")</f>
        <v>CYP10303 - Record rejected - Service Request Identifier is blank.
CYP10304 - Record rejected - Service Request Identifier has incorrect data format. Service Request Identifier=&lt;C103902&gt;</v>
      </c>
      <c r="U205" t="s">
        <v>6349</v>
      </c>
    </row>
    <row r="206" spans="1:21" ht="127.5" customHeight="1">
      <c r="A206" s="287" t="s">
        <v>314</v>
      </c>
      <c r="B206" s="288" t="str">
        <f t="shared" si="0"/>
        <v>C103</v>
      </c>
      <c r="C206" s="289" t="str">
        <f t="shared" si="1"/>
        <v>010</v>
      </c>
      <c r="D206" s="288" t="str">
        <f>IF(MID(A206,5,1)="9",CONCATENATE(C206,"_",COUNTIF($C$3:$C206,C206)),A206&amp;"_1")</f>
        <v>C103010_1</v>
      </c>
      <c r="E206" s="288" t="s">
        <v>3714</v>
      </c>
      <c r="F206" s="290" t="s">
        <v>5763</v>
      </c>
      <c r="G206" s="291" t="s">
        <v>316</v>
      </c>
      <c r="H206" s="289">
        <f t="shared" si="6"/>
        <v>0</v>
      </c>
      <c r="I206" s="292">
        <v>147</v>
      </c>
      <c r="J206" s="291" t="s">
        <v>6411</v>
      </c>
      <c r="K206" s="289" t="s">
        <v>2429</v>
      </c>
      <c r="L206" s="289" t="s">
        <v>2138</v>
      </c>
      <c r="M206" s="289" t="s">
        <v>2138</v>
      </c>
      <c r="N206" s="289" t="s">
        <v>2148</v>
      </c>
      <c r="O206" s="275"/>
      <c r="P206" s="291" t="s">
        <v>6364</v>
      </c>
      <c r="Q206" s="291" t="s">
        <v>6373</v>
      </c>
      <c r="R206" s="293" t="s">
        <v>1148</v>
      </c>
      <c r="S206" s="289">
        <f>IFERROR(VLOOKUP(A206,'Master Warnings List'!$A$1:$H$765,8,0),0)</f>
        <v>3</v>
      </c>
      <c r="T206" s="291" t="str">
        <f>LookupConcat(A206,'Master Warnings List'!$A$2:$A$726,'Master Warnings List'!$E$2:$E$726,"
")</f>
        <v>CYP10305 - Record rejected - Other Reason For Referral (Community Care) is blank. Service Request Identifier=&lt;C103902&gt; Local Patient Identifier (Extended)=&lt;C101901&gt;
CYP10306 - Record rejected - Other Reason For Referral (Community Care) has incorrect data format. Service Request Identifier=&lt;C103902&gt; Local Patient Identifier (Extended)=&lt;C101901&gt;
CYP10307 - Warning - Other Reason For Referral (Community Care) contains an invalid national code. Service Request Identifier=&lt;C103902&gt; Local Patient Identifier (Extended)=&lt;C101901&gt; Other Reason For Referral (Community Care)=&lt;C103010&gt;</v>
      </c>
      <c r="U206" s="355" t="s">
        <v>6412</v>
      </c>
    </row>
    <row r="207" spans="1:21" ht="25.5" customHeight="1">
      <c r="A207" s="287" t="s">
        <v>867</v>
      </c>
      <c r="B207" s="288"/>
      <c r="C207" s="289"/>
      <c r="D207" s="288"/>
      <c r="E207" s="288" t="s">
        <v>2580</v>
      </c>
      <c r="F207" s="290" t="s">
        <v>5763</v>
      </c>
      <c r="G207" s="291" t="s">
        <v>822</v>
      </c>
      <c r="H207" s="289">
        <f t="shared" si="6"/>
        <v>1</v>
      </c>
      <c r="I207" s="292">
        <v>148</v>
      </c>
      <c r="J207" s="291" t="s">
        <v>6297</v>
      </c>
      <c r="K207" s="288" t="s">
        <v>146</v>
      </c>
      <c r="L207" s="289"/>
      <c r="M207" s="289"/>
      <c r="N207" s="289"/>
      <c r="O207" s="275"/>
      <c r="P207" s="291"/>
      <c r="Q207" s="291"/>
      <c r="R207" s="293"/>
      <c r="S207" s="289"/>
      <c r="T207" s="291"/>
    </row>
    <row r="208" spans="1:21" ht="38.25" customHeight="1">
      <c r="A208" s="287" t="s">
        <v>868</v>
      </c>
      <c r="B208" s="288"/>
      <c r="C208" s="289"/>
      <c r="D208" s="288"/>
      <c r="E208" s="288" t="s">
        <v>3718</v>
      </c>
      <c r="F208" s="290" t="s">
        <v>5763</v>
      </c>
      <c r="G208" s="291" t="s">
        <v>869</v>
      </c>
      <c r="H208" s="289">
        <f t="shared" si="6"/>
        <v>1</v>
      </c>
      <c r="I208" s="292">
        <v>149</v>
      </c>
      <c r="J208" s="291" t="s">
        <v>6123</v>
      </c>
      <c r="K208" s="288" t="s">
        <v>6124</v>
      </c>
      <c r="L208" s="289"/>
      <c r="M208" s="289"/>
      <c r="N208" s="289"/>
      <c r="O208" s="275"/>
      <c r="P208" s="291"/>
      <c r="Q208" s="291"/>
      <c r="R208" s="293"/>
      <c r="S208" s="289"/>
      <c r="T208" s="291"/>
    </row>
    <row r="209" spans="1:21" ht="25.5" customHeight="1">
      <c r="A209" s="287" t="s">
        <v>3719</v>
      </c>
      <c r="B209" s="288"/>
      <c r="C209" s="289"/>
      <c r="D209" s="288"/>
      <c r="E209" s="288" t="s">
        <v>2144</v>
      </c>
      <c r="F209" s="290" t="s">
        <v>5763</v>
      </c>
      <c r="G209" s="291" t="s">
        <v>6260</v>
      </c>
      <c r="H209" s="289">
        <f t="shared" si="6"/>
        <v>1</v>
      </c>
      <c r="I209" s="292">
        <v>150</v>
      </c>
      <c r="J209" s="291" t="s">
        <v>6298</v>
      </c>
      <c r="K209" s="289" t="s">
        <v>2586</v>
      </c>
      <c r="L209" s="289"/>
      <c r="M209" s="289"/>
      <c r="N209" s="289"/>
      <c r="O209" s="275"/>
      <c r="P209" s="291"/>
      <c r="Q209" s="291"/>
      <c r="R209" s="293"/>
      <c r="S209" s="289"/>
      <c r="T209" s="291"/>
    </row>
    <row r="210" spans="1:21" ht="25.5" customHeight="1">
      <c r="A210" s="287" t="s">
        <v>3720</v>
      </c>
      <c r="B210" s="288"/>
      <c r="C210" s="289"/>
      <c r="D210" s="288"/>
      <c r="E210" s="288" t="s">
        <v>2590</v>
      </c>
      <c r="F210" s="290" t="s">
        <v>5763</v>
      </c>
      <c r="G210" s="291" t="s">
        <v>6263</v>
      </c>
      <c r="H210" s="289">
        <f t="shared" si="6"/>
        <v>1</v>
      </c>
      <c r="I210" s="292">
        <v>151</v>
      </c>
      <c r="J210" s="291" t="s">
        <v>6264</v>
      </c>
      <c r="K210" s="289" t="s">
        <v>818</v>
      </c>
      <c r="L210" s="289"/>
      <c r="M210" s="289"/>
      <c r="N210" s="289"/>
      <c r="O210" s="275"/>
      <c r="P210" s="291"/>
      <c r="Q210" s="291"/>
      <c r="R210" s="293"/>
      <c r="S210" s="289"/>
      <c r="T210" s="291"/>
    </row>
    <row r="211" spans="1:21" ht="25.5" customHeight="1">
      <c r="A211" s="287" t="s">
        <v>866</v>
      </c>
      <c r="B211" s="288"/>
      <c r="C211" s="289"/>
      <c r="D211" s="288"/>
      <c r="E211" s="288" t="s">
        <v>2185</v>
      </c>
      <c r="F211" s="290" t="s">
        <v>5763</v>
      </c>
      <c r="G211" s="291" t="s">
        <v>6134</v>
      </c>
      <c r="H211" s="289">
        <f t="shared" si="6"/>
        <v>1</v>
      </c>
      <c r="I211" s="292">
        <v>152</v>
      </c>
      <c r="J211" s="291" t="s">
        <v>6268</v>
      </c>
      <c r="K211" s="289" t="s">
        <v>817</v>
      </c>
      <c r="L211" s="289"/>
      <c r="M211" s="289"/>
      <c r="N211" s="289"/>
      <c r="O211" s="275"/>
      <c r="P211" s="291"/>
      <c r="Q211" s="291"/>
      <c r="R211" s="293"/>
      <c r="S211" s="289"/>
      <c r="T211" s="291"/>
    </row>
    <row r="212" spans="1:21" ht="51" customHeight="1">
      <c r="A212" s="287" t="s">
        <v>3721</v>
      </c>
      <c r="B212" s="288"/>
      <c r="C212" s="289"/>
      <c r="D212" s="288"/>
      <c r="E212" s="288" t="s">
        <v>3509</v>
      </c>
      <c r="F212" s="290" t="s">
        <v>5763</v>
      </c>
      <c r="G212" s="291" t="s">
        <v>3508</v>
      </c>
      <c r="H212" s="289">
        <f t="shared" si="6"/>
        <v>1</v>
      </c>
      <c r="I212" s="292">
        <v>153</v>
      </c>
      <c r="J212" s="291" t="s">
        <v>6383</v>
      </c>
      <c r="K212" s="289" t="s">
        <v>2995</v>
      </c>
      <c r="L212" s="289"/>
      <c r="M212" s="289"/>
      <c r="N212" s="289"/>
      <c r="O212" s="275"/>
      <c r="P212" s="291"/>
      <c r="Q212" s="291"/>
      <c r="R212" s="293"/>
      <c r="S212" s="289"/>
      <c r="T212" s="291"/>
    </row>
    <row r="213" spans="1:21" ht="51" customHeight="1">
      <c r="A213" s="287" t="s">
        <v>5299</v>
      </c>
      <c r="B213" s="288"/>
      <c r="C213" s="289"/>
      <c r="D213" s="288"/>
      <c r="E213" s="288"/>
      <c r="F213" s="290" t="s">
        <v>5766</v>
      </c>
      <c r="G213" s="291"/>
      <c r="H213" s="289">
        <f t="shared" si="6"/>
        <v>0</v>
      </c>
      <c r="I213" s="292"/>
      <c r="J213" s="291"/>
      <c r="K213" s="289"/>
      <c r="L213" s="289"/>
      <c r="M213" s="289"/>
      <c r="N213" s="289"/>
      <c r="O213" s="275"/>
      <c r="P213" s="291"/>
      <c r="Q213" s="291"/>
      <c r="R213" s="293"/>
      <c r="S213" s="289"/>
      <c r="T213" s="291" t="str">
        <f>LookupConcat(A213,'Master Warnings List'!$A$2:$A$726,'Master Warnings List'!$E$2:$E$726,"
")</f>
        <v>CYP10401 - Group rejected - No valid CYP101 group transmitted for this Service Request Identifier. Service Request Identifier=&lt;C104902&gt;
CYP10402 - Group rejected - More than one CYP104 provided for this Service Request Identifier + Referral To Treatment Period Start Date + Referral To Treatment Period End Date + Referral To Treatment Period Status. Service Request Identifier=&lt;C104902&gt; Referral To Treatment Period Start Date=&lt;C104050&gt; Referral To Treatment Period End Date=&lt;C104060&gt; Referral To Treatment Period Status=&lt;C104070&gt;
CYP10418 - Group rejected - More than one CYP104 provided for this Unique Booking Reference Number (Converted). Service Request Identifier=&lt;C104902&gt; Unique Booking Reference Number (Converted)=&lt;C104010&gt;
CYP10419 - Group rejected - More than one CYP104 provided for this Patient Pathway Identifier. Service Request Identifier=&lt;C104902&gt; Patient Pathway Identifier=&lt;C104020&gt;</v>
      </c>
    </row>
    <row r="214" spans="1:21" ht="63.75" customHeight="1">
      <c r="A214" s="287" t="s">
        <v>990</v>
      </c>
      <c r="B214" s="288" t="str">
        <f t="shared" si="0"/>
        <v>C104</v>
      </c>
      <c r="C214" s="289" t="str">
        <f t="shared" si="1"/>
        <v>902</v>
      </c>
      <c r="D214" s="288" t="str">
        <f>IF(MID(A214,5,1)="9",CONCATENATE(C214,"_",COUNTIF($C$3:$C214,C214)),A214&amp;"_1")</f>
        <v>902_4</v>
      </c>
      <c r="E214" s="288" t="s">
        <v>3116</v>
      </c>
      <c r="F214" s="291" t="s">
        <v>5766</v>
      </c>
      <c r="G214" s="291" t="s">
        <v>991</v>
      </c>
      <c r="H214" s="289">
        <f t="shared" si="6"/>
        <v>0</v>
      </c>
      <c r="I214" s="292">
        <v>154</v>
      </c>
      <c r="J214" s="290" t="s">
        <v>3712</v>
      </c>
      <c r="K214" s="289" t="s">
        <v>146</v>
      </c>
      <c r="L214" s="289" t="s">
        <v>2138</v>
      </c>
      <c r="M214" s="289" t="s">
        <v>2138</v>
      </c>
      <c r="N214" s="289" t="s">
        <v>25</v>
      </c>
      <c r="O214" s="275"/>
      <c r="P214" s="291" t="s">
        <v>6347</v>
      </c>
      <c r="Q214" s="291" t="s">
        <v>6348</v>
      </c>
      <c r="R214" s="293" t="s">
        <v>1148</v>
      </c>
      <c r="S214" s="289">
        <f>IFERROR(VLOOKUP(A214,'Master Warnings List'!$A$1:$H$765,8,0),0)</f>
        <v>2</v>
      </c>
      <c r="T214" s="291" t="str">
        <f>LookupConcat(A214,'Master Warnings List'!$A$2:$A$726,'Master Warnings List'!$E$2:$E$726,"
")</f>
        <v>CYP10403 - Record rejected - Service Request Identifier is blank. Patient Pathway Identifier=&lt;C104020&gt;
CYP10404 - Record rejected - Service Request Identifier has incorrect data format. Service Request Identifier=&lt;C104902&gt;</v>
      </c>
      <c r="U214" t="s">
        <v>6349</v>
      </c>
    </row>
    <row r="215" spans="1:21" ht="165.75" customHeight="1">
      <c r="A215" s="287" t="s">
        <v>3731</v>
      </c>
      <c r="B215" s="288" t="str">
        <f t="shared" si="0"/>
        <v>C104</v>
      </c>
      <c r="C215" s="289" t="str">
        <f t="shared" si="1"/>
        <v>010</v>
      </c>
      <c r="D215" s="288" t="str">
        <f>IF(MID(A215,5,1)="9",CONCATENATE(C215,"_",COUNTIF($C$3:$C215,C215)),A215&amp;"_1")</f>
        <v>C104010_1</v>
      </c>
      <c r="E215" s="288" t="s">
        <v>3733</v>
      </c>
      <c r="F215" s="291" t="s">
        <v>5766</v>
      </c>
      <c r="G215" s="291" t="s">
        <v>3732</v>
      </c>
      <c r="H215" s="289">
        <f t="shared" si="6"/>
        <v>0</v>
      </c>
      <c r="I215" s="292">
        <v>155</v>
      </c>
      <c r="J215" s="291" t="s">
        <v>3734</v>
      </c>
      <c r="K215" s="289" t="s">
        <v>3735</v>
      </c>
      <c r="L215" s="289" t="s">
        <v>25</v>
      </c>
      <c r="M215" s="289" t="s">
        <v>2138</v>
      </c>
      <c r="N215" s="289" t="s">
        <v>25</v>
      </c>
      <c r="O215" s="275"/>
      <c r="P215" s="291" t="s">
        <v>6413</v>
      </c>
      <c r="Q215" s="291" t="s">
        <v>6414</v>
      </c>
      <c r="R215" s="293" t="s">
        <v>195</v>
      </c>
      <c r="S215" s="289">
        <f>IFERROR(VLOOKUP(A215,'Master Warnings List'!$A$1:$H$765,8,0),0)</f>
        <v>1</v>
      </c>
      <c r="T215" s="291" t="str">
        <f>LookupConcat(A215,'Master Warnings List'!$A$2:$A$726,'Master Warnings List'!$E$2:$E$726,"
")</f>
        <v>CYP10406 - Record rejected - Unique Booking Reference Number (Converted) has incorrect data format. Service Request Identifier=&lt;C104902&gt; Local Patient Identifier (Extended)=&lt;C101901&gt;</v>
      </c>
      <c r="U215" t="s">
        <v>6415</v>
      </c>
    </row>
    <row r="216" spans="1:21" ht="38.25" customHeight="1">
      <c r="A216" s="287" t="s">
        <v>3736</v>
      </c>
      <c r="B216" s="288" t="str">
        <f t="shared" si="0"/>
        <v>C104</v>
      </c>
      <c r="C216" s="289" t="str">
        <f t="shared" si="1"/>
        <v>020</v>
      </c>
      <c r="D216" s="288" t="str">
        <f>IF(MID(A216,5,1)="9",CONCATENATE(C216,"_",COUNTIF($C$3:$C216,C216)),A216&amp;"_1")</f>
        <v>C104020_1</v>
      </c>
      <c r="E216" s="288" t="s">
        <v>3738</v>
      </c>
      <c r="F216" s="291" t="s">
        <v>5766</v>
      </c>
      <c r="G216" s="291" t="s">
        <v>3737</v>
      </c>
      <c r="H216" s="289">
        <f t="shared" si="6"/>
        <v>0</v>
      </c>
      <c r="I216" s="292">
        <v>156</v>
      </c>
      <c r="J216" s="299" t="s">
        <v>6416</v>
      </c>
      <c r="K216" s="288" t="s">
        <v>3740</v>
      </c>
      <c r="L216" s="289" t="s">
        <v>25</v>
      </c>
      <c r="M216" s="289" t="s">
        <v>2138</v>
      </c>
      <c r="N216" s="289" t="s">
        <v>25</v>
      </c>
      <c r="O216" s="275" t="s">
        <v>3741</v>
      </c>
      <c r="P216" s="291" t="s">
        <v>6417</v>
      </c>
      <c r="Q216" s="291" t="s">
        <v>6418</v>
      </c>
      <c r="R216" s="293" t="s">
        <v>195</v>
      </c>
      <c r="S216" s="289">
        <f>IFERROR(VLOOKUP(A216,'Master Warnings List'!$A$1:$H$765,8,0),0)</f>
        <v>1</v>
      </c>
      <c r="T216" s="291" t="str">
        <f>LookupConcat(A216,'Master Warnings List'!$A$2:$A$726,'Master Warnings List'!$E$2:$E$726,"
")</f>
        <v>CYP10407 - Record rejected - Patient Pathway Identifier has incorrect data format. Service Request Identifier=&lt;C104902&gt; Local Patient Identifier (Extended)=&lt;C101901&gt;</v>
      </c>
      <c r="U216" t="s">
        <v>6419</v>
      </c>
    </row>
    <row r="217" spans="1:21" ht="102" customHeight="1">
      <c r="A217" s="287" t="s">
        <v>3742</v>
      </c>
      <c r="B217" s="288" t="str">
        <f t="shared" ref="B217:B344" si="7">LEFT(A217,4)</f>
        <v>C104</v>
      </c>
      <c r="C217" s="289" t="str">
        <f t="shared" ref="C217:C344" si="8">RIGHT(A217,3)</f>
        <v>030</v>
      </c>
      <c r="D217" s="288" t="str">
        <f>IF(MID(A217,5,1)="9",CONCATENATE(C217,"_",COUNTIF($C$3:$C217,C217)),A217&amp;"_1")</f>
        <v>C104030_1</v>
      </c>
      <c r="E217" s="288" t="s">
        <v>3744</v>
      </c>
      <c r="F217" s="291" t="s">
        <v>5766</v>
      </c>
      <c r="G217" s="291" t="s">
        <v>3743</v>
      </c>
      <c r="H217" s="289">
        <f t="shared" si="6"/>
        <v>0</v>
      </c>
      <c r="I217" s="292">
        <v>157</v>
      </c>
      <c r="J217" s="291" t="s">
        <v>6420</v>
      </c>
      <c r="K217" s="289" t="s">
        <v>158</v>
      </c>
      <c r="L217" s="289" t="s">
        <v>25</v>
      </c>
      <c r="M217" s="289" t="s">
        <v>2138</v>
      </c>
      <c r="N217" s="289" t="s">
        <v>2148</v>
      </c>
      <c r="O217" s="275"/>
      <c r="P217" s="291" t="s">
        <v>6169</v>
      </c>
      <c r="Q217" s="291" t="s">
        <v>6418</v>
      </c>
      <c r="R217" s="293" t="s">
        <v>195</v>
      </c>
      <c r="S217" s="289">
        <f>IFERROR(VLOOKUP(A217,'Master Warnings List'!$A$1:$H$765,8,0),0)</f>
        <v>2</v>
      </c>
      <c r="T217" s="291" t="str">
        <f>LookupConcat(A217,'Master Warnings List'!$A$2:$A$726,'Master Warnings List'!$E$2:$E$726,"
")</f>
        <v>CYP10408 - Record rejected - Organisation Identifier (Patient Pathway Identifier Issuer) has incorrect data format. Service Request Identifier=&lt;C104902&gt; Local Patient Identifier (Extended)=&lt;C101901&gt;
CYP10409 - Warning - Organisation Identifier (Patient Pathway Identifier Issuer) is not in national organisation tables as a "live" organisation at any point during the reporting period. Service Request Identifier=&lt;C104902&gt; Local Patient Identifier (Extended)=&lt;C101901&gt;Organisation Identifier (Patient Pathway Identifier Issuer)=&lt;C104030&gt;</v>
      </c>
      <c r="U217" t="s">
        <v>6421</v>
      </c>
    </row>
    <row r="218" spans="1:21" ht="76.5" customHeight="1">
      <c r="A218" s="287" t="s">
        <v>147</v>
      </c>
      <c r="B218" s="288" t="str">
        <f t="shared" si="7"/>
        <v>C104</v>
      </c>
      <c r="C218" s="289" t="str">
        <f t="shared" si="8"/>
        <v>040</v>
      </c>
      <c r="D218" s="288" t="str">
        <f>IF(MID(A218,5,1)="9",CONCATENATE(C218,"_",COUNTIF($C$3:$C218,C218)),A218&amp;"_1")</f>
        <v>C104040_1</v>
      </c>
      <c r="E218" s="288" t="s">
        <v>3747</v>
      </c>
      <c r="F218" s="291" t="s">
        <v>5766</v>
      </c>
      <c r="G218" s="291" t="s">
        <v>150</v>
      </c>
      <c r="H218" s="289">
        <f t="shared" si="6"/>
        <v>0</v>
      </c>
      <c r="I218" s="292">
        <v>158</v>
      </c>
      <c r="J218" s="291" t="s">
        <v>3748</v>
      </c>
      <c r="K218" s="289" t="s">
        <v>1213</v>
      </c>
      <c r="L218" s="289" t="s">
        <v>25</v>
      </c>
      <c r="M218" s="289" t="s">
        <v>2138</v>
      </c>
      <c r="N218" s="289" t="s">
        <v>2148</v>
      </c>
      <c r="O218" s="275"/>
      <c r="P218" s="291" t="s">
        <v>6422</v>
      </c>
      <c r="Q218" s="291" t="s">
        <v>6423</v>
      </c>
      <c r="R218" s="293" t="s">
        <v>195</v>
      </c>
      <c r="S218" s="289">
        <f>IFERROR(VLOOKUP(A218,'Master Warnings List'!$A$1:$H$765,8,0),0)</f>
        <v>2</v>
      </c>
      <c r="T218" s="291" t="str">
        <f>LookupConcat(A218,'Master Warnings List'!$A$2:$A$726,'Master Warnings List'!$E$2:$E$726,"
")</f>
        <v>CYP10410 - Record rejected - Waiting Time Measurement Type (Community Care) has incorrect data format. Service Request Identifier=&lt;C104902&gt; Local Patient Identifier (Extended)=&lt;C101901&gt;
CYP10411 - Warning - Waiting Time Measurement Type (Community Care) contains an invalid national code. Service Request Identifier=&lt;C104902&gt; Local Patient Identifier (Extended)=&lt;C101901&gt; Waiting Time Measurement Type (Community Care)=&lt;C104040&gt;</v>
      </c>
      <c r="U218" s="355" t="s">
        <v>6424</v>
      </c>
    </row>
    <row r="219" spans="1:21" ht="140.25" customHeight="1">
      <c r="A219" s="287" t="s">
        <v>3756</v>
      </c>
      <c r="B219" s="288" t="str">
        <f t="shared" si="7"/>
        <v>C104</v>
      </c>
      <c r="C219" s="289" t="str">
        <f t="shared" si="8"/>
        <v>050</v>
      </c>
      <c r="D219" s="288" t="str">
        <f>IF(MID(A219,5,1)="9",CONCATENATE(C219,"_",COUNTIF($C$3:$C219,C219)),A219&amp;"_1")</f>
        <v>C104050_1</v>
      </c>
      <c r="E219" s="288" t="s">
        <v>3758</v>
      </c>
      <c r="F219" s="291" t="s">
        <v>5766</v>
      </c>
      <c r="G219" s="291" t="s">
        <v>3757</v>
      </c>
      <c r="H219" s="289">
        <f t="shared" si="6"/>
        <v>0</v>
      </c>
      <c r="I219" s="292">
        <v>159</v>
      </c>
      <c r="J219" s="291" t="s">
        <v>6425</v>
      </c>
      <c r="K219" s="291" t="s">
        <v>2154</v>
      </c>
      <c r="L219" s="289" t="s">
        <v>25</v>
      </c>
      <c r="M219" s="289" t="s">
        <v>2138</v>
      </c>
      <c r="N219" s="289" t="s">
        <v>25</v>
      </c>
      <c r="O219" s="275" t="s">
        <v>6426</v>
      </c>
      <c r="P219" s="291" t="s">
        <v>6427</v>
      </c>
      <c r="Q219" s="291" t="s">
        <v>6428</v>
      </c>
      <c r="R219" s="293" t="s">
        <v>195</v>
      </c>
      <c r="S219" s="289">
        <f>IFERROR(VLOOKUP(A219,'Master Warnings List'!$A$1:$H$765,8,0),0)</f>
        <v>3</v>
      </c>
      <c r="T219" s="291" t="str">
        <f>LookupConcat(A219,'Master Warnings List'!$A$2:$A$726,'Master Warnings List'!$E$2:$E$726,"
")</f>
        <v>CYP10412 - Record rejected - Referral To Treatment Period Start Date has incorrect date format. Service Request Identifier=&lt;C104902&gt; Local Patient Identifier (Extended)=&lt;C101901&gt;
CYP10417 - Record rejected - Referral To Treatment Period Start Date is after the Reporting Period End Date. Service Request Identifier=&lt;C104902&gt; Local Patient Identifier (Extended)=&lt;C101901&gt; Referral To Treatment Period Start Date=&lt;C104050&gt;
CYP10423 - Record rejected - Referral To Treatment Period Start Date is before Person Birth Date. Service Request Identifier=&lt;C104902&gt; Local Patient Identifier (Extended)=&lt;C101901&gt; Referral To Treatment Period Start Date=&lt;C104050&gt; Person Birth Date=&lt;C001060&gt;</v>
      </c>
      <c r="U219" t="s">
        <v>6288</v>
      </c>
    </row>
    <row r="220" spans="1:21" ht="76.5" customHeight="1">
      <c r="A220" s="287" t="s">
        <v>260</v>
      </c>
      <c r="B220" s="288" t="str">
        <f t="shared" si="7"/>
        <v>C104</v>
      </c>
      <c r="C220" s="289"/>
      <c r="D220" s="288" t="str">
        <f>IF(MID(A220,5,1)="9",CONCATENATE(C220,"_",COUNTIF($C$3:$C220,C220)),A220&amp;"_1")</f>
        <v>C104080_1</v>
      </c>
      <c r="E220" s="288" t="s">
        <v>3762</v>
      </c>
      <c r="F220" s="291" t="s">
        <v>5766</v>
      </c>
      <c r="G220" s="187" t="s">
        <v>261</v>
      </c>
      <c r="H220" s="289">
        <v>0</v>
      </c>
      <c r="I220" s="292">
        <v>160</v>
      </c>
      <c r="J220" s="18" t="s">
        <v>6429</v>
      </c>
      <c r="K220" s="300" t="s">
        <v>2974</v>
      </c>
      <c r="L220" s="300" t="s">
        <v>25</v>
      </c>
      <c r="M220" s="300" t="s">
        <v>2138</v>
      </c>
      <c r="N220" s="300" t="s">
        <v>25</v>
      </c>
      <c r="O220" s="18"/>
      <c r="P220" s="18" t="s">
        <v>6427</v>
      </c>
      <c r="Q220" s="18" t="s">
        <v>6428</v>
      </c>
      <c r="R220" s="301" t="s">
        <v>195</v>
      </c>
      <c r="S220" s="289"/>
      <c r="T220" s="291" t="str">
        <f>LookupConcat(A220,'Master Warnings List'!$A$2:$A$726,'Master Warnings List'!$E$2:$E$726,"
")</f>
        <v>CYP10424 - Record Rejected - Referral To Treatment Period Start Time has incorrect data format. Service Request Identifier=&lt;C104902&gt; Local Patient Identifier (Extended)=&lt;C101901&gt; Referral To Treatment Period Start Time=&lt;C104080&gt;</v>
      </c>
      <c r="U220" t="s">
        <v>6430</v>
      </c>
    </row>
    <row r="221" spans="1:21" ht="140.25" customHeight="1">
      <c r="A221" s="287" t="s">
        <v>3764</v>
      </c>
      <c r="B221" s="288" t="str">
        <f t="shared" si="7"/>
        <v>C104</v>
      </c>
      <c r="C221" s="289" t="str">
        <f t="shared" si="8"/>
        <v>060</v>
      </c>
      <c r="D221" s="288" t="str">
        <f>IF(MID(A221,5,1)="9",CONCATENATE(C221,"_",COUNTIF($C$3:$C221,C221)),A221&amp;"_1")</f>
        <v>C104060_1</v>
      </c>
      <c r="E221" s="288" t="s">
        <v>3766</v>
      </c>
      <c r="F221" s="291" t="s">
        <v>5766</v>
      </c>
      <c r="G221" s="291" t="s">
        <v>3765</v>
      </c>
      <c r="H221" s="289">
        <f t="shared" si="6"/>
        <v>0</v>
      </c>
      <c r="I221" s="292">
        <v>161</v>
      </c>
      <c r="J221" s="291" t="s">
        <v>6431</v>
      </c>
      <c r="K221" s="291" t="s">
        <v>2154</v>
      </c>
      <c r="L221" s="289" t="s">
        <v>25</v>
      </c>
      <c r="M221" s="289" t="s">
        <v>2138</v>
      </c>
      <c r="N221" s="289" t="s">
        <v>25</v>
      </c>
      <c r="O221" s="275" t="s">
        <v>6432</v>
      </c>
      <c r="P221" s="291" t="s">
        <v>6427</v>
      </c>
      <c r="Q221" s="291" t="s">
        <v>6428</v>
      </c>
      <c r="R221" s="293" t="s">
        <v>195</v>
      </c>
      <c r="S221" s="289">
        <f>IFERROR(VLOOKUP(A221,'Master Warnings List'!$A$1:$H$765,8,0),0)</f>
        <v>4</v>
      </c>
      <c r="T221" s="291" t="str">
        <f>LookupConcat(A221,'Master Warnings List'!$A$2:$A$726,'Master Warnings List'!$E$2:$E$726,"
")</f>
        <v>CYP10405 - Record rejected - Referral To Treatment Period End Date is after the Reporting Period End Date. Service Request Identifier=&lt;C104902&gt; Local Patient Identifier (Extended)=&lt;C101901&gt; Referral To Treatment Period End Date=&lt;C104060&gt;
CYP10413 - Record rejected - Referral To Treatment Period End Date has incorrect date format. Service Request Identifier=&lt;C104902&gt; Local Patient Identifier (Extended)=&lt;C101901&gt;
CYP10416 - Record rejected - Referral To Treatment Period End Date is before the Referral To Treatment Period Start Date. Service Request Identifier=&lt;C104902&gt; Local Patient Identifier (Extended)=&lt;C101901&gt; Referral To Treatment Period End Date=&lt;C104060&gt;
CYP10422 - Record rejected - Referral To Treatment Period End Date is before the Referral Request Received Date. Service Request Identifier=&lt;C104902&gt; Local Patient Identifier (Extended)=&lt;C101901&gt; Referral Request Received Date=&lt;C101010&gt; Referral To Treatment Period End Date=&lt;C104060&gt;</v>
      </c>
      <c r="U221" t="s">
        <v>6291</v>
      </c>
    </row>
    <row r="222" spans="1:21" ht="89.25" customHeight="1">
      <c r="A222" s="287" t="s">
        <v>263</v>
      </c>
      <c r="B222" s="288" t="str">
        <f t="shared" si="7"/>
        <v>C104</v>
      </c>
      <c r="C222" s="289"/>
      <c r="D222" s="288" t="str">
        <f>IF(MID(A222,5,1)="9",CONCATENATE(C222,"_",COUNTIF($C$3:$C222,C222)),A222&amp;"_1")</f>
        <v>C104090_1</v>
      </c>
      <c r="E222" s="288" t="s">
        <v>3769</v>
      </c>
      <c r="F222" s="291" t="s">
        <v>5766</v>
      </c>
      <c r="G222" s="187" t="s">
        <v>264</v>
      </c>
      <c r="H222" s="289">
        <v>0</v>
      </c>
      <c r="I222" s="292">
        <v>162</v>
      </c>
      <c r="J222" s="18" t="s">
        <v>6433</v>
      </c>
      <c r="K222" s="300" t="s">
        <v>2974</v>
      </c>
      <c r="L222" s="300" t="s">
        <v>25</v>
      </c>
      <c r="M222" s="300" t="s">
        <v>2138</v>
      </c>
      <c r="N222" s="300" t="s">
        <v>25</v>
      </c>
      <c r="O222" s="18"/>
      <c r="P222" s="18" t="s">
        <v>6427</v>
      </c>
      <c r="Q222" s="18" t="s">
        <v>6428</v>
      </c>
      <c r="R222" s="301" t="s">
        <v>195</v>
      </c>
      <c r="S222" s="289"/>
      <c r="T222" s="291" t="str">
        <f>LookupConcat(A222,'Master Warnings List'!$A$2:$A$726,'Master Warnings List'!$E$2:$E$726,"
")</f>
        <v>CYP10425 - Record Rejected - Referral To Treatment Period End Time has incorrect data format. Service Request Identifier=&lt;C104902&gt; Local Patient Identifier (Extended)=&lt;C101901&gt; Referral To Treatment Period Start Time=&lt;C104090&gt;</v>
      </c>
      <c r="U222" t="s">
        <v>6434</v>
      </c>
    </row>
    <row r="223" spans="1:21" ht="76.5" customHeight="1">
      <c r="A223" s="287" t="s">
        <v>3771</v>
      </c>
      <c r="B223" s="288" t="str">
        <f t="shared" si="7"/>
        <v>C104</v>
      </c>
      <c r="C223" s="289" t="str">
        <f t="shared" si="8"/>
        <v>070</v>
      </c>
      <c r="D223" s="288" t="str">
        <f>IF(MID(A223,5,1)="9",CONCATENATE(C223,"_",COUNTIF($C$3:$C223,C223)),A223&amp;"_1")</f>
        <v>C104070_1</v>
      </c>
      <c r="E223" s="288" t="s">
        <v>3773</v>
      </c>
      <c r="F223" s="291" t="s">
        <v>5766</v>
      </c>
      <c r="G223" s="291" t="s">
        <v>3772</v>
      </c>
      <c r="H223" s="289">
        <f t="shared" si="6"/>
        <v>0</v>
      </c>
      <c r="I223" s="292">
        <v>163</v>
      </c>
      <c r="J223" s="291" t="s">
        <v>6435</v>
      </c>
      <c r="K223" s="289" t="s">
        <v>1213</v>
      </c>
      <c r="L223" s="289" t="s">
        <v>25</v>
      </c>
      <c r="M223" s="289" t="s">
        <v>2138</v>
      </c>
      <c r="N223" s="289" t="s">
        <v>2148</v>
      </c>
      <c r="O223" s="275"/>
      <c r="P223" s="291" t="s">
        <v>6427</v>
      </c>
      <c r="Q223" s="291" t="s">
        <v>6428</v>
      </c>
      <c r="R223" s="293" t="s">
        <v>195</v>
      </c>
      <c r="S223" s="289">
        <f>IFERROR(VLOOKUP(A223,'Master Warnings List'!$A$1:$H$765,8,0),0)</f>
        <v>2</v>
      </c>
      <c r="T223" s="291" t="str">
        <f>LookupConcat(A223,'Master Warnings List'!$A$2:$A$726,'Master Warnings List'!$E$2:$E$726,"
")</f>
        <v>CYP10414 - Record rejected - Referral To Treatment Period Status has incorrect data format. Service Request Identifier=&lt;C104902&gt; Local Patient Identifier (Extended)=&lt;C101901&gt;
CYP10415 - Warning - Referral To Treatment Period Status contains an invalid national code. Service Request Identifier=&lt;C104902&gt; Local Patient Identifier (Extended)=&lt;C101901&gt; Referral To Treatment Period Status=&lt;C104070&gt;</v>
      </c>
      <c r="U223" s="355" t="s">
        <v>6436</v>
      </c>
    </row>
    <row r="224" spans="1:21" ht="12.75" customHeight="1">
      <c r="A224" s="287" t="s">
        <v>871</v>
      </c>
      <c r="B224" s="288"/>
      <c r="C224" s="289"/>
      <c r="D224" s="288"/>
      <c r="E224" s="288" t="s">
        <v>2580</v>
      </c>
      <c r="F224" s="291" t="s">
        <v>5766</v>
      </c>
      <c r="G224" s="291" t="s">
        <v>822</v>
      </c>
      <c r="H224" s="289">
        <f t="shared" si="6"/>
        <v>1</v>
      </c>
      <c r="I224" s="292">
        <v>164</v>
      </c>
      <c r="J224" s="291" t="s">
        <v>6259</v>
      </c>
      <c r="K224" s="288" t="s">
        <v>146</v>
      </c>
      <c r="L224" s="289"/>
      <c r="M224" s="289"/>
      <c r="N224" s="289"/>
      <c r="O224" s="275"/>
      <c r="P224" s="291"/>
      <c r="Q224" s="291"/>
      <c r="R224" s="293"/>
      <c r="S224" s="289"/>
      <c r="T224" s="291"/>
    </row>
    <row r="225" spans="1:21" ht="38.25" customHeight="1">
      <c r="A225" s="287" t="s">
        <v>872</v>
      </c>
      <c r="B225" s="288"/>
      <c r="C225" s="289"/>
      <c r="D225" s="288"/>
      <c r="E225" s="288" t="s">
        <v>3798</v>
      </c>
      <c r="F225" s="291" t="s">
        <v>5766</v>
      </c>
      <c r="G225" s="291" t="s">
        <v>873</v>
      </c>
      <c r="H225" s="289">
        <f t="shared" si="6"/>
        <v>1</v>
      </c>
      <c r="I225" s="292">
        <v>165</v>
      </c>
      <c r="J225" s="291" t="s">
        <v>6123</v>
      </c>
      <c r="K225" s="288" t="s">
        <v>6124</v>
      </c>
      <c r="L225" s="289"/>
      <c r="M225" s="289"/>
      <c r="N225" s="289"/>
      <c r="O225" s="275"/>
      <c r="P225" s="291"/>
      <c r="Q225" s="291"/>
      <c r="R225" s="293"/>
      <c r="S225" s="289"/>
      <c r="T225" s="291"/>
    </row>
    <row r="226" spans="1:21" ht="25.5" customHeight="1">
      <c r="A226" s="287" t="s">
        <v>3799</v>
      </c>
      <c r="B226" s="288"/>
      <c r="C226" s="289"/>
      <c r="D226" s="288"/>
      <c r="E226" s="288" t="s">
        <v>2144</v>
      </c>
      <c r="F226" s="291" t="s">
        <v>5766</v>
      </c>
      <c r="G226" s="291" t="s">
        <v>6260</v>
      </c>
      <c r="H226" s="289">
        <f t="shared" si="6"/>
        <v>1</v>
      </c>
      <c r="I226" s="292">
        <v>166</v>
      </c>
      <c r="J226" s="291" t="s">
        <v>6261</v>
      </c>
      <c r="K226" s="289" t="s">
        <v>2586</v>
      </c>
      <c r="L226" s="289"/>
      <c r="M226" s="289"/>
      <c r="N226" s="289"/>
      <c r="O226" s="275"/>
      <c r="P226" s="291"/>
      <c r="Q226" s="291"/>
      <c r="R226" s="293"/>
      <c r="S226" s="289"/>
      <c r="T226" s="291"/>
    </row>
    <row r="227" spans="1:21" ht="25.5" customHeight="1">
      <c r="A227" s="287" t="s">
        <v>3800</v>
      </c>
      <c r="B227" s="288"/>
      <c r="C227" s="289"/>
      <c r="D227" s="288"/>
      <c r="E227" s="288" t="s">
        <v>2590</v>
      </c>
      <c r="F227" s="291" t="s">
        <v>5766</v>
      </c>
      <c r="G227" s="291" t="s">
        <v>6263</v>
      </c>
      <c r="H227" s="289">
        <f t="shared" ref="H227:H292" si="9">IF(MID(A227,5,1)="D",1,0)</f>
        <v>1</v>
      </c>
      <c r="I227" s="292">
        <v>167</v>
      </c>
      <c r="J227" s="291" t="s">
        <v>6264</v>
      </c>
      <c r="K227" s="289" t="s">
        <v>818</v>
      </c>
      <c r="L227" s="289"/>
      <c r="M227" s="289"/>
      <c r="N227" s="289"/>
      <c r="O227" s="275"/>
      <c r="P227" s="291"/>
      <c r="Q227" s="291"/>
      <c r="R227" s="293"/>
      <c r="S227" s="289"/>
      <c r="T227" s="291"/>
    </row>
    <row r="228" spans="1:21" ht="25.5" customHeight="1">
      <c r="A228" s="287" t="s">
        <v>870</v>
      </c>
      <c r="B228" s="288"/>
      <c r="C228" s="289"/>
      <c r="D228" s="288"/>
      <c r="E228" s="288" t="s">
        <v>2185</v>
      </c>
      <c r="F228" s="291" t="s">
        <v>5766</v>
      </c>
      <c r="G228" s="291" t="s">
        <v>6134</v>
      </c>
      <c r="H228" s="289">
        <f t="shared" si="9"/>
        <v>1</v>
      </c>
      <c r="I228" s="292">
        <v>168</v>
      </c>
      <c r="J228" s="291" t="s">
        <v>6268</v>
      </c>
      <c r="K228" s="289" t="s">
        <v>817</v>
      </c>
      <c r="L228" s="289"/>
      <c r="M228" s="289"/>
      <c r="N228" s="289"/>
      <c r="O228" s="275"/>
      <c r="P228" s="291"/>
      <c r="Q228" s="291"/>
      <c r="R228" s="293"/>
      <c r="S228" s="289"/>
      <c r="T228" s="291"/>
    </row>
    <row r="229" spans="1:21" ht="51" customHeight="1">
      <c r="A229" s="287" t="s">
        <v>3801</v>
      </c>
      <c r="B229" s="288"/>
      <c r="C229" s="289"/>
      <c r="D229" s="288"/>
      <c r="E229" s="288" t="s">
        <v>3509</v>
      </c>
      <c r="F229" s="291" t="s">
        <v>5766</v>
      </c>
      <c r="G229" s="291" t="s">
        <v>3508</v>
      </c>
      <c r="H229" s="289">
        <f t="shared" si="9"/>
        <v>1</v>
      </c>
      <c r="I229" s="292">
        <v>169</v>
      </c>
      <c r="J229" s="291" t="s">
        <v>6383</v>
      </c>
      <c r="K229" s="289" t="s">
        <v>2995</v>
      </c>
      <c r="L229" s="289"/>
      <c r="M229" s="289"/>
      <c r="N229" s="289"/>
      <c r="O229" s="275"/>
      <c r="P229" s="291"/>
      <c r="Q229" s="291"/>
      <c r="R229" s="293"/>
      <c r="S229" s="289"/>
      <c r="T229" s="291"/>
    </row>
    <row r="230" spans="1:21" ht="38.25" customHeight="1">
      <c r="A230" s="287" t="s">
        <v>3802</v>
      </c>
      <c r="B230" s="288"/>
      <c r="C230" s="289"/>
      <c r="D230" s="288"/>
      <c r="E230" s="288" t="s">
        <v>3804</v>
      </c>
      <c r="F230" s="291" t="s">
        <v>5766</v>
      </c>
      <c r="G230" s="291" t="s">
        <v>3803</v>
      </c>
      <c r="H230" s="289">
        <f t="shared" si="9"/>
        <v>1</v>
      </c>
      <c r="I230" s="292">
        <v>170</v>
      </c>
      <c r="J230" s="290" t="s">
        <v>3805</v>
      </c>
      <c r="K230" s="288" t="s">
        <v>2649</v>
      </c>
      <c r="L230" s="289"/>
      <c r="M230" s="289"/>
      <c r="N230" s="289"/>
      <c r="O230" s="275"/>
      <c r="P230" s="291"/>
      <c r="Q230" s="291"/>
      <c r="R230" s="293"/>
      <c r="S230" s="289"/>
      <c r="T230" s="291"/>
    </row>
    <row r="231" spans="1:21" ht="25.5" customHeight="1">
      <c r="A231" s="287" t="s">
        <v>3807</v>
      </c>
      <c r="B231" s="288"/>
      <c r="C231" s="289"/>
      <c r="D231" s="288"/>
      <c r="E231" s="288" t="s">
        <v>3809</v>
      </c>
      <c r="F231" s="291" t="s">
        <v>5766</v>
      </c>
      <c r="G231" s="291" t="s">
        <v>3808</v>
      </c>
      <c r="H231" s="289">
        <f t="shared" si="9"/>
        <v>1</v>
      </c>
      <c r="I231" s="292">
        <v>171</v>
      </c>
      <c r="J231" s="290" t="s">
        <v>3810</v>
      </c>
      <c r="K231" s="288" t="s">
        <v>2649</v>
      </c>
      <c r="L231" s="289"/>
      <c r="M231" s="289"/>
      <c r="N231" s="289"/>
      <c r="O231" s="275"/>
      <c r="P231" s="291"/>
      <c r="Q231" s="291"/>
      <c r="R231" s="293"/>
      <c r="S231" s="289"/>
      <c r="T231" s="291"/>
    </row>
    <row r="232" spans="1:21" ht="51" customHeight="1">
      <c r="A232" s="287" t="s">
        <v>3812</v>
      </c>
      <c r="B232" s="288"/>
      <c r="C232" s="289"/>
      <c r="D232" s="288"/>
      <c r="E232" s="288" t="s">
        <v>6437</v>
      </c>
      <c r="F232" s="291" t="s">
        <v>5766</v>
      </c>
      <c r="G232" s="291" t="s">
        <v>3813</v>
      </c>
      <c r="H232" s="289">
        <f t="shared" si="9"/>
        <v>1</v>
      </c>
      <c r="I232" s="292">
        <v>172</v>
      </c>
      <c r="J232" s="291" t="s">
        <v>6438</v>
      </c>
      <c r="K232" s="289" t="s">
        <v>817</v>
      </c>
      <c r="L232" s="289"/>
      <c r="M232" s="289"/>
      <c r="N232" s="289"/>
      <c r="O232" s="275"/>
      <c r="P232" s="291"/>
      <c r="Q232" s="291"/>
      <c r="R232" s="293"/>
      <c r="S232" s="289"/>
      <c r="T232" s="291"/>
    </row>
    <row r="233" spans="1:21" ht="51" customHeight="1">
      <c r="A233" s="287" t="s">
        <v>494</v>
      </c>
      <c r="B233" s="288"/>
      <c r="C233" s="289"/>
      <c r="D233" s="288"/>
      <c r="E233" s="288"/>
      <c r="F233" s="291" t="s">
        <v>5772</v>
      </c>
      <c r="G233" s="291"/>
      <c r="H233" s="289">
        <f t="shared" si="9"/>
        <v>0</v>
      </c>
      <c r="I233" s="292"/>
      <c r="J233" s="291"/>
      <c r="K233" s="289"/>
      <c r="L233" s="289"/>
      <c r="M233" s="289"/>
      <c r="N233" s="289"/>
      <c r="O233" s="275"/>
      <c r="P233" s="291"/>
      <c r="Q233" s="291"/>
      <c r="R233" s="293"/>
      <c r="S233" s="289"/>
      <c r="T233" s="291" t="str">
        <f>LookupConcat(A233,'Master Warnings List'!$A$2:$A$726,'Master Warnings List'!$E$2:$E$726,"
")</f>
        <v>CYP10502 - Group rejected - No valid CYP101 group transmitted for this Service Request Identifier. Service Request Identifier=&lt;C105902&gt;
CYP10511 - Group rejected - More than one CYP105 provided for this Service Request Identifier + Onward Referral Date + Onward Referral Reason (Community Care). Service Request Identifier=&lt;C105902&gt; Onward Referral Date=&lt;C105010&gt; Onward Referral Reason (Community Care)=&lt;C105020&gt;</v>
      </c>
    </row>
    <row r="234" spans="1:21" ht="63.75" customHeight="1">
      <c r="A234" s="287" t="s">
        <v>3861</v>
      </c>
      <c r="B234" s="288" t="str">
        <f t="shared" si="7"/>
        <v>C105</v>
      </c>
      <c r="C234" s="289" t="str">
        <f t="shared" si="8"/>
        <v>902</v>
      </c>
      <c r="D234" s="288" t="str">
        <f>IF(MID(A234,5,1)="9",CONCATENATE(C234,"_",COUNTIF($C$3:$C234,C234)),A234&amp;"_1")</f>
        <v>902_5</v>
      </c>
      <c r="E234" s="288" t="s">
        <v>3116</v>
      </c>
      <c r="F234" s="291" t="s">
        <v>5772</v>
      </c>
      <c r="G234" s="291" t="s">
        <v>991</v>
      </c>
      <c r="H234" s="289">
        <f t="shared" si="9"/>
        <v>0</v>
      </c>
      <c r="I234" s="292">
        <v>173</v>
      </c>
      <c r="J234" s="290" t="s">
        <v>3712</v>
      </c>
      <c r="K234" s="289" t="s">
        <v>146</v>
      </c>
      <c r="L234" s="289" t="s">
        <v>2138</v>
      </c>
      <c r="M234" s="289" t="s">
        <v>2138</v>
      </c>
      <c r="N234" s="289" t="s">
        <v>25</v>
      </c>
      <c r="O234" s="275"/>
      <c r="P234" s="291" t="s">
        <v>6347</v>
      </c>
      <c r="Q234" s="291" t="s">
        <v>6348</v>
      </c>
      <c r="R234" s="293" t="s">
        <v>1148</v>
      </c>
      <c r="S234" s="289">
        <f>IFERROR(VLOOKUP(A234,'Master Warnings List'!$A$1:$H$765,8,0),0)</f>
        <v>2</v>
      </c>
      <c r="T234" s="291" t="str">
        <f>LookupConcat(A234,'Master Warnings List'!$A$2:$A$726,'Master Warnings List'!$E$2:$E$726,"
")</f>
        <v>CYP10503 - Record rejected - Service Request Identifier is blank.
CYP10504 - Record rejected - Service Request Identifier has incorrect data format. Service Request Identifier=&lt;C105902&gt;</v>
      </c>
      <c r="U234" t="s">
        <v>6349</v>
      </c>
    </row>
    <row r="235" spans="1:21" ht="165.75" customHeight="1">
      <c r="A235" s="287" t="s">
        <v>3862</v>
      </c>
      <c r="B235" s="288" t="str">
        <f t="shared" si="7"/>
        <v>C105</v>
      </c>
      <c r="C235" s="289" t="str">
        <f t="shared" si="8"/>
        <v>010</v>
      </c>
      <c r="D235" s="288" t="str">
        <f>IF(MID(A235,5,1)="9",CONCATENATE(C235,"_",COUNTIF($C$3:$C235,C235)),A235&amp;"_1")</f>
        <v>C105010_1</v>
      </c>
      <c r="E235" s="288" t="s">
        <v>3864</v>
      </c>
      <c r="F235" s="291" t="s">
        <v>5772</v>
      </c>
      <c r="G235" s="291" t="s">
        <v>3863</v>
      </c>
      <c r="H235" s="289">
        <f t="shared" si="9"/>
        <v>0</v>
      </c>
      <c r="I235" s="292">
        <v>174</v>
      </c>
      <c r="J235" s="291" t="s">
        <v>6439</v>
      </c>
      <c r="K235" s="291" t="s">
        <v>2154</v>
      </c>
      <c r="L235" s="289" t="s">
        <v>2138</v>
      </c>
      <c r="M235" s="289" t="s">
        <v>2138</v>
      </c>
      <c r="N235" s="289" t="s">
        <v>25</v>
      </c>
      <c r="O235" s="275" t="s">
        <v>6440</v>
      </c>
      <c r="P235" s="291" t="s">
        <v>6427</v>
      </c>
      <c r="Q235" s="291" t="s">
        <v>6441</v>
      </c>
      <c r="R235" s="293" t="s">
        <v>1148</v>
      </c>
      <c r="S235" s="289">
        <f>IFERROR(VLOOKUP(A235,'Master Warnings List'!$A$1:$H$765,8,0),0)</f>
        <v>4</v>
      </c>
      <c r="T235" s="291" t="str">
        <f>LookupConcat(A235,'Master Warnings List'!$A$2:$A$726,'Master Warnings List'!$E$2:$E$726,"
")</f>
        <v>CYP10505 - Record rejected - Onward Referral Date is blank. Service Request Identifier=&lt;C105902&gt; Local Patient Identifier (Extended)=&lt;C101901&gt;
CYP10506 - Record rejected - Onward Referral Date has incorrect data format. Service Request Identifier=&lt;C105902&gt; Local Patient Identifier (Extended)=&lt;C101901&gt;
CYP10512 - Record rejected - Onward Referral Date is after the Reporting Period End Date. Service Request Identifier=&lt;C105902&gt; Local Patient Identifier (Extended)=&lt;C101901&gt; Onward Referral Date=&lt;C105010&gt;
CYP10513 - Record rejected - Onward Referral Date is before the Referral Request Received Date. Service Request Identifier=&lt;C105902&gt; Local Patient Identifier (Extended)=&lt;C101901&gt; Onward Referral Date=&lt;C105010&gt; Referral Request Received Date=&lt;C101010&gt;</v>
      </c>
      <c r="U235" t="s">
        <v>6442</v>
      </c>
    </row>
    <row r="236" spans="1:21" ht="76.5" customHeight="1">
      <c r="A236" s="287" t="s">
        <v>218</v>
      </c>
      <c r="B236" s="288" t="str">
        <f t="shared" si="7"/>
        <v>C105</v>
      </c>
      <c r="C236" s="289" t="str">
        <f t="shared" si="8"/>
        <v>020</v>
      </c>
      <c r="D236" s="288" t="str">
        <f>IF(MID(A236,5,1)="9",CONCATENATE(C236,"_",COUNTIF($C$3:$C236,C236)),A236&amp;"_1")</f>
        <v>C105020_1</v>
      </c>
      <c r="E236" s="288" t="s">
        <v>3867</v>
      </c>
      <c r="F236" s="291" t="s">
        <v>5772</v>
      </c>
      <c r="G236" s="291" t="s">
        <v>220</v>
      </c>
      <c r="H236" s="289">
        <f t="shared" si="9"/>
        <v>0</v>
      </c>
      <c r="I236" s="292">
        <v>175</v>
      </c>
      <c r="J236" s="291" t="s">
        <v>6443</v>
      </c>
      <c r="K236" s="289" t="s">
        <v>1213</v>
      </c>
      <c r="L236" s="289" t="s">
        <v>25</v>
      </c>
      <c r="M236" s="289" t="s">
        <v>2138</v>
      </c>
      <c r="N236" s="289" t="s">
        <v>2148</v>
      </c>
      <c r="O236" s="275"/>
      <c r="P236" s="291" t="s">
        <v>6427</v>
      </c>
      <c r="Q236" s="291" t="s">
        <v>6441</v>
      </c>
      <c r="R236" s="293" t="s">
        <v>195</v>
      </c>
      <c r="S236" s="289">
        <f>IFERROR(VLOOKUP(A236,'Master Warnings List'!$A$1:$H$765,8,0),0)</f>
        <v>2</v>
      </c>
      <c r="T236" s="291" t="str">
        <f>LookupConcat(A236,'Master Warnings List'!$A$2:$A$726,'Master Warnings List'!$E$2:$E$726,"
")</f>
        <v>CYP10507 - Record rejected - Onward Referral Reason (Community Care) has incorrect data format. Service Request Identifier=&lt;C105902&gt; Local Patient Identifier (Extended)=&lt;C101901&gt;
CYP10508 - Warning - Onward Referral Reason (Community Care) contains an invalid national code. Service Request Identifier=&lt;C105902&gt; Local Patient Identifier (Extended)=&lt;C101901&gt; Onward Referral Reason (Community Care)=&lt;C105020&gt;</v>
      </c>
      <c r="U236" t="s">
        <v>6444</v>
      </c>
    </row>
    <row r="237" spans="1:21" ht="76.5" customHeight="1">
      <c r="A237" s="287" t="s">
        <v>152</v>
      </c>
      <c r="B237" s="288" t="str">
        <f t="shared" si="7"/>
        <v>C105</v>
      </c>
      <c r="C237" s="289" t="str">
        <f t="shared" si="8"/>
        <v>030</v>
      </c>
      <c r="D237" s="288" t="str">
        <f>IF(MID(A237,5,1)="9",CONCATENATE(C237,"_",COUNTIF($C$3:$C237,C237)),A237&amp;"_1")</f>
        <v>C105030_1</v>
      </c>
      <c r="E237" s="288" t="s">
        <v>3875</v>
      </c>
      <c r="F237" s="291" t="s">
        <v>5772</v>
      </c>
      <c r="G237" s="291" t="s">
        <v>155</v>
      </c>
      <c r="H237" s="289">
        <f t="shared" si="9"/>
        <v>0</v>
      </c>
      <c r="I237" s="292">
        <v>176</v>
      </c>
      <c r="J237" s="291" t="s">
        <v>6445</v>
      </c>
      <c r="K237" s="289" t="s">
        <v>158</v>
      </c>
      <c r="L237" s="289" t="s">
        <v>25</v>
      </c>
      <c r="M237" s="289" t="s">
        <v>2138</v>
      </c>
      <c r="N237" s="289" t="s">
        <v>2148</v>
      </c>
      <c r="O237" s="275"/>
      <c r="P237" s="291" t="s">
        <v>6364</v>
      </c>
      <c r="Q237" s="291" t="s">
        <v>6446</v>
      </c>
      <c r="R237" s="293" t="s">
        <v>195</v>
      </c>
      <c r="S237" s="289">
        <f>IFERROR(VLOOKUP(A237,'Master Warnings List'!$A$1:$H$765,8,0),0)</f>
        <v>2</v>
      </c>
      <c r="T237" s="291" t="str">
        <f>LookupConcat(A237,'Master Warnings List'!$A$2:$A$726,'Master Warnings List'!$E$2:$E$726,"
")</f>
        <v>CYP10509 - Record rejected - Organisation Identifier (Receiving Organisation) has incorrect data format. Service Request Identifier=&lt;C105902&gt; Local Patient Identifier (Extended)=&lt;C101901&gt;
CYP10510 - Warning - Organisation Identifier (Receiving Organisation) is not in national organisation tables as a "live" organisation at any point during the reporting period. Service Request Identifier=&lt;C105902&gt; Local Patient Identifier (Extended)=&lt;C101901&gt; Organisation Identifier (Receiving Organisation)=&lt;C105030&gt;</v>
      </c>
      <c r="U237" t="s">
        <v>6447</v>
      </c>
    </row>
    <row r="238" spans="1:21" ht="25.5" customHeight="1">
      <c r="A238" s="287" t="s">
        <v>875</v>
      </c>
      <c r="B238" s="288"/>
      <c r="C238" s="289"/>
      <c r="D238" s="288"/>
      <c r="E238" s="288" t="s">
        <v>2580</v>
      </c>
      <c r="F238" s="291" t="s">
        <v>5772</v>
      </c>
      <c r="G238" s="291" t="s">
        <v>822</v>
      </c>
      <c r="H238" s="289">
        <f t="shared" si="9"/>
        <v>1</v>
      </c>
      <c r="I238" s="292">
        <v>177</v>
      </c>
      <c r="J238" s="291" t="s">
        <v>6259</v>
      </c>
      <c r="K238" s="288" t="s">
        <v>146</v>
      </c>
      <c r="L238" s="289"/>
      <c r="M238" s="289"/>
      <c r="N238" s="289"/>
      <c r="O238" s="275"/>
      <c r="P238" s="291"/>
      <c r="Q238" s="291"/>
      <c r="R238" s="293"/>
      <c r="S238" s="289"/>
      <c r="T238" s="291"/>
    </row>
    <row r="239" spans="1:21" ht="38.25" customHeight="1">
      <c r="A239" s="287" t="s">
        <v>876</v>
      </c>
      <c r="B239" s="288"/>
      <c r="C239" s="289"/>
      <c r="D239" s="288"/>
      <c r="E239" s="288" t="s">
        <v>3879</v>
      </c>
      <c r="F239" s="291" t="s">
        <v>5772</v>
      </c>
      <c r="G239" s="291" t="s">
        <v>877</v>
      </c>
      <c r="H239" s="289">
        <f t="shared" si="9"/>
        <v>1</v>
      </c>
      <c r="I239" s="292">
        <v>178</v>
      </c>
      <c r="J239" s="291" t="s">
        <v>6123</v>
      </c>
      <c r="K239" s="288" t="s">
        <v>6124</v>
      </c>
      <c r="L239" s="289"/>
      <c r="M239" s="289"/>
      <c r="N239" s="289"/>
      <c r="O239" s="275"/>
      <c r="P239" s="291"/>
      <c r="Q239" s="291"/>
      <c r="R239" s="293"/>
      <c r="S239" s="289"/>
      <c r="T239" s="291"/>
    </row>
    <row r="240" spans="1:21" ht="25.5" customHeight="1">
      <c r="A240" s="287" t="s">
        <v>3880</v>
      </c>
      <c r="B240" s="288"/>
      <c r="C240" s="289"/>
      <c r="D240" s="288"/>
      <c r="E240" s="288" t="s">
        <v>2144</v>
      </c>
      <c r="F240" s="291" t="s">
        <v>5772</v>
      </c>
      <c r="G240" s="291" t="s">
        <v>6260</v>
      </c>
      <c r="H240" s="289">
        <f t="shared" si="9"/>
        <v>1</v>
      </c>
      <c r="I240" s="292">
        <v>179</v>
      </c>
      <c r="J240" s="291" t="s">
        <v>6261</v>
      </c>
      <c r="K240" s="289" t="s">
        <v>2586</v>
      </c>
      <c r="L240" s="289"/>
      <c r="M240" s="289"/>
      <c r="N240" s="289"/>
      <c r="O240" s="275"/>
      <c r="P240" s="291"/>
      <c r="Q240" s="291"/>
      <c r="R240" s="293"/>
      <c r="S240" s="289"/>
      <c r="T240" s="291"/>
    </row>
    <row r="241" spans="1:21" ht="25.5" customHeight="1">
      <c r="A241" s="287" t="s">
        <v>3881</v>
      </c>
      <c r="B241" s="288"/>
      <c r="C241" s="289"/>
      <c r="D241" s="288"/>
      <c r="E241" s="288" t="s">
        <v>2590</v>
      </c>
      <c r="F241" s="291" t="s">
        <v>5772</v>
      </c>
      <c r="G241" s="291" t="s">
        <v>6263</v>
      </c>
      <c r="H241" s="289">
        <f t="shared" si="9"/>
        <v>1</v>
      </c>
      <c r="I241" s="292">
        <v>180</v>
      </c>
      <c r="J241" s="291" t="s">
        <v>6264</v>
      </c>
      <c r="K241" s="289" t="s">
        <v>818</v>
      </c>
      <c r="L241" s="289"/>
      <c r="M241" s="289"/>
      <c r="N241" s="289"/>
      <c r="O241" s="275"/>
      <c r="P241" s="291"/>
      <c r="Q241" s="291"/>
      <c r="R241" s="293"/>
      <c r="S241" s="289"/>
      <c r="T241" s="291"/>
    </row>
    <row r="242" spans="1:21" ht="25.5" customHeight="1">
      <c r="A242" s="287" t="s">
        <v>874</v>
      </c>
      <c r="B242" s="288"/>
      <c r="C242" s="289"/>
      <c r="D242" s="288"/>
      <c r="E242" s="288" t="s">
        <v>2185</v>
      </c>
      <c r="F242" s="291" t="s">
        <v>5772</v>
      </c>
      <c r="G242" s="291" t="s">
        <v>6134</v>
      </c>
      <c r="H242" s="289">
        <f t="shared" si="9"/>
        <v>1</v>
      </c>
      <c r="I242" s="292">
        <v>181</v>
      </c>
      <c r="J242" s="291" t="s">
        <v>6268</v>
      </c>
      <c r="K242" s="289" t="s">
        <v>817</v>
      </c>
      <c r="L242" s="289"/>
      <c r="M242" s="289"/>
      <c r="N242" s="289"/>
      <c r="O242" s="275"/>
      <c r="P242" s="291"/>
      <c r="Q242" s="291"/>
      <c r="R242" s="293"/>
      <c r="S242" s="289"/>
      <c r="T242" s="291"/>
    </row>
    <row r="243" spans="1:21" ht="51" customHeight="1">
      <c r="A243" s="287" t="s">
        <v>3882</v>
      </c>
      <c r="B243" s="288"/>
      <c r="C243" s="289"/>
      <c r="D243" s="288"/>
      <c r="E243" s="288" t="s">
        <v>3509</v>
      </c>
      <c r="F243" s="291" t="s">
        <v>5772</v>
      </c>
      <c r="G243" s="291" t="s">
        <v>3508</v>
      </c>
      <c r="H243" s="289">
        <f t="shared" si="9"/>
        <v>1</v>
      </c>
      <c r="I243" s="292">
        <v>182</v>
      </c>
      <c r="J243" s="291" t="s">
        <v>6383</v>
      </c>
      <c r="K243" s="289" t="s">
        <v>2995</v>
      </c>
      <c r="L243" s="289"/>
      <c r="M243" s="289"/>
      <c r="N243" s="289"/>
      <c r="O243" s="275"/>
      <c r="P243" s="291"/>
      <c r="Q243" s="291"/>
      <c r="R243" s="293"/>
      <c r="S243" s="289"/>
      <c r="T243" s="291"/>
    </row>
    <row r="244" spans="1:21" ht="51" customHeight="1">
      <c r="A244" s="287" t="s">
        <v>5328</v>
      </c>
      <c r="B244" s="288"/>
      <c r="C244" s="289"/>
      <c r="D244" s="288"/>
      <c r="E244" s="288"/>
      <c r="F244" s="291" t="s">
        <v>6448</v>
      </c>
      <c r="G244" s="291"/>
      <c r="H244" s="289">
        <f t="shared" si="9"/>
        <v>0</v>
      </c>
      <c r="I244" s="292"/>
      <c r="J244" s="291"/>
      <c r="K244" s="289"/>
      <c r="L244" s="289"/>
      <c r="M244" s="289"/>
      <c r="N244" s="289"/>
      <c r="O244" s="275"/>
      <c r="P244" s="291"/>
      <c r="Q244" s="291"/>
      <c r="R244" s="293"/>
      <c r="S244" s="289"/>
      <c r="T244" s="291" t="str">
        <f>LookupConcat(A244,'Master Warnings List'!$A$2:$A$726,'Master Warnings List'!$E$2:$E$726,"
")</f>
        <v>CYP20102 - Group rejected - No valid CYP101 group transmitted for this Service Request Identifier. Care Contact Identifier=&lt;C201903&gt; Service Request Identifier=&lt;C201902&gt;
CYP20142 - Group rejected - More than one CYP201 provided for this Care Contact Identifier. Care Contact Identifier=&lt;C201903&gt; Service Request Identifier=&lt;C201902&gt;
CYP20145 - Warning - No valid CYP102 group transmitted for this Care Professional Team Local Identifier. Care Contact Identifier=&lt;C201903&gt; Service Request Identifier=&lt;C201902&gt; Local Patient Identifier (Extended)=&lt;C101901&gt; Care Professional Team Local Identifier=&lt;C201010&gt;</v>
      </c>
    </row>
    <row r="245" spans="1:21" ht="76.5" customHeight="1">
      <c r="A245" s="287" t="s">
        <v>973</v>
      </c>
      <c r="B245" s="288" t="str">
        <f>LEFT(A245,4)</f>
        <v>C201</v>
      </c>
      <c r="C245" s="289" t="str">
        <f>RIGHT(A245,3)</f>
        <v>903</v>
      </c>
      <c r="D245" s="288" t="str">
        <f>IF(MID(A245,5,1)="9",CONCATENATE(C245,"_",COUNTIF($C$3:$C250,C245)),A245&amp;"_1")</f>
        <v>903_1</v>
      </c>
      <c r="E245" s="288" t="s">
        <v>3892</v>
      </c>
      <c r="F245" s="291" t="s">
        <v>6448</v>
      </c>
      <c r="G245" s="291" t="s">
        <v>974</v>
      </c>
      <c r="H245" s="289">
        <f>IF(MID(A245,5,1)="D",1,0)</f>
        <v>0</v>
      </c>
      <c r="I245" s="292">
        <v>183</v>
      </c>
      <c r="J245" s="291" t="s">
        <v>4108</v>
      </c>
      <c r="K245" s="289" t="s">
        <v>146</v>
      </c>
      <c r="L245" s="289" t="s">
        <v>2138</v>
      </c>
      <c r="M245" s="289" t="s">
        <v>2138</v>
      </c>
      <c r="N245" s="289" t="s">
        <v>25</v>
      </c>
      <c r="O245" s="275"/>
      <c r="P245" s="291" t="s">
        <v>6449</v>
      </c>
      <c r="Q245" s="291" t="s">
        <v>6450</v>
      </c>
      <c r="R245" s="293" t="s">
        <v>1148</v>
      </c>
      <c r="S245" s="289">
        <f>IFERROR(VLOOKUP(A245,'Master Warnings List'!$A$1:$H$765,8,0),0)</f>
        <v>2</v>
      </c>
      <c r="T245" s="291" t="str">
        <f>LookupConcat(A245,'Master Warnings List'!$A$2:$A$726,'Master Warnings List'!$E$2:$E$726,"
")</f>
        <v>CYP20103 - Record rejected - Care Contact Identifier is blank. Service Request Identifier=&lt;C201902&gt;
CYP20104 - Record rejected - Care Contact Identifier has incorrect data format. Care Contact Identifier=&lt;C201903&gt; Service Request Identifier=&lt;C201902&gt;</v>
      </c>
      <c r="U245" t="s">
        <v>6451</v>
      </c>
    </row>
    <row r="246" spans="1:21" ht="63.75" customHeight="1">
      <c r="A246" s="287" t="s">
        <v>3894</v>
      </c>
      <c r="B246" s="288" t="str">
        <f t="shared" si="7"/>
        <v>C201</v>
      </c>
      <c r="C246" s="289" t="str">
        <f t="shared" si="8"/>
        <v>902</v>
      </c>
      <c r="D246" s="288" t="str">
        <f>IF(MID(A246,5,1)="9",CONCATENATE(C246,"_",COUNTIF($C$3:$C246,C246)),A246&amp;"_1")</f>
        <v>902_6</v>
      </c>
      <c r="E246" s="288" t="s">
        <v>3116</v>
      </c>
      <c r="F246" s="291" t="s">
        <v>6448</v>
      </c>
      <c r="G246" s="291" t="s">
        <v>991</v>
      </c>
      <c r="H246" s="289">
        <f t="shared" si="9"/>
        <v>0</v>
      </c>
      <c r="I246" s="292">
        <v>184</v>
      </c>
      <c r="J246" s="290" t="s">
        <v>3712</v>
      </c>
      <c r="K246" s="289" t="s">
        <v>146</v>
      </c>
      <c r="L246" s="289" t="s">
        <v>2138</v>
      </c>
      <c r="M246" s="289" t="s">
        <v>2138</v>
      </c>
      <c r="N246" s="289" t="s">
        <v>25</v>
      </c>
      <c r="O246" s="275"/>
      <c r="P246" s="291" t="s">
        <v>6347</v>
      </c>
      <c r="Q246" s="291" t="s">
        <v>6348</v>
      </c>
      <c r="R246" s="293" t="s">
        <v>1148</v>
      </c>
      <c r="S246" s="289">
        <f>IFERROR(VLOOKUP(A246,'Master Warnings List'!$A$1:$H$765,8,0),0)</f>
        <v>2</v>
      </c>
      <c r="T246" s="291" t="str">
        <f>LookupConcat(A246,'Master Warnings List'!$A$2:$A$726,'Master Warnings List'!$E$2:$E$726,"
")</f>
        <v>CYP20105 - Record rejected - Service Request Identifier is blank. Care Contact Identifier=&lt;C201903&gt;
CYP20106 - Record rejected - Service Request Identifier has incorrect data format. Care Contact Identifier=&lt;C201903&gt; Service Request Identifier=&lt;C201902&gt;</v>
      </c>
      <c r="U246" t="s">
        <v>6349</v>
      </c>
    </row>
    <row r="247" spans="1:21" ht="51" customHeight="1">
      <c r="A247" s="287" t="s">
        <v>3895</v>
      </c>
      <c r="B247" s="288" t="str">
        <f t="shared" si="7"/>
        <v>C201</v>
      </c>
      <c r="C247" s="289" t="str">
        <f t="shared" si="8"/>
        <v>010</v>
      </c>
      <c r="D247" s="288" t="str">
        <f>IF(MID(A247,5,1)="9",CONCATENATE(C247,"_",COUNTIF($C$3:$C247,C247)),A247&amp;"_1")</f>
        <v>C201010_1</v>
      </c>
      <c r="E247" s="288" t="s">
        <v>3557</v>
      </c>
      <c r="F247" s="291" t="s">
        <v>6448</v>
      </c>
      <c r="G247" s="291" t="s">
        <v>1153</v>
      </c>
      <c r="H247" s="289">
        <f t="shared" si="9"/>
        <v>0</v>
      </c>
      <c r="I247" s="292">
        <v>185</v>
      </c>
      <c r="J247" s="290" t="s">
        <v>6390</v>
      </c>
      <c r="K247" s="289" t="s">
        <v>146</v>
      </c>
      <c r="L247" s="289" t="s">
        <v>25</v>
      </c>
      <c r="M247" s="289" t="s">
        <v>2138</v>
      </c>
      <c r="N247" s="289" t="s">
        <v>25</v>
      </c>
      <c r="O247" s="275"/>
      <c r="P247" s="291" t="s">
        <v>6388</v>
      </c>
      <c r="Q247" s="291" t="s">
        <v>6389</v>
      </c>
      <c r="R247" s="293" t="s">
        <v>195</v>
      </c>
      <c r="S247" s="289">
        <f>IFERROR(VLOOKUP(A247,'Master Warnings List'!$A$1:$H$765,8,0),0)</f>
        <v>1</v>
      </c>
      <c r="T247" s="291" t="str">
        <f>LookupConcat(A247,'Master Warnings List'!$A$2:$A$726,'Master Warnings List'!$E$2:$E$726,"
")</f>
        <v>CYP20144 - Record rejected - Care Professional Team Local Identifier has incorrect data format. Care Contact Identifier=&lt;C201903&gt; Service Request Identifier=&lt;C201902&gt; Local Patient Identifier (Extended)=&lt;C101901&gt;</v>
      </c>
      <c r="U247" t="s">
        <v>6391</v>
      </c>
    </row>
    <row r="248" spans="1:21" ht="198" customHeight="1">
      <c r="A248" s="287" t="s">
        <v>3896</v>
      </c>
      <c r="B248" s="288" t="str">
        <f t="shared" si="7"/>
        <v>C201</v>
      </c>
      <c r="C248" s="289" t="str">
        <f t="shared" si="8"/>
        <v>020</v>
      </c>
      <c r="D248" s="288" t="str">
        <f>IF(MID(A248,5,1)="9",CONCATENATE(C248,"_",COUNTIF($C$3:$C248,C248)),A248&amp;"_1")</f>
        <v>C201020_1</v>
      </c>
      <c r="E248" s="288" t="s">
        <v>3898</v>
      </c>
      <c r="F248" s="291" t="s">
        <v>6448</v>
      </c>
      <c r="G248" s="291" t="s">
        <v>3897</v>
      </c>
      <c r="H248" s="289">
        <f t="shared" si="9"/>
        <v>0</v>
      </c>
      <c r="I248" s="292">
        <v>186</v>
      </c>
      <c r="J248" s="291" t="s">
        <v>3899</v>
      </c>
      <c r="K248" s="291" t="s">
        <v>2154</v>
      </c>
      <c r="L248" s="289" t="s">
        <v>2138</v>
      </c>
      <c r="M248" s="289" t="s">
        <v>2138</v>
      </c>
      <c r="N248" s="289" t="s">
        <v>25</v>
      </c>
      <c r="O248" s="275" t="s">
        <v>6452</v>
      </c>
      <c r="P248" s="291" t="s">
        <v>6427</v>
      </c>
      <c r="Q248" s="291" t="s">
        <v>6453</v>
      </c>
      <c r="R248" s="293" t="s">
        <v>1148</v>
      </c>
      <c r="S248" s="289">
        <f>IFERROR(VLOOKUP(A248,'Master Warnings List'!$A$1:$H$765,8,0),0)</f>
        <v>5</v>
      </c>
      <c r="T248" s="291" t="str">
        <f>LookupConcat(A248,'Master Warnings List'!$A$2:$A$726,'Master Warnings List'!$E$2:$E$726,"
")</f>
        <v>CYP20101 - Record rejected - Care Contact Date is before the Reporting Period Start Date. Care Contact Identifier=&lt;C201903&gt; Service Request Identifier=&lt;C201902&gt; Local Patient Identifier (Extended)=&lt;C101901&gt; Care Contact Date=&lt;C201020&gt;
CYP20107 - Record rejected - Care Contact Date is blank. Care Contact Identifier=&lt;C201903&gt; Service Request Identifier=&lt;C201902&gt; Local Patient Identifier (Extended)=&lt;C101901&gt;
CYP20108 - Record rejected - Care Contact Date has incorrect date format. Care Contact Identifier=&lt;C201903&gt; Service Request Identifier=&lt;C201902&gt; Local Patient Identifier (Extended)=&lt;C101901&gt;
CYP20127 - Record rejected - Care Contact Date is after the Reporting Period End Date. Care Contact Identifier=&lt;C201903&gt; Service Request Identifier=&lt;C201902&gt; Local Patient Identifier (Extended)=&lt;C101901&gt; Care Contact Date=&lt;C201020&gt;
CYP20161 - Record rejected - Care Contact Date is before the Referral Request Received Date. Care Contact Identifier=&lt;C201903&gt; Service Request Identifier=&lt;C201902&gt; Local Patient Identifier (Extended)=&lt;C101901&gt; Care Contact Date=&lt;C201020&gt; Referral Request Received Date=&lt;C101010&gt;</v>
      </c>
      <c r="U248" t="s">
        <v>6454</v>
      </c>
    </row>
    <row r="249" spans="1:21" ht="102" customHeight="1">
      <c r="A249" s="287" t="s">
        <v>3901</v>
      </c>
      <c r="B249" s="288" t="str">
        <f t="shared" si="7"/>
        <v>C201</v>
      </c>
      <c r="C249" s="289" t="str">
        <f t="shared" si="8"/>
        <v>030</v>
      </c>
      <c r="D249" s="288" t="str">
        <f>IF(MID(A249,5,1)="9",CONCATENATE(C249,"_",COUNTIF($C$3:$C249,C249)),A249&amp;"_1")</f>
        <v>C201030_1</v>
      </c>
      <c r="E249" s="288" t="s">
        <v>3903</v>
      </c>
      <c r="F249" s="291" t="s">
        <v>6448</v>
      </c>
      <c r="G249" s="291" t="s">
        <v>3902</v>
      </c>
      <c r="H249" s="289">
        <f t="shared" si="9"/>
        <v>0</v>
      </c>
      <c r="I249" s="292">
        <v>187</v>
      </c>
      <c r="J249" s="291" t="s">
        <v>3904</v>
      </c>
      <c r="K249" s="291" t="s">
        <v>2974</v>
      </c>
      <c r="L249" s="289" t="s">
        <v>25</v>
      </c>
      <c r="M249" s="289" t="s">
        <v>2138</v>
      </c>
      <c r="N249" s="289" t="s">
        <v>25</v>
      </c>
      <c r="O249" s="275"/>
      <c r="P249" s="291" t="s">
        <v>6427</v>
      </c>
      <c r="Q249" s="291" t="s">
        <v>6455</v>
      </c>
      <c r="R249" s="293" t="s">
        <v>195</v>
      </c>
      <c r="S249" s="289">
        <f>IFERROR(VLOOKUP(A249,'Master Warnings List'!$A$1:$H$765,8,0),0)</f>
        <v>1</v>
      </c>
      <c r="T249" s="291" t="str">
        <f>LookupConcat(A249,'Master Warnings List'!$A$2:$A$726,'Master Warnings List'!$E$2:$E$726,"
")</f>
        <v>CYP20109 - Record rejected - Care Contact Time has incorrect time format. Care Contact Identifier=&lt;C201903&gt; Service Request Identifier=&lt;C201902&gt; Local Patient Identifier (Extended)=&lt;C101901&gt;</v>
      </c>
      <c r="U249" t="s">
        <v>6456</v>
      </c>
    </row>
    <row r="250" spans="1:21" ht="280.5" customHeight="1">
      <c r="A250" s="287" t="s">
        <v>320</v>
      </c>
      <c r="B250" s="288" t="str">
        <f>LEFT(A250,4)</f>
        <v>C201</v>
      </c>
      <c r="C250" s="289" t="str">
        <f>RIGHT(A250,3)</f>
        <v>912</v>
      </c>
      <c r="D250" s="288" t="str">
        <f>IF(MID(A250,5,1)="9",CONCATENATE(C250,"_",COUNTIF($C$3:$C250,C250)),A250&amp;"_1")</f>
        <v>912_2</v>
      </c>
      <c r="E250" s="288" t="s">
        <v>6457</v>
      </c>
      <c r="F250" s="291" t="s">
        <v>6448</v>
      </c>
      <c r="G250" s="291" t="s">
        <v>3118</v>
      </c>
      <c r="H250" s="289">
        <f>IF(MID(A250,5,1)="D",1,0)</f>
        <v>0</v>
      </c>
      <c r="I250" s="292">
        <v>188</v>
      </c>
      <c r="J250" s="291" t="s">
        <v>3904</v>
      </c>
      <c r="K250" s="289" t="s">
        <v>158</v>
      </c>
      <c r="L250" s="289" t="s">
        <v>25</v>
      </c>
      <c r="M250" s="289" t="s">
        <v>2138</v>
      </c>
      <c r="N250" s="289" t="s">
        <v>2148</v>
      </c>
      <c r="O250" s="275" t="s">
        <v>3121</v>
      </c>
      <c r="P250" s="291" t="s">
        <v>6295</v>
      </c>
      <c r="Q250" s="291" t="s">
        <v>6296</v>
      </c>
      <c r="R250" s="293" t="s">
        <v>195</v>
      </c>
      <c r="S250" s="289">
        <f>IFERROR(VLOOKUP(A250,'Master Warnings List'!$A$1:$H$765,8,0),0)</f>
        <v>2</v>
      </c>
      <c r="T250" s="291" t="str">
        <f>LookupConcat(A250,'Master Warnings List'!$A$2:$A$726,'Master Warnings List'!$E$2:$E$726,"
")</f>
        <v>CYP20110 - Record rejected - Organisation Identifier (Code of Commissioner) has incorrect data format. Care Contact Identifier=&lt;C201903&gt; Service Request Identifier=&lt;C201902&gt; Local Patient Identifier (Extended)=&lt;C101901&gt;
CYP20111 - Warning - Organisation Identifier (Code of Commissioner) is not in national organisation tables as a "live" organisation at any point during the reporting period. Care Contact Identifier=&lt;C201903&gt; Service Request Identifier=&lt;C201902&gt; Local Patient Identifier (Extended)=&lt;C101901&gt; Organisation Identifier (Code of Commissioner)=&lt;C201912&gt;</v>
      </c>
      <c r="U250" t="s">
        <v>6351</v>
      </c>
    </row>
    <row r="251" spans="1:21" ht="267.75" customHeight="1">
      <c r="A251" s="287" t="s">
        <v>3905</v>
      </c>
      <c r="B251" s="288" t="str">
        <f t="shared" si="7"/>
        <v>C201</v>
      </c>
      <c r="C251" s="289" t="str">
        <f t="shared" si="8"/>
        <v>040</v>
      </c>
      <c r="D251" s="288" t="str">
        <f>IF(MID(A251,5,1)="9",CONCATENATE(C251,"_",COUNTIF($C$3:$C251,C251)),A251&amp;"_1")</f>
        <v>C201040_1</v>
      </c>
      <c r="E251" s="288" t="s">
        <v>3906</v>
      </c>
      <c r="F251" s="291" t="s">
        <v>6448</v>
      </c>
      <c r="G251" s="291" t="s">
        <v>321</v>
      </c>
      <c r="H251" s="289">
        <f t="shared" si="9"/>
        <v>0</v>
      </c>
      <c r="I251" s="292">
        <v>189</v>
      </c>
      <c r="J251" s="291" t="s">
        <v>3907</v>
      </c>
      <c r="K251" s="289" t="s">
        <v>1213</v>
      </c>
      <c r="L251" s="289" t="s">
        <v>25</v>
      </c>
      <c r="M251" s="289" t="s">
        <v>2138</v>
      </c>
      <c r="N251" s="289" t="s">
        <v>2148</v>
      </c>
      <c r="O251" s="275"/>
      <c r="P251" s="291" t="s">
        <v>6458</v>
      </c>
      <c r="Q251" s="291" t="s">
        <v>6459</v>
      </c>
      <c r="R251" s="293" t="s">
        <v>195</v>
      </c>
      <c r="S251" s="289">
        <f>IFERROR(VLOOKUP(A251,'Master Warnings List'!$A$1:$H$765,8,0),0)</f>
        <v>2</v>
      </c>
      <c r="T251" s="291" t="str">
        <f>LookupConcat(A251,'Master Warnings List'!$A$2:$A$726,'Master Warnings List'!$E$2:$E$726,"
")</f>
        <v>CYP20112 - Record rejected - Administrative Category Code has incorrect data format. Care Contact Identifier=&lt;C201903&gt; Service Request Identifier=&lt;C201902&gt; Local Patient Identifier (Extended)=&lt;C101901&gt;
CYP20113 - Warning - Administrative Category Code contains an invalid national code. Care Contact Identifier=&lt;C201903&gt; Service Request Identifier=&lt;C201902&gt; Local Patient Identifier (Extended)=&lt;C101901&gt; Administrative Category Code=&lt;C201040&gt;</v>
      </c>
      <c r="U251" s="355" t="s">
        <v>6460</v>
      </c>
    </row>
    <row r="252" spans="1:21" ht="153" customHeight="1">
      <c r="A252" s="287" t="s">
        <v>3913</v>
      </c>
      <c r="B252" s="288" t="str">
        <f t="shared" si="7"/>
        <v>C201</v>
      </c>
      <c r="C252" s="289" t="str">
        <f t="shared" si="8"/>
        <v>050</v>
      </c>
      <c r="D252" s="288" t="str">
        <f>IF(MID(A252,5,1)="9",CONCATENATE(C252,"_",COUNTIF($C$3:$C252,C252)),A252&amp;"_1")</f>
        <v>C201050_1</v>
      </c>
      <c r="E252" s="288" t="s">
        <v>3915</v>
      </c>
      <c r="F252" s="291" t="s">
        <v>6448</v>
      </c>
      <c r="G252" s="291" t="s">
        <v>3914</v>
      </c>
      <c r="H252" s="289">
        <f t="shared" si="9"/>
        <v>0</v>
      </c>
      <c r="I252" s="292">
        <v>190</v>
      </c>
      <c r="J252" s="291" t="s">
        <v>3916</v>
      </c>
      <c r="K252" s="289" t="s">
        <v>805</v>
      </c>
      <c r="L252" s="289" t="s">
        <v>25</v>
      </c>
      <c r="M252" s="289" t="s">
        <v>2138</v>
      </c>
      <c r="N252" s="289" t="s">
        <v>25</v>
      </c>
      <c r="O252" s="275"/>
      <c r="P252" s="291" t="s">
        <v>6461</v>
      </c>
      <c r="Q252" s="291" t="s">
        <v>6453</v>
      </c>
      <c r="R252" s="293" t="s">
        <v>195</v>
      </c>
      <c r="S252" s="289">
        <f>IFERROR(VLOOKUP(A252,'Master Warnings List'!$A$1:$H$765,8,0),0)</f>
        <v>1</v>
      </c>
      <c r="T252" s="291" t="str">
        <f>LookupConcat(A252,'Master Warnings List'!$A$2:$A$726,'Master Warnings List'!$E$2:$E$726,"
")</f>
        <v>CYP20114 - Record rejected - Clinical Contact Duration Of Care Contact has incorrect data format. Care Contact Identifier=&lt;C201903&gt; Service Request Identifier=&lt;C201902&gt; Local Patient Identifier (Extended)=&lt;C101901&gt;</v>
      </c>
      <c r="U252" t="s">
        <v>6462</v>
      </c>
    </row>
    <row r="253" spans="1:21" ht="89.25" customHeight="1">
      <c r="A253" s="287" t="s">
        <v>3917</v>
      </c>
      <c r="B253" s="288" t="str">
        <f t="shared" si="7"/>
        <v>C201</v>
      </c>
      <c r="C253" s="289" t="str">
        <f t="shared" si="8"/>
        <v>060</v>
      </c>
      <c r="D253" s="288" t="str">
        <f>IF(MID(A253,5,1)="9",CONCATENATE(C253,"_",COUNTIF($C$3:$C253,C253)),A253&amp;"_1")</f>
        <v>C201060_1</v>
      </c>
      <c r="E253" s="288" t="s">
        <v>3919</v>
      </c>
      <c r="F253" s="291" t="s">
        <v>6448</v>
      </c>
      <c r="G253" s="290" t="s">
        <v>3918</v>
      </c>
      <c r="H253" s="289">
        <f t="shared" si="9"/>
        <v>0</v>
      </c>
      <c r="I253" s="292">
        <v>191</v>
      </c>
      <c r="J253" s="291" t="s">
        <v>3920</v>
      </c>
      <c r="K253" s="289" t="s">
        <v>1213</v>
      </c>
      <c r="L253" s="289" t="s">
        <v>25</v>
      </c>
      <c r="M253" s="289" t="s">
        <v>2138</v>
      </c>
      <c r="N253" s="289" t="s">
        <v>2148</v>
      </c>
      <c r="O253" s="275"/>
      <c r="P253" s="291" t="s">
        <v>6461</v>
      </c>
      <c r="Q253" s="291" t="s">
        <v>6463</v>
      </c>
      <c r="R253" s="293" t="s">
        <v>195</v>
      </c>
      <c r="S253" s="289">
        <f>IFERROR(VLOOKUP(A253,'Master Warnings List'!$A$1:$H$765,8,0),0)</f>
        <v>2</v>
      </c>
      <c r="T253" s="291" t="str">
        <f>LookupConcat(A253,'Master Warnings List'!$A$2:$A$726,'Master Warnings List'!$E$2:$E$726,"
")</f>
        <v>CYP20115 - Record rejected - Consultation Type has incorrect data format. Care Contact Identifier=&lt;C201903&gt; Service Request Identifier=&lt;C201902&gt; Local Patient Identifier (Extended)=&lt;C101901&gt;
CYP20116 - Warning - Consultation Type contains an invalid national code. Care Contact Identifier=&lt;C201903&gt; Service Request Identifier=&lt;C201902&gt; Local Patient Identifier (Extended)=&lt;C101901&gt; Consultation Type=&lt;C201060&gt;</v>
      </c>
      <c r="U253" s="355" t="s">
        <v>6464</v>
      </c>
    </row>
    <row r="254" spans="1:21" ht="89.25" customHeight="1">
      <c r="A254" s="287" t="s">
        <v>3923</v>
      </c>
      <c r="B254" s="288" t="str">
        <f t="shared" si="7"/>
        <v>C201</v>
      </c>
      <c r="C254" s="289" t="str">
        <f t="shared" si="8"/>
        <v>070</v>
      </c>
      <c r="D254" s="288" t="str">
        <f>IF(MID(A254,5,1)="9",CONCATENATE(C254,"_",COUNTIF($C$3:$C254,C254)),A254&amp;"_1")</f>
        <v>C201070_1</v>
      </c>
      <c r="E254" s="288" t="s">
        <v>3925</v>
      </c>
      <c r="F254" s="291" t="s">
        <v>6448</v>
      </c>
      <c r="G254" s="291" t="s">
        <v>3924</v>
      </c>
      <c r="H254" s="289">
        <f t="shared" si="9"/>
        <v>0</v>
      </c>
      <c r="I254" s="292">
        <v>192</v>
      </c>
      <c r="J254" s="291" t="s">
        <v>3926</v>
      </c>
      <c r="K254" s="289" t="s">
        <v>1213</v>
      </c>
      <c r="L254" s="289" t="s">
        <v>25</v>
      </c>
      <c r="M254" s="289" t="s">
        <v>2138</v>
      </c>
      <c r="N254" s="289" t="s">
        <v>2148</v>
      </c>
      <c r="O254" s="275"/>
      <c r="P254" s="291" t="s">
        <v>6461</v>
      </c>
      <c r="Q254" s="291" t="s">
        <v>6465</v>
      </c>
      <c r="R254" s="293" t="s">
        <v>195</v>
      </c>
      <c r="S254" s="289">
        <f>IFERROR(VLOOKUP(A254,'Master Warnings List'!$A$1:$H$765,8,0),0)</f>
        <v>2</v>
      </c>
      <c r="T254" s="291" t="str">
        <f>LookupConcat(A254,'Master Warnings List'!$A$2:$A$726,'Master Warnings List'!$E$2:$E$726,"
")</f>
        <v>CYP20117 - Record rejected - Care Contact Subject has incorrect data format. Care Contact Identifier=&lt;C201903&gt; Service Request Identifier=&lt;C201902&gt; Local Patient Identifier (Extended)=&lt;C101901&gt;
CYP20118 - Warning - Care Contact Subject contains an invalid national code. Care Contact Identifier=&lt;C201903&gt; Service Request Identifier=&lt;C201902&gt; Local Patient Identifier (Extended)=&lt;C101901&gt; Care Contact Subject=&lt;C201070&gt;</v>
      </c>
      <c r="U254" s="355" t="s">
        <v>6466</v>
      </c>
    </row>
    <row r="255" spans="1:21" ht="184.5" customHeight="1">
      <c r="A255" s="287" t="s">
        <v>82</v>
      </c>
      <c r="B255" s="288" t="str">
        <f t="shared" si="7"/>
        <v>C201</v>
      </c>
      <c r="C255" s="289" t="str">
        <f t="shared" si="8"/>
        <v>080</v>
      </c>
      <c r="D255" s="288" t="str">
        <f>IF(MID(A255,5,1)="9",CONCATENATE(C255,"_",COUNTIF($C$3:$C255,C255)),A255&amp;"_1")</f>
        <v>C201080_1</v>
      </c>
      <c r="E255" s="288" t="s">
        <v>6467</v>
      </c>
      <c r="F255" s="291" t="s">
        <v>6448</v>
      </c>
      <c r="G255" s="291" t="s">
        <v>85</v>
      </c>
      <c r="H255" s="289">
        <f t="shared" si="9"/>
        <v>0</v>
      </c>
      <c r="I255" s="292">
        <v>193</v>
      </c>
      <c r="J255" s="291" t="s">
        <v>88</v>
      </c>
      <c r="K255" s="289" t="s">
        <v>1213</v>
      </c>
      <c r="L255" s="289" t="s">
        <v>25</v>
      </c>
      <c r="M255" s="289" t="s">
        <v>2138</v>
      </c>
      <c r="N255" s="289" t="s">
        <v>2148</v>
      </c>
      <c r="O255" s="275"/>
      <c r="P255" s="291" t="s">
        <v>6461</v>
      </c>
      <c r="Q255" s="291" t="s">
        <v>6465</v>
      </c>
      <c r="R255" s="293" t="s">
        <v>195</v>
      </c>
      <c r="S255" s="289">
        <f>IFERROR(VLOOKUP(A255,'Master Warnings List'!$A$1:$H$765,8,0),0)</f>
        <v>2</v>
      </c>
      <c r="T255" s="291" t="str">
        <f>LookupConcat(A255,'Master Warnings List'!$A$2:$A$726,'Master Warnings List'!$E$2:$E$726,"
")</f>
        <v>CYP20119 - Record rejected - Consultation Mechanism (Community Care) has incorrect data format. Care Contact Identifier=&lt;C201903&gt; Service Request Identifier=&lt;C201902&gt; Local Patient Identifier (Extended)=&lt;C101901&gt;
CYP20120 - Warning - Consultation Mechanism (Community Care) contains an invalid national code. Care Contact Identifier=&lt;C201903&gt; Service Request Identifier=&lt;C201902&gt; Local Patient Identifier (Extended)=&lt;C101901&gt; Consultation Mechanism (Community Care)=&lt;C201080&gt;</v>
      </c>
      <c r="U255" s="356" t="s">
        <v>6468</v>
      </c>
    </row>
    <row r="256" spans="1:21" ht="89.25" customHeight="1">
      <c r="A256" s="287" t="s">
        <v>209</v>
      </c>
      <c r="B256" s="288" t="str">
        <f t="shared" si="7"/>
        <v>C201</v>
      </c>
      <c r="C256" s="289" t="str">
        <f t="shared" si="8"/>
        <v>909</v>
      </c>
      <c r="D256" s="288" t="str">
        <f>IF(MID(A256,5,1)="9",CONCATENATE(C256,"_",COUNTIF($C$3:$C256,C256)),A256&amp;"_1")</f>
        <v>909_1</v>
      </c>
      <c r="E256" s="288" t="s">
        <v>3939</v>
      </c>
      <c r="F256" s="291" t="s">
        <v>6448</v>
      </c>
      <c r="G256" s="291" t="s">
        <v>210</v>
      </c>
      <c r="H256" s="289">
        <f t="shared" si="9"/>
        <v>0</v>
      </c>
      <c r="I256" s="292">
        <v>194</v>
      </c>
      <c r="J256" s="291" t="s">
        <v>3940</v>
      </c>
      <c r="K256" s="289" t="s">
        <v>2429</v>
      </c>
      <c r="L256" s="289" t="s">
        <v>25</v>
      </c>
      <c r="M256" s="289" t="s">
        <v>2138</v>
      </c>
      <c r="N256" s="289" t="s">
        <v>2148</v>
      </c>
      <c r="O256" s="275"/>
      <c r="P256" s="291" t="s">
        <v>6461</v>
      </c>
      <c r="Q256" s="291" t="s">
        <v>6469</v>
      </c>
      <c r="R256" s="293" t="s">
        <v>195</v>
      </c>
      <c r="S256" s="289">
        <f>IFERROR(VLOOKUP(A256,'Master Warnings List'!$A$1:$H$765,8,0),0)</f>
        <v>2</v>
      </c>
      <c r="T256" s="291" t="str">
        <f>LookupConcat(A256,'Master Warnings List'!$A$2:$A$726,'Master Warnings List'!$E$2:$E$726,"
")</f>
        <v>CYP20121 - Record rejected - Activity Location Type Code has incorrect data format. Care Contact Identifier=&lt;C201903&gt; Service Request Identifier=&lt;C201902&gt; Local Patient Identifier (Extended)=&lt;C101901&gt;
CYP20122 - Warning - Activity Location Type Code contains an invalid national code. Care Contact Identifier=&lt;C201903&gt; Service Request Identifier=&lt;C201902&gt; Local Patient Identifier (Extended)=&lt;C101901&gt; Activity Location Type Code=&lt;C201909&gt;</v>
      </c>
      <c r="U256" t="s">
        <v>6470</v>
      </c>
    </row>
    <row r="257" spans="1:21" ht="186" customHeight="1">
      <c r="A257" s="287" t="s">
        <v>4010</v>
      </c>
      <c r="B257" s="288" t="str">
        <f t="shared" si="7"/>
        <v>C201</v>
      </c>
      <c r="C257" s="289" t="str">
        <f t="shared" si="8"/>
        <v>906</v>
      </c>
      <c r="D257" s="288" t="str">
        <f>IF(MID(A257,5,1)="9",CONCATENATE(C257,"_",COUNTIF($C$3:$C257,C257)),A257&amp;"_1")</f>
        <v>906_1</v>
      </c>
      <c r="E257" s="288" t="s">
        <v>4012</v>
      </c>
      <c r="F257" s="291" t="s">
        <v>6448</v>
      </c>
      <c r="G257" s="291" t="s">
        <v>4011</v>
      </c>
      <c r="H257" s="289">
        <f t="shared" si="9"/>
        <v>0</v>
      </c>
      <c r="I257" s="292">
        <v>195</v>
      </c>
      <c r="J257" s="291" t="s">
        <v>6471</v>
      </c>
      <c r="K257" s="289" t="s">
        <v>4014</v>
      </c>
      <c r="L257" s="289" t="s">
        <v>25</v>
      </c>
      <c r="M257" s="289" t="s">
        <v>2138</v>
      </c>
      <c r="N257" s="289" t="s">
        <v>2148</v>
      </c>
      <c r="O257" s="275"/>
      <c r="P257" s="291" t="s">
        <v>6461</v>
      </c>
      <c r="Q257" s="291" t="s">
        <v>6469</v>
      </c>
      <c r="R257" s="293" t="s">
        <v>195</v>
      </c>
      <c r="S257" s="289">
        <f>IFERROR(VLOOKUP(A257,'Master Warnings List'!$A$1:$H$765,8,0),0)</f>
        <v>2</v>
      </c>
      <c r="T257" s="291" t="str">
        <f>LookupConcat(A257,'Master Warnings List'!$A$2:$A$726,'Master Warnings List'!$E$2:$E$726,"
")</f>
        <v>CYP20123 - Record rejected - Organisation Site Identifier (Of Treatment) has incorrect data format. Care Contact Identifier=&lt;C201903&gt; Service Request Identifier=&lt;C201902&gt; Local Patient Identifier (Extended)=&lt;C101901&gt;
CYP20124 - Warning - Organisation Site Identifier (Of Treatment) is not in national organisation tables as a "live" organisation at any point during the reporting period. Care Contact Identifier=&lt;C201903&gt; Service Request Identifier=&lt;C201902&gt; Local Patient Identifier (Extended)=&lt;C101901&gt; Organisation Site Identifier (Of Treatment)=&lt;C201906&gt;</v>
      </c>
      <c r="U257" t="s">
        <v>6472</v>
      </c>
    </row>
    <row r="258" spans="1:21" ht="140.25" customHeight="1">
      <c r="A258" s="287" t="s">
        <v>324</v>
      </c>
      <c r="B258" s="288" t="str">
        <f t="shared" si="7"/>
        <v>C201</v>
      </c>
      <c r="C258" s="289" t="str">
        <f t="shared" si="8"/>
        <v>090</v>
      </c>
      <c r="D258" s="288" t="str">
        <f>IF(MID(A258,5,1)="9",CONCATENATE(C258,"_",COUNTIF($C$3:$C258,C258)),A258&amp;"_1")</f>
        <v>C201090_1</v>
      </c>
      <c r="E258" s="288" t="s">
        <v>4016</v>
      </c>
      <c r="F258" s="291" t="s">
        <v>6448</v>
      </c>
      <c r="G258" s="291" t="s">
        <v>325</v>
      </c>
      <c r="H258" s="289">
        <f t="shared" si="9"/>
        <v>0</v>
      </c>
      <c r="I258" s="292">
        <v>196</v>
      </c>
      <c r="J258" s="291" t="s">
        <v>4017</v>
      </c>
      <c r="K258" s="289" t="s">
        <v>2366</v>
      </c>
      <c r="L258" s="289" t="s">
        <v>25</v>
      </c>
      <c r="M258" s="289" t="s">
        <v>2138</v>
      </c>
      <c r="N258" s="289" t="s">
        <v>2148</v>
      </c>
      <c r="O258" s="275"/>
      <c r="P258" s="291" t="s">
        <v>6461</v>
      </c>
      <c r="Q258" s="291" t="s">
        <v>6473</v>
      </c>
      <c r="R258" s="293" t="s">
        <v>195</v>
      </c>
      <c r="S258" s="289">
        <f>IFERROR(VLOOKUP(A258,'Master Warnings List'!$A$1:$H$765,8,0),0)</f>
        <v>2</v>
      </c>
      <c r="T258" s="291" t="str">
        <f>LookupConcat(A258,'Master Warnings List'!$A$2:$A$726,'Master Warnings List'!$E$2:$E$726,"
")</f>
        <v>CYP20140 - Record rejected - Group Therapy Indicator has incorrect data format. Care Contact Identifier=&lt;C201903&gt; Service Request Identifier=&lt;C201902&gt; Local Patient Identifier (Extended)=&lt;C101901&gt;
CYP20141 - Warning - Group Therapy Indicator contains an invalid national code. Care Contact Identifier=&lt;C201903&gt; Service Request Identifier=&lt;C201902&gt; Local Patient Identifier (Extended)=&lt;C101901&gt; Group Therapy Indicator=&lt;C201090&gt;</v>
      </c>
      <c r="U258" s="356" t="s">
        <v>6474</v>
      </c>
    </row>
    <row r="259" spans="1:21" ht="178.5" customHeight="1">
      <c r="A259" s="287" t="s">
        <v>159</v>
      </c>
      <c r="B259" s="288" t="str">
        <f t="shared" si="7"/>
        <v>C201</v>
      </c>
      <c r="C259" s="289" t="str">
        <f t="shared" si="8"/>
        <v>100</v>
      </c>
      <c r="D259" s="288" t="str">
        <f>IF(MID(A259,5,1)="9",CONCATENATE(C259,"_",COUNTIF($C$3:$C259,C259)),A259&amp;"_1")</f>
        <v>C201100_1</v>
      </c>
      <c r="E259" s="288" t="s">
        <v>163</v>
      </c>
      <c r="F259" s="291" t="s">
        <v>6448</v>
      </c>
      <c r="G259" s="291" t="s">
        <v>161</v>
      </c>
      <c r="H259" s="289">
        <f t="shared" si="9"/>
        <v>0</v>
      </c>
      <c r="I259" s="292">
        <v>197</v>
      </c>
      <c r="J259" s="291" t="s">
        <v>6475</v>
      </c>
      <c r="K259" s="289" t="s">
        <v>2366</v>
      </c>
      <c r="L259" s="289" t="s">
        <v>25</v>
      </c>
      <c r="M259" s="289" t="s">
        <v>2138</v>
      </c>
      <c r="N259" s="289" t="s">
        <v>2148</v>
      </c>
      <c r="O259" s="275"/>
      <c r="P259" s="291" t="s">
        <v>6461</v>
      </c>
      <c r="Q259" s="291" t="s">
        <v>6476</v>
      </c>
      <c r="R259" s="293" t="s">
        <v>195</v>
      </c>
      <c r="S259" s="289">
        <f>IFERROR(VLOOKUP(A259,'Master Warnings List'!$A$1:$H$765,8,0),0)</f>
        <v>2</v>
      </c>
      <c r="T259" s="291" t="str">
        <f>LookupConcat(A259,'Master Warnings List'!$A$2:$A$726,'Master Warnings List'!$E$2:$E$726,"
")</f>
        <v>CYP20125 - Record rejected - Attendance Status has incorrect data format. Care Contact Identifier=&lt;C201903&gt; Service Request Identifier=&lt;C201902&gt; Local Patient Identifier (Extended)=&lt;C101901&gt;
CYP20126 - Warning - Attendance Status contains an invalid national code. Care Contact Identifier=&lt;C201903&gt; Service Request Identifier=&lt;C201902&gt; Local Patient Identifier (Extended)=&lt;C101901&gt; Attendance Status=&lt;C201100&gt;</v>
      </c>
      <c r="U259" s="356" t="s">
        <v>6477</v>
      </c>
    </row>
    <row r="260" spans="1:21" ht="409.5" customHeight="1">
      <c r="A260" s="287" t="s">
        <v>4028</v>
      </c>
      <c r="B260" s="288" t="str">
        <f t="shared" si="7"/>
        <v>C201</v>
      </c>
      <c r="C260" s="289" t="str">
        <f t="shared" si="8"/>
        <v>110</v>
      </c>
      <c r="D260" s="288" t="str">
        <f>IF(MID(A260,5,1)="9",CONCATENATE(C260,"_",COUNTIF($C$3:$C260,C260)),A260&amp;"_1")</f>
        <v>C201110_1</v>
      </c>
      <c r="E260" s="288" t="s">
        <v>4030</v>
      </c>
      <c r="F260" s="291" t="s">
        <v>6448</v>
      </c>
      <c r="G260" s="290" t="s">
        <v>4029</v>
      </c>
      <c r="H260" s="289">
        <f t="shared" si="9"/>
        <v>0</v>
      </c>
      <c r="I260" s="292">
        <v>198</v>
      </c>
      <c r="J260" s="291" t="s">
        <v>6478</v>
      </c>
      <c r="K260" s="289" t="s">
        <v>2154</v>
      </c>
      <c r="L260" s="289" t="s">
        <v>25</v>
      </c>
      <c r="M260" s="289" t="s">
        <v>2138</v>
      </c>
      <c r="N260" s="289" t="s">
        <v>25</v>
      </c>
      <c r="O260" s="275" t="s">
        <v>4032</v>
      </c>
      <c r="P260" s="291" t="s">
        <v>6427</v>
      </c>
      <c r="Q260" s="291" t="s">
        <v>6479</v>
      </c>
      <c r="R260" s="293" t="s">
        <v>195</v>
      </c>
      <c r="S260" s="289">
        <f>IFERROR(VLOOKUP(A260,'Master Warnings List'!$A$1:$H$765,8,0),0)</f>
        <v>4</v>
      </c>
      <c r="T260" s="291" t="str">
        <f>LookupConcat(A260,'Master Warnings List'!$A$2:$A$726,'Master Warnings List'!$E$2:$E$726,"
")</f>
        <v>CYP20129 - Record rejected - Earliest Reasonable Offer Date has incorrect date format. Care Contact Identifier=&lt;C201903&gt; Service Request Identifier=&lt;C201902&gt; Local Patient Identifier (Extended)=&lt;C101901&gt;
CYP20146 - Record rejected - Earliest Reasonable Offer Date is before the Referral Request Received Date. Care Contact Identifier=&lt;C201903&gt; Service Request Identifier=&lt;C201902&gt; Local Patient Identifier (Extended)=&lt;C101901&gt; Earliest Reasonable Offer Date=&lt;C201110&gt; Referral Request Received Date=&lt;C101010&gt;
CYP20147 - Warning - Earliest Reasonable Offer Date is after the Care Contact Date. Care Contact Identifier=&lt;C201903&gt; Service Request Identifier=&lt;C201902&gt; Local Patient Identifier (Extended)=&lt;C101901&gt; Earliest Reasonable Offer Date=&lt;C201110&gt; Care Contact Date=&lt;C201020&gt;
CYP20148 - Record rejected - Earliest Reasonable Offer Date is more than 5 years after the Date and Time Data Set Created. Care Contact Identifier=&lt;C201903&gt; Service Request Identifier=&lt;C201902&gt; Local Patient Identifier (Extended)=&lt;C101901&gt; Earliest Reasonable Offer Date=&lt;C201110&gt; Date And Time Data Set Created=&lt;C000060&gt;</v>
      </c>
      <c r="U260" t="s">
        <v>6480</v>
      </c>
    </row>
    <row r="261" spans="1:21" ht="89.25" customHeight="1">
      <c r="A261" s="287" t="s">
        <v>4033</v>
      </c>
      <c r="B261" s="288" t="str">
        <f t="shared" si="7"/>
        <v>C201</v>
      </c>
      <c r="C261" s="289" t="str">
        <f t="shared" si="8"/>
        <v>120</v>
      </c>
      <c r="D261" s="288" t="str">
        <f>IF(MID(A261,5,1)="9",CONCATENATE(C261,"_",COUNTIF($C$3:$C261,C261)),A261&amp;"_1")</f>
        <v>C201120_1</v>
      </c>
      <c r="E261" s="288" t="s">
        <v>4035</v>
      </c>
      <c r="F261" s="291" t="s">
        <v>6448</v>
      </c>
      <c r="G261" s="291" t="s">
        <v>4034</v>
      </c>
      <c r="H261" s="289">
        <f t="shared" si="9"/>
        <v>0</v>
      </c>
      <c r="I261" s="292">
        <v>199</v>
      </c>
      <c r="J261" s="291" t="s">
        <v>4036</v>
      </c>
      <c r="K261" s="289" t="s">
        <v>2154</v>
      </c>
      <c r="L261" s="289" t="s">
        <v>25</v>
      </c>
      <c r="M261" s="289" t="s">
        <v>2138</v>
      </c>
      <c r="N261" s="289" t="s">
        <v>25</v>
      </c>
      <c r="O261" s="275" t="s">
        <v>4037</v>
      </c>
      <c r="P261" s="291" t="s">
        <v>6427</v>
      </c>
      <c r="Q261" s="291" t="s">
        <v>6414</v>
      </c>
      <c r="R261" s="293" t="s">
        <v>195</v>
      </c>
      <c r="S261" s="289">
        <f>IFERROR(VLOOKUP(A261,'Master Warnings List'!$A$1:$H$765,8,0),0)</f>
        <v>3</v>
      </c>
      <c r="T261" s="291" t="str">
        <f>LookupConcat(A261,'Master Warnings List'!$A$2:$A$726,'Master Warnings List'!$E$2:$E$726,"
")</f>
        <v>CYP20130 - Record rejected - Earliest Clinically Appropriate Date has incorrect date format. Care Contact Identifier=&lt;C201903&gt; Service Request Identifier=&lt;C201902&gt; Local Patient Identifier (Extended)=&lt;C101901&gt;
CYP20149 - Record rejected - Earliest Clinically Appropriate Date is before the Referral Request Received Date. Care Contact Identifier=&lt;C201903&gt; Service Request Identifier=&lt;C201902&gt; Local Patient Identifier (Extended)=&lt;C101901&gt; Earliest Clinically Appropriate Date=&lt;C201120&gt; Referral Request Received Date=&lt;C101010&gt;
CYP20150 - Record rejected - Earliest Clinically Appropriate Date is more than 5 years after the Date And Time Data Set Created. Care Contact Identifier=&lt;C201903&gt; Service Request Identifier=&lt;C201902&gt; Local Patient Identifier (Extended)=&lt;C101901&gt; Earliest Clinically Appropriate Date=&lt;C201120&gt; Date And Time Data Set Created=&lt;C000060&gt;</v>
      </c>
      <c r="U261" t="s">
        <v>6481</v>
      </c>
    </row>
    <row r="262" spans="1:21" ht="89.25" customHeight="1">
      <c r="A262" s="287" t="s">
        <v>4038</v>
      </c>
      <c r="B262" s="288" t="str">
        <f t="shared" si="7"/>
        <v>C201</v>
      </c>
      <c r="C262" s="289" t="str">
        <f t="shared" si="8"/>
        <v>130</v>
      </c>
      <c r="D262" s="288" t="str">
        <f>IF(MID(A262,5,1)="9",CONCATENATE(C262,"_",COUNTIF($C$3:$C262,C262)),A262&amp;"_1")</f>
        <v>C201130_1</v>
      </c>
      <c r="E262" s="288" t="s">
        <v>4040</v>
      </c>
      <c r="F262" s="291" t="s">
        <v>6448</v>
      </c>
      <c r="G262" s="291" t="s">
        <v>4039</v>
      </c>
      <c r="H262" s="289">
        <f t="shared" si="9"/>
        <v>0</v>
      </c>
      <c r="I262" s="292">
        <v>200</v>
      </c>
      <c r="J262" s="291" t="s">
        <v>6482</v>
      </c>
      <c r="K262" s="289" t="s">
        <v>2154</v>
      </c>
      <c r="L262" s="289" t="s">
        <v>25</v>
      </c>
      <c r="M262" s="289" t="s">
        <v>2138</v>
      </c>
      <c r="N262" s="289" t="s">
        <v>25</v>
      </c>
      <c r="O262" s="275" t="s">
        <v>4042</v>
      </c>
      <c r="P262" s="291" t="s">
        <v>6427</v>
      </c>
      <c r="Q262" s="291" t="s">
        <v>6483</v>
      </c>
      <c r="R262" s="293" t="s">
        <v>195</v>
      </c>
      <c r="S262" s="289">
        <f>IFERROR(VLOOKUP(A262,'Master Warnings List'!$A$1:$H$765,8,0),0)</f>
        <v>5</v>
      </c>
      <c r="T262" s="291" t="str">
        <f>LookupConcat(A262,'Master Warnings List'!$A$2:$A$726,'Master Warnings List'!$E$2:$E$726,"
")</f>
        <v>CYP20131 - Record rejected - Care Contact Cancellation Date has incorrect date format. Care Contact Identifier=&lt;C201903&gt; Service Request Identifier=&lt;C201902&gt; Local Patient Identifier (Extended)=&lt;C101901&gt;
CYP20151 - Record rejected - Care Contact Cancellation Date is before the Referral Request Received Date. Care Contact Identifier=&lt;C201903&gt; Service Request Identifier=&lt;C201902&gt; Local Patient Identifier (Extended)=&lt;C101901&gt; Care Contact Cancellation Date=&lt;C201130&gt; Referral Request Received Date=&lt;C101010&gt;
CYP20152 - Record rejected - Care Contact Cancellation Date is after the Care Contact Date. Care Contact Identifier=&lt;C201903&gt; Service Request Identifier=&lt;C201902&gt; Local Patient Identifier (Extended)=&lt;C101901&gt; Care Contact Cancellation Date=&lt;C201130&gt; Care Contact Date=&lt;C201020&gt;
CYP20153 - Record rejected - Care Contact Cancellation Date is after the Date and Time Data Set Created. Care Contact Identifier=&lt;C201903&gt; Service Request Identifier=&lt;C201902&gt; Local Patient Identifier (Extended)=&lt;C101901&gt; Care Contact Cancellation Date=&lt;C201130&gt; Date And Time Data Set Created=&lt;C000060&gt;
CYP20154 - Warning - Care Contact Cancellation Date is after the Reporting Period End Date. Care Contact Identifier=&lt;C201903&gt; Service Request Identifier=&lt;C201902&gt; Local Patient Identifier (Extended)=&lt;C101901&gt; Care Contact Cancellation Date=&lt;C201130&gt; Reporting Period End Date=&lt;C000050&gt;</v>
      </c>
      <c r="U262" t="s">
        <v>6484</v>
      </c>
    </row>
    <row r="263" spans="1:21" ht="140.25" customHeight="1">
      <c r="A263" s="287" t="s">
        <v>4043</v>
      </c>
      <c r="B263" s="288" t="str">
        <f t="shared" si="7"/>
        <v>C201</v>
      </c>
      <c r="C263" s="289" t="str">
        <f t="shared" si="8"/>
        <v>140</v>
      </c>
      <c r="D263" s="288" t="str">
        <f>IF(MID(A263,5,1)="9",CONCATENATE(C263,"_",COUNTIF($C$3:$C263,C263)),A263&amp;"_1")</f>
        <v>C201140_1</v>
      </c>
      <c r="E263" s="288" t="s">
        <v>4045</v>
      </c>
      <c r="F263" s="291" t="s">
        <v>6448</v>
      </c>
      <c r="G263" s="291" t="s">
        <v>4044</v>
      </c>
      <c r="H263" s="289">
        <f t="shared" si="9"/>
        <v>0</v>
      </c>
      <c r="I263" s="292">
        <v>201</v>
      </c>
      <c r="J263" s="291" t="s">
        <v>4046</v>
      </c>
      <c r="K263" s="289" t="s">
        <v>1213</v>
      </c>
      <c r="L263" s="289" t="s">
        <v>25</v>
      </c>
      <c r="M263" s="289" t="s">
        <v>2138</v>
      </c>
      <c r="N263" s="289" t="s">
        <v>2148</v>
      </c>
      <c r="O263" s="275" t="s">
        <v>4048</v>
      </c>
      <c r="P263" s="291" t="s">
        <v>6427</v>
      </c>
      <c r="Q263" s="291" t="s">
        <v>6485</v>
      </c>
      <c r="R263" s="293" t="s">
        <v>195</v>
      </c>
      <c r="S263" s="289">
        <f>IFERROR(VLOOKUP(A263,'Master Warnings List'!$A$1:$H$765,8,0),0)</f>
        <v>3</v>
      </c>
      <c r="T263" s="291" t="str">
        <f>LookupConcat(A263,'Master Warnings List'!$A$2:$A$726,'Master Warnings List'!$E$2:$E$726,"
")</f>
        <v>CYP20132 - Record rejected - Care Contact Cancellation Reason has incorrect data format. Care Contact Identifier=&lt;C201903&gt; Service Request Identifier=&lt;C201902&gt; Local Patient Identifier (Extended)=&lt;C101901&gt;
CYP20133 - Warning - Care Contact Cancellation Reason contains an invalid national code. Care Contact Identifier=&lt;C201903&gt; Service Request Identifier=&lt;C201902&gt; Local Patient Identifier (Extended)=&lt;C101901&gt; Care Contact Cancellation Reason=&lt;C201140&gt;
CYP20143 - Warning - Care Contact Cancellation Date is populated but Care Contact Cancellation Reason is blank. Care Contact Identifier=&lt;C201903&gt; Service Request Identifier=&lt;C201902&gt; Local Patient Identifier (Extended)=&lt;C101901&gt;</v>
      </c>
      <c r="U263" s="355" t="s">
        <v>6486</v>
      </c>
    </row>
    <row r="264" spans="1:21" ht="153" customHeight="1">
      <c r="A264" s="287" t="s">
        <v>4050</v>
      </c>
      <c r="B264" s="288" t="str">
        <f>LEFT(A264,4)</f>
        <v>C201</v>
      </c>
      <c r="C264" s="289" t="str">
        <f>RIGHT(A264,3)</f>
        <v>150</v>
      </c>
      <c r="D264" s="288" t="str">
        <f>IF(MID(A264,5,1)="9",CONCATENATE(C264,"_",COUNTIF($C$3:$C265,C264)),A264&amp;"_1")</f>
        <v>C201150_1</v>
      </c>
      <c r="E264" s="288" t="s">
        <v>4052</v>
      </c>
      <c r="F264" s="291" t="s">
        <v>6448</v>
      </c>
      <c r="G264" s="290" t="s">
        <v>4051</v>
      </c>
      <c r="H264" s="289">
        <f>IF(MID(A264,5,1)="D",1,0)</f>
        <v>0</v>
      </c>
      <c r="I264" s="292">
        <v>202</v>
      </c>
      <c r="J264" s="291" t="s">
        <v>6487</v>
      </c>
      <c r="K264" s="291" t="s">
        <v>2154</v>
      </c>
      <c r="L264" s="289" t="s">
        <v>25</v>
      </c>
      <c r="M264" s="289" t="s">
        <v>2138</v>
      </c>
      <c r="N264" s="289" t="s">
        <v>25</v>
      </c>
      <c r="O264" s="275" t="s">
        <v>4054</v>
      </c>
      <c r="P264" s="291" t="s">
        <v>6427</v>
      </c>
      <c r="Q264" s="291" t="s">
        <v>6488</v>
      </c>
      <c r="R264" s="293" t="s">
        <v>195</v>
      </c>
      <c r="S264" s="289">
        <f>IFERROR(VLOOKUP(A264,'Master Warnings List'!$A$1:$H$765,8,0),0)</f>
        <v>4</v>
      </c>
      <c r="T264" s="291" t="str">
        <f>LookupConcat(A264,'Master Warnings List'!$A$2:$A$726,'Master Warnings List'!$E$2:$E$726,"
")</f>
        <v>CYP20135 - Record rejected - Replacement Appointment Date Offered has incorrect date format. Care Contact Identifier=&lt;C201903&gt; Service Request Identifier=&lt;C201902&gt; Local Patient Identifier (Extended)=&lt;C101901&gt;
CYP20155 - Record rejected - Replacement Appointment Date Offered is before the Referral Request Received Date. Care Contact Identifier=&lt;C201903&gt; Service Request Identifier=&lt;C201902&gt; Local Patient Identifier (Extended)=&lt;C101901&gt; Replacement Appointment Date Offered=&lt;C201150&gt; Referral Request Received Date=&lt;C101010&gt;
CYP20156 - Record rejected - Replacement Appointment Date Offered is before Replacement Appointment Booked Date. Care Contact Identifier=&lt;C201903&gt; Service Request Identifier=&lt;C201902&gt; Local Patient Identifier (Extended)=&lt;C101901&gt; Replacement Appointment Date Offered=&lt;C201150&gt; Replacement Appointment Booked Date=&lt;C201160&gt;
CYP20157 - Record rejected - Replacement Appointment Date Offered is more than 5 years after the Date and Time Data Set Created. Care Contact Identifier=&lt;C201903&gt; Service Request Identifier=&lt;C201902&gt; Local Patient Identifier (Extended)=&lt;C101901&gt; Replacement Appointment Date Offered=&lt;C201150&gt; Date and Time Data Set Created=&lt;C000060&gt;</v>
      </c>
      <c r="U264" t="s">
        <v>6489</v>
      </c>
    </row>
    <row r="265" spans="1:21" ht="140.25" customHeight="1">
      <c r="A265" s="287" t="s">
        <v>4055</v>
      </c>
      <c r="B265" s="288" t="str">
        <f t="shared" si="7"/>
        <v>C201</v>
      </c>
      <c r="C265" s="289" t="str">
        <f t="shared" si="8"/>
        <v>160</v>
      </c>
      <c r="D265" s="288" t="str">
        <f>IF(MID(A265,5,1)="9",CONCATENATE(C265,"_",COUNTIF($C$3:$C265,C265)),A265&amp;"_1")</f>
        <v>C201160_1</v>
      </c>
      <c r="E265" s="288" t="s">
        <v>4057</v>
      </c>
      <c r="F265" s="291" t="s">
        <v>6448</v>
      </c>
      <c r="G265" s="290" t="s">
        <v>4056</v>
      </c>
      <c r="H265" s="289">
        <f t="shared" si="9"/>
        <v>0</v>
      </c>
      <c r="I265" s="292">
        <v>203</v>
      </c>
      <c r="J265" s="291" t="s">
        <v>6490</v>
      </c>
      <c r="K265" s="291" t="s">
        <v>2154</v>
      </c>
      <c r="L265" s="289" t="s">
        <v>25</v>
      </c>
      <c r="M265" s="289" t="s">
        <v>2138</v>
      </c>
      <c r="N265" s="289" t="s">
        <v>25</v>
      </c>
      <c r="O265" s="275" t="s">
        <v>4059</v>
      </c>
      <c r="P265" s="291" t="s">
        <v>6427</v>
      </c>
      <c r="Q265" s="291" t="s">
        <v>6491</v>
      </c>
      <c r="R265" s="293" t="s">
        <v>195</v>
      </c>
      <c r="S265" s="289">
        <f>IFERROR(VLOOKUP(A265,'Master Warnings List'!$A$1:$H$765,8,0),0)</f>
        <v>4</v>
      </c>
      <c r="T265" s="291" t="str">
        <f>LookupConcat(A265,'Master Warnings List'!$A$2:$A$726,'Master Warnings List'!$E$2:$E$726,"
")</f>
        <v>CYP20134 - Record rejected - Replacement Appointment Booked Date has incorrect date format. Care Contact Identifier=&lt;C201903&gt; Service Request Identifier=&lt;C201902&gt; Local Patient Identifier (Extended)=&lt;C101901&gt;
CYP20158 - Record rejected - Replacement Appointment Booked Date is before the referral Request Received Date. Care Contact Identifier=&lt;C201903&gt; Service Request Identifier=&lt;C201902&gt; Local Patient Identifier (Extended)=&lt;C101901&gt; Replacement Appointment Booked Date=&lt;C201160&gt; Referral Request Received Date=&lt;C101010&gt;
CYP20159 - Warning - Replacement Appointment Booked Date is after the Reporting Period End Date. Care Contact Identifier=&lt;C201903&gt; Service Request Identifier=&lt;C201902&gt; Local Patient Identifier (Extended)=&lt;C101901&gt; Replacement Appointment Booked Date=&lt;C201160&gt; Reporting Period End Date=&lt;C000050&gt;
CYP20160 - Record rejected - Replacement Appointment Booked Date is after the Date and Time Data Set Created. Care Contact Identifier=&lt;C201903&gt; Service Request Identifier=&lt;C201902&gt; Local Patient Identifier (Extended)=&lt;C101901&gt; Replacement Appointment Booked Date=&lt;C201160&gt; Date and time data set created=&lt;C000060&gt;</v>
      </c>
      <c r="U265" t="s">
        <v>6492</v>
      </c>
    </row>
    <row r="266" spans="1:21" ht="25.5" customHeight="1">
      <c r="A266" s="287" t="s">
        <v>879</v>
      </c>
      <c r="B266" s="288"/>
      <c r="C266" s="289"/>
      <c r="D266" s="288"/>
      <c r="E266" s="288" t="s">
        <v>2580</v>
      </c>
      <c r="F266" s="291" t="s">
        <v>6448</v>
      </c>
      <c r="G266" s="290" t="s">
        <v>822</v>
      </c>
      <c r="H266" s="289">
        <f t="shared" si="9"/>
        <v>1</v>
      </c>
      <c r="I266" s="292">
        <v>204</v>
      </c>
      <c r="J266" s="291" t="s">
        <v>6259</v>
      </c>
      <c r="K266" s="288" t="s">
        <v>146</v>
      </c>
      <c r="L266" s="289"/>
      <c r="M266" s="289"/>
      <c r="N266" s="289"/>
      <c r="O266" s="275"/>
      <c r="P266" s="291"/>
      <c r="Q266" s="291"/>
      <c r="R266" s="293"/>
      <c r="S266" s="289"/>
      <c r="T266" s="291"/>
    </row>
    <row r="267" spans="1:21" ht="38.25" customHeight="1">
      <c r="A267" s="287" t="s">
        <v>880</v>
      </c>
      <c r="B267" s="288"/>
      <c r="C267" s="289"/>
      <c r="D267" s="288"/>
      <c r="E267" s="288" t="s">
        <v>4061</v>
      </c>
      <c r="F267" s="291" t="s">
        <v>6448</v>
      </c>
      <c r="G267" s="290" t="s">
        <v>881</v>
      </c>
      <c r="H267" s="289">
        <f t="shared" si="9"/>
        <v>1</v>
      </c>
      <c r="I267" s="292">
        <v>205</v>
      </c>
      <c r="J267" s="291" t="s">
        <v>6123</v>
      </c>
      <c r="K267" s="288" t="s">
        <v>6124</v>
      </c>
      <c r="L267" s="289"/>
      <c r="M267" s="289"/>
      <c r="N267" s="289"/>
      <c r="O267" s="275"/>
      <c r="P267" s="291"/>
      <c r="Q267" s="291"/>
      <c r="R267" s="293"/>
      <c r="S267" s="289"/>
      <c r="T267" s="291"/>
    </row>
    <row r="268" spans="1:21" ht="25.5" customHeight="1">
      <c r="A268" s="287" t="s">
        <v>4062</v>
      </c>
      <c r="B268" s="288"/>
      <c r="C268" s="289"/>
      <c r="D268" s="288"/>
      <c r="E268" s="288" t="s">
        <v>2144</v>
      </c>
      <c r="F268" s="291" t="s">
        <v>6448</v>
      </c>
      <c r="G268" s="290" t="s">
        <v>6260</v>
      </c>
      <c r="H268" s="289">
        <f t="shared" si="9"/>
        <v>1</v>
      </c>
      <c r="I268" s="292">
        <v>206</v>
      </c>
      <c r="J268" s="291" t="s">
        <v>6261</v>
      </c>
      <c r="K268" s="289" t="s">
        <v>2586</v>
      </c>
      <c r="L268" s="289"/>
      <c r="M268" s="289"/>
      <c r="N268" s="289"/>
      <c r="O268" s="275"/>
      <c r="P268" s="291"/>
      <c r="Q268" s="291"/>
      <c r="R268" s="293"/>
      <c r="S268" s="289"/>
      <c r="T268" s="291"/>
    </row>
    <row r="269" spans="1:21" ht="25.5" customHeight="1">
      <c r="A269" s="287" t="s">
        <v>4063</v>
      </c>
      <c r="B269" s="288"/>
      <c r="C269" s="289"/>
      <c r="D269" s="288"/>
      <c r="E269" s="288" t="s">
        <v>2590</v>
      </c>
      <c r="F269" s="291" t="s">
        <v>6448</v>
      </c>
      <c r="G269" s="290" t="s">
        <v>6263</v>
      </c>
      <c r="H269" s="289">
        <f t="shared" si="9"/>
        <v>1</v>
      </c>
      <c r="I269" s="292">
        <v>207</v>
      </c>
      <c r="J269" s="291" t="s">
        <v>6264</v>
      </c>
      <c r="K269" s="289" t="s">
        <v>818</v>
      </c>
      <c r="L269" s="289"/>
      <c r="M269" s="289"/>
      <c r="N269" s="289"/>
      <c r="O269" s="275"/>
      <c r="P269" s="291"/>
      <c r="Q269" s="291"/>
      <c r="R269" s="293"/>
      <c r="S269" s="289"/>
      <c r="T269" s="291"/>
    </row>
    <row r="270" spans="1:21" ht="25.5" customHeight="1">
      <c r="A270" s="287" t="s">
        <v>878</v>
      </c>
      <c r="B270" s="288"/>
      <c r="C270" s="289"/>
      <c r="D270" s="288"/>
      <c r="E270" s="288" t="s">
        <v>2185</v>
      </c>
      <c r="F270" s="291" t="s">
        <v>6448</v>
      </c>
      <c r="G270" s="290" t="s">
        <v>6134</v>
      </c>
      <c r="H270" s="289">
        <f t="shared" si="9"/>
        <v>1</v>
      </c>
      <c r="I270" s="292">
        <v>208</v>
      </c>
      <c r="J270" s="291" t="s">
        <v>6268</v>
      </c>
      <c r="K270" s="289" t="s">
        <v>817</v>
      </c>
      <c r="L270" s="289"/>
      <c r="M270" s="289"/>
      <c r="N270" s="289"/>
      <c r="O270" s="275"/>
      <c r="P270" s="291"/>
      <c r="Q270" s="291"/>
      <c r="R270" s="293"/>
      <c r="S270" s="289"/>
      <c r="T270" s="291"/>
    </row>
    <row r="271" spans="1:21" ht="51" customHeight="1">
      <c r="A271" s="287" t="s">
        <v>4064</v>
      </c>
      <c r="B271" s="288"/>
      <c r="C271" s="289"/>
      <c r="D271" s="288"/>
      <c r="E271" s="288" t="s">
        <v>3509</v>
      </c>
      <c r="F271" s="291" t="s">
        <v>6448</v>
      </c>
      <c r="G271" s="290" t="s">
        <v>3508</v>
      </c>
      <c r="H271" s="289">
        <f t="shared" si="9"/>
        <v>1</v>
      </c>
      <c r="I271" s="292">
        <v>209</v>
      </c>
      <c r="J271" s="291" t="s">
        <v>6383</v>
      </c>
      <c r="K271" s="289" t="s">
        <v>2995</v>
      </c>
      <c r="L271" s="289"/>
      <c r="M271" s="289"/>
      <c r="N271" s="289"/>
      <c r="O271" s="275"/>
      <c r="P271" s="291"/>
      <c r="Q271" s="291"/>
      <c r="R271" s="293"/>
      <c r="S271" s="289"/>
      <c r="T271" s="291"/>
    </row>
    <row r="272" spans="1:21" ht="51" customHeight="1">
      <c r="A272" s="287" t="s">
        <v>4066</v>
      </c>
      <c r="B272" s="288"/>
      <c r="C272" s="289"/>
      <c r="D272" s="288"/>
      <c r="E272" s="288" t="s">
        <v>4068</v>
      </c>
      <c r="F272" s="291" t="s">
        <v>6448</v>
      </c>
      <c r="G272" s="290" t="s">
        <v>4067</v>
      </c>
      <c r="H272" s="289">
        <v>1</v>
      </c>
      <c r="I272" s="292">
        <v>210</v>
      </c>
      <c r="J272" s="291" t="s">
        <v>6493</v>
      </c>
      <c r="K272" s="289" t="s">
        <v>2995</v>
      </c>
      <c r="L272" s="289"/>
      <c r="M272" s="289"/>
      <c r="N272" s="289"/>
      <c r="O272" s="275"/>
      <c r="P272" s="291"/>
      <c r="Q272" s="291"/>
      <c r="R272" s="293"/>
      <c r="S272" s="289"/>
      <c r="T272" s="291"/>
    </row>
    <row r="273" spans="1:21" ht="25.5" customHeight="1">
      <c r="A273" s="287" t="s">
        <v>4071</v>
      </c>
      <c r="B273" s="288"/>
      <c r="C273" s="289"/>
      <c r="D273" s="288"/>
      <c r="E273" s="288" t="s">
        <v>4073</v>
      </c>
      <c r="F273" s="291" t="s">
        <v>6448</v>
      </c>
      <c r="G273" s="290" t="s">
        <v>4072</v>
      </c>
      <c r="H273" s="289">
        <f t="shared" si="9"/>
        <v>1</v>
      </c>
      <c r="I273" s="292">
        <v>211</v>
      </c>
      <c r="J273" s="290" t="s">
        <v>4074</v>
      </c>
      <c r="K273" s="288" t="s">
        <v>2649</v>
      </c>
      <c r="L273" s="289"/>
      <c r="M273" s="289"/>
      <c r="N273" s="289"/>
      <c r="O273" s="275"/>
      <c r="P273" s="291"/>
      <c r="Q273" s="291"/>
      <c r="R273" s="293"/>
      <c r="S273" s="289"/>
      <c r="T273" s="291"/>
    </row>
    <row r="274" spans="1:21" ht="25.5" customHeight="1">
      <c r="A274" s="287" t="s">
        <v>4081</v>
      </c>
      <c r="B274" s="288"/>
      <c r="C274" s="289"/>
      <c r="D274" s="288"/>
      <c r="E274" s="288" t="s">
        <v>4082</v>
      </c>
      <c r="F274" s="291" t="s">
        <v>6448</v>
      </c>
      <c r="G274" s="290" t="s">
        <v>1325</v>
      </c>
      <c r="H274" s="289">
        <f t="shared" si="9"/>
        <v>1</v>
      </c>
      <c r="I274" s="292">
        <v>212</v>
      </c>
      <c r="J274" s="291" t="s">
        <v>6494</v>
      </c>
      <c r="K274" s="289" t="s">
        <v>805</v>
      </c>
      <c r="L274" s="289"/>
      <c r="M274" s="289"/>
      <c r="N274" s="289"/>
      <c r="O274" s="275"/>
      <c r="P274" s="291"/>
      <c r="Q274" s="291"/>
      <c r="R274" s="293"/>
      <c r="S274" s="289"/>
      <c r="T274" s="291"/>
    </row>
    <row r="275" spans="1:21" ht="38.25" customHeight="1">
      <c r="A275" s="287" t="s">
        <v>4076</v>
      </c>
      <c r="B275" s="288"/>
      <c r="C275" s="289"/>
      <c r="D275" s="288"/>
      <c r="E275" s="288" t="s">
        <v>6495</v>
      </c>
      <c r="F275" s="291" t="s">
        <v>6448</v>
      </c>
      <c r="G275" s="290" t="s">
        <v>4077</v>
      </c>
      <c r="H275" s="289">
        <f t="shared" si="9"/>
        <v>1</v>
      </c>
      <c r="I275" s="292">
        <v>213</v>
      </c>
      <c r="J275" s="291" t="s">
        <v>6496</v>
      </c>
      <c r="K275" s="289" t="s">
        <v>817</v>
      </c>
      <c r="L275" s="289"/>
      <c r="M275" s="289"/>
      <c r="N275" s="289"/>
      <c r="O275" s="275"/>
      <c r="P275" s="291"/>
      <c r="Q275" s="291"/>
      <c r="R275" s="293"/>
      <c r="S275" s="289"/>
      <c r="T275" s="291"/>
    </row>
    <row r="276" spans="1:21" ht="51" customHeight="1">
      <c r="A276" s="287" t="s">
        <v>4065</v>
      </c>
      <c r="B276" s="288"/>
      <c r="C276" s="289"/>
      <c r="D276" s="288"/>
      <c r="E276" s="288" t="s">
        <v>3665</v>
      </c>
      <c r="F276" s="291" t="s">
        <v>6448</v>
      </c>
      <c r="G276" s="290" t="s">
        <v>3664</v>
      </c>
      <c r="H276" s="289">
        <f t="shared" si="9"/>
        <v>1</v>
      </c>
      <c r="I276" s="292">
        <v>214</v>
      </c>
      <c r="J276" s="291" t="s">
        <v>6408</v>
      </c>
      <c r="K276" s="288" t="s">
        <v>2995</v>
      </c>
      <c r="L276" s="289"/>
      <c r="M276" s="289"/>
      <c r="N276" s="289"/>
      <c r="O276" s="275"/>
      <c r="P276" s="291"/>
      <c r="Q276" s="291"/>
      <c r="R276" s="293"/>
      <c r="S276" s="289"/>
      <c r="T276" s="291"/>
    </row>
    <row r="277" spans="1:21" ht="51" customHeight="1">
      <c r="A277" s="287" t="s">
        <v>5379</v>
      </c>
      <c r="B277" s="288"/>
      <c r="C277" s="289"/>
      <c r="D277" s="288"/>
      <c r="E277" s="288"/>
      <c r="F277" s="291" t="s">
        <v>6497</v>
      </c>
      <c r="G277" s="290"/>
      <c r="H277" s="289">
        <f t="shared" si="9"/>
        <v>0</v>
      </c>
      <c r="I277" s="292"/>
      <c r="J277" s="291"/>
      <c r="K277" s="288"/>
      <c r="L277" s="289"/>
      <c r="M277" s="289"/>
      <c r="N277" s="289"/>
      <c r="O277" s="275"/>
      <c r="P277" s="291"/>
      <c r="Q277" s="291"/>
      <c r="R277" s="293"/>
      <c r="S277" s="289"/>
      <c r="T277" s="291" t="str">
        <f>LookupConcat(A277,'Master Warnings List'!$A$2:$A$726,'Master Warnings List'!$E$2:$E$726,"
")</f>
        <v>CYP20201 - Group rejected - More than one CYP202 provided for this Care Activity Identifier. Care Activity Identifier=&lt;C202904&gt; Care Contact Identifier=&lt;C202903&gt;
CYP20203 - Group rejected - No valid CYP201 group transmitted for this Care Contact Identifier. Care Activity Identifier=&lt;C202904&gt; Care Contact Identifier=&lt;C202903&gt;
CYP20237 - Warning - No valid CYP901 group transmitted for this Care Professional Local Identifier. Care Activity Identifier=&lt;C202904&gt; Care Contact Identifier=&lt;C202903&gt; Service Request Identifier=&lt;C201902&gt; Local Patient Identifier (Extended)=&lt;C101901&gt; Care Professional Local Identifier=&lt;C202020&gt;</v>
      </c>
    </row>
    <row r="278" spans="1:21" ht="63.75" customHeight="1">
      <c r="A278" s="287" t="s">
        <v>977</v>
      </c>
      <c r="B278" s="288" t="str">
        <f>LEFT(A278,4)</f>
        <v>C202</v>
      </c>
      <c r="C278" s="289" t="str">
        <f>RIGHT(A278,3)</f>
        <v>904</v>
      </c>
      <c r="D278" s="288" t="str">
        <f>IF(MID(A278,5,1)="9",CONCATENATE(C278,"_",COUNTIF($C$3:$C279,C278)),A278&amp;"_1")</f>
        <v>904_1</v>
      </c>
      <c r="E278" s="288" t="s">
        <v>4105</v>
      </c>
      <c r="F278" s="291" t="s">
        <v>6497</v>
      </c>
      <c r="G278" s="291" t="s">
        <v>978</v>
      </c>
      <c r="H278" s="289">
        <f>IF(MID(A278,5,1)="D",1,0)</f>
        <v>0</v>
      </c>
      <c r="I278" s="292">
        <v>215</v>
      </c>
      <c r="J278" s="291" t="s">
        <v>6498</v>
      </c>
      <c r="K278" s="289" t="s">
        <v>146</v>
      </c>
      <c r="L278" s="289" t="s">
        <v>2138</v>
      </c>
      <c r="M278" s="289" t="s">
        <v>2138</v>
      </c>
      <c r="N278" s="289" t="s">
        <v>25</v>
      </c>
      <c r="O278" s="275"/>
      <c r="P278" s="291" t="s">
        <v>6499</v>
      </c>
      <c r="Q278" s="291" t="s">
        <v>6450</v>
      </c>
      <c r="R278" s="293" t="s">
        <v>1148</v>
      </c>
      <c r="S278" s="289">
        <f>IFERROR(VLOOKUP(A278,'Master Warnings List'!$A$1:$H$765,8,0),0)</f>
        <v>2</v>
      </c>
      <c r="T278" s="291" t="str">
        <f>LookupConcat(A278,'Master Warnings List'!$A$2:$A$726,'Master Warnings List'!$E$2:$E$726,"
")</f>
        <v>CYP20212 - Record rejected - Care Activity Identifier is blank. Care Contact Identifier=&lt;C202903&gt;
CYP20213 - Record rejected - Care Activity Identifier has incorrect data format. Care Activity Identifier=&lt;C202904&gt; Care Contact Identifier=&lt;C202903&gt;</v>
      </c>
      <c r="U278" t="s">
        <v>6500</v>
      </c>
    </row>
    <row r="279" spans="1:21" ht="76.5" customHeight="1">
      <c r="A279" s="287" t="s">
        <v>4107</v>
      </c>
      <c r="B279" s="288" t="str">
        <f t="shared" si="7"/>
        <v>C202</v>
      </c>
      <c r="C279" s="289" t="str">
        <f t="shared" si="8"/>
        <v>903</v>
      </c>
      <c r="D279" s="288" t="str">
        <f>IF(MID(A279,5,1)="9",CONCATENATE(C279,"_",COUNTIF($C$3:$C279,C279)),A279&amp;"_1")</f>
        <v>903_2</v>
      </c>
      <c r="E279" s="288" t="s">
        <v>3892</v>
      </c>
      <c r="F279" s="291" t="s">
        <v>6497</v>
      </c>
      <c r="G279" s="291" t="s">
        <v>974</v>
      </c>
      <c r="H279" s="289">
        <f t="shared" si="9"/>
        <v>0</v>
      </c>
      <c r="I279" s="292">
        <v>216</v>
      </c>
      <c r="J279" s="291" t="s">
        <v>4108</v>
      </c>
      <c r="K279" s="289" t="s">
        <v>146</v>
      </c>
      <c r="L279" s="289" t="s">
        <v>2138</v>
      </c>
      <c r="M279" s="289" t="s">
        <v>2138</v>
      </c>
      <c r="N279" s="289" t="s">
        <v>25</v>
      </c>
      <c r="O279" s="275"/>
      <c r="P279" s="291" t="s">
        <v>6501</v>
      </c>
      <c r="Q279" s="291" t="s">
        <v>6450</v>
      </c>
      <c r="R279" s="293" t="s">
        <v>1148</v>
      </c>
      <c r="S279" s="289">
        <f>IFERROR(VLOOKUP(A279,'Master Warnings List'!$A$1:$H$765,8,0),0)</f>
        <v>2</v>
      </c>
      <c r="T279" s="291" t="str">
        <f>LookupConcat(A279,'Master Warnings List'!$A$2:$A$726,'Master Warnings List'!$E$2:$E$726,"
")</f>
        <v>CYP20204 - Record rejected - Care Contact Identifier is blank. Care Activity Identifier=&lt;C202904&gt;
CYP20205 - Record rejected - Care Contact Identifier has incorrect data format. Care Activity Identifier=&lt;C202904&gt; Care Contact Identifier=&lt;C202903&gt;</v>
      </c>
      <c r="U279" t="s">
        <v>6451</v>
      </c>
    </row>
    <row r="280" spans="1:21" ht="153" customHeight="1">
      <c r="A280" s="287" t="s">
        <v>4109</v>
      </c>
      <c r="B280" s="288" t="str">
        <f t="shared" si="7"/>
        <v>C202</v>
      </c>
      <c r="C280" s="289" t="str">
        <f t="shared" si="8"/>
        <v>010</v>
      </c>
      <c r="D280" s="288" t="str">
        <f>IF(MID(A280,5,1)="9",CONCATENATE(C280,"_",COUNTIF($C$3:$C280,C280)),A280&amp;"_1")</f>
        <v>C202010_1</v>
      </c>
      <c r="E280" s="288" t="s">
        <v>4111</v>
      </c>
      <c r="F280" s="291" t="s">
        <v>6497</v>
      </c>
      <c r="G280" s="290" t="s">
        <v>4110</v>
      </c>
      <c r="H280" s="289">
        <f t="shared" si="9"/>
        <v>0</v>
      </c>
      <c r="I280" s="292">
        <v>217</v>
      </c>
      <c r="J280" s="291" t="s">
        <v>4112</v>
      </c>
      <c r="K280" s="289" t="s">
        <v>1213</v>
      </c>
      <c r="L280" s="289" t="s">
        <v>2138</v>
      </c>
      <c r="M280" s="289" t="s">
        <v>2138</v>
      </c>
      <c r="N280" s="289" t="s">
        <v>2148</v>
      </c>
      <c r="O280" s="275"/>
      <c r="P280" s="291" t="s">
        <v>6461</v>
      </c>
      <c r="Q280" s="291" t="s">
        <v>6450</v>
      </c>
      <c r="R280" s="293" t="s">
        <v>1148</v>
      </c>
      <c r="S280" s="289">
        <f>IFERROR(VLOOKUP(A280,'Master Warnings List'!$A$1:$H$765,8,0),0)</f>
        <v>3</v>
      </c>
      <c r="T280" s="291" t="str">
        <f>LookupConcat(A280,'Master Warnings List'!$A$2:$A$726,'Master Warnings List'!$E$2:$E$726,"
")</f>
        <v>CYP20206 - Record rejected - Community Care Activity Type is blank. Care Activity Identifier=&lt;C202904&gt; Care Contact Identifier=&lt;C202903&gt; Service Request Identifier=&lt;C201902&gt; Local Patient Identifier (Extended)=&lt;C101901&gt;
CYP20207 - Record rejected - Community Care Activity Type has incorrect data format. Care Activity Identifier=&lt;C202904&gt; Care Contact Identifier=&lt;C202903&gt; Service Request Identifier=&lt;C201902&gt; Local Patient Identifier (Extended)=&lt;C101901&gt;
CYP20208 - Warning - Community Care Activity Type contains an invalid national code. Care Activity Identifier=&lt;C202904&gt; Care Contact Identifier=&lt;C202903&gt; Service Request Identifier=&lt;C201902&gt; Local Patient Identifier (Extended)=&lt;C101901&gt; Community Care Activity Type=&lt;C202010&gt;</v>
      </c>
      <c r="U280" s="355" t="s">
        <v>6502</v>
      </c>
    </row>
    <row r="281" spans="1:21" ht="79.2">
      <c r="A281" s="287" t="s">
        <v>4125</v>
      </c>
      <c r="B281" s="288" t="str">
        <f t="shared" si="7"/>
        <v>C202</v>
      </c>
      <c r="C281" s="289" t="str">
        <f t="shared" si="8"/>
        <v>020</v>
      </c>
      <c r="D281" s="288" t="str">
        <f>IF(MID(A281,5,1)="9",CONCATENATE(C281,"_",COUNTIF($C$3:$C281,C281)),A281&amp;"_1")</f>
        <v>C202020_1</v>
      </c>
      <c r="E281" s="288" t="s">
        <v>4126</v>
      </c>
      <c r="F281" s="291" t="s">
        <v>6497</v>
      </c>
      <c r="G281" s="290" t="s">
        <v>996</v>
      </c>
      <c r="H281" s="289">
        <f t="shared" si="9"/>
        <v>0</v>
      </c>
      <c r="I281" s="292">
        <v>218</v>
      </c>
      <c r="J281" s="290" t="s">
        <v>6503</v>
      </c>
      <c r="K281" s="288" t="s">
        <v>146</v>
      </c>
      <c r="L281" s="289" t="s">
        <v>25</v>
      </c>
      <c r="M281" s="289" t="s">
        <v>2138</v>
      </c>
      <c r="N281" s="289" t="s">
        <v>25</v>
      </c>
      <c r="O281" s="275"/>
      <c r="P281" s="291" t="s">
        <v>6504</v>
      </c>
      <c r="Q281" s="291" t="s">
        <v>6504</v>
      </c>
      <c r="R281" s="293" t="s">
        <v>195</v>
      </c>
      <c r="S281" s="289">
        <f>IFERROR(VLOOKUP(A281,'Master Warnings List'!$A$1:$H$765,8,0),0)</f>
        <v>1</v>
      </c>
      <c r="T281" s="291" t="str">
        <f>LookupConcat(A281,'Master Warnings List'!$A$2:$A$726,'Master Warnings List'!$E$2:$E$726,"
")</f>
        <v>CYP20214 - Record rejected - Care Professional Local Identifier has incorrect data format. Care Activity Identifier=&lt;C202904&gt; Care Contact Identifier=&lt;C202903&gt; Service Request Identifier=&lt;C201902&gt; Local Patient Identifier (Extended)=&lt;C101901&gt;</v>
      </c>
      <c r="U281" t="s">
        <v>6505</v>
      </c>
    </row>
    <row r="282" spans="1:21" ht="89.25" customHeight="1">
      <c r="A282" s="287" t="s">
        <v>4128</v>
      </c>
      <c r="B282" s="288" t="str">
        <f t="shared" si="7"/>
        <v>C202</v>
      </c>
      <c r="C282" s="289" t="str">
        <f t="shared" si="8"/>
        <v>030</v>
      </c>
      <c r="D282" s="288" t="str">
        <f>IF(MID(A282,5,1)="9",CONCATENATE(C282,"_",COUNTIF($C$3:$C282,C282)),A282&amp;"_1")</f>
        <v>C202030_1</v>
      </c>
      <c r="E282" s="288" t="s">
        <v>4130</v>
      </c>
      <c r="F282" s="291" t="s">
        <v>6497</v>
      </c>
      <c r="G282" s="291" t="s">
        <v>4129</v>
      </c>
      <c r="H282" s="289">
        <f t="shared" si="9"/>
        <v>0</v>
      </c>
      <c r="I282" s="292">
        <v>219</v>
      </c>
      <c r="J282" s="291" t="s">
        <v>6506</v>
      </c>
      <c r="K282" s="289" t="s">
        <v>805</v>
      </c>
      <c r="L282" s="289" t="s">
        <v>25</v>
      </c>
      <c r="M282" s="289" t="s">
        <v>2138</v>
      </c>
      <c r="N282" s="289" t="s">
        <v>25</v>
      </c>
      <c r="O282" s="275"/>
      <c r="P282" s="291" t="s">
        <v>6507</v>
      </c>
      <c r="Q282" s="291" t="s">
        <v>6453</v>
      </c>
      <c r="R282" s="293" t="s">
        <v>195</v>
      </c>
      <c r="S282" s="289">
        <f>IFERROR(VLOOKUP(A282,'Master Warnings List'!$A$1:$H$765,8,0),0)</f>
        <v>1</v>
      </c>
      <c r="T282" s="291" t="str">
        <f>LookupConcat(A282,'Master Warnings List'!$A$2:$A$726,'Master Warnings List'!$E$2:$E$726,"
")</f>
        <v>CYP20211 - Record rejected - Clinical Contact Duration Of Care Activity has incorrect data format. Care Activity Identifier=&lt;C202904&gt; Care Contact Identifier=&lt;C202903&gt; Service Request Identifier=&lt;C201902&gt; Local Patient Identifier (Extended)=&lt;C101901&gt;</v>
      </c>
      <c r="U282" t="s">
        <v>6508</v>
      </c>
    </row>
    <row r="283" spans="1:21" ht="165.75" customHeight="1">
      <c r="A283" s="287" t="s">
        <v>175</v>
      </c>
      <c r="B283" s="288" t="str">
        <f t="shared" si="7"/>
        <v>C202</v>
      </c>
      <c r="C283" s="289" t="str">
        <f t="shared" si="8"/>
        <v>040</v>
      </c>
      <c r="D283" s="288" t="str">
        <f>IF(MID(A283,5,1)="9",CONCATENATE(C283,"_",COUNTIF($C$3:$C283,C283)),A283&amp;"_1")</f>
        <v>C202040_1</v>
      </c>
      <c r="E283" s="288" t="s">
        <v>4132</v>
      </c>
      <c r="F283" s="291" t="s">
        <v>6497</v>
      </c>
      <c r="G283" s="291" t="s">
        <v>177</v>
      </c>
      <c r="H283" s="289">
        <f t="shared" si="9"/>
        <v>0</v>
      </c>
      <c r="I283" s="292">
        <v>220</v>
      </c>
      <c r="J283" s="291" t="s">
        <v>6509</v>
      </c>
      <c r="K283" s="289" t="s">
        <v>1213</v>
      </c>
      <c r="L283" s="289" t="s">
        <v>25</v>
      </c>
      <c r="M283" s="289" t="s">
        <v>2138</v>
      </c>
      <c r="N283" s="289" t="s">
        <v>2148</v>
      </c>
      <c r="O283" s="275" t="s">
        <v>6510</v>
      </c>
      <c r="P283" s="291" t="s">
        <v>6507</v>
      </c>
      <c r="Q283" s="291" t="s">
        <v>6511</v>
      </c>
      <c r="R283" s="293" t="s">
        <v>195</v>
      </c>
      <c r="S283" s="289">
        <f>IFERROR(VLOOKUP(A283,'Master Warnings List'!$A$1:$H$765,8,0),0)</f>
        <v>3</v>
      </c>
      <c r="T283" s="291" t="str">
        <f>LookupConcat(A283,'Master Warnings List'!$A$2:$A$726,'Master Warnings List'!$E$2:$E$726,"
")</f>
        <v>CYP20215 - Record rejected - Procedure Scheme In Use (Community Care) has incorrect data format. Care Activity Identifier=&lt;C202904&gt; Care Contact Identifier=&lt;C202903&gt; Service Request Identifier=&lt;C201902&gt; Local Patient Identifier (Extended)=&lt;C101901&gt;
CYP20216 - Warning - Procedure Scheme In Use (Community Care) contains an invalid national code. Care Activity Identifier=&lt;C202904&gt; Care Contact Identifier=&lt;C202903&gt; Service Request Identifier=&lt;C201902&gt; Local Patient Identifier (Extended)=&lt;C101901&gt; Procedure Scheme In Use (Community Care)=&lt;C202040&gt;
CYP20220 - Record rejected - Coded Procedure (Clinical Terminology) is populated, but no valid Procedure Scheme In Use (Community Care) has been provided. Care Activity Identifier=&lt;C202904&gt; Care Contact Identifier=&lt;C202903&gt; Service Request Identifier=&lt;C201902&gt; Local Patient Identifier (Extended)=&lt;C101901&gt; Procedure Scheme In Use (Community Care)=&lt;C202040&gt;</v>
      </c>
      <c r="U283" s="355" t="s">
        <v>6512</v>
      </c>
    </row>
    <row r="284" spans="1:21" ht="248.25" customHeight="1">
      <c r="A284" s="287" t="s">
        <v>406</v>
      </c>
      <c r="B284" s="289" t="str">
        <f>LEFT(A284,4)</f>
        <v>C202</v>
      </c>
      <c r="C284" s="289" t="str">
        <f>RIGHT(A284,3)</f>
        <v>050</v>
      </c>
      <c r="D284" s="289" t="str">
        <f>IF(MID(A284,5,1)="9",CONCATENATE(C284,"_",COUNTIF($C$3:$C290,C284)),A284&amp;"_1")</f>
        <v>C202050_1</v>
      </c>
      <c r="E284" s="288" t="s">
        <v>4136</v>
      </c>
      <c r="F284" s="291" t="s">
        <v>6497</v>
      </c>
      <c r="G284" s="291" t="s">
        <v>407</v>
      </c>
      <c r="H284" s="289">
        <f>IF(MID(A284,5,1)="D",1,0)</f>
        <v>0</v>
      </c>
      <c r="I284" s="292">
        <v>221</v>
      </c>
      <c r="J284" s="290" t="s">
        <v>6513</v>
      </c>
      <c r="K284" s="289" t="s">
        <v>1227</v>
      </c>
      <c r="L284" s="289" t="s">
        <v>25</v>
      </c>
      <c r="M284" s="289" t="s">
        <v>2138</v>
      </c>
      <c r="N284" s="289" t="s">
        <v>25</v>
      </c>
      <c r="O284" s="275" t="s">
        <v>6514</v>
      </c>
      <c r="P284" s="291" t="s">
        <v>6507</v>
      </c>
      <c r="Q284" s="291" t="s">
        <v>6515</v>
      </c>
      <c r="R284" s="293" t="s">
        <v>195</v>
      </c>
      <c r="S284" s="289">
        <f>IFERROR(VLOOKUP(A284,'Master Warnings List'!$A$1:$H$765,8,0),0)</f>
        <v>4</v>
      </c>
      <c r="T284" s="291" t="str">
        <f>LookupConcat(A284,'Master Warnings List'!$A$2:$A$726,'Master Warnings List'!$E$2:$E$726,"
")</f>
        <v>CYP20217 - Record rejected - Coded Procedure (Clinical Terminology) has incorrect data format. Care Activity Identifier=&lt;C202904&gt; Care Contact Identifier=&lt;C202903&gt; Service Request Identifier=&lt;C201902&gt; Local Patient Identifier (Extended)=&lt;C101901&gt;
CYP20219 - Warning - Procedure Scheme In Use (Community Care) is populated, but Coded Procedure (Clinical Terminology) is blank. Care Activity Identifier=&lt;C202904&gt; Care Contact Identifier=&lt;C202903&gt; Service Request Identifier=&lt;C201902&gt; Local Patient Identifier (Extended)=&lt;C101901&gt; Coded Procedure (Clinical Terminology)=&lt;C202050&gt;
CYP20234 - Record rejected - Coded Procedure (Clinical Terminology) format does not match expected format from selected Procedure Scheme In Use (Community Care). Care Activity Identifier=&lt;C202904&gt; Care Contact Identifier=&lt;C202903&gt; Service Request Identifier=&lt;C201902&gt; Local Patient Identifier (Extended)=&lt;C101901&gt; Coded Procedure (Clinical Terminology)=&lt;C202050&gt; Procedure Scheme In Use (Community Care)=&lt;C202040&gt;
CYP20239 - Record rejected - Procedure Scheme In Use (Community Care) contains the value '06 - SNOMED CT' and Coded Procedure (Clinical Terminology) fails standard SNOMED CT checks (Check Digit and Partition Identifier). Care Activity Identifier=&lt;C202904&gt; Coded Procedure (Clinical Terminology)=&lt;C202050&gt;</v>
      </c>
      <c r="U284" t="s">
        <v>6516</v>
      </c>
    </row>
    <row r="285" spans="1:21" ht="170.25" customHeight="1">
      <c r="A285" s="287" t="s">
        <v>171</v>
      </c>
      <c r="B285" s="289" t="str">
        <f>LEFT(A285,4)</f>
        <v>C202</v>
      </c>
      <c r="C285" s="289" t="str">
        <f>RIGHT(A285,3)</f>
        <v>060</v>
      </c>
      <c r="D285" s="289" t="str">
        <f>IF(MID(A285,5,1)="9",CONCATENATE(C285,"_",COUNTIF($C$3:$C290,C285)),A285&amp;"_1")</f>
        <v>C202060_1</v>
      </c>
      <c r="E285" s="288" t="s">
        <v>4139</v>
      </c>
      <c r="F285" s="291" t="s">
        <v>6497</v>
      </c>
      <c r="G285" s="291" t="s">
        <v>174</v>
      </c>
      <c r="H285" s="289">
        <f>IF(MID(A285,5,1)="D",1,0)</f>
        <v>0</v>
      </c>
      <c r="I285" s="292">
        <v>222</v>
      </c>
      <c r="J285" s="290" t="s">
        <v>6509</v>
      </c>
      <c r="K285" s="289" t="s">
        <v>1213</v>
      </c>
      <c r="L285" s="289" t="s">
        <v>25</v>
      </c>
      <c r="M285" s="289" t="s">
        <v>2138</v>
      </c>
      <c r="N285" s="289" t="s">
        <v>2148</v>
      </c>
      <c r="O285" s="275" t="s">
        <v>6517</v>
      </c>
      <c r="P285" s="291" t="s">
        <v>6507</v>
      </c>
      <c r="Q285" s="291" t="s">
        <v>6515</v>
      </c>
      <c r="R285" s="293" t="s">
        <v>195</v>
      </c>
      <c r="S285" s="289">
        <f>IFERROR(VLOOKUP(A285,'Master Warnings List'!$A$1:$H$765,8,0),0)</f>
        <v>3</v>
      </c>
      <c r="T285" s="291" t="str">
        <f>LookupConcat(A285,'Master Warnings List'!$A$2:$A$726,'Master Warnings List'!$E$2:$E$726,"
")</f>
        <v>CYP20224 - Record rejected - Finding Scheme In Use (Community Care) has incorrect data format. Care Activity Identifier=&lt;C202904&gt; Care Contact Identifier=&lt;C202903&gt; Service Request Identifier=&lt;C201902&gt; Local Patient Identifier (Extended)=&lt;C101901&gt;
CYP20225 - Warning - Finding Scheme In Use (Community Care) contains an invalid national code. Care Activity Identifier=&lt;C202904&gt; Care Contact Identifier=&lt;C202903&gt; Service Request Identifier=&lt;C201902&gt; Local Patient Identifier (Extended)=&lt;C101901&gt; Finding Scheme In Use (Community Care)=&lt;C202060&gt;
CYP20226 - Record rejected - Coded Finding (Coded Clinical Entry) is populated, but no valid Finding Scheme In Use (Community Care) has been provided. Care Activity Identifier=&lt;C202904&gt; Care Contact Identifier=&lt;C202903&gt; Service Request Identifier=&lt;C201902&gt; Local Patient Identifier (Extended)=&lt;C101901&gt;</v>
      </c>
      <c r="U285" s="355" t="s">
        <v>6518</v>
      </c>
    </row>
    <row r="286" spans="1:21" ht="235.35" customHeight="1">
      <c r="A286" s="287" t="s">
        <v>4142</v>
      </c>
      <c r="B286" s="288" t="str">
        <f t="shared" si="7"/>
        <v>C202</v>
      </c>
      <c r="C286" s="289" t="str">
        <f t="shared" si="8"/>
        <v>070</v>
      </c>
      <c r="D286" s="288" t="str">
        <f>IF(MID(A286,5,1)="9",CONCATENATE(C286,"_",COUNTIF($C$3:$C286,C286)),A286&amp;"_1")</f>
        <v>C202070_1</v>
      </c>
      <c r="E286" s="288" t="s">
        <v>4144</v>
      </c>
      <c r="F286" s="291" t="s">
        <v>6497</v>
      </c>
      <c r="G286" s="291" t="s">
        <v>4143</v>
      </c>
      <c r="H286" s="289">
        <f t="shared" si="9"/>
        <v>0</v>
      </c>
      <c r="I286" s="292">
        <v>223</v>
      </c>
      <c r="J286" s="290" t="s">
        <v>6519</v>
      </c>
      <c r="K286" s="288" t="s">
        <v>4146</v>
      </c>
      <c r="L286" s="289" t="s">
        <v>25</v>
      </c>
      <c r="M286" s="289" t="s">
        <v>2138</v>
      </c>
      <c r="N286" s="289" t="s">
        <v>25</v>
      </c>
      <c r="O286" s="275" t="s">
        <v>6520</v>
      </c>
      <c r="P286" s="291" t="s">
        <v>6507</v>
      </c>
      <c r="Q286" s="291" t="s">
        <v>6515</v>
      </c>
      <c r="R286" s="293" t="s">
        <v>195</v>
      </c>
      <c r="S286" s="289">
        <f>IFERROR(VLOOKUP(A286,'Master Warnings List'!$A$1:$H$765,8,0),0)</f>
        <v>4</v>
      </c>
      <c r="T286" s="291" t="str">
        <f>LookupConcat(A286,'Master Warnings List'!$A$2:$A$726,'Master Warnings List'!$E$2:$E$726,"
")</f>
        <v>CYP20227 - Record rejected - Coded Finding (Coded Clinical Entry) has incorrect data format. Care Activity Identifier=&lt;C202904&gt; Care Contact Identifier=&lt;C202903&gt; Service Request Identifier=&lt;C201902&gt; Local Patient Identifier (Extended)=&lt;C101901&gt;
CYP20228 - Warning - Finding Scheme In Use is populated, but Coded Finding (Coded Clinical Entry) is blank. Care Activity Identifier=&lt;C202904&gt; Care Contact Identifier=&lt;C202903&gt; Service Request Identifier=&lt;C201902&gt; Local Patient Identifier (Extended)=&lt;C101901&gt;
CYP20235 - Record rejected - Coded Finding (Coded Clinical Entry) format does not match expected format from selected Finding Scheme In Use. Care Activity Identifier=&lt;C202904&gt; Care Contact Identifier=&lt;C202903&gt; Service Request Identifier=&lt;C201902&gt; Local Patient Identifier (Extended)=&lt;C101901&gt; Coded Finding (Coded Clinical Entry)=&lt;C202070&gt; Finding Scheme In Use=&lt;C202060&gt;
CYP20240 - Record rejected - Finding Scheme In Use contains the value '04 - SNOMED CT' and Coded Finding (Coded Clinical Entry) fails standard SNOMED CT checks (Check Digit and Partition Identifier). Care Activity Identifier=&lt;C202904&gt; Coded Finding (Coded Clinical Entry)=&lt;C202070&gt;</v>
      </c>
      <c r="U286" t="s">
        <v>6521</v>
      </c>
    </row>
    <row r="287" spans="1:21" ht="165.75" customHeight="1">
      <c r="A287" s="287" t="s">
        <v>178</v>
      </c>
      <c r="B287" s="289" t="str">
        <f>LEFT(A287,4)</f>
        <v>C202</v>
      </c>
      <c r="C287" s="289" t="str">
        <f>RIGHT(A287,3)</f>
        <v>080</v>
      </c>
      <c r="D287" s="289" t="str">
        <f>IF(MID(A287,5,1)="9",CONCATENATE(C287,"_",COUNTIF($C$3:$C290,C287)),A287&amp;"_1")</f>
        <v>C202080_1</v>
      </c>
      <c r="E287" s="288" t="s">
        <v>4148</v>
      </c>
      <c r="F287" s="291" t="s">
        <v>6497</v>
      </c>
      <c r="G287" s="291" t="s">
        <v>180</v>
      </c>
      <c r="H287" s="289">
        <f>IF(MID(A287,5,1)="D",1,0)</f>
        <v>0</v>
      </c>
      <c r="I287" s="292">
        <v>224</v>
      </c>
      <c r="J287" s="290" t="s">
        <v>6522</v>
      </c>
      <c r="K287" s="288" t="s">
        <v>1213</v>
      </c>
      <c r="L287" s="289" t="s">
        <v>25</v>
      </c>
      <c r="M287" s="289" t="s">
        <v>2138</v>
      </c>
      <c r="N287" s="289" t="s">
        <v>2148</v>
      </c>
      <c r="O287" s="275" t="s">
        <v>6523</v>
      </c>
      <c r="P287" s="291" t="s">
        <v>6507</v>
      </c>
      <c r="Q287" s="291" t="s">
        <v>6515</v>
      </c>
      <c r="R287" s="293" t="s">
        <v>195</v>
      </c>
      <c r="S287" s="289">
        <f>IFERROR(VLOOKUP(A287,'Master Warnings List'!$A$1:$H$765,8,0),0)</f>
        <v>3</v>
      </c>
      <c r="T287" s="291" t="str">
        <f>LookupConcat(A287,'Master Warnings List'!$A$2:$A$726,'Master Warnings List'!$E$2:$E$726,"
")</f>
        <v>CYP20229 - Record rejected - Observation Scheme In Use (Community Care) has incorrect data format. Care Activity Identifier=&lt;C202904&gt; Care Contact Identifier=&lt;C202903&gt; Service Request Identifier=&lt;C201902&gt; Local Patient Identifier (Extended)=&lt;C101901&gt;
CYP20230 - Warning - Observation Scheme In Use (Community Care) contains an invalid national code. Care Activity Identifier=&lt;C202904&gt; Care Contact Identifier=&lt;C202903&gt; Service Request Identifier=&lt;C201902&gt; Local Patient Identifier (Extended)=&lt;C101901&gt; Observation Scheme In Use (Community Care)=&lt;C202080&gt;
CYP20231 - Record rejected - Coded Observation (Clinical Terminology) is populated, but no valid Observation Scheme In Use (Community Care) has been provided. Care Activity Identifier=&lt;C202904&gt; Care Contact Identifier=&lt;C202903&gt; Service Request Identifier=&lt;C201902&gt; Local Patient Identifier (Extended)=&lt;C101901&gt;</v>
      </c>
      <c r="U287" s="356" t="s">
        <v>6524</v>
      </c>
    </row>
    <row r="288" spans="1:21" ht="250.8">
      <c r="A288" s="287" t="s">
        <v>416</v>
      </c>
      <c r="B288" s="289" t="str">
        <f>LEFT(A288,4)</f>
        <v>C202</v>
      </c>
      <c r="C288" s="289" t="str">
        <f>RIGHT(A288,3)</f>
        <v>090</v>
      </c>
      <c r="D288" s="289" t="str">
        <f>IF(MID(A288,5,1)="9",CONCATENATE(C288,"_",COUNTIF($C$3:$C290,C288)),A288&amp;"_1")</f>
        <v>C202090_1</v>
      </c>
      <c r="E288" s="288" t="s">
        <v>4151</v>
      </c>
      <c r="F288" s="291" t="s">
        <v>6497</v>
      </c>
      <c r="G288" s="291" t="s">
        <v>417</v>
      </c>
      <c r="H288" s="289">
        <f>IF(MID(A288,5,1)="D",1,0)</f>
        <v>0</v>
      </c>
      <c r="I288" s="292">
        <v>225</v>
      </c>
      <c r="J288" s="290" t="s">
        <v>6525</v>
      </c>
      <c r="K288" s="289" t="s">
        <v>1227</v>
      </c>
      <c r="L288" s="289" t="s">
        <v>25</v>
      </c>
      <c r="M288" s="289" t="s">
        <v>2138</v>
      </c>
      <c r="N288" s="289" t="s">
        <v>25</v>
      </c>
      <c r="O288" s="275" t="s">
        <v>6526</v>
      </c>
      <c r="P288" s="291" t="s">
        <v>6507</v>
      </c>
      <c r="Q288" s="291" t="s">
        <v>6515</v>
      </c>
      <c r="R288" s="293" t="s">
        <v>195</v>
      </c>
      <c r="S288" s="289">
        <f>IFERROR(VLOOKUP(A288,'Master Warnings List'!$A$1:$H$765,8,0),0)</f>
        <v>4</v>
      </c>
      <c r="T288" s="291" t="str">
        <f>LookupConcat(A288,'Master Warnings List'!$A$2:$A$726,'Master Warnings List'!$E$2:$E$726,"
")</f>
        <v>CYP20232 - Record rejected - Coded Observation (Clinical Terminology) has incorrect data format. Care Activity Identifier=&lt;C202904&gt; Care Contact Identifier=&lt;C202903&gt; Service Request Identifier=&lt;C201902&gt; Local Patient Identifier (Extended)=&lt;C101901&gt;
CYP20233 - Warning - Observation Scheme In Use (Community Care) is populated, but Coded Observation (Clinical Terminology) is blank. Care Activity Identifier=&lt;C202904&gt; Care Contact Identifier=&lt;C202903&gt; Service Request Identifier=&lt;C201902&gt; Local Patient Identifier (Extended)=&lt;C101901&gt;
CYP20236 - Record rejected - Coded Observation (Clinical Terminology) format does not match expected format from selected Observation Scheme In Use (Community Care). Care Activity Identifier=&lt;C202904&gt; Care Contact Identifier=&lt;C202903&gt; Service Request Identifier=&lt;C201902&gt; Local Patient Identifier (Extended)=&lt;C101901&gt; Coded Observation (Clinical Terminology)=&lt;C202090&gt; Observation Scheme in Use (Community Care)=&lt;C202080&gt;
CYP20241 - Record rejected - Observation Scheme In Use (Community Care) contains the value '03 - SNOMED CT' and Coded Observation (Clinical Terminology) fails standard SNOMED CT checks (Check Digit and Partition Identifier). Care Activity Identifier=&lt;C202904&gt; Coded Observation (Clinical Terminology)=&lt;C202090&gt;</v>
      </c>
      <c r="U288" t="s">
        <v>6527</v>
      </c>
    </row>
    <row r="289" spans="1:21" ht="63.75" customHeight="1">
      <c r="A289" s="287" t="s">
        <v>4154</v>
      </c>
      <c r="B289" s="288" t="str">
        <f t="shared" si="7"/>
        <v>C202</v>
      </c>
      <c r="C289" s="289" t="str">
        <f t="shared" si="8"/>
        <v>100</v>
      </c>
      <c r="D289" s="288" t="str">
        <f>IF(MID(A289,5,1)="9",CONCATENATE(C289,"_",COUNTIF($C$3:$C289,C289)),A289&amp;"_1")</f>
        <v>C202100_1</v>
      </c>
      <c r="E289" s="288" t="s">
        <v>6528</v>
      </c>
      <c r="F289" s="291" t="s">
        <v>6497</v>
      </c>
      <c r="G289" s="291" t="s">
        <v>4155</v>
      </c>
      <c r="H289" s="289">
        <f t="shared" si="9"/>
        <v>0</v>
      </c>
      <c r="I289" s="292">
        <v>226</v>
      </c>
      <c r="J289" s="291" t="s">
        <v>6529</v>
      </c>
      <c r="K289" s="289" t="s">
        <v>145</v>
      </c>
      <c r="L289" s="289" t="s">
        <v>25</v>
      </c>
      <c r="M289" s="289" t="s">
        <v>2138</v>
      </c>
      <c r="N289" s="289" t="s">
        <v>25</v>
      </c>
      <c r="O289" s="275"/>
      <c r="P289" s="291" t="s">
        <v>6507</v>
      </c>
      <c r="Q289" s="291" t="s">
        <v>6530</v>
      </c>
      <c r="R289" s="293" t="s">
        <v>195</v>
      </c>
      <c r="S289" s="289">
        <f>IFERROR(VLOOKUP(A289,'Master Warnings List'!$A$1:$H$765,8,0),0)</f>
        <v>1</v>
      </c>
      <c r="T289" s="291" t="str">
        <f>LookupConcat(A289,'Master Warnings List'!$A$2:$A$726,'Master Warnings List'!$E$2:$E$726,"
")</f>
        <v>CYP20221 - Record rejected - Observation Value has incorrect data format. Care Activity Identifier=&lt;C202904&gt; Care Contact Identifier=&lt;C202903&gt; Service Request Identifier=&lt;C201902&gt; Local Patient Identifier (Extended)=&lt;C101901&gt;</v>
      </c>
      <c r="U289" t="s">
        <v>6531</v>
      </c>
    </row>
    <row r="290" spans="1:21" ht="63.75" customHeight="1">
      <c r="A290" s="287" t="s">
        <v>4158</v>
      </c>
      <c r="B290" s="289" t="str">
        <f t="shared" si="7"/>
        <v>C202</v>
      </c>
      <c r="C290" s="289" t="str">
        <f t="shared" si="8"/>
        <v>110</v>
      </c>
      <c r="D290" s="289" t="str">
        <f>IF(MID(A290,5,1)="9",CONCATENATE(C290,"_",COUNTIF($C$3:$C290,C290)),A290&amp;"_1")</f>
        <v>C202110_1</v>
      </c>
      <c r="E290" s="288" t="s">
        <v>4160</v>
      </c>
      <c r="F290" s="291" t="s">
        <v>6497</v>
      </c>
      <c r="G290" s="291" t="s">
        <v>4159</v>
      </c>
      <c r="H290" s="289">
        <f t="shared" si="9"/>
        <v>0</v>
      </c>
      <c r="I290" s="292">
        <v>227</v>
      </c>
      <c r="J290" s="291" t="s">
        <v>4161</v>
      </c>
      <c r="K290" s="289" t="s">
        <v>145</v>
      </c>
      <c r="L290" s="289" t="s">
        <v>25</v>
      </c>
      <c r="M290" s="289" t="s">
        <v>2138</v>
      </c>
      <c r="N290" s="289" t="s">
        <v>25</v>
      </c>
      <c r="O290" s="275"/>
      <c r="P290" s="291" t="s">
        <v>6507</v>
      </c>
      <c r="Q290" s="291" t="s">
        <v>6530</v>
      </c>
      <c r="R290" s="293" t="s">
        <v>195</v>
      </c>
      <c r="S290" s="289">
        <f>IFERROR(VLOOKUP(A290,'Master Warnings List'!$A$1:$H$765,8,0),0)</f>
        <v>2</v>
      </c>
      <c r="T290" s="291" t="str">
        <f>LookupConcat(A290,'Master Warnings List'!$A$2:$A$726,'Master Warnings List'!$E$2:$E$726,"
")</f>
        <v>CYP20222 - Record rejected - UCUM Unit Of Measurement has incorrect data format. Care Activity Identifier=&lt;C202904&gt; Care Contact Identifier=&lt;C202903&gt; Service Request Identifier=&lt;C201902&gt; Local Patient Identifier (Extended)=&lt;C101901&gt;
CYP20238 - Warning - Observation Value is populated and the UCUM Unit Of Measurement is blank. Care Activity Identifier=&lt;C202904&gt; Observation Value=&lt;C202100&gt;</v>
      </c>
      <c r="U290" t="s">
        <v>6532</v>
      </c>
    </row>
    <row r="291" spans="1:21" ht="25.5" customHeight="1">
      <c r="A291" s="287" t="s">
        <v>883</v>
      </c>
      <c r="B291" s="289"/>
      <c r="C291" s="289"/>
      <c r="D291" s="289"/>
      <c r="E291" s="288" t="s">
        <v>2580</v>
      </c>
      <c r="F291" s="291" t="s">
        <v>6497</v>
      </c>
      <c r="G291" s="291" t="s">
        <v>822</v>
      </c>
      <c r="H291" s="289">
        <f t="shared" si="9"/>
        <v>1</v>
      </c>
      <c r="I291" s="292">
        <v>228</v>
      </c>
      <c r="J291" s="290" t="s">
        <v>6259</v>
      </c>
      <c r="K291" s="288" t="s">
        <v>146</v>
      </c>
      <c r="L291" s="289"/>
      <c r="M291" s="289"/>
      <c r="N291" s="289"/>
      <c r="O291" s="275"/>
      <c r="P291" s="291"/>
      <c r="Q291" s="291"/>
      <c r="R291" s="293"/>
      <c r="S291" s="289"/>
      <c r="T291" s="291"/>
    </row>
    <row r="292" spans="1:21" ht="38.25" customHeight="1">
      <c r="A292" s="287" t="s">
        <v>884</v>
      </c>
      <c r="B292" s="289"/>
      <c r="C292" s="289"/>
      <c r="D292" s="289"/>
      <c r="E292" s="288" t="s">
        <v>4164</v>
      </c>
      <c r="F292" s="291" t="s">
        <v>6497</v>
      </c>
      <c r="G292" s="291" t="s">
        <v>885</v>
      </c>
      <c r="H292" s="289">
        <f t="shared" si="9"/>
        <v>1</v>
      </c>
      <c r="I292" s="292">
        <v>229</v>
      </c>
      <c r="J292" s="290" t="s">
        <v>6123</v>
      </c>
      <c r="K292" s="288" t="s">
        <v>6124</v>
      </c>
      <c r="L292" s="289"/>
      <c r="M292" s="289"/>
      <c r="N292" s="289"/>
      <c r="O292" s="275"/>
      <c r="P292" s="291"/>
      <c r="Q292" s="291"/>
      <c r="R292" s="293"/>
      <c r="S292" s="289"/>
      <c r="T292" s="291"/>
    </row>
    <row r="293" spans="1:21" ht="25.5" customHeight="1">
      <c r="A293" s="287" t="s">
        <v>4165</v>
      </c>
      <c r="B293" s="289"/>
      <c r="C293" s="289"/>
      <c r="D293" s="289"/>
      <c r="E293" s="288" t="s">
        <v>2144</v>
      </c>
      <c r="F293" s="291" t="s">
        <v>6497</v>
      </c>
      <c r="G293" s="291" t="s">
        <v>6260</v>
      </c>
      <c r="H293" s="289">
        <f t="shared" ref="H293:H358" si="10">IF(MID(A293,5,1)="D",1,0)</f>
        <v>1</v>
      </c>
      <c r="I293" s="292">
        <v>230</v>
      </c>
      <c r="J293" s="290" t="s">
        <v>6261</v>
      </c>
      <c r="K293" s="289" t="s">
        <v>2586</v>
      </c>
      <c r="L293" s="289"/>
      <c r="M293" s="289"/>
      <c r="N293" s="289"/>
      <c r="O293" s="275"/>
      <c r="P293" s="291"/>
      <c r="Q293" s="291"/>
      <c r="R293" s="293"/>
      <c r="S293" s="289"/>
      <c r="T293" s="291"/>
    </row>
    <row r="294" spans="1:21" ht="25.5" customHeight="1">
      <c r="A294" s="287" t="s">
        <v>4167</v>
      </c>
      <c r="B294" s="289"/>
      <c r="C294" s="289"/>
      <c r="D294" s="289"/>
      <c r="E294" s="288" t="s">
        <v>2590</v>
      </c>
      <c r="F294" s="291" t="s">
        <v>6497</v>
      </c>
      <c r="G294" s="291" t="s">
        <v>6263</v>
      </c>
      <c r="H294" s="289">
        <f t="shared" si="10"/>
        <v>1</v>
      </c>
      <c r="I294" s="292">
        <v>231</v>
      </c>
      <c r="J294" s="290" t="s">
        <v>6264</v>
      </c>
      <c r="K294" s="289" t="s">
        <v>818</v>
      </c>
      <c r="L294" s="289"/>
      <c r="M294" s="289"/>
      <c r="N294" s="289"/>
      <c r="O294" s="275"/>
      <c r="P294" s="291"/>
      <c r="Q294" s="291"/>
      <c r="R294" s="293"/>
      <c r="S294" s="289"/>
      <c r="T294" s="291"/>
    </row>
    <row r="295" spans="1:21" ht="25.5" customHeight="1">
      <c r="A295" s="287" t="s">
        <v>882</v>
      </c>
      <c r="B295" s="289"/>
      <c r="C295" s="289"/>
      <c r="D295" s="289"/>
      <c r="E295" s="288" t="s">
        <v>2185</v>
      </c>
      <c r="F295" s="291" t="s">
        <v>6497</v>
      </c>
      <c r="G295" s="291" t="s">
        <v>6134</v>
      </c>
      <c r="H295" s="289">
        <f t="shared" si="10"/>
        <v>1</v>
      </c>
      <c r="I295" s="292">
        <v>232</v>
      </c>
      <c r="J295" s="290" t="s">
        <v>6268</v>
      </c>
      <c r="K295" s="289" t="s">
        <v>817</v>
      </c>
      <c r="L295" s="289"/>
      <c r="M295" s="289"/>
      <c r="N295" s="289"/>
      <c r="O295" s="275"/>
      <c r="P295" s="291"/>
      <c r="Q295" s="291"/>
      <c r="R295" s="293"/>
      <c r="S295" s="289"/>
      <c r="T295" s="291"/>
    </row>
    <row r="296" spans="1:21" ht="25.5" customHeight="1">
      <c r="A296" s="287" t="s">
        <v>4168</v>
      </c>
      <c r="B296" s="289"/>
      <c r="C296" s="289"/>
      <c r="D296" s="289"/>
      <c r="E296" s="288" t="s">
        <v>4068</v>
      </c>
      <c r="F296" s="291" t="s">
        <v>6497</v>
      </c>
      <c r="G296" s="291" t="s">
        <v>4067</v>
      </c>
      <c r="H296" s="289">
        <f t="shared" ref="H296" si="11">IF(MID(A296,5,1)="D",1,0)</f>
        <v>1</v>
      </c>
      <c r="I296" s="292">
        <v>233</v>
      </c>
      <c r="J296" s="290" t="s">
        <v>6493</v>
      </c>
      <c r="K296" s="289" t="s">
        <v>2995</v>
      </c>
      <c r="L296" s="289"/>
      <c r="M296" s="289"/>
      <c r="N296" s="289"/>
      <c r="O296" s="275"/>
      <c r="P296" s="291"/>
      <c r="Q296" s="291"/>
      <c r="R296" s="293"/>
      <c r="S296" s="289"/>
      <c r="T296" s="291"/>
    </row>
    <row r="297" spans="1:21" ht="51" customHeight="1">
      <c r="A297" s="287" t="s">
        <v>4169</v>
      </c>
      <c r="B297" s="289"/>
      <c r="C297" s="289"/>
      <c r="D297" s="289"/>
      <c r="E297" s="288" t="s">
        <v>4171</v>
      </c>
      <c r="F297" s="291" t="s">
        <v>6497</v>
      </c>
      <c r="G297" s="291" t="s">
        <v>4170</v>
      </c>
      <c r="H297" s="289">
        <f t="shared" si="10"/>
        <v>1</v>
      </c>
      <c r="I297" s="292">
        <v>234</v>
      </c>
      <c r="J297" s="290" t="s">
        <v>6533</v>
      </c>
      <c r="K297" s="289" t="s">
        <v>2995</v>
      </c>
      <c r="L297" s="289"/>
      <c r="M297" s="289"/>
      <c r="N297" s="289"/>
      <c r="O297" s="275"/>
      <c r="P297" s="291"/>
      <c r="Q297" s="291"/>
      <c r="R297" s="293"/>
      <c r="S297" s="289"/>
      <c r="T297" s="291"/>
    </row>
    <row r="298" spans="1:21" ht="51" customHeight="1">
      <c r="A298" s="287" t="s">
        <v>5415</v>
      </c>
      <c r="B298" s="289"/>
      <c r="C298" s="289"/>
      <c r="D298" s="289"/>
      <c r="E298" s="288"/>
      <c r="F298" s="291" t="s">
        <v>6534</v>
      </c>
      <c r="G298" s="291"/>
      <c r="H298" s="289">
        <f t="shared" si="10"/>
        <v>0</v>
      </c>
      <c r="I298" s="292"/>
      <c r="J298" s="290"/>
      <c r="K298" s="289"/>
      <c r="L298" s="289"/>
      <c r="M298" s="289"/>
      <c r="N298" s="289"/>
      <c r="O298" s="275"/>
      <c r="P298" s="291"/>
      <c r="Q298" s="291"/>
      <c r="R298" s="293"/>
      <c r="S298" s="289"/>
      <c r="T298" s="291" t="str">
        <f>LookupConcat(A298,'Master Warnings List'!$A$2:$A$726,'Master Warnings List'!$E$2:$E$726,"
")</f>
        <v>CYP30115 - Group rejected - More than one CYP301 provided for this Group Session Identifier. Group Session Identifier=&lt;C301010&gt;
CYP30121 - Warning - No valid CYP901 group transmitted for this Care Professional Local Identifier. Group Session Identifier=&lt;C301010&gt; Care Professional Local Identifier=&lt;C301060&gt;</v>
      </c>
    </row>
    <row r="299" spans="1:21" ht="127.5" customHeight="1">
      <c r="A299" s="287" t="s">
        <v>4184</v>
      </c>
      <c r="B299" s="288" t="str">
        <f>LEFT(A299,4)</f>
        <v>C301</v>
      </c>
      <c r="C299" s="289" t="str">
        <f>RIGHT(A299,3)</f>
        <v>010</v>
      </c>
      <c r="D299" s="288" t="str">
        <f>IF(MID(A299,5,1)="9",CONCATENATE(C299,"_",COUNTIF($C$3:$C308,C299)),A299&amp;"_1")</f>
        <v>C301010_1</v>
      </c>
      <c r="E299" s="288" t="s">
        <v>4186</v>
      </c>
      <c r="F299" s="291" t="s">
        <v>6534</v>
      </c>
      <c r="G299" s="291" t="s">
        <v>4185</v>
      </c>
      <c r="H299" s="289">
        <f>IF(MID(A299,5,1)="D",1,0)</f>
        <v>0</v>
      </c>
      <c r="I299" s="292">
        <v>235</v>
      </c>
      <c r="J299" s="291" t="s">
        <v>6535</v>
      </c>
      <c r="K299" s="289" t="s">
        <v>146</v>
      </c>
      <c r="L299" s="289" t="s">
        <v>2138</v>
      </c>
      <c r="M299" s="289" t="s">
        <v>2138</v>
      </c>
      <c r="N299" s="289" t="s">
        <v>25</v>
      </c>
      <c r="O299" s="275"/>
      <c r="P299" s="291" t="s">
        <v>6536</v>
      </c>
      <c r="Q299" s="291" t="s">
        <v>6450</v>
      </c>
      <c r="R299" s="293" t="s">
        <v>1148</v>
      </c>
      <c r="S299" s="289">
        <f>IFERROR(VLOOKUP(A299,'Master Warnings List'!$A$1:$H$765,8,0),0)</f>
        <v>2</v>
      </c>
      <c r="T299" s="291" t="str">
        <f>LookupConcat(A299,'Master Warnings List'!$A$2:$A$726,'Master Warnings List'!$E$2:$E$726,"
")</f>
        <v>CYP30101 - Record rejected - Group Session Identifier is blank.
CYP30102 - Record rejected - Group Session Identifier has incorrect data format. Group Session Identifier=&lt;C301010&gt;</v>
      </c>
      <c r="U299" t="s">
        <v>6537</v>
      </c>
    </row>
    <row r="300" spans="1:21" ht="158.25" customHeight="1">
      <c r="A300" s="287" t="s">
        <v>4188</v>
      </c>
      <c r="B300" s="288" t="str">
        <f>LEFT(A300,4)</f>
        <v>C301</v>
      </c>
      <c r="C300" s="289" t="str">
        <f>RIGHT(A300,3)</f>
        <v>020</v>
      </c>
      <c r="D300" s="288" t="str">
        <f>IF(MID(A300,5,1)="9",CONCATENATE(C300,"_",COUNTIF($C$3:$C308,C300)),A300&amp;"_1")</f>
        <v>C301020_1</v>
      </c>
      <c r="E300" s="288" t="s">
        <v>6538</v>
      </c>
      <c r="F300" s="291" t="s">
        <v>6534</v>
      </c>
      <c r="G300" s="291" t="s">
        <v>4189</v>
      </c>
      <c r="H300" s="289">
        <f>IF(MID(A300,5,1)="D",1,0)</f>
        <v>0</v>
      </c>
      <c r="I300" s="292">
        <v>236</v>
      </c>
      <c r="J300" s="291" t="s">
        <v>4191</v>
      </c>
      <c r="K300" s="291" t="s">
        <v>2154</v>
      </c>
      <c r="L300" s="289" t="s">
        <v>2138</v>
      </c>
      <c r="M300" s="289" t="s">
        <v>2138</v>
      </c>
      <c r="N300" s="289" t="s">
        <v>25</v>
      </c>
      <c r="O300" s="275" t="s">
        <v>4192</v>
      </c>
      <c r="P300" s="291" t="s">
        <v>6427</v>
      </c>
      <c r="Q300" s="291" t="s">
        <v>6453</v>
      </c>
      <c r="R300" s="293" t="s">
        <v>1148</v>
      </c>
      <c r="S300" s="289">
        <f>IFERROR(VLOOKUP(A300,'Master Warnings List'!$A$1:$H$765,8,0),0)</f>
        <v>4</v>
      </c>
      <c r="T300" s="291" t="str">
        <f>LookupConcat(A300,'Master Warnings List'!$A$2:$A$726,'Master Warnings List'!$E$2:$E$726,"
")</f>
        <v>CYP30103 - Record rejected - Group Session Date is blank. Group Session Identifier=&lt;C301010&gt;
CYP30104 - Record rejected - Group Session Date has incorrect date format. Group Session Identifier=&lt;C301010&gt;
CYP30122 - Record rejected - Group Session Date is after the Reporting Period End Date. Group Session Identifier=&lt;C301010&gt; Group Session Date=&lt;C301020&gt;
CYP30123 - Record rejected - Group Session Date is before the Reporting Period Start Date. Group Session Identifier=&lt;C301010&gt; Group Session Date=&lt;C301020&gt;</v>
      </c>
      <c r="U300" t="s">
        <v>6539</v>
      </c>
    </row>
    <row r="301" spans="1:21" ht="280.5" customHeight="1">
      <c r="A301" s="287" t="s">
        <v>4193</v>
      </c>
      <c r="B301" s="288" t="str">
        <f t="shared" si="7"/>
        <v>C301</v>
      </c>
      <c r="C301" s="289" t="str">
        <f t="shared" si="8"/>
        <v>912</v>
      </c>
      <c r="D301" s="288" t="str">
        <f>IF(MID(A301,5,1)="9",CONCATENATE(C301,"_",COUNTIF($C$3:$C301,C301)),A301&amp;"_1")</f>
        <v>912_3</v>
      </c>
      <c r="E301" s="288" t="s">
        <v>3119</v>
      </c>
      <c r="F301" s="291" t="s">
        <v>6534</v>
      </c>
      <c r="G301" s="291" t="s">
        <v>3118</v>
      </c>
      <c r="H301" s="289">
        <f t="shared" si="10"/>
        <v>0</v>
      </c>
      <c r="I301" s="292">
        <v>237</v>
      </c>
      <c r="J301" s="291" t="s">
        <v>3120</v>
      </c>
      <c r="K301" s="289" t="s">
        <v>158</v>
      </c>
      <c r="L301" s="289" t="s">
        <v>2138</v>
      </c>
      <c r="M301" s="289" t="s">
        <v>2138</v>
      </c>
      <c r="N301" s="289" t="s">
        <v>2148</v>
      </c>
      <c r="O301" s="275" t="s">
        <v>3121</v>
      </c>
      <c r="P301" s="291" t="s">
        <v>6295</v>
      </c>
      <c r="Q301" s="291" t="s">
        <v>6540</v>
      </c>
      <c r="R301" s="293" t="s">
        <v>1148</v>
      </c>
      <c r="S301" s="289">
        <f>IFERROR(VLOOKUP(A301,'Master Warnings List'!$A$1:$H$765,8,0),0)</f>
        <v>3</v>
      </c>
      <c r="T301" s="291" t="str">
        <f>LookupConcat(A301,'Master Warnings List'!$A$2:$A$726,'Master Warnings List'!$E$2:$E$726,"
")</f>
        <v>CYP30105 - Record rejected - Organisation Identifier (Code of Commissioner) has incorrect data format. Group Session Identifier=&lt;C301010&gt;
CYP30106 - Warning - Organisation Identifier (Code of Commissioner) is not in national organisation tables as a "live" organisation at any point during the reporting period. Group Session Identifier=&lt;C301010&gt; Organisation Identifier (Code of Commissioner)=&lt;C301912&gt;
CYP30120 - Record rejected - Organisation Identifier (Code of Commissioner) is blank. Group Session Identifier=&lt;C301010&gt;</v>
      </c>
      <c r="U301" t="s">
        <v>6351</v>
      </c>
    </row>
    <row r="302" spans="1:21" ht="76.5" customHeight="1">
      <c r="A302" s="287" t="s">
        <v>4194</v>
      </c>
      <c r="B302" s="288" t="str">
        <f t="shared" ref="B302:B307" si="12">LEFT(A302,4)</f>
        <v>C301</v>
      </c>
      <c r="C302" s="289" t="str">
        <f t="shared" ref="C302:C307" si="13">RIGHT(A302,3)</f>
        <v>030</v>
      </c>
      <c r="D302" s="288" t="str">
        <f>IF(MID(A302,5,1)="9",CONCATENATE(C302,"_",COUNTIF($C$3:$C302,C302)),A302&amp;"_1")</f>
        <v>C301030_1</v>
      </c>
      <c r="E302" s="288" t="s">
        <v>4196</v>
      </c>
      <c r="F302" s="291" t="s">
        <v>6534</v>
      </c>
      <c r="G302" s="291" t="s">
        <v>4195</v>
      </c>
      <c r="H302" s="289">
        <f t="shared" ref="H302:H307" si="14">IF(MID(A302,5,1)="D",1,0)</f>
        <v>0</v>
      </c>
      <c r="I302" s="292">
        <v>238</v>
      </c>
      <c r="J302" s="291" t="s">
        <v>4197</v>
      </c>
      <c r="K302" s="289" t="s">
        <v>805</v>
      </c>
      <c r="L302" s="289" t="s">
        <v>25</v>
      </c>
      <c r="M302" s="289" t="s">
        <v>2138</v>
      </c>
      <c r="N302" s="289" t="s">
        <v>25</v>
      </c>
      <c r="O302" s="275"/>
      <c r="P302" s="291" t="s">
        <v>6541</v>
      </c>
      <c r="Q302" s="291" t="s">
        <v>6453</v>
      </c>
      <c r="R302" s="293" t="s">
        <v>195</v>
      </c>
      <c r="S302" s="289">
        <f>IFERROR(VLOOKUP(A302,'Master Warnings List'!$A$1:$H$765,8,0),0)</f>
        <v>1</v>
      </c>
      <c r="T302" s="291" t="str">
        <f>LookupConcat(A302,'Master Warnings List'!$A$2:$A$726,'Master Warnings List'!$E$2:$E$726,"
")</f>
        <v>CYP30107 - Record rejected - Clinical Contact Duration Of Group Session has incorrect format. Group Session Identifier=&lt;C301010&gt;</v>
      </c>
      <c r="U302" t="s">
        <v>6542</v>
      </c>
    </row>
    <row r="303" spans="1:21" ht="76.5" customHeight="1">
      <c r="A303" s="287" t="s">
        <v>4198</v>
      </c>
      <c r="B303" s="288" t="str">
        <f t="shared" si="12"/>
        <v>C301</v>
      </c>
      <c r="C303" s="289" t="str">
        <f t="shared" si="13"/>
        <v>040</v>
      </c>
      <c r="D303" s="288" t="str">
        <f>IF(MID(A303,5,1)="9",CONCATENATE(C303,"_",COUNTIF($C$3:$C308,C303)),A303&amp;"_1")</f>
        <v>C301040_1</v>
      </c>
      <c r="E303" s="288" t="s">
        <v>4200</v>
      </c>
      <c r="F303" s="291" t="s">
        <v>6534</v>
      </c>
      <c r="G303" s="290" t="s">
        <v>4199</v>
      </c>
      <c r="H303" s="289">
        <f t="shared" si="14"/>
        <v>0</v>
      </c>
      <c r="I303" s="292">
        <v>239</v>
      </c>
      <c r="J303" s="291" t="s">
        <v>6543</v>
      </c>
      <c r="K303" s="289" t="s">
        <v>1213</v>
      </c>
      <c r="L303" s="289" t="s">
        <v>25</v>
      </c>
      <c r="M303" s="289" t="s">
        <v>2138</v>
      </c>
      <c r="N303" s="289" t="s">
        <v>2148</v>
      </c>
      <c r="O303" s="275"/>
      <c r="P303" s="291" t="s">
        <v>6541</v>
      </c>
      <c r="Q303" s="291" t="s">
        <v>6544</v>
      </c>
      <c r="R303" s="293" t="s">
        <v>195</v>
      </c>
      <c r="S303" s="289">
        <f>IFERROR(VLOOKUP(A303,'Master Warnings List'!$A$1:$H$765,8,0),0)</f>
        <v>2</v>
      </c>
      <c r="T303" s="291" t="str">
        <f>LookupConcat(A303,'Master Warnings List'!$A$2:$A$726,'Master Warnings List'!$E$2:$E$726,"
")</f>
        <v>CYP30108 - Record rejected - Group Session Type (Community Care) has incorrect data format. Group Session Identifier=&lt;C301010&gt;
CYP30109 - Warning - Group Session Type (Community Care) contains an invalid national code. Group Session Identifier=&lt;C301010&gt; Group Session Type (Community Care)=&lt;C301040&gt;</v>
      </c>
      <c r="U303" s="355" t="s">
        <v>6545</v>
      </c>
    </row>
    <row r="304" spans="1:21" ht="76.5" customHeight="1">
      <c r="A304" s="287" t="s">
        <v>4209</v>
      </c>
      <c r="B304" s="288" t="str">
        <f t="shared" si="12"/>
        <v>C301</v>
      </c>
      <c r="C304" s="289" t="str">
        <f t="shared" si="13"/>
        <v>050</v>
      </c>
      <c r="D304" s="288" t="str">
        <f>IF(MID(A304,5,1)="9",CONCATENATE(C304,"_",COUNTIF($C$3:$C308,C304)),A304&amp;"_1")</f>
        <v>C301050_1</v>
      </c>
      <c r="E304" s="288" t="s">
        <v>4211</v>
      </c>
      <c r="F304" s="291" t="s">
        <v>6534</v>
      </c>
      <c r="G304" s="291" t="s">
        <v>4210</v>
      </c>
      <c r="H304" s="289">
        <f t="shared" si="14"/>
        <v>0</v>
      </c>
      <c r="I304" s="292">
        <v>240</v>
      </c>
      <c r="J304" s="291" t="s">
        <v>6546</v>
      </c>
      <c r="K304" s="289" t="s">
        <v>1644</v>
      </c>
      <c r="L304" s="289" t="s">
        <v>25</v>
      </c>
      <c r="M304" s="289" t="s">
        <v>2138</v>
      </c>
      <c r="N304" s="289" t="s">
        <v>25</v>
      </c>
      <c r="O304" s="275"/>
      <c r="P304" s="291" t="s">
        <v>6541</v>
      </c>
      <c r="Q304" s="291" t="s">
        <v>6547</v>
      </c>
      <c r="R304" s="293" t="s">
        <v>195</v>
      </c>
      <c r="S304" s="289">
        <f>IFERROR(VLOOKUP(A304,'Master Warnings List'!$A$1:$H$765,8,0),0)</f>
        <v>1</v>
      </c>
      <c r="T304" s="291" t="str">
        <f>LookupConcat(A304,'Master Warnings List'!$A$2:$A$726,'Master Warnings List'!$E$2:$E$726,"
")</f>
        <v>CYP30110 - Record rejected - Number Of Group Session Participants has incorrect data format. Group Session Identifier=&lt;C301010&gt;</v>
      </c>
      <c r="U304" t="s">
        <v>6548</v>
      </c>
    </row>
    <row r="305" spans="1:21" ht="63.75" customHeight="1">
      <c r="A305" s="287" t="s">
        <v>217</v>
      </c>
      <c r="B305" s="288" t="str">
        <f t="shared" si="12"/>
        <v>C301</v>
      </c>
      <c r="C305" s="289" t="str">
        <f t="shared" si="13"/>
        <v>909</v>
      </c>
      <c r="D305" s="288" t="str">
        <f>IF(MID(A305,5,1)="9",CONCATENATE(C305,"_",COUNTIF($C$3:$C308,C305)),A305&amp;"_1")</f>
        <v>909_2</v>
      </c>
      <c r="E305" s="288" t="s">
        <v>3939</v>
      </c>
      <c r="F305" s="291" t="s">
        <v>6534</v>
      </c>
      <c r="G305" s="290" t="s">
        <v>210</v>
      </c>
      <c r="H305" s="289">
        <f t="shared" si="14"/>
        <v>0</v>
      </c>
      <c r="I305" s="292">
        <v>241</v>
      </c>
      <c r="J305" s="291" t="s">
        <v>3940</v>
      </c>
      <c r="K305" s="289" t="s">
        <v>2429</v>
      </c>
      <c r="L305" s="289" t="s">
        <v>25</v>
      </c>
      <c r="M305" s="289" t="s">
        <v>2138</v>
      </c>
      <c r="N305" s="289" t="s">
        <v>2148</v>
      </c>
      <c r="O305" s="275"/>
      <c r="P305" s="291" t="s">
        <v>6541</v>
      </c>
      <c r="Q305" s="291" t="s">
        <v>6469</v>
      </c>
      <c r="R305" s="293" t="s">
        <v>194</v>
      </c>
      <c r="S305" s="289">
        <f>IFERROR(VLOOKUP(A305,'Master Warnings List'!$A$1:$H$765,8,0),0)</f>
        <v>2</v>
      </c>
      <c r="T305" s="291" t="str">
        <f>LookupConcat(A305,'Master Warnings List'!$A$2:$A$726,'Master Warnings List'!$E$2:$E$726,"
")</f>
        <v>CYP30111 - Record rejected - Activity Location Type Code has incorrect data format. Group Session Identifier=&lt;C301010&gt;
CYP30112 - Warning - Activity Location Type Code contains an invalid national code. Group Session Identifier=&lt;C301010&gt; Activity Location Type Code=&lt;C301909&gt;</v>
      </c>
      <c r="U305" s="355" t="s">
        <v>6470</v>
      </c>
    </row>
    <row r="306" spans="1:21" ht="165.75" customHeight="1">
      <c r="A306" s="287" t="s">
        <v>4218</v>
      </c>
      <c r="B306" s="288" t="str">
        <f t="shared" si="12"/>
        <v>C301</v>
      </c>
      <c r="C306" s="289" t="str">
        <f t="shared" si="13"/>
        <v>906</v>
      </c>
      <c r="D306" s="288" t="str">
        <f>IF(MID(A306,5,1)="9",CONCATENATE(C306,"_",COUNTIF($C$3:$C308,C306)),A306&amp;"_1")</f>
        <v>906_2</v>
      </c>
      <c r="E306" s="288" t="s">
        <v>4012</v>
      </c>
      <c r="F306" s="291" t="s">
        <v>6534</v>
      </c>
      <c r="G306" s="291" t="s">
        <v>4011</v>
      </c>
      <c r="H306" s="289">
        <f t="shared" si="14"/>
        <v>0</v>
      </c>
      <c r="I306" s="292">
        <v>242</v>
      </c>
      <c r="J306" s="291" t="s">
        <v>6471</v>
      </c>
      <c r="K306" s="289" t="s">
        <v>4014</v>
      </c>
      <c r="L306" s="289" t="s">
        <v>25</v>
      </c>
      <c r="M306" s="289" t="s">
        <v>2138</v>
      </c>
      <c r="N306" s="289" t="s">
        <v>2148</v>
      </c>
      <c r="O306" s="275"/>
      <c r="P306" s="291" t="s">
        <v>6541</v>
      </c>
      <c r="Q306" s="291" t="s">
        <v>6469</v>
      </c>
      <c r="R306" s="293" t="s">
        <v>195</v>
      </c>
      <c r="S306" s="289">
        <f>IFERROR(VLOOKUP(A306,'Master Warnings List'!$A$1:$H$765,8,0),0)</f>
        <v>2</v>
      </c>
      <c r="T306" s="291" t="str">
        <f>LookupConcat(A306,'Master Warnings List'!$A$2:$A$726,'Master Warnings List'!$E$2:$E$726,"
")</f>
        <v>CYP30113 - Record rejected - Organisation Site Identifier (Of Treatment) has incorrect data format. Group Session Identifier=&lt;C301010&gt;
CYP30114 - Warning - Organisation Site Identifier (Of Treatment) is not in national organisation tables as a "live" organisation at any point during the reporting period. Group Session Identifier=&lt;C301010&gt; Organisation Site Identifier (Of Treatment)=&lt;C301906&gt;</v>
      </c>
      <c r="U306" t="s">
        <v>6472</v>
      </c>
    </row>
    <row r="307" spans="1:21" ht="66">
      <c r="A307" s="287" t="s">
        <v>4219</v>
      </c>
      <c r="B307" s="288" t="str">
        <f t="shared" si="12"/>
        <v>C301</v>
      </c>
      <c r="C307" s="289" t="str">
        <f t="shared" si="13"/>
        <v>060</v>
      </c>
      <c r="D307" s="288" t="str">
        <f>IF(MID(A307,5,1)="9",CONCATENATE(C307,"_",COUNTIF($C$3:$C308,C307)),A307&amp;"_1")</f>
        <v>C301060_1</v>
      </c>
      <c r="E307" s="288" t="s">
        <v>4126</v>
      </c>
      <c r="F307" s="291" t="s">
        <v>6534</v>
      </c>
      <c r="G307" s="290" t="s">
        <v>996</v>
      </c>
      <c r="H307" s="289">
        <f t="shared" si="14"/>
        <v>0</v>
      </c>
      <c r="I307" s="292">
        <v>243</v>
      </c>
      <c r="J307" s="290" t="s">
        <v>6549</v>
      </c>
      <c r="K307" s="288" t="s">
        <v>146</v>
      </c>
      <c r="L307" s="289" t="s">
        <v>25</v>
      </c>
      <c r="M307" s="289" t="s">
        <v>2138</v>
      </c>
      <c r="N307" s="289" t="s">
        <v>25</v>
      </c>
      <c r="O307" s="275"/>
      <c r="P307" s="291" t="s">
        <v>6550</v>
      </c>
      <c r="Q307" s="291" t="s">
        <v>6551</v>
      </c>
      <c r="R307" s="293" t="s">
        <v>195</v>
      </c>
      <c r="S307" s="289">
        <f>IFERROR(VLOOKUP(A307,'Master Warnings List'!$A$1:$H$765,8,0),0)</f>
        <v>1</v>
      </c>
      <c r="T307" s="291" t="str">
        <f>LookupConcat(A307,'Master Warnings List'!$A$2:$A$726,'Master Warnings List'!$E$2:$E$726,"
")</f>
        <v>CYP30118 - Record rejected - Care Professional Local Identifier has incorrect data format. Group Session Identifier=&lt;C301010&gt;</v>
      </c>
      <c r="U307" t="s">
        <v>6505</v>
      </c>
    </row>
    <row r="308" spans="1:21" ht="89.25" customHeight="1">
      <c r="A308" s="287" t="s">
        <v>197</v>
      </c>
      <c r="B308" s="288" t="str">
        <f t="shared" si="7"/>
        <v>C301</v>
      </c>
      <c r="C308" s="289" t="str">
        <f t="shared" si="8"/>
        <v>905</v>
      </c>
      <c r="D308" s="288" t="str">
        <f>IF(MID(A308,5,1)="9",CONCATENATE(C308,"_",COUNTIF($C$3:$C308,C308)),A308&amp;"_1")</f>
        <v>905_3</v>
      </c>
      <c r="E308" s="288" t="s">
        <v>3132</v>
      </c>
      <c r="F308" s="291" t="s">
        <v>6534</v>
      </c>
      <c r="G308" s="291" t="s">
        <v>143</v>
      </c>
      <c r="H308" s="289">
        <f t="shared" si="10"/>
        <v>0</v>
      </c>
      <c r="I308" s="292">
        <v>244</v>
      </c>
      <c r="J308" s="291" t="s">
        <v>6359</v>
      </c>
      <c r="K308" s="289" t="s">
        <v>145</v>
      </c>
      <c r="L308" s="289" t="s">
        <v>25</v>
      </c>
      <c r="M308" s="289" t="s">
        <v>2138</v>
      </c>
      <c r="N308" s="289" t="s">
        <v>25</v>
      </c>
      <c r="O308" s="275"/>
      <c r="P308" s="291" t="s">
        <v>6360</v>
      </c>
      <c r="Q308" s="291" t="s">
        <v>6361</v>
      </c>
      <c r="R308" s="293" t="s">
        <v>194</v>
      </c>
      <c r="S308" s="289">
        <f>IFERROR(VLOOKUP(A308,'Master Warnings List'!$A$1:$H$765,8,0),0)</f>
        <v>1</v>
      </c>
      <c r="T308" s="291" t="str">
        <f>LookupConcat(A308,'Master Warnings List'!$A$2:$A$726,'Master Warnings List'!$E$2:$E$726,"
")</f>
        <v>CYP30117 - Record rejected - NHS Service Agreement Line Identifier has incorrect data format. Group Session Identifier=&lt;C301010&gt;</v>
      </c>
      <c r="U308" t="s">
        <v>6362</v>
      </c>
    </row>
    <row r="309" spans="1:21" ht="38.25" customHeight="1">
      <c r="A309" s="287" t="s">
        <v>887</v>
      </c>
      <c r="B309" s="288"/>
      <c r="C309" s="289"/>
      <c r="D309" s="288"/>
      <c r="E309" s="288" t="s">
        <v>4221</v>
      </c>
      <c r="F309" s="291" t="s">
        <v>6534</v>
      </c>
      <c r="G309" s="291" t="s">
        <v>888</v>
      </c>
      <c r="H309" s="289">
        <f t="shared" si="10"/>
        <v>1</v>
      </c>
      <c r="I309" s="292">
        <v>245</v>
      </c>
      <c r="J309" s="290" t="s">
        <v>2183</v>
      </c>
      <c r="K309" s="288" t="s">
        <v>6124</v>
      </c>
      <c r="L309" s="289"/>
      <c r="M309" s="289"/>
      <c r="N309" s="289"/>
      <c r="O309" s="275"/>
      <c r="P309" s="291"/>
      <c r="Q309" s="291"/>
      <c r="R309" s="293"/>
      <c r="S309" s="289"/>
      <c r="T309" s="291"/>
    </row>
    <row r="310" spans="1:21" ht="25.5" customHeight="1">
      <c r="A310" s="287" t="s">
        <v>4222</v>
      </c>
      <c r="B310" s="288"/>
      <c r="C310" s="289"/>
      <c r="D310" s="288"/>
      <c r="E310" s="288" t="s">
        <v>2144</v>
      </c>
      <c r="F310" s="291" t="s">
        <v>6534</v>
      </c>
      <c r="G310" s="291" t="s">
        <v>6260</v>
      </c>
      <c r="H310" s="289">
        <f t="shared" si="10"/>
        <v>1</v>
      </c>
      <c r="I310" s="292">
        <v>246</v>
      </c>
      <c r="J310" s="291" t="s">
        <v>6261</v>
      </c>
      <c r="K310" s="289" t="s">
        <v>2586</v>
      </c>
      <c r="L310" s="289"/>
      <c r="M310" s="289"/>
      <c r="N310" s="289"/>
      <c r="O310" s="275"/>
      <c r="P310" s="291"/>
      <c r="Q310" s="291"/>
      <c r="R310" s="293"/>
      <c r="S310" s="289"/>
      <c r="T310" s="291"/>
    </row>
    <row r="311" spans="1:21" ht="51" customHeight="1">
      <c r="A311" s="287" t="s">
        <v>886</v>
      </c>
      <c r="B311" s="288"/>
      <c r="C311" s="289"/>
      <c r="D311" s="288"/>
      <c r="E311" s="288" t="s">
        <v>2185</v>
      </c>
      <c r="F311" s="291" t="s">
        <v>6534</v>
      </c>
      <c r="G311" s="291" t="s">
        <v>6134</v>
      </c>
      <c r="H311" s="289">
        <f t="shared" si="10"/>
        <v>1</v>
      </c>
      <c r="I311" s="292">
        <v>247</v>
      </c>
      <c r="J311" s="291" t="s">
        <v>6268</v>
      </c>
      <c r="K311" s="289" t="s">
        <v>817</v>
      </c>
      <c r="L311" s="289"/>
      <c r="M311" s="289"/>
      <c r="N311" s="289"/>
      <c r="O311" s="275"/>
      <c r="P311" s="291"/>
      <c r="Q311" s="291"/>
      <c r="R311" s="293"/>
      <c r="S311" s="289"/>
      <c r="T311" s="291"/>
    </row>
    <row r="312" spans="1:21" ht="51" customHeight="1">
      <c r="A312" s="287" t="s">
        <v>5422</v>
      </c>
      <c r="B312" s="288"/>
      <c r="C312" s="289"/>
      <c r="D312" s="288"/>
      <c r="E312" s="288"/>
      <c r="F312" s="291" t="s">
        <v>5776</v>
      </c>
      <c r="G312" s="291"/>
      <c r="H312" s="289">
        <f t="shared" si="10"/>
        <v>0</v>
      </c>
      <c r="I312" s="292"/>
      <c r="J312" s="291"/>
      <c r="K312" s="289"/>
      <c r="L312" s="289"/>
      <c r="M312" s="289"/>
      <c r="N312" s="289"/>
      <c r="O312" s="275"/>
      <c r="P312" s="291"/>
      <c r="Q312" s="291"/>
      <c r="R312" s="293"/>
      <c r="S312" s="289"/>
      <c r="T312" s="291" t="str">
        <f>LookupConcat(A312,'Master Warnings List'!$A$2:$A$726,'Master Warnings List'!$E$2:$E$726,"
")</f>
        <v>CYP40101 - Group rejected - No valid CYP001 group transmitted for this Local Patient Identifier (Extended). Local Patient Identifier (Extended)=&lt;C401901&gt;
CYP40108 - Group rejected - More than one CYP401 provided for this Local Patient Identifier (Extended) + Special Educational Need Type combination. Local Patient Identifier (Extended)=&lt;C401901&gt; Special Educational Need Type=&lt;C401010&gt;
CYP40109 - Group rejected - The patient identified by this Local Patient Identifier (Extended) in the CYP001 table is 19 years or older at the Reporting Period Start Date. Local Patient Identifier (Extended)=&lt;C401901&gt; Person Birth Date=&lt;C001060&gt; Reporting Period Start Date=&lt;C000040&gt;
CYP40110 - Group rejected - The CYP001 group transmitted for this Local Patient Identifier (Extended) has a blank Person Birth Date. Local Patient Identifier (Extended)=&lt;C401901&gt;</v>
      </c>
    </row>
    <row r="313" spans="1:21" ht="51" customHeight="1">
      <c r="A313" s="287" t="s">
        <v>4229</v>
      </c>
      <c r="B313" s="288" t="str">
        <f t="shared" si="7"/>
        <v>C401</v>
      </c>
      <c r="C313" s="289" t="str">
        <f t="shared" si="8"/>
        <v>901</v>
      </c>
      <c r="D313" s="288" t="str">
        <f>IF(MID(A313,5,1)="9",CONCATENATE(C313,"_",COUNTIF($C$3:$C313,C313)),A313&amp;"_1")</f>
        <v>901_9</v>
      </c>
      <c r="E313" s="288" t="s">
        <v>1124</v>
      </c>
      <c r="F313" s="291" t="s">
        <v>5776</v>
      </c>
      <c r="G313" s="291" t="s">
        <v>969</v>
      </c>
      <c r="H313" s="289">
        <f t="shared" si="10"/>
        <v>0</v>
      </c>
      <c r="I313" s="292">
        <v>248</v>
      </c>
      <c r="J313" s="290" t="s">
        <v>2325</v>
      </c>
      <c r="K313" s="289" t="s">
        <v>146</v>
      </c>
      <c r="L313" s="289" t="s">
        <v>2138</v>
      </c>
      <c r="M313" s="289" t="s">
        <v>2138</v>
      </c>
      <c r="N313" s="289" t="s">
        <v>25</v>
      </c>
      <c r="O313" s="275"/>
      <c r="P313" s="291" t="s">
        <v>6169</v>
      </c>
      <c r="Q313" s="291" t="s">
        <v>6170</v>
      </c>
      <c r="R313" s="293" t="s">
        <v>1148</v>
      </c>
      <c r="S313" s="289">
        <f>IFERROR(VLOOKUP(A313,'Master Warnings List'!$A$1:$H$765,8,0),0)</f>
        <v>2</v>
      </c>
      <c r="T313" s="291" t="str">
        <f>LookupConcat(A313,'Master Warnings List'!$A$2:$A$726,'Master Warnings List'!$E$2:$E$726,"
")</f>
        <v>CYP40102 - Record rejected - Local Patient Identifier (Extended) is blank.
CYP40103 - Record rejected - Local Patient Identifier (Extended) has incorrect data format. Local Patient Identifier (Extended)=&lt;C401901&gt;</v>
      </c>
      <c r="U313" t="s">
        <v>6171</v>
      </c>
    </row>
    <row r="314" spans="1:21" ht="102" customHeight="1">
      <c r="A314" s="287" t="s">
        <v>4230</v>
      </c>
      <c r="B314" s="288" t="str">
        <f t="shared" si="7"/>
        <v>C401</v>
      </c>
      <c r="C314" s="289" t="str">
        <f t="shared" si="8"/>
        <v>010</v>
      </c>
      <c r="D314" s="288" t="str">
        <f>IF(MID(A314,5,1)="9",CONCATENATE(C314,"_",COUNTIF($C$3:$C314,C314)),A314&amp;"_1")</f>
        <v>C401010_1</v>
      </c>
      <c r="E314" s="288" t="s">
        <v>4232</v>
      </c>
      <c r="F314" s="291" t="s">
        <v>5776</v>
      </c>
      <c r="G314" s="291" t="s">
        <v>4231</v>
      </c>
      <c r="H314" s="289">
        <f t="shared" si="10"/>
        <v>0</v>
      </c>
      <c r="I314" s="292">
        <v>249</v>
      </c>
      <c r="J314" s="291" t="s">
        <v>4233</v>
      </c>
      <c r="K314" s="289" t="s">
        <v>1213</v>
      </c>
      <c r="L314" s="289" t="s">
        <v>2138</v>
      </c>
      <c r="M314" s="289" t="s">
        <v>2138</v>
      </c>
      <c r="N314" s="289" t="s">
        <v>2148</v>
      </c>
      <c r="O314" s="275"/>
      <c r="P314" s="291" t="s">
        <v>6227</v>
      </c>
      <c r="Q314" s="290" t="s">
        <v>6228</v>
      </c>
      <c r="R314" s="293" t="s">
        <v>1148</v>
      </c>
      <c r="S314" s="289">
        <f>IFERROR(VLOOKUP(A314,'Master Warnings List'!$A$1:$H$765,8,0),0)</f>
        <v>3</v>
      </c>
      <c r="T314" s="291" t="str">
        <f>LookupConcat(A314,'Master Warnings List'!$A$2:$A$726,'Master Warnings List'!$E$2:$E$726,"
")</f>
        <v>CYP40104 - Record rejected - Special Educational Need Type is blank. Local Patient Identifier (Extended)=&lt;C401901&gt;
CYP40105 - Record rejected - Special Educational Need Type has incorrect data format. Local Patient Identifier (Extended)=&lt;C401901&gt;
CYP40106 - Warning - Special Educational Need Type contains an invalid national code. Local Patient Identifier=&lt;C401901&gt; Special Educational Need Type=&lt;C401010&gt;</v>
      </c>
      <c r="U314" s="355" t="s">
        <v>6552</v>
      </c>
    </row>
    <row r="315" spans="1:21" ht="25.5" customHeight="1">
      <c r="A315" s="287" t="s">
        <v>891</v>
      </c>
      <c r="B315" s="288"/>
      <c r="C315" s="289"/>
      <c r="D315" s="288"/>
      <c r="E315" s="288" t="s">
        <v>2580</v>
      </c>
      <c r="F315" s="291" t="s">
        <v>5776</v>
      </c>
      <c r="G315" s="291" t="s">
        <v>822</v>
      </c>
      <c r="H315" s="289">
        <f t="shared" si="10"/>
        <v>1</v>
      </c>
      <c r="I315" s="292">
        <v>250</v>
      </c>
      <c r="J315" s="291" t="s">
        <v>6259</v>
      </c>
      <c r="K315" s="288" t="s">
        <v>146</v>
      </c>
      <c r="L315" s="289"/>
      <c r="M315" s="289"/>
      <c r="N315" s="289"/>
      <c r="O315" s="275"/>
      <c r="P315" s="291"/>
      <c r="Q315" s="291"/>
      <c r="R315" s="293"/>
      <c r="S315" s="289"/>
      <c r="T315" s="291"/>
    </row>
    <row r="316" spans="1:21" ht="38.25" customHeight="1">
      <c r="A316" s="287" t="s">
        <v>892</v>
      </c>
      <c r="B316" s="288"/>
      <c r="C316" s="289"/>
      <c r="D316" s="288"/>
      <c r="E316" s="288" t="s">
        <v>4244</v>
      </c>
      <c r="F316" s="291" t="s">
        <v>5776</v>
      </c>
      <c r="G316" s="291" t="s">
        <v>893</v>
      </c>
      <c r="H316" s="289">
        <f t="shared" si="10"/>
        <v>1</v>
      </c>
      <c r="I316" s="292">
        <v>251</v>
      </c>
      <c r="J316" s="291" t="s">
        <v>6123</v>
      </c>
      <c r="K316" s="288" t="s">
        <v>6124</v>
      </c>
      <c r="L316" s="289"/>
      <c r="M316" s="289"/>
      <c r="N316" s="289"/>
      <c r="O316" s="275"/>
      <c r="P316" s="291"/>
      <c r="Q316" s="291"/>
      <c r="R316" s="293"/>
      <c r="S316" s="289"/>
      <c r="T316" s="291"/>
    </row>
    <row r="317" spans="1:21" ht="25.5" customHeight="1">
      <c r="A317" s="287" t="s">
        <v>4245</v>
      </c>
      <c r="B317" s="288"/>
      <c r="C317" s="289"/>
      <c r="D317" s="288"/>
      <c r="E317" s="288" t="s">
        <v>2144</v>
      </c>
      <c r="F317" s="291" t="s">
        <v>5776</v>
      </c>
      <c r="G317" s="291" t="s">
        <v>6260</v>
      </c>
      <c r="H317" s="289">
        <f t="shared" si="10"/>
        <v>1</v>
      </c>
      <c r="I317" s="292">
        <v>252</v>
      </c>
      <c r="J317" s="291" t="s">
        <v>6261</v>
      </c>
      <c r="K317" s="289" t="s">
        <v>2586</v>
      </c>
      <c r="L317" s="289"/>
      <c r="M317" s="289"/>
      <c r="N317" s="289"/>
      <c r="O317" s="275"/>
      <c r="P317" s="291"/>
      <c r="Q317" s="291"/>
      <c r="R317" s="293"/>
      <c r="S317" s="289"/>
      <c r="T317" s="291"/>
    </row>
    <row r="318" spans="1:21" ht="25.5" customHeight="1">
      <c r="A318" s="287" t="s">
        <v>4246</v>
      </c>
      <c r="B318" s="288"/>
      <c r="C318" s="289"/>
      <c r="D318" s="288"/>
      <c r="E318" s="288" t="s">
        <v>2590</v>
      </c>
      <c r="F318" s="291" t="s">
        <v>5776</v>
      </c>
      <c r="G318" s="291" t="s">
        <v>6263</v>
      </c>
      <c r="H318" s="289">
        <f t="shared" si="10"/>
        <v>1</v>
      </c>
      <c r="I318" s="292">
        <v>253</v>
      </c>
      <c r="J318" s="291" t="s">
        <v>6264</v>
      </c>
      <c r="K318" s="289" t="s">
        <v>818</v>
      </c>
      <c r="L318" s="289"/>
      <c r="M318" s="289"/>
      <c r="N318" s="289"/>
      <c r="O318" s="275"/>
      <c r="P318" s="291"/>
      <c r="Q318" s="291"/>
      <c r="R318" s="293"/>
      <c r="S318" s="289"/>
      <c r="T318" s="291"/>
    </row>
    <row r="319" spans="1:21" ht="51" customHeight="1">
      <c r="A319" s="287" t="s">
        <v>889</v>
      </c>
      <c r="B319" s="288"/>
      <c r="C319" s="289"/>
      <c r="D319" s="288"/>
      <c r="E319" s="288" t="s">
        <v>2185</v>
      </c>
      <c r="F319" s="291" t="s">
        <v>5776</v>
      </c>
      <c r="G319" s="291" t="s">
        <v>6134</v>
      </c>
      <c r="H319" s="289">
        <f t="shared" si="10"/>
        <v>1</v>
      </c>
      <c r="I319" s="292">
        <v>254</v>
      </c>
      <c r="J319" s="291" t="s">
        <v>6268</v>
      </c>
      <c r="K319" s="289" t="s">
        <v>817</v>
      </c>
      <c r="L319" s="289"/>
      <c r="M319" s="289"/>
      <c r="N319" s="289"/>
      <c r="O319" s="275"/>
      <c r="P319" s="291"/>
      <c r="Q319" s="291"/>
      <c r="R319" s="293"/>
      <c r="S319" s="289"/>
      <c r="T319" s="291"/>
    </row>
    <row r="320" spans="1:21" ht="51" customHeight="1">
      <c r="A320" s="287" t="s">
        <v>5432</v>
      </c>
      <c r="B320" s="288"/>
      <c r="C320" s="289"/>
      <c r="D320" s="288"/>
      <c r="E320" s="288"/>
      <c r="F320" s="291" t="s">
        <v>5779</v>
      </c>
      <c r="G320" s="291"/>
      <c r="H320" s="289">
        <f t="shared" si="10"/>
        <v>0</v>
      </c>
      <c r="I320" s="292"/>
      <c r="J320" s="291"/>
      <c r="K320" s="289"/>
      <c r="L320" s="289"/>
      <c r="M320" s="289"/>
      <c r="N320" s="289"/>
      <c r="O320" s="275"/>
      <c r="P320" s="291"/>
      <c r="Q320" s="291"/>
      <c r="R320" s="293"/>
      <c r="S320" s="289"/>
      <c r="T320" s="291" t="str">
        <f>LookupConcat(A320,'Master Warnings List'!$A$2:$A$726,'Master Warnings List'!$E$2:$E$726,"
")</f>
        <v>CYP40201 - Group rejected - No valid CYP001 group transmitted for this Local Patient Identifier (Extended). Local Patient Identifier (Extended)=&lt;C402901&gt;
CYP40208 - Group rejected - More than one CYP402 provided for this Local Patient Identifier (Extended) + Safeguarding Vulnerability Factors Type combination. Local Patient Identifier (Extended)=&lt;C402901&gt; Safeguarding Vulnerability Factors Type=&lt;C402010&gt;
CYP40209 - Group rejected - The patient identified by this Local Patient Identifier (Extended) in the CYP001 table is 19 years or older at the Reporting Period Start Date. Local Patient Identifier (Extended)=&lt;C402901&gt; Person Birth Date=&lt;C001060&gt; Reporting Period Start Date=&lt;C000040&gt;
CYP40210 - Group rejected - The CYP001 group transmitted for this Local Patient Identifier (Extended) has a blank Person Birth Date. Local Patient Identifier (Extended)=&lt;C402901&gt;</v>
      </c>
    </row>
    <row r="321" spans="1:21" ht="63.75" customHeight="1">
      <c r="A321" s="287" t="s">
        <v>4257</v>
      </c>
      <c r="B321" s="288" t="str">
        <f t="shared" si="7"/>
        <v>C402</v>
      </c>
      <c r="C321" s="289" t="str">
        <f t="shared" si="8"/>
        <v>901</v>
      </c>
      <c r="D321" s="288" t="str">
        <f>IF(MID(A321,5,1)="9",CONCATENATE(C321,"_",COUNTIF($C$3:$C321,C321)),A321&amp;"_1")</f>
        <v>901_10</v>
      </c>
      <c r="E321" s="288" t="s">
        <v>1124</v>
      </c>
      <c r="F321" s="291" t="s">
        <v>5779</v>
      </c>
      <c r="G321" s="291" t="s">
        <v>969</v>
      </c>
      <c r="H321" s="289">
        <f t="shared" si="10"/>
        <v>0</v>
      </c>
      <c r="I321" s="292">
        <v>255</v>
      </c>
      <c r="J321" s="290" t="s">
        <v>2325</v>
      </c>
      <c r="K321" s="289" t="s">
        <v>146</v>
      </c>
      <c r="L321" s="289" t="s">
        <v>2138</v>
      </c>
      <c r="M321" s="289" t="s">
        <v>2138</v>
      </c>
      <c r="N321" s="289" t="s">
        <v>25</v>
      </c>
      <c r="O321" s="275"/>
      <c r="P321" s="291" t="s">
        <v>6169</v>
      </c>
      <c r="Q321" s="291" t="s">
        <v>6170</v>
      </c>
      <c r="R321" s="293" t="s">
        <v>1148</v>
      </c>
      <c r="S321" s="289">
        <f>IFERROR(VLOOKUP(A321,'Master Warnings List'!$A$1:$H$765,8,0),0)</f>
        <v>2</v>
      </c>
      <c r="T321" s="291" t="str">
        <f>LookupConcat(A321,'Master Warnings List'!$A$2:$A$726,'Master Warnings List'!$E$2:$E$726,"
")</f>
        <v>CYP40202 - Record rejected - Local Patient Identifier (Extended) is blank.
CYP40203 - Record rejected - Local Patient Identifier (Extended) has incorrect data format. Local Patient Identifier (Extended)=&lt;C402901&gt;</v>
      </c>
      <c r="U321" s="357" t="s">
        <v>6171</v>
      </c>
    </row>
    <row r="322" spans="1:21" ht="114.75" customHeight="1">
      <c r="A322" s="287" t="s">
        <v>254</v>
      </c>
      <c r="B322" s="288" t="str">
        <f t="shared" si="7"/>
        <v>C402</v>
      </c>
      <c r="C322" s="289" t="str">
        <f t="shared" si="8"/>
        <v>010</v>
      </c>
      <c r="D322" s="288" t="str">
        <f>IF(MID(A322,5,1)="9",CONCATENATE(C322,"_",COUNTIF($C$3:$C322,C322)),A322&amp;"_1")</f>
        <v>C402010_1</v>
      </c>
      <c r="E322" s="288" t="s">
        <v>4258</v>
      </c>
      <c r="F322" s="291" t="s">
        <v>5779</v>
      </c>
      <c r="G322" s="291" t="s">
        <v>256</v>
      </c>
      <c r="H322" s="289">
        <f t="shared" si="10"/>
        <v>0</v>
      </c>
      <c r="I322" s="292">
        <v>256</v>
      </c>
      <c r="J322" s="291" t="s">
        <v>4259</v>
      </c>
      <c r="K322" s="289" t="s">
        <v>1213</v>
      </c>
      <c r="L322" s="289" t="s">
        <v>2138</v>
      </c>
      <c r="M322" s="289" t="s">
        <v>2138</v>
      </c>
      <c r="N322" s="289" t="s">
        <v>2148</v>
      </c>
      <c r="O322" s="275"/>
      <c r="P322" s="291" t="s">
        <v>6541</v>
      </c>
      <c r="Q322" s="291" t="s">
        <v>6220</v>
      </c>
      <c r="R322" s="293" t="s">
        <v>1148</v>
      </c>
      <c r="S322" s="289">
        <f>IFERROR(VLOOKUP(A322,'Master Warnings List'!$A$1:$H$765,8,0),0)</f>
        <v>3</v>
      </c>
      <c r="T322" s="291" t="str">
        <f>LookupConcat(A322,'Master Warnings List'!$A$2:$A$726,'Master Warnings List'!$E$2:$E$726,"
")</f>
        <v>CYP40204 - Record rejected - Safeguarding Vulnerability Factors Type is blank. Local Patient Identifier (Extended)=&lt;C402901&gt;
CYP40205 - Record rejected - Safeguarding Vulnerability Factors Type has incorrect data format. Local Patient Identifier (Extended)=&lt;C402901&gt;
CYP40206 - Warning - Safeguarding Vulnerability Factors Type contains an invalid national code. Local Patient Identifier=&lt;C402901&gt; Safeguarding Vulnerability Factors Type=&lt;C402010&gt;</v>
      </c>
      <c r="U322" s="355" t="s">
        <v>6553</v>
      </c>
    </row>
    <row r="323" spans="1:21" ht="12.75" customHeight="1">
      <c r="A323" s="287" t="s">
        <v>895</v>
      </c>
      <c r="B323" s="288"/>
      <c r="C323" s="289"/>
      <c r="D323" s="288"/>
      <c r="E323" s="288" t="s">
        <v>2580</v>
      </c>
      <c r="F323" s="291" t="s">
        <v>5779</v>
      </c>
      <c r="G323" s="291" t="s">
        <v>822</v>
      </c>
      <c r="H323" s="289">
        <f t="shared" si="10"/>
        <v>1</v>
      </c>
      <c r="I323" s="292">
        <v>257</v>
      </c>
      <c r="J323" s="291" t="s">
        <v>6259</v>
      </c>
      <c r="K323" s="288" t="s">
        <v>146</v>
      </c>
      <c r="L323" s="289"/>
      <c r="M323" s="289"/>
      <c r="N323" s="289"/>
      <c r="O323" s="275"/>
      <c r="P323" s="291"/>
      <c r="Q323" s="291"/>
      <c r="R323" s="293"/>
      <c r="S323" s="289"/>
      <c r="T323" s="291"/>
    </row>
    <row r="324" spans="1:21" ht="38.25" customHeight="1">
      <c r="A324" s="287" t="s">
        <v>896</v>
      </c>
      <c r="B324" s="288"/>
      <c r="C324" s="289"/>
      <c r="D324" s="288"/>
      <c r="E324" s="288" t="s">
        <v>4276</v>
      </c>
      <c r="F324" s="291" t="s">
        <v>5779</v>
      </c>
      <c r="G324" s="291" t="s">
        <v>897</v>
      </c>
      <c r="H324" s="289">
        <f t="shared" si="10"/>
        <v>1</v>
      </c>
      <c r="I324" s="292">
        <v>258</v>
      </c>
      <c r="J324" s="291" t="s">
        <v>6123</v>
      </c>
      <c r="K324" s="288" t="s">
        <v>6124</v>
      </c>
      <c r="L324" s="289"/>
      <c r="M324" s="289"/>
      <c r="N324" s="289"/>
      <c r="O324" s="275"/>
      <c r="P324" s="291"/>
      <c r="Q324" s="291"/>
      <c r="R324" s="293"/>
      <c r="S324" s="289"/>
      <c r="T324" s="291"/>
    </row>
    <row r="325" spans="1:21" ht="25.5" customHeight="1">
      <c r="A325" s="287" t="s">
        <v>4277</v>
      </c>
      <c r="B325" s="288"/>
      <c r="C325" s="289"/>
      <c r="D325" s="288"/>
      <c r="E325" s="288" t="s">
        <v>2144</v>
      </c>
      <c r="F325" s="291" t="s">
        <v>5779</v>
      </c>
      <c r="G325" s="291" t="s">
        <v>6260</v>
      </c>
      <c r="H325" s="289">
        <f t="shared" si="10"/>
        <v>1</v>
      </c>
      <c r="I325" s="292">
        <v>259</v>
      </c>
      <c r="J325" s="291" t="s">
        <v>6261</v>
      </c>
      <c r="K325" s="289" t="s">
        <v>2586</v>
      </c>
      <c r="L325" s="289"/>
      <c r="M325" s="289"/>
      <c r="N325" s="289"/>
      <c r="O325" s="275"/>
      <c r="P325" s="291"/>
      <c r="Q325" s="291"/>
      <c r="R325" s="293"/>
      <c r="S325" s="289"/>
      <c r="T325" s="291"/>
    </row>
    <row r="326" spans="1:21" ht="25.5" customHeight="1">
      <c r="A326" s="287" t="s">
        <v>4278</v>
      </c>
      <c r="B326" s="288"/>
      <c r="C326" s="289"/>
      <c r="D326" s="288"/>
      <c r="E326" s="288" t="s">
        <v>2590</v>
      </c>
      <c r="F326" s="291" t="s">
        <v>5779</v>
      </c>
      <c r="G326" s="291" t="s">
        <v>6263</v>
      </c>
      <c r="H326" s="289">
        <f t="shared" si="10"/>
        <v>1</v>
      </c>
      <c r="I326" s="292">
        <v>260</v>
      </c>
      <c r="J326" s="291" t="s">
        <v>6264</v>
      </c>
      <c r="K326" s="289" t="s">
        <v>818</v>
      </c>
      <c r="L326" s="289"/>
      <c r="M326" s="289"/>
      <c r="N326" s="289"/>
      <c r="O326" s="275"/>
      <c r="P326" s="291"/>
      <c r="Q326" s="291"/>
      <c r="R326" s="293"/>
      <c r="S326" s="289"/>
      <c r="T326" s="291"/>
    </row>
    <row r="327" spans="1:21" ht="51" customHeight="1">
      <c r="A327" s="287" t="s">
        <v>894</v>
      </c>
      <c r="B327" s="288"/>
      <c r="C327" s="289"/>
      <c r="D327" s="288"/>
      <c r="E327" s="288" t="s">
        <v>2185</v>
      </c>
      <c r="F327" s="291" t="s">
        <v>5779</v>
      </c>
      <c r="G327" s="291" t="s">
        <v>6134</v>
      </c>
      <c r="H327" s="289">
        <f t="shared" si="10"/>
        <v>1</v>
      </c>
      <c r="I327" s="292">
        <v>261</v>
      </c>
      <c r="J327" s="291" t="s">
        <v>6268</v>
      </c>
      <c r="K327" s="289" t="s">
        <v>817</v>
      </c>
      <c r="L327" s="289"/>
      <c r="M327" s="289"/>
      <c r="N327" s="289"/>
      <c r="O327" s="275"/>
      <c r="P327" s="291"/>
      <c r="Q327" s="291"/>
      <c r="R327" s="293"/>
      <c r="S327" s="289"/>
      <c r="T327" s="291"/>
    </row>
    <row r="328" spans="1:21" ht="51" customHeight="1">
      <c r="A328" s="287" t="s">
        <v>5442</v>
      </c>
      <c r="B328" s="288"/>
      <c r="C328" s="289"/>
      <c r="D328" s="288"/>
      <c r="E328" s="288"/>
      <c r="F328" s="291" t="s">
        <v>5782</v>
      </c>
      <c r="G328" s="291"/>
      <c r="H328" s="289">
        <f t="shared" si="10"/>
        <v>0</v>
      </c>
      <c r="I328" s="292"/>
      <c r="J328" s="291"/>
      <c r="K328" s="289"/>
      <c r="L328" s="289"/>
      <c r="M328" s="289"/>
      <c r="N328" s="289"/>
      <c r="O328" s="275"/>
      <c r="P328" s="291"/>
      <c r="Q328" s="291"/>
      <c r="R328" s="293"/>
      <c r="S328" s="289"/>
      <c r="T328" s="291" t="str">
        <f>LookupConcat(A328,'Master Warnings List'!$A$2:$A$726,'Master Warnings List'!$E$2:$E$726,"
")</f>
        <v>CYP40301 - Group rejected - No valid CYP001 group transmitted for this Local Patient Identifier (Extended). Local Patient Identifier (Extended)=&lt;C403901&gt;
CYP40307 - Group rejected - More than one CYP403 provided for this Local Patient Identifier (Extended) + Child Protection Plan Reason Code + Child Protection Plan Start Date + Child Protection Plan End Date combination. Local Patient Identifier (Extended)=&lt;C403901&gt; Child Protection Plan Reason Code=&lt;C403010&gt; Child Protection Plan Start Date=&lt;C403020&gt; Child Protection Plan End Date=&lt;C403030&gt;
CYP40318 - Group rejected - The patient identified by this Local Patient Identifier (Extended) in the CYP001 table is 19 years or older at the Reporting Period Start Date. Local Patient Identifier (Extended)=&lt;C403901&gt; Person Birth Date=&lt;C001060&gt; Reporting Period Start Date=&lt;C000040&gt;
CYP40319 - Group rejected - The CYP001 group transmitted for this Local Patient Identifier (Extended) has a blank Person Birth Date. Local Patient Identifier (Extended)=&lt;C403901&gt;</v>
      </c>
    </row>
    <row r="329" spans="1:21" ht="51" customHeight="1">
      <c r="A329" s="287" t="s">
        <v>4288</v>
      </c>
      <c r="B329" s="288" t="str">
        <f t="shared" si="7"/>
        <v>C403</v>
      </c>
      <c r="C329" s="289" t="str">
        <f t="shared" si="8"/>
        <v>901</v>
      </c>
      <c r="D329" s="288" t="str">
        <f>IF(MID(A329,5,1)="9",CONCATENATE(C329,"_",COUNTIF($C$3:$C329,C329)),A329&amp;"_1")</f>
        <v>901_11</v>
      </c>
      <c r="E329" s="288" t="s">
        <v>1124</v>
      </c>
      <c r="F329" s="291" t="s">
        <v>5782</v>
      </c>
      <c r="G329" s="291" t="s">
        <v>969</v>
      </c>
      <c r="H329" s="289">
        <f t="shared" si="10"/>
        <v>0</v>
      </c>
      <c r="I329" s="292">
        <v>262</v>
      </c>
      <c r="J329" s="290" t="s">
        <v>2325</v>
      </c>
      <c r="K329" s="289" t="s">
        <v>146</v>
      </c>
      <c r="L329" s="289" t="s">
        <v>2138</v>
      </c>
      <c r="M329" s="289" t="s">
        <v>2138</v>
      </c>
      <c r="N329" s="289" t="s">
        <v>25</v>
      </c>
      <c r="O329" s="275"/>
      <c r="P329" s="291" t="s">
        <v>6169</v>
      </c>
      <c r="Q329" s="291" t="s">
        <v>6170</v>
      </c>
      <c r="R329" s="293" t="s">
        <v>1148</v>
      </c>
      <c r="S329" s="289">
        <f>IFERROR(VLOOKUP(A329,'Master Warnings List'!$A$1:$H$765,8,0),0)</f>
        <v>2</v>
      </c>
      <c r="T329" s="291" t="str">
        <f>LookupConcat(A329,'Master Warnings List'!$A$2:$A$726,'Master Warnings List'!$E$2:$E$726,"
")</f>
        <v>CYP40302 - Record rejected - Local Patient Identifier (Extended) is blank.
CYP40303 - Record rejected - Local Patient Identifier (Extended) has incorrect data format. Local Patient Identifier (Extended)=&lt;C403901&gt;</v>
      </c>
      <c r="U329" t="s">
        <v>6171</v>
      </c>
    </row>
    <row r="330" spans="1:21" ht="114.75" customHeight="1">
      <c r="A330" s="287" t="s">
        <v>749</v>
      </c>
      <c r="B330" s="288" t="str">
        <f t="shared" si="7"/>
        <v>C403</v>
      </c>
      <c r="C330" s="289" t="str">
        <f t="shared" si="8"/>
        <v>010</v>
      </c>
      <c r="D330" s="288" t="str">
        <f>IF(MID(A330,5,1)="9",CONCATENATE(C330,"_",COUNTIF($C$3:$C330,C330)),A330&amp;"_1")</f>
        <v>C403010_1</v>
      </c>
      <c r="E330" s="288" t="s">
        <v>4289</v>
      </c>
      <c r="F330" s="291" t="s">
        <v>5782</v>
      </c>
      <c r="G330" s="291" t="s">
        <v>751</v>
      </c>
      <c r="H330" s="289">
        <f t="shared" si="10"/>
        <v>0</v>
      </c>
      <c r="I330" s="292">
        <v>263</v>
      </c>
      <c r="J330" s="291" t="s">
        <v>4290</v>
      </c>
      <c r="K330" s="289" t="s">
        <v>1213</v>
      </c>
      <c r="L330" s="289" t="s">
        <v>2138</v>
      </c>
      <c r="M330" s="289" t="s">
        <v>2138</v>
      </c>
      <c r="N330" s="289" t="s">
        <v>2148</v>
      </c>
      <c r="O330" s="275"/>
      <c r="P330" s="291" t="s">
        <v>6541</v>
      </c>
      <c r="Q330" s="291" t="s">
        <v>6554</v>
      </c>
      <c r="R330" s="293" t="s">
        <v>1148</v>
      </c>
      <c r="S330" s="289">
        <f>IFERROR(VLOOKUP(A330,'Master Warnings List'!$A$1:$H$765,8,0),0)</f>
        <v>3</v>
      </c>
      <c r="T330" s="291" t="str">
        <f>LookupConcat(A330,'Master Warnings List'!$A$2:$A$726,'Master Warnings List'!$E$2:$E$726,"
")</f>
        <v>CYP40304 - Record rejected - Child Protection Plan Reason Code is blank. Local Patient Identifier (Extended)=&lt;C403901&gt;
CYP40305 - Record rejected - Child Protection Plan Reason Code has incorrect data format. Local Patient Identifier (Extended)=&lt;C403901&gt;
CYP40306 - Warning - Child Protection Plan Reason Code contains an invalid national code. Local Patient Identifier (Extended)=&lt;C403901&gt; Child Protection Plan Reason Code=&lt;C403010&gt;</v>
      </c>
      <c r="U330" s="355" t="s">
        <v>6555</v>
      </c>
    </row>
    <row r="331" spans="1:21" ht="153" customHeight="1">
      <c r="A331" s="287" t="s">
        <v>754</v>
      </c>
      <c r="B331" s="288" t="str">
        <f t="shared" si="7"/>
        <v>C403</v>
      </c>
      <c r="C331" s="289" t="str">
        <f t="shared" si="8"/>
        <v>020</v>
      </c>
      <c r="D331" s="288" t="str">
        <f>IF(MID(A331,5,1)="9",CONCATENATE(C331,"_",COUNTIF($C$3:$C331,C331)),A331&amp;"_1")</f>
        <v>C403020_1</v>
      </c>
      <c r="E331" s="288" t="s">
        <v>4295</v>
      </c>
      <c r="F331" s="291" t="s">
        <v>5782</v>
      </c>
      <c r="G331" s="291" t="s">
        <v>755</v>
      </c>
      <c r="H331" s="289">
        <f t="shared" si="10"/>
        <v>0</v>
      </c>
      <c r="I331" s="292">
        <v>264</v>
      </c>
      <c r="J331" s="291" t="s">
        <v>6556</v>
      </c>
      <c r="K331" s="291" t="s">
        <v>2154</v>
      </c>
      <c r="L331" s="289" t="s">
        <v>2138</v>
      </c>
      <c r="M331" s="289" t="s">
        <v>2138</v>
      </c>
      <c r="N331" s="289" t="s">
        <v>25</v>
      </c>
      <c r="O331" s="275" t="s">
        <v>6557</v>
      </c>
      <c r="P331" s="291" t="s">
        <v>6427</v>
      </c>
      <c r="Q331" s="291" t="s">
        <v>6554</v>
      </c>
      <c r="R331" s="293" t="s">
        <v>1148</v>
      </c>
      <c r="S331" s="289">
        <f>IFERROR(VLOOKUP(A331,'Master Warnings List'!$A$1:$H$765,8,0),0)</f>
        <v>5</v>
      </c>
      <c r="T331" s="291" t="str">
        <f>LookupConcat(A331,'Master Warnings List'!$A$2:$A$726,'Master Warnings List'!$E$2:$E$726,"
")</f>
        <v>CYP40308 - Record rejected - Child Protection Plan Start Date has incorrect date format. Local Patient Identifier (Extended)=&lt;C403901&gt;
CYP40310 - Record rejected - Child Protection Plan Start Date is blank. Local Patient Identifier (Extended)=&lt;C403901&gt;
CYP40311 - Record rejected - Child Protection Plan Start Date is more than 9 months before the Person Birth Date. Local Patient Identifier (Extended)=&lt;C403901&gt; Child Protection Plan Start Date=&lt;C403020&gt;
CYP40312 - Record rejected - Child Protection Plan Start Date is after the Reporting Period End Date. Local Patient Identifier (Extended)=&lt;C403901&gt; Child Protection Plan Start Date=&lt;C403020&gt;
CYP40317 - Record rejected - Person Birth Date is blank AND Child Protection Plan Start Date is before 1 January 1890. Local Patient Identifier (Extended)=&lt;C403901&gt; Child Protection Plan Start Date=&lt;C403020&gt;</v>
      </c>
      <c r="U331" t="s">
        <v>6558</v>
      </c>
    </row>
    <row r="332" spans="1:21" ht="153" customHeight="1">
      <c r="A332" s="287" t="s">
        <v>4298</v>
      </c>
      <c r="B332" s="288" t="str">
        <f t="shared" si="7"/>
        <v>C403</v>
      </c>
      <c r="C332" s="289" t="str">
        <f t="shared" si="8"/>
        <v>030</v>
      </c>
      <c r="D332" s="288" t="str">
        <f>IF(MID(A332,5,1)="9",CONCATENATE(C332,"_",COUNTIF($C$3:$C332,C332)),A332&amp;"_1")</f>
        <v>C403030_1</v>
      </c>
      <c r="E332" s="288" t="s">
        <v>4300</v>
      </c>
      <c r="F332" s="291" t="s">
        <v>5782</v>
      </c>
      <c r="G332" s="291" t="s">
        <v>4299</v>
      </c>
      <c r="H332" s="289">
        <f t="shared" si="10"/>
        <v>0</v>
      </c>
      <c r="I332" s="292">
        <v>265</v>
      </c>
      <c r="J332" s="291" t="s">
        <v>6559</v>
      </c>
      <c r="K332" s="291" t="s">
        <v>2154</v>
      </c>
      <c r="L332" s="289" t="s">
        <v>25</v>
      </c>
      <c r="M332" s="289" t="s">
        <v>2138</v>
      </c>
      <c r="N332" s="289" t="s">
        <v>25</v>
      </c>
      <c r="O332" s="275" t="s">
        <v>6560</v>
      </c>
      <c r="P332" s="291" t="s">
        <v>6427</v>
      </c>
      <c r="Q332" s="291" t="s">
        <v>6554</v>
      </c>
      <c r="R332" s="293" t="s">
        <v>195</v>
      </c>
      <c r="S332" s="289">
        <f>IFERROR(VLOOKUP(A332,'Master Warnings List'!$A$1:$H$765,8,0),0)</f>
        <v>4</v>
      </c>
      <c r="T332" s="291" t="str">
        <f>LookupConcat(A332,'Master Warnings List'!$A$2:$A$726,'Master Warnings List'!$E$2:$E$726,"
")</f>
        <v>CYP40309 - Record rejected - Child Protection Plan End Date has incorrect date format. Local Patient Identifier (Extended)=&lt;C403901&gt;
CYP40313 - Record rejected - Child Protection Plan End Date is before the Child Protection Plan Start Date. Local Patient Identifier (Extended)=&lt;C403901&gt;
CYP40315 - Record rejected - Child Protection Plan End Date is before the Reporting Period Start Date. Local Patient Identifier (Extended)=&lt;C403901&gt; Child Protection Plan End Date=&lt;C403030&gt;
CYP40316 - Record rejected - Child Protection Plan End Date is after the Reporting Period End Date. Local Patient Identifier (Extended)=&lt;C403901&gt; Child Protection Plan End Date=&lt;C403030&gt;</v>
      </c>
      <c r="U332" t="s">
        <v>6561</v>
      </c>
    </row>
    <row r="333" spans="1:21" ht="12.75" customHeight="1">
      <c r="A333" s="287" t="s">
        <v>899</v>
      </c>
      <c r="B333" s="288"/>
      <c r="C333" s="289"/>
      <c r="D333" s="288"/>
      <c r="E333" s="288" t="s">
        <v>2580</v>
      </c>
      <c r="F333" s="291" t="s">
        <v>5782</v>
      </c>
      <c r="G333" s="291" t="s">
        <v>822</v>
      </c>
      <c r="H333" s="289">
        <f t="shared" si="10"/>
        <v>1</v>
      </c>
      <c r="I333" s="292">
        <v>266</v>
      </c>
      <c r="J333" s="291" t="s">
        <v>6259</v>
      </c>
      <c r="K333" s="288" t="s">
        <v>146</v>
      </c>
      <c r="L333" s="289"/>
      <c r="M333" s="289"/>
      <c r="N333" s="289"/>
      <c r="O333" s="275"/>
      <c r="P333" s="291"/>
      <c r="Q333" s="291"/>
      <c r="R333" s="293"/>
      <c r="S333" s="289"/>
      <c r="T333" s="291"/>
    </row>
    <row r="334" spans="1:21" ht="38.25" customHeight="1">
      <c r="A334" s="287" t="s">
        <v>900</v>
      </c>
      <c r="B334" s="288"/>
      <c r="C334" s="289"/>
      <c r="D334" s="288"/>
      <c r="E334" s="288" t="s">
        <v>4304</v>
      </c>
      <c r="F334" s="291" t="s">
        <v>5782</v>
      </c>
      <c r="G334" s="291" t="s">
        <v>901</v>
      </c>
      <c r="H334" s="289">
        <f t="shared" si="10"/>
        <v>1</v>
      </c>
      <c r="I334" s="292">
        <v>267</v>
      </c>
      <c r="J334" s="291" t="s">
        <v>6123</v>
      </c>
      <c r="K334" s="288" t="s">
        <v>6124</v>
      </c>
      <c r="L334" s="289"/>
      <c r="M334" s="289"/>
      <c r="N334" s="289"/>
      <c r="O334" s="275"/>
      <c r="P334" s="291"/>
      <c r="Q334" s="291"/>
      <c r="R334" s="293"/>
      <c r="S334" s="289"/>
      <c r="T334" s="291"/>
    </row>
    <row r="335" spans="1:21" ht="25.5" customHeight="1">
      <c r="A335" s="287" t="s">
        <v>4305</v>
      </c>
      <c r="B335" s="288"/>
      <c r="C335" s="289"/>
      <c r="D335" s="288"/>
      <c r="E335" s="288" t="s">
        <v>2144</v>
      </c>
      <c r="F335" s="291" t="s">
        <v>5782</v>
      </c>
      <c r="G335" s="291" t="s">
        <v>6260</v>
      </c>
      <c r="H335" s="289">
        <f t="shared" si="10"/>
        <v>1</v>
      </c>
      <c r="I335" s="292">
        <v>268</v>
      </c>
      <c r="J335" s="291" t="s">
        <v>6261</v>
      </c>
      <c r="K335" s="289" t="s">
        <v>2586</v>
      </c>
      <c r="L335" s="289"/>
      <c r="M335" s="289"/>
      <c r="N335" s="289"/>
      <c r="O335" s="275"/>
      <c r="P335" s="291"/>
      <c r="Q335" s="291"/>
      <c r="R335" s="293"/>
      <c r="S335" s="289"/>
      <c r="T335" s="291"/>
    </row>
    <row r="336" spans="1:21" ht="25.5" customHeight="1">
      <c r="A336" s="287" t="s">
        <v>4306</v>
      </c>
      <c r="B336" s="288"/>
      <c r="C336" s="289"/>
      <c r="D336" s="288"/>
      <c r="E336" s="288" t="s">
        <v>2590</v>
      </c>
      <c r="F336" s="291" t="s">
        <v>5782</v>
      </c>
      <c r="G336" s="291" t="s">
        <v>6263</v>
      </c>
      <c r="H336" s="289">
        <f t="shared" si="10"/>
        <v>1</v>
      </c>
      <c r="I336" s="292">
        <v>269</v>
      </c>
      <c r="J336" s="291" t="s">
        <v>6264</v>
      </c>
      <c r="K336" s="289" t="s">
        <v>818</v>
      </c>
      <c r="L336" s="289"/>
      <c r="M336" s="289"/>
      <c r="N336" s="289"/>
      <c r="O336" s="275"/>
      <c r="P336" s="291"/>
      <c r="Q336" s="291"/>
      <c r="R336" s="293"/>
      <c r="S336" s="289"/>
      <c r="T336" s="291"/>
    </row>
    <row r="337" spans="1:21" ht="51" customHeight="1">
      <c r="A337" s="287" t="s">
        <v>898</v>
      </c>
      <c r="B337" s="288"/>
      <c r="C337" s="289"/>
      <c r="D337" s="288"/>
      <c r="E337" s="288" t="s">
        <v>2185</v>
      </c>
      <c r="F337" s="291" t="s">
        <v>5782</v>
      </c>
      <c r="G337" s="291" t="s">
        <v>6134</v>
      </c>
      <c r="H337" s="289">
        <f t="shared" si="10"/>
        <v>1</v>
      </c>
      <c r="I337" s="292">
        <v>270</v>
      </c>
      <c r="J337" s="291" t="s">
        <v>6268</v>
      </c>
      <c r="K337" s="289" t="s">
        <v>817</v>
      </c>
      <c r="L337" s="289"/>
      <c r="M337" s="289"/>
      <c r="N337" s="289"/>
      <c r="O337" s="275"/>
      <c r="P337" s="291"/>
      <c r="Q337" s="291"/>
      <c r="R337" s="293"/>
      <c r="S337" s="289"/>
      <c r="T337" s="291"/>
    </row>
    <row r="338" spans="1:21" ht="38.25" customHeight="1">
      <c r="A338" s="287" t="s">
        <v>4307</v>
      </c>
      <c r="B338" s="288"/>
      <c r="C338" s="289"/>
      <c r="D338" s="288"/>
      <c r="E338" s="288" t="s">
        <v>4309</v>
      </c>
      <c r="F338" s="291" t="s">
        <v>5782</v>
      </c>
      <c r="G338" s="290" t="s">
        <v>4308</v>
      </c>
      <c r="H338" s="289">
        <f t="shared" si="10"/>
        <v>1</v>
      </c>
      <c r="I338" s="292">
        <v>271</v>
      </c>
      <c r="J338" s="290" t="s">
        <v>6562</v>
      </c>
      <c r="K338" s="288" t="s">
        <v>2649</v>
      </c>
      <c r="L338" s="289"/>
      <c r="M338" s="289"/>
      <c r="N338" s="289"/>
      <c r="O338" s="275"/>
      <c r="P338" s="291"/>
      <c r="Q338" s="291"/>
      <c r="R338" s="293"/>
      <c r="S338" s="289"/>
      <c r="T338" s="291"/>
    </row>
    <row r="339" spans="1:21" ht="38.25" customHeight="1">
      <c r="A339" s="287" t="s">
        <v>4312</v>
      </c>
      <c r="B339" s="288"/>
      <c r="C339" s="289"/>
      <c r="D339" s="288"/>
      <c r="E339" s="288" t="s">
        <v>4314</v>
      </c>
      <c r="F339" s="291" t="s">
        <v>5782</v>
      </c>
      <c r="G339" s="291" t="s">
        <v>4313</v>
      </c>
      <c r="H339" s="289">
        <f t="shared" si="10"/>
        <v>1</v>
      </c>
      <c r="I339" s="292">
        <v>272</v>
      </c>
      <c r="J339" s="290" t="s">
        <v>6563</v>
      </c>
      <c r="K339" s="288" t="s">
        <v>2649</v>
      </c>
      <c r="L339" s="289"/>
      <c r="M339" s="289"/>
      <c r="N339" s="289"/>
      <c r="O339" s="275"/>
      <c r="P339" s="291"/>
      <c r="Q339" s="291"/>
      <c r="R339" s="293"/>
      <c r="S339" s="289"/>
      <c r="T339" s="291"/>
    </row>
    <row r="340" spans="1:21" ht="25.5" customHeight="1">
      <c r="A340" s="287" t="s">
        <v>4317</v>
      </c>
      <c r="B340" s="288"/>
      <c r="C340" s="289"/>
      <c r="D340" s="288"/>
      <c r="E340" s="288" t="s">
        <v>6564</v>
      </c>
      <c r="F340" s="291" t="s">
        <v>5782</v>
      </c>
      <c r="G340" s="291" t="s">
        <v>6565</v>
      </c>
      <c r="H340" s="289">
        <f t="shared" si="10"/>
        <v>1</v>
      </c>
      <c r="I340" s="292">
        <v>273</v>
      </c>
      <c r="J340" s="291" t="s">
        <v>6566</v>
      </c>
      <c r="K340" s="289" t="s">
        <v>805</v>
      </c>
      <c r="L340" s="289"/>
      <c r="M340" s="289"/>
      <c r="N340" s="289"/>
      <c r="O340" s="275"/>
      <c r="P340" s="291"/>
      <c r="Q340" s="291"/>
      <c r="R340" s="293"/>
      <c r="S340" s="289"/>
      <c r="T340" s="291"/>
    </row>
    <row r="341" spans="1:21" ht="25.5" customHeight="1">
      <c r="A341" s="287" t="s">
        <v>5458</v>
      </c>
      <c r="B341" s="288"/>
      <c r="C341" s="289"/>
      <c r="D341" s="288"/>
      <c r="E341" s="288"/>
      <c r="F341" s="291" t="s">
        <v>5786</v>
      </c>
      <c r="G341" s="291"/>
      <c r="H341" s="289">
        <f t="shared" si="10"/>
        <v>0</v>
      </c>
      <c r="I341" s="292"/>
      <c r="J341" s="291"/>
      <c r="K341" s="289"/>
      <c r="L341" s="289"/>
      <c r="M341" s="289"/>
      <c r="N341" s="289"/>
      <c r="O341" s="275"/>
      <c r="P341" s="291"/>
      <c r="Q341" s="291"/>
      <c r="R341" s="293"/>
      <c r="S341" s="289"/>
      <c r="T341" s="291" t="str">
        <f>LookupConcat(A341,'Master Warnings List'!$A$2:$A$726,'Master Warnings List'!$E$2:$E$726,"
")</f>
        <v>CYP40401 - Group rejected - No valid CYP001 group transmitted for this Local Patient Identifier (Extended). Local Patient Identifier (Extended)=&lt;C404901&gt;
CYP40409 - Group rejected - More than one CYP404 provided for this Local Patient Identifier (Extended) + Assistive Technology Finding (SNOMED CT) + Prescription Date (Assistive Technology) combination. Local Patient Identifier (Extended)=&lt;C404901&gt; Assistive Technology Finding (SNOMED CT)=&lt;C404010&gt; + Prescription Date (Assistive Technology)=&lt;C404020&gt;</v>
      </c>
    </row>
    <row r="342" spans="1:21" ht="51" customHeight="1">
      <c r="A342" s="287" t="s">
        <v>4347</v>
      </c>
      <c r="B342" s="288" t="str">
        <f t="shared" si="7"/>
        <v>C404</v>
      </c>
      <c r="C342" s="289" t="str">
        <f t="shared" si="8"/>
        <v>901</v>
      </c>
      <c r="D342" s="288" t="str">
        <f>IF(MID(A342,5,1)="9",CONCATENATE(C342,"_",COUNTIF($C$3:$C342,C342)),A342&amp;"_1")</f>
        <v>901_12</v>
      </c>
      <c r="E342" s="288" t="s">
        <v>1124</v>
      </c>
      <c r="F342" s="291" t="s">
        <v>5786</v>
      </c>
      <c r="G342" s="291" t="s">
        <v>969</v>
      </c>
      <c r="H342" s="289">
        <f t="shared" si="10"/>
        <v>0</v>
      </c>
      <c r="I342" s="292">
        <v>274</v>
      </c>
      <c r="J342" s="290" t="s">
        <v>2325</v>
      </c>
      <c r="K342" s="289" t="s">
        <v>146</v>
      </c>
      <c r="L342" s="289" t="s">
        <v>2138</v>
      </c>
      <c r="M342" s="289" t="s">
        <v>2138</v>
      </c>
      <c r="N342" s="289" t="s">
        <v>25</v>
      </c>
      <c r="O342" s="275"/>
      <c r="P342" s="291" t="s">
        <v>6169</v>
      </c>
      <c r="Q342" s="291" t="s">
        <v>6170</v>
      </c>
      <c r="R342" s="293" t="s">
        <v>1148</v>
      </c>
      <c r="S342" s="289">
        <f>IFERROR(VLOOKUP(A342,'Master Warnings List'!$A$1:$H$765,8,0),0)</f>
        <v>2</v>
      </c>
      <c r="T342" s="291" t="str">
        <f>LookupConcat(A342,'Master Warnings List'!$A$2:$A$726,'Master Warnings List'!$E$2:$E$726,"
")</f>
        <v>CYP40402 - Record rejected - Local Patient Identifier (Extended) is blank.
CYP40403 - Record rejected - Local Patient Identifier (Extended) has incorrect data format. Local Patient Identifier (Extended)=&lt;C404901&gt;</v>
      </c>
      <c r="U342" t="s">
        <v>6171</v>
      </c>
    </row>
    <row r="343" spans="1:21" ht="114.75" customHeight="1">
      <c r="A343" s="287" t="s">
        <v>4348</v>
      </c>
      <c r="B343" s="288" t="str">
        <f t="shared" si="7"/>
        <v>C404</v>
      </c>
      <c r="C343" s="289" t="str">
        <f t="shared" si="8"/>
        <v>010</v>
      </c>
      <c r="D343" s="288" t="str">
        <f>IF(MID(A343,5,1)="9",CONCATENATE(C343,"_",COUNTIF($C$3:$C343,C343)),A343&amp;"_1")</f>
        <v>C404010_1</v>
      </c>
      <c r="E343" s="288" t="s">
        <v>3028</v>
      </c>
      <c r="F343" s="291" t="s">
        <v>5786</v>
      </c>
      <c r="G343" s="291" t="s">
        <v>4349</v>
      </c>
      <c r="H343" s="289">
        <f t="shared" si="10"/>
        <v>0</v>
      </c>
      <c r="I343" s="292">
        <v>275</v>
      </c>
      <c r="J343" s="291" t="s">
        <v>4350</v>
      </c>
      <c r="K343" s="289" t="s">
        <v>1337</v>
      </c>
      <c r="L343" s="289" t="s">
        <v>2138</v>
      </c>
      <c r="M343" s="289" t="s">
        <v>2138</v>
      </c>
      <c r="N343" s="289" t="s">
        <v>25</v>
      </c>
      <c r="O343" s="275" t="s">
        <v>4352</v>
      </c>
      <c r="P343" s="291" t="s">
        <v>6541</v>
      </c>
      <c r="Q343" s="291" t="s">
        <v>6567</v>
      </c>
      <c r="R343" s="293" t="s">
        <v>1148</v>
      </c>
      <c r="S343" s="289">
        <f>IFERROR(VLOOKUP(A343,'Master Warnings List'!$A$1:$H$765,8,0),0)</f>
        <v>3</v>
      </c>
      <c r="T343" s="291" t="str">
        <f>LookupConcat(A343,'Master Warnings List'!$A$2:$A$726,'Master Warnings List'!$E$2:$E$726,"
")</f>
        <v>CYP40404 - Record rejected - Assistive Technology Finding (SNOMED CT) is blank. Local Patient Identifier (Extended)=&lt;C404901&gt;
CYP40405 - Record rejected - Assistive Technology Finding (SNOMED CT) has incorrect data format. Local Patient Identifier (Extended)=&lt;C404901&gt;
CYP40410 - Record rejected - Assistive Technology Finding (SNOMED CT) has failed SNOMED CT checks. Local Patient Identifier (Extended)=&lt;C404901&gt; Assistive Technology Finding (SNOMED CT)=&lt;C404010&gt;</v>
      </c>
      <c r="U343" t="s">
        <v>6568</v>
      </c>
    </row>
    <row r="344" spans="1:21" ht="76.5" customHeight="1">
      <c r="A344" s="287" t="s">
        <v>4353</v>
      </c>
      <c r="B344" s="288" t="str">
        <f t="shared" si="7"/>
        <v>C404</v>
      </c>
      <c r="C344" s="289" t="str">
        <f t="shared" si="8"/>
        <v>020</v>
      </c>
      <c r="D344" s="288" t="str">
        <f>IF(MID(A344,5,1)="9",CONCATENATE(C344,"_",COUNTIF($C$3:$C344,C344)),A344&amp;"_1")</f>
        <v>C404020_1</v>
      </c>
      <c r="E344" s="288" t="s">
        <v>4355</v>
      </c>
      <c r="F344" s="291" t="s">
        <v>5786</v>
      </c>
      <c r="G344" s="291" t="s">
        <v>4354</v>
      </c>
      <c r="H344" s="289">
        <f t="shared" si="10"/>
        <v>0</v>
      </c>
      <c r="I344" s="292">
        <v>276</v>
      </c>
      <c r="J344" s="291" t="s">
        <v>6569</v>
      </c>
      <c r="K344" s="291" t="s">
        <v>2154</v>
      </c>
      <c r="L344" s="289" t="s">
        <v>25</v>
      </c>
      <c r="M344" s="289" t="s">
        <v>2138</v>
      </c>
      <c r="N344" s="289" t="s">
        <v>25</v>
      </c>
      <c r="O344" s="275" t="s">
        <v>6570</v>
      </c>
      <c r="P344" s="291" t="s">
        <v>6427</v>
      </c>
      <c r="Q344" s="291" t="s">
        <v>6571</v>
      </c>
      <c r="R344" s="293" t="s">
        <v>195</v>
      </c>
      <c r="S344" s="289">
        <f>IFERROR(VLOOKUP(A344,'Master Warnings List'!$A$1:$H$765,8,0),0)</f>
        <v>5</v>
      </c>
      <c r="T344" s="291" t="str">
        <f>LookupConcat(A344,'Master Warnings List'!$A$2:$A$726,'Master Warnings List'!$E$2:$E$726,"
")</f>
        <v>CYP40408 - Record rejected - Prescription Date (Assistive Technology) has incorrect data format. Local Patient Identifier (Extended)=&lt;C404901&gt;
CYP40411 - Record rejected - Prescription Date (Assistive Technology) is before the Person Birth Date. Local Patient Identifier (Extended)=&lt;C404901&gt; Prescription Date (Assistive Technology)=&lt;C404020&gt; Person Birth Date=&lt;C001060&gt;
CYP40412 - Record rejected - Person Birth Date is blank AND Prescription Date (Assistive Technology) is before 1 January 1890. Local Patient Identifier (Extended)=&lt;C404901&gt; Prescription Date (Assistive Technology)=&lt;C404020&gt;
CYP40413 - Record rejected - Prescription Date (Assistive Technology) is after the Date and Time Data Set Created. Local Patient Identifier (Extended)=&lt;C404901&gt; Prescription Date (Assistive Technology)=&lt;C404020&gt; Date and time data set created=&lt;C000060&gt;
CYP40414 - Warning - Prescription Date (Assistive Technology) is after the Reporting Period End Date. Local Patient Identifier (Extended)=&lt;C404901&gt; Prescription Date (Assistive Technology)=&lt;C404020&gt; Reporting Period End Date=&lt;C000050&gt;</v>
      </c>
      <c r="U344" t="s">
        <v>6572</v>
      </c>
    </row>
    <row r="345" spans="1:21" ht="25.5" customHeight="1">
      <c r="A345" s="287" t="s">
        <v>903</v>
      </c>
      <c r="B345" s="288"/>
      <c r="C345" s="289"/>
      <c r="D345" s="288"/>
      <c r="E345" s="288" t="s">
        <v>2580</v>
      </c>
      <c r="F345" s="291" t="s">
        <v>5786</v>
      </c>
      <c r="G345" s="291" t="s">
        <v>822</v>
      </c>
      <c r="H345" s="289">
        <f t="shared" si="10"/>
        <v>1</v>
      </c>
      <c r="I345" s="292">
        <v>277</v>
      </c>
      <c r="J345" s="291" t="s">
        <v>6259</v>
      </c>
      <c r="K345" s="288" t="s">
        <v>146</v>
      </c>
      <c r="L345" s="289"/>
      <c r="M345" s="289"/>
      <c r="N345" s="289"/>
      <c r="O345" s="275"/>
      <c r="P345" s="291"/>
      <c r="Q345" s="291"/>
      <c r="R345" s="293"/>
      <c r="S345" s="289"/>
      <c r="T345" s="291"/>
    </row>
    <row r="346" spans="1:21" ht="38.25" customHeight="1">
      <c r="A346" s="287" t="s">
        <v>904</v>
      </c>
      <c r="B346" s="288"/>
      <c r="C346" s="289"/>
      <c r="D346" s="288"/>
      <c r="E346" s="288" t="s">
        <v>4359</v>
      </c>
      <c r="F346" s="291" t="s">
        <v>5786</v>
      </c>
      <c r="G346" s="291" t="s">
        <v>905</v>
      </c>
      <c r="H346" s="289">
        <f t="shared" si="10"/>
        <v>1</v>
      </c>
      <c r="I346" s="292">
        <v>278</v>
      </c>
      <c r="J346" s="291" t="s">
        <v>6123</v>
      </c>
      <c r="K346" s="288" t="s">
        <v>6124</v>
      </c>
      <c r="L346" s="289"/>
      <c r="M346" s="289"/>
      <c r="N346" s="289"/>
      <c r="O346" s="275"/>
      <c r="P346" s="291"/>
      <c r="Q346" s="291"/>
      <c r="R346" s="293"/>
      <c r="S346" s="289"/>
      <c r="T346" s="291"/>
    </row>
    <row r="347" spans="1:21" ht="25.5" customHeight="1">
      <c r="A347" s="287" t="s">
        <v>4360</v>
      </c>
      <c r="B347" s="288"/>
      <c r="C347" s="289"/>
      <c r="D347" s="288"/>
      <c r="E347" s="288" t="s">
        <v>2144</v>
      </c>
      <c r="F347" s="291" t="s">
        <v>5786</v>
      </c>
      <c r="G347" s="291" t="s">
        <v>6260</v>
      </c>
      <c r="H347" s="289">
        <f t="shared" si="10"/>
        <v>1</v>
      </c>
      <c r="I347" s="292">
        <v>279</v>
      </c>
      <c r="J347" s="291" t="s">
        <v>6261</v>
      </c>
      <c r="K347" s="289" t="s">
        <v>2586</v>
      </c>
      <c r="L347" s="289"/>
      <c r="M347" s="289"/>
      <c r="N347" s="289"/>
      <c r="O347" s="275"/>
      <c r="P347" s="291"/>
      <c r="Q347" s="291"/>
      <c r="R347" s="293"/>
      <c r="S347" s="289"/>
      <c r="T347" s="291"/>
    </row>
    <row r="348" spans="1:21" ht="25.5" customHeight="1">
      <c r="A348" s="287" t="s">
        <v>4361</v>
      </c>
      <c r="B348" s="288"/>
      <c r="C348" s="289"/>
      <c r="D348" s="288"/>
      <c r="E348" s="288" t="s">
        <v>2590</v>
      </c>
      <c r="F348" s="291" t="s">
        <v>5786</v>
      </c>
      <c r="G348" s="291" t="s">
        <v>6263</v>
      </c>
      <c r="H348" s="289">
        <f t="shared" si="10"/>
        <v>1</v>
      </c>
      <c r="I348" s="292">
        <v>280</v>
      </c>
      <c r="J348" s="291" t="s">
        <v>6264</v>
      </c>
      <c r="K348" s="289" t="s">
        <v>818</v>
      </c>
      <c r="L348" s="289"/>
      <c r="M348" s="289"/>
      <c r="N348" s="289"/>
      <c r="O348" s="275"/>
      <c r="P348" s="291"/>
      <c r="Q348" s="291"/>
      <c r="R348" s="293"/>
      <c r="S348" s="289"/>
      <c r="T348" s="291"/>
    </row>
    <row r="349" spans="1:21" ht="51" customHeight="1">
      <c r="A349" s="287" t="s">
        <v>902</v>
      </c>
      <c r="B349" s="288"/>
      <c r="C349" s="289"/>
      <c r="D349" s="288"/>
      <c r="E349" s="288" t="s">
        <v>2185</v>
      </c>
      <c r="F349" s="291" t="s">
        <v>5786</v>
      </c>
      <c r="G349" s="291" t="s">
        <v>6134</v>
      </c>
      <c r="H349" s="289">
        <f t="shared" si="10"/>
        <v>1</v>
      </c>
      <c r="I349" s="292">
        <v>281</v>
      </c>
      <c r="J349" s="291" t="s">
        <v>6268</v>
      </c>
      <c r="K349" s="289" t="s">
        <v>817</v>
      </c>
      <c r="L349" s="289"/>
      <c r="M349" s="289"/>
      <c r="N349" s="289"/>
      <c r="O349" s="275"/>
      <c r="P349" s="291"/>
      <c r="Q349" s="291"/>
      <c r="R349" s="293"/>
      <c r="S349" s="289"/>
      <c r="T349" s="291"/>
    </row>
    <row r="350" spans="1:21" ht="51" customHeight="1">
      <c r="A350" s="287" t="s">
        <v>5471</v>
      </c>
      <c r="B350" s="288"/>
      <c r="C350" s="289"/>
      <c r="D350" s="288"/>
      <c r="E350" s="288"/>
      <c r="F350" s="291" t="s">
        <v>5790</v>
      </c>
      <c r="G350" s="291"/>
      <c r="H350" s="289">
        <f t="shared" si="10"/>
        <v>0</v>
      </c>
      <c r="I350" s="292"/>
      <c r="J350" s="291"/>
      <c r="K350" s="289"/>
      <c r="L350" s="289"/>
      <c r="M350" s="289"/>
      <c r="N350" s="289"/>
      <c r="O350" s="275"/>
      <c r="P350" s="291"/>
      <c r="Q350" s="291"/>
      <c r="R350" s="293"/>
      <c r="S350" s="289"/>
      <c r="T350" s="291" t="str">
        <f>LookupConcat(A350,'Master Warnings List'!$A$2:$A$726,'Master Warnings List'!$E$2:$E$726,"
")</f>
        <v>CYP50101 - Group rejected - No valid CYP001 group transmitted for this Local Patient Identifier (Extended). Local Patient Identifier (Extended)=&lt;C501901&gt;
CYP50102 - Group rejected - More than one CYP501 provided for this Local Patient Identifier (Extended) + Immunisation Procedure (Clinical Terminology) + Immunisation Date combination. Local Patient Identifier (Extended)=&lt;C501901&gt; Immunisation Procedure (Clinical Terminology)=&lt;C501020&gt; Immunisation Date=&lt;C501907&gt;</v>
      </c>
    </row>
    <row r="351" spans="1:21" ht="51" customHeight="1">
      <c r="A351" s="287" t="s">
        <v>4371</v>
      </c>
      <c r="B351" s="288" t="str">
        <f t="shared" ref="B351:B511" si="15">LEFT(A351,4)</f>
        <v>C501</v>
      </c>
      <c r="C351" s="289" t="str">
        <f t="shared" ref="C351:C511" si="16">RIGHT(A351,3)</f>
        <v>901</v>
      </c>
      <c r="D351" s="288" t="str">
        <f>IF(MID(A351,5,1)="9",CONCATENATE(C351,"_",COUNTIF($C$3:$C351,C351)),A351&amp;"_1")</f>
        <v>901_13</v>
      </c>
      <c r="E351" s="288" t="s">
        <v>1124</v>
      </c>
      <c r="F351" s="291" t="s">
        <v>5790</v>
      </c>
      <c r="G351" s="291" t="s">
        <v>969</v>
      </c>
      <c r="H351" s="289">
        <f t="shared" si="10"/>
        <v>0</v>
      </c>
      <c r="I351" s="292">
        <v>282</v>
      </c>
      <c r="J351" s="290" t="s">
        <v>2325</v>
      </c>
      <c r="K351" s="289" t="s">
        <v>146</v>
      </c>
      <c r="L351" s="289" t="s">
        <v>2138</v>
      </c>
      <c r="M351" s="289" t="s">
        <v>2138</v>
      </c>
      <c r="N351" s="289" t="s">
        <v>25</v>
      </c>
      <c r="O351" s="275"/>
      <c r="P351" s="291" t="s">
        <v>6169</v>
      </c>
      <c r="Q351" s="291" t="s">
        <v>6170</v>
      </c>
      <c r="R351" s="293" t="s">
        <v>1148</v>
      </c>
      <c r="S351" s="289">
        <f>IFERROR(VLOOKUP(A351,'Master Warnings List'!$A$1:$H$765,8,0),0)</f>
        <v>2</v>
      </c>
      <c r="T351" s="291" t="str">
        <f>LookupConcat(A351,'Master Warnings List'!$A$2:$A$726,'Master Warnings List'!$E$2:$E$726,"
")</f>
        <v>CYP50103 - Record rejected - Local Patient Identifier (Extended) is blank.
CYP50104 - Record rejected - Local Patient Identifier (Extended) has incorrect data format. Local Patient Identifier (Extended)=&lt;C501901&gt;</v>
      </c>
      <c r="U351" t="s">
        <v>6171</v>
      </c>
    </row>
    <row r="352" spans="1:21" ht="140.25" customHeight="1">
      <c r="A352" s="287" t="s">
        <v>4372</v>
      </c>
      <c r="B352" s="288" t="str">
        <f t="shared" si="15"/>
        <v>C501</v>
      </c>
      <c r="C352" s="289" t="str">
        <f t="shared" si="16"/>
        <v>907</v>
      </c>
      <c r="D352" s="288" t="str">
        <f>IF(MID(A352,5,1)="9",CONCATENATE(C352,"_",COUNTIF($C$3:$C352,C352)),A352&amp;"_1")</f>
        <v>907_1</v>
      </c>
      <c r="E352" s="288" t="s">
        <v>4374</v>
      </c>
      <c r="F352" s="291" t="s">
        <v>5790</v>
      </c>
      <c r="G352" s="291" t="s">
        <v>4373</v>
      </c>
      <c r="H352" s="289">
        <f t="shared" si="10"/>
        <v>0</v>
      </c>
      <c r="I352" s="292">
        <v>283</v>
      </c>
      <c r="J352" s="291" t="s">
        <v>6573</v>
      </c>
      <c r="K352" s="291" t="s">
        <v>2154</v>
      </c>
      <c r="L352" s="289" t="s">
        <v>2138</v>
      </c>
      <c r="M352" s="289" t="s">
        <v>2138</v>
      </c>
      <c r="N352" s="289" t="s">
        <v>25</v>
      </c>
      <c r="O352" s="275" t="s">
        <v>6574</v>
      </c>
      <c r="P352" s="291" t="s">
        <v>6427</v>
      </c>
      <c r="Q352" s="291" t="s">
        <v>6575</v>
      </c>
      <c r="R352" s="293" t="s">
        <v>1148</v>
      </c>
      <c r="S352" s="289">
        <f>IFERROR(VLOOKUP(A352,'Master Warnings List'!$A$1:$H$765,8,0),0)</f>
        <v>5</v>
      </c>
      <c r="T352" s="291" t="str">
        <f>LookupConcat(A352,'Master Warnings List'!$A$2:$A$726,'Master Warnings List'!$E$2:$E$726,"
")</f>
        <v>CYP50105 - Record rejected - Immunisation Date is blank. Local Patient Identifier (Extended)=&lt;C501901&gt;
CYP50106 - Record rejected - Immunisation Date has incorrect date format. Local Patient Identifier (Extended)=&lt;C501901&gt;
CYP50107 - Record rejected - Immunisation Date is before the Person Birth Date. Local Patient Identifier (Extended)=&lt;C501901&gt; Immunisation Date=&lt;C501907&gt;
CYP50108 - Record rejected - Immunisation Date is after the Reporting Period End Date. Local Patient Identifier (Extended)=&lt;C501901&gt; Immunisation Date=&lt;C501907&gt;
CYP50117 - Record rejected - Person Birth Date is blank AND Immunisation Date is before 1 January 1890. Local Patient Identifier (Extended)=&lt;C501901&gt; Immunisation Date=&lt;C501907&gt;</v>
      </c>
      <c r="U352" t="s">
        <v>6576</v>
      </c>
    </row>
    <row r="353" spans="1:21" ht="102" customHeight="1">
      <c r="A353" s="287" t="s">
        <v>181</v>
      </c>
      <c r="B353" s="288" t="str">
        <f t="shared" si="15"/>
        <v>C501</v>
      </c>
      <c r="C353" s="289" t="str">
        <f t="shared" si="16"/>
        <v>010</v>
      </c>
      <c r="D353" s="288" t="str">
        <f>IF(MID(A353,5,1)="9",CONCATENATE(C353,"_",COUNTIF($C$3:$C353,C353)),A353&amp;"_1")</f>
        <v>C501010_1</v>
      </c>
      <c r="E353" s="288" t="s">
        <v>6577</v>
      </c>
      <c r="F353" s="291" t="s">
        <v>5790</v>
      </c>
      <c r="G353" s="291" t="s">
        <v>177</v>
      </c>
      <c r="H353" s="289">
        <f t="shared" si="10"/>
        <v>0</v>
      </c>
      <c r="I353" s="292">
        <v>284</v>
      </c>
      <c r="J353" s="291" t="s">
        <v>6509</v>
      </c>
      <c r="K353" s="289" t="s">
        <v>1213</v>
      </c>
      <c r="L353" s="289" t="s">
        <v>2138</v>
      </c>
      <c r="M353" s="289" t="s">
        <v>2138</v>
      </c>
      <c r="N353" s="289" t="s">
        <v>2148</v>
      </c>
      <c r="O353" s="275"/>
      <c r="P353" s="291" t="s">
        <v>6507</v>
      </c>
      <c r="Q353" s="291" t="s">
        <v>6511</v>
      </c>
      <c r="R353" s="293" t="s">
        <v>1148</v>
      </c>
      <c r="S353" s="289">
        <f>IFERROR(VLOOKUP(A353,'Master Warnings List'!$A$1:$H$765,8,0),0)</f>
        <v>3</v>
      </c>
      <c r="T353" s="291" t="str">
        <f>LookupConcat(A353,'Master Warnings List'!$A$2:$A$726,'Master Warnings List'!$E$2:$E$726,"
")</f>
        <v>CYP50109 - Record rejected - Procedure Scheme In Use (Community Care) has incorrect data format. Local Patient Identifier (Extended)=&lt;C501901&gt;
CYP50112 - Record rejected - Procedure Scheme In Use (Community Care) contains an invalid national code. Local Patient Identifier (Extended)=&lt;C501901&gt; Procedure Scheme In Use (Community Care)=&lt;C501010&gt;
CYP50116 - Record rejected - Procedure Scheme in use (Community Care) is blank. Local Patient Identifier (Extended)=&lt;C501901&gt;</v>
      </c>
      <c r="U353" s="355" t="s">
        <v>6512</v>
      </c>
    </row>
    <row r="354" spans="1:21" ht="149.85" customHeight="1">
      <c r="A354" s="287" t="s">
        <v>434</v>
      </c>
      <c r="B354" s="288" t="str">
        <f t="shared" si="15"/>
        <v>C501</v>
      </c>
      <c r="C354" s="289" t="str">
        <f t="shared" si="16"/>
        <v>020</v>
      </c>
      <c r="D354" s="288" t="str">
        <f>IF(MID(A354,5,1)="9",CONCATENATE(C354,"_",COUNTIF($C$3:$C354,C354)),A354&amp;"_1")</f>
        <v>C501020_1</v>
      </c>
      <c r="E354" s="288" t="s">
        <v>4377</v>
      </c>
      <c r="F354" s="291" t="s">
        <v>5790</v>
      </c>
      <c r="G354" s="291" t="s">
        <v>435</v>
      </c>
      <c r="H354" s="289">
        <f t="shared" si="10"/>
        <v>0</v>
      </c>
      <c r="I354" s="292">
        <v>285</v>
      </c>
      <c r="J354" s="291" t="s">
        <v>6578</v>
      </c>
      <c r="K354" s="289" t="s">
        <v>1227</v>
      </c>
      <c r="L354" s="289" t="s">
        <v>2138</v>
      </c>
      <c r="M354" s="289" t="s">
        <v>2138</v>
      </c>
      <c r="N354" s="289" t="s">
        <v>25</v>
      </c>
      <c r="O354" s="275" t="s">
        <v>6579</v>
      </c>
      <c r="P354" s="291" t="s">
        <v>6507</v>
      </c>
      <c r="Q354" s="291" t="s">
        <v>6580</v>
      </c>
      <c r="R354" s="293" t="s">
        <v>1148</v>
      </c>
      <c r="S354" s="289">
        <f>IFERROR(VLOOKUP(A354,'Master Warnings List'!$A$1:$H$765,8,0),0)</f>
        <v>4</v>
      </c>
      <c r="T354" s="291" t="str">
        <f>LookupConcat(A354,'Master Warnings List'!$A$2:$A$726,'Master Warnings List'!$E$2:$E$726,"
")</f>
        <v>CYP50113 - Record rejected - Immunisation Procedure (Clinical Terminology) is blank. Local Patient Identifier (Extended)=&lt;C501901&gt;
CYP50114 - Record rejected - Immunisation Procedure (Clinical Terminology) has incorrect data format. Local Patient Identifier (Extended)=&lt;C501901&gt; Immunisation Procedure (Clinical Terminology)=&lt;C501020&gt;
CYP50118 - Record rejected - Procedure Scheme In Use (Community Care) contains the value '06 - SNOMED CT' and Immunisation Procedure (Clinical Terminology) fails standard SNOMED CT checks (Check Digit and Partition Identifier). Local Patient Identifier (Extended)=&lt;C501901&gt; Immunisation Procedure (Clinical Terminology)=&lt;C501020&gt;
CYP50119 - Record rejected - Immunisation Procedure (Clinical Terminology) format does not match expected format from selected Procedure Scheme In Use. Local Patient Identifier (Extended)=&lt;C501901&gt; Procedure Scheme In Use (Community Care)=&lt;C501010&gt; Immunisation Procedure (Clinical Terminology)=&lt;C501020&gt;</v>
      </c>
      <c r="U354" t="s">
        <v>6581</v>
      </c>
    </row>
    <row r="355" spans="1:21" ht="63.75" customHeight="1">
      <c r="A355" s="287" t="s">
        <v>4380</v>
      </c>
      <c r="B355" s="288" t="str">
        <f t="shared" si="15"/>
        <v>C501</v>
      </c>
      <c r="C355" s="289" t="str">
        <f t="shared" si="16"/>
        <v>908</v>
      </c>
      <c r="D355" s="288" t="str">
        <f>IF(MID(A355,5,1)="9",CONCATENATE(C355,"_",COUNTIF($C$3:$C355,C355)),A355&amp;"_1")</f>
        <v>908_1</v>
      </c>
      <c r="E355" s="288" t="s">
        <v>4382</v>
      </c>
      <c r="F355" s="291" t="s">
        <v>5790</v>
      </c>
      <c r="G355" s="291" t="s">
        <v>4381</v>
      </c>
      <c r="H355" s="289">
        <f t="shared" si="10"/>
        <v>0</v>
      </c>
      <c r="I355" s="292">
        <v>286</v>
      </c>
      <c r="J355" s="290" t="s">
        <v>4383</v>
      </c>
      <c r="K355" s="289" t="s">
        <v>137</v>
      </c>
      <c r="L355" s="289" t="s">
        <v>25</v>
      </c>
      <c r="M355" s="289" t="s">
        <v>2138</v>
      </c>
      <c r="N355" s="289" t="s">
        <v>2148</v>
      </c>
      <c r="O355" s="275" t="s">
        <v>4384</v>
      </c>
      <c r="P355" s="291" t="s">
        <v>6541</v>
      </c>
      <c r="Q355" s="291" t="s">
        <v>6469</v>
      </c>
      <c r="R355" s="293" t="s">
        <v>195</v>
      </c>
      <c r="S355" s="289">
        <f>IFERROR(VLOOKUP(A355,'Master Warnings List'!$A$1:$H$765,8,0),0)</f>
        <v>2</v>
      </c>
      <c r="T355" s="291" t="str">
        <f>LookupConcat(A355,'Master Warnings List'!$A$2:$A$726,'Master Warnings List'!$E$2:$E$726,"
")</f>
        <v>CYP50110 - Record rejected - Organisation Identifier (Immunisation Responsible Organisation) has incorrect data format. Local Patient Identifier (Extended)=&lt;C501901&gt;
CYP50111 - Warning - Organisation Identifier (Immunisation Responsible Organisation) is not in national organisation tables as a "live" organisation at any point during the reporting period. Local Patient Identifier (Extended)=&lt;C501901&gt; Organisation Identifier (Immunisation Responsible Organisation)=&lt;C501908&gt;</v>
      </c>
      <c r="U355" t="s">
        <v>6582</v>
      </c>
    </row>
    <row r="356" spans="1:21" ht="25.5" customHeight="1">
      <c r="A356" s="287" t="s">
        <v>982</v>
      </c>
      <c r="B356" s="288"/>
      <c r="C356" s="289"/>
      <c r="D356" s="288"/>
      <c r="E356" s="288" t="s">
        <v>2580</v>
      </c>
      <c r="F356" s="291" t="s">
        <v>5790</v>
      </c>
      <c r="G356" s="291" t="s">
        <v>822</v>
      </c>
      <c r="H356" s="289">
        <f t="shared" si="10"/>
        <v>1</v>
      </c>
      <c r="I356" s="292">
        <v>287</v>
      </c>
      <c r="J356" s="291" t="s">
        <v>6259</v>
      </c>
      <c r="K356" s="288" t="s">
        <v>146</v>
      </c>
      <c r="L356" s="289"/>
      <c r="M356" s="289"/>
      <c r="N356" s="289"/>
      <c r="O356" s="275"/>
      <c r="P356" s="291"/>
      <c r="Q356" s="291"/>
      <c r="R356" s="293"/>
      <c r="S356" s="289"/>
      <c r="T356" s="291"/>
    </row>
    <row r="357" spans="1:21" ht="38.25" customHeight="1">
      <c r="A357" s="287" t="s">
        <v>4386</v>
      </c>
      <c r="B357" s="288"/>
      <c r="C357" s="289"/>
      <c r="D357" s="288"/>
      <c r="E357" s="288" t="s">
        <v>4387</v>
      </c>
      <c r="F357" s="291" t="s">
        <v>5790</v>
      </c>
      <c r="G357" s="291" t="s">
        <v>983</v>
      </c>
      <c r="H357" s="289">
        <f t="shared" si="10"/>
        <v>1</v>
      </c>
      <c r="I357" s="292">
        <v>288</v>
      </c>
      <c r="J357" s="291" t="s">
        <v>6123</v>
      </c>
      <c r="K357" s="288" t="s">
        <v>6124</v>
      </c>
      <c r="L357" s="289"/>
      <c r="M357" s="289"/>
      <c r="N357" s="289"/>
      <c r="O357" s="275"/>
      <c r="P357" s="291"/>
      <c r="Q357" s="291"/>
      <c r="R357" s="293"/>
      <c r="S357" s="289"/>
      <c r="T357" s="291"/>
    </row>
    <row r="358" spans="1:21" ht="25.5" customHeight="1">
      <c r="A358" s="287" t="s">
        <v>4388</v>
      </c>
      <c r="B358" s="288"/>
      <c r="C358" s="289"/>
      <c r="D358" s="288"/>
      <c r="E358" s="288" t="s">
        <v>2144</v>
      </c>
      <c r="F358" s="291" t="s">
        <v>5790</v>
      </c>
      <c r="G358" s="291" t="s">
        <v>6260</v>
      </c>
      <c r="H358" s="289">
        <f t="shared" si="10"/>
        <v>1</v>
      </c>
      <c r="I358" s="292">
        <v>289</v>
      </c>
      <c r="J358" s="291" t="s">
        <v>6261</v>
      </c>
      <c r="K358" s="289" t="s">
        <v>2586</v>
      </c>
      <c r="L358" s="289"/>
      <c r="M358" s="289"/>
      <c r="N358" s="289"/>
      <c r="O358" s="275"/>
      <c r="P358" s="291"/>
      <c r="Q358" s="291"/>
      <c r="R358" s="293"/>
      <c r="S358" s="289"/>
      <c r="T358" s="291"/>
    </row>
    <row r="359" spans="1:21" ht="25.5" customHeight="1">
      <c r="A359" s="287" t="s">
        <v>4389</v>
      </c>
      <c r="B359" s="288"/>
      <c r="C359" s="289"/>
      <c r="D359" s="288"/>
      <c r="E359" s="288" t="s">
        <v>2590</v>
      </c>
      <c r="F359" s="291" t="s">
        <v>5790</v>
      </c>
      <c r="G359" s="291" t="s">
        <v>6263</v>
      </c>
      <c r="H359" s="289">
        <f t="shared" ref="H359:H422" si="17">IF(MID(A359,5,1)="D",1,0)</f>
        <v>1</v>
      </c>
      <c r="I359" s="292">
        <v>290</v>
      </c>
      <c r="J359" s="291" t="s">
        <v>6264</v>
      </c>
      <c r="K359" s="289" t="s">
        <v>818</v>
      </c>
      <c r="L359" s="289"/>
      <c r="M359" s="289"/>
      <c r="N359" s="289"/>
      <c r="O359" s="275"/>
      <c r="P359" s="291"/>
      <c r="Q359" s="291"/>
      <c r="R359" s="293"/>
      <c r="S359" s="289"/>
      <c r="T359" s="291"/>
    </row>
    <row r="360" spans="1:21" ht="51" customHeight="1">
      <c r="A360" s="287" t="s">
        <v>981</v>
      </c>
      <c r="B360" s="288"/>
      <c r="C360" s="289"/>
      <c r="D360" s="288"/>
      <c r="E360" s="288" t="s">
        <v>2185</v>
      </c>
      <c r="F360" s="291" t="s">
        <v>5790</v>
      </c>
      <c r="G360" s="291" t="s">
        <v>6134</v>
      </c>
      <c r="H360" s="289">
        <f t="shared" si="17"/>
        <v>1</v>
      </c>
      <c r="I360" s="292">
        <v>291</v>
      </c>
      <c r="J360" s="291" t="s">
        <v>6268</v>
      </c>
      <c r="K360" s="289" t="s">
        <v>817</v>
      </c>
      <c r="L360" s="289"/>
      <c r="M360" s="289"/>
      <c r="N360" s="289"/>
      <c r="O360" s="275"/>
      <c r="P360" s="291"/>
      <c r="Q360" s="291"/>
      <c r="R360" s="293"/>
      <c r="S360" s="289"/>
      <c r="T360" s="291"/>
    </row>
    <row r="361" spans="1:21" ht="25.5" customHeight="1">
      <c r="A361" s="287" t="s">
        <v>4390</v>
      </c>
      <c r="B361" s="288"/>
      <c r="C361" s="289"/>
      <c r="D361" s="288"/>
      <c r="E361" s="288" t="s">
        <v>4392</v>
      </c>
      <c r="F361" s="291" t="s">
        <v>5790</v>
      </c>
      <c r="G361" s="291" t="s">
        <v>4391</v>
      </c>
      <c r="H361" s="289">
        <f t="shared" si="17"/>
        <v>1</v>
      </c>
      <c r="I361" s="292">
        <v>292</v>
      </c>
      <c r="J361" s="290" t="s">
        <v>6583</v>
      </c>
      <c r="K361" s="288" t="s">
        <v>2649</v>
      </c>
      <c r="L361" s="289"/>
      <c r="M361" s="289"/>
      <c r="N361" s="289"/>
      <c r="O361" s="275"/>
      <c r="P361" s="291"/>
      <c r="Q361" s="291"/>
      <c r="R361" s="293"/>
      <c r="S361" s="289"/>
      <c r="T361" s="291"/>
    </row>
    <row r="362" spans="1:21" ht="25.5" customHeight="1">
      <c r="A362" s="287" t="s">
        <v>4395</v>
      </c>
      <c r="B362" s="288"/>
      <c r="C362" s="289"/>
      <c r="D362" s="288"/>
      <c r="E362" s="288" t="s">
        <v>4397</v>
      </c>
      <c r="F362" s="291" t="s">
        <v>5790</v>
      </c>
      <c r="G362" s="291" t="s">
        <v>4396</v>
      </c>
      <c r="H362" s="289">
        <f t="shared" si="17"/>
        <v>1</v>
      </c>
      <c r="I362" s="292">
        <v>293</v>
      </c>
      <c r="J362" s="291" t="s">
        <v>6584</v>
      </c>
      <c r="K362" s="289" t="s">
        <v>1218</v>
      </c>
      <c r="L362" s="289"/>
      <c r="M362" s="289"/>
      <c r="N362" s="289"/>
      <c r="O362" s="275"/>
      <c r="P362" s="291"/>
      <c r="Q362" s="291"/>
      <c r="R362" s="293"/>
      <c r="S362" s="289"/>
      <c r="T362" s="291"/>
    </row>
    <row r="363" spans="1:21" ht="25.5" customHeight="1">
      <c r="A363" s="287" t="s">
        <v>5485</v>
      </c>
      <c r="B363" s="288"/>
      <c r="C363" s="289"/>
      <c r="D363" s="288"/>
      <c r="E363" s="288"/>
      <c r="F363" s="291" t="s">
        <v>5793</v>
      </c>
      <c r="G363" s="291"/>
      <c r="H363" s="289">
        <f t="shared" si="17"/>
        <v>0</v>
      </c>
      <c r="I363" s="292"/>
      <c r="J363" s="291"/>
      <c r="K363" s="289"/>
      <c r="L363" s="289"/>
      <c r="M363" s="289"/>
      <c r="N363" s="289"/>
      <c r="O363" s="275"/>
      <c r="P363" s="291"/>
      <c r="Q363" s="291"/>
      <c r="R363" s="293"/>
      <c r="S363" s="289"/>
      <c r="T363" s="291" t="str">
        <f>LookupConcat(A363,'Master Warnings List'!$A$2:$A$726,'Master Warnings List'!$E$2:$E$726,"
")</f>
        <v>CYP50201 - Group rejected - No valid CYP001 group transmitted for this Local Patient Identifier (Extended). Local Patient Identifier (Extended)=&lt;C502901&gt;
CYP50202 - Group rejected - More than one CYP502 provided for this Local Patient Identifier (Extended) + Childhood Immunisation Type (Children and Young People's Health Services) + Immunisation Date combination. Local Patient Identifier (Extended)=&lt;C502901&gt; Childhood Immunisation Type (Children and Young People's Health Services)=&lt;C502010&gt; Immunisation Date=&lt;C502907&gt;
CYP50215 - Group rejected - The patient identified by this Local Patient Identifier (Extended) in the CYP001 table is 19 years or older at the Reporting Period Start Date. Local Patient Identifier (Extended)=&lt;C502901&gt; Person Birth Date=&lt;C001060&gt; Reporting Period Start Date=&lt;C000040&gt;
CYP50216 - Group rejected - The CYP001 group transmitted for this Local Patient Identifier (Extended) has a blank Person Birth Date. Local Patient Identifier (Extended)=&lt;C502901&gt;</v>
      </c>
    </row>
    <row r="364" spans="1:21" ht="51" customHeight="1">
      <c r="A364" s="287" t="s">
        <v>4421</v>
      </c>
      <c r="B364" s="288" t="str">
        <f t="shared" si="15"/>
        <v>C502</v>
      </c>
      <c r="C364" s="289" t="str">
        <f t="shared" si="16"/>
        <v>901</v>
      </c>
      <c r="D364" s="288" t="str">
        <f>IF(MID(A364,5,1)="9",CONCATENATE(C364,"_",COUNTIF($C$3:$C364,C364)),A364&amp;"_1")</f>
        <v>901_14</v>
      </c>
      <c r="E364" s="288" t="s">
        <v>1124</v>
      </c>
      <c r="F364" s="291" t="s">
        <v>5793</v>
      </c>
      <c r="G364" s="291" t="s">
        <v>969</v>
      </c>
      <c r="H364" s="289">
        <f t="shared" si="17"/>
        <v>0</v>
      </c>
      <c r="I364" s="292">
        <v>294</v>
      </c>
      <c r="J364" s="290" t="s">
        <v>2325</v>
      </c>
      <c r="K364" s="289" t="s">
        <v>146</v>
      </c>
      <c r="L364" s="289" t="s">
        <v>2138</v>
      </c>
      <c r="M364" s="289" t="s">
        <v>2138</v>
      </c>
      <c r="N364" s="289" t="s">
        <v>25</v>
      </c>
      <c r="O364" s="275"/>
      <c r="P364" s="291" t="s">
        <v>6169</v>
      </c>
      <c r="Q364" s="291" t="s">
        <v>6170</v>
      </c>
      <c r="R364" s="293" t="s">
        <v>1148</v>
      </c>
      <c r="S364" s="289">
        <f>IFERROR(VLOOKUP(A364,'Master Warnings List'!$A$1:$H$765,8,0),0)</f>
        <v>2</v>
      </c>
      <c r="T364" s="291" t="str">
        <f>LookupConcat(A364,'Master Warnings List'!$A$2:$A$726,'Master Warnings List'!$E$2:$E$726,"
")</f>
        <v>CYP50203 - Record rejected - Local Patient Identifier (Extended) is blank.
CYP50204 - Record rejected - Local Patient Identifier (Extended) has incorrect data format. Local Patient Identifier (Extended)=&lt;C502901&gt;</v>
      </c>
      <c r="U364" t="s">
        <v>6171</v>
      </c>
    </row>
    <row r="365" spans="1:21" ht="76.5" customHeight="1">
      <c r="A365" s="287" t="s">
        <v>4422</v>
      </c>
      <c r="B365" s="288" t="str">
        <f t="shared" si="15"/>
        <v>C502</v>
      </c>
      <c r="C365" s="289" t="str">
        <f t="shared" si="16"/>
        <v>907</v>
      </c>
      <c r="D365" s="288" t="str">
        <f>IF(MID(A365,5,1)="9",CONCATENATE(C365,"_",COUNTIF($C$3:$C365,C365)),A365&amp;"_1")</f>
        <v>907_2</v>
      </c>
      <c r="E365" s="288" t="s">
        <v>4374</v>
      </c>
      <c r="F365" s="291" t="s">
        <v>5793</v>
      </c>
      <c r="G365" s="291" t="s">
        <v>4373</v>
      </c>
      <c r="H365" s="289">
        <f t="shared" si="17"/>
        <v>0</v>
      </c>
      <c r="I365" s="292">
        <v>295</v>
      </c>
      <c r="J365" s="291" t="s">
        <v>6573</v>
      </c>
      <c r="K365" s="290" t="s">
        <v>2154</v>
      </c>
      <c r="L365" s="289" t="s">
        <v>2138</v>
      </c>
      <c r="M365" s="289" t="s">
        <v>2138</v>
      </c>
      <c r="N365" s="289" t="s">
        <v>25</v>
      </c>
      <c r="O365" s="275" t="s">
        <v>6585</v>
      </c>
      <c r="P365" s="291" t="s">
        <v>6427</v>
      </c>
      <c r="Q365" s="291" t="s">
        <v>6575</v>
      </c>
      <c r="R365" s="293" t="s">
        <v>1148</v>
      </c>
      <c r="S365" s="289">
        <f>IFERROR(VLOOKUP(A365,'Master Warnings List'!$A$1:$H$765,8,0),0)</f>
        <v>5</v>
      </c>
      <c r="T365" s="291" t="str">
        <f>LookupConcat(A365,'Master Warnings List'!$A$2:$A$726,'Master Warnings List'!$E$2:$E$726,"
")</f>
        <v>CYP50208 - Record rejected - Immunisation Date is blank. Local Patient Identifier (Extended)=&lt;C502901&gt;
CYP50209 - Record rejected - Immunisation Date has incorrect data format. Local Patient Identifier (Extended)=&lt;C502901&gt;
CYP50212 - Record rejected - Immunisation Date is after the Reporting Period End Date. Local Patient Identifier (Extended)=&lt;C502901&gt; Immunisation Date=&lt;C502907&gt;
CYP50213 - Record rejected - Immunisation Date is before Person Birth Date. Local Patient Identifier (Extended)=&lt;C502901&gt; Immunisation Date=&lt;C502907&gt; Person Birth Date=&lt;C001060&gt;
CYP50214 - Record rejected - Person Birth Date is blank AND Immunisation Date is before 1 January 1890. Local Patient Identifier (Extended)=&lt;C502901&gt; Immunisation Date=&lt;C502907&gt;</v>
      </c>
      <c r="U365" t="s">
        <v>6576</v>
      </c>
    </row>
    <row r="366" spans="1:21" ht="127.5" customHeight="1">
      <c r="A366" s="287" t="s">
        <v>4424</v>
      </c>
      <c r="B366" s="288" t="str">
        <f>LEFT(A366,4)</f>
        <v>C502</v>
      </c>
      <c r="C366" s="289" t="str">
        <f>RIGHT(A366,3)</f>
        <v>010</v>
      </c>
      <c r="D366" s="288" t="str">
        <f>IF(MID(A366,5,1)="9",CONCATENATE(C366,"_",COUNTIF($C$3:$C367,C366)),A366&amp;"_1")</f>
        <v>C502010_1</v>
      </c>
      <c r="E366" s="288" t="s">
        <v>4426</v>
      </c>
      <c r="F366" s="291" t="s">
        <v>5793</v>
      </c>
      <c r="G366" s="291" t="s">
        <v>4425</v>
      </c>
      <c r="H366" s="289">
        <f>IF(MID(A366,5,1)="D",1,0)</f>
        <v>0</v>
      </c>
      <c r="I366" s="292">
        <v>296</v>
      </c>
      <c r="J366" s="291" t="s">
        <v>6586</v>
      </c>
      <c r="K366" s="289" t="s">
        <v>2429</v>
      </c>
      <c r="L366" s="289" t="s">
        <v>2138</v>
      </c>
      <c r="M366" s="289" t="s">
        <v>2138</v>
      </c>
      <c r="N366" s="289" t="s">
        <v>2148</v>
      </c>
      <c r="O366" s="275"/>
      <c r="P366" s="291" t="s">
        <v>6507</v>
      </c>
      <c r="Q366" s="291" t="s">
        <v>6580</v>
      </c>
      <c r="R366" s="293" t="s">
        <v>1148</v>
      </c>
      <c r="S366" s="289">
        <f>IFERROR(VLOOKUP(A366,'Master Warnings List'!$A$1:$H$765,8,0),0)</f>
        <v>3</v>
      </c>
      <c r="T366" s="291" t="str">
        <f>LookupConcat(A366,'Master Warnings List'!$A$2:$A$726,'Master Warnings List'!$E$2:$E$726,"
")</f>
        <v>CYP50205 - Record rejected - Childhood Immunisation Type (Children and Young People's Health Services) is blank. Local Patient Identifier (Extended)=&lt;C502901&gt;
CYP50206 - Record rejected - Childhood Immunisation Type (Children and Young People's Health Services) has incorrect data format. Local Patient Identifier (Extended)=&lt;C502901&gt;
CYP50207 - Warning - Childhood Immunisation Type (Children and Young People's Health Services) contains an invalid national code. Local Patient Identifier (Extended)=&lt;C502901&gt; Childhood Immunisation Type (Children and Young People's Health Services)=&lt;C502010&gt;</v>
      </c>
      <c r="U366" s="355" t="s">
        <v>6587</v>
      </c>
    </row>
    <row r="367" spans="1:21" ht="63.75" customHeight="1">
      <c r="A367" s="287" t="s">
        <v>4445</v>
      </c>
      <c r="B367" s="288" t="str">
        <f t="shared" si="15"/>
        <v>C502</v>
      </c>
      <c r="C367" s="289" t="str">
        <f t="shared" si="16"/>
        <v>908</v>
      </c>
      <c r="D367" s="288" t="str">
        <f>IF(MID(A367,5,1)="9",CONCATENATE(C367,"_",COUNTIF($C$3:$C367,C367)),A367&amp;"_1")</f>
        <v>908_2</v>
      </c>
      <c r="E367" s="288" t="s">
        <v>4382</v>
      </c>
      <c r="F367" s="291" t="s">
        <v>5793</v>
      </c>
      <c r="G367" s="291" t="s">
        <v>4381</v>
      </c>
      <c r="H367" s="289">
        <f t="shared" si="17"/>
        <v>0</v>
      </c>
      <c r="I367" s="292">
        <v>297</v>
      </c>
      <c r="J367" s="290" t="s">
        <v>4383</v>
      </c>
      <c r="K367" s="289" t="s">
        <v>137</v>
      </c>
      <c r="L367" s="289" t="s">
        <v>25</v>
      </c>
      <c r="M367" s="289" t="s">
        <v>2138</v>
      </c>
      <c r="N367" s="289" t="s">
        <v>2148</v>
      </c>
      <c r="O367" s="275" t="s">
        <v>4384</v>
      </c>
      <c r="P367" s="291" t="s">
        <v>6541</v>
      </c>
      <c r="Q367" s="291" t="s">
        <v>6469</v>
      </c>
      <c r="R367" s="293" t="s">
        <v>195</v>
      </c>
      <c r="S367" s="289">
        <f>IFERROR(VLOOKUP(A367,'Master Warnings List'!$A$1:$H$765,8,0),0)</f>
        <v>2</v>
      </c>
      <c r="T367" s="291" t="str">
        <f>LookupConcat(A367,'Master Warnings List'!$A$2:$A$726,'Master Warnings List'!$E$2:$E$726,"
")</f>
        <v>CYP50210 - Record rejected - Organisation Identifier (Immunisation Responsible Organisation) has incorrect data format. Local Patient Identifier (Extended)=&lt;C502901&gt;
CYP50211 - Warning - Organisation Identifier (Immunisation Responsible Organisation) is not in national organisation tables as a "live" organisation at any point during the reporting period. Local Patient Identifier (Extended)=&lt;C502901&gt; Organisation Identifier (Immunisation Responsible Organisation)=&lt;C502908&gt;</v>
      </c>
      <c r="U367" t="s">
        <v>6582</v>
      </c>
    </row>
    <row r="368" spans="1:21" ht="12.75" customHeight="1">
      <c r="A368" s="287" t="s">
        <v>908</v>
      </c>
      <c r="B368" s="288"/>
      <c r="C368" s="289"/>
      <c r="D368" s="288"/>
      <c r="E368" s="288" t="s">
        <v>2580</v>
      </c>
      <c r="F368" s="291" t="s">
        <v>5793</v>
      </c>
      <c r="G368" s="291" t="s">
        <v>822</v>
      </c>
      <c r="H368" s="289">
        <f t="shared" si="17"/>
        <v>1</v>
      </c>
      <c r="I368" s="292">
        <v>298</v>
      </c>
      <c r="J368" s="291" t="s">
        <v>6259</v>
      </c>
      <c r="K368" s="288" t="s">
        <v>146</v>
      </c>
      <c r="L368" s="289"/>
      <c r="M368" s="289"/>
      <c r="N368" s="289"/>
      <c r="O368" s="275"/>
      <c r="P368" s="291"/>
      <c r="Q368" s="291"/>
      <c r="R368" s="293"/>
      <c r="S368" s="289"/>
      <c r="T368" s="291"/>
    </row>
    <row r="369" spans="1:21" ht="38.25" customHeight="1">
      <c r="A369" s="287" t="s">
        <v>909</v>
      </c>
      <c r="B369" s="288"/>
      <c r="C369" s="289"/>
      <c r="D369" s="288"/>
      <c r="E369" s="288" t="s">
        <v>4447</v>
      </c>
      <c r="F369" s="291" t="s">
        <v>5793</v>
      </c>
      <c r="G369" s="291" t="s">
        <v>910</v>
      </c>
      <c r="H369" s="289">
        <f t="shared" si="17"/>
        <v>1</v>
      </c>
      <c r="I369" s="292">
        <v>299</v>
      </c>
      <c r="J369" s="291" t="s">
        <v>6123</v>
      </c>
      <c r="K369" s="288" t="s">
        <v>6124</v>
      </c>
      <c r="L369" s="289"/>
      <c r="M369" s="289"/>
      <c r="N369" s="289"/>
      <c r="O369" s="275"/>
      <c r="P369" s="291"/>
      <c r="Q369" s="291"/>
      <c r="R369" s="293"/>
      <c r="S369" s="289"/>
      <c r="T369" s="291"/>
    </row>
    <row r="370" spans="1:21" ht="25.5" customHeight="1">
      <c r="A370" s="287" t="s">
        <v>4448</v>
      </c>
      <c r="B370" s="288"/>
      <c r="C370" s="289"/>
      <c r="D370" s="288"/>
      <c r="E370" s="288" t="s">
        <v>2144</v>
      </c>
      <c r="F370" s="291" t="s">
        <v>5793</v>
      </c>
      <c r="G370" s="291" t="s">
        <v>6260</v>
      </c>
      <c r="H370" s="289">
        <f t="shared" si="17"/>
        <v>1</v>
      </c>
      <c r="I370" s="292">
        <v>300</v>
      </c>
      <c r="J370" s="291" t="s">
        <v>6261</v>
      </c>
      <c r="K370" s="289" t="s">
        <v>2586</v>
      </c>
      <c r="L370" s="289"/>
      <c r="M370" s="289"/>
      <c r="N370" s="289"/>
      <c r="O370" s="275"/>
      <c r="P370" s="291"/>
      <c r="Q370" s="291"/>
      <c r="R370" s="293"/>
      <c r="S370" s="289"/>
      <c r="T370" s="291"/>
    </row>
    <row r="371" spans="1:21" ht="25.5" customHeight="1">
      <c r="A371" s="287" t="s">
        <v>4449</v>
      </c>
      <c r="B371" s="288"/>
      <c r="C371" s="289"/>
      <c r="D371" s="288"/>
      <c r="E371" s="288" t="s">
        <v>2590</v>
      </c>
      <c r="F371" s="291" t="s">
        <v>5793</v>
      </c>
      <c r="G371" s="291" t="s">
        <v>6263</v>
      </c>
      <c r="H371" s="289">
        <f t="shared" si="17"/>
        <v>1</v>
      </c>
      <c r="I371" s="292">
        <v>301</v>
      </c>
      <c r="J371" s="291" t="s">
        <v>6264</v>
      </c>
      <c r="K371" s="289" t="s">
        <v>818</v>
      </c>
      <c r="L371" s="289"/>
      <c r="M371" s="289"/>
      <c r="N371" s="289"/>
      <c r="O371" s="275"/>
      <c r="P371" s="291"/>
      <c r="Q371" s="291"/>
      <c r="R371" s="293"/>
      <c r="S371" s="289"/>
      <c r="T371" s="291"/>
    </row>
    <row r="372" spans="1:21" ht="51" customHeight="1">
      <c r="A372" s="287" t="s">
        <v>906</v>
      </c>
      <c r="B372" s="288"/>
      <c r="C372" s="289"/>
      <c r="D372" s="288"/>
      <c r="E372" s="288" t="s">
        <v>2185</v>
      </c>
      <c r="F372" s="291" t="s">
        <v>5793</v>
      </c>
      <c r="G372" s="291" t="s">
        <v>6134</v>
      </c>
      <c r="H372" s="289">
        <f t="shared" si="17"/>
        <v>1</v>
      </c>
      <c r="I372" s="292">
        <v>302</v>
      </c>
      <c r="J372" s="291" t="s">
        <v>6268</v>
      </c>
      <c r="K372" s="289" t="s">
        <v>817</v>
      </c>
      <c r="L372" s="289"/>
      <c r="M372" s="289"/>
      <c r="N372" s="289"/>
      <c r="O372" s="275"/>
      <c r="P372" s="291"/>
      <c r="Q372" s="291"/>
      <c r="R372" s="293"/>
      <c r="S372" s="289"/>
      <c r="T372" s="291"/>
    </row>
    <row r="373" spans="1:21" ht="25.5" customHeight="1">
      <c r="A373" s="287" t="s">
        <v>4450</v>
      </c>
      <c r="B373" s="288"/>
      <c r="C373" s="289"/>
      <c r="D373" s="288"/>
      <c r="E373" s="288" t="s">
        <v>4392</v>
      </c>
      <c r="F373" s="291" t="s">
        <v>5793</v>
      </c>
      <c r="G373" s="291" t="s">
        <v>4391</v>
      </c>
      <c r="H373" s="289">
        <f t="shared" si="17"/>
        <v>1</v>
      </c>
      <c r="I373" s="292">
        <v>303</v>
      </c>
      <c r="J373" s="290" t="s">
        <v>6583</v>
      </c>
      <c r="K373" s="288" t="s">
        <v>2649</v>
      </c>
      <c r="L373" s="289"/>
      <c r="M373" s="289"/>
      <c r="N373" s="289"/>
      <c r="O373" s="275"/>
      <c r="P373" s="291"/>
      <c r="Q373" s="291"/>
      <c r="R373" s="293"/>
      <c r="S373" s="289"/>
      <c r="T373" s="291"/>
    </row>
    <row r="374" spans="1:21" ht="25.5" customHeight="1">
      <c r="A374" s="287" t="s">
        <v>4452</v>
      </c>
      <c r="B374" s="288"/>
      <c r="C374" s="289"/>
      <c r="D374" s="288"/>
      <c r="E374" s="288" t="s">
        <v>4397</v>
      </c>
      <c r="F374" s="291" t="s">
        <v>5793</v>
      </c>
      <c r="G374" s="291" t="s">
        <v>4396</v>
      </c>
      <c r="H374" s="289">
        <f t="shared" si="17"/>
        <v>1</v>
      </c>
      <c r="I374" s="292">
        <v>304</v>
      </c>
      <c r="J374" s="291" t="s">
        <v>6584</v>
      </c>
      <c r="K374" s="289" t="s">
        <v>1218</v>
      </c>
      <c r="L374" s="289"/>
      <c r="M374" s="289"/>
      <c r="N374" s="289"/>
      <c r="O374" s="275"/>
      <c r="P374" s="291"/>
      <c r="Q374" s="291"/>
      <c r="R374" s="293"/>
      <c r="S374" s="289"/>
      <c r="T374" s="291"/>
    </row>
    <row r="375" spans="1:21" ht="25.5" customHeight="1">
      <c r="A375" s="287" t="s">
        <v>5502</v>
      </c>
      <c r="B375" s="288"/>
      <c r="C375" s="289"/>
      <c r="D375" s="288"/>
      <c r="E375" s="288"/>
      <c r="F375" s="291" t="s">
        <v>5796</v>
      </c>
      <c r="G375" s="291"/>
      <c r="H375" s="289">
        <f t="shared" si="17"/>
        <v>0</v>
      </c>
      <c r="I375" s="292"/>
      <c r="J375" s="291"/>
      <c r="K375" s="289"/>
      <c r="L375" s="289"/>
      <c r="M375" s="289"/>
      <c r="N375" s="289"/>
      <c r="O375" s="275"/>
      <c r="P375" s="291"/>
      <c r="Q375" s="291"/>
      <c r="R375" s="293"/>
      <c r="S375" s="289"/>
      <c r="T375" s="291" t="str">
        <f>LookupConcat(A375,'Master Warnings List'!$A$2:$A$726,'Master Warnings List'!$E$2:$E$726,"
")</f>
        <v>CYP60101 - Group rejected - No valid CYP001 group transmitted for this Local Patient Identifier (Extended). Local Patient Identifier (Extended)=&lt;C601901&gt;
CYP60110 - Group rejected - More than one CYP601 provided for this Local Patient Identifier (Extended) + Previous Diagnosis (Coded Clinical Entry) + Diagnosis Date combination. Local Patient Identifier (Extended)=&lt;C601901&gt; Previous Diagnosis (Coded Clinical Entry)=&lt;C601010&gt; Diagnosis Date=&lt;C601020&gt;</v>
      </c>
    </row>
    <row r="376" spans="1:21" ht="51" customHeight="1">
      <c r="A376" s="287" t="s">
        <v>4468</v>
      </c>
      <c r="B376" s="288" t="str">
        <f t="shared" si="15"/>
        <v>C601</v>
      </c>
      <c r="C376" s="289" t="str">
        <f t="shared" si="16"/>
        <v>901</v>
      </c>
      <c r="D376" s="288" t="str">
        <f>IF(MID(A376,5,1)="9",CONCATENATE(C376,"_",COUNTIF($C$3:$C376,C376)),A376&amp;"_1")</f>
        <v>901_15</v>
      </c>
      <c r="E376" s="288" t="s">
        <v>1124</v>
      </c>
      <c r="F376" s="291" t="s">
        <v>5796</v>
      </c>
      <c r="G376" s="291" t="s">
        <v>969</v>
      </c>
      <c r="H376" s="289">
        <f t="shared" si="17"/>
        <v>0</v>
      </c>
      <c r="I376" s="292">
        <v>305</v>
      </c>
      <c r="J376" s="290" t="s">
        <v>2325</v>
      </c>
      <c r="K376" s="289" t="s">
        <v>146</v>
      </c>
      <c r="L376" s="289" t="s">
        <v>2138</v>
      </c>
      <c r="M376" s="289" t="s">
        <v>2138</v>
      </c>
      <c r="N376" s="289" t="s">
        <v>25</v>
      </c>
      <c r="O376" s="275"/>
      <c r="P376" s="291" t="s">
        <v>6169</v>
      </c>
      <c r="Q376" s="291" t="s">
        <v>6170</v>
      </c>
      <c r="R376" s="293" t="s">
        <v>1148</v>
      </c>
      <c r="S376" s="289">
        <f>IFERROR(VLOOKUP(A376,'Master Warnings List'!$A$1:$H$765,8,0),0)</f>
        <v>2</v>
      </c>
      <c r="T376" s="291" t="str">
        <f>LookupConcat(A376,'Master Warnings List'!$A$2:$A$726,'Master Warnings List'!$E$2:$E$726,"
")</f>
        <v>CYP60102 - Record rejected - Local Patient Identifier (Extended) is blank.
CYP60103 - Record rejected - Local Patient Identifier (Extended) has incorrect data format. Local Patient Identifier (Extended)=&lt;C601901&gt;</v>
      </c>
      <c r="U376" t="s">
        <v>6171</v>
      </c>
    </row>
    <row r="377" spans="1:21" ht="63.75" customHeight="1">
      <c r="A377" s="287" t="s">
        <v>183</v>
      </c>
      <c r="B377" s="288" t="str">
        <f t="shared" si="15"/>
        <v>C601</v>
      </c>
      <c r="C377" s="289" t="str">
        <f t="shared" si="16"/>
        <v>913</v>
      </c>
      <c r="D377" s="288" t="str">
        <f>IF(MID(A377,5,1)="9",CONCATENATE(C377,"_",COUNTIF($C$3:$C377,C377)),A377&amp;"_1")</f>
        <v>913_1</v>
      </c>
      <c r="E377" s="288" t="s">
        <v>4469</v>
      </c>
      <c r="F377" s="291" t="s">
        <v>5796</v>
      </c>
      <c r="G377" s="291" t="s">
        <v>186</v>
      </c>
      <c r="H377" s="289">
        <f t="shared" si="17"/>
        <v>0</v>
      </c>
      <c r="I377" s="292">
        <v>306</v>
      </c>
      <c r="J377" s="291" t="s">
        <v>6588</v>
      </c>
      <c r="K377" s="289" t="s">
        <v>1213</v>
      </c>
      <c r="L377" s="289" t="s">
        <v>2138</v>
      </c>
      <c r="M377" s="289" t="s">
        <v>2138</v>
      </c>
      <c r="N377" s="289" t="s">
        <v>2148</v>
      </c>
      <c r="O377" s="275" t="s">
        <v>4471</v>
      </c>
      <c r="P377" s="291" t="s">
        <v>6541</v>
      </c>
      <c r="Q377" s="291" t="s">
        <v>6589</v>
      </c>
      <c r="R377" s="293" t="s">
        <v>1148</v>
      </c>
      <c r="S377" s="289">
        <f>IFERROR(VLOOKUP(A377,'Master Warnings List'!$A$1:$H$765,8,0),0)</f>
        <v>3</v>
      </c>
      <c r="T377" s="291" t="str">
        <f>LookupConcat(A377,'Master Warnings List'!$A$2:$A$726,'Master Warnings List'!$E$2:$E$726,"
")</f>
        <v>CYP60104 - Record rejected - Diagnosis Scheme In Use (Community Care) has incorrect data format. Local Patient Identifier (Extended)=&lt;C601901&gt;
CYP60111 - Record rejected - Diagnosis Scheme In Use (Community Care) is blank. Local Patient Identifier (Extended)=&lt;C601901&gt;
CYP60115 - Record rejected - Diagnosis Scheme In Use (Community Care) contains an invalid national code. Local Patient Identifier (Extended)=&lt;C601901&gt; Diagnosis Scheme In Use (Community Care)=&lt;C601913&gt;</v>
      </c>
      <c r="U377" s="355" t="s">
        <v>6590</v>
      </c>
    </row>
    <row r="378" spans="1:21" ht="197.1" customHeight="1">
      <c r="A378" s="287" t="s">
        <v>448</v>
      </c>
      <c r="B378" s="288" t="str">
        <f t="shared" si="15"/>
        <v>C601</v>
      </c>
      <c r="C378" s="289" t="str">
        <f t="shared" si="16"/>
        <v>010</v>
      </c>
      <c r="D378" s="288" t="str">
        <f>IF(MID(A378,5,1)="9",CONCATENATE(C378,"_",COUNTIF($C$3:$C378,C378)),A378&amp;"_1")</f>
        <v>C601010_1</v>
      </c>
      <c r="E378" s="288" t="s">
        <v>4474</v>
      </c>
      <c r="F378" s="291" t="s">
        <v>5796</v>
      </c>
      <c r="G378" s="291" t="s">
        <v>449</v>
      </c>
      <c r="H378" s="289">
        <f t="shared" si="17"/>
        <v>0</v>
      </c>
      <c r="I378" s="292">
        <v>307</v>
      </c>
      <c r="J378" s="291" t="s">
        <v>6591</v>
      </c>
      <c r="K378" s="289" t="s">
        <v>4146</v>
      </c>
      <c r="L378" s="289" t="s">
        <v>2138</v>
      </c>
      <c r="M378" s="289" t="s">
        <v>2138</v>
      </c>
      <c r="N378" s="289" t="s">
        <v>25</v>
      </c>
      <c r="O378" s="275" t="s">
        <v>6592</v>
      </c>
      <c r="P378" s="291" t="s">
        <v>6507</v>
      </c>
      <c r="Q378" s="291" t="s">
        <v>6580</v>
      </c>
      <c r="R378" s="293" t="s">
        <v>1148</v>
      </c>
      <c r="S378" s="289">
        <f>IFERROR(VLOOKUP(A378,'Master Warnings List'!$A$1:$H$765,8,0),0)</f>
        <v>4</v>
      </c>
      <c r="T378" s="291" t="str">
        <f>LookupConcat(A378,'Master Warnings List'!$A$2:$A$726,'Master Warnings List'!$E$2:$E$726,"
")</f>
        <v>CYP60106 - Record rejected - Previous Diagnosis (Coded Clinical Entry) is blank. Local Patient Identifier (Extended)=&lt;C601901&gt;
CYP60107 - Record rejected - Previous Diagnosis (Coded Clinical Entry) has incorrect data format. Local Patient Identifier (Extended)=&lt;C601901&gt; Previous Diagnosis (Coded Clinical Entry)=&lt;C601010&gt;
CYP60112 - Record rejected - Previous Diagnosis (Coded Clinical Entry) format does not match expected format from selected Diagnosis Scheme In Use (Community Care). Local Patient Identifier (Extended)=&lt;C601901&gt; Previous Diagnosis (Coded Clinical Entry)=&lt;C601010&gt; Diagnosis Scheme In Use (Community Care)=&lt;C601913&gt;
CYP60116 - Record rejected - Diagnosis Scheme In Use (Community Care) contains the value '06 - SNOMED CT' and Previous Diagnosis (Coded Clinical Entry) fails standard SNOMED CT checks (Check Digit and Partition Identifier). Local Patient Identifier (Extended)=&lt;C601901&gt; Previous Diagnosis (Coded Clinical Entry)=&lt;C601010&gt;</v>
      </c>
      <c r="U378" t="s">
        <v>6593</v>
      </c>
    </row>
    <row r="379" spans="1:21" ht="151.35" customHeight="1">
      <c r="A379" s="287" t="s">
        <v>4477</v>
      </c>
      <c r="B379" s="288" t="str">
        <f t="shared" si="15"/>
        <v>C601</v>
      </c>
      <c r="C379" s="289" t="str">
        <f t="shared" si="16"/>
        <v>020</v>
      </c>
      <c r="D379" s="288" t="str">
        <f>IF(MID(A379,5,1)="9",CONCATENATE(C379,"_",COUNTIF($C$3:$C379,C379)),A379&amp;"_1")</f>
        <v>C601020_1</v>
      </c>
      <c r="E379" s="288" t="s">
        <v>4479</v>
      </c>
      <c r="F379" s="291" t="s">
        <v>5796</v>
      </c>
      <c r="G379" s="291" t="s">
        <v>4478</v>
      </c>
      <c r="H379" s="289">
        <f t="shared" si="17"/>
        <v>0</v>
      </c>
      <c r="I379" s="292">
        <v>308</v>
      </c>
      <c r="J379" s="291" t="s">
        <v>6594</v>
      </c>
      <c r="K379" s="290" t="s">
        <v>2154</v>
      </c>
      <c r="L379" s="289" t="s">
        <v>25</v>
      </c>
      <c r="M379" s="289" t="s">
        <v>2138</v>
      </c>
      <c r="N379" s="289" t="s">
        <v>25</v>
      </c>
      <c r="O379" s="274" t="s">
        <v>6595</v>
      </c>
      <c r="P379" s="291" t="s">
        <v>6427</v>
      </c>
      <c r="Q379" s="291" t="s">
        <v>6575</v>
      </c>
      <c r="R379" s="293" t="s">
        <v>195</v>
      </c>
      <c r="S379" s="289">
        <f>IFERROR(VLOOKUP(A379,'Master Warnings List'!$A$1:$H$765,8,0),0)</f>
        <v>4</v>
      </c>
      <c r="T379" s="291" t="str">
        <f>LookupConcat(A379,'Master Warnings List'!$A$2:$A$726,'Master Warnings List'!$E$2:$E$726,"
")</f>
        <v>CYP60108 - Record rejected - Diagnosis Date has incorrect data format. Local Patient Identifier (Extended)=&lt;C601901&gt;
CYP60109 - Record rejected - Diagnosis Date is after the Reporting Period End Date. Local Patient Identifier (Extended)=&lt;C601901&gt; Diagnosis Date=&lt;C601020&gt;
CYP60113 - Record rejected - Diagnosis Date is before the Person Birth Date. Local Patient Identifier (Extended)=&lt;C601901&gt; Diagnosis Date=&lt;C601020&gt; Person Birth Date=&lt;C001060&gt;
CYP60114 - Record rejected - Person Birth Date is blank AND Diagnosis Date is before 1 January 1890. Local Patient Identifier (Extended)=&lt;C601901&gt; Diagnosis Date=&lt;C601020&gt;</v>
      </c>
      <c r="U379" t="s">
        <v>6596</v>
      </c>
    </row>
    <row r="380" spans="1:21" ht="25.5" customHeight="1">
      <c r="A380" s="287" t="s">
        <v>912</v>
      </c>
      <c r="B380" s="288"/>
      <c r="C380" s="289"/>
      <c r="D380" s="288"/>
      <c r="E380" s="288" t="s">
        <v>2580</v>
      </c>
      <c r="F380" s="291" t="s">
        <v>5796</v>
      </c>
      <c r="G380" s="291" t="s">
        <v>822</v>
      </c>
      <c r="H380" s="289">
        <f t="shared" si="17"/>
        <v>1</v>
      </c>
      <c r="I380" s="292">
        <v>309</v>
      </c>
      <c r="J380" s="291" t="s">
        <v>6259</v>
      </c>
      <c r="K380" s="288" t="s">
        <v>146</v>
      </c>
      <c r="L380" s="289"/>
      <c r="M380" s="289"/>
      <c r="N380" s="289"/>
      <c r="O380" s="274"/>
      <c r="P380" s="291"/>
      <c r="Q380" s="291"/>
      <c r="R380" s="293"/>
      <c r="S380" s="289"/>
      <c r="T380" s="291"/>
    </row>
    <row r="381" spans="1:21" ht="38.25" customHeight="1">
      <c r="A381" s="287" t="s">
        <v>913</v>
      </c>
      <c r="B381" s="288"/>
      <c r="C381" s="289"/>
      <c r="D381" s="288"/>
      <c r="E381" s="288" t="s">
        <v>4483</v>
      </c>
      <c r="F381" s="291" t="s">
        <v>5796</v>
      </c>
      <c r="G381" s="291" t="s">
        <v>914</v>
      </c>
      <c r="H381" s="289">
        <f t="shared" si="17"/>
        <v>1</v>
      </c>
      <c r="I381" s="292">
        <v>310</v>
      </c>
      <c r="J381" s="291" t="s">
        <v>6123</v>
      </c>
      <c r="K381" s="288" t="s">
        <v>6124</v>
      </c>
      <c r="L381" s="289"/>
      <c r="M381" s="289"/>
      <c r="N381" s="289"/>
      <c r="O381" s="274"/>
      <c r="P381" s="291"/>
      <c r="Q381" s="291"/>
      <c r="R381" s="293"/>
      <c r="S381" s="289"/>
      <c r="T381" s="291"/>
    </row>
    <row r="382" spans="1:21" ht="25.5" customHeight="1">
      <c r="A382" s="287" t="s">
        <v>4484</v>
      </c>
      <c r="B382" s="288"/>
      <c r="C382" s="289"/>
      <c r="D382" s="288"/>
      <c r="E382" s="288" t="s">
        <v>2144</v>
      </c>
      <c r="F382" s="291" t="s">
        <v>5796</v>
      </c>
      <c r="G382" s="291" t="s">
        <v>6260</v>
      </c>
      <c r="H382" s="289">
        <f t="shared" si="17"/>
        <v>1</v>
      </c>
      <c r="I382" s="292">
        <v>311</v>
      </c>
      <c r="J382" s="291" t="s">
        <v>6261</v>
      </c>
      <c r="K382" s="290" t="s">
        <v>2586</v>
      </c>
      <c r="L382" s="289"/>
      <c r="M382" s="289"/>
      <c r="N382" s="289"/>
      <c r="O382" s="274"/>
      <c r="P382" s="291"/>
      <c r="Q382" s="291"/>
      <c r="R382" s="293"/>
      <c r="S382" s="289"/>
      <c r="T382" s="291"/>
    </row>
    <row r="383" spans="1:21" ht="25.5" customHeight="1">
      <c r="A383" s="287" t="s">
        <v>4485</v>
      </c>
      <c r="B383" s="288"/>
      <c r="C383" s="289"/>
      <c r="D383" s="288"/>
      <c r="E383" s="288" t="s">
        <v>2590</v>
      </c>
      <c r="F383" s="291" t="s">
        <v>5796</v>
      </c>
      <c r="G383" s="291" t="s">
        <v>6263</v>
      </c>
      <c r="H383" s="289">
        <f t="shared" si="17"/>
        <v>1</v>
      </c>
      <c r="I383" s="292">
        <v>312</v>
      </c>
      <c r="J383" s="291" t="s">
        <v>6264</v>
      </c>
      <c r="K383" s="290" t="s">
        <v>818</v>
      </c>
      <c r="L383" s="289"/>
      <c r="M383" s="289"/>
      <c r="N383" s="289"/>
      <c r="O383" s="274"/>
      <c r="P383" s="291"/>
      <c r="Q383" s="291"/>
      <c r="R383" s="293"/>
      <c r="S383" s="289"/>
      <c r="T383" s="291"/>
    </row>
    <row r="384" spans="1:21" ht="51" customHeight="1">
      <c r="A384" s="287" t="s">
        <v>911</v>
      </c>
      <c r="B384" s="288"/>
      <c r="C384" s="289"/>
      <c r="D384" s="288"/>
      <c r="E384" s="288" t="s">
        <v>2185</v>
      </c>
      <c r="F384" s="291" t="s">
        <v>5796</v>
      </c>
      <c r="G384" s="291" t="s">
        <v>6134</v>
      </c>
      <c r="H384" s="289">
        <f t="shared" si="17"/>
        <v>1</v>
      </c>
      <c r="I384" s="292">
        <v>313</v>
      </c>
      <c r="J384" s="291" t="s">
        <v>6268</v>
      </c>
      <c r="K384" s="290" t="s">
        <v>817</v>
      </c>
      <c r="L384" s="289"/>
      <c r="M384" s="289"/>
      <c r="N384" s="289"/>
      <c r="O384" s="274"/>
      <c r="P384" s="291"/>
      <c r="Q384" s="291"/>
      <c r="R384" s="293"/>
      <c r="S384" s="289"/>
      <c r="T384" s="291"/>
    </row>
    <row r="385" spans="1:21" ht="51" customHeight="1">
      <c r="A385" s="287" t="s">
        <v>5513</v>
      </c>
      <c r="B385" s="288"/>
      <c r="C385" s="289"/>
      <c r="D385" s="288"/>
      <c r="E385" s="288"/>
      <c r="F385" s="291" t="s">
        <v>5800</v>
      </c>
      <c r="G385" s="291"/>
      <c r="H385" s="289">
        <f t="shared" si="17"/>
        <v>0</v>
      </c>
      <c r="I385" s="292"/>
      <c r="J385" s="291"/>
      <c r="K385" s="290"/>
      <c r="L385" s="289"/>
      <c r="M385" s="289"/>
      <c r="N385" s="289"/>
      <c r="O385" s="274"/>
      <c r="P385" s="291"/>
      <c r="Q385" s="291"/>
      <c r="R385" s="293"/>
      <c r="S385" s="289"/>
      <c r="T385" s="291" t="str">
        <f>LookupConcat(A385,'Master Warnings List'!$A$2:$A$726,'Master Warnings List'!$E$2:$E$726,"
")</f>
        <v>CYP60201 - Group rejected - No valid CYP001 group transmitted for this Local Patient Identifier (Extended). Local Patient Identifier (Extended)=&lt;C602901&gt;
CYP60209 - Group rejected - More than one CYP602 provided for this Local Patient Identifier (Extended) + Disability Code + Disability Impact Perception combination. Local Patient Identifier (Extended)=&lt;C602901&gt; Disability Code=&lt;C602010&gt; Disability Impact Perception=&lt;C602020&gt;</v>
      </c>
    </row>
    <row r="386" spans="1:21" ht="51" customHeight="1">
      <c r="A386" s="287" t="s">
        <v>4495</v>
      </c>
      <c r="B386" s="288" t="str">
        <f t="shared" si="15"/>
        <v>C602</v>
      </c>
      <c r="C386" s="289" t="str">
        <f t="shared" si="16"/>
        <v>901</v>
      </c>
      <c r="D386" s="288" t="str">
        <f>IF(MID(A386,5,1)="9",CONCATENATE(C386,"_",COUNTIF($C$3:$C386,C386)),A386&amp;"_1")</f>
        <v>901_16</v>
      </c>
      <c r="E386" s="288" t="s">
        <v>1124</v>
      </c>
      <c r="F386" s="291" t="s">
        <v>5800</v>
      </c>
      <c r="G386" s="291" t="s">
        <v>969</v>
      </c>
      <c r="H386" s="289">
        <f t="shared" si="17"/>
        <v>0</v>
      </c>
      <c r="I386" s="292">
        <v>314</v>
      </c>
      <c r="J386" s="290" t="s">
        <v>2325</v>
      </c>
      <c r="K386" s="289" t="s">
        <v>146</v>
      </c>
      <c r="L386" s="289" t="s">
        <v>2138</v>
      </c>
      <c r="M386" s="289" t="s">
        <v>2138</v>
      </c>
      <c r="N386" s="289" t="s">
        <v>25</v>
      </c>
      <c r="O386" s="275"/>
      <c r="P386" s="291" t="s">
        <v>6169</v>
      </c>
      <c r="Q386" s="291" t="s">
        <v>6170</v>
      </c>
      <c r="R386" s="293" t="s">
        <v>1148</v>
      </c>
      <c r="S386" s="289">
        <f>IFERROR(VLOOKUP(A386,'Master Warnings List'!$A$1:$H$765,8,0),0)</f>
        <v>2</v>
      </c>
      <c r="T386" s="291" t="str">
        <f>LookupConcat(A386,'Master Warnings List'!$A$2:$A$726,'Master Warnings List'!$E$2:$E$726,"
")</f>
        <v>CYP60202 - Record rejected - Local Patient Identifier (Extended) is blank.
CYP60203 - Record rejected - Local Patient Identifier (Extended) has incorrect data format. Local Patient Identifier (Extended)=&lt;C602901&gt;</v>
      </c>
      <c r="U386" t="s">
        <v>6171</v>
      </c>
    </row>
    <row r="387" spans="1:21" ht="76.5" customHeight="1">
      <c r="A387" s="287" t="s">
        <v>4496</v>
      </c>
      <c r="B387" s="288" t="str">
        <f t="shared" si="15"/>
        <v>C602</v>
      </c>
      <c r="C387" s="289" t="str">
        <f t="shared" si="16"/>
        <v>010</v>
      </c>
      <c r="D387" s="288" t="str">
        <f>IF(MID(A387,5,1)="9",CONCATENATE(C387,"_",COUNTIF($C$3:$C387,C387)),A387&amp;"_1")</f>
        <v>C602010_1</v>
      </c>
      <c r="E387" s="288" t="s">
        <v>4498</v>
      </c>
      <c r="F387" s="291" t="s">
        <v>5800</v>
      </c>
      <c r="G387" s="291" t="s">
        <v>4497</v>
      </c>
      <c r="H387" s="289">
        <f t="shared" si="17"/>
        <v>0</v>
      </c>
      <c r="I387" s="292">
        <v>315</v>
      </c>
      <c r="J387" s="290" t="s">
        <v>6597</v>
      </c>
      <c r="K387" s="289" t="s">
        <v>1213</v>
      </c>
      <c r="L387" s="289" t="s">
        <v>2138</v>
      </c>
      <c r="M387" s="289" t="s">
        <v>2138</v>
      </c>
      <c r="N387" s="289" t="s">
        <v>2148</v>
      </c>
      <c r="O387" s="275"/>
      <c r="P387" s="291" t="s">
        <v>6541</v>
      </c>
      <c r="Q387" s="291" t="s">
        <v>6580</v>
      </c>
      <c r="R387" s="293" t="s">
        <v>1148</v>
      </c>
      <c r="S387" s="289">
        <f>IFERROR(VLOOKUP(A387,'Master Warnings List'!$A$1:$H$765,8,0),0)</f>
        <v>3</v>
      </c>
      <c r="T387" s="291" t="str">
        <f>LookupConcat(A387,'Master Warnings List'!$A$2:$A$726,'Master Warnings List'!$E$2:$E$726,"
")</f>
        <v>CYP60204 - Record rejected - Disability Code has incorrect data format. Local Patient Identifier (Extended)=&lt;C602901&gt;
CYP60205 - Warning - Disability Code contains an invalid national code. Local Patient Identifier (Extended)=&lt;C602901&gt; Disability Code=&lt;C602010&gt;
CYP60206 - Record rejected - Disability Code is blank. Local Patient Identifier (Extended)=&lt;C602901&gt;</v>
      </c>
      <c r="U387" s="355" t="s">
        <v>6598</v>
      </c>
    </row>
    <row r="388" spans="1:21" ht="114.75" customHeight="1">
      <c r="A388" s="287" t="s">
        <v>328</v>
      </c>
      <c r="B388" s="288" t="str">
        <f t="shared" si="15"/>
        <v>C602</v>
      </c>
      <c r="C388" s="289" t="str">
        <f t="shared" si="16"/>
        <v>020</v>
      </c>
      <c r="D388" s="288" t="str">
        <f>IF(MID(A388,5,1)="9",CONCATENATE(C388,"_",COUNTIF($C$3:$C388,C388)),A388&amp;"_1")</f>
        <v>C602020_1</v>
      </c>
      <c r="E388" s="288" t="s">
        <v>4513</v>
      </c>
      <c r="F388" s="291" t="s">
        <v>5800</v>
      </c>
      <c r="G388" s="291" t="s">
        <v>330</v>
      </c>
      <c r="H388" s="289">
        <f t="shared" si="17"/>
        <v>0</v>
      </c>
      <c r="I388" s="292">
        <v>316</v>
      </c>
      <c r="J388" s="291" t="s">
        <v>6599</v>
      </c>
      <c r="K388" s="289" t="s">
        <v>1213</v>
      </c>
      <c r="L388" s="289" t="s">
        <v>25</v>
      </c>
      <c r="M388" s="289" t="s">
        <v>2138</v>
      </c>
      <c r="N388" s="289" t="s">
        <v>2148</v>
      </c>
      <c r="O388" s="275"/>
      <c r="P388" s="291" t="s">
        <v>6541</v>
      </c>
      <c r="Q388" s="291" t="s">
        <v>6580</v>
      </c>
      <c r="R388" s="293" t="s">
        <v>195</v>
      </c>
      <c r="S388" s="289">
        <f>IFERROR(VLOOKUP(A388,'Master Warnings List'!$A$1:$H$765,8,0),0)</f>
        <v>2</v>
      </c>
      <c r="T388" s="291" t="str">
        <f>LookupConcat(A388,'Master Warnings List'!$A$2:$A$726,'Master Warnings List'!$E$2:$E$726,"
")</f>
        <v>CYP60207 - Record rejected - Disability Impact Perception has incorrect data format. Local Patient Identifier (Extended)=&lt;C602901&gt;
CYP60208 - Warning - Disability Impact Perception contains an invalid national code. Local Patient Identifier (Extended)=&lt;C602901&gt; Disability Impact Perception=&lt;C602020&gt;</v>
      </c>
      <c r="U388" s="355" t="s">
        <v>6600</v>
      </c>
    </row>
    <row r="389" spans="1:21" ht="25.5" customHeight="1">
      <c r="A389" s="287" t="s">
        <v>916</v>
      </c>
      <c r="B389" s="288"/>
      <c r="C389" s="289"/>
      <c r="D389" s="288"/>
      <c r="E389" s="288" t="s">
        <v>2580</v>
      </c>
      <c r="F389" s="291" t="s">
        <v>5800</v>
      </c>
      <c r="G389" s="291" t="s">
        <v>822</v>
      </c>
      <c r="H389" s="289">
        <f t="shared" si="17"/>
        <v>1</v>
      </c>
      <c r="I389" s="292">
        <v>317</v>
      </c>
      <c r="J389" s="291" t="s">
        <v>6259</v>
      </c>
      <c r="K389" s="288" t="s">
        <v>146</v>
      </c>
      <c r="L389" s="289"/>
      <c r="M389" s="289"/>
      <c r="N389" s="289"/>
      <c r="O389" s="275"/>
      <c r="P389" s="291"/>
      <c r="Q389" s="291"/>
      <c r="R389" s="293"/>
      <c r="S389" s="289"/>
      <c r="T389" s="291"/>
    </row>
    <row r="390" spans="1:21" ht="38.25" customHeight="1">
      <c r="A390" s="287" t="s">
        <v>917</v>
      </c>
      <c r="B390" s="288"/>
      <c r="C390" s="289"/>
      <c r="D390" s="288"/>
      <c r="E390" s="288" t="s">
        <v>4520</v>
      </c>
      <c r="F390" s="291" t="s">
        <v>5800</v>
      </c>
      <c r="G390" s="291" t="s">
        <v>918</v>
      </c>
      <c r="H390" s="289">
        <f t="shared" si="17"/>
        <v>1</v>
      </c>
      <c r="I390" s="292">
        <v>318</v>
      </c>
      <c r="J390" s="291" t="s">
        <v>6123</v>
      </c>
      <c r="K390" s="288" t="s">
        <v>6124</v>
      </c>
      <c r="L390" s="289"/>
      <c r="M390" s="289"/>
      <c r="N390" s="289"/>
      <c r="O390" s="275"/>
      <c r="P390" s="291"/>
      <c r="Q390" s="291"/>
      <c r="R390" s="293"/>
      <c r="S390" s="289"/>
      <c r="T390" s="291"/>
    </row>
    <row r="391" spans="1:21" ht="25.5" customHeight="1">
      <c r="A391" s="287" t="s">
        <v>4521</v>
      </c>
      <c r="B391" s="288"/>
      <c r="C391" s="289"/>
      <c r="D391" s="288"/>
      <c r="E391" s="288" t="s">
        <v>2144</v>
      </c>
      <c r="F391" s="291" t="s">
        <v>5800</v>
      </c>
      <c r="G391" s="291" t="s">
        <v>6260</v>
      </c>
      <c r="H391" s="289">
        <f t="shared" si="17"/>
        <v>1</v>
      </c>
      <c r="I391" s="292">
        <v>319</v>
      </c>
      <c r="J391" s="291" t="s">
        <v>6261</v>
      </c>
      <c r="K391" s="289" t="s">
        <v>2586</v>
      </c>
      <c r="L391" s="289"/>
      <c r="M391" s="289"/>
      <c r="N391" s="289"/>
      <c r="O391" s="275"/>
      <c r="P391" s="291"/>
      <c r="Q391" s="291"/>
      <c r="R391" s="293"/>
      <c r="S391" s="289"/>
      <c r="T391" s="291"/>
    </row>
    <row r="392" spans="1:21" ht="25.5" customHeight="1">
      <c r="A392" s="287" t="s">
        <v>4522</v>
      </c>
      <c r="B392" s="288"/>
      <c r="C392" s="289"/>
      <c r="D392" s="288"/>
      <c r="E392" s="288" t="s">
        <v>2590</v>
      </c>
      <c r="F392" s="291" t="s">
        <v>5800</v>
      </c>
      <c r="G392" s="291" t="s">
        <v>6263</v>
      </c>
      <c r="H392" s="289">
        <f t="shared" si="17"/>
        <v>1</v>
      </c>
      <c r="I392" s="292">
        <v>320</v>
      </c>
      <c r="J392" s="291" t="s">
        <v>6264</v>
      </c>
      <c r="K392" s="289" t="s">
        <v>818</v>
      </c>
      <c r="L392" s="289"/>
      <c r="M392" s="289"/>
      <c r="N392" s="289"/>
      <c r="O392" s="275"/>
      <c r="P392" s="291"/>
      <c r="Q392" s="291"/>
      <c r="R392" s="293"/>
      <c r="S392" s="289"/>
      <c r="T392" s="291"/>
    </row>
    <row r="393" spans="1:21" ht="51" customHeight="1">
      <c r="A393" s="287" t="s">
        <v>915</v>
      </c>
      <c r="B393" s="288"/>
      <c r="C393" s="289"/>
      <c r="D393" s="288"/>
      <c r="E393" s="288" t="s">
        <v>2185</v>
      </c>
      <c r="F393" s="291" t="s">
        <v>5800</v>
      </c>
      <c r="G393" s="291" t="s">
        <v>6134</v>
      </c>
      <c r="H393" s="289">
        <f t="shared" si="17"/>
        <v>1</v>
      </c>
      <c r="I393" s="292">
        <v>321</v>
      </c>
      <c r="J393" s="291" t="s">
        <v>6268</v>
      </c>
      <c r="K393" s="289" t="s">
        <v>817</v>
      </c>
      <c r="L393" s="289"/>
      <c r="M393" s="289"/>
      <c r="N393" s="289"/>
      <c r="O393" s="275"/>
      <c r="P393" s="291"/>
      <c r="Q393" s="291"/>
      <c r="R393" s="293"/>
      <c r="S393" s="289"/>
      <c r="T393" s="291"/>
    </row>
    <row r="394" spans="1:21" ht="51" customHeight="1">
      <c r="A394" s="287" t="s">
        <v>5523</v>
      </c>
      <c r="B394" s="288"/>
      <c r="C394" s="289"/>
      <c r="D394" s="288"/>
      <c r="E394" s="288"/>
      <c r="F394" s="291" t="s">
        <v>5804</v>
      </c>
      <c r="G394" s="291"/>
      <c r="H394" s="289">
        <f t="shared" si="17"/>
        <v>0</v>
      </c>
      <c r="I394" s="292"/>
      <c r="J394" s="291"/>
      <c r="K394" s="289"/>
      <c r="L394" s="289"/>
      <c r="M394" s="289"/>
      <c r="N394" s="289"/>
      <c r="O394" s="275"/>
      <c r="P394" s="291"/>
      <c r="Q394" s="291"/>
      <c r="R394" s="293"/>
      <c r="S394" s="289"/>
      <c r="T394" s="291" t="str">
        <f>LookupConcat(A394,'Master Warnings List'!$A$2:$A$726,'Master Warnings List'!$E$2:$E$726,"
")</f>
        <v>CYP60301 - Group rejected - No valid CYP001 group transmitted for this Local Patient Identifier (Extended). Local Patient Identifier (Extended)=&lt;C603901&gt;
CYP60321 - Group rejected - The patient identified by this Local Patient Identifier (Extended) in the CYP001 table is 1 year or older at the Reporting Period Start Date. Local Patient Identifier (Extended)=&lt;C603901&gt; Person Birth Date=&lt;C001060&gt; Reporting Period Start Date=&lt;C000040&gt;
CYP60322 - Group rejected - The CYP001 group transmitted for this Local Patient Identifier (Extended) has a blank Person Birth Date. Local Patient Identifier (Extended)=&lt;C603901&gt;</v>
      </c>
    </row>
    <row r="395" spans="1:21" ht="51" customHeight="1">
      <c r="A395" s="287" t="s">
        <v>4532</v>
      </c>
      <c r="B395" s="288" t="str">
        <f t="shared" si="15"/>
        <v>C603</v>
      </c>
      <c r="C395" s="289" t="str">
        <f t="shared" si="16"/>
        <v>901</v>
      </c>
      <c r="D395" s="288" t="str">
        <f>IF(MID(A395,5,1)="9",CONCATENATE(C395,"_",COUNTIF($C$3:$C395,C395)),A395&amp;"_1")</f>
        <v>901_17</v>
      </c>
      <c r="E395" s="288" t="s">
        <v>1124</v>
      </c>
      <c r="F395" s="291" t="s">
        <v>5804</v>
      </c>
      <c r="G395" s="291" t="s">
        <v>969</v>
      </c>
      <c r="H395" s="289">
        <f t="shared" si="17"/>
        <v>0</v>
      </c>
      <c r="I395" s="292">
        <v>322</v>
      </c>
      <c r="J395" s="290" t="s">
        <v>2325</v>
      </c>
      <c r="K395" s="289" t="s">
        <v>146</v>
      </c>
      <c r="L395" s="289" t="s">
        <v>2138</v>
      </c>
      <c r="M395" s="289" t="s">
        <v>2138</v>
      </c>
      <c r="N395" s="289" t="s">
        <v>25</v>
      </c>
      <c r="O395" s="275"/>
      <c r="P395" s="291" t="s">
        <v>6169</v>
      </c>
      <c r="Q395" s="291" t="s">
        <v>6170</v>
      </c>
      <c r="R395" s="293" t="s">
        <v>1148</v>
      </c>
      <c r="S395" s="289">
        <f>IFERROR(VLOOKUP(A395,'Master Warnings List'!$A$1:$H$765,8,0),0)</f>
        <v>2</v>
      </c>
      <c r="T395" s="291" t="str">
        <f>LookupConcat(A395,'Master Warnings List'!$A$2:$A$726,'Master Warnings List'!$E$2:$E$726,"
")</f>
        <v>CYP60303 - Record rejected - Local Patient Identifier (Extended) is blank.
CYP60304 - Record rejected - Local Patient Identifier (Extended) has incorrect data format. Local Patient Identifier (Extended)=&lt;C603901&gt;</v>
      </c>
      <c r="U395" t="s">
        <v>6171</v>
      </c>
    </row>
    <row r="396" spans="1:21" ht="255" customHeight="1">
      <c r="A396" s="287" t="s">
        <v>4533</v>
      </c>
      <c r="B396" s="288" t="str">
        <f t="shared" si="15"/>
        <v>C603</v>
      </c>
      <c r="C396" s="289" t="str">
        <f t="shared" si="16"/>
        <v>010</v>
      </c>
      <c r="D396" s="288" t="str">
        <f>IF(MID(A396,5,1)="9",CONCATENATE(C396,"_",COUNTIF($C$3:$C396,C396)),A396&amp;"_1")</f>
        <v>C603010_1</v>
      </c>
      <c r="E396" s="288" t="s">
        <v>4535</v>
      </c>
      <c r="F396" s="291" t="s">
        <v>5804</v>
      </c>
      <c r="G396" s="291" t="s">
        <v>4534</v>
      </c>
      <c r="H396" s="289">
        <f t="shared" si="17"/>
        <v>0</v>
      </c>
      <c r="I396" s="292">
        <v>323</v>
      </c>
      <c r="J396" s="291" t="s">
        <v>6601</v>
      </c>
      <c r="K396" s="289" t="s">
        <v>1213</v>
      </c>
      <c r="L396" s="289" t="s">
        <v>25</v>
      </c>
      <c r="M396" s="289" t="s">
        <v>2138</v>
      </c>
      <c r="N396" s="289" t="s">
        <v>2148</v>
      </c>
      <c r="O396" s="275" t="s">
        <v>4538</v>
      </c>
      <c r="P396" s="291">
        <v>1.4</v>
      </c>
      <c r="Q396" s="291" t="s">
        <v>6602</v>
      </c>
      <c r="R396" s="293" t="s">
        <v>195</v>
      </c>
      <c r="S396" s="289">
        <f>IFERROR(VLOOKUP(A396,'Master Warnings List'!$A$1:$H$765,8,0),0)</f>
        <v>5</v>
      </c>
      <c r="T396" s="291" t="str">
        <f>LookupConcat(A396,'Master Warnings List'!$A$2:$A$726,'Master Warnings List'!$E$2:$E$726,"
")</f>
        <v>CYP60307 - Record rejected - Newborn Hearing Screening Outcome has incorrect data format. Local Patient Identifier (Extended)=&lt;C603901&gt;
CYP60308 - Warning - Newborn Hearing Screening Outcome contains an invalid national code. Local Patient Identifier (Extended)=&lt;C603901&gt; Newborn Hearing Screening Outcome=&lt;C603010&gt;
CYP60315 - Record rejected - Newborn Hearing Screening Outcome was recorded as "Clear response, no follow up required", but Service Request Date (Newborn Hearing Audiology) is populated. Local Patient Identifier (Extended)=&lt;C603901&gt; Newborn Hearing Screening Outcome=&lt;C603010&gt;
CYP60316 - Record rejected - Newborn Hearing Screening Outcome was recorded as "Clear response, no follow up required", but Procedure Date (Newborn Hearing Audiology) is populated. Local Patient Identifier (Extended)=&lt;C603901&gt; Newborn Hearing Screening Outcome=&lt;C603010&gt;
CYP60317 - Record rejected - Newborn Hearing Screening Outcome was recorded as "Clear response, no follow up required", but Newborn Hearing Audiology Outcome is populated. Local Patient Identifier (Extended)=&lt;C603901&gt; Newborn Hearing Screening Outcome=&lt;C603010&gt;</v>
      </c>
      <c r="U396" s="15" t="s">
        <v>6603</v>
      </c>
    </row>
    <row r="397" spans="1:21" ht="127.5" customHeight="1">
      <c r="A397" s="287" t="s">
        <v>4543</v>
      </c>
      <c r="B397" s="288" t="str">
        <f>LEFT(A397,4)</f>
        <v>C603</v>
      </c>
      <c r="C397" s="289" t="str">
        <f>RIGHT(A397,3)</f>
        <v>020</v>
      </c>
      <c r="D397" s="288" t="str">
        <f>IF(MID(A397,5,1)="9",CONCATENATE(C397,"_",COUNTIF($C$3:$C397,C397)),A397&amp;"_1")</f>
        <v>C603020_1</v>
      </c>
      <c r="E397" s="288" t="s">
        <v>4545</v>
      </c>
      <c r="F397" s="291" t="s">
        <v>5804</v>
      </c>
      <c r="G397" s="291" t="s">
        <v>4544</v>
      </c>
      <c r="H397" s="289">
        <f>IF(MID(A397,5,1)="D",1,0)</f>
        <v>0</v>
      </c>
      <c r="I397" s="292">
        <v>324</v>
      </c>
      <c r="J397" s="291" t="s">
        <v>6604</v>
      </c>
      <c r="K397" s="291" t="s">
        <v>2154</v>
      </c>
      <c r="L397" s="289" t="s">
        <v>25</v>
      </c>
      <c r="M397" s="289" t="s">
        <v>2138</v>
      </c>
      <c r="N397" s="289" t="s">
        <v>25</v>
      </c>
      <c r="O397" s="275" t="s">
        <v>6605</v>
      </c>
      <c r="P397" s="291" t="s">
        <v>6606</v>
      </c>
      <c r="Q397" s="291" t="s">
        <v>6607</v>
      </c>
      <c r="R397" s="293" t="s">
        <v>195</v>
      </c>
      <c r="S397" s="289">
        <f>IFERROR(VLOOKUP(A397,'Master Warnings List'!$A$1:$H$765,8,0),0)</f>
        <v>4</v>
      </c>
      <c r="T397" s="291" t="str">
        <f>LookupConcat(A397,'Master Warnings List'!$A$2:$A$726,'Master Warnings List'!$E$2:$E$726,"
")</f>
        <v>CYP60305 - Record rejected - Service Request Date (Newborn Hearing Audiology) has incorrect date format. Local Patient Identifier (Extended)=&lt;C603901&gt;
CYP60311 - Record rejected - Service Request Date (Newborn Hearing Audiology) is after the Reporting Period End Date. Local Patient Identifier (Extended)=&lt;C603901&gt; Service Request Date (Newborn Hearing Audiology)=&lt;C603020&gt;
CYP60312 - Record rejected - Service Request Date (Newborn Hearing Audiology) is before the Person Birth Date. Local Patient Identifier (Extended)=&lt;C603901&gt; Service Request Date (Newborn Hearing Audiology)=&lt;C603020&gt;
CYP60318 - Record rejected - Person Birth Date is blank AND Service Request Date (Newborn Hearing Audiology) is before 1 January 1890. Local Patient Identifier (Extended)=&lt;C603901&gt; Service Request Date (Newborn Hearing Audiology)=&lt;C603020&gt;</v>
      </c>
      <c r="U397" t="s">
        <v>6608</v>
      </c>
    </row>
    <row r="398" spans="1:21" ht="196.35" customHeight="1">
      <c r="A398" s="287" t="s">
        <v>199</v>
      </c>
      <c r="B398" s="288" t="str">
        <f t="shared" si="15"/>
        <v>C603</v>
      </c>
      <c r="C398" s="289" t="str">
        <f t="shared" si="16"/>
        <v>030</v>
      </c>
      <c r="D398" s="288" t="str">
        <f>IF(MID(A398,5,1)="9",CONCATENATE(C398,"_",COUNTIF($C$3:$C398,C398)),A398&amp;"_1")</f>
        <v>C603030_1</v>
      </c>
      <c r="E398" s="288" t="s">
        <v>6609</v>
      </c>
      <c r="F398" s="291" t="s">
        <v>5804</v>
      </c>
      <c r="G398" s="291" t="s">
        <v>201</v>
      </c>
      <c r="H398" s="289">
        <f t="shared" si="17"/>
        <v>0</v>
      </c>
      <c r="I398" s="292">
        <v>325</v>
      </c>
      <c r="J398" s="291" t="s">
        <v>202</v>
      </c>
      <c r="K398" s="291" t="s">
        <v>2154</v>
      </c>
      <c r="L398" s="289" t="s">
        <v>25</v>
      </c>
      <c r="M398" s="289" t="s">
        <v>2138</v>
      </c>
      <c r="N398" s="289" t="s">
        <v>25</v>
      </c>
      <c r="O398" s="275" t="s">
        <v>6610</v>
      </c>
      <c r="P398" s="291" t="s">
        <v>6427</v>
      </c>
      <c r="Q398" s="291" t="s">
        <v>6611</v>
      </c>
      <c r="R398" s="293" t="s">
        <v>195</v>
      </c>
      <c r="S398" s="289">
        <f>IFERROR(VLOOKUP(A398,'Master Warnings List'!$A$1:$H$765,8,0),0)</f>
        <v>4</v>
      </c>
      <c r="T398" s="291" t="str">
        <f>LookupConcat(A398,'Master Warnings List'!$A$2:$A$726,'Master Warnings List'!$E$2:$E$726,"
")</f>
        <v>CYP60306 - Record rejected - Procedure Date (Newborn Hearing Audiology) has incorrect date format. Local Patient Identifier (Extended)=&lt;C603901&gt;
CYP60319 - Record rejected - Procedure Date (Newborn Hearing Audiology) is before the Person Birth Date. Local Patient Identifier (Extended)=&lt;C603901&gt; Procedure Date (Newborn Hearing Audiology)=&lt;C603030&gt; Person Birth Date=&lt;C001060&gt;
CYP60323 - Record rejected - Procedure Date (Newborn Hearing Audiology) is before the Reporting Period Start Date. Local Patient Identifier (Extended)=&lt;C603901&gt; Procedure Date (Newborn Hearing Audiology)=&lt;C603030&gt;
CYP60324 - Record rejected - Procedure Date (Newborn Hearing Audiology) is after the Reporting Period End Date. Local Patient Identifier (Extended)=&lt;C603901&gt; Procedure Date (Newborn Hearing Audiology)=&lt;C603030&gt;</v>
      </c>
      <c r="U398" t="s">
        <v>6612</v>
      </c>
    </row>
    <row r="399" spans="1:21" ht="76.5" customHeight="1">
      <c r="A399" s="287" t="s">
        <v>760</v>
      </c>
      <c r="B399" s="288" t="str">
        <f t="shared" si="15"/>
        <v>C603</v>
      </c>
      <c r="C399" s="289" t="str">
        <f t="shared" si="16"/>
        <v>040</v>
      </c>
      <c r="D399" s="288" t="str">
        <f>IF(MID(A399,5,1)="9",CONCATENATE(C399,"_",COUNTIF($C$3:$C399,C399)),A399&amp;"_1")</f>
        <v>C603040_1</v>
      </c>
      <c r="E399" s="288" t="s">
        <v>4550</v>
      </c>
      <c r="F399" s="291" t="s">
        <v>5804</v>
      </c>
      <c r="G399" s="291" t="s">
        <v>761</v>
      </c>
      <c r="H399" s="289">
        <f t="shared" si="17"/>
        <v>0</v>
      </c>
      <c r="I399" s="292">
        <v>326</v>
      </c>
      <c r="J399" s="291" t="s">
        <v>6613</v>
      </c>
      <c r="K399" s="289" t="s">
        <v>1213</v>
      </c>
      <c r="L399" s="289" t="s">
        <v>25</v>
      </c>
      <c r="M399" s="289" t="s">
        <v>2138</v>
      </c>
      <c r="N399" s="289" t="s">
        <v>2148</v>
      </c>
      <c r="O399" s="275"/>
      <c r="P399" s="291" t="s">
        <v>6606</v>
      </c>
      <c r="Q399" s="291" t="s">
        <v>6607</v>
      </c>
      <c r="R399" s="293" t="s">
        <v>195</v>
      </c>
      <c r="S399" s="289">
        <f>IFERROR(VLOOKUP(A399,'Master Warnings List'!$A$1:$H$765,8,0),0)</f>
        <v>2</v>
      </c>
      <c r="T399" s="291" t="str">
        <f>LookupConcat(A399,'Master Warnings List'!$A$2:$A$726,'Master Warnings List'!$E$2:$E$726,"
")</f>
        <v>CYP60309 - Record rejected - Newborn Hearing Audiology Outcome has incorrect data format. Local Patient Identifier (Extended)=&lt;C603901&gt;
CYP60310 - Warning - CYP603 Newborn Hearing Audiology Outcome contains an invalid national code. Local Patient Identifier (Extended)=&lt;C603901&gt; Newborn Hearing Audiology Outcome=&lt;C603040&gt;</v>
      </c>
      <c r="U399" s="15" t="s">
        <v>6614</v>
      </c>
    </row>
    <row r="400" spans="1:21" ht="38.25" customHeight="1">
      <c r="A400" s="287" t="s">
        <v>920</v>
      </c>
      <c r="B400" s="288"/>
      <c r="C400" s="289"/>
      <c r="D400" s="288"/>
      <c r="E400" s="288" t="s">
        <v>2580</v>
      </c>
      <c r="F400" s="291" t="s">
        <v>5804</v>
      </c>
      <c r="G400" s="291" t="s">
        <v>822</v>
      </c>
      <c r="H400" s="289">
        <f t="shared" si="17"/>
        <v>1</v>
      </c>
      <c r="I400" s="292">
        <v>327</v>
      </c>
      <c r="J400" s="291" t="s">
        <v>6259</v>
      </c>
      <c r="K400" s="288" t="s">
        <v>146</v>
      </c>
      <c r="L400" s="289"/>
      <c r="M400" s="289"/>
      <c r="N400" s="289"/>
      <c r="O400" s="275"/>
      <c r="P400" s="291"/>
      <c r="Q400" s="291"/>
      <c r="R400" s="293"/>
      <c r="S400" s="289"/>
      <c r="T400" s="291"/>
    </row>
    <row r="401" spans="1:21" ht="38.25" customHeight="1">
      <c r="A401" s="287" t="s">
        <v>921</v>
      </c>
      <c r="B401" s="288"/>
      <c r="C401" s="289"/>
      <c r="D401" s="288"/>
      <c r="E401" s="288" t="s">
        <v>4558</v>
      </c>
      <c r="F401" s="291" t="s">
        <v>5804</v>
      </c>
      <c r="G401" s="291" t="s">
        <v>922</v>
      </c>
      <c r="H401" s="289">
        <f t="shared" si="17"/>
        <v>1</v>
      </c>
      <c r="I401" s="292">
        <v>328</v>
      </c>
      <c r="J401" s="291" t="s">
        <v>6123</v>
      </c>
      <c r="K401" s="288" t="s">
        <v>6124</v>
      </c>
      <c r="L401" s="289"/>
      <c r="M401" s="289"/>
      <c r="N401" s="289"/>
      <c r="O401" s="275"/>
      <c r="P401" s="291"/>
      <c r="Q401" s="291"/>
      <c r="R401" s="293"/>
      <c r="S401" s="289"/>
      <c r="T401" s="291"/>
    </row>
    <row r="402" spans="1:21" ht="38.25" customHeight="1">
      <c r="A402" s="287" t="s">
        <v>4559</v>
      </c>
      <c r="B402" s="288"/>
      <c r="C402" s="289"/>
      <c r="D402" s="288"/>
      <c r="E402" s="288" t="s">
        <v>2144</v>
      </c>
      <c r="F402" s="291" t="s">
        <v>5804</v>
      </c>
      <c r="G402" s="291" t="s">
        <v>6260</v>
      </c>
      <c r="H402" s="289">
        <f t="shared" si="17"/>
        <v>1</v>
      </c>
      <c r="I402" s="292">
        <v>329</v>
      </c>
      <c r="J402" s="291" t="s">
        <v>6261</v>
      </c>
      <c r="K402" s="289" t="s">
        <v>2586</v>
      </c>
      <c r="L402" s="289"/>
      <c r="M402" s="289"/>
      <c r="N402" s="289"/>
      <c r="O402" s="275"/>
      <c r="P402" s="291"/>
      <c r="Q402" s="291"/>
      <c r="R402" s="293"/>
      <c r="S402" s="289"/>
      <c r="T402" s="291"/>
    </row>
    <row r="403" spans="1:21" ht="38.25" customHeight="1">
      <c r="A403" s="287" t="s">
        <v>4560</v>
      </c>
      <c r="B403" s="288"/>
      <c r="C403" s="289"/>
      <c r="D403" s="288"/>
      <c r="E403" s="288" t="s">
        <v>2590</v>
      </c>
      <c r="F403" s="291" t="s">
        <v>5804</v>
      </c>
      <c r="G403" s="291" t="s">
        <v>6263</v>
      </c>
      <c r="H403" s="289">
        <f t="shared" si="17"/>
        <v>1</v>
      </c>
      <c r="I403" s="292">
        <v>330</v>
      </c>
      <c r="J403" s="291" t="s">
        <v>6264</v>
      </c>
      <c r="K403" s="289" t="s">
        <v>818</v>
      </c>
      <c r="L403" s="289"/>
      <c r="M403" s="289"/>
      <c r="N403" s="289"/>
      <c r="O403" s="275"/>
      <c r="P403" s="291"/>
      <c r="Q403" s="291"/>
      <c r="R403" s="293"/>
      <c r="S403" s="289"/>
      <c r="T403" s="291"/>
    </row>
    <row r="404" spans="1:21" ht="38.25" customHeight="1">
      <c r="A404" s="287" t="s">
        <v>919</v>
      </c>
      <c r="B404" s="288"/>
      <c r="C404" s="289"/>
      <c r="D404" s="288"/>
      <c r="E404" s="288" t="s">
        <v>2185</v>
      </c>
      <c r="F404" s="291" t="s">
        <v>5804</v>
      </c>
      <c r="G404" s="291" t="s">
        <v>6134</v>
      </c>
      <c r="H404" s="289">
        <f t="shared" si="17"/>
        <v>1</v>
      </c>
      <c r="I404" s="292">
        <v>331</v>
      </c>
      <c r="J404" s="291" t="s">
        <v>6268</v>
      </c>
      <c r="K404" s="289" t="s">
        <v>817</v>
      </c>
      <c r="L404" s="289"/>
      <c r="M404" s="289"/>
      <c r="N404" s="289"/>
      <c r="O404" s="275"/>
      <c r="P404" s="291"/>
      <c r="Q404" s="291"/>
      <c r="R404" s="293"/>
      <c r="S404" s="289"/>
      <c r="T404" s="291"/>
    </row>
    <row r="405" spans="1:21" ht="51" customHeight="1">
      <c r="A405" s="287" t="s">
        <v>4561</v>
      </c>
      <c r="B405" s="288"/>
      <c r="C405" s="289"/>
      <c r="D405" s="288"/>
      <c r="E405" s="288" t="s">
        <v>4563</v>
      </c>
      <c r="F405" s="291" t="s">
        <v>5804</v>
      </c>
      <c r="G405" s="291" t="s">
        <v>4562</v>
      </c>
      <c r="H405" s="289">
        <f t="shared" si="17"/>
        <v>1</v>
      </c>
      <c r="I405" s="292">
        <v>332</v>
      </c>
      <c r="J405" s="290" t="s">
        <v>6615</v>
      </c>
      <c r="K405" s="288" t="s">
        <v>2649</v>
      </c>
      <c r="L405" s="289"/>
      <c r="M405" s="289"/>
      <c r="N405" s="289"/>
      <c r="O405" s="275"/>
      <c r="P405" s="291"/>
      <c r="Q405" s="291"/>
      <c r="R405" s="293"/>
      <c r="S405" s="289"/>
      <c r="T405" s="291"/>
    </row>
    <row r="406" spans="1:21" ht="38.25" customHeight="1">
      <c r="A406" s="287" t="s">
        <v>4566</v>
      </c>
      <c r="B406" s="288"/>
      <c r="C406" s="289"/>
      <c r="D406" s="288"/>
      <c r="E406" s="288" t="s">
        <v>6616</v>
      </c>
      <c r="F406" s="291" t="s">
        <v>5804</v>
      </c>
      <c r="G406" s="291" t="s">
        <v>4567</v>
      </c>
      <c r="H406" s="289">
        <f t="shared" si="17"/>
        <v>1</v>
      </c>
      <c r="I406" s="292">
        <v>333</v>
      </c>
      <c r="J406" s="290" t="s">
        <v>6617</v>
      </c>
      <c r="K406" s="288" t="s">
        <v>2649</v>
      </c>
      <c r="L406" s="289"/>
      <c r="M406" s="289"/>
      <c r="N406" s="289"/>
      <c r="O406" s="275"/>
      <c r="P406" s="291"/>
      <c r="Q406" s="291"/>
      <c r="R406" s="293"/>
      <c r="S406" s="289"/>
      <c r="T406" s="291"/>
    </row>
    <row r="407" spans="1:21" ht="38.25" customHeight="1">
      <c r="A407" s="287" t="s">
        <v>5543</v>
      </c>
      <c r="B407" s="288"/>
      <c r="C407" s="289"/>
      <c r="D407" s="288"/>
      <c r="E407" s="288"/>
      <c r="F407" s="291" t="s">
        <v>5810</v>
      </c>
      <c r="G407" s="291"/>
      <c r="H407" s="289">
        <f t="shared" si="17"/>
        <v>0</v>
      </c>
      <c r="I407" s="292"/>
      <c r="J407" s="290"/>
      <c r="K407" s="288"/>
      <c r="L407" s="289"/>
      <c r="M407" s="289"/>
      <c r="N407" s="289"/>
      <c r="O407" s="275"/>
      <c r="P407" s="291"/>
      <c r="Q407" s="291"/>
      <c r="R407" s="293"/>
      <c r="S407" s="289"/>
      <c r="T407" s="291" t="str">
        <f>LookupConcat(A407,'Master Warnings List'!$A$2:$A$726,'Master Warnings List'!$E$2:$E$726,"
")</f>
        <v>CYP60401 - Group rejected - No valid CYP001 group transmitted for this Local Patient Identifier (Extended). Local Patient Identifier (Extended)=&lt;C604901&gt;
CYP60442 - Group rejected - The patient identified by this Local Patient Identifier (Extended) in the CYP001 table is 1 year or older at the Reporting Period Start Date. Local Patient Identifier (Extended)=&lt;C604901&gt; Person Birth Date=&lt;C001060&gt; Reporting Period Start Date=&lt;C000040&gt;
CYP60443 - Group rejected - The CYP001 group transmitted for this Local Patient Identifier (Extended) has a blank Person Birth Date. Local Patient Identifier (Extended)=&lt;C604901&gt;</v>
      </c>
    </row>
    <row r="408" spans="1:21" ht="51" customHeight="1">
      <c r="A408" s="287" t="s">
        <v>4580</v>
      </c>
      <c r="B408" s="288" t="str">
        <f t="shared" si="15"/>
        <v>C604</v>
      </c>
      <c r="C408" s="289" t="str">
        <f t="shared" si="16"/>
        <v>901</v>
      </c>
      <c r="D408" s="288" t="str">
        <f>IF(MID(A408,5,1)="9",CONCATENATE(C408,"_",COUNTIF($C$3:$C408,C408)),A408&amp;"_1")</f>
        <v>901_18</v>
      </c>
      <c r="E408" s="288" t="s">
        <v>1124</v>
      </c>
      <c r="F408" s="291" t="s">
        <v>5810</v>
      </c>
      <c r="G408" s="291" t="s">
        <v>969</v>
      </c>
      <c r="H408" s="289">
        <f t="shared" si="17"/>
        <v>0</v>
      </c>
      <c r="I408" s="292">
        <v>334</v>
      </c>
      <c r="J408" s="290" t="s">
        <v>2325</v>
      </c>
      <c r="K408" s="289" t="s">
        <v>146</v>
      </c>
      <c r="L408" s="289" t="s">
        <v>2138</v>
      </c>
      <c r="M408" s="289" t="s">
        <v>2138</v>
      </c>
      <c r="N408" s="289" t="s">
        <v>25</v>
      </c>
      <c r="O408" s="275"/>
      <c r="P408" s="291" t="s">
        <v>6169</v>
      </c>
      <c r="Q408" s="291" t="s">
        <v>6170</v>
      </c>
      <c r="R408" s="293" t="s">
        <v>1148</v>
      </c>
      <c r="S408" s="289">
        <f>IFERROR(VLOOKUP(A408,'Master Warnings List'!$A$1:$H$765,8,0),0)</f>
        <v>2</v>
      </c>
      <c r="T408" s="291" t="str">
        <f>LookupConcat(A408,'Master Warnings List'!$A$2:$A$726,'Master Warnings List'!$E$2:$E$726,"
")</f>
        <v>CYP60403 - Record rejected - Local Patient Identifier (Extended) is blank.
CYP60404 - Record rejected - Local Patient Identifier (Extended) has incorrect data format. Local Patient Identifier (Extended)=&lt;C604901&gt;</v>
      </c>
      <c r="U408" t="s">
        <v>6171</v>
      </c>
    </row>
    <row r="409" spans="1:21" ht="153" customHeight="1">
      <c r="A409" s="287" t="s">
        <v>4581</v>
      </c>
      <c r="B409" s="288" t="str">
        <f t="shared" si="15"/>
        <v>C604</v>
      </c>
      <c r="C409" s="289" t="str">
        <f t="shared" si="16"/>
        <v>010</v>
      </c>
      <c r="D409" s="288" t="str">
        <f>IF(MID(A409,5,1)="9",CONCATENATE(C409,"_",COUNTIF($C$3:$C409,C409)),A409&amp;"_1")</f>
        <v>C604010_1</v>
      </c>
      <c r="E409" s="288" t="s">
        <v>4583</v>
      </c>
      <c r="F409" s="291" t="s">
        <v>5810</v>
      </c>
      <c r="G409" s="291" t="s">
        <v>4582</v>
      </c>
      <c r="H409" s="289">
        <f t="shared" si="17"/>
        <v>0</v>
      </c>
      <c r="I409" s="292">
        <v>335</v>
      </c>
      <c r="J409" s="290" t="s">
        <v>6618</v>
      </c>
      <c r="K409" s="291" t="s">
        <v>2154</v>
      </c>
      <c r="L409" s="289" t="s">
        <v>25</v>
      </c>
      <c r="M409" s="289" t="s">
        <v>2138</v>
      </c>
      <c r="N409" s="289" t="s">
        <v>25</v>
      </c>
      <c r="O409" s="275" t="s">
        <v>6619</v>
      </c>
      <c r="P409" s="291" t="s">
        <v>6427</v>
      </c>
      <c r="Q409" s="291" t="s">
        <v>6620</v>
      </c>
      <c r="R409" s="293" t="s">
        <v>195</v>
      </c>
      <c r="S409" s="289">
        <f>IFERROR(VLOOKUP(A409,'Master Warnings List'!$A$1:$H$765,8,0),0)</f>
        <v>4</v>
      </c>
      <c r="T409" s="291" t="str">
        <f>LookupConcat(A409,'Master Warnings List'!$A$2:$A$726,'Master Warnings List'!$E$2:$E$726,"
")</f>
        <v>CYP60406 - Record rejected - Blood Spot Card Completion Date has incorrect data format. Local Patient Identifier (Extended)=&lt;C604901&gt;
CYP60427 - Record rejected - Blood Spot Card Completion Date is after the Reporting Period End Date. Local Patient Identifier (Extended)=&lt;C604901&gt; Blood Spot Card Completion Date=&lt;C604010&gt;
CYP60428 - Record rejected - Blood Spot Card Completion Date is before the Person Birth date. Local Patient Identifier (Extended)=&lt;C604901&gt; Blood Spot Card Completion Date=&lt;C604010&gt;
CYP60441 - Record rejected - Person Birth Date is blank AND Blood Spot Card Completion Date is before 1 January 1890. Local Patient Identifier (Extended)=&lt;C604901&gt; Blood Spot Card Completion Date=&lt;C604010&gt;</v>
      </c>
      <c r="U409" t="s">
        <v>6621</v>
      </c>
    </row>
    <row r="410" spans="1:21" ht="216" customHeight="1">
      <c r="A410" s="287" t="s">
        <v>4586</v>
      </c>
      <c r="B410" s="288" t="str">
        <f t="shared" si="15"/>
        <v>C604</v>
      </c>
      <c r="C410" s="289" t="str">
        <f t="shared" si="16"/>
        <v>020</v>
      </c>
      <c r="D410" s="288" t="str">
        <f>IF(MID(A410,5,1)="9",CONCATENATE(C410,"_",COUNTIF($C$3:$C410,C410)),A410&amp;"_1")</f>
        <v>C604020_1</v>
      </c>
      <c r="E410" s="288" t="s">
        <v>4588</v>
      </c>
      <c r="F410" s="291" t="s">
        <v>5810</v>
      </c>
      <c r="G410" s="291" t="s">
        <v>4587</v>
      </c>
      <c r="H410" s="289">
        <f t="shared" si="17"/>
        <v>0</v>
      </c>
      <c r="I410" s="292">
        <v>336</v>
      </c>
      <c r="J410" s="290" t="s">
        <v>6622</v>
      </c>
      <c r="K410" s="291" t="s">
        <v>2154</v>
      </c>
      <c r="L410" s="289" t="s">
        <v>25</v>
      </c>
      <c r="M410" s="289" t="s">
        <v>2138</v>
      </c>
      <c r="N410" s="289" t="s">
        <v>25</v>
      </c>
      <c r="O410" s="275" t="s">
        <v>6623</v>
      </c>
      <c r="P410" s="291" t="s">
        <v>6427</v>
      </c>
      <c r="Q410" s="291" t="s">
        <v>6611</v>
      </c>
      <c r="R410" s="293" t="s">
        <v>195</v>
      </c>
      <c r="S410" s="289">
        <f>IFERROR(VLOOKUP(A410,'Master Warnings List'!$A$1:$H$765,8,0),0)</f>
        <v>4</v>
      </c>
      <c r="T410" s="291" t="str">
        <f>LookupConcat(A410,'Master Warnings List'!$A$2:$A$726,'Master Warnings List'!$E$2:$E$726,"
")</f>
        <v>CYP60418 - Record rejected - Newborn Blood Spot Test Result Received Date has incorrect data format. Local Patient Identifier (Extended)=&lt;C604901&gt;
CYP60430 - Record rejected - Newborn Blood Spot Test Result Received Date is before Blood Spot Card Completion Date. Local Patient Identifier (Extended)=&lt;C604901&gt; Newborn Blood Spot Test Result Received Date=&lt;C604020&gt; Blood Spot Card Completion Date=&lt;C604010&gt;
CYP60444 - Record rejected - Newborn Blood Spot Test Result Received Date is before the Reporting Period Start Date. Local Patient Identifier (Extended)=&lt;C604901&gt;Newborn Blood Spot Test Result Received Date=&lt;C604020&gt;
CYP60445 - Record rejected - Newborn Blood Spot Test Result Received Date is after the Reporting Period End Date. Local Patient Identifier (Extended)=&lt;C604901&gt;Newborn Blood Spot Test Result Received Date=&lt;C604020&gt;</v>
      </c>
      <c r="U410" t="s">
        <v>6624</v>
      </c>
    </row>
    <row r="411" spans="1:21" ht="154.5" customHeight="1">
      <c r="A411" s="287" t="s">
        <v>4591</v>
      </c>
      <c r="B411" s="288" t="str">
        <f t="shared" si="15"/>
        <v>C604</v>
      </c>
      <c r="C411" s="289" t="str">
        <f t="shared" si="16"/>
        <v>030</v>
      </c>
      <c r="D411" s="288" t="str">
        <f>IF(MID(A411,5,1)="9",CONCATENATE(C411,"_",COUNTIF($C$3:$C411,C411)),A411&amp;"_1")</f>
        <v>C604030_1</v>
      </c>
      <c r="E411" s="288" t="s">
        <v>4593</v>
      </c>
      <c r="F411" s="291" t="s">
        <v>5810</v>
      </c>
      <c r="G411" s="291" t="s">
        <v>4592</v>
      </c>
      <c r="H411" s="289">
        <f t="shared" si="17"/>
        <v>0</v>
      </c>
      <c r="I411" s="292">
        <v>337</v>
      </c>
      <c r="J411" s="291" t="s">
        <v>6625</v>
      </c>
      <c r="K411" s="289" t="s">
        <v>1213</v>
      </c>
      <c r="L411" s="289" t="s">
        <v>25</v>
      </c>
      <c r="M411" s="289" t="s">
        <v>2138</v>
      </c>
      <c r="N411" s="289" t="s">
        <v>2148</v>
      </c>
      <c r="O411" s="302" t="s">
        <v>4596</v>
      </c>
      <c r="P411" s="291">
        <v>1.4</v>
      </c>
      <c r="Q411" s="291" t="s">
        <v>6602</v>
      </c>
      <c r="R411" s="293" t="s">
        <v>195</v>
      </c>
      <c r="S411" s="289">
        <f>IFERROR(VLOOKUP(A411,'Master Warnings List'!$A$1:$H$765,8,0),0)</f>
        <v>3</v>
      </c>
      <c r="T411" s="291" t="str">
        <f>LookupConcat(A411,'Master Warnings List'!$A$2:$A$726,'Master Warnings List'!$E$2:$E$726,"
")</f>
        <v>CYP60407 - Record rejected - Newborn Blood Spot Test Outcome Status Code (Phenylketonuria) has incorrect data format. Local Patient Identifier (Extended)=&lt;C604901&gt;
CYP60408 - Warning - Newborn Blood Spot Test Outcome Status Code (Phenylketonuria) contains an invalid national code. Local Patient Identifier (Extended)=&lt;C604901&gt; Newborn Blood Spot Test Outcome Status Code (Phenylketonuria)=&lt;C604030&gt;
CYP60431 - Warning - Newborn Blood Spot Test Outcome Status Code (Phenylketonuria) is populated but Newborn Blood Spot Test Result Received Date is blank. Local Patient Identifier (Extended)=&lt;C604901&gt;</v>
      </c>
      <c r="U411" s="15" t="s">
        <v>6626</v>
      </c>
    </row>
    <row r="412" spans="1:21" ht="152.25" customHeight="1">
      <c r="A412" s="287" t="s">
        <v>4603</v>
      </c>
      <c r="B412" s="288" t="str">
        <f t="shared" si="15"/>
        <v>C604</v>
      </c>
      <c r="C412" s="289" t="str">
        <f t="shared" si="16"/>
        <v>040</v>
      </c>
      <c r="D412" s="288" t="str">
        <f>IF(MID(A412,5,1)="9",CONCATENATE(C412,"_",COUNTIF($C$3:$C412,C412)),A412&amp;"_1")</f>
        <v>C604040_1</v>
      </c>
      <c r="E412" s="288" t="s">
        <v>4605</v>
      </c>
      <c r="F412" s="291" t="s">
        <v>5810</v>
      </c>
      <c r="G412" s="291" t="s">
        <v>4604</v>
      </c>
      <c r="H412" s="289">
        <f t="shared" si="17"/>
        <v>0</v>
      </c>
      <c r="I412" s="292">
        <v>338</v>
      </c>
      <c r="J412" s="291" t="s">
        <v>6627</v>
      </c>
      <c r="K412" s="289" t="s">
        <v>1213</v>
      </c>
      <c r="L412" s="289" t="s">
        <v>25</v>
      </c>
      <c r="M412" s="289" t="s">
        <v>2138</v>
      </c>
      <c r="N412" s="289" t="s">
        <v>2148</v>
      </c>
      <c r="O412" s="302" t="s">
        <v>4607</v>
      </c>
      <c r="P412" s="291">
        <v>1.4</v>
      </c>
      <c r="Q412" s="291" t="s">
        <v>6602</v>
      </c>
      <c r="R412" s="293" t="s">
        <v>195</v>
      </c>
      <c r="S412" s="289">
        <f>IFERROR(VLOOKUP(A412,'Master Warnings List'!$A$1:$H$765,8,0),0)</f>
        <v>3</v>
      </c>
      <c r="T412" s="291" t="str">
        <f>LookupConcat(A412,'Master Warnings List'!$A$2:$A$726,'Master Warnings List'!$E$2:$E$726,"
")</f>
        <v>CYP60409 - Record rejected - Newborn Blood Spot Test Outcome Status Code (Sickle Cell Disease) has incorrect data format. Local Patient Identifier (Extended)=&lt;C604901&gt;
CYP60410 - Warning - Newborn Blood Spot Test Outcome Status Code (Sickle Cell Disease) contains an invalid national code. Local Patient Identifier (Extended)=&lt;C604901&gt; Newborn Blood Spot Test Outcome Status Code (Sickle Cell Disease)=&lt;C604040&gt;
CYP60432 - Warning - Newborn Blood Spot Test Outcome Status Code (Sickle Cell Disease) is populated but Newborn Blood Spot Test Result Received Date is blank. Local Patient Identifier (Extended)=&lt;C604901&gt;</v>
      </c>
      <c r="U412" s="15" t="s">
        <v>6628</v>
      </c>
    </row>
    <row r="413" spans="1:21" ht="140.25" customHeight="1">
      <c r="A413" s="287" t="s">
        <v>4611</v>
      </c>
      <c r="B413" s="288" t="str">
        <f t="shared" si="15"/>
        <v>C604</v>
      </c>
      <c r="C413" s="289" t="str">
        <f t="shared" si="16"/>
        <v>050</v>
      </c>
      <c r="D413" s="288" t="str">
        <f>IF(MID(A413,5,1)="9",CONCATENATE(C413,"_",COUNTIF($C$3:$C413,C413)),A413&amp;"_1")</f>
        <v>C604050_1</v>
      </c>
      <c r="E413" s="288" t="s">
        <v>4613</v>
      </c>
      <c r="F413" s="291" t="s">
        <v>5810</v>
      </c>
      <c r="G413" s="291" t="s">
        <v>4612</v>
      </c>
      <c r="H413" s="289">
        <f t="shared" si="17"/>
        <v>0</v>
      </c>
      <c r="I413" s="292">
        <v>339</v>
      </c>
      <c r="J413" s="291" t="s">
        <v>6629</v>
      </c>
      <c r="K413" s="289" t="s">
        <v>1213</v>
      </c>
      <c r="L413" s="289" t="s">
        <v>25</v>
      </c>
      <c r="M413" s="289" t="s">
        <v>2138</v>
      </c>
      <c r="N413" s="289" t="s">
        <v>2148</v>
      </c>
      <c r="O413" s="302" t="s">
        <v>4615</v>
      </c>
      <c r="P413" s="291">
        <v>1.4</v>
      </c>
      <c r="Q413" s="291" t="s">
        <v>6602</v>
      </c>
      <c r="R413" s="293" t="s">
        <v>195</v>
      </c>
      <c r="S413" s="289">
        <f>IFERROR(VLOOKUP(A413,'Master Warnings List'!$A$1:$H$765,8,0),0)</f>
        <v>3</v>
      </c>
      <c r="T413" s="291" t="str">
        <f>LookupConcat(A413,'Master Warnings List'!$A$2:$A$726,'Master Warnings List'!$E$2:$E$726,"
")</f>
        <v>CYP60411 - Record rejected - Newborn Blood Spot Test Outcome Status Code (Cystic Fibrosis) has incorrect data format. Local Patient Identifier (Extended)=&lt;C604901&gt;
CYP60412 - Warning - Newborn Blood Spot Test Outcome Status Code (Cystic Fibrosis) contains an invalid national code. Local Patient Identifier (Extended)=&lt;C604901&gt; Newborn Blood Spot Test Outcome Status Code (Cystic Fibrosis)=&lt;C604050&gt;
CYP60433 - Warning - Newborn Blood Spot Test Outcome Status Code (Cystic Fibrosis) is populated but Newborn Blood Spot Test Result Received Date is blank. Local Patient Identifier (Extended)=&lt;C604901&gt;</v>
      </c>
      <c r="U413" s="15" t="s">
        <v>6630</v>
      </c>
    </row>
    <row r="414" spans="1:21" ht="140.25" customHeight="1">
      <c r="A414" s="287" t="s">
        <v>4616</v>
      </c>
      <c r="B414" s="288" t="str">
        <f t="shared" si="15"/>
        <v>C604</v>
      </c>
      <c r="C414" s="289" t="str">
        <f t="shared" si="16"/>
        <v>060</v>
      </c>
      <c r="D414" s="288" t="str">
        <f>IF(MID(A414,5,1)="9",CONCATENATE(C414,"_",COUNTIF($C$3:$C414,C414)),A414&amp;"_1")</f>
        <v>C604060_1</v>
      </c>
      <c r="E414" s="288" t="s">
        <v>4618</v>
      </c>
      <c r="F414" s="291" t="s">
        <v>5810</v>
      </c>
      <c r="G414" s="291" t="s">
        <v>4617</v>
      </c>
      <c r="H414" s="289">
        <f t="shared" si="17"/>
        <v>0</v>
      </c>
      <c r="I414" s="292">
        <v>340</v>
      </c>
      <c r="J414" s="291" t="s">
        <v>6631</v>
      </c>
      <c r="K414" s="289" t="s">
        <v>1213</v>
      </c>
      <c r="L414" s="289" t="s">
        <v>25</v>
      </c>
      <c r="M414" s="289" t="s">
        <v>2138</v>
      </c>
      <c r="N414" s="289" t="s">
        <v>2148</v>
      </c>
      <c r="O414" s="302" t="s">
        <v>4620</v>
      </c>
      <c r="P414" s="291">
        <v>1.4</v>
      </c>
      <c r="Q414" s="291" t="s">
        <v>6602</v>
      </c>
      <c r="R414" s="293" t="s">
        <v>195</v>
      </c>
      <c r="S414" s="289">
        <f>IFERROR(VLOOKUP(A414,'Master Warnings List'!$A$1:$H$765,8,0),0)</f>
        <v>3</v>
      </c>
      <c r="T414" s="291" t="str">
        <f>LookupConcat(A414,'Master Warnings List'!$A$2:$A$726,'Master Warnings List'!$E$2:$E$726,"
")</f>
        <v>CYP60413 - Record rejected - Newborn Blood Spot Test Outcome Status Code (Congenital Hypothyroidism) has incorrect data format. Local Patient Identifier (Extended)=&lt;C604901&gt;
CYP60414 - Warning - Newborn Blood Spot Test Outcome Status Code (Congenital Hypothyroidism) contains an invalid national code. Local Patient Identifier (Extended)=&lt;C604901&gt; Newborn Blood Spot Test Outcome Status Code (Congenital Hypothyroidism)=&lt;C604060&gt;
CYP60434 - Warning - Newborn Blood Spot Test Outcome Status Code (Congenital Hypothyroidism) is populated but Newborn Blood Spot Test Result Received Date is blank. Local Patient Identifier (Extended)=&lt;C604901&gt;</v>
      </c>
      <c r="U414" s="15" t="s">
        <v>6632</v>
      </c>
    </row>
    <row r="415" spans="1:21" ht="165.75" customHeight="1">
      <c r="A415" s="287" t="s">
        <v>4621</v>
      </c>
      <c r="B415" s="288" t="str">
        <f t="shared" si="15"/>
        <v>C604</v>
      </c>
      <c r="C415" s="289" t="str">
        <f t="shared" si="16"/>
        <v>070</v>
      </c>
      <c r="D415" s="288" t="str">
        <f>IF(MID(A415,5,1)="9",CONCATENATE(C415,"_",COUNTIF($C$3:$C415,C415)),A415&amp;"_1")</f>
        <v>C604070_1</v>
      </c>
      <c r="E415" s="288" t="s">
        <v>4623</v>
      </c>
      <c r="F415" s="291" t="s">
        <v>5810</v>
      </c>
      <c r="G415" s="291" t="s">
        <v>4622</v>
      </c>
      <c r="H415" s="289">
        <f t="shared" si="17"/>
        <v>0</v>
      </c>
      <c r="I415" s="292">
        <v>341</v>
      </c>
      <c r="J415" s="291" t="s">
        <v>6633</v>
      </c>
      <c r="K415" s="289" t="s">
        <v>1213</v>
      </c>
      <c r="L415" s="289" t="s">
        <v>25</v>
      </c>
      <c r="M415" s="289" t="s">
        <v>2138</v>
      </c>
      <c r="N415" s="289" t="s">
        <v>2148</v>
      </c>
      <c r="O415" s="302" t="s">
        <v>4625</v>
      </c>
      <c r="P415" s="291">
        <v>1.4</v>
      </c>
      <c r="Q415" s="291" t="s">
        <v>6602</v>
      </c>
      <c r="R415" s="293" t="s">
        <v>195</v>
      </c>
      <c r="S415" s="289">
        <f>IFERROR(VLOOKUP(A415,'Master Warnings List'!$A$1:$H$765,8,0),0)</f>
        <v>3</v>
      </c>
      <c r="T415" s="291" t="str">
        <f>LookupConcat(A415,'Master Warnings List'!$A$2:$A$726,'Master Warnings List'!$E$2:$E$726,"
")</f>
        <v>CYP60415 - Record rejected - Newborn Blood Spot Test Outcome Status Code (Medium Chain ACYL-COA Dehydrogenase Deficiency) has incorrect data format. Local Patient Identifier (Extended)=&lt;C604901&gt;
CYP60416 - Warning - Newborn Blood Spot Test Outcome Status Code (Medium Chain ACYL-COA Dehydrogenase Deficiency) contains an invalid national code. Local Patient Identifier (Extended)=&lt;C604901&gt; Newborn Blood Spot Test Outcome Status Code (Medium Chain ACYL-COA Dehydrogenase Deficiency)=&lt;C604070&gt;
CYP60435 - Warning - Newborn Blood Spot Test Outcome Status Code (Medium Chain ACYL-COA Dehydrogenase Deficiency) is populated but Newborn Blood Spot Test Result Received Date is blank. Local Patient Identifier (Extended)=&lt;C604901&gt;</v>
      </c>
      <c r="U415" s="15" t="s">
        <v>6634</v>
      </c>
    </row>
    <row r="416" spans="1:21" ht="140.25" customHeight="1">
      <c r="A416" s="287" t="s">
        <v>4626</v>
      </c>
      <c r="B416" s="288" t="str">
        <f t="shared" si="15"/>
        <v>C604</v>
      </c>
      <c r="C416" s="289" t="str">
        <f t="shared" si="16"/>
        <v>080</v>
      </c>
      <c r="D416" s="288" t="str">
        <f>IF(MID(A416,5,1)="9",CONCATENATE(C416,"_",COUNTIF($C$3:$C416,C416)),A416&amp;"_1")</f>
        <v>C604080_1</v>
      </c>
      <c r="E416" s="288" t="s">
        <v>4628</v>
      </c>
      <c r="F416" s="291" t="s">
        <v>5810</v>
      </c>
      <c r="G416" s="291" t="s">
        <v>4627</v>
      </c>
      <c r="H416" s="289">
        <f t="shared" si="17"/>
        <v>0</v>
      </c>
      <c r="I416" s="292">
        <v>342</v>
      </c>
      <c r="J416" s="291" t="s">
        <v>6635</v>
      </c>
      <c r="K416" s="289" t="s">
        <v>1213</v>
      </c>
      <c r="L416" s="289" t="s">
        <v>25</v>
      </c>
      <c r="M416" s="289" t="s">
        <v>2138</v>
      </c>
      <c r="N416" s="289" t="s">
        <v>2148</v>
      </c>
      <c r="O416" s="302" t="s">
        <v>4630</v>
      </c>
      <c r="P416" s="291">
        <v>1.4</v>
      </c>
      <c r="Q416" s="291" t="s">
        <v>6602</v>
      </c>
      <c r="R416" s="293" t="s">
        <v>195</v>
      </c>
      <c r="S416" s="289">
        <f>IFERROR(VLOOKUP(A416,'Master Warnings List'!$A$1:$H$765,8,0),0)</f>
        <v>3</v>
      </c>
      <c r="T416" s="291" t="str">
        <f>LookupConcat(A416,'Master Warnings List'!$A$2:$A$726,'Master Warnings List'!$E$2:$E$726,"
")</f>
        <v>CYP60419 - Record rejected - Newborn Blood Spot Test Outcome Status Code (Homocystinuria) has incorrect data format. Local Patient Identifier (Extended)=&lt;C604901&gt;
CYP60420 - Warning - Newborn Blood Spot Test Outcome Status Code (Homocystinuria) contains an invalid national code. Local Patient Identifier (Extended)=&lt;C604901&gt; Newborn Blood Spot Test Outcome Status Code (Homocystinuria)=&lt;C604080&gt;
CYP60436 - Warning - Newborn Blood Spot Test Outcome Status Code (Homocystinuria) is populated but Newborn Blood Spot Test Result Received Date is blank. Local Patient Identifier (Extended)=&lt;C604901&gt;</v>
      </c>
      <c r="U416" s="15" t="s">
        <v>6636</v>
      </c>
    </row>
    <row r="417" spans="1:21" ht="140.25" customHeight="1">
      <c r="A417" s="287" t="s">
        <v>4631</v>
      </c>
      <c r="B417" s="288" t="str">
        <f t="shared" si="15"/>
        <v>C604</v>
      </c>
      <c r="C417" s="289" t="str">
        <f t="shared" si="16"/>
        <v>090</v>
      </c>
      <c r="D417" s="288" t="str">
        <f>IF(MID(A417,5,1)="9",CONCATENATE(C417,"_",COUNTIF($C$3:$C417,C417)),A417&amp;"_1")</f>
        <v>C604090_1</v>
      </c>
      <c r="E417" s="288" t="s">
        <v>4633</v>
      </c>
      <c r="F417" s="291" t="s">
        <v>5810</v>
      </c>
      <c r="G417" s="291" t="s">
        <v>4632</v>
      </c>
      <c r="H417" s="289">
        <f t="shared" si="17"/>
        <v>0</v>
      </c>
      <c r="I417" s="292">
        <v>343</v>
      </c>
      <c r="J417" s="291" t="s">
        <v>6637</v>
      </c>
      <c r="K417" s="289" t="s">
        <v>1213</v>
      </c>
      <c r="L417" s="289" t="s">
        <v>25</v>
      </c>
      <c r="M417" s="289" t="s">
        <v>2138</v>
      </c>
      <c r="N417" s="289" t="s">
        <v>2148</v>
      </c>
      <c r="O417" s="302" t="s">
        <v>4635</v>
      </c>
      <c r="P417" s="291">
        <v>1.4</v>
      </c>
      <c r="Q417" s="291" t="s">
        <v>6602</v>
      </c>
      <c r="R417" s="293" t="s">
        <v>195</v>
      </c>
      <c r="S417" s="289">
        <f>IFERROR(VLOOKUP(A417,'Master Warnings List'!$A$1:$H$765,8,0),0)</f>
        <v>3</v>
      </c>
      <c r="T417" s="291" t="str">
        <f>LookupConcat(A417,'Master Warnings List'!$A$2:$A$726,'Master Warnings List'!$E$2:$E$726,"
")</f>
        <v>CYP60421 - Record rejected - Newborn Blood Spot Test Outcome Status Code (Maple Syrup Urine Disease) has incorrect data format. Local Patient Identifier (Extended)=&lt;C604901&gt;
CYP60422 - Warning - Newborn Blood Spot Test Outcome Status Code (Maple Syrup Urine Disease) contains an invalid national code. Local Patient Identifier (Extended)=&lt;C604901&gt; Newborn Blood Spot Test Outcome Status Code (Maple Syrup Urine Disease)=&lt;C604090&gt;
CYP60437 - Warning - Newborn Blood Spot Test Outcome Status Code (Maple Syrup Urine Disease) is populated but Newborn Blood Spot Test Result Received Date is blank. Local Patient Identifier (Extended)=&lt;C604901&gt;</v>
      </c>
      <c r="U417" s="15" t="s">
        <v>6638</v>
      </c>
    </row>
    <row r="418" spans="1:21" ht="140.25" customHeight="1">
      <c r="A418" s="287" t="s">
        <v>4636</v>
      </c>
      <c r="B418" s="288" t="str">
        <f t="shared" si="15"/>
        <v>C604</v>
      </c>
      <c r="C418" s="289" t="str">
        <f t="shared" si="16"/>
        <v>100</v>
      </c>
      <c r="D418" s="288" t="str">
        <f>IF(MID(A418,5,1)="9",CONCATENATE(C418,"_",COUNTIF($C$3:$C418,C418)),A418&amp;"_1")</f>
        <v>C604100_1</v>
      </c>
      <c r="E418" s="288" t="s">
        <v>4638</v>
      </c>
      <c r="F418" s="291" t="s">
        <v>5810</v>
      </c>
      <c r="G418" s="291" t="s">
        <v>4637</v>
      </c>
      <c r="H418" s="289">
        <f t="shared" si="17"/>
        <v>0</v>
      </c>
      <c r="I418" s="292">
        <v>344</v>
      </c>
      <c r="J418" s="291" t="s">
        <v>6639</v>
      </c>
      <c r="K418" s="289" t="s">
        <v>1213</v>
      </c>
      <c r="L418" s="289" t="s">
        <v>25</v>
      </c>
      <c r="M418" s="289" t="s">
        <v>2138</v>
      </c>
      <c r="N418" s="289" t="s">
        <v>2148</v>
      </c>
      <c r="O418" s="302" t="s">
        <v>4640</v>
      </c>
      <c r="P418" s="291">
        <v>1.4</v>
      </c>
      <c r="Q418" s="291" t="s">
        <v>6602</v>
      </c>
      <c r="R418" s="293" t="s">
        <v>195</v>
      </c>
      <c r="S418" s="289">
        <f>IFERROR(VLOOKUP(A418,'Master Warnings List'!$A$1:$H$765,8,0),0)</f>
        <v>3</v>
      </c>
      <c r="T418" s="291" t="str">
        <f>LookupConcat(A418,'Master Warnings List'!$A$2:$A$726,'Master Warnings List'!$E$2:$E$726,"
")</f>
        <v>CYP60423 - Record rejected - Newborn Blood Spot Test Outcome Status Code (Glutaric Aciduria Type 1) has incorrect data format. Local Patient Identifier (Extended)=&lt;C604901&gt;
CYP60424 - Warning - Newborn Blood Spot Test Outcome Status Code (Glutaric Aciduria Type 1) contains an invalid national code. Local Patient Identifier (Extended)=&lt;C604901&gt; Newborn Blood Spot Test Outcome Status Code (Glutaric Aciduria Type 1)=&lt;C604100&gt;
CYP60438 - Warning - Newborn Blood Spot Test Outcome Status Code (Glutaric Aciduria Type 1) is populated but Newborn Blood Spot Test Result Received Date is blank. Local Patient Identifier (Extended)=&lt;C604901&gt;</v>
      </c>
      <c r="U418" s="15" t="s">
        <v>6640</v>
      </c>
    </row>
    <row r="419" spans="1:21" ht="140.25" customHeight="1">
      <c r="A419" s="287" t="s">
        <v>4641</v>
      </c>
      <c r="B419" s="288" t="str">
        <f t="shared" si="15"/>
        <v>C604</v>
      </c>
      <c r="C419" s="289" t="str">
        <f t="shared" si="16"/>
        <v>110</v>
      </c>
      <c r="D419" s="288" t="str">
        <f>IF(MID(A419,5,1)="9",CONCATENATE(C419,"_",COUNTIF($C$3:$C419,C419)),A419&amp;"_1")</f>
        <v>C604110_1</v>
      </c>
      <c r="E419" s="288" t="s">
        <v>4643</v>
      </c>
      <c r="F419" s="291" t="s">
        <v>5810</v>
      </c>
      <c r="G419" s="291" t="s">
        <v>4642</v>
      </c>
      <c r="H419" s="289">
        <f t="shared" si="17"/>
        <v>0</v>
      </c>
      <c r="I419" s="292">
        <v>345</v>
      </c>
      <c r="J419" s="291" t="s">
        <v>6641</v>
      </c>
      <c r="K419" s="289" t="s">
        <v>1213</v>
      </c>
      <c r="L419" s="289" t="s">
        <v>25</v>
      </c>
      <c r="M419" s="289" t="s">
        <v>2138</v>
      </c>
      <c r="N419" s="289" t="s">
        <v>2148</v>
      </c>
      <c r="O419" s="302" t="s">
        <v>4645</v>
      </c>
      <c r="P419" s="291">
        <v>1.4</v>
      </c>
      <c r="Q419" s="291" t="s">
        <v>6602</v>
      </c>
      <c r="R419" s="293" t="s">
        <v>195</v>
      </c>
      <c r="S419" s="289">
        <f>IFERROR(VLOOKUP(A419,'Master Warnings List'!$A$1:$H$765,8,0),0)</f>
        <v>3</v>
      </c>
      <c r="T419" s="291" t="str">
        <f>LookupConcat(A419,'Master Warnings List'!$A$2:$A$726,'Master Warnings List'!$E$2:$E$726,"
")</f>
        <v>CYP60425 - Record rejected - Newborn Blood Spot Test Outcome Status Code (Isovaleric Aciduria) has incorrect data format. Local Patient Identifier (Extended)=&lt;C604901&gt;
CYP60426 - Warning - Newborn Blood Spot Test Outcome Status Code (Isovaleric Aciduria) contains an invalid national code. Local Patient Identifier (Extended)=&lt;C604901&gt; Newborn Blood Spot Test Outcome Status Code (Isovaleric Aciduria)=&lt;C604110&gt;
CYP60439 - Warning - Newborn Blood Spot Test Outcome Status Code (Isovaleric Aciduria) is populated but Newborn Blood Spot Test Result Received Date is blank. Local Patient Identifier (Extended)=&lt;C604901&gt;</v>
      </c>
      <c r="U419" s="15" t="s">
        <v>6642</v>
      </c>
    </row>
    <row r="420" spans="1:21" ht="25.5" customHeight="1">
      <c r="A420" s="287" t="s">
        <v>925</v>
      </c>
      <c r="B420" s="288"/>
      <c r="C420" s="289"/>
      <c r="D420" s="288"/>
      <c r="E420" s="288" t="s">
        <v>2580</v>
      </c>
      <c r="F420" s="291" t="s">
        <v>5810</v>
      </c>
      <c r="G420" s="291" t="s">
        <v>822</v>
      </c>
      <c r="H420" s="289">
        <f t="shared" si="17"/>
        <v>1</v>
      </c>
      <c r="I420" s="292">
        <v>346</v>
      </c>
      <c r="J420" s="291" t="s">
        <v>6259</v>
      </c>
      <c r="K420" s="288" t="s">
        <v>146</v>
      </c>
      <c r="L420" s="289"/>
      <c r="M420" s="289"/>
      <c r="N420" s="289"/>
      <c r="O420" s="302"/>
      <c r="P420" s="291"/>
      <c r="Q420" s="291"/>
      <c r="R420" s="293"/>
      <c r="S420" s="289"/>
      <c r="T420" s="291"/>
    </row>
    <row r="421" spans="1:21" ht="38.25" customHeight="1">
      <c r="A421" s="287" t="s">
        <v>926</v>
      </c>
      <c r="B421" s="288"/>
      <c r="C421" s="289"/>
      <c r="D421" s="288"/>
      <c r="E421" s="288" t="s">
        <v>4647</v>
      </c>
      <c r="F421" s="291" t="s">
        <v>5810</v>
      </c>
      <c r="G421" s="291" t="s">
        <v>927</v>
      </c>
      <c r="H421" s="289">
        <f t="shared" si="17"/>
        <v>1</v>
      </c>
      <c r="I421" s="292">
        <v>347</v>
      </c>
      <c r="J421" s="291" t="s">
        <v>6123</v>
      </c>
      <c r="K421" s="288" t="s">
        <v>6124</v>
      </c>
      <c r="L421" s="289"/>
      <c r="M421" s="289"/>
      <c r="N421" s="289"/>
      <c r="O421" s="302"/>
      <c r="P421" s="291"/>
      <c r="Q421" s="291"/>
      <c r="R421" s="293"/>
      <c r="S421" s="289"/>
      <c r="T421" s="291"/>
    </row>
    <row r="422" spans="1:21" ht="25.5" customHeight="1">
      <c r="A422" s="287" t="s">
        <v>4648</v>
      </c>
      <c r="B422" s="288"/>
      <c r="C422" s="289"/>
      <c r="D422" s="288"/>
      <c r="E422" s="288" t="s">
        <v>2144</v>
      </c>
      <c r="F422" s="291" t="s">
        <v>5810</v>
      </c>
      <c r="G422" s="291" t="s">
        <v>6260</v>
      </c>
      <c r="H422" s="289">
        <f t="shared" si="17"/>
        <v>1</v>
      </c>
      <c r="I422" s="292">
        <v>348</v>
      </c>
      <c r="J422" s="291" t="s">
        <v>6261</v>
      </c>
      <c r="K422" s="289" t="s">
        <v>2586</v>
      </c>
      <c r="L422" s="289"/>
      <c r="M422" s="289"/>
      <c r="N422" s="289"/>
      <c r="O422" s="302"/>
      <c r="P422" s="291"/>
      <c r="Q422" s="291"/>
      <c r="R422" s="293"/>
      <c r="S422" s="289"/>
      <c r="T422" s="291"/>
    </row>
    <row r="423" spans="1:21" ht="25.5" customHeight="1">
      <c r="A423" s="287" t="s">
        <v>4649</v>
      </c>
      <c r="B423" s="288"/>
      <c r="C423" s="289"/>
      <c r="D423" s="288"/>
      <c r="E423" s="288" t="s">
        <v>2590</v>
      </c>
      <c r="F423" s="291" t="s">
        <v>5810</v>
      </c>
      <c r="G423" s="291" t="s">
        <v>6263</v>
      </c>
      <c r="H423" s="289">
        <f t="shared" ref="H423:H490" si="18">IF(MID(A423,5,1)="D",1,0)</f>
        <v>1</v>
      </c>
      <c r="I423" s="292">
        <v>349</v>
      </c>
      <c r="J423" s="291" t="s">
        <v>6264</v>
      </c>
      <c r="K423" s="289" t="s">
        <v>818</v>
      </c>
      <c r="L423" s="289"/>
      <c r="M423" s="289"/>
      <c r="N423" s="289"/>
      <c r="O423" s="302"/>
      <c r="P423" s="291"/>
      <c r="Q423" s="291"/>
      <c r="R423" s="293"/>
      <c r="S423" s="289"/>
      <c r="T423" s="291"/>
    </row>
    <row r="424" spans="1:21" ht="25.5" customHeight="1">
      <c r="A424" s="287" t="s">
        <v>923</v>
      </c>
      <c r="B424" s="288"/>
      <c r="C424" s="289"/>
      <c r="D424" s="288"/>
      <c r="E424" s="288" t="s">
        <v>2185</v>
      </c>
      <c r="F424" s="291" t="s">
        <v>5810</v>
      </c>
      <c r="G424" s="291" t="s">
        <v>6134</v>
      </c>
      <c r="H424" s="289">
        <f t="shared" si="18"/>
        <v>1</v>
      </c>
      <c r="I424" s="292">
        <v>350</v>
      </c>
      <c r="J424" s="291" t="s">
        <v>6268</v>
      </c>
      <c r="K424" s="289" t="s">
        <v>817</v>
      </c>
      <c r="L424" s="289"/>
      <c r="M424" s="289"/>
      <c r="N424" s="289"/>
      <c r="O424" s="302"/>
      <c r="P424" s="291"/>
      <c r="Q424" s="291"/>
      <c r="R424" s="293"/>
      <c r="S424" s="289"/>
      <c r="T424" s="291"/>
    </row>
    <row r="425" spans="1:21" ht="51" customHeight="1">
      <c r="A425" s="287" t="s">
        <v>4650</v>
      </c>
      <c r="B425" s="288"/>
      <c r="C425" s="289"/>
      <c r="D425" s="288"/>
      <c r="E425" s="288" t="s">
        <v>4652</v>
      </c>
      <c r="F425" s="291" t="s">
        <v>5810</v>
      </c>
      <c r="G425" s="291" t="s">
        <v>4651</v>
      </c>
      <c r="H425" s="289">
        <f t="shared" si="18"/>
        <v>1</v>
      </c>
      <c r="I425" s="292">
        <v>351</v>
      </c>
      <c r="J425" s="290" t="s">
        <v>6643</v>
      </c>
      <c r="K425" s="288" t="s">
        <v>2649</v>
      </c>
      <c r="L425" s="289"/>
      <c r="M425" s="289"/>
      <c r="N425" s="289"/>
      <c r="O425" s="302"/>
      <c r="P425" s="291"/>
      <c r="Q425" s="291"/>
      <c r="R425" s="293"/>
      <c r="S425" s="289"/>
      <c r="T425" s="291"/>
    </row>
    <row r="426" spans="1:21" ht="25.5" customHeight="1">
      <c r="A426" s="287" t="s">
        <v>4655</v>
      </c>
      <c r="B426" s="288"/>
      <c r="C426" s="289"/>
      <c r="D426" s="288"/>
      <c r="E426" s="288" t="s">
        <v>6644</v>
      </c>
      <c r="F426" s="291" t="s">
        <v>5810</v>
      </c>
      <c r="G426" s="291" t="s">
        <v>4656</v>
      </c>
      <c r="H426" s="289">
        <f t="shared" si="18"/>
        <v>1</v>
      </c>
      <c r="I426" s="292">
        <v>352</v>
      </c>
      <c r="J426" s="291" t="s">
        <v>6645</v>
      </c>
      <c r="K426" s="289" t="s">
        <v>817</v>
      </c>
      <c r="L426" s="289"/>
      <c r="M426" s="289"/>
      <c r="N426" s="289"/>
      <c r="O426" s="302"/>
      <c r="P426" s="291"/>
      <c r="Q426" s="291"/>
      <c r="R426" s="293"/>
      <c r="S426" s="289"/>
      <c r="T426" s="291"/>
    </row>
    <row r="427" spans="1:21" ht="25.5" customHeight="1">
      <c r="A427" s="287" t="s">
        <v>5584</v>
      </c>
      <c r="B427" s="288"/>
      <c r="C427" s="289"/>
      <c r="D427" s="288"/>
      <c r="E427" s="288"/>
      <c r="F427" s="291" t="s">
        <v>5814</v>
      </c>
      <c r="G427" s="291"/>
      <c r="H427" s="289">
        <f t="shared" si="18"/>
        <v>0</v>
      </c>
      <c r="I427" s="292"/>
      <c r="J427" s="291"/>
      <c r="K427" s="289"/>
      <c r="L427" s="289"/>
      <c r="M427" s="289"/>
      <c r="N427" s="289"/>
      <c r="O427" s="302"/>
      <c r="P427" s="291"/>
      <c r="Q427" s="291"/>
      <c r="R427" s="293"/>
      <c r="S427" s="289"/>
      <c r="T427" s="291" t="str">
        <f>LookupConcat(A427,'Master Warnings List'!$A$2:$A$726,'Master Warnings List'!$E$2:$E$726,"
")</f>
        <v>CYP60501 - Group rejected - No valid CYP001 group transmitted for this Local Patient Identifier (Extended). Local Patient Identifier (Extended)=&lt;C605901&gt;
CYP60524 - Group rejected - The CYP001 group transmitted for this Local Patient Identifier (Extended) has a blank Person Birth Date. Local Patient Identifier (Extended)=&lt;C605901&gt;
CYP60525 - Group rejected - The patient identified by this Local Patient Identifier (Extended) in the CYP001 table is 1 year or older at the Reporting Period Start Date. Local Patient Identifier (Extended)=&lt;C605901&gt; Person Birth Date=&lt;C001060&gt; Reporting Period Start Date=&lt;C000040&gt;</v>
      </c>
    </row>
    <row r="428" spans="1:21" ht="51" customHeight="1">
      <c r="A428" s="287" t="s">
        <v>4669</v>
      </c>
      <c r="B428" s="288" t="str">
        <f t="shared" si="15"/>
        <v>C605</v>
      </c>
      <c r="C428" s="289" t="str">
        <f t="shared" si="16"/>
        <v>901</v>
      </c>
      <c r="D428" s="288" t="str">
        <f>IF(MID(A428,5,1)="9",CONCATENATE(C428,"_",COUNTIF($C$3:$C428,C428)),A428&amp;"_1")</f>
        <v>901_19</v>
      </c>
      <c r="E428" s="288" t="s">
        <v>1124</v>
      </c>
      <c r="F428" s="290" t="s">
        <v>5814</v>
      </c>
      <c r="G428" s="291" t="s">
        <v>969</v>
      </c>
      <c r="H428" s="289">
        <f t="shared" si="18"/>
        <v>0</v>
      </c>
      <c r="I428" s="292">
        <v>353</v>
      </c>
      <c r="J428" s="290" t="s">
        <v>2325</v>
      </c>
      <c r="K428" s="289" t="s">
        <v>146</v>
      </c>
      <c r="L428" s="289" t="s">
        <v>2138</v>
      </c>
      <c r="M428" s="289" t="s">
        <v>2138</v>
      </c>
      <c r="N428" s="289" t="s">
        <v>25</v>
      </c>
      <c r="O428" s="275"/>
      <c r="P428" s="291" t="s">
        <v>6169</v>
      </c>
      <c r="Q428" s="291" t="s">
        <v>6170</v>
      </c>
      <c r="R428" s="293" t="s">
        <v>1148</v>
      </c>
      <c r="S428" s="289">
        <f>IFERROR(VLOOKUP(A428,'Master Warnings List'!$A$1:$H$765,8,0),0)</f>
        <v>2</v>
      </c>
      <c r="T428" s="291" t="str">
        <f>LookupConcat(A428,'Master Warnings List'!$A$2:$A$726,'Master Warnings List'!$E$2:$E$726,"
")</f>
        <v>CYP60505 - Record rejected - Local Patient Identifier (Extended) is blank.
CYP60506 - Record rejected - Local Patient Identifier (Extended) has incorrect data format. Local Patient Identifier (Extended)=&lt;C605901&gt;</v>
      </c>
      <c r="U428" t="s">
        <v>6171</v>
      </c>
    </row>
    <row r="429" spans="1:21" ht="76.5" customHeight="1">
      <c r="A429" s="287" t="s">
        <v>4670</v>
      </c>
      <c r="B429" s="288" t="str">
        <f t="shared" si="15"/>
        <v>C605</v>
      </c>
      <c r="C429" s="289" t="str">
        <f t="shared" si="16"/>
        <v>010</v>
      </c>
      <c r="D429" s="288" t="str">
        <f>IF(MID(A429,5,1)="9",CONCATENATE(C429,"_",COUNTIF($C$3:$C429,C429)),A429&amp;"_1")</f>
        <v>C605010_1</v>
      </c>
      <c r="E429" s="288" t="s">
        <v>4672</v>
      </c>
      <c r="F429" s="290" t="s">
        <v>5814</v>
      </c>
      <c r="G429" s="291" t="s">
        <v>4671</v>
      </c>
      <c r="H429" s="289">
        <f t="shared" si="18"/>
        <v>0</v>
      </c>
      <c r="I429" s="292">
        <v>354</v>
      </c>
      <c r="J429" s="291" t="s">
        <v>6646</v>
      </c>
      <c r="K429" s="289" t="s">
        <v>2154</v>
      </c>
      <c r="L429" s="289" t="s">
        <v>2138</v>
      </c>
      <c r="M429" s="289" t="s">
        <v>2138</v>
      </c>
      <c r="N429" s="289" t="s">
        <v>25</v>
      </c>
      <c r="O429" s="275" t="s">
        <v>6647</v>
      </c>
      <c r="P429" s="291" t="s">
        <v>6427</v>
      </c>
      <c r="Q429" s="291" t="s">
        <v>6611</v>
      </c>
      <c r="R429" s="293" t="s">
        <v>1148</v>
      </c>
      <c r="S429" s="289">
        <f>IFERROR(VLOOKUP(A429,'Master Warnings List'!$A$1:$H$765,8,0),0)</f>
        <v>6</v>
      </c>
      <c r="T429" s="291" t="str">
        <f>LookupConcat(A429,'Master Warnings List'!$A$2:$A$726,'Master Warnings List'!$E$2:$E$726,"
")</f>
        <v>CYP60517 - Record rejected - Infant Physical Examination Date has incorrect data format. Local Patient Identifier (Extended)=&lt;C605901&gt;
CYP60518 - Record rejected - Infant Physical Examination Date is blank. Local Patient Identifier (Extended)=&lt;C605901&gt;
CYP60520 - Record rejected - Infant Physical Examination Date is more than 99 days after Person Birth Date. Local Patient Identifier (Extended)=&lt;C605901&gt; Infant Physical Examination Date=&lt;C605010&gt; Person Birth Date=&lt;C001060&gt;
CYP60521 - Record rejected - Infant Physical Examination Date is less than 2 weeks after Person Birth Date. Local Patient Identifier (Extended)=&lt;C605901&gt; Infant Physical Examination Date=&lt;C605010&gt; Person Birth Date=&lt;C001060&gt;
CYP60522 - Record rejected - Person Birth Date is blank AND Infant Physical Examination Date is before 1 January 1890. Local Patient Identifier (Extended)=&lt;C605901&gt; Infant Physical Examination Date=&lt;C605010&gt;
CYP60523 - Record rejected - Infant Physical Examination Date is after the Date And Time Data Set Created. Local Patient Identifier (Extended)=&lt;C605901&gt; Infant Physical Examination Date=&lt;C605010&gt; Date and Time Data Set Created=&lt;C000060&gt;</v>
      </c>
      <c r="U429" t="s">
        <v>6648</v>
      </c>
    </row>
    <row r="430" spans="1:21" ht="127.5" customHeight="1">
      <c r="A430" s="287" t="s">
        <v>4675</v>
      </c>
      <c r="B430" s="288" t="str">
        <f t="shared" si="15"/>
        <v>C605</v>
      </c>
      <c r="C430" s="289" t="str">
        <f t="shared" si="16"/>
        <v>020</v>
      </c>
      <c r="D430" s="288" t="str">
        <f>IF(MID(A430,5,1)="9",CONCATENATE(C430,"_",COUNTIF($C$3:$C430,C430)),A430&amp;"_1")</f>
        <v>C605020_1</v>
      </c>
      <c r="E430" s="288" t="s">
        <v>4677</v>
      </c>
      <c r="F430" s="290" t="s">
        <v>5814</v>
      </c>
      <c r="G430" s="291" t="s">
        <v>4676</v>
      </c>
      <c r="H430" s="289">
        <f t="shared" si="18"/>
        <v>0</v>
      </c>
      <c r="I430" s="292">
        <v>355</v>
      </c>
      <c r="J430" s="291" t="s">
        <v>6649</v>
      </c>
      <c r="K430" s="289" t="s">
        <v>1213</v>
      </c>
      <c r="L430" s="289" t="s">
        <v>25</v>
      </c>
      <c r="M430" s="289" t="s">
        <v>2138</v>
      </c>
      <c r="N430" s="289" t="s">
        <v>2148</v>
      </c>
      <c r="O430" s="275"/>
      <c r="P430" s="291">
        <v>1.4</v>
      </c>
      <c r="Q430" s="291" t="s">
        <v>6650</v>
      </c>
      <c r="R430" s="293" t="s">
        <v>195</v>
      </c>
      <c r="S430" s="289">
        <f>IFERROR(VLOOKUP(A430,'Master Warnings List'!$A$1:$H$765,8,0),0)</f>
        <v>2</v>
      </c>
      <c r="T430" s="291" t="str">
        <f>LookupConcat(A430,'Master Warnings List'!$A$2:$A$726,'Master Warnings List'!$E$2:$E$726,"
")</f>
        <v>CYP60509 - Record rejected - Infant Physical Examination Result (Hips) has incorrect data format. Local Patient Identifier (Extended)=&lt;C605901&gt;
CYP60510 - Warning - Infant Physical Examination Result (Hips) contains an invalid national code. Local Patient Identifier (Extended)=&lt;C605901&gt; Infant Physical Examination Result (Hips)=&lt;C605020&gt;</v>
      </c>
      <c r="U430" s="15" t="s">
        <v>6651</v>
      </c>
    </row>
    <row r="431" spans="1:21" ht="127.5" customHeight="1">
      <c r="A431" s="287" t="s">
        <v>4683</v>
      </c>
      <c r="B431" s="288" t="str">
        <f t="shared" si="15"/>
        <v>C605</v>
      </c>
      <c r="C431" s="289" t="str">
        <f t="shared" si="16"/>
        <v>030</v>
      </c>
      <c r="D431" s="288" t="str">
        <f>IF(MID(A431,5,1)="9",CONCATENATE(C431,"_",COUNTIF($C$3:$C431,C431)),A431&amp;"_1")</f>
        <v>C605030_1</v>
      </c>
      <c r="E431" s="288" t="s">
        <v>4685</v>
      </c>
      <c r="F431" s="290" t="s">
        <v>5814</v>
      </c>
      <c r="G431" s="291" t="s">
        <v>4684</v>
      </c>
      <c r="H431" s="289">
        <f t="shared" si="18"/>
        <v>0</v>
      </c>
      <c r="I431" s="292">
        <v>356</v>
      </c>
      <c r="J431" s="291" t="s">
        <v>6652</v>
      </c>
      <c r="K431" s="289" t="s">
        <v>1213</v>
      </c>
      <c r="L431" s="289" t="s">
        <v>25</v>
      </c>
      <c r="M431" s="289" t="s">
        <v>2138</v>
      </c>
      <c r="N431" s="289" t="s">
        <v>2148</v>
      </c>
      <c r="O431" s="275"/>
      <c r="P431" s="291">
        <v>1.4</v>
      </c>
      <c r="Q431" s="291" t="s">
        <v>6650</v>
      </c>
      <c r="R431" s="293" t="s">
        <v>195</v>
      </c>
      <c r="S431" s="289">
        <f>IFERROR(VLOOKUP(A431,'Master Warnings List'!$A$1:$H$765,8,0),0)</f>
        <v>2</v>
      </c>
      <c r="T431" s="291" t="str">
        <f>LookupConcat(A431,'Master Warnings List'!$A$2:$A$726,'Master Warnings List'!$E$2:$E$726,"
")</f>
        <v>CYP60511 - Record rejected - Infant Physical Examination Result (Heart) has incorrect data format. Local Patient Identifier (Extended)=&lt;C605901&gt;
CYP60512 - Warning - Infant Physical Examination Result (Heart) contains an invalid national code. Local Patient Identifier (Extended)=&lt;C605901&gt; Infant Physical Examination Result (Heart)=&lt;C605030&gt;</v>
      </c>
      <c r="U431" s="15" t="s">
        <v>6653</v>
      </c>
    </row>
    <row r="432" spans="1:21" ht="127.5" customHeight="1">
      <c r="A432" s="287" t="s">
        <v>4687</v>
      </c>
      <c r="B432" s="288" t="str">
        <f t="shared" si="15"/>
        <v>C605</v>
      </c>
      <c r="C432" s="289" t="str">
        <f t="shared" si="16"/>
        <v>040</v>
      </c>
      <c r="D432" s="288" t="str">
        <f>IF(MID(A432,5,1)="9",CONCATENATE(C432,"_",COUNTIF($C$3:$C432,C432)),A432&amp;"_1")</f>
        <v>C605040_1</v>
      </c>
      <c r="E432" s="288" t="s">
        <v>4689</v>
      </c>
      <c r="F432" s="290" t="s">
        <v>5814</v>
      </c>
      <c r="G432" s="291" t="s">
        <v>4688</v>
      </c>
      <c r="H432" s="289">
        <f t="shared" si="18"/>
        <v>0</v>
      </c>
      <c r="I432" s="292">
        <v>357</v>
      </c>
      <c r="J432" s="291" t="s">
        <v>6654</v>
      </c>
      <c r="K432" s="289" t="s">
        <v>1213</v>
      </c>
      <c r="L432" s="289" t="s">
        <v>25</v>
      </c>
      <c r="M432" s="289" t="s">
        <v>2138</v>
      </c>
      <c r="N432" s="289" t="s">
        <v>2148</v>
      </c>
      <c r="O432" s="275"/>
      <c r="P432" s="291">
        <v>1.4</v>
      </c>
      <c r="Q432" s="291" t="s">
        <v>6650</v>
      </c>
      <c r="R432" s="293" t="s">
        <v>195</v>
      </c>
      <c r="S432" s="289">
        <f>IFERROR(VLOOKUP(A432,'Master Warnings List'!$A$1:$H$765,8,0),0)</f>
        <v>2</v>
      </c>
      <c r="T432" s="291" t="str">
        <f>LookupConcat(A432,'Master Warnings List'!$A$2:$A$726,'Master Warnings List'!$E$2:$E$726,"
")</f>
        <v>CYP60513 - Record rejected - Infant Physical Examination Result (Eyes) has incorrect data format. Local Patient Identifier (Extended)=&lt;C605901&gt;
CYP60514 - Warning - Infant Physical Examination Result (Eyes) contains an invalid national code. Local Patient Identifier (Extended)=&lt;C605901&gt; Infant Physical Examination Result (Eyes)=&lt;C605040&gt;</v>
      </c>
      <c r="U432" s="15" t="s">
        <v>6655</v>
      </c>
    </row>
    <row r="433" spans="1:21" ht="140.25" customHeight="1">
      <c r="A433" s="287" t="s">
        <v>4691</v>
      </c>
      <c r="B433" s="288" t="str">
        <f t="shared" si="15"/>
        <v>C605</v>
      </c>
      <c r="C433" s="289" t="str">
        <f t="shared" si="16"/>
        <v>050</v>
      </c>
      <c r="D433" s="288" t="str">
        <f>IF(MID(A433,5,1)="9",CONCATENATE(C433,"_",COUNTIF($C$3:$C433,C433)),A433&amp;"_1")</f>
        <v>C605050_1</v>
      </c>
      <c r="E433" s="288" t="s">
        <v>4693</v>
      </c>
      <c r="F433" s="290" t="s">
        <v>5814</v>
      </c>
      <c r="G433" s="291" t="s">
        <v>4692</v>
      </c>
      <c r="H433" s="289">
        <f t="shared" si="18"/>
        <v>0</v>
      </c>
      <c r="I433" s="292">
        <v>358</v>
      </c>
      <c r="J433" s="291" t="s">
        <v>6656</v>
      </c>
      <c r="K433" s="289" t="s">
        <v>1213</v>
      </c>
      <c r="L433" s="289" t="s">
        <v>25</v>
      </c>
      <c r="M433" s="289" t="s">
        <v>2138</v>
      </c>
      <c r="N433" s="289" t="s">
        <v>2148</v>
      </c>
      <c r="O433" s="275" t="s">
        <v>4695</v>
      </c>
      <c r="P433" s="291">
        <v>1.4</v>
      </c>
      <c r="Q433" s="291" t="s">
        <v>6650</v>
      </c>
      <c r="R433" s="293" t="s">
        <v>195</v>
      </c>
      <c r="S433" s="289">
        <f>IFERROR(VLOOKUP(A433,'Master Warnings List'!$A$1:$H$765,8,0),0)</f>
        <v>3</v>
      </c>
      <c r="T433" s="291" t="str">
        <f>LookupConcat(A433,'Master Warnings List'!$A$2:$A$726,'Master Warnings List'!$E$2:$E$726,"
")</f>
        <v>CYP60515 - Record rejected - Infant Physical Examination Result (Testes) has incorrect data format. Local Patient Identifier (Extended)=&lt;C605901&gt;
CYP60516 - Warning - Infant Physical Examination Result (Testes) contains an invalid national code. Local Patient Identifier (Extended)=&lt;C605901&gt; Infant Physical Examination Result (Testes)=&lt;C605050&gt;
CYP60519 - Record rejected - Infant Physical Examination Result (Testes) contains a value other than "NN", and Person Stated Gender Code contains the value "Female". Local Patient Identifier (Extended)=&lt;C605901&gt; Infant Physical Examination Result (Testes)=&lt;C605050&gt; Person Stated Gender Code=&lt;C001080&gt;</v>
      </c>
      <c r="U433" s="15" t="s">
        <v>6657</v>
      </c>
    </row>
    <row r="434" spans="1:21" ht="12.75" customHeight="1">
      <c r="A434" s="287" t="s">
        <v>930</v>
      </c>
      <c r="B434" s="288"/>
      <c r="C434" s="289"/>
      <c r="D434" s="288"/>
      <c r="E434" s="288" t="s">
        <v>2580</v>
      </c>
      <c r="F434" s="290" t="s">
        <v>5814</v>
      </c>
      <c r="G434" s="291" t="s">
        <v>822</v>
      </c>
      <c r="H434" s="289">
        <f t="shared" si="18"/>
        <v>1</v>
      </c>
      <c r="I434" s="292">
        <v>359</v>
      </c>
      <c r="J434" s="291" t="s">
        <v>6259</v>
      </c>
      <c r="K434" s="288" t="s">
        <v>146</v>
      </c>
      <c r="L434" s="289"/>
      <c r="M434" s="289"/>
      <c r="N434" s="289"/>
      <c r="O434" s="275"/>
      <c r="P434" s="291"/>
      <c r="Q434" s="291"/>
      <c r="R434" s="293"/>
      <c r="S434" s="289"/>
      <c r="T434" s="291"/>
    </row>
    <row r="435" spans="1:21" ht="38.25" customHeight="1">
      <c r="A435" s="287" t="s">
        <v>931</v>
      </c>
      <c r="B435" s="288"/>
      <c r="C435" s="289"/>
      <c r="D435" s="288"/>
      <c r="E435" s="288" t="s">
        <v>4697</v>
      </c>
      <c r="F435" s="290" t="s">
        <v>5814</v>
      </c>
      <c r="G435" s="291" t="s">
        <v>932</v>
      </c>
      <c r="H435" s="289">
        <f t="shared" si="18"/>
        <v>1</v>
      </c>
      <c r="I435" s="292">
        <v>360</v>
      </c>
      <c r="J435" s="291" t="s">
        <v>6123</v>
      </c>
      <c r="K435" s="288" t="s">
        <v>6124</v>
      </c>
      <c r="L435" s="289"/>
      <c r="M435" s="289"/>
      <c r="N435" s="289"/>
      <c r="O435" s="275"/>
      <c r="P435" s="291"/>
      <c r="Q435" s="291"/>
      <c r="R435" s="293"/>
      <c r="S435" s="289"/>
      <c r="T435" s="291"/>
    </row>
    <row r="436" spans="1:21" ht="25.5" customHeight="1">
      <c r="A436" s="287" t="s">
        <v>4698</v>
      </c>
      <c r="B436" s="288"/>
      <c r="C436" s="289"/>
      <c r="D436" s="288"/>
      <c r="E436" s="288" t="s">
        <v>2144</v>
      </c>
      <c r="F436" s="290" t="s">
        <v>5814</v>
      </c>
      <c r="G436" s="291" t="s">
        <v>6260</v>
      </c>
      <c r="H436" s="289">
        <f t="shared" si="18"/>
        <v>1</v>
      </c>
      <c r="I436" s="292">
        <v>361</v>
      </c>
      <c r="J436" s="291" t="s">
        <v>6261</v>
      </c>
      <c r="K436" s="289" t="s">
        <v>2586</v>
      </c>
      <c r="L436" s="289"/>
      <c r="M436" s="289"/>
      <c r="N436" s="289"/>
      <c r="O436" s="275"/>
      <c r="P436" s="291"/>
      <c r="Q436" s="291"/>
      <c r="R436" s="293"/>
      <c r="S436" s="289"/>
      <c r="T436" s="291"/>
    </row>
    <row r="437" spans="1:21" ht="25.5" customHeight="1">
      <c r="A437" s="287" t="s">
        <v>4699</v>
      </c>
      <c r="B437" s="288"/>
      <c r="C437" s="289"/>
      <c r="D437" s="288"/>
      <c r="E437" s="288" t="s">
        <v>2590</v>
      </c>
      <c r="F437" s="290" t="s">
        <v>5814</v>
      </c>
      <c r="G437" s="291" t="s">
        <v>6263</v>
      </c>
      <c r="H437" s="289">
        <f t="shared" si="18"/>
        <v>1</v>
      </c>
      <c r="I437" s="292">
        <v>362</v>
      </c>
      <c r="J437" s="291" t="s">
        <v>6264</v>
      </c>
      <c r="K437" s="289" t="s">
        <v>818</v>
      </c>
      <c r="L437" s="289"/>
      <c r="M437" s="289"/>
      <c r="N437" s="289"/>
      <c r="O437" s="275"/>
      <c r="P437" s="291"/>
      <c r="Q437" s="291"/>
      <c r="R437" s="293"/>
      <c r="S437" s="289"/>
      <c r="T437" s="291"/>
    </row>
    <row r="438" spans="1:21" ht="25.5" customHeight="1">
      <c r="A438" s="287" t="s">
        <v>928</v>
      </c>
      <c r="B438" s="288"/>
      <c r="C438" s="289"/>
      <c r="D438" s="288"/>
      <c r="E438" s="288" t="s">
        <v>2185</v>
      </c>
      <c r="F438" s="290" t="s">
        <v>5814</v>
      </c>
      <c r="G438" s="291" t="s">
        <v>6134</v>
      </c>
      <c r="H438" s="289">
        <f t="shared" si="18"/>
        <v>1</v>
      </c>
      <c r="I438" s="292">
        <v>363</v>
      </c>
      <c r="J438" s="291" t="s">
        <v>6268</v>
      </c>
      <c r="K438" s="289" t="s">
        <v>817</v>
      </c>
      <c r="L438" s="289"/>
      <c r="M438" s="289"/>
      <c r="N438" s="289"/>
      <c r="O438" s="275"/>
      <c r="P438" s="291"/>
      <c r="Q438" s="291"/>
      <c r="R438" s="293"/>
      <c r="S438" s="289"/>
      <c r="T438" s="291"/>
    </row>
    <row r="439" spans="1:21" ht="51" customHeight="1">
      <c r="A439" s="287" t="s">
        <v>4700</v>
      </c>
      <c r="B439" s="288"/>
      <c r="C439" s="289"/>
      <c r="D439" s="288"/>
      <c r="E439" s="288" t="s">
        <v>4702</v>
      </c>
      <c r="F439" s="290" t="s">
        <v>5814</v>
      </c>
      <c r="G439" s="291" t="s">
        <v>6658</v>
      </c>
      <c r="H439" s="289">
        <f t="shared" si="18"/>
        <v>1</v>
      </c>
      <c r="I439" s="292">
        <v>364</v>
      </c>
      <c r="J439" s="290" t="s">
        <v>6659</v>
      </c>
      <c r="K439" s="288" t="s">
        <v>2649</v>
      </c>
      <c r="L439" s="289"/>
      <c r="M439" s="289"/>
      <c r="N439" s="289"/>
      <c r="O439" s="275"/>
      <c r="P439" s="291"/>
      <c r="Q439" s="291"/>
      <c r="R439" s="293"/>
      <c r="S439" s="289"/>
      <c r="T439" s="291"/>
    </row>
    <row r="440" spans="1:21" ht="51" customHeight="1">
      <c r="A440" s="287" t="s">
        <v>5605</v>
      </c>
      <c r="B440" s="288"/>
      <c r="C440" s="289"/>
      <c r="D440" s="288"/>
      <c r="E440" s="288"/>
      <c r="F440" s="290" t="s">
        <v>5817</v>
      </c>
      <c r="G440" s="291"/>
      <c r="H440" s="289">
        <f t="shared" si="18"/>
        <v>0</v>
      </c>
      <c r="I440" s="292"/>
      <c r="J440" s="290"/>
      <c r="K440" s="288"/>
      <c r="L440" s="289"/>
      <c r="M440" s="289"/>
      <c r="N440" s="289"/>
      <c r="O440" s="275"/>
      <c r="P440" s="291"/>
      <c r="Q440" s="291"/>
      <c r="R440" s="293"/>
      <c r="S440" s="289"/>
      <c r="T440" s="291" t="str">
        <f>LookupConcat(A440,'Master Warnings List'!$A$2:$A$726,'Master Warnings List'!$E$2:$E$726,"
")</f>
        <v>CYP60601 - Group rejected - No valid CYP101 provided for this Service Request Identifier. Service Request Identifier=&lt;C606902&gt;
CYP60602 - Group rejected - More than one CYP606 provided for this Service Request Identifier + Provisional Diagnosis Date + Provisional Diagnosis (Coded Clinical Entry) combination. Service Request Identifier=&lt;C606902&gt; Provisional Diagnosis Date=&lt;C606020&gt; Provisional Diagnosis (Coded Clinical Entry)=&lt;C606010&gt;</v>
      </c>
    </row>
    <row r="441" spans="1:21" ht="89.25" customHeight="1">
      <c r="A441" s="287" t="s">
        <v>4714</v>
      </c>
      <c r="B441" s="288" t="str">
        <f t="shared" si="15"/>
        <v>C606</v>
      </c>
      <c r="C441" s="289" t="str">
        <f t="shared" si="16"/>
        <v>902</v>
      </c>
      <c r="D441" s="288" t="str">
        <f>IF(MID(A441,5,1)="9",CONCATENATE(C441,"_",COUNTIF($C$3:$C441,C441)),A441&amp;"_1")</f>
        <v>902_7</v>
      </c>
      <c r="E441" s="288" t="s">
        <v>3116</v>
      </c>
      <c r="F441" s="291" t="s">
        <v>5817</v>
      </c>
      <c r="G441" s="291" t="s">
        <v>991</v>
      </c>
      <c r="H441" s="289">
        <f t="shared" si="18"/>
        <v>0</v>
      </c>
      <c r="I441" s="292">
        <v>365</v>
      </c>
      <c r="J441" s="290" t="s">
        <v>3712</v>
      </c>
      <c r="K441" s="289" t="s">
        <v>146</v>
      </c>
      <c r="L441" s="289" t="s">
        <v>2138</v>
      </c>
      <c r="M441" s="289" t="s">
        <v>2138</v>
      </c>
      <c r="N441" s="289" t="s">
        <v>25</v>
      </c>
      <c r="O441" s="275" t="s">
        <v>4716</v>
      </c>
      <c r="P441" s="291" t="s">
        <v>6660</v>
      </c>
      <c r="Q441" s="291" t="s">
        <v>6661</v>
      </c>
      <c r="R441" s="293" t="s">
        <v>1148</v>
      </c>
      <c r="S441" s="289">
        <f>IFERROR(VLOOKUP(A441,'Master Warnings List'!$A$1:$H$765,8,0),0)</f>
        <v>2</v>
      </c>
      <c r="T441" s="291" t="str">
        <f>LookupConcat(A441,'Master Warnings List'!$A$2:$A$726,'Master Warnings List'!$E$2:$E$726,"
")</f>
        <v>CYP60603 - Record rejected - Service Request Identifier is blank.
CYP60604 - Record rejected - Service Request Identifier has incorrect data format. Service Request Identifier=&lt;C606902&gt;</v>
      </c>
      <c r="U441" t="s">
        <v>6349</v>
      </c>
    </row>
    <row r="442" spans="1:21" ht="130.5" customHeight="1">
      <c r="A442" s="287" t="s">
        <v>187</v>
      </c>
      <c r="B442" s="288" t="str">
        <f t="shared" si="15"/>
        <v>C606</v>
      </c>
      <c r="C442" s="289" t="str">
        <f t="shared" si="16"/>
        <v>913</v>
      </c>
      <c r="D442" s="288" t="str">
        <f>IF(MID(A442,5,1)="9",CONCATENATE(C442,"_",COUNTIF($C$3:$C442,C442)),A442&amp;"_1")</f>
        <v>913_2</v>
      </c>
      <c r="E442" s="288" t="s">
        <v>4469</v>
      </c>
      <c r="F442" s="291" t="s">
        <v>5817</v>
      </c>
      <c r="G442" s="291" t="s">
        <v>186</v>
      </c>
      <c r="H442" s="289">
        <f t="shared" si="18"/>
        <v>0</v>
      </c>
      <c r="I442" s="292">
        <v>366</v>
      </c>
      <c r="J442" s="291" t="s">
        <v>6662</v>
      </c>
      <c r="K442" s="289" t="s">
        <v>1213</v>
      </c>
      <c r="L442" s="289" t="s">
        <v>2138</v>
      </c>
      <c r="M442" s="289" t="s">
        <v>2138</v>
      </c>
      <c r="N442" s="289" t="s">
        <v>2148</v>
      </c>
      <c r="O442" s="275"/>
      <c r="P442" s="291" t="s">
        <v>6541</v>
      </c>
      <c r="Q442" s="291" t="s">
        <v>6589</v>
      </c>
      <c r="R442" s="293" t="s">
        <v>1148</v>
      </c>
      <c r="S442" s="289">
        <f>IFERROR(VLOOKUP(A442,'Master Warnings List'!$A$1:$H$765,8,0),0)</f>
        <v>3</v>
      </c>
      <c r="T442" s="291" t="str">
        <f>LookupConcat(A442,'Master Warnings List'!$A$2:$A$726,'Master Warnings List'!$E$2:$E$726,"
")</f>
        <v>CYP60605 - Record rejected - Diagnosis Scheme In Use (Community Care) has incorrect data format. Service Request Identifier=&lt;C606902&gt; Local Patient Identifier (Extended)=&lt;C101901&gt;
CYP60613 - Record rejected - Diagnosis Scheme In Use (Community Care) is blank. Service Request Identifier=&lt;C606902&gt; Local Patient Identifier (Extended)=&lt;C101901&gt;
CYP60618 - Record rejected - Diagnosis Scheme In Use (Community Care) contains an invalid national code. Service Request Identifier=&lt;C606902&gt; Local Patient Identifier (Extended)=&lt;C101901&gt; Diagnosis Scheme In Use (Community Care)=&lt;C606913&gt;</v>
      </c>
      <c r="U442" s="355" t="s">
        <v>6590</v>
      </c>
    </row>
    <row r="443" spans="1:21" ht="228.6" customHeight="1">
      <c r="A443" s="287" t="s">
        <v>458</v>
      </c>
      <c r="B443" s="288" t="str">
        <f t="shared" si="15"/>
        <v>C606</v>
      </c>
      <c r="C443" s="289" t="str">
        <f t="shared" si="16"/>
        <v>010</v>
      </c>
      <c r="D443" s="288" t="str">
        <f>IF(MID(A443,5,1)="9",CONCATENATE(C443,"_",COUNTIF($C$3:$C443,C443)),A443&amp;"_1")</f>
        <v>C606010_1</v>
      </c>
      <c r="E443" s="288" t="s">
        <v>4717</v>
      </c>
      <c r="F443" s="291" t="s">
        <v>5817</v>
      </c>
      <c r="G443" s="291" t="s">
        <v>459</v>
      </c>
      <c r="H443" s="289">
        <f t="shared" si="18"/>
        <v>0</v>
      </c>
      <c r="I443" s="292">
        <v>367</v>
      </c>
      <c r="J443" s="290" t="s">
        <v>6663</v>
      </c>
      <c r="K443" s="289" t="s">
        <v>4146</v>
      </c>
      <c r="L443" s="289" t="s">
        <v>2138</v>
      </c>
      <c r="M443" s="289" t="s">
        <v>2138</v>
      </c>
      <c r="N443" s="289" t="s">
        <v>25</v>
      </c>
      <c r="O443" s="275" t="s">
        <v>6664</v>
      </c>
      <c r="P443" s="291" t="s">
        <v>6507</v>
      </c>
      <c r="Q443" s="291" t="s">
        <v>6580</v>
      </c>
      <c r="R443" s="293" t="s">
        <v>1148</v>
      </c>
      <c r="S443" s="289">
        <f>IFERROR(VLOOKUP(A443,'Master Warnings List'!$A$1:$H$765,8,0),0)</f>
        <v>4</v>
      </c>
      <c r="T443" s="291" t="str">
        <f>LookupConcat(A443,'Master Warnings List'!$A$2:$A$726,'Master Warnings List'!$E$2:$E$726,"
")</f>
        <v>CYP60607 - Record rejected - Provisional Diagnosis (Coded Clinical Entry) is blank. Service Request Identifier=&lt;C606902&gt; Local Patient Identifier (Extended)=&lt;C101901&gt;
CYP60608 - Record rejected - Provisional Diagnosis (Coded Clinical Entry) has incorrect data format. Service Request Identifier=&lt;C606902&gt; Local Patient Identifier (Extended)=&lt;C101901&gt;
CYP60614 - Record rejected - Provisional Diagnosis (Coded Clinical Entry) format does not match expected format from selected Diagnosis Scheme In Use (Community Care). Service Request Identifier=&lt;C606902&gt; Local Patient Identifier (Extended)=&lt;C101901&gt; Provisional Diagnosis (Coded Clinical Entry)=&lt;C606010&gt; Diagnosis Scheme In Use (Community Care)=&lt;C606913&gt;
CYP60619 - Record rejected - Diagnosis Scheme In Use (Community Care) contains the value '06 - SNOMED CT' and Provisional Diagnosis (Coded Clinical Entry) fails standard SNOMED CT checks (Check Digit and Partition Identifier). Service Request Identifier=&lt;C606902&gt; Provisional Diagnosis (Coded Clinical Entry)=&lt;C606010&gt;</v>
      </c>
      <c r="U443" t="s">
        <v>6665</v>
      </c>
    </row>
    <row r="444" spans="1:21" ht="138" customHeight="1">
      <c r="A444" s="287" t="s">
        <v>4720</v>
      </c>
      <c r="B444" s="288" t="str">
        <f t="shared" si="15"/>
        <v>C606</v>
      </c>
      <c r="C444" s="289" t="str">
        <f t="shared" si="16"/>
        <v>020</v>
      </c>
      <c r="D444" s="288" t="str">
        <f>IF(MID(A444,5,1)="9",CONCATENATE(C444,"_",COUNTIF($C$3:$C444,C444)),A444&amp;"_1")</f>
        <v>C606020_1</v>
      </c>
      <c r="E444" s="288" t="s">
        <v>4722</v>
      </c>
      <c r="F444" s="291" t="s">
        <v>5817</v>
      </c>
      <c r="G444" s="291" t="s">
        <v>4721</v>
      </c>
      <c r="H444" s="289">
        <f t="shared" si="18"/>
        <v>0</v>
      </c>
      <c r="I444" s="292">
        <v>368</v>
      </c>
      <c r="J444" s="291" t="s">
        <v>6666</v>
      </c>
      <c r="K444" s="289" t="s">
        <v>2154</v>
      </c>
      <c r="L444" s="289" t="s">
        <v>2148</v>
      </c>
      <c r="M444" s="289" t="s">
        <v>2138</v>
      </c>
      <c r="N444" s="289" t="s">
        <v>25</v>
      </c>
      <c r="O444" s="274" t="s">
        <v>6667</v>
      </c>
      <c r="P444" s="291" t="s">
        <v>6427</v>
      </c>
      <c r="Q444" s="291" t="s">
        <v>6575</v>
      </c>
      <c r="R444" s="293" t="s">
        <v>195</v>
      </c>
      <c r="S444" s="289">
        <f>IFERROR(VLOOKUP(A444,'Master Warnings List'!$A$1:$H$765,8,0),0)</f>
        <v>5</v>
      </c>
      <c r="T444" s="291" t="str">
        <f>LookupConcat(A444,'Master Warnings List'!$A$2:$A$726,'Master Warnings List'!$E$2:$E$726,"
")</f>
        <v>CYP60609 - Warning - Provisional Diagnosis Date is blank. Service Request Identifier=&lt;C606902&gt; Local Patient Identifier (Extended)=&lt;C101901&gt;
CYP60610 - Record rejected - Provisional Diagnosis Date has incorrect data format. Service Request Identifier=&lt;C606902&gt; Local Patient Identifier (Extended)=&lt;C101901&gt;
CYP60615 - Record rejected - Provisional Diagnosis Date is before Referral Request Received Date. Service Request Identifier=&lt;C606902&gt; Provisional Diagnosis Date=&lt;C606020&gt; Referral Request Received Date=&lt;C101010&gt;
CYP60616 - Record rejected - Provisional Diagnosis Date is after the Service Discharge Date. Service Request Identifier=&lt;C606902&gt; Provisional Diagnosis Date=&lt;C606020&gt; Service Discharge Date=&lt;C101080&gt;
CYP60617 - Record rejected - Provisional Diagnosis Date is after the Reporting Period End Date. Service Request Identifier=&lt;C606902&gt; Local Patient Identifier (Extended)=&lt;C101901&gt; Provisional Diagnosis Date=&lt;C606020&gt;</v>
      </c>
      <c r="U444" t="s">
        <v>6668</v>
      </c>
    </row>
    <row r="445" spans="1:21" ht="12.75" customHeight="1">
      <c r="A445" s="287" t="s">
        <v>934</v>
      </c>
      <c r="B445" s="288"/>
      <c r="C445" s="289"/>
      <c r="D445" s="288"/>
      <c r="E445" s="288" t="s">
        <v>2580</v>
      </c>
      <c r="F445" s="291" t="s">
        <v>5817</v>
      </c>
      <c r="G445" s="291" t="s">
        <v>822</v>
      </c>
      <c r="H445" s="289">
        <f t="shared" si="18"/>
        <v>1</v>
      </c>
      <c r="I445" s="292">
        <v>369</v>
      </c>
      <c r="J445" s="291" t="s">
        <v>6259</v>
      </c>
      <c r="K445" s="288" t="s">
        <v>146</v>
      </c>
      <c r="L445" s="289"/>
      <c r="M445" s="289"/>
      <c r="N445" s="289"/>
      <c r="O445" s="275"/>
      <c r="P445" s="291"/>
      <c r="Q445" s="291"/>
      <c r="R445" s="293"/>
      <c r="S445" s="289"/>
      <c r="T445" s="291"/>
    </row>
    <row r="446" spans="1:21" ht="38.25" customHeight="1">
      <c r="A446" s="287" t="s">
        <v>935</v>
      </c>
      <c r="B446" s="288"/>
      <c r="C446" s="289"/>
      <c r="D446" s="288"/>
      <c r="E446" s="288" t="s">
        <v>4726</v>
      </c>
      <c r="F446" s="291" t="s">
        <v>5817</v>
      </c>
      <c r="G446" s="291" t="s">
        <v>936</v>
      </c>
      <c r="H446" s="289">
        <f t="shared" si="18"/>
        <v>1</v>
      </c>
      <c r="I446" s="292">
        <v>370</v>
      </c>
      <c r="J446" s="291" t="s">
        <v>6123</v>
      </c>
      <c r="K446" s="288" t="s">
        <v>6124</v>
      </c>
      <c r="L446" s="289"/>
      <c r="M446" s="289"/>
      <c r="N446" s="289"/>
      <c r="O446" s="275"/>
      <c r="P446" s="291"/>
      <c r="Q446" s="291"/>
      <c r="R446" s="293"/>
      <c r="S446" s="289"/>
      <c r="T446" s="291"/>
    </row>
    <row r="447" spans="1:21" ht="25.5" customHeight="1">
      <c r="A447" s="287" t="s">
        <v>4727</v>
      </c>
      <c r="B447" s="288"/>
      <c r="C447" s="289"/>
      <c r="D447" s="288"/>
      <c r="E447" s="288" t="s">
        <v>2144</v>
      </c>
      <c r="F447" s="291" t="s">
        <v>5817</v>
      </c>
      <c r="G447" s="291" t="s">
        <v>6260</v>
      </c>
      <c r="H447" s="289">
        <f t="shared" si="18"/>
        <v>1</v>
      </c>
      <c r="I447" s="292">
        <v>371</v>
      </c>
      <c r="J447" s="291" t="s">
        <v>6261</v>
      </c>
      <c r="K447" s="289" t="s">
        <v>2586</v>
      </c>
      <c r="L447" s="289"/>
      <c r="M447" s="289"/>
      <c r="N447" s="289"/>
      <c r="O447" s="275"/>
      <c r="P447" s="291"/>
      <c r="Q447" s="291"/>
      <c r="R447" s="293"/>
      <c r="S447" s="289"/>
      <c r="T447" s="291"/>
    </row>
    <row r="448" spans="1:21" ht="25.5" customHeight="1">
      <c r="A448" s="287" t="s">
        <v>4728</v>
      </c>
      <c r="B448" s="288"/>
      <c r="C448" s="289"/>
      <c r="D448" s="288"/>
      <c r="E448" s="288" t="s">
        <v>2590</v>
      </c>
      <c r="F448" s="291" t="s">
        <v>5817</v>
      </c>
      <c r="G448" s="291" t="s">
        <v>6263</v>
      </c>
      <c r="H448" s="289">
        <f t="shared" si="18"/>
        <v>1</v>
      </c>
      <c r="I448" s="292">
        <v>372</v>
      </c>
      <c r="J448" s="291" t="s">
        <v>6264</v>
      </c>
      <c r="K448" s="289" t="s">
        <v>818</v>
      </c>
      <c r="L448" s="289"/>
      <c r="M448" s="289"/>
      <c r="N448" s="289"/>
      <c r="O448" s="275"/>
      <c r="P448" s="291"/>
      <c r="Q448" s="291"/>
      <c r="R448" s="293"/>
      <c r="S448" s="289"/>
      <c r="T448" s="291"/>
    </row>
    <row r="449" spans="1:21" ht="25.5" customHeight="1">
      <c r="A449" s="287" t="s">
        <v>933</v>
      </c>
      <c r="B449" s="288"/>
      <c r="C449" s="289"/>
      <c r="D449" s="288"/>
      <c r="E449" s="288" t="s">
        <v>2185</v>
      </c>
      <c r="F449" s="291" t="s">
        <v>5817</v>
      </c>
      <c r="G449" s="291" t="s">
        <v>6134</v>
      </c>
      <c r="H449" s="289">
        <f t="shared" si="18"/>
        <v>1</v>
      </c>
      <c r="I449" s="292">
        <v>373</v>
      </c>
      <c r="J449" s="291" t="s">
        <v>6268</v>
      </c>
      <c r="K449" s="289" t="s">
        <v>817</v>
      </c>
      <c r="L449" s="289"/>
      <c r="M449" s="289"/>
      <c r="N449" s="289"/>
      <c r="O449" s="275"/>
      <c r="P449" s="291"/>
      <c r="Q449" s="291"/>
      <c r="R449" s="293"/>
      <c r="S449" s="289"/>
      <c r="T449" s="291"/>
    </row>
    <row r="450" spans="1:21" ht="51" customHeight="1">
      <c r="A450" s="287" t="s">
        <v>4729</v>
      </c>
      <c r="B450" s="288"/>
      <c r="C450" s="289"/>
      <c r="D450" s="288"/>
      <c r="E450" s="288" t="s">
        <v>3509</v>
      </c>
      <c r="F450" s="291" t="s">
        <v>5817</v>
      </c>
      <c r="G450" s="291" t="s">
        <v>3508</v>
      </c>
      <c r="H450" s="289">
        <f t="shared" si="18"/>
        <v>1</v>
      </c>
      <c r="I450" s="292">
        <v>374</v>
      </c>
      <c r="J450" s="291" t="s">
        <v>6383</v>
      </c>
      <c r="K450" s="289" t="s">
        <v>2995</v>
      </c>
      <c r="L450" s="289"/>
      <c r="M450" s="289"/>
      <c r="N450" s="289"/>
      <c r="O450" s="275"/>
      <c r="P450" s="291"/>
      <c r="Q450" s="291"/>
      <c r="R450" s="293"/>
      <c r="S450" s="289"/>
      <c r="T450" s="291"/>
    </row>
    <row r="451" spans="1:21" ht="51" customHeight="1">
      <c r="A451" s="287" t="s">
        <v>5619</v>
      </c>
      <c r="B451" s="288"/>
      <c r="C451" s="289"/>
      <c r="D451" s="288"/>
      <c r="E451" s="288"/>
      <c r="F451" s="291" t="s">
        <v>5821</v>
      </c>
      <c r="G451" s="291"/>
      <c r="H451" s="289">
        <f t="shared" si="18"/>
        <v>0</v>
      </c>
      <c r="I451" s="292"/>
      <c r="J451" s="291"/>
      <c r="K451" s="289"/>
      <c r="L451" s="289"/>
      <c r="M451" s="289"/>
      <c r="N451" s="289"/>
      <c r="O451" s="275"/>
      <c r="P451" s="291"/>
      <c r="Q451" s="291"/>
      <c r="R451" s="293"/>
      <c r="S451" s="289"/>
      <c r="T451" s="291" t="str">
        <f>LookupConcat(A451,'Master Warnings List'!$A$2:$A$726,'Master Warnings List'!$E$2:$E$726,"
")</f>
        <v>CYP60701 - Group rejected - No valid CYP101 provided for this Service Request Identifier. Service Request Identifier=&lt;C607902&gt;
CYP60702 - Group rejected - More than one CYP607 provided for this Service Request Identifier + Diagnosis Date + Primary Diagnosis (Coded Clinical Entry) combination. Service Request Identifier=&lt;C607902&gt; Diagnosis Date=&lt;C607020&gt; Primary Diagnosis (Coded Clinical Entry)=&lt;C607010&gt;</v>
      </c>
    </row>
    <row r="452" spans="1:21" ht="89.25" customHeight="1">
      <c r="A452" s="287" t="s">
        <v>4739</v>
      </c>
      <c r="B452" s="288" t="str">
        <f t="shared" si="15"/>
        <v>C607</v>
      </c>
      <c r="C452" s="289" t="str">
        <f t="shared" si="16"/>
        <v>902</v>
      </c>
      <c r="D452" s="288" t="str">
        <f>IF(MID(A452,5,1)="9",CONCATENATE(C452,"_",COUNTIF($C$3:$C452,C452)),A452&amp;"_1")</f>
        <v>902_8</v>
      </c>
      <c r="E452" s="288" t="s">
        <v>3116</v>
      </c>
      <c r="F452" s="291" t="s">
        <v>5821</v>
      </c>
      <c r="G452" s="291" t="s">
        <v>991</v>
      </c>
      <c r="H452" s="289">
        <f t="shared" si="18"/>
        <v>0</v>
      </c>
      <c r="I452" s="292">
        <v>375</v>
      </c>
      <c r="J452" s="290" t="s">
        <v>3712</v>
      </c>
      <c r="K452" s="289" t="s">
        <v>146</v>
      </c>
      <c r="L452" s="289" t="s">
        <v>2138</v>
      </c>
      <c r="M452" s="289" t="s">
        <v>2138</v>
      </c>
      <c r="N452" s="289" t="s">
        <v>25</v>
      </c>
      <c r="O452" s="275" t="s">
        <v>4716</v>
      </c>
      <c r="P452" s="291" t="s">
        <v>6660</v>
      </c>
      <c r="Q452" s="291" t="s">
        <v>6669</v>
      </c>
      <c r="R452" s="293" t="s">
        <v>1148</v>
      </c>
      <c r="S452" s="289">
        <f>IFERROR(VLOOKUP(A452,'Master Warnings List'!$A$1:$H$765,8,0),0)</f>
        <v>2</v>
      </c>
      <c r="T452" s="291" t="str">
        <f>LookupConcat(A452,'Master Warnings List'!$A$2:$A$726,'Master Warnings List'!$E$2:$E$726,"
")</f>
        <v>CYP60703 - Record rejected - Service Request Identifier is blank.
CYP60704 - Record rejected - Service Request Identifier has incorrect data format. Service Request Identifier=&lt;C607902&gt;</v>
      </c>
      <c r="U452" t="s">
        <v>6349</v>
      </c>
    </row>
    <row r="453" spans="1:21" ht="114.75" customHeight="1">
      <c r="A453" s="287" t="s">
        <v>189</v>
      </c>
      <c r="B453" s="288" t="str">
        <f t="shared" si="15"/>
        <v>C607</v>
      </c>
      <c r="C453" s="289" t="str">
        <f t="shared" si="16"/>
        <v>913</v>
      </c>
      <c r="D453" s="288" t="str">
        <f>IF(MID(A453,5,1)="9",CONCATENATE(C453,"_",COUNTIF($C$3:$C453,C453)),A453&amp;"_1")</f>
        <v>913_3</v>
      </c>
      <c r="E453" s="288" t="s">
        <v>4469</v>
      </c>
      <c r="F453" s="291" t="s">
        <v>5821</v>
      </c>
      <c r="G453" s="291" t="s">
        <v>186</v>
      </c>
      <c r="H453" s="289">
        <f t="shared" si="18"/>
        <v>0</v>
      </c>
      <c r="I453" s="292">
        <v>376</v>
      </c>
      <c r="J453" s="291" t="s">
        <v>6662</v>
      </c>
      <c r="K453" s="289" t="s">
        <v>1213</v>
      </c>
      <c r="L453" s="289" t="s">
        <v>2138</v>
      </c>
      <c r="M453" s="289" t="s">
        <v>2138</v>
      </c>
      <c r="N453" s="289" t="s">
        <v>2148</v>
      </c>
      <c r="O453" s="275"/>
      <c r="P453" s="291" t="s">
        <v>6541</v>
      </c>
      <c r="Q453" s="291" t="s">
        <v>6589</v>
      </c>
      <c r="R453" s="293" t="s">
        <v>1148</v>
      </c>
      <c r="S453" s="289">
        <f>IFERROR(VLOOKUP(A453,'Master Warnings List'!$A$1:$H$765,8,0),0)</f>
        <v>3</v>
      </c>
      <c r="T453" s="291" t="str">
        <f>LookupConcat(A453,'Master Warnings List'!$A$2:$A$726,'Master Warnings List'!$E$2:$E$726,"
")</f>
        <v>CYP60705 - Record rejected - Diagnosis Scheme In Use (Community Care) has incorrect data format. Service Request Identifier=&lt;C607902&gt; Local Patient Identifier (Extended)=&lt;C101901&gt;
CYP60713 - Record rejected - Diagnosis Scheme In Use (Community Care) is blank. Service Request Identifier=&lt;C607902&gt; Local Patient Identifier (Extended)=&lt;C101901&gt;
CYP60718 - Record rejected - Diagnosis Scheme In Use (Community Care) contains an invalid national code. Service Request Identifier=&lt;C607902&gt; Local Patient Identifier (Extended)=&lt;C101901&gt; Diagnosis Scheme In Use (Community Care)=&lt;C607913&gt;</v>
      </c>
      <c r="U453" s="355" t="s">
        <v>6590</v>
      </c>
    </row>
    <row r="454" spans="1:21" ht="231.6" customHeight="1">
      <c r="A454" s="287" t="s">
        <v>472</v>
      </c>
      <c r="B454" s="288" t="str">
        <f t="shared" si="15"/>
        <v>C607</v>
      </c>
      <c r="C454" s="289" t="str">
        <f t="shared" si="16"/>
        <v>010</v>
      </c>
      <c r="D454" s="288" t="str">
        <f>IF(MID(A454,5,1)="9",CONCATENATE(C454,"_",COUNTIF($C$3:$C454,C454)),A454&amp;"_1")</f>
        <v>C607010_1</v>
      </c>
      <c r="E454" s="288" t="s">
        <v>4740</v>
      </c>
      <c r="F454" s="291" t="s">
        <v>5821</v>
      </c>
      <c r="G454" s="291" t="s">
        <v>473</v>
      </c>
      <c r="H454" s="289">
        <f t="shared" si="18"/>
        <v>0</v>
      </c>
      <c r="I454" s="292">
        <v>377</v>
      </c>
      <c r="J454" s="291" t="s">
        <v>6670</v>
      </c>
      <c r="K454" s="289" t="s">
        <v>4146</v>
      </c>
      <c r="L454" s="289" t="s">
        <v>2138</v>
      </c>
      <c r="M454" s="289" t="s">
        <v>2138</v>
      </c>
      <c r="N454" s="289" t="s">
        <v>25</v>
      </c>
      <c r="O454" s="275" t="s">
        <v>6671</v>
      </c>
      <c r="P454" s="291" t="s">
        <v>6507</v>
      </c>
      <c r="Q454" s="291" t="s">
        <v>6580</v>
      </c>
      <c r="R454" s="293" t="s">
        <v>1148</v>
      </c>
      <c r="S454" s="289">
        <f>IFERROR(VLOOKUP(A454,'Master Warnings List'!$A$1:$H$765,8,0),0)</f>
        <v>4</v>
      </c>
      <c r="T454" s="291" t="str">
        <f>LookupConcat(A454,'Master Warnings List'!$A$2:$A$726,'Master Warnings List'!$E$2:$E$726,"
")</f>
        <v>CYP60707 - Record rejected - Primary Diagnosis (Coded Clinical Entry) is blank. Service Request Identifier=&lt;C607902&gt; Local Patient Identifier (Extended)=&lt;C101901&gt; Diagnosis Date=&lt;C607020&gt;
CYP60708 - Record rejected - Primary Diagnosis (Coded Clinical Entry) has incorrect data format. Service Request Identifier=&lt;C607902&gt; Local Patient Identifier (Extended)=&lt;C101901&gt; Primary Diagnosis (Coded Clinical Entry)=&lt;C607010&gt;
CYP60714 - Record rejected - Primary Diagnosis (Coded Clinical Entry) format does not match expected format from selected Diagnosis Scheme In Use (Community Care). Service Request Identifier=&lt;C607902&gt; Local Patient Identifier (Extended)=&lt;C101901&gt; Primary Diagnosis (Coded Clinical Entry)=&lt;C607010&gt; Diagnosis Scheme In Use (Community Care)=&lt;C607913&gt;
CYP60719 - Record rejected - Diagnosis Scheme In Use (Community Care) contains the value '06 - SNOMED CT' and Primary Diagnosis (Coded Clinical Entry) fails standard SNOMED CT checks (Check Digit and Partition Identifier). Service Request Identifier=&lt;C607902&gt; Primary Diagnosis (Coded Clinical Entry)=&lt;C607010&gt;</v>
      </c>
      <c r="U454" t="s">
        <v>6672</v>
      </c>
    </row>
    <row r="455" spans="1:21" ht="211.2">
      <c r="A455" s="287" t="s">
        <v>4743</v>
      </c>
      <c r="B455" s="288" t="str">
        <f t="shared" si="15"/>
        <v>C607</v>
      </c>
      <c r="C455" s="289" t="str">
        <f t="shared" si="16"/>
        <v>020</v>
      </c>
      <c r="D455" s="288" t="str">
        <f>IF(MID(A455,5,1)="9",CONCATENATE(C455,"_",COUNTIF($C$3:$C455,C455)),A455&amp;"_1")</f>
        <v>C607020_1</v>
      </c>
      <c r="E455" s="288" t="s">
        <v>4744</v>
      </c>
      <c r="F455" s="291" t="s">
        <v>5821</v>
      </c>
      <c r="G455" s="291" t="s">
        <v>4478</v>
      </c>
      <c r="H455" s="289">
        <f t="shared" si="18"/>
        <v>0</v>
      </c>
      <c r="I455" s="292">
        <v>378</v>
      </c>
      <c r="J455" s="291" t="s">
        <v>6673</v>
      </c>
      <c r="K455" s="289" t="s">
        <v>2154</v>
      </c>
      <c r="L455" s="289" t="s">
        <v>2148</v>
      </c>
      <c r="M455" s="289" t="s">
        <v>2138</v>
      </c>
      <c r="N455" s="289" t="s">
        <v>25</v>
      </c>
      <c r="O455" s="274" t="s">
        <v>6674</v>
      </c>
      <c r="P455" s="291" t="s">
        <v>6427</v>
      </c>
      <c r="Q455" s="291" t="s">
        <v>6575</v>
      </c>
      <c r="R455" s="293" t="s">
        <v>195</v>
      </c>
      <c r="S455" s="289">
        <f>IFERROR(VLOOKUP(A455,'Master Warnings List'!$A$1:$H$765,8,0),0)</f>
        <v>5</v>
      </c>
      <c r="T455" s="291" t="str">
        <f>LookupConcat(A455,'Master Warnings List'!$A$2:$A$726,'Master Warnings List'!$E$2:$E$726,"
")</f>
        <v>CYP60709 - Warning - Diagnosis Date is blank. Service Request Identifier=&lt;C607902&gt; Local Patient Identifier (Extended)=&lt;C101901&gt;
CYP60710 - Record rejected - Diagnosis Date has incorrect data format. Service Request Identifier=&lt;C607902&gt; Local Patient Identifier (Extended)=&lt;C101901&gt;
CYP60715 - Record rejected - Diagnosis Date is after the Reporting Period End Date. Service Request Identifier=&lt;C607902&gt; Local Patient Identifier (Extended)=&lt;C101901&gt; Diagnosis Date=&lt;C607020&gt;
CYP60716 - Record rejected - Diagnosis Date is before Referral Request Received Date. Service Request Identifier=&lt;C607902&gt; Diagnosis Date=&lt;C607020&gt; Referral Request Received Date=&lt;C101010&gt;
CYP60717 - Record rejected - Diagnosis Date is after the Service Discharge Date. Service Request Identifier=&lt;C607902&gt; Diagnosis Date=&lt;C607020&gt; Service Discharge Date=&lt;C101080&gt;</v>
      </c>
      <c r="U455" t="s">
        <v>6675</v>
      </c>
    </row>
    <row r="456" spans="1:21" ht="12.75" customHeight="1">
      <c r="A456" s="287" t="s">
        <v>938</v>
      </c>
      <c r="B456" s="288"/>
      <c r="C456" s="289"/>
      <c r="D456" s="288"/>
      <c r="E456" s="288" t="s">
        <v>2580</v>
      </c>
      <c r="F456" s="291" t="s">
        <v>5821</v>
      </c>
      <c r="G456" s="291" t="s">
        <v>822</v>
      </c>
      <c r="H456" s="289">
        <f t="shared" si="18"/>
        <v>1</v>
      </c>
      <c r="I456" s="292">
        <v>379</v>
      </c>
      <c r="J456" s="291" t="s">
        <v>6259</v>
      </c>
      <c r="K456" s="288" t="s">
        <v>146</v>
      </c>
      <c r="L456" s="289"/>
      <c r="M456" s="289"/>
      <c r="N456" s="289"/>
      <c r="O456" s="275"/>
      <c r="P456" s="291"/>
      <c r="Q456" s="291"/>
      <c r="R456" s="293"/>
      <c r="S456" s="289"/>
      <c r="T456" s="291"/>
    </row>
    <row r="457" spans="1:21" ht="38.25" customHeight="1">
      <c r="A457" s="287" t="s">
        <v>939</v>
      </c>
      <c r="B457" s="288"/>
      <c r="C457" s="289"/>
      <c r="D457" s="288"/>
      <c r="E457" s="288" t="s">
        <v>4747</v>
      </c>
      <c r="F457" s="291" t="s">
        <v>5821</v>
      </c>
      <c r="G457" s="291" t="s">
        <v>940</v>
      </c>
      <c r="H457" s="289">
        <f t="shared" si="18"/>
        <v>1</v>
      </c>
      <c r="I457" s="292">
        <v>380</v>
      </c>
      <c r="J457" s="291" t="s">
        <v>6123</v>
      </c>
      <c r="K457" s="288" t="s">
        <v>6124</v>
      </c>
      <c r="L457" s="289"/>
      <c r="M457" s="289"/>
      <c r="N457" s="289"/>
      <c r="O457" s="275"/>
      <c r="P457" s="291"/>
      <c r="Q457" s="291"/>
      <c r="R457" s="293"/>
      <c r="S457" s="289"/>
      <c r="T457" s="291"/>
    </row>
    <row r="458" spans="1:21" ht="25.5" customHeight="1">
      <c r="A458" s="287" t="s">
        <v>4748</v>
      </c>
      <c r="B458" s="288"/>
      <c r="C458" s="289"/>
      <c r="D458" s="288"/>
      <c r="E458" s="288" t="s">
        <v>2144</v>
      </c>
      <c r="F458" s="291" t="s">
        <v>5821</v>
      </c>
      <c r="G458" s="291" t="s">
        <v>6260</v>
      </c>
      <c r="H458" s="289">
        <f t="shared" si="18"/>
        <v>1</v>
      </c>
      <c r="I458" s="292">
        <v>381</v>
      </c>
      <c r="J458" s="291" t="s">
        <v>6261</v>
      </c>
      <c r="K458" s="289" t="s">
        <v>2586</v>
      </c>
      <c r="L458" s="289"/>
      <c r="M458" s="289"/>
      <c r="N458" s="289"/>
      <c r="O458" s="275"/>
      <c r="P458" s="291"/>
      <c r="Q458" s="291"/>
      <c r="R458" s="293"/>
      <c r="S458" s="289"/>
      <c r="T458" s="291"/>
    </row>
    <row r="459" spans="1:21" ht="25.5" customHeight="1">
      <c r="A459" s="287" t="s">
        <v>4749</v>
      </c>
      <c r="B459" s="288"/>
      <c r="C459" s="289"/>
      <c r="D459" s="288"/>
      <c r="E459" s="288" t="s">
        <v>2590</v>
      </c>
      <c r="F459" s="291" t="s">
        <v>5821</v>
      </c>
      <c r="G459" s="291" t="s">
        <v>6263</v>
      </c>
      <c r="H459" s="289">
        <f t="shared" si="18"/>
        <v>1</v>
      </c>
      <c r="I459" s="292">
        <v>382</v>
      </c>
      <c r="J459" s="291" t="s">
        <v>6264</v>
      </c>
      <c r="K459" s="289" t="s">
        <v>818</v>
      </c>
      <c r="L459" s="289"/>
      <c r="M459" s="289"/>
      <c r="N459" s="289"/>
      <c r="O459" s="275"/>
      <c r="P459" s="291"/>
      <c r="Q459" s="291"/>
      <c r="R459" s="293"/>
      <c r="S459" s="289"/>
      <c r="T459" s="291"/>
    </row>
    <row r="460" spans="1:21" ht="25.5" customHeight="1">
      <c r="A460" s="287" t="s">
        <v>937</v>
      </c>
      <c r="B460" s="288"/>
      <c r="C460" s="289"/>
      <c r="D460" s="288"/>
      <c r="E460" s="288" t="s">
        <v>2185</v>
      </c>
      <c r="F460" s="291" t="s">
        <v>5821</v>
      </c>
      <c r="G460" s="291" t="s">
        <v>6134</v>
      </c>
      <c r="H460" s="289">
        <f t="shared" si="18"/>
        <v>1</v>
      </c>
      <c r="I460" s="292">
        <v>383</v>
      </c>
      <c r="J460" s="291" t="s">
        <v>6268</v>
      </c>
      <c r="K460" s="289" t="s">
        <v>817</v>
      </c>
      <c r="L460" s="289"/>
      <c r="M460" s="289"/>
      <c r="N460" s="289"/>
      <c r="O460" s="275"/>
      <c r="P460" s="291"/>
      <c r="Q460" s="291"/>
      <c r="R460" s="293"/>
      <c r="S460" s="289"/>
      <c r="T460" s="291"/>
    </row>
    <row r="461" spans="1:21" ht="51" customHeight="1">
      <c r="A461" s="287" t="s">
        <v>4750</v>
      </c>
      <c r="B461" s="288"/>
      <c r="C461" s="289"/>
      <c r="D461" s="288"/>
      <c r="E461" s="288" t="s">
        <v>3509</v>
      </c>
      <c r="F461" s="291" t="s">
        <v>5821</v>
      </c>
      <c r="G461" s="291" t="s">
        <v>3508</v>
      </c>
      <c r="H461" s="289">
        <f t="shared" si="18"/>
        <v>1</v>
      </c>
      <c r="I461" s="292">
        <v>384</v>
      </c>
      <c r="J461" s="291" t="s">
        <v>6383</v>
      </c>
      <c r="K461" s="289" t="s">
        <v>2995</v>
      </c>
      <c r="L461" s="289"/>
      <c r="M461" s="289"/>
      <c r="N461" s="289"/>
      <c r="O461" s="275"/>
      <c r="P461" s="291"/>
      <c r="Q461" s="291"/>
      <c r="R461" s="293"/>
      <c r="S461" s="289"/>
      <c r="T461" s="291"/>
    </row>
    <row r="462" spans="1:21" ht="51" customHeight="1">
      <c r="A462" s="287" t="s">
        <v>5634</v>
      </c>
      <c r="B462" s="288"/>
      <c r="C462" s="289"/>
      <c r="D462" s="288"/>
      <c r="E462" s="288"/>
      <c r="F462" s="291" t="s">
        <v>5825</v>
      </c>
      <c r="G462" s="291"/>
      <c r="H462" s="289">
        <f t="shared" si="18"/>
        <v>0</v>
      </c>
      <c r="I462" s="292"/>
      <c r="J462" s="291"/>
      <c r="K462" s="289"/>
      <c r="L462" s="289"/>
      <c r="M462" s="289"/>
      <c r="N462" s="289"/>
      <c r="O462" s="275"/>
      <c r="P462" s="291"/>
      <c r="Q462" s="291"/>
      <c r="R462" s="293"/>
      <c r="S462" s="289"/>
      <c r="T462" s="291" t="str">
        <f>LookupConcat(A462,'Master Warnings List'!$A$2:$A$726,'Master Warnings List'!$E$2:$E$726,"
")</f>
        <v>CYP60801 - Group rejected - No valid CYP101 provided for this Service Request Identifier. Service Request Identifier=&lt;C608902&gt;
CYP60802 - Group rejected - More than one CYP608 provided for this Service Request Identifier + Diagnosis Date + Secondary Diagnosis (Coded Clinical Entry) combination. Service Request Identifier=&lt;C608902&gt; Diagnosis Date=&lt;C608020&gt; Secondary Diagnosis (Coded Clinical Entry)=&lt;C608010&gt;</v>
      </c>
    </row>
    <row r="463" spans="1:21" ht="89.25" customHeight="1">
      <c r="A463" s="287" t="s">
        <v>4760</v>
      </c>
      <c r="B463" s="288" t="str">
        <f t="shared" si="15"/>
        <v>C608</v>
      </c>
      <c r="C463" s="289" t="str">
        <f t="shared" si="16"/>
        <v>902</v>
      </c>
      <c r="D463" s="288" t="str">
        <f>IF(MID(A463,5,1)="9",CONCATENATE(C463,"_",COUNTIF($C$3:$C463,C463)),A463&amp;"_1")</f>
        <v>902_9</v>
      </c>
      <c r="E463" s="288" t="s">
        <v>3116</v>
      </c>
      <c r="F463" s="291" t="s">
        <v>5825</v>
      </c>
      <c r="G463" s="291" t="s">
        <v>991</v>
      </c>
      <c r="H463" s="289">
        <f t="shared" si="18"/>
        <v>0</v>
      </c>
      <c r="I463" s="292">
        <v>385</v>
      </c>
      <c r="J463" s="290" t="s">
        <v>3712</v>
      </c>
      <c r="K463" s="289" t="s">
        <v>146</v>
      </c>
      <c r="L463" s="289" t="s">
        <v>2138</v>
      </c>
      <c r="M463" s="289" t="s">
        <v>2138</v>
      </c>
      <c r="N463" s="289" t="s">
        <v>25</v>
      </c>
      <c r="O463" s="275" t="s">
        <v>4716</v>
      </c>
      <c r="P463" s="291" t="s">
        <v>6660</v>
      </c>
      <c r="Q463" s="291" t="s">
        <v>6669</v>
      </c>
      <c r="R463" s="293" t="s">
        <v>1148</v>
      </c>
      <c r="S463" s="289">
        <f>IFERROR(VLOOKUP(A463,'Master Warnings List'!$A$1:$H$765,8,0),0)</f>
        <v>2</v>
      </c>
      <c r="T463" s="291" t="str">
        <f>LookupConcat(A463,'Master Warnings List'!$A$2:$A$726,'Master Warnings List'!$E$2:$E$726,"
")</f>
        <v>CYP60803 - Record rejected - Service Request Identifier is blank.
CYP60804 - Record rejected - Service Request Identifier has incorrect data format. Service Request Identifier=&lt;C608902&gt;</v>
      </c>
      <c r="U463" s="197" t="s">
        <v>6349</v>
      </c>
    </row>
    <row r="464" spans="1:21" ht="102" customHeight="1">
      <c r="A464" s="287" t="s">
        <v>191</v>
      </c>
      <c r="B464" s="288" t="str">
        <f t="shared" si="15"/>
        <v>C608</v>
      </c>
      <c r="C464" s="289" t="str">
        <f t="shared" si="16"/>
        <v>913</v>
      </c>
      <c r="D464" s="288" t="str">
        <f>IF(MID(A464,5,1)="9",CONCATENATE(C464,"_",COUNTIF($C$3:$C464,C464)),A464&amp;"_1")</f>
        <v>913_4</v>
      </c>
      <c r="E464" s="288" t="s">
        <v>4469</v>
      </c>
      <c r="F464" s="291" t="s">
        <v>5825</v>
      </c>
      <c r="G464" s="291" t="s">
        <v>186</v>
      </c>
      <c r="H464" s="289">
        <f t="shared" si="18"/>
        <v>0</v>
      </c>
      <c r="I464" s="292">
        <v>386</v>
      </c>
      <c r="J464" s="291" t="s">
        <v>6662</v>
      </c>
      <c r="K464" s="289" t="s">
        <v>1213</v>
      </c>
      <c r="L464" s="289" t="s">
        <v>2138</v>
      </c>
      <c r="M464" s="289" t="s">
        <v>2138</v>
      </c>
      <c r="N464" s="289" t="s">
        <v>2148</v>
      </c>
      <c r="O464" s="275" t="s">
        <v>4471</v>
      </c>
      <c r="P464" s="291" t="s">
        <v>6541</v>
      </c>
      <c r="Q464" s="291" t="s">
        <v>6589</v>
      </c>
      <c r="R464" s="293" t="s">
        <v>1148</v>
      </c>
      <c r="S464" s="289">
        <f>IFERROR(VLOOKUP(A464,'Master Warnings List'!$A$1:$H$765,8,0),0)</f>
        <v>3</v>
      </c>
      <c r="T464" s="291" t="str">
        <f>LookupConcat(A464,'Master Warnings List'!$A$2:$A$726,'Master Warnings List'!$E$2:$E$726,"
")</f>
        <v>CYP60805 - Record rejected - Diagnosis Scheme In Use (Community Care) has incorrect data format. Service Request Identifier=&lt;C608902&gt; Local Patient Identifier (Extended)=&lt;C101901&gt;
CYP60806 - Record rejected - Diagnosis Scheme In Use (Community Care) is blank. Service Request Identifier=&lt;C608902&gt; Local Patient Identifier (Extended)=&lt;C101901&gt;
CYP60816 - Record rejected - Diagnosis Scheme In Use (Community Care) contains an invalid national code. Service Request Identifier=&lt;C608902&gt; Local Patient Identifier (Extended)=&lt;C101901&gt; Diagnosis Scheme In Use (Community Care)=&lt;C608913&gt;</v>
      </c>
      <c r="U464" s="355" t="s">
        <v>6590</v>
      </c>
    </row>
    <row r="465" spans="1:21" ht="226.5" customHeight="1">
      <c r="A465" s="287" t="s">
        <v>484</v>
      </c>
      <c r="B465" s="288" t="str">
        <f t="shared" si="15"/>
        <v>C608</v>
      </c>
      <c r="C465" s="289" t="str">
        <f t="shared" si="16"/>
        <v>010</v>
      </c>
      <c r="D465" s="288" t="str">
        <f>IF(MID(A465,5,1)="9",CONCATENATE(C465,"_",COUNTIF($C$3:$C465,C465)),A465&amp;"_1")</f>
        <v>C608010_1</v>
      </c>
      <c r="E465" s="288" t="s">
        <v>4761</v>
      </c>
      <c r="F465" s="291" t="s">
        <v>5825</v>
      </c>
      <c r="G465" s="291" t="s">
        <v>485</v>
      </c>
      <c r="H465" s="289">
        <f t="shared" si="18"/>
        <v>0</v>
      </c>
      <c r="I465" s="292">
        <v>387</v>
      </c>
      <c r="J465" s="291" t="s">
        <v>6676</v>
      </c>
      <c r="K465" s="289" t="s">
        <v>4146</v>
      </c>
      <c r="L465" s="289" t="s">
        <v>2138</v>
      </c>
      <c r="M465" s="289" t="s">
        <v>2138</v>
      </c>
      <c r="N465" s="289" t="s">
        <v>25</v>
      </c>
      <c r="O465" s="275" t="s">
        <v>6677</v>
      </c>
      <c r="P465" s="291" t="s">
        <v>6507</v>
      </c>
      <c r="Q465" s="291" t="s">
        <v>6580</v>
      </c>
      <c r="R465" s="293" t="s">
        <v>1148</v>
      </c>
      <c r="S465" s="289">
        <f>IFERROR(VLOOKUP(A465,'Master Warnings List'!$A$1:$H$765,8,0),0)</f>
        <v>4</v>
      </c>
      <c r="T465" s="291" t="str">
        <f>LookupConcat(A465,'Master Warnings List'!$A$2:$A$726,'Master Warnings List'!$E$2:$E$726,"
")</f>
        <v>CYP60807 - Record rejected - Secondary Diagnosis (Coded Clinical Entry) is blank. Service Request Identifier=&lt;C608902&gt; Local Patient Identifier (Extended)=&lt;C101901&gt; Diagnosis Date=&lt;C608020&gt;
CYP60808 - Record rejected - Secondary Diagnosis (Coded Clinical Entry) has incorrect data format. Service Request Identifier=&lt;C608902&gt; Local Patient Identifier (Extended)=&lt;C101901&gt;
CYP60812 - Record rejected - Secondary Diagnosis (Coded Clinical Entry) format does not match expected format from selected Diagnosis Scheme In Use (Community Care). Service Request Identifier=&lt;C608902&gt; Local Patient Identifier (Extended)=&lt;C101901&gt; Secondary Diagnosis (Coded Clinical Entry)=&lt;C608010&gt; Diagnosis Scheme In Use (Community Care)=&lt;C608913&gt;
CYP60817 - Record rejected - Diagnosis Scheme In Use (Community Care) contains the value '06 - SNOMED CT' and Secondary Diagnosis (Coded Clinical Entry) fails standard SNOMED CT checks (Check Digit and Partition Identifier). Service Request Identifier=&lt;C608902&gt; Secondary Diagnosis (Coded Clinical Entry)=&lt;C608010&gt;</v>
      </c>
      <c r="U465" t="s">
        <v>6678</v>
      </c>
    </row>
    <row r="466" spans="1:21" ht="163.5" customHeight="1">
      <c r="A466" s="287" t="s">
        <v>4764</v>
      </c>
      <c r="B466" s="288" t="str">
        <f t="shared" si="15"/>
        <v>C608</v>
      </c>
      <c r="C466" s="289" t="str">
        <f t="shared" si="16"/>
        <v>020</v>
      </c>
      <c r="D466" s="288" t="str">
        <f>IF(MID(A466,5,1)="9",CONCATENATE(C466,"_",COUNTIF($C$3:$C466,C466)),A466&amp;"_1")</f>
        <v>C608020_1</v>
      </c>
      <c r="E466" s="288" t="s">
        <v>4765</v>
      </c>
      <c r="F466" s="291" t="s">
        <v>5825</v>
      </c>
      <c r="G466" s="291" t="s">
        <v>4478</v>
      </c>
      <c r="H466" s="289">
        <f t="shared" si="18"/>
        <v>0</v>
      </c>
      <c r="I466" s="292">
        <v>388</v>
      </c>
      <c r="J466" s="291" t="s">
        <v>6679</v>
      </c>
      <c r="K466" s="289" t="s">
        <v>2154</v>
      </c>
      <c r="L466" s="289" t="s">
        <v>2148</v>
      </c>
      <c r="M466" s="289" t="s">
        <v>2138</v>
      </c>
      <c r="N466" s="289" t="s">
        <v>25</v>
      </c>
      <c r="O466" s="274" t="s">
        <v>6674</v>
      </c>
      <c r="P466" s="291" t="s">
        <v>6427</v>
      </c>
      <c r="Q466" s="291" t="s">
        <v>6575</v>
      </c>
      <c r="R466" s="293" t="s">
        <v>195</v>
      </c>
      <c r="S466" s="289">
        <f>IFERROR(VLOOKUP(A466,'Master Warnings List'!$A$1:$H$765,8,0),0)</f>
        <v>5</v>
      </c>
      <c r="T466" s="291" t="str">
        <f>LookupConcat(A466,'Master Warnings List'!$A$2:$A$726,'Master Warnings List'!$E$2:$E$726,"
")</f>
        <v>CYP60809 - Warning - Diagnosis Date is blank. Service Request Identifier=&lt;C608902&gt; Local Patient Identifier (Extended)=&lt;C101901&gt;
CYP60810 - Record rejected - Diagnosis Date has incorrect data format. Service Request Identifier=&lt;C608902&gt; Local Patient Identifier (Extended)=&lt;C101901&gt;
CYP60813 - Record rejected - Diagnosis Date is after the Reporting Period End Date. Service Request Identifier=&lt;C608902&gt; Local Patient Identifier (Extended)=&lt;C101901&gt; Diagnosis Date=&lt;C608020&gt;
CYP60814 - Record rejected - Diagnosis Date is before Referral Request Received Date. Service Request Identifier=&lt;C608902&gt; Diagnosis Date=&lt;C608020&gt; Referral Request Received Date=&lt;C101010&gt;
CYP60815 - Record rejected - Diagnosis Date is after the Service Discharge Date. Service Request Identifier=&lt;C608902&gt; Diagnosis Date=&lt;C608020&gt; Service Discharge Date=&lt;C101080&gt;</v>
      </c>
      <c r="U466" t="s">
        <v>6680</v>
      </c>
    </row>
    <row r="467" spans="1:21" ht="12.75" customHeight="1">
      <c r="A467" s="287" t="s">
        <v>942</v>
      </c>
      <c r="B467" s="288"/>
      <c r="C467" s="289"/>
      <c r="D467" s="288"/>
      <c r="E467" s="288" t="s">
        <v>2580</v>
      </c>
      <c r="F467" s="291" t="s">
        <v>5825</v>
      </c>
      <c r="G467" s="291" t="s">
        <v>822</v>
      </c>
      <c r="H467" s="289">
        <f t="shared" si="18"/>
        <v>1</v>
      </c>
      <c r="I467" s="292">
        <v>389</v>
      </c>
      <c r="J467" s="291" t="s">
        <v>6259</v>
      </c>
      <c r="K467" s="288" t="s">
        <v>146</v>
      </c>
      <c r="L467" s="289"/>
      <c r="M467" s="289"/>
      <c r="N467" s="289"/>
      <c r="O467" s="275"/>
      <c r="P467" s="291"/>
      <c r="Q467" s="291"/>
      <c r="R467" s="293"/>
      <c r="S467" s="289"/>
      <c r="T467" s="291"/>
    </row>
    <row r="468" spans="1:21" ht="38.25" customHeight="1">
      <c r="A468" s="287" t="s">
        <v>943</v>
      </c>
      <c r="B468" s="288"/>
      <c r="C468" s="289"/>
      <c r="D468" s="288"/>
      <c r="E468" s="288" t="s">
        <v>4767</v>
      </c>
      <c r="F468" s="291" t="s">
        <v>5825</v>
      </c>
      <c r="G468" s="291" t="s">
        <v>944</v>
      </c>
      <c r="H468" s="289">
        <f t="shared" si="18"/>
        <v>1</v>
      </c>
      <c r="I468" s="292">
        <v>390</v>
      </c>
      <c r="J468" s="291" t="s">
        <v>6123</v>
      </c>
      <c r="K468" s="288" t="s">
        <v>6124</v>
      </c>
      <c r="L468" s="289"/>
      <c r="M468" s="289"/>
      <c r="N468" s="289"/>
      <c r="O468" s="275"/>
      <c r="P468" s="291"/>
      <c r="Q468" s="291"/>
      <c r="R468" s="293"/>
      <c r="S468" s="289"/>
      <c r="T468" s="291"/>
    </row>
    <row r="469" spans="1:21" ht="25.5" customHeight="1">
      <c r="A469" s="287" t="s">
        <v>4768</v>
      </c>
      <c r="B469" s="288"/>
      <c r="C469" s="289"/>
      <c r="D469" s="288"/>
      <c r="E469" s="288" t="s">
        <v>2144</v>
      </c>
      <c r="F469" s="291" t="s">
        <v>5825</v>
      </c>
      <c r="G469" s="291" t="s">
        <v>6260</v>
      </c>
      <c r="H469" s="289">
        <f t="shared" si="18"/>
        <v>1</v>
      </c>
      <c r="I469" s="292">
        <v>391</v>
      </c>
      <c r="J469" s="291" t="s">
        <v>6261</v>
      </c>
      <c r="K469" s="289" t="s">
        <v>2586</v>
      </c>
      <c r="L469" s="289"/>
      <c r="M469" s="289"/>
      <c r="N469" s="289"/>
      <c r="O469" s="275"/>
      <c r="P469" s="291"/>
      <c r="Q469" s="291"/>
      <c r="R469" s="293"/>
      <c r="S469" s="289"/>
      <c r="T469" s="291"/>
    </row>
    <row r="470" spans="1:21" ht="25.5" customHeight="1">
      <c r="A470" s="287" t="s">
        <v>4769</v>
      </c>
      <c r="B470" s="288"/>
      <c r="C470" s="289"/>
      <c r="D470" s="288"/>
      <c r="E470" s="288" t="s">
        <v>2590</v>
      </c>
      <c r="F470" s="291" t="s">
        <v>5825</v>
      </c>
      <c r="G470" s="291" t="s">
        <v>6263</v>
      </c>
      <c r="H470" s="289">
        <f t="shared" si="18"/>
        <v>1</v>
      </c>
      <c r="I470" s="292">
        <v>392</v>
      </c>
      <c r="J470" s="291" t="s">
        <v>6264</v>
      </c>
      <c r="K470" s="289" t="s">
        <v>818</v>
      </c>
      <c r="L470" s="289"/>
      <c r="M470" s="289"/>
      <c r="N470" s="289"/>
      <c r="O470" s="275"/>
      <c r="P470" s="291"/>
      <c r="Q470" s="291"/>
      <c r="R470" s="293"/>
      <c r="S470" s="289"/>
      <c r="T470" s="291"/>
    </row>
    <row r="471" spans="1:21" ht="25.5" customHeight="1">
      <c r="A471" s="287" t="s">
        <v>941</v>
      </c>
      <c r="B471" s="288"/>
      <c r="C471" s="289"/>
      <c r="D471" s="288"/>
      <c r="E471" s="288" t="s">
        <v>2185</v>
      </c>
      <c r="F471" s="291" t="s">
        <v>5825</v>
      </c>
      <c r="G471" s="291" t="s">
        <v>6134</v>
      </c>
      <c r="H471" s="289">
        <f t="shared" si="18"/>
        <v>1</v>
      </c>
      <c r="I471" s="292">
        <v>393</v>
      </c>
      <c r="J471" s="291" t="s">
        <v>6268</v>
      </c>
      <c r="K471" s="289" t="s">
        <v>817</v>
      </c>
      <c r="L471" s="289"/>
      <c r="M471" s="289"/>
      <c r="N471" s="289"/>
      <c r="O471" s="275"/>
      <c r="P471" s="291"/>
      <c r="Q471" s="291"/>
      <c r="R471" s="293"/>
      <c r="S471" s="289"/>
      <c r="T471" s="291"/>
    </row>
    <row r="472" spans="1:21" ht="51" customHeight="1">
      <c r="A472" s="287" t="s">
        <v>4770</v>
      </c>
      <c r="B472" s="288"/>
      <c r="C472" s="289"/>
      <c r="D472" s="288"/>
      <c r="E472" s="288" t="s">
        <v>3509</v>
      </c>
      <c r="F472" s="291" t="s">
        <v>5825</v>
      </c>
      <c r="G472" s="291" t="s">
        <v>3508</v>
      </c>
      <c r="H472" s="289">
        <f t="shared" si="18"/>
        <v>1</v>
      </c>
      <c r="I472" s="292">
        <v>394</v>
      </c>
      <c r="J472" s="291" t="s">
        <v>6383</v>
      </c>
      <c r="K472" s="289" t="s">
        <v>2995</v>
      </c>
      <c r="L472" s="289"/>
      <c r="M472" s="289"/>
      <c r="N472" s="289"/>
      <c r="O472" s="275"/>
      <c r="P472" s="291"/>
      <c r="Q472" s="291"/>
      <c r="R472" s="293"/>
      <c r="S472" s="289"/>
      <c r="T472" s="291"/>
    </row>
    <row r="473" spans="1:21" ht="51" customHeight="1">
      <c r="A473" s="287" t="s">
        <v>5649</v>
      </c>
      <c r="B473" s="288"/>
      <c r="C473" s="289"/>
      <c r="D473" s="288"/>
      <c r="E473" s="288"/>
      <c r="F473" s="291" t="s">
        <v>5829</v>
      </c>
      <c r="G473" s="291"/>
      <c r="H473" s="289">
        <f t="shared" si="18"/>
        <v>0</v>
      </c>
      <c r="I473" s="292"/>
      <c r="J473" s="291"/>
      <c r="K473" s="289"/>
      <c r="L473" s="289"/>
      <c r="M473" s="289"/>
      <c r="N473" s="289"/>
      <c r="O473" s="275"/>
      <c r="P473" s="291"/>
      <c r="Q473" s="291"/>
      <c r="R473" s="293"/>
      <c r="S473" s="289"/>
      <c r="T473" s="291" t="str">
        <f>LookupConcat(A473,'Master Warnings List'!$A$2:$A$726,'Master Warnings List'!$E$2:$E$726,"
")</f>
        <v>CYP60902 - Group rejected - No valid CYP101 provided for this Service Request Identifier. Service Request Identifier=&lt;C609902&gt;
CYP60903 - Group rejected - More than one CYP609 provided for this Service Request Identifier + Coded Assessment Tool Type (SNOMED CT) + Person Score combination. Service Request Identifier=&lt;C609902&gt; Coded Assessment Tool Type (SNOMED CT)=&lt;C609910&gt; Person Score=&lt;C609911&gt;</v>
      </c>
    </row>
    <row r="474" spans="1:21" ht="89.25" customHeight="1">
      <c r="A474" s="287" t="s">
        <v>4781</v>
      </c>
      <c r="B474" s="288" t="str">
        <f t="shared" si="15"/>
        <v>C609</v>
      </c>
      <c r="C474" s="289" t="str">
        <f t="shared" si="16"/>
        <v>902</v>
      </c>
      <c r="D474" s="288" t="str">
        <f>IF(MID(A474,5,1)="9",CONCATENATE(C474,"_",COUNTIF($C$3:$C474,C474)),A474&amp;"_1")</f>
        <v>902_10</v>
      </c>
      <c r="E474" s="288" t="s">
        <v>3116</v>
      </c>
      <c r="F474" s="291" t="s">
        <v>5829</v>
      </c>
      <c r="G474" s="291" t="s">
        <v>991</v>
      </c>
      <c r="H474" s="289">
        <f t="shared" si="18"/>
        <v>0</v>
      </c>
      <c r="I474" s="292">
        <v>395</v>
      </c>
      <c r="J474" s="290" t="s">
        <v>3712</v>
      </c>
      <c r="K474" s="289" t="s">
        <v>146</v>
      </c>
      <c r="L474" s="289" t="s">
        <v>2138</v>
      </c>
      <c r="M474" s="289" t="s">
        <v>2138</v>
      </c>
      <c r="N474" s="289" t="s">
        <v>25</v>
      </c>
      <c r="O474" s="275" t="s">
        <v>4716</v>
      </c>
      <c r="P474" s="291" t="s">
        <v>6660</v>
      </c>
      <c r="Q474" s="291" t="s">
        <v>6669</v>
      </c>
      <c r="R474" s="293" t="s">
        <v>1148</v>
      </c>
      <c r="S474" s="289">
        <f>IFERROR(VLOOKUP(A474,'Master Warnings List'!$A$1:$H$765,8,0),0)</f>
        <v>2</v>
      </c>
      <c r="T474" s="291" t="str">
        <f>LookupConcat(A474,'Master Warnings List'!$A$2:$A$726,'Master Warnings List'!$E$2:$E$726,"
")</f>
        <v>CYP60904 - Record rejected - Service Request Identifier is blank.
CYP60905 - Record rejected - Service Request Identifier has incorrect data format. Service Request Identifier=&lt;C609902&gt;</v>
      </c>
      <c r="U474" t="s">
        <v>6349</v>
      </c>
    </row>
    <row r="475" spans="1:21" ht="160.5" customHeight="1">
      <c r="A475" s="287" t="s">
        <v>4782</v>
      </c>
      <c r="B475" s="288" t="str">
        <f t="shared" si="15"/>
        <v>C609</v>
      </c>
      <c r="C475" s="289" t="str">
        <f t="shared" si="16"/>
        <v>910</v>
      </c>
      <c r="D475" s="288" t="str">
        <f>IF(MID(A475,5,1)="9",CONCATENATE(C475,"_",COUNTIF($C$3:$C475,C475)),A475&amp;"_1")</f>
        <v>910_1</v>
      </c>
      <c r="E475" s="288" t="s">
        <v>3028</v>
      </c>
      <c r="F475" s="291" t="s">
        <v>5829</v>
      </c>
      <c r="G475" s="291" t="s">
        <v>4783</v>
      </c>
      <c r="H475" s="289">
        <f t="shared" si="18"/>
        <v>0</v>
      </c>
      <c r="I475" s="292">
        <v>396</v>
      </c>
      <c r="J475" s="291" t="s">
        <v>6681</v>
      </c>
      <c r="K475" s="289" t="s">
        <v>1337</v>
      </c>
      <c r="L475" s="289" t="s">
        <v>2138</v>
      </c>
      <c r="M475" s="289" t="s">
        <v>2138</v>
      </c>
      <c r="N475" s="289" t="s">
        <v>25</v>
      </c>
      <c r="O475" s="274" t="s">
        <v>4785</v>
      </c>
      <c r="P475" s="291" t="s">
        <v>6541</v>
      </c>
      <c r="Q475" s="291" t="s">
        <v>6682</v>
      </c>
      <c r="R475" s="293" t="s">
        <v>1148</v>
      </c>
      <c r="S475" s="289">
        <f>IFERROR(VLOOKUP(A475,'Master Warnings List'!$A$1:$H$765,8,0),0)</f>
        <v>3</v>
      </c>
      <c r="T475" s="291" t="str">
        <f>LookupConcat(A475,'Master Warnings List'!$A$2:$A$726,'Master Warnings List'!$E$2:$E$726,"
")</f>
        <v>CYP60906 - Record rejected - Coded Assessment Tool Type (SNOMED CT) is blank. Service Request Identifier=&lt;C609902&gt; Local Patient Identifier (Extended)=&lt;C101901&gt;
CYP60907 - Record rejected - Coded Assessment Tool Type (SNOMED CT) has incorrect data format. Service Request Identifier=&lt;C609902&gt; Local Patient Identifier (Extended)=&lt;C101901&gt;
CYP60913 - Record rejected - Coded Assessment Tool Type (SNOMED CT) not in reference table. Service Request Identifier=&lt;C609902&gt; Local Patient Identifier (Extended)=&lt;C101901&gt; Coded Assessment Tool Type (SNOMED CT)=&lt;C609910&gt;</v>
      </c>
      <c r="U475" t="s">
        <v>6568</v>
      </c>
    </row>
    <row r="476" spans="1:21" ht="122.25" customHeight="1">
      <c r="A476" s="287" t="s">
        <v>543</v>
      </c>
      <c r="B476" s="288" t="str">
        <f t="shared" si="15"/>
        <v>C609</v>
      </c>
      <c r="C476" s="289" t="str">
        <f t="shared" si="16"/>
        <v>911</v>
      </c>
      <c r="D476" s="288" t="str">
        <f>IF(MID(A476,5,1)="9",CONCATENATE(C476,"_",COUNTIF($C$3:$C476,C476)),A476&amp;"_1")</f>
        <v>911_1</v>
      </c>
      <c r="E476" s="288" t="s">
        <v>4786</v>
      </c>
      <c r="F476" s="291" t="s">
        <v>5829</v>
      </c>
      <c r="G476" s="290" t="s">
        <v>539</v>
      </c>
      <c r="H476" s="289">
        <f t="shared" si="18"/>
        <v>0</v>
      </c>
      <c r="I476" s="292">
        <v>397</v>
      </c>
      <c r="J476" s="291" t="s">
        <v>6683</v>
      </c>
      <c r="K476" s="289" t="s">
        <v>4788</v>
      </c>
      <c r="L476" s="289" t="s">
        <v>2138</v>
      </c>
      <c r="M476" s="289" t="s">
        <v>2138</v>
      </c>
      <c r="N476" s="289" t="s">
        <v>2148</v>
      </c>
      <c r="O476" s="275"/>
      <c r="P476" s="291" t="s">
        <v>6541</v>
      </c>
      <c r="Q476" s="291" t="s">
        <v>6684</v>
      </c>
      <c r="R476" s="293" t="s">
        <v>1148</v>
      </c>
      <c r="S476" s="289">
        <f>IFERROR(VLOOKUP(A476,'Master Warnings List'!$A$1:$H$765,8,0),0)</f>
        <v>3</v>
      </c>
      <c r="T476" s="291" t="str">
        <f>LookupConcat(A476,'Master Warnings List'!$A$2:$A$726,'Master Warnings List'!$E$2:$E$726,"
")</f>
        <v>CYP60908 - Record rejected - Person Score is blank. Service Request Identifier=&lt;C609902&gt; Local Patient Identifier (Extended)=&lt;C101901&gt;
CYP60909 - Record rejected - Person Score has incorrect data format. Service Request Identifier=&lt;C609902&gt; Local Patient Identifier (Extended)=&lt;C101901&gt;
CYP60912 - Warning - Person Score contains an unexpected value based on the submitted Coded Assessment Tool Type (SNOMED CT). Service Request Identifier=&lt;C609902&gt; Local Patient Identifier (Extended)=&lt;C101901&gt; Coded Assessment Tool Type =&lt;C609910&gt; Person Score=&lt;C609911&gt;</v>
      </c>
      <c r="U476" t="s">
        <v>4786</v>
      </c>
    </row>
    <row r="477" spans="1:21" ht="246" customHeight="1">
      <c r="A477" s="287" t="s">
        <v>4790</v>
      </c>
      <c r="B477" s="288" t="str">
        <f>LEFT(A477,4)</f>
        <v>C609</v>
      </c>
      <c r="C477" s="289" t="str">
        <f>RIGHT(A477,3)</f>
        <v>010</v>
      </c>
      <c r="D477" s="288" t="str">
        <f>IF(MID(A477,5,1)="9",CONCATENATE(C477,"_",COUNTIF($C$3:$C484,C477)),A477&amp;"_1")</f>
        <v>C609010_1</v>
      </c>
      <c r="E477" s="288" t="s">
        <v>6685</v>
      </c>
      <c r="F477" s="291" t="s">
        <v>5829</v>
      </c>
      <c r="G477" s="290" t="s">
        <v>4791</v>
      </c>
      <c r="H477" s="289">
        <f>IF(MID(A477,5,1)="D",1,0)</f>
        <v>0</v>
      </c>
      <c r="I477" s="292">
        <v>398</v>
      </c>
      <c r="J477" s="291" t="s">
        <v>6686</v>
      </c>
      <c r="K477" s="289" t="s">
        <v>2154</v>
      </c>
      <c r="L477" s="289" t="s">
        <v>2148</v>
      </c>
      <c r="M477" s="289" t="s">
        <v>2138</v>
      </c>
      <c r="N477" s="289" t="s">
        <v>25</v>
      </c>
      <c r="O477" s="274" t="s">
        <v>4794</v>
      </c>
      <c r="P477" s="291" t="s">
        <v>6427</v>
      </c>
      <c r="Q477" s="291" t="s">
        <v>6575</v>
      </c>
      <c r="R477" s="293" t="s">
        <v>195</v>
      </c>
      <c r="S477" s="289">
        <f>IFERROR(VLOOKUP(A477,'Master Warnings List'!$A$1:$H$765,8,0),0)</f>
        <v>5</v>
      </c>
      <c r="T477" s="291" t="str">
        <f>LookupConcat(A477,'Master Warnings List'!$A$2:$A$726,'Master Warnings List'!$E$2:$E$726,"
")</f>
        <v>CYP60910 - Warning - Assessment Tool Completion Date is blank. Service Request Identifier=&lt;C609902&gt; Local Patient Identifier (Extended)=&lt;C101901&gt;
CYP60911 - Record rejected - Assessment Tool Completion Date has incorrect data format. Service Request Identifier=&lt;C609902&gt; Local Patient Identifier (Extended)=&lt;C101901&gt;
CYP60915 - Record rejected - Assessment Tool Completion Date is before the Referral Request Received Date. Assessment Tool Completion Date=&lt;C609010&gt; Service Request Identifier=&lt;C609902&gt; Local Patient Identifier (Extended)=&lt;C101901&gt; Referral Request Received Date=&lt;C101010&gt;
CYP60917 - Record rejected - Assessment Tool Completion Date is before the Reporting Period Start Date. Service Request Identifier=&lt;C609902&gt; Local Patient Identifier (Extended)=&lt;C101901&gt; Assessment Tool Completion Date=&lt;C609010&gt;
CYP60918 - Record rejected - Assessment Tool Completion Date is after the Reporting Period End Date. Service Request Identifier=&lt;C609902&gt; Local Patient Identifier (Extended)=&lt;C101901&gt; Assessment Tool Completion Date=&lt;C609010&gt;</v>
      </c>
      <c r="U477" t="s">
        <v>6687</v>
      </c>
    </row>
    <row r="478" spans="1:21" ht="25.5" customHeight="1">
      <c r="A478" s="287" t="s">
        <v>946</v>
      </c>
      <c r="B478" s="288"/>
      <c r="C478" s="289"/>
      <c r="D478" s="288"/>
      <c r="E478" s="288" t="s">
        <v>2580</v>
      </c>
      <c r="F478" s="291" t="s">
        <v>5829</v>
      </c>
      <c r="G478" s="290" t="s">
        <v>822</v>
      </c>
      <c r="H478" s="289">
        <f t="shared" si="18"/>
        <v>1</v>
      </c>
      <c r="I478" s="292">
        <v>399</v>
      </c>
      <c r="J478" s="291" t="s">
        <v>6259</v>
      </c>
      <c r="K478" s="288" t="s">
        <v>146</v>
      </c>
      <c r="L478" s="289"/>
      <c r="M478" s="289"/>
      <c r="N478" s="289"/>
      <c r="O478" s="275"/>
      <c r="P478" s="291"/>
      <c r="Q478" s="291"/>
      <c r="R478" s="293"/>
      <c r="S478" s="289"/>
      <c r="T478" s="291"/>
    </row>
    <row r="479" spans="1:21" ht="38.25" customHeight="1">
      <c r="A479" s="287" t="s">
        <v>947</v>
      </c>
      <c r="B479" s="288"/>
      <c r="C479" s="289"/>
      <c r="D479" s="288"/>
      <c r="E479" s="288" t="s">
        <v>4796</v>
      </c>
      <c r="F479" s="291" t="s">
        <v>5829</v>
      </c>
      <c r="G479" s="290" t="s">
        <v>948</v>
      </c>
      <c r="H479" s="289">
        <f t="shared" si="18"/>
        <v>1</v>
      </c>
      <c r="I479" s="292">
        <v>400</v>
      </c>
      <c r="J479" s="291" t="s">
        <v>6123</v>
      </c>
      <c r="K479" s="288" t="s">
        <v>6124</v>
      </c>
      <c r="L479" s="289"/>
      <c r="M479" s="289"/>
      <c r="N479" s="289"/>
      <c r="O479" s="275"/>
      <c r="P479" s="291"/>
      <c r="Q479" s="291"/>
      <c r="R479" s="293"/>
      <c r="S479" s="289"/>
      <c r="T479" s="291"/>
    </row>
    <row r="480" spans="1:21" ht="25.5" customHeight="1">
      <c r="A480" s="287" t="s">
        <v>4797</v>
      </c>
      <c r="B480" s="288"/>
      <c r="C480" s="289"/>
      <c r="D480" s="288"/>
      <c r="E480" s="288" t="s">
        <v>2144</v>
      </c>
      <c r="F480" s="291" t="s">
        <v>5829</v>
      </c>
      <c r="G480" s="290" t="s">
        <v>6260</v>
      </c>
      <c r="H480" s="289">
        <f t="shared" si="18"/>
        <v>1</v>
      </c>
      <c r="I480" s="292">
        <v>401</v>
      </c>
      <c r="J480" s="291" t="s">
        <v>6261</v>
      </c>
      <c r="K480" s="289" t="s">
        <v>2586</v>
      </c>
      <c r="L480" s="289"/>
      <c r="M480" s="289"/>
      <c r="N480" s="289"/>
      <c r="O480" s="275"/>
      <c r="P480" s="291"/>
      <c r="Q480" s="291"/>
      <c r="R480" s="293"/>
      <c r="S480" s="289"/>
      <c r="T480" s="291"/>
    </row>
    <row r="481" spans="1:21" ht="25.5" customHeight="1">
      <c r="A481" s="287" t="s">
        <v>4798</v>
      </c>
      <c r="B481" s="288"/>
      <c r="C481" s="289"/>
      <c r="D481" s="288"/>
      <c r="E481" s="288" t="s">
        <v>2590</v>
      </c>
      <c r="F481" s="291" t="s">
        <v>5829</v>
      </c>
      <c r="G481" s="290" t="s">
        <v>6263</v>
      </c>
      <c r="H481" s="289">
        <f t="shared" si="18"/>
        <v>1</v>
      </c>
      <c r="I481" s="292">
        <v>402</v>
      </c>
      <c r="J481" s="291" t="s">
        <v>6264</v>
      </c>
      <c r="K481" s="289" t="s">
        <v>818</v>
      </c>
      <c r="L481" s="289"/>
      <c r="M481" s="289"/>
      <c r="N481" s="289"/>
      <c r="O481" s="275"/>
      <c r="P481" s="291"/>
      <c r="Q481" s="291"/>
      <c r="R481" s="293"/>
      <c r="S481" s="289"/>
      <c r="T481" s="291"/>
    </row>
    <row r="482" spans="1:21" ht="25.5" customHeight="1">
      <c r="A482" s="287" t="s">
        <v>945</v>
      </c>
      <c r="B482" s="288"/>
      <c r="C482" s="289"/>
      <c r="D482" s="288"/>
      <c r="E482" s="288" t="s">
        <v>2185</v>
      </c>
      <c r="F482" s="291" t="s">
        <v>5829</v>
      </c>
      <c r="G482" s="290" t="s">
        <v>6134</v>
      </c>
      <c r="H482" s="289">
        <f t="shared" si="18"/>
        <v>1</v>
      </c>
      <c r="I482" s="292">
        <v>403</v>
      </c>
      <c r="J482" s="291" t="s">
        <v>6268</v>
      </c>
      <c r="K482" s="289" t="s">
        <v>817</v>
      </c>
      <c r="L482" s="289"/>
      <c r="M482" s="289"/>
      <c r="N482" s="289"/>
      <c r="O482" s="275"/>
      <c r="P482" s="291"/>
      <c r="Q482" s="291"/>
      <c r="R482" s="293"/>
      <c r="S482" s="289"/>
      <c r="T482" s="291"/>
    </row>
    <row r="483" spans="1:21" ht="51" customHeight="1">
      <c r="A483" s="287" t="s">
        <v>4799</v>
      </c>
      <c r="B483" s="288"/>
      <c r="C483" s="289"/>
      <c r="D483" s="288"/>
      <c r="E483" s="288" t="s">
        <v>3509</v>
      </c>
      <c r="F483" s="291" t="s">
        <v>5829</v>
      </c>
      <c r="G483" s="290" t="s">
        <v>3508</v>
      </c>
      <c r="H483" s="289">
        <f t="shared" si="18"/>
        <v>1</v>
      </c>
      <c r="I483" s="292">
        <v>404</v>
      </c>
      <c r="J483" s="291" t="s">
        <v>6383</v>
      </c>
      <c r="K483" s="289" t="s">
        <v>2995</v>
      </c>
      <c r="L483" s="289"/>
      <c r="M483" s="289"/>
      <c r="N483" s="289"/>
      <c r="O483" s="275"/>
      <c r="P483" s="291"/>
      <c r="Q483" s="291"/>
      <c r="R483" s="293"/>
      <c r="S483" s="289"/>
      <c r="T483" s="291"/>
    </row>
    <row r="484" spans="1:21" ht="38.25" customHeight="1">
      <c r="A484" s="287" t="s">
        <v>4800</v>
      </c>
      <c r="B484" s="288"/>
      <c r="C484" s="289"/>
      <c r="D484" s="288"/>
      <c r="E484" s="288" t="s">
        <v>6688</v>
      </c>
      <c r="F484" s="291" t="s">
        <v>5829</v>
      </c>
      <c r="G484" s="290" t="s">
        <v>6689</v>
      </c>
      <c r="H484" s="289">
        <f t="shared" si="18"/>
        <v>1</v>
      </c>
      <c r="I484" s="292">
        <v>405</v>
      </c>
      <c r="J484" s="290" t="s">
        <v>6690</v>
      </c>
      <c r="K484" s="288" t="s">
        <v>2649</v>
      </c>
      <c r="L484" s="289"/>
      <c r="M484" s="289"/>
      <c r="N484" s="289"/>
      <c r="O484" s="275"/>
      <c r="P484" s="291"/>
      <c r="Q484" s="291"/>
      <c r="R484" s="293"/>
      <c r="S484" s="289"/>
      <c r="T484" s="291"/>
    </row>
    <row r="485" spans="1:21" ht="38.25" customHeight="1">
      <c r="A485" s="287" t="s">
        <v>5672</v>
      </c>
      <c r="B485" s="288"/>
      <c r="C485" s="289"/>
      <c r="D485" s="288"/>
      <c r="E485" s="288"/>
      <c r="F485" s="291" t="s">
        <v>6691</v>
      </c>
      <c r="G485" s="290"/>
      <c r="H485" s="289">
        <f t="shared" si="18"/>
        <v>0</v>
      </c>
      <c r="I485" s="292"/>
      <c r="J485" s="290"/>
      <c r="K485" s="288"/>
      <c r="L485" s="289"/>
      <c r="M485" s="289"/>
      <c r="N485" s="289"/>
      <c r="O485" s="275"/>
      <c r="P485" s="291"/>
      <c r="Q485" s="291"/>
      <c r="R485" s="293"/>
      <c r="S485" s="289"/>
      <c r="T485" s="291" t="str">
        <f>LookupConcat(A485,'Master Warnings List'!$A$2:$A$726,'Master Warnings List'!$E$2:$E$726,"
")</f>
        <v>CYP61010 - Group rejected - No valid CYP202 group transmitted for this Care Activity Identifier. Care Activity Identifier=&lt;C610904&gt;
CYP61011 - Group rejected - More than one CYP610 provided for this Care Activity Identifier. Care Activity Identifier=&lt;C610904&gt;
CYP61012 - Group rejected - The patient identified by this Local Patient Identifier (Extended) in the CYP001 table is 19 years or older at the Reporting Period Start Date. Care Activity Identifier=&lt;C202904&gt; Care Contact Identifier=&lt;C202903&gt; Service Request Identifier=&lt;C201902&gt; Local Patient Identifier (Extended)=&lt;C101901&gt; Person Birth Date=&lt;C001060&gt; Reporting Period Start Date=&lt;C000040&gt;
CYP61013 - Group rejected - The CYP001 group transmitted for this Local Patient Identifier (Extended) has a blank Person Birth Date. Care Activity Identifier=&lt;C202904&gt; Care Contact Identifier=&lt;C202903&gt; Service Request Identifier=&lt;C201902&gt; Local Patient Identifier (Extended) =&lt;C101901&gt;</v>
      </c>
    </row>
    <row r="486" spans="1:21" ht="63.75" customHeight="1">
      <c r="A486" s="287" t="s">
        <v>4827</v>
      </c>
      <c r="B486" s="288" t="str">
        <f t="shared" si="15"/>
        <v>C610</v>
      </c>
      <c r="C486" s="289" t="str">
        <f t="shared" si="16"/>
        <v>904</v>
      </c>
      <c r="D486" s="288" t="str">
        <f>IF(MID(A486,5,1)="9",CONCATENATE(C486,"_",COUNTIF($C$3:$C486,C486)),A486&amp;"_1")</f>
        <v>904_2</v>
      </c>
      <c r="E486" s="288" t="s">
        <v>4105</v>
      </c>
      <c r="F486" s="291" t="s">
        <v>6691</v>
      </c>
      <c r="G486" s="291" t="s">
        <v>978</v>
      </c>
      <c r="H486" s="289">
        <f t="shared" si="18"/>
        <v>0</v>
      </c>
      <c r="I486" s="292">
        <v>406</v>
      </c>
      <c r="J486" s="291" t="s">
        <v>6498</v>
      </c>
      <c r="K486" s="289" t="s">
        <v>146</v>
      </c>
      <c r="L486" s="289" t="s">
        <v>2138</v>
      </c>
      <c r="M486" s="289" t="s">
        <v>2138</v>
      </c>
      <c r="N486" s="289" t="s">
        <v>25</v>
      </c>
      <c r="O486" s="275"/>
      <c r="P486" s="291" t="s">
        <v>6499</v>
      </c>
      <c r="Q486" s="291" t="s">
        <v>6450</v>
      </c>
      <c r="R486" s="293" t="s">
        <v>1148</v>
      </c>
      <c r="S486" s="289">
        <f>IFERROR(VLOOKUP(A486,'Master Warnings List'!$A$1:$H$765,8,0),0)</f>
        <v>2</v>
      </c>
      <c r="T486" s="291" t="str">
        <f>LookupConcat(A486,'Master Warnings List'!$A$2:$A$726,'Master Warnings List'!$E$2:$E$726,"
")</f>
        <v>CYP61003 - Record rejected - Care Activity Identifier is blank.
CYP61004 - Record rejected - Care Activity Identifier has incorrect data format. Care Activity Identifier=&lt;C610904&gt;</v>
      </c>
      <c r="U486" t="s">
        <v>6500</v>
      </c>
    </row>
    <row r="487" spans="1:21" ht="153" customHeight="1">
      <c r="A487" s="287" t="s">
        <v>4829</v>
      </c>
      <c r="B487" s="288" t="str">
        <f t="shared" si="15"/>
        <v>C610</v>
      </c>
      <c r="C487" s="289" t="str">
        <f t="shared" si="16"/>
        <v>010</v>
      </c>
      <c r="D487" s="288" t="str">
        <f>IF(MID(A487,5,1)="9",CONCATENATE(C487,"_",COUNTIF($C$3:$C487,C487)),A487&amp;"_1")</f>
        <v>C610010_1</v>
      </c>
      <c r="E487" s="288" t="s">
        <v>4831</v>
      </c>
      <c r="F487" s="291" t="s">
        <v>6691</v>
      </c>
      <c r="G487" s="291" t="s">
        <v>4830</v>
      </c>
      <c r="H487" s="289">
        <f t="shared" si="18"/>
        <v>0</v>
      </c>
      <c r="I487" s="292">
        <v>407</v>
      </c>
      <c r="J487" s="291" t="s">
        <v>6692</v>
      </c>
      <c r="K487" s="289" t="s">
        <v>1213</v>
      </c>
      <c r="L487" s="289" t="s">
        <v>2138</v>
      </c>
      <c r="M487" s="289" t="s">
        <v>2138</v>
      </c>
      <c r="N487" s="289" t="s">
        <v>2148</v>
      </c>
      <c r="O487" s="275"/>
      <c r="P487" s="291" t="s">
        <v>6693</v>
      </c>
      <c r="Q487" s="291" t="s">
        <v>6694</v>
      </c>
      <c r="R487" s="293" t="s">
        <v>1148</v>
      </c>
      <c r="S487" s="289">
        <f>IFERROR(VLOOKUP(A487,'Master Warnings List'!$A$1:$H$765,8,0),0)</f>
        <v>3</v>
      </c>
      <c r="T487" s="291" t="str">
        <f>LookupConcat(A487,'Master Warnings List'!$A$2:$A$726,'Master Warnings List'!$E$2:$E$726,"
")</f>
        <v>CYP61005 - Record rejected - Breastfeeding Status is blank. Care Activity Identifier=&lt;C610904&gt; Care Contact Identifier=&lt;C202903&gt; Service Request Identifier=&lt;C201902&gt; Local Patient Identifier (Extended)=&lt;C101901&gt;
CYP61006 - Record rejected - Breastfeeding Status has incorrect data format. Care Activity Identifier=&lt;C610904&gt; Care Contact Identifier=&lt;C202903&gt; Service Request Identifier=&lt;C201902&gt; Local Patient Identifier (Extended)=&lt;C101901&gt;
CYP61007 - Warning - Breastfeeding Status contains an invalid national code. Care Activity Identifier=&lt;C610904&gt; Care Contact Identifier=&lt;C202903&gt; Service Request Identifier=&lt;C201902&gt; Local Patient Identifier (Extended)=&lt;C101901&gt; Breastfeeding Status=&lt;C610010&gt;</v>
      </c>
      <c r="U487" s="355" t="s">
        <v>6695</v>
      </c>
    </row>
    <row r="488" spans="1:21" ht="25.5" customHeight="1">
      <c r="A488" s="287" t="s">
        <v>951</v>
      </c>
      <c r="B488" s="288"/>
      <c r="C488" s="289"/>
      <c r="D488" s="288"/>
      <c r="E488" s="288" t="s">
        <v>2580</v>
      </c>
      <c r="F488" s="291" t="s">
        <v>6691</v>
      </c>
      <c r="G488" s="291" t="s">
        <v>822</v>
      </c>
      <c r="H488" s="289">
        <f t="shared" si="18"/>
        <v>1</v>
      </c>
      <c r="I488" s="292">
        <v>408</v>
      </c>
      <c r="J488" s="291" t="s">
        <v>6259</v>
      </c>
      <c r="K488" s="288" t="s">
        <v>146</v>
      </c>
      <c r="L488" s="289"/>
      <c r="M488" s="289"/>
      <c r="N488" s="289"/>
      <c r="O488" s="275"/>
      <c r="P488" s="291"/>
      <c r="Q488" s="291"/>
      <c r="R488" s="293"/>
      <c r="S488" s="289"/>
      <c r="T488" s="291"/>
    </row>
    <row r="489" spans="1:21" ht="38.25" customHeight="1">
      <c r="A489" s="287" t="s">
        <v>952</v>
      </c>
      <c r="B489" s="288"/>
      <c r="C489" s="289"/>
      <c r="D489" s="288"/>
      <c r="E489" s="288" t="s">
        <v>4837</v>
      </c>
      <c r="F489" s="291" t="s">
        <v>6691</v>
      </c>
      <c r="G489" s="291" t="s">
        <v>953</v>
      </c>
      <c r="H489" s="289">
        <f t="shared" si="18"/>
        <v>1</v>
      </c>
      <c r="I489" s="292">
        <v>409</v>
      </c>
      <c r="J489" s="291" t="s">
        <v>6123</v>
      </c>
      <c r="K489" s="288" t="s">
        <v>6124</v>
      </c>
      <c r="L489" s="289"/>
      <c r="M489" s="289"/>
      <c r="N489" s="289"/>
      <c r="O489" s="275"/>
      <c r="P489" s="291"/>
      <c r="Q489" s="291"/>
      <c r="R489" s="293"/>
      <c r="S489" s="289"/>
      <c r="T489" s="291"/>
    </row>
    <row r="490" spans="1:21" ht="25.5" customHeight="1">
      <c r="A490" s="287" t="s">
        <v>4838</v>
      </c>
      <c r="B490" s="288"/>
      <c r="C490" s="289"/>
      <c r="D490" s="288"/>
      <c r="E490" s="288" t="s">
        <v>2144</v>
      </c>
      <c r="F490" s="291" t="s">
        <v>6691</v>
      </c>
      <c r="G490" s="291" t="s">
        <v>6260</v>
      </c>
      <c r="H490" s="289">
        <f t="shared" si="18"/>
        <v>1</v>
      </c>
      <c r="I490" s="292">
        <v>410</v>
      </c>
      <c r="J490" s="291" t="s">
        <v>6261</v>
      </c>
      <c r="K490" s="289" t="s">
        <v>2586</v>
      </c>
      <c r="L490" s="289"/>
      <c r="M490" s="289"/>
      <c r="N490" s="289"/>
      <c r="O490" s="275"/>
      <c r="P490" s="291"/>
      <c r="Q490" s="291"/>
      <c r="R490" s="293"/>
      <c r="S490" s="289"/>
      <c r="T490" s="291"/>
    </row>
    <row r="491" spans="1:21" ht="25.5" customHeight="1">
      <c r="A491" s="287" t="s">
        <v>4839</v>
      </c>
      <c r="B491" s="288"/>
      <c r="C491" s="289"/>
      <c r="D491" s="288"/>
      <c r="E491" s="288" t="s">
        <v>2590</v>
      </c>
      <c r="F491" s="291" t="s">
        <v>6691</v>
      </c>
      <c r="G491" s="291" t="s">
        <v>6263</v>
      </c>
      <c r="H491" s="289">
        <f t="shared" ref="H491:H508" si="19">IF(MID(A491,5,1)="D",1,0)</f>
        <v>1</v>
      </c>
      <c r="I491" s="292">
        <v>411</v>
      </c>
      <c r="J491" s="291" t="s">
        <v>6264</v>
      </c>
      <c r="K491" s="289" t="s">
        <v>818</v>
      </c>
      <c r="L491" s="289"/>
      <c r="M491" s="289"/>
      <c r="N491" s="289"/>
      <c r="O491" s="275"/>
      <c r="P491" s="291"/>
      <c r="Q491" s="291"/>
      <c r="R491" s="293"/>
      <c r="S491" s="289"/>
      <c r="T491" s="291"/>
    </row>
    <row r="492" spans="1:21" ht="25.5" customHeight="1">
      <c r="A492" s="287" t="s">
        <v>949</v>
      </c>
      <c r="B492" s="288"/>
      <c r="C492" s="289"/>
      <c r="D492" s="288"/>
      <c r="E492" s="288" t="s">
        <v>2185</v>
      </c>
      <c r="F492" s="291" t="s">
        <v>6691</v>
      </c>
      <c r="G492" s="291" t="s">
        <v>6134</v>
      </c>
      <c r="H492" s="289">
        <f t="shared" si="19"/>
        <v>1</v>
      </c>
      <c r="I492" s="292">
        <v>412</v>
      </c>
      <c r="J492" s="291" t="s">
        <v>6268</v>
      </c>
      <c r="K492" s="289" t="s">
        <v>817</v>
      </c>
      <c r="L492" s="289"/>
      <c r="M492" s="289"/>
      <c r="N492" s="289"/>
      <c r="O492" s="275"/>
      <c r="P492" s="291"/>
      <c r="Q492" s="291"/>
      <c r="R492" s="293"/>
      <c r="S492" s="289"/>
      <c r="T492" s="291"/>
    </row>
    <row r="493" spans="1:21" ht="51" customHeight="1">
      <c r="A493" s="287" t="s">
        <v>4840</v>
      </c>
      <c r="B493" s="288"/>
      <c r="C493" s="289"/>
      <c r="D493" s="288"/>
      <c r="E493" s="288" t="s">
        <v>4171</v>
      </c>
      <c r="F493" s="291" t="s">
        <v>6691</v>
      </c>
      <c r="G493" s="291" t="s">
        <v>4170</v>
      </c>
      <c r="H493" s="289">
        <f t="shared" si="19"/>
        <v>1</v>
      </c>
      <c r="I493" s="292">
        <v>413</v>
      </c>
      <c r="J493" s="291" t="s">
        <v>6533</v>
      </c>
      <c r="K493" s="289" t="s">
        <v>2995</v>
      </c>
      <c r="L493" s="289"/>
      <c r="M493" s="289"/>
      <c r="N493" s="289"/>
      <c r="O493" s="275"/>
      <c r="P493" s="291"/>
      <c r="Q493" s="291"/>
      <c r="R493" s="293"/>
      <c r="S493" s="289"/>
      <c r="T493" s="291"/>
    </row>
    <row r="494" spans="1:21" ht="51" customHeight="1">
      <c r="A494" s="287" t="s">
        <v>4841</v>
      </c>
      <c r="B494" s="288"/>
      <c r="C494" s="289"/>
      <c r="D494" s="288"/>
      <c r="E494" s="288" t="s">
        <v>4843</v>
      </c>
      <c r="F494" s="291" t="s">
        <v>6691</v>
      </c>
      <c r="G494" s="291" t="s">
        <v>6696</v>
      </c>
      <c r="H494" s="289">
        <f t="shared" si="19"/>
        <v>1</v>
      </c>
      <c r="I494" s="292">
        <v>414</v>
      </c>
      <c r="J494" s="290" t="s">
        <v>6697</v>
      </c>
      <c r="K494" s="288" t="s">
        <v>2649</v>
      </c>
      <c r="L494" s="289"/>
      <c r="M494" s="289"/>
      <c r="N494" s="289"/>
      <c r="O494" s="275"/>
      <c r="P494" s="291"/>
      <c r="Q494" s="291"/>
      <c r="R494" s="293"/>
      <c r="S494" s="289"/>
      <c r="T494" s="291"/>
    </row>
    <row r="495" spans="1:21" ht="51" customHeight="1">
      <c r="A495" s="287" t="s">
        <v>5682</v>
      </c>
      <c r="B495" s="288"/>
      <c r="C495" s="289"/>
      <c r="D495" s="288"/>
      <c r="E495" s="288"/>
      <c r="F495" s="291" t="s">
        <v>6698</v>
      </c>
      <c r="G495" s="291"/>
      <c r="H495" s="289">
        <f t="shared" si="19"/>
        <v>0</v>
      </c>
      <c r="I495" s="292"/>
      <c r="J495" s="290"/>
      <c r="K495" s="288"/>
      <c r="L495" s="289"/>
      <c r="M495" s="289"/>
      <c r="N495" s="289"/>
      <c r="O495" s="275"/>
      <c r="P495" s="291"/>
      <c r="Q495" s="291"/>
      <c r="R495" s="293"/>
      <c r="S495" s="289"/>
      <c r="T495" s="291" t="str">
        <f>LookupConcat(A495,'Master Warnings List'!$A$2:$A$726,'Master Warnings List'!$E$2:$E$726,"
")</f>
        <v>CYP61110 - Group rejected - No valid CYP202 group transmitted for this Care Activity Identifier. Care Activity Identifier=&lt;C611904&gt;
CYP61114 - Group rejected - More than one CYP611 provided for this Care Activity Identifier. Care Activity Identifier=&lt;C611904&gt;</v>
      </c>
    </row>
    <row r="496" spans="1:21" ht="127.5" customHeight="1">
      <c r="A496" s="287" t="s">
        <v>4859</v>
      </c>
      <c r="B496" s="288" t="str">
        <f t="shared" si="15"/>
        <v>C611</v>
      </c>
      <c r="C496" s="289" t="str">
        <f t="shared" si="16"/>
        <v>904</v>
      </c>
      <c r="D496" s="288" t="str">
        <f>IF(MID(A496,5,1)="9",CONCATENATE(C496,"_",COUNTIF($C$3:$C496,C496)),A496&amp;"_1")</f>
        <v>904_3</v>
      </c>
      <c r="E496" s="288" t="s">
        <v>4105</v>
      </c>
      <c r="F496" s="291" t="s">
        <v>6698</v>
      </c>
      <c r="G496" s="291" t="s">
        <v>978</v>
      </c>
      <c r="H496" s="289">
        <f t="shared" si="19"/>
        <v>0</v>
      </c>
      <c r="I496" s="292">
        <v>415</v>
      </c>
      <c r="J496" s="291" t="s">
        <v>6498</v>
      </c>
      <c r="K496" s="289" t="s">
        <v>146</v>
      </c>
      <c r="L496" s="289" t="s">
        <v>2138</v>
      </c>
      <c r="M496" s="289" t="s">
        <v>2138</v>
      </c>
      <c r="N496" s="289" t="s">
        <v>25</v>
      </c>
      <c r="O496" s="275" t="s">
        <v>4860</v>
      </c>
      <c r="P496" s="291" t="s">
        <v>6499</v>
      </c>
      <c r="Q496" s="291" t="s">
        <v>6450</v>
      </c>
      <c r="R496" s="293" t="s">
        <v>1148</v>
      </c>
      <c r="S496" s="289">
        <f>IFERROR(VLOOKUP(A496,'Master Warnings List'!$A$1:$H$765,8,0),0)</f>
        <v>3</v>
      </c>
      <c r="T496" s="291" t="str">
        <f>LookupConcat(A496,'Master Warnings List'!$A$2:$A$726,'Master Warnings List'!$E$2:$E$726,"
")</f>
        <v>CYP61102 - Record rejected - Care Activity Identifier is blank.
CYP61103 - Record rejected - Care Activity Identifier has incorrect data format. Care Activity Identifier=&lt;C611904&gt;
CYP61113 - Warning - Care Activity Identifier is populated, and Person Weight, Person Height In Metres and Person Length In Centimetres are all blank. Care Activity Identifier=&lt;C611904&gt;</v>
      </c>
      <c r="U496" t="s">
        <v>6500</v>
      </c>
    </row>
    <row r="497" spans="1:21" ht="114.75" customHeight="1">
      <c r="A497" s="287" t="s">
        <v>4861</v>
      </c>
      <c r="B497" s="288" t="str">
        <f t="shared" si="15"/>
        <v>C611</v>
      </c>
      <c r="C497" s="289" t="str">
        <f t="shared" si="16"/>
        <v>010</v>
      </c>
      <c r="D497" s="288" t="str">
        <f>IF(MID(A497,5,1)="9",CONCATENATE(C497,"_",COUNTIF($C$3:$C497,C497)),A497&amp;"_1")</f>
        <v>C611010_1</v>
      </c>
      <c r="E497" s="288" t="s">
        <v>4863</v>
      </c>
      <c r="F497" s="291" t="s">
        <v>6698</v>
      </c>
      <c r="G497" s="291" t="s">
        <v>4862</v>
      </c>
      <c r="H497" s="289">
        <f t="shared" si="19"/>
        <v>0</v>
      </c>
      <c r="I497" s="292">
        <v>416</v>
      </c>
      <c r="J497" s="291" t="s">
        <v>6699</v>
      </c>
      <c r="K497" s="289" t="s">
        <v>4865</v>
      </c>
      <c r="L497" s="289" t="s">
        <v>25</v>
      </c>
      <c r="M497" s="289" t="s">
        <v>2138</v>
      </c>
      <c r="N497" s="289" t="s">
        <v>25</v>
      </c>
      <c r="O497" s="275"/>
      <c r="P497" s="291" t="s">
        <v>6700</v>
      </c>
      <c r="Q497" s="291" t="s">
        <v>6701</v>
      </c>
      <c r="R497" s="293" t="s">
        <v>195</v>
      </c>
      <c r="S497" s="289">
        <f>IFERROR(VLOOKUP(A497,'Master Warnings List'!$A$1:$H$765,8,0),0)</f>
        <v>1</v>
      </c>
      <c r="T497" s="291" t="str">
        <f>LookupConcat(A497,'Master Warnings List'!$A$2:$A$726,'Master Warnings List'!$E$2:$E$726,"
")</f>
        <v>CYP61104 - Record rejected - Person Weight has incorrect data format. Care Activity Identifier=&lt;C611904&gt; Care Contact Identifier=&lt;C202903&gt; Service Request Identifier=&lt;C201902&gt; Local Patient Identifier (Extended)=&lt;C101901&gt;</v>
      </c>
      <c r="U497" t="s">
        <v>4863</v>
      </c>
    </row>
    <row r="498" spans="1:21" ht="114.75" customHeight="1">
      <c r="A498" s="287" t="s">
        <v>4866</v>
      </c>
      <c r="B498" s="288" t="str">
        <f t="shared" si="15"/>
        <v>C611</v>
      </c>
      <c r="C498" s="289" t="str">
        <f t="shared" si="16"/>
        <v>020</v>
      </c>
      <c r="D498" s="288" t="str">
        <f>IF(MID(A498,5,1)="9",CONCATENATE(C498,"_",COUNTIF($C$3:$C498,C498)),A498&amp;"_1")</f>
        <v>C611020_1</v>
      </c>
      <c r="E498" s="288" t="s">
        <v>4868</v>
      </c>
      <c r="F498" s="291" t="s">
        <v>6698</v>
      </c>
      <c r="G498" s="291" t="s">
        <v>4867</v>
      </c>
      <c r="H498" s="289">
        <f t="shared" si="19"/>
        <v>0</v>
      </c>
      <c r="I498" s="292">
        <v>417</v>
      </c>
      <c r="J498" s="291" t="s">
        <v>6702</v>
      </c>
      <c r="K498" s="288" t="s">
        <v>4870</v>
      </c>
      <c r="L498" s="289" t="s">
        <v>25</v>
      </c>
      <c r="M498" s="289" t="s">
        <v>2138</v>
      </c>
      <c r="N498" s="289" t="s">
        <v>25</v>
      </c>
      <c r="O498" s="275"/>
      <c r="P498" s="291" t="s">
        <v>6700</v>
      </c>
      <c r="Q498" s="291" t="s">
        <v>6703</v>
      </c>
      <c r="R498" s="293" t="s">
        <v>195</v>
      </c>
      <c r="S498" s="289">
        <f>IFERROR(VLOOKUP(A498,'Master Warnings List'!$A$1:$H$765,8,0),0)</f>
        <v>1</v>
      </c>
      <c r="T498" s="291" t="str">
        <f>LookupConcat(A498,'Master Warnings List'!$A$2:$A$726,'Master Warnings List'!$E$2:$E$726,"
")</f>
        <v>CYP61105 - Record rejected - Person Height In Metres has incorrect data format. Care Activity Identifier=&lt;C611904&gt; Care Contact Identifier=&lt;C202903&gt; Service Request Identifier=&lt;C201902&gt; Local Patient Identifier (Extended)=&lt;C101901&gt;</v>
      </c>
      <c r="U498" t="s">
        <v>4868</v>
      </c>
    </row>
    <row r="499" spans="1:21" ht="102" customHeight="1">
      <c r="A499" s="287" t="s">
        <v>266</v>
      </c>
      <c r="B499" s="288" t="str">
        <f t="shared" si="15"/>
        <v>C611</v>
      </c>
      <c r="C499" s="289" t="str">
        <f t="shared" si="16"/>
        <v>030</v>
      </c>
      <c r="D499" s="288" t="str">
        <f>IF(MID(A499,5,1)="9",CONCATENATE(C499,"_",COUNTIF($C$3:$C499,C499)),A499&amp;"_1")</f>
        <v>C611030_1</v>
      </c>
      <c r="E499" s="288" t="s">
        <v>4871</v>
      </c>
      <c r="F499" s="291" t="s">
        <v>6698</v>
      </c>
      <c r="G499" s="291" t="s">
        <v>6704</v>
      </c>
      <c r="H499" s="289">
        <f t="shared" si="19"/>
        <v>0</v>
      </c>
      <c r="I499" s="292">
        <v>418</v>
      </c>
      <c r="J499" s="291" t="s">
        <v>269</v>
      </c>
      <c r="K499" s="289" t="s">
        <v>4873</v>
      </c>
      <c r="L499" s="289" t="s">
        <v>25</v>
      </c>
      <c r="M499" s="289" t="s">
        <v>2138</v>
      </c>
      <c r="N499" s="289" t="s">
        <v>25</v>
      </c>
      <c r="O499" s="275" t="s">
        <v>4875</v>
      </c>
      <c r="P499" s="291" t="s">
        <v>6700</v>
      </c>
      <c r="Q499" s="291" t="s">
        <v>6703</v>
      </c>
      <c r="R499" s="293" t="s">
        <v>195</v>
      </c>
      <c r="S499" s="289">
        <f>IFERROR(VLOOKUP(A499,'Master Warnings List'!$A$1:$H$765,8,0),0)</f>
        <v>2</v>
      </c>
      <c r="T499" s="291" t="str">
        <f>LookupConcat(A499,'Master Warnings List'!$A$2:$A$726,'Master Warnings List'!$E$2:$E$726,"
")</f>
        <v>CYP61106 - Record rejected - Person Length In Centimetres has incorrect data format. Care Activity Identifier=&lt;C611904&gt; Care Contact Identifier=&lt;C202903&gt; Service Request Identifier=&lt;C201902&gt; Local Patient Identifier (Extended)=&lt;C101901&gt;
CYP61112 - Record rejected - Both Person Length In Centimetres and Person Height In Metres are populated. Care Activity Identifier=&lt;C611904&gt; Care Contact Identifier=&lt;C202903&gt; Service Request Identifier=&lt;C201902&gt; Local Patient Identifier (Extended)=&lt;C101901&gt; Person Length in Centimetres=&lt;C611030&gt; Person Height In Metres=&lt;C611020&gt;</v>
      </c>
      <c r="U499" s="355" t="s">
        <v>4871</v>
      </c>
    </row>
    <row r="500" spans="1:21" ht="12.75" customHeight="1">
      <c r="A500" s="287" t="s">
        <v>955</v>
      </c>
      <c r="B500" s="288"/>
      <c r="C500" s="289"/>
      <c r="D500" s="288"/>
      <c r="E500" s="288" t="s">
        <v>2580</v>
      </c>
      <c r="F500" s="291" t="s">
        <v>6698</v>
      </c>
      <c r="G500" s="291" t="s">
        <v>822</v>
      </c>
      <c r="H500" s="289">
        <f t="shared" si="19"/>
        <v>1</v>
      </c>
      <c r="I500" s="292">
        <v>419</v>
      </c>
      <c r="J500" s="291" t="s">
        <v>6259</v>
      </c>
      <c r="K500" s="288" t="s">
        <v>146</v>
      </c>
      <c r="L500" s="289"/>
      <c r="M500" s="289"/>
      <c r="N500" s="289"/>
      <c r="O500" s="275"/>
      <c r="P500" s="291"/>
      <c r="Q500" s="291"/>
      <c r="R500" s="293"/>
      <c r="S500" s="289"/>
      <c r="T500" s="291"/>
    </row>
    <row r="501" spans="1:21" ht="38.25" customHeight="1">
      <c r="A501" s="287" t="s">
        <v>956</v>
      </c>
      <c r="B501" s="288"/>
      <c r="C501" s="289"/>
      <c r="D501" s="288"/>
      <c r="E501" s="288" t="s">
        <v>4878</v>
      </c>
      <c r="F501" s="291" t="s">
        <v>6698</v>
      </c>
      <c r="G501" s="291" t="s">
        <v>957</v>
      </c>
      <c r="H501" s="289">
        <f t="shared" si="19"/>
        <v>1</v>
      </c>
      <c r="I501" s="292">
        <v>420</v>
      </c>
      <c r="J501" s="291" t="s">
        <v>6123</v>
      </c>
      <c r="K501" s="288" t="s">
        <v>6124</v>
      </c>
      <c r="L501" s="289"/>
      <c r="M501" s="289"/>
      <c r="N501" s="289"/>
      <c r="O501" s="275"/>
      <c r="P501" s="291"/>
      <c r="Q501" s="291"/>
      <c r="R501" s="293"/>
      <c r="S501" s="289"/>
      <c r="T501" s="291"/>
    </row>
    <row r="502" spans="1:21" ht="25.5" customHeight="1">
      <c r="A502" s="287" t="s">
        <v>4879</v>
      </c>
      <c r="B502" s="288"/>
      <c r="C502" s="289"/>
      <c r="D502" s="288"/>
      <c r="E502" s="288" t="s">
        <v>2144</v>
      </c>
      <c r="F502" s="291" t="s">
        <v>6698</v>
      </c>
      <c r="G502" s="291" t="s">
        <v>6260</v>
      </c>
      <c r="H502" s="289">
        <f t="shared" si="19"/>
        <v>1</v>
      </c>
      <c r="I502" s="292">
        <v>421</v>
      </c>
      <c r="J502" s="291" t="s">
        <v>6261</v>
      </c>
      <c r="K502" s="289" t="s">
        <v>2586</v>
      </c>
      <c r="L502" s="289"/>
      <c r="M502" s="289"/>
      <c r="N502" s="289"/>
      <c r="O502" s="275"/>
      <c r="P502" s="291"/>
      <c r="Q502" s="291"/>
      <c r="R502" s="293"/>
      <c r="S502" s="289"/>
      <c r="T502" s="291"/>
    </row>
    <row r="503" spans="1:21" ht="25.5" customHeight="1">
      <c r="A503" s="287" t="s">
        <v>4880</v>
      </c>
      <c r="B503" s="288"/>
      <c r="C503" s="289"/>
      <c r="D503" s="288"/>
      <c r="E503" s="288" t="s">
        <v>2590</v>
      </c>
      <c r="F503" s="291" t="s">
        <v>6698</v>
      </c>
      <c r="G503" s="291" t="s">
        <v>6263</v>
      </c>
      <c r="H503" s="289">
        <f t="shared" si="19"/>
        <v>1</v>
      </c>
      <c r="I503" s="292">
        <v>422</v>
      </c>
      <c r="J503" s="291" t="s">
        <v>6264</v>
      </c>
      <c r="K503" s="289" t="s">
        <v>818</v>
      </c>
      <c r="L503" s="289"/>
      <c r="M503" s="289"/>
      <c r="N503" s="289"/>
      <c r="O503" s="275"/>
      <c r="P503" s="291"/>
      <c r="Q503" s="291"/>
      <c r="R503" s="293"/>
      <c r="S503" s="289"/>
      <c r="T503" s="291"/>
    </row>
    <row r="504" spans="1:21" ht="33" customHeight="1">
      <c r="A504" s="287" t="s">
        <v>954</v>
      </c>
      <c r="B504" s="288"/>
      <c r="C504" s="289"/>
      <c r="D504" s="288"/>
      <c r="E504" s="288" t="s">
        <v>2185</v>
      </c>
      <c r="F504" s="291" t="s">
        <v>6698</v>
      </c>
      <c r="G504" s="291" t="s">
        <v>6134</v>
      </c>
      <c r="H504" s="289">
        <f t="shared" si="19"/>
        <v>1</v>
      </c>
      <c r="I504" s="292">
        <v>423</v>
      </c>
      <c r="J504" s="291" t="s">
        <v>6268</v>
      </c>
      <c r="K504" s="289" t="s">
        <v>817</v>
      </c>
      <c r="L504" s="289"/>
      <c r="M504" s="289"/>
      <c r="N504" s="289"/>
      <c r="O504" s="275"/>
      <c r="P504" s="291"/>
      <c r="Q504" s="291"/>
      <c r="R504" s="293"/>
      <c r="S504" s="289"/>
      <c r="T504" s="291"/>
    </row>
    <row r="505" spans="1:21" ht="40.5" customHeight="1">
      <c r="A505" s="287" t="s">
        <v>4881</v>
      </c>
      <c r="B505" s="288"/>
      <c r="C505" s="289"/>
      <c r="D505" s="288"/>
      <c r="E505" s="288" t="s">
        <v>4171</v>
      </c>
      <c r="F505" s="291" t="s">
        <v>6698</v>
      </c>
      <c r="G505" s="291" t="s">
        <v>4170</v>
      </c>
      <c r="H505" s="289">
        <f t="shared" si="19"/>
        <v>1</v>
      </c>
      <c r="I505" s="292">
        <v>424</v>
      </c>
      <c r="J505" s="291" t="s">
        <v>6533</v>
      </c>
      <c r="K505" s="289" t="s">
        <v>2995</v>
      </c>
      <c r="L505" s="289"/>
      <c r="M505" s="289"/>
      <c r="N505" s="289"/>
      <c r="O505" s="275"/>
      <c r="P505" s="291"/>
      <c r="Q505" s="291"/>
      <c r="R505" s="293"/>
      <c r="S505" s="289"/>
      <c r="T505" s="291"/>
    </row>
    <row r="506" spans="1:21" ht="41.25" customHeight="1">
      <c r="A506" s="287" t="s">
        <v>4882</v>
      </c>
      <c r="B506" s="288"/>
      <c r="C506" s="289"/>
      <c r="D506" s="288"/>
      <c r="E506" s="288" t="s">
        <v>4884</v>
      </c>
      <c r="F506" s="291" t="s">
        <v>6698</v>
      </c>
      <c r="G506" s="291" t="s">
        <v>6705</v>
      </c>
      <c r="H506" s="289">
        <f t="shared" si="19"/>
        <v>1</v>
      </c>
      <c r="I506" s="292">
        <v>425</v>
      </c>
      <c r="J506" s="290" t="s">
        <v>6706</v>
      </c>
      <c r="K506" s="288" t="s">
        <v>2649</v>
      </c>
      <c r="L506" s="289"/>
      <c r="M506" s="289"/>
      <c r="N506" s="289"/>
      <c r="O506" s="275"/>
      <c r="P506" s="291"/>
      <c r="Q506" s="291"/>
      <c r="R506" s="293"/>
      <c r="S506" s="289"/>
      <c r="T506" s="291"/>
    </row>
    <row r="507" spans="1:21" ht="34.5" customHeight="1">
      <c r="A507" s="287" t="s">
        <v>4891</v>
      </c>
      <c r="B507" s="288"/>
      <c r="C507" s="289"/>
      <c r="D507" s="288"/>
      <c r="E507" s="288" t="s">
        <v>4893</v>
      </c>
      <c r="F507" s="291" t="s">
        <v>6698</v>
      </c>
      <c r="G507" s="291" t="s">
        <v>4892</v>
      </c>
      <c r="H507" s="289">
        <f t="shared" si="19"/>
        <v>1</v>
      </c>
      <c r="I507" s="292">
        <v>426</v>
      </c>
      <c r="J507" s="290" t="s">
        <v>6707</v>
      </c>
      <c r="K507" s="289" t="s">
        <v>1218</v>
      </c>
      <c r="L507" s="289"/>
      <c r="M507" s="289"/>
      <c r="N507" s="289"/>
      <c r="O507" s="275"/>
      <c r="P507" s="291"/>
      <c r="Q507" s="291"/>
      <c r="R507" s="293"/>
      <c r="S507" s="289"/>
      <c r="T507" s="291"/>
    </row>
    <row r="508" spans="1:21" ht="34.5" customHeight="1">
      <c r="A508" s="287" t="s">
        <v>5693</v>
      </c>
      <c r="B508" s="288"/>
      <c r="C508" s="289"/>
      <c r="D508" s="288"/>
      <c r="E508" s="288"/>
      <c r="F508" s="291" t="s">
        <v>1121</v>
      </c>
      <c r="G508" s="291"/>
      <c r="H508" s="289">
        <f t="shared" si="19"/>
        <v>0</v>
      </c>
      <c r="I508" s="292"/>
      <c r="J508" s="290"/>
      <c r="K508" s="289"/>
      <c r="L508" s="289"/>
      <c r="M508" s="289"/>
      <c r="N508" s="289"/>
      <c r="O508" s="275"/>
      <c r="P508" s="291"/>
      <c r="Q508" s="291"/>
      <c r="R508" s="293"/>
      <c r="S508" s="289"/>
      <c r="T508" s="291" t="str">
        <f>LookupConcat(A508,'Master Warnings List'!$A$2:$A$726,'Master Warnings List'!$E$2:$E$726,"
")</f>
        <v>CYP61210 - Group rejected - No valid CYP202 group transmitted for this Care Activity Identifier. Care Activity Identifier=&lt;C612904&gt;
CYP61212 - Group rejected - More than one CYP612 provided for this Care Activity Identifier + Coded Assessment Tool Type (SNOMED CT) + Person Score combination. Care Activity Identifier=&lt;C612904&gt; Coded Assessment Tool Type (SNOMED CT)=&lt;C612910&gt; Person Score=&lt;C612911&gt;</v>
      </c>
    </row>
    <row r="509" spans="1:21" ht="39.75" customHeight="1">
      <c r="A509" s="287" t="s">
        <v>4909</v>
      </c>
      <c r="B509" s="288" t="str">
        <f t="shared" si="15"/>
        <v>C612</v>
      </c>
      <c r="C509" s="289" t="str">
        <f t="shared" si="16"/>
        <v>904</v>
      </c>
      <c r="D509" s="288" t="str">
        <f>IF(MID(A509,5,1)="9",CONCATENATE(C509,"_",COUNTIF($C$3:$C509,C509)),A509&amp;"_1")</f>
        <v>904_4</v>
      </c>
      <c r="E509" s="288" t="s">
        <v>4105</v>
      </c>
      <c r="F509" s="290" t="s">
        <v>1121</v>
      </c>
      <c r="G509" s="291" t="s">
        <v>978</v>
      </c>
      <c r="H509" s="289">
        <f t="shared" ref="H509:H519" si="20">IF(MID(A509,5,1)="D",1,0)</f>
        <v>0</v>
      </c>
      <c r="I509" s="292">
        <v>427</v>
      </c>
      <c r="J509" s="291" t="s">
        <v>6498</v>
      </c>
      <c r="K509" s="289" t="s">
        <v>146</v>
      </c>
      <c r="L509" s="289" t="s">
        <v>2138</v>
      </c>
      <c r="M509" s="289" t="s">
        <v>2138</v>
      </c>
      <c r="N509" s="289" t="s">
        <v>25</v>
      </c>
      <c r="O509" s="275"/>
      <c r="P509" s="291" t="s">
        <v>6499</v>
      </c>
      <c r="Q509" s="291" t="s">
        <v>6450</v>
      </c>
      <c r="R509" s="293" t="s">
        <v>1148</v>
      </c>
      <c r="S509" s="289">
        <f>IFERROR(VLOOKUP(A509,'Master Warnings List'!$A$1:$H$765,8,0),0)</f>
        <v>2</v>
      </c>
      <c r="T509" s="291" t="str">
        <f>LookupConcat(A509,'Master Warnings List'!$A$2:$A$726,'Master Warnings List'!$E$2:$E$726,"
")</f>
        <v>CYP61202 - Record rejected - Care Activity Identifier is blank.
CYP61203 - Record rejected - Care Activity Identifier has incorrect data format. Care Activity Identifier=&lt;C612904&gt;</v>
      </c>
      <c r="U509" t="s">
        <v>6500</v>
      </c>
    </row>
    <row r="510" spans="1:21" ht="36.75" customHeight="1">
      <c r="A510" s="287" t="s">
        <v>4910</v>
      </c>
      <c r="B510" s="288" t="str">
        <f t="shared" si="15"/>
        <v>C612</v>
      </c>
      <c r="C510" s="289" t="str">
        <f t="shared" si="16"/>
        <v>910</v>
      </c>
      <c r="D510" s="288" t="str">
        <f>IF(MID(A510,5,1)="9",CONCATENATE(C510,"_",COUNTIF($C$3:$C510,C510)),A510&amp;"_1")</f>
        <v>910_2</v>
      </c>
      <c r="E510" s="288" t="s">
        <v>3028</v>
      </c>
      <c r="F510" s="290" t="s">
        <v>1121</v>
      </c>
      <c r="G510" s="291" t="s">
        <v>4783</v>
      </c>
      <c r="H510" s="289">
        <f t="shared" si="20"/>
        <v>0</v>
      </c>
      <c r="I510" s="292">
        <v>428</v>
      </c>
      <c r="J510" s="291" t="s">
        <v>6681</v>
      </c>
      <c r="K510" s="289" t="s">
        <v>1337</v>
      </c>
      <c r="L510" s="289" t="s">
        <v>2138</v>
      </c>
      <c r="M510" s="289" t="s">
        <v>2138</v>
      </c>
      <c r="N510" s="289" t="s">
        <v>25</v>
      </c>
      <c r="O510" s="274" t="s">
        <v>4785</v>
      </c>
      <c r="P510" s="291" t="s">
        <v>6541</v>
      </c>
      <c r="Q510" s="291" t="s">
        <v>6682</v>
      </c>
      <c r="R510" s="293" t="s">
        <v>1148</v>
      </c>
      <c r="S510" s="289">
        <f>IFERROR(VLOOKUP(A510,'Master Warnings List'!$A$1:$H$765,8,0),0)</f>
        <v>3</v>
      </c>
      <c r="T510" s="291" t="str">
        <f>LookupConcat(A510,'Master Warnings List'!$A$2:$A$726,'Master Warnings List'!$E$2:$E$726,"
")</f>
        <v>CYP61204 - Record rejected - Coded Assessment Tool Type (SNOMED CT) is blank. Care Activity Identifier=&lt;C612904&gt; Care Contact Identifier=&lt;C202903&gt; Service Request Identifier=&lt;C201902&gt; Local Patient Identifier (Extended)=&lt;C101901&gt;
CYP61205 - Record rejected - Coded Assessment Tool Type (SNOMED CT) has incorrect data format. Care Activity Identifier=&lt;C612904&gt; Care Contact Identifier=&lt;C202903&gt; Service Request Identifier=&lt;C201902&gt; Local Patient Identifier (Extended)=&lt;C101901&gt;
CYP61213 - Record rejected - Coded Assessment Tool Type (SNOMED CT) not in reference table. Care Activity Identifier=&lt;C612904&gt; Care Contact Identifier=&lt;C202903&gt; Service Request Identifier=&lt;C201902&gt; Local Patient Identifier (Extended)=&lt;C101901&gt; Coded Assessment Tool Type (SNOMED CT)=&lt;C612910&gt;</v>
      </c>
      <c r="U510" t="s">
        <v>6568</v>
      </c>
    </row>
    <row r="511" spans="1:21" ht="158.4">
      <c r="A511" s="287" t="s">
        <v>537</v>
      </c>
      <c r="B511" s="288" t="str">
        <f t="shared" si="15"/>
        <v>C612</v>
      </c>
      <c r="C511" s="289" t="str">
        <f t="shared" si="16"/>
        <v>911</v>
      </c>
      <c r="D511" s="288" t="str">
        <f>IF(MID(A511,5,1)="9",CONCATENATE(C511,"_",COUNTIF($C$3:$C511,C511)),A511&amp;"_1")</f>
        <v>911_2</v>
      </c>
      <c r="E511" s="288" t="s">
        <v>4786</v>
      </c>
      <c r="F511" s="290" t="s">
        <v>1121</v>
      </c>
      <c r="G511" s="291" t="s">
        <v>539</v>
      </c>
      <c r="H511" s="289">
        <f t="shared" si="20"/>
        <v>0</v>
      </c>
      <c r="I511" s="292">
        <v>429</v>
      </c>
      <c r="J511" s="291" t="s">
        <v>6683</v>
      </c>
      <c r="K511" s="289" t="s">
        <v>4788</v>
      </c>
      <c r="L511" s="289" t="s">
        <v>2138</v>
      </c>
      <c r="M511" s="289" t="s">
        <v>2138</v>
      </c>
      <c r="N511" s="289" t="s">
        <v>2148</v>
      </c>
      <c r="O511" s="275"/>
      <c r="P511" s="291" t="s">
        <v>6541</v>
      </c>
      <c r="Q511" s="291" t="s">
        <v>6684</v>
      </c>
      <c r="R511" s="293" t="s">
        <v>1148</v>
      </c>
      <c r="S511" s="289">
        <f>IFERROR(VLOOKUP(A511,'Master Warnings List'!$A$1:$H$765,8,0),0)</f>
        <v>3</v>
      </c>
      <c r="T511" s="291" t="str">
        <f>LookupConcat(A511,'Master Warnings List'!$A$2:$A$726,'Master Warnings List'!$E$2:$E$726,"
")</f>
        <v>CYP61206 - Record rejected - Person Score is blank. Care Activity Identifier=&lt;C612904&gt; Care Contact Identifier=&lt;C202903&gt; Service Request Identifier=&lt;C201902&gt; Local Patient Identifier (Extended)=&lt;C101901&gt;
CYP61207 - Record rejected - Person Score has incorrect data format. Care Activity Identifier=&lt;C612904&gt; Care Contact Identifier=&lt;C202903&gt; Service Request Identifier=&lt;C201902&gt; Local Patient Identifier (Extended)=&lt;C101901&gt;
CYP61211 - Warning - Person Score contains an unexpected value based on the submitted Coded Assessment Tool Type (SNOMED CT). Care Activity Identifier=&lt;C612904&gt; Care Contact Identifier=&lt;C202903&gt; Service Request Identifier=&lt;C201902&gt; Local Patient Identifier (Extended)=&lt;C101901&gt; Coded Assessment Tool Type=&lt;C612910&gt; Person Score=&lt;C612911&gt;</v>
      </c>
      <c r="U511" t="s">
        <v>4786</v>
      </c>
    </row>
    <row r="512" spans="1:21" ht="38.25" customHeight="1">
      <c r="A512" s="287" t="s">
        <v>959</v>
      </c>
      <c r="B512" s="288"/>
      <c r="C512" s="289"/>
      <c r="D512" s="288"/>
      <c r="E512" s="288" t="s">
        <v>2580</v>
      </c>
      <c r="F512" s="290" t="s">
        <v>1121</v>
      </c>
      <c r="G512" s="291" t="s">
        <v>822</v>
      </c>
      <c r="H512" s="289">
        <f t="shared" si="20"/>
        <v>1</v>
      </c>
      <c r="I512" s="292">
        <v>430</v>
      </c>
      <c r="J512" s="291" t="s">
        <v>6259</v>
      </c>
      <c r="K512" s="288" t="s">
        <v>146</v>
      </c>
      <c r="L512" s="289"/>
      <c r="M512" s="289"/>
      <c r="N512" s="289"/>
      <c r="O512" s="275"/>
      <c r="P512" s="291"/>
      <c r="Q512" s="291"/>
      <c r="R512" s="293"/>
      <c r="S512" s="289"/>
      <c r="T512" s="291"/>
    </row>
    <row r="513" spans="1:21" ht="38.25" customHeight="1">
      <c r="A513" s="287" t="s">
        <v>960</v>
      </c>
      <c r="B513" s="288"/>
      <c r="C513" s="289"/>
      <c r="D513" s="288"/>
      <c r="E513" s="288" t="s">
        <v>4913</v>
      </c>
      <c r="F513" s="290" t="s">
        <v>1121</v>
      </c>
      <c r="G513" s="291" t="s">
        <v>961</v>
      </c>
      <c r="H513" s="289">
        <f t="shared" si="20"/>
        <v>1</v>
      </c>
      <c r="I513" s="292">
        <v>431</v>
      </c>
      <c r="J513" s="291" t="s">
        <v>6123</v>
      </c>
      <c r="K513" s="288" t="s">
        <v>6124</v>
      </c>
      <c r="L513" s="289"/>
      <c r="M513" s="289"/>
      <c r="N513" s="289"/>
      <c r="O513" s="275"/>
      <c r="P513" s="291"/>
      <c r="Q513" s="291"/>
      <c r="R513" s="293"/>
      <c r="S513" s="289"/>
      <c r="T513" s="291"/>
    </row>
    <row r="514" spans="1:21" ht="38.25" customHeight="1">
      <c r="A514" s="287" t="s">
        <v>4914</v>
      </c>
      <c r="B514" s="288"/>
      <c r="C514" s="289"/>
      <c r="D514" s="288"/>
      <c r="E514" s="288" t="s">
        <v>2144</v>
      </c>
      <c r="F514" s="290" t="s">
        <v>1121</v>
      </c>
      <c r="G514" s="291" t="s">
        <v>6260</v>
      </c>
      <c r="H514" s="289">
        <f t="shared" si="20"/>
        <v>1</v>
      </c>
      <c r="I514" s="292">
        <v>432</v>
      </c>
      <c r="J514" s="291" t="s">
        <v>6261</v>
      </c>
      <c r="K514" s="289" t="s">
        <v>2586</v>
      </c>
      <c r="L514" s="289"/>
      <c r="M514" s="289"/>
      <c r="N514" s="289"/>
      <c r="O514" s="275"/>
      <c r="P514" s="291"/>
      <c r="Q514" s="291"/>
      <c r="R514" s="293"/>
      <c r="S514" s="289"/>
      <c r="T514" s="291"/>
    </row>
    <row r="515" spans="1:21" ht="38.25" customHeight="1">
      <c r="A515" s="287" t="s">
        <v>4915</v>
      </c>
      <c r="B515" s="288"/>
      <c r="C515" s="289"/>
      <c r="D515" s="288"/>
      <c r="E515" s="288" t="s">
        <v>2590</v>
      </c>
      <c r="F515" s="290" t="s">
        <v>1121</v>
      </c>
      <c r="G515" s="291" t="s">
        <v>6263</v>
      </c>
      <c r="H515" s="289">
        <f t="shared" si="20"/>
        <v>1</v>
      </c>
      <c r="I515" s="292">
        <v>433</v>
      </c>
      <c r="J515" s="291" t="s">
        <v>6264</v>
      </c>
      <c r="K515" s="289" t="s">
        <v>818</v>
      </c>
      <c r="L515" s="289"/>
      <c r="M515" s="289"/>
      <c r="N515" s="289"/>
      <c r="O515" s="275"/>
      <c r="P515" s="291"/>
      <c r="Q515" s="291"/>
      <c r="R515" s="293"/>
      <c r="S515" s="289"/>
      <c r="T515" s="291"/>
    </row>
    <row r="516" spans="1:21" ht="38.25" customHeight="1">
      <c r="A516" s="287" t="s">
        <v>958</v>
      </c>
      <c r="B516" s="288"/>
      <c r="C516" s="289"/>
      <c r="D516" s="288"/>
      <c r="E516" s="288" t="s">
        <v>2185</v>
      </c>
      <c r="F516" s="290" t="s">
        <v>1121</v>
      </c>
      <c r="G516" s="291" t="s">
        <v>6134</v>
      </c>
      <c r="H516" s="289">
        <f t="shared" si="20"/>
        <v>1</v>
      </c>
      <c r="I516" s="292">
        <v>434</v>
      </c>
      <c r="J516" s="291" t="s">
        <v>6268</v>
      </c>
      <c r="K516" s="289" t="s">
        <v>817</v>
      </c>
      <c r="L516" s="289"/>
      <c r="M516" s="289"/>
      <c r="N516" s="289"/>
      <c r="O516" s="275"/>
      <c r="P516" s="291"/>
      <c r="Q516" s="291"/>
      <c r="R516" s="293"/>
      <c r="S516" s="289"/>
      <c r="T516" s="291"/>
    </row>
    <row r="517" spans="1:21" ht="51" customHeight="1">
      <c r="A517" s="287" t="s">
        <v>4916</v>
      </c>
      <c r="B517" s="288"/>
      <c r="C517" s="289"/>
      <c r="D517" s="288"/>
      <c r="E517" s="288" t="s">
        <v>4171</v>
      </c>
      <c r="F517" s="290" t="s">
        <v>1121</v>
      </c>
      <c r="G517" s="291" t="s">
        <v>4170</v>
      </c>
      <c r="H517" s="289">
        <f t="shared" si="20"/>
        <v>1</v>
      </c>
      <c r="I517" s="292">
        <v>435</v>
      </c>
      <c r="J517" s="291" t="s">
        <v>6533</v>
      </c>
      <c r="K517" s="289" t="s">
        <v>2995</v>
      </c>
      <c r="L517" s="289"/>
      <c r="M517" s="289"/>
      <c r="N517" s="289"/>
      <c r="O517" s="275"/>
      <c r="P517" s="291"/>
      <c r="Q517" s="291"/>
      <c r="R517" s="293"/>
      <c r="S517" s="289"/>
      <c r="T517" s="291"/>
    </row>
    <row r="518" spans="1:21" ht="38.25" customHeight="1">
      <c r="A518" s="287" t="s">
        <v>4917</v>
      </c>
      <c r="B518" s="288"/>
      <c r="C518" s="289"/>
      <c r="D518" s="288"/>
      <c r="E518" s="288" t="s">
        <v>6708</v>
      </c>
      <c r="F518" s="290" t="s">
        <v>1121</v>
      </c>
      <c r="G518" s="291" t="s">
        <v>6709</v>
      </c>
      <c r="H518" s="289">
        <f t="shared" si="20"/>
        <v>1</v>
      </c>
      <c r="I518" s="292">
        <v>436</v>
      </c>
      <c r="J518" s="291" t="s">
        <v>6710</v>
      </c>
      <c r="K518" s="288" t="s">
        <v>2649</v>
      </c>
      <c r="L518" s="289"/>
      <c r="M518" s="289"/>
      <c r="N518" s="289"/>
      <c r="O518" s="275"/>
      <c r="P518" s="291"/>
      <c r="Q518" s="291"/>
      <c r="R518" s="293"/>
      <c r="S518" s="289"/>
      <c r="T518" s="291"/>
    </row>
    <row r="519" spans="1:21" ht="38.25" customHeight="1">
      <c r="A519" s="287" t="s">
        <v>5710</v>
      </c>
      <c r="B519" s="288"/>
      <c r="C519" s="289"/>
      <c r="D519" s="288"/>
      <c r="E519" s="288"/>
      <c r="F519" s="290" t="s">
        <v>6711</v>
      </c>
      <c r="G519" s="291"/>
      <c r="H519" s="289">
        <f t="shared" si="20"/>
        <v>0</v>
      </c>
      <c r="I519" s="292"/>
      <c r="J519" s="291"/>
      <c r="K519" s="288"/>
      <c r="L519" s="289"/>
      <c r="M519" s="289"/>
      <c r="N519" s="289"/>
      <c r="O519" s="275"/>
      <c r="P519" s="291"/>
      <c r="Q519" s="291"/>
      <c r="R519" s="293"/>
      <c r="S519" s="289"/>
      <c r="T519" s="291" t="str">
        <f>LookupConcat(A519,'Master Warnings List'!$A$2:$A$726,'Master Warnings List'!$E$2:$E$726,"
")</f>
        <v>CYP61315 - Group rejected - No assessment tools currently in scope for CYP613.</v>
      </c>
    </row>
    <row r="520" spans="1:21" ht="168" customHeight="1">
      <c r="A520" s="287" t="s">
        <v>4965</v>
      </c>
      <c r="B520" s="288" t="str">
        <f>LEFT(A520,4)</f>
        <v>C613</v>
      </c>
      <c r="C520" s="289" t="str">
        <f>RIGHT(A520,3)</f>
        <v>010</v>
      </c>
      <c r="D520" s="288" t="str">
        <f>IF(MID(A520,5,1)="9",CONCATENATE(C520,"_",COUNTIF($C$3:$C524,C520)),A520&amp;"_1")</f>
        <v>C613010_1</v>
      </c>
      <c r="E520" s="288" t="s">
        <v>6685</v>
      </c>
      <c r="F520" s="291" t="s">
        <v>6711</v>
      </c>
      <c r="G520" s="291" t="s">
        <v>4791</v>
      </c>
      <c r="H520" s="289">
        <f t="shared" ref="H520:H537" si="21">IF(MID(A520,5,1)="D",1,0)</f>
        <v>0</v>
      </c>
      <c r="I520" s="292">
        <v>437</v>
      </c>
      <c r="J520" s="291" t="s">
        <v>6712</v>
      </c>
      <c r="K520" s="289" t="s">
        <v>2154</v>
      </c>
      <c r="L520" s="289" t="s">
        <v>2138</v>
      </c>
      <c r="M520" s="289" t="s">
        <v>2138</v>
      </c>
      <c r="N520" s="289" t="s">
        <v>25</v>
      </c>
      <c r="O520" s="275" t="s">
        <v>4966</v>
      </c>
      <c r="P520" s="291" t="s">
        <v>6427</v>
      </c>
      <c r="Q520" s="291" t="s">
        <v>6575</v>
      </c>
      <c r="R520" s="293" t="s">
        <v>1148</v>
      </c>
      <c r="S520" s="289">
        <f>IFERROR(VLOOKUP(A520,'Master Warnings List'!$A$1:$H$765,8,0),0)</f>
        <v>4</v>
      </c>
      <c r="T520" s="291" t="str">
        <f>LookupConcat(A520,'Master Warnings List'!$A$2:$A$726,'Master Warnings List'!$E$2:$E$726,"
")</f>
        <v>CYP61301 - Record rejected - Assessment Tool Completion Date is blank.
CYP61302 - Record rejected - Assessment Tool Completion Date has incorrect data format.
CYP61317 - Record rejected - Assessment Tool Completion Date is before the Reporting Period Start Date. Assessment Tool Completion Date=&lt;C613010&gt;
CYP61318 - Record rejected - Assessment Tool Completion Date is after the Reporting Period End Date. Assessment Tool Completion Date=&lt;C613010&gt;</v>
      </c>
      <c r="U520" t="s">
        <v>6687</v>
      </c>
    </row>
    <row r="521" spans="1:21" ht="76.5" customHeight="1">
      <c r="A521" s="287" t="s">
        <v>4967</v>
      </c>
      <c r="B521" s="288" t="str">
        <f>LEFT(A521,4)</f>
        <v>C613</v>
      </c>
      <c r="C521" s="289" t="str">
        <f>RIGHT(A521,3)</f>
        <v>910</v>
      </c>
      <c r="D521" s="288" t="str">
        <f>IF(MID(A521,5,1)="9",CONCATENATE(C521,"_",COUNTIF($C$3:$C521,C521)),A521&amp;"_1")</f>
        <v>910_3</v>
      </c>
      <c r="E521" s="288" t="s">
        <v>3028</v>
      </c>
      <c r="F521" s="290" t="s">
        <v>6711</v>
      </c>
      <c r="G521" s="291" t="s">
        <v>4783</v>
      </c>
      <c r="H521" s="289">
        <f t="shared" si="21"/>
        <v>0</v>
      </c>
      <c r="I521" s="292">
        <v>438</v>
      </c>
      <c r="J521" s="291" t="s">
        <v>6681</v>
      </c>
      <c r="K521" s="289" t="s">
        <v>1337</v>
      </c>
      <c r="L521" s="289" t="s">
        <v>2138</v>
      </c>
      <c r="M521" s="289" t="s">
        <v>2138</v>
      </c>
      <c r="N521" s="289" t="s">
        <v>25</v>
      </c>
      <c r="O521" s="274" t="s">
        <v>4785</v>
      </c>
      <c r="P521" s="291" t="s">
        <v>6541</v>
      </c>
      <c r="Q521" s="291" t="s">
        <v>6682</v>
      </c>
      <c r="R521" s="293" t="s">
        <v>1148</v>
      </c>
      <c r="S521" s="289">
        <f>IFERROR(VLOOKUP(A521,'Master Warnings List'!$A$1:$H$765,8,0),0)</f>
        <v>3</v>
      </c>
      <c r="T521" s="291" t="str">
        <f>LookupConcat(A521,'Master Warnings List'!$A$2:$A$726,'Master Warnings List'!$E$2:$E$726,"
")</f>
        <v>CYP61303 - Record rejected - Coded Assessment Tool Type (SNOMED CT) is blank.
CYP61304 - Record rejected - Coded Assessment Tool Type (SNOMED CT) has incorrect data format.
CYP61313 - Record rejected - Coded Assessment Tool Type (SNOMED CT) not in reference table. Coded Assessment Tool Type (SNOMED CT)=&lt;C613910&gt;</v>
      </c>
      <c r="U521" t="s">
        <v>6568</v>
      </c>
    </row>
    <row r="522" spans="1:21" ht="76.5" customHeight="1">
      <c r="A522" s="287" t="s">
        <v>4968</v>
      </c>
      <c r="B522" s="288" t="str">
        <f>LEFT(A522,4)</f>
        <v>C613</v>
      </c>
      <c r="C522" s="289" t="str">
        <f>RIGHT(A522,3)</f>
        <v>911</v>
      </c>
      <c r="D522" s="288" t="str">
        <f>IF(MID(A522,5,1)="9",CONCATENATE(C522,"_",COUNTIF($C$3:$C524,C522)),A522&amp;"_1")</f>
        <v>911_3</v>
      </c>
      <c r="E522" s="288" t="s">
        <v>4786</v>
      </c>
      <c r="F522" s="290" t="s">
        <v>6711</v>
      </c>
      <c r="G522" s="291" t="s">
        <v>539</v>
      </c>
      <c r="H522" s="289">
        <f t="shared" si="21"/>
        <v>0</v>
      </c>
      <c r="I522" s="292">
        <v>439</v>
      </c>
      <c r="J522" s="291" t="s">
        <v>6683</v>
      </c>
      <c r="K522" s="289" t="s">
        <v>4788</v>
      </c>
      <c r="L522" s="289" t="s">
        <v>2138</v>
      </c>
      <c r="M522" s="289" t="s">
        <v>2138</v>
      </c>
      <c r="N522" s="288" t="s">
        <v>2148</v>
      </c>
      <c r="O522" s="275"/>
      <c r="P522" s="291" t="s">
        <v>6541</v>
      </c>
      <c r="Q522" s="291" t="s">
        <v>6684</v>
      </c>
      <c r="R522" s="293" t="s">
        <v>1148</v>
      </c>
      <c r="S522" s="289">
        <f>IFERROR(VLOOKUP(A522,'Master Warnings List'!$A$1:$H$765,8,0),0)</f>
        <v>3</v>
      </c>
      <c r="T522" s="291" t="str">
        <f>LookupConcat(A522,'Master Warnings List'!$A$2:$A$726,'Master Warnings List'!$E$2:$E$726,"
")</f>
        <v>CYP61305 - Record rejected - Person Score is blank.
CYP61306 - Record rejected - Person Score has incorrect data format.
CYP61314 - Warning - Person Score contains an invalid Person Score. Person Score=&lt;C613911&gt;</v>
      </c>
      <c r="U522" t="s">
        <v>4786</v>
      </c>
    </row>
    <row r="523" spans="1:21" ht="76.5" customHeight="1">
      <c r="A523" s="287" t="s">
        <v>214</v>
      </c>
      <c r="B523" s="288" t="str">
        <f t="shared" ref="B523" si="22">LEFT(A523,4)</f>
        <v>C613</v>
      </c>
      <c r="C523" s="289" t="str">
        <f t="shared" ref="C523" si="23">RIGHT(A523,3)</f>
        <v>909</v>
      </c>
      <c r="D523" s="288" t="str">
        <f>IF(MID(A523,5,1)="9",CONCATENATE(C523,"_",COUNTIF($C$3:$C524,C523)),A523&amp;"_1")</f>
        <v>909_3</v>
      </c>
      <c r="E523" s="288" t="s">
        <v>3939</v>
      </c>
      <c r="F523" s="290" t="s">
        <v>6711</v>
      </c>
      <c r="G523" s="291" t="s">
        <v>210</v>
      </c>
      <c r="H523" s="289">
        <f t="shared" si="21"/>
        <v>0</v>
      </c>
      <c r="I523" s="292">
        <v>440</v>
      </c>
      <c r="J523" s="291" t="s">
        <v>6713</v>
      </c>
      <c r="K523" s="289" t="s">
        <v>2429</v>
      </c>
      <c r="L523" s="289" t="s">
        <v>25</v>
      </c>
      <c r="M523" s="289" t="s">
        <v>2138</v>
      </c>
      <c r="N523" s="289" t="s">
        <v>2148</v>
      </c>
      <c r="O523" s="275"/>
      <c r="P523" s="291" t="s">
        <v>6541</v>
      </c>
      <c r="Q523" s="291" t="s">
        <v>6714</v>
      </c>
      <c r="R523" s="293" t="s">
        <v>195</v>
      </c>
      <c r="S523" s="289">
        <f>IFERROR(VLOOKUP(A523,'Master Warnings List'!$A$1:$H$765,8,0),0)</f>
        <v>2</v>
      </c>
      <c r="T523" s="291" t="str">
        <f>LookupConcat(A523,'Master Warnings List'!$A$2:$A$726,'Master Warnings List'!$E$2:$E$726,"
")</f>
        <v>CYP61308 - Record rejected - Activity Location Type Code has incorrect data format.
CYP61309 - Warning - Activity Location Type Code contains an invalid national code. Activity Location Type Code=&lt;C613909&gt;</v>
      </c>
      <c r="U523" s="355" t="s">
        <v>6470</v>
      </c>
    </row>
    <row r="524" spans="1:21" ht="280.5" customHeight="1">
      <c r="A524" s="287" t="s">
        <v>4969</v>
      </c>
      <c r="B524" s="288" t="str">
        <f>LEFT(A524,4)</f>
        <v>C613</v>
      </c>
      <c r="C524" s="289" t="str">
        <f>RIGHT(A524,3)</f>
        <v>912</v>
      </c>
      <c r="D524" s="288" t="str">
        <f>IF(MID(A524,5,1)="9",CONCATENATE(C524,"_",COUNTIF($C$3:$C524,C524)),A524&amp;"_1")</f>
        <v>912_4</v>
      </c>
      <c r="E524" s="288" t="s">
        <v>3119</v>
      </c>
      <c r="F524" s="290" t="s">
        <v>6711</v>
      </c>
      <c r="G524" s="291" t="s">
        <v>3118</v>
      </c>
      <c r="H524" s="289">
        <f t="shared" si="21"/>
        <v>0</v>
      </c>
      <c r="I524" s="292">
        <v>441</v>
      </c>
      <c r="J524" s="291" t="s">
        <v>3120</v>
      </c>
      <c r="K524" s="289" t="s">
        <v>158</v>
      </c>
      <c r="L524" s="289" t="s">
        <v>2148</v>
      </c>
      <c r="M524" s="289" t="s">
        <v>2138</v>
      </c>
      <c r="N524" s="289" t="s">
        <v>2148</v>
      </c>
      <c r="O524" s="275" t="s">
        <v>3121</v>
      </c>
      <c r="P524" s="291" t="s">
        <v>6295</v>
      </c>
      <c r="Q524" s="291" t="s">
        <v>6296</v>
      </c>
      <c r="R524" s="293" t="s">
        <v>195</v>
      </c>
      <c r="S524" s="289">
        <f>IFERROR(VLOOKUP(A524,'Master Warnings List'!$A$1:$H$765,8,0),0)</f>
        <v>3</v>
      </c>
      <c r="T524" s="291" t="str">
        <f>LookupConcat(A524,'Master Warnings List'!$A$2:$A$726,'Master Warnings List'!$E$2:$E$726,"
")</f>
        <v>CYP61310 - Warning - Organisation Identifier (Code of Commissioner) is blank.
CYP61311 - Record rejected - Organisation Identifier (Code of Commissioner) has incorrect data format.
CYP61312 - Warning - Organisation Identifier (Code of Commissioner) is not in national organisation tables as a "live" organisation at any point during the reporting period. Organisation Identifier (Code of Commissioner)=&lt;C613912&gt;</v>
      </c>
      <c r="U524" t="s">
        <v>6351</v>
      </c>
    </row>
    <row r="525" spans="1:21" ht="38.25" customHeight="1">
      <c r="A525" s="287" t="s">
        <v>963</v>
      </c>
      <c r="B525" s="288"/>
      <c r="C525" s="289"/>
      <c r="D525" s="288"/>
      <c r="E525" s="288" t="s">
        <v>4971</v>
      </c>
      <c r="F525" s="291" t="s">
        <v>6711</v>
      </c>
      <c r="G525" s="291" t="s">
        <v>964</v>
      </c>
      <c r="H525" s="289">
        <f t="shared" si="21"/>
        <v>1</v>
      </c>
      <c r="I525" s="292">
        <v>442</v>
      </c>
      <c r="J525" s="291" t="s">
        <v>6123</v>
      </c>
      <c r="K525" s="288" t="s">
        <v>6124</v>
      </c>
      <c r="L525" s="289"/>
      <c r="M525" s="289"/>
      <c r="N525" s="289"/>
      <c r="O525" s="275"/>
      <c r="P525" s="291"/>
      <c r="Q525" s="291"/>
      <c r="R525" s="293"/>
      <c r="S525" s="289"/>
      <c r="T525" s="291"/>
    </row>
    <row r="526" spans="1:21" ht="25.5" customHeight="1">
      <c r="A526" s="287" t="s">
        <v>4972</v>
      </c>
      <c r="B526" s="288"/>
      <c r="C526" s="289"/>
      <c r="D526" s="288"/>
      <c r="E526" s="288" t="s">
        <v>2144</v>
      </c>
      <c r="F526" s="291" t="s">
        <v>6711</v>
      </c>
      <c r="G526" s="291" t="s">
        <v>6260</v>
      </c>
      <c r="H526" s="289">
        <f t="shared" si="21"/>
        <v>1</v>
      </c>
      <c r="I526" s="292">
        <v>443</v>
      </c>
      <c r="J526" s="291" t="s">
        <v>6261</v>
      </c>
      <c r="K526" s="289" t="s">
        <v>2586</v>
      </c>
      <c r="L526" s="289"/>
      <c r="M526" s="289"/>
      <c r="N526" s="289"/>
      <c r="O526" s="275"/>
      <c r="P526" s="291"/>
      <c r="Q526" s="291"/>
      <c r="R526" s="293"/>
      <c r="S526" s="289"/>
      <c r="T526" s="291"/>
    </row>
    <row r="527" spans="1:21" ht="51" customHeight="1">
      <c r="A527" s="287" t="s">
        <v>962</v>
      </c>
      <c r="B527" s="288"/>
      <c r="C527" s="289"/>
      <c r="D527" s="288"/>
      <c r="E527" s="288" t="s">
        <v>2185</v>
      </c>
      <c r="F527" s="291" t="s">
        <v>6711</v>
      </c>
      <c r="G527" s="291" t="s">
        <v>6134</v>
      </c>
      <c r="H527" s="289">
        <f t="shared" si="21"/>
        <v>1</v>
      </c>
      <c r="I527" s="292">
        <v>444</v>
      </c>
      <c r="J527" s="291" t="s">
        <v>6268</v>
      </c>
      <c r="K527" s="289" t="s">
        <v>817</v>
      </c>
      <c r="L527" s="289"/>
      <c r="M527" s="289"/>
      <c r="N527" s="289"/>
      <c r="O527" s="275"/>
      <c r="P527" s="291"/>
      <c r="Q527" s="291"/>
      <c r="R527" s="293"/>
      <c r="S527" s="289"/>
      <c r="T527" s="291"/>
    </row>
    <row r="528" spans="1:21" ht="51" customHeight="1">
      <c r="A528" s="287" t="s">
        <v>5723</v>
      </c>
      <c r="B528" s="288"/>
      <c r="C528" s="289"/>
      <c r="D528" s="288"/>
      <c r="E528" s="288"/>
      <c r="F528" s="291" t="s">
        <v>5834</v>
      </c>
      <c r="G528" s="291"/>
      <c r="H528" s="289">
        <f t="shared" si="21"/>
        <v>0</v>
      </c>
      <c r="I528" s="292"/>
      <c r="J528" s="291"/>
      <c r="K528" s="289"/>
      <c r="L528" s="289"/>
      <c r="M528" s="289"/>
      <c r="N528" s="289"/>
      <c r="O528" s="275"/>
      <c r="P528" s="291"/>
      <c r="Q528" s="291"/>
      <c r="R528" s="293"/>
      <c r="S528" s="289"/>
      <c r="T528" s="291" t="str">
        <f>LookupConcat(A528,'Master Warnings List'!$A$2:$A$726,'Master Warnings List'!$E$2:$E$726,"
")</f>
        <v>CYP90112 - Group rejected - More than one CYP901 provided for this Care Professional Local Identifier. Care Professional Local Identifier=&lt;C901010&gt;</v>
      </c>
    </row>
    <row r="529" spans="1:21" ht="79.2">
      <c r="A529" s="287" t="s">
        <v>995</v>
      </c>
      <c r="B529" s="288" t="str">
        <f t="shared" ref="B529:B534" si="24">LEFT(A529,4)</f>
        <v>C901</v>
      </c>
      <c r="C529" s="289" t="str">
        <f t="shared" ref="C529:C534" si="25">RIGHT(A529,3)</f>
        <v>010</v>
      </c>
      <c r="D529" s="288" t="str">
        <f>IF(MID(A529,5,1)="9",CONCATENATE(C529,"_",COUNTIF($C$3:$C529,C529)),A529&amp;"_1")</f>
        <v>C901010_1</v>
      </c>
      <c r="E529" s="288" t="s">
        <v>4126</v>
      </c>
      <c r="F529" s="290" t="s">
        <v>5834</v>
      </c>
      <c r="G529" s="290" t="s">
        <v>996</v>
      </c>
      <c r="H529" s="289">
        <f t="shared" si="21"/>
        <v>0</v>
      </c>
      <c r="I529" s="292">
        <v>445</v>
      </c>
      <c r="J529" s="291" t="s">
        <v>6503</v>
      </c>
      <c r="K529" s="289" t="s">
        <v>146</v>
      </c>
      <c r="L529" s="289" t="s">
        <v>2138</v>
      </c>
      <c r="M529" s="289" t="s">
        <v>2138</v>
      </c>
      <c r="N529" s="289" t="s">
        <v>25</v>
      </c>
      <c r="O529" s="275"/>
      <c r="P529" s="291" t="s">
        <v>6504</v>
      </c>
      <c r="Q529" s="291" t="s">
        <v>6715</v>
      </c>
      <c r="R529" s="293" t="s">
        <v>1148</v>
      </c>
      <c r="S529" s="289">
        <f>IFERROR(VLOOKUP(A529,'Master Warnings List'!$A$1:$H$765,8,0),0)</f>
        <v>2</v>
      </c>
      <c r="T529" s="291" t="str">
        <f>LookupConcat(A529,'Master Warnings List'!$A$2:$A$726,'Master Warnings List'!$E$2:$E$726,"
")</f>
        <v>CYP90101 - Record rejected - Care Professional Local Identifier is blank.  Professional Registration Entry Identifier=&lt;C901030&gt;
CYP90102 - Record rejected - Care Professional Local Identifier has incorrect data format. Care Professional Local Identifier=&lt;C901010&gt;</v>
      </c>
      <c r="U529" t="s">
        <v>6505</v>
      </c>
    </row>
    <row r="530" spans="1:21" ht="76.5" customHeight="1">
      <c r="A530" s="287" t="s">
        <v>165</v>
      </c>
      <c r="B530" s="288" t="str">
        <f t="shared" si="24"/>
        <v>C901</v>
      </c>
      <c r="C530" s="289" t="str">
        <f t="shared" si="25"/>
        <v>020</v>
      </c>
      <c r="D530" s="288" t="str">
        <f>IF(MID(A530,5,1)="9",CONCATENATE(C530,"_",COUNTIF($C$3:$C530,C530)),A530&amp;"_1")</f>
        <v>C901020_1</v>
      </c>
      <c r="E530" s="288" t="s">
        <v>4978</v>
      </c>
      <c r="F530" s="290" t="s">
        <v>5834</v>
      </c>
      <c r="G530" s="291" t="s">
        <v>167</v>
      </c>
      <c r="H530" s="289">
        <f t="shared" si="21"/>
        <v>0</v>
      </c>
      <c r="I530" s="292">
        <v>446</v>
      </c>
      <c r="J530" s="291" t="s">
        <v>6716</v>
      </c>
      <c r="K530" s="289" t="s">
        <v>1213</v>
      </c>
      <c r="L530" s="289" t="s">
        <v>25</v>
      </c>
      <c r="M530" s="289" t="s">
        <v>2138</v>
      </c>
      <c r="N530" s="289" t="s">
        <v>2148</v>
      </c>
      <c r="O530" s="275"/>
      <c r="P530" s="291" t="s">
        <v>6541</v>
      </c>
      <c r="Q530" s="291" t="s">
        <v>6717</v>
      </c>
      <c r="R530" s="293" t="s">
        <v>195</v>
      </c>
      <c r="S530" s="289">
        <f>IFERROR(VLOOKUP(A530,'Master Warnings List'!$A$1:$H$765,8,0),0)</f>
        <v>2</v>
      </c>
      <c r="T530" s="291" t="str">
        <f>LookupConcat(A530,'Master Warnings List'!$A$2:$A$726,'Master Warnings List'!$E$2:$E$726,"
")</f>
        <v>CYP90104 - Record rejected - Professional Registration Body Code has incorrect data format. Care Professional Local Identifier=&lt;C901010&gt;
CYP90105 - Warning - Professional Registration Body Code contains an invalid national code. Care Professional Local Identifier=&lt;C901010&gt; Professional Registration Body Code=&lt;C901020&gt;</v>
      </c>
      <c r="U530" s="355" t="s">
        <v>6718</v>
      </c>
    </row>
    <row r="531" spans="1:21" ht="63.75" customHeight="1">
      <c r="A531" s="287" t="s">
        <v>4990</v>
      </c>
      <c r="B531" s="288" t="str">
        <f t="shared" si="24"/>
        <v>C901</v>
      </c>
      <c r="C531" s="289" t="str">
        <f t="shared" si="25"/>
        <v>030</v>
      </c>
      <c r="D531" s="288" t="str">
        <f>IF(MID(A531,5,1)="9",CONCATENATE(C531,"_",COUNTIF($C$3:$C531,C531)),A531&amp;"_1")</f>
        <v>C901030_1</v>
      </c>
      <c r="E531" s="288" t="s">
        <v>4992</v>
      </c>
      <c r="F531" s="290" t="s">
        <v>5834</v>
      </c>
      <c r="G531" s="291" t="s">
        <v>4991</v>
      </c>
      <c r="H531" s="289">
        <f t="shared" si="21"/>
        <v>0</v>
      </c>
      <c r="I531" s="292">
        <v>447</v>
      </c>
      <c r="J531" s="291" t="s">
        <v>6719</v>
      </c>
      <c r="K531" s="289" t="s">
        <v>4994</v>
      </c>
      <c r="L531" s="289" t="s">
        <v>25</v>
      </c>
      <c r="M531" s="289" t="s">
        <v>2138</v>
      </c>
      <c r="N531" s="289" t="s">
        <v>25</v>
      </c>
      <c r="O531" s="275"/>
      <c r="P531" s="291" t="s">
        <v>6720</v>
      </c>
      <c r="Q531" s="291" t="s">
        <v>6721</v>
      </c>
      <c r="R531" s="293" t="s">
        <v>195</v>
      </c>
      <c r="S531" s="289">
        <f>IFERROR(VLOOKUP(A531,'Master Warnings List'!$A$1:$H$765,8,0),0)</f>
        <v>1</v>
      </c>
      <c r="T531" s="291" t="str">
        <f>LookupConcat(A531,'Master Warnings List'!$A$2:$A$726,'Master Warnings List'!$E$2:$E$726,"
")</f>
        <v>CYP90107 - Record rejected - Professional Registration Entry Identifier has incorrect data format. Care Professional Local Identifier=&lt;C901010&gt;</v>
      </c>
      <c r="U531" t="s">
        <v>6722</v>
      </c>
    </row>
    <row r="532" spans="1:21" ht="76.5" customHeight="1">
      <c r="A532" s="287" t="s">
        <v>204</v>
      </c>
      <c r="B532" s="288" t="str">
        <f t="shared" si="24"/>
        <v>C901</v>
      </c>
      <c r="C532" s="289" t="str">
        <f t="shared" si="25"/>
        <v>040</v>
      </c>
      <c r="D532" s="288" t="str">
        <f>IF(MID(A532,5,1)="9",CONCATENATE(C532,"_",COUNTIF($C$3:$C532,C532)),A532&amp;"_1")</f>
        <v>C901040_1</v>
      </c>
      <c r="E532" s="288" t="s">
        <v>4995</v>
      </c>
      <c r="F532" s="290" t="s">
        <v>5834</v>
      </c>
      <c r="G532" s="291" t="s">
        <v>205</v>
      </c>
      <c r="H532" s="289">
        <f t="shared" si="21"/>
        <v>0</v>
      </c>
      <c r="I532" s="292">
        <v>448</v>
      </c>
      <c r="J532" s="290" t="s">
        <v>4996</v>
      </c>
      <c r="K532" s="289" t="s">
        <v>2429</v>
      </c>
      <c r="L532" s="289" t="s">
        <v>25</v>
      </c>
      <c r="M532" s="289" t="s">
        <v>2138</v>
      </c>
      <c r="N532" s="289" t="s">
        <v>2148</v>
      </c>
      <c r="O532" s="275"/>
      <c r="P532" s="291" t="s">
        <v>6541</v>
      </c>
      <c r="Q532" s="291" t="s">
        <v>6453</v>
      </c>
      <c r="R532" s="293" t="s">
        <v>195</v>
      </c>
      <c r="S532" s="289">
        <f>IFERROR(VLOOKUP(A532,'Master Warnings List'!$A$1:$H$765,8,0),0)</f>
        <v>2</v>
      </c>
      <c r="T532" s="291" t="str">
        <f>LookupConcat(A532,'Master Warnings List'!$A$2:$A$726,'Master Warnings List'!$E$2:$E$726,"
")</f>
        <v>CYP90108 - Record rejected - Care Professional Staff Group (Community Care) has incorrect data format. Care Professional Local Identifier=&lt;C901010&gt;
CYP90109 - Warning - Care Professional Staff Group (Community Care) contains an invalid national code. Care Professional Local Identifier=&lt;C901010&gt; Care Professional Staff Group (Community Care)=&lt;C901040&gt;</v>
      </c>
      <c r="U532" s="355" t="s">
        <v>4995</v>
      </c>
    </row>
    <row r="533" spans="1:21" ht="89.25" customHeight="1">
      <c r="A533" s="287" t="s">
        <v>5018</v>
      </c>
      <c r="B533" s="288" t="str">
        <f t="shared" si="24"/>
        <v>C901</v>
      </c>
      <c r="C533" s="289" t="str">
        <f t="shared" si="25"/>
        <v>050</v>
      </c>
      <c r="D533" s="288" t="str">
        <f>IF(MID(A533,5,1)="9",CONCATENATE(C533,"_",COUNTIF($C$3:$C533,C533)),A533&amp;"_1")</f>
        <v>C901050_1</v>
      </c>
      <c r="E533" s="288" t="s">
        <v>5020</v>
      </c>
      <c r="F533" s="290" t="s">
        <v>5834</v>
      </c>
      <c r="G533" s="291" t="s">
        <v>5019</v>
      </c>
      <c r="H533" s="289">
        <f t="shared" si="21"/>
        <v>0</v>
      </c>
      <c r="I533" s="292">
        <v>449</v>
      </c>
      <c r="J533" s="291" t="s">
        <v>5021</v>
      </c>
      <c r="K533" s="289" t="s">
        <v>2429</v>
      </c>
      <c r="L533" s="289" t="s">
        <v>25</v>
      </c>
      <c r="M533" s="289" t="s">
        <v>2138</v>
      </c>
      <c r="N533" s="289" t="s">
        <v>25</v>
      </c>
      <c r="O533" s="275"/>
      <c r="P533" s="291" t="s">
        <v>6541</v>
      </c>
      <c r="Q533" s="291" t="s">
        <v>6723</v>
      </c>
      <c r="R533" s="293" t="s">
        <v>195</v>
      </c>
      <c r="S533" s="289">
        <f>IFERROR(VLOOKUP(A533,'Master Warnings List'!$A$1:$H$765,8,0),0)</f>
        <v>1</v>
      </c>
      <c r="T533" s="291" t="str">
        <f>LookupConcat(A533,'Master Warnings List'!$A$2:$A$726,'Master Warnings List'!$E$2:$E$726,"
")</f>
        <v>CYP90110 - Record rejected - Occupation Code has incorrect data format. Care Professional Local Identifier=&lt;C901010&gt;</v>
      </c>
      <c r="U533" t="s">
        <v>5020</v>
      </c>
    </row>
    <row r="534" spans="1:21" ht="63.75" customHeight="1">
      <c r="A534" s="287" t="s">
        <v>5022</v>
      </c>
      <c r="B534" s="288" t="str">
        <f t="shared" si="24"/>
        <v>C901</v>
      </c>
      <c r="C534" s="289" t="str">
        <f t="shared" si="25"/>
        <v>060</v>
      </c>
      <c r="D534" s="288" t="str">
        <f>IF(MID(A534,5,1)="9",CONCATENATE(C534,"_",COUNTIF($C$3:$C534,C534)),A534&amp;"_1")</f>
        <v>C901060_1</v>
      </c>
      <c r="E534" s="288" t="s">
        <v>5024</v>
      </c>
      <c r="F534" s="290" t="s">
        <v>5834</v>
      </c>
      <c r="G534" s="291" t="s">
        <v>5023</v>
      </c>
      <c r="H534" s="289">
        <f t="shared" si="21"/>
        <v>0</v>
      </c>
      <c r="I534" s="292">
        <v>450</v>
      </c>
      <c r="J534" s="291" t="s">
        <v>5025</v>
      </c>
      <c r="K534" s="289" t="s">
        <v>5026</v>
      </c>
      <c r="L534" s="289" t="s">
        <v>25</v>
      </c>
      <c r="M534" s="289" t="s">
        <v>2138</v>
      </c>
      <c r="N534" s="289" t="s">
        <v>25</v>
      </c>
      <c r="O534" s="275"/>
      <c r="P534" s="291" t="s">
        <v>6541</v>
      </c>
      <c r="Q534" s="291" t="s">
        <v>6724</v>
      </c>
      <c r="R534" s="293" t="s">
        <v>195</v>
      </c>
      <c r="S534" s="289">
        <f>IFERROR(VLOOKUP(A534,'Master Warnings List'!$A$1:$H$765,8,0),0)</f>
        <v>1</v>
      </c>
      <c r="T534" s="291" t="str">
        <f>LookupConcat(A534,'Master Warnings List'!$A$2:$A$726,'Master Warnings List'!$E$2:$E$726,"
")</f>
        <v>CYP90111 - Record rejected - Care Professional (Job Role Code) has incorrect data format. Care Professional Local Identifier=&lt;C901010&gt;</v>
      </c>
      <c r="U534" t="s">
        <v>5024</v>
      </c>
    </row>
    <row r="535" spans="1:21" ht="38.25" customHeight="1">
      <c r="A535" s="287" t="s">
        <v>966</v>
      </c>
      <c r="B535" s="289"/>
      <c r="C535" s="289"/>
      <c r="D535" s="289"/>
      <c r="E535" s="288" t="s">
        <v>5028</v>
      </c>
      <c r="F535" s="290" t="s">
        <v>5834</v>
      </c>
      <c r="G535" s="291" t="s">
        <v>967</v>
      </c>
      <c r="H535" s="289">
        <f t="shared" si="21"/>
        <v>1</v>
      </c>
      <c r="I535" s="292">
        <v>451</v>
      </c>
      <c r="J535" s="303" t="s">
        <v>6123</v>
      </c>
      <c r="K535" s="288" t="s">
        <v>6124</v>
      </c>
      <c r="L535" s="289"/>
      <c r="M535" s="289"/>
      <c r="N535" s="289"/>
      <c r="O535" s="297"/>
      <c r="P535" s="289"/>
      <c r="Q535" s="289"/>
      <c r="R535" s="289"/>
      <c r="S535" s="289"/>
      <c r="T535" s="289"/>
    </row>
    <row r="536" spans="1:21" ht="25.5" customHeight="1">
      <c r="A536" s="287" t="s">
        <v>5029</v>
      </c>
      <c r="B536" s="289"/>
      <c r="C536" s="289"/>
      <c r="D536" s="289"/>
      <c r="E536" s="288" t="s">
        <v>2144</v>
      </c>
      <c r="F536" s="290" t="s">
        <v>5834</v>
      </c>
      <c r="G536" s="291" t="s">
        <v>6260</v>
      </c>
      <c r="H536" s="289">
        <f t="shared" si="21"/>
        <v>1</v>
      </c>
      <c r="I536" s="292">
        <v>452</v>
      </c>
      <c r="J536" s="303" t="s">
        <v>6261</v>
      </c>
      <c r="K536" s="289" t="s">
        <v>2586</v>
      </c>
      <c r="L536" s="289"/>
      <c r="M536" s="289"/>
      <c r="N536" s="289"/>
      <c r="O536" s="297"/>
      <c r="P536" s="289"/>
      <c r="Q536" s="289"/>
      <c r="R536" s="289"/>
      <c r="S536" s="289"/>
      <c r="T536" s="289"/>
    </row>
    <row r="537" spans="1:21" ht="51" customHeight="1">
      <c r="A537" s="287" t="s">
        <v>965</v>
      </c>
      <c r="B537" s="289"/>
      <c r="C537" s="289"/>
      <c r="D537" s="289"/>
      <c r="E537" s="288" t="s">
        <v>2185</v>
      </c>
      <c r="F537" s="290" t="s">
        <v>5834</v>
      </c>
      <c r="G537" s="291" t="s">
        <v>6134</v>
      </c>
      <c r="H537" s="289">
        <f t="shared" si="21"/>
        <v>1</v>
      </c>
      <c r="I537" s="292">
        <v>453</v>
      </c>
      <c r="J537" s="303" t="s">
        <v>6268</v>
      </c>
      <c r="K537" s="288" t="s">
        <v>817</v>
      </c>
      <c r="L537" s="289"/>
      <c r="M537" s="289"/>
      <c r="N537" s="289"/>
      <c r="O537" s="297"/>
      <c r="P537" s="289"/>
      <c r="Q537" s="289"/>
      <c r="R537" s="289"/>
      <c r="S537" s="289"/>
      <c r="T537" s="289"/>
    </row>
  </sheetData>
  <autoFilter ref="A1:T537" xr:uid="{00000000-0009-0000-0000-00002A000000}"/>
  <phoneticPr fontId="99" type="noConversion"/>
  <pageMargins left="0.7" right="0.7" top="0.75" bottom="0.75" header="0.3" footer="0.3"/>
  <pageSetup paperSize="9" orientation="portrait" horizontalDpi="90" verticalDpi="9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4B7EA-CA82-4B31-A070-CD30F7FAE64D}">
  <sheetPr codeName="Sheet2">
    <tabColor rgb="FF005EB8"/>
  </sheetPr>
  <dimension ref="A1:I406"/>
  <sheetViews>
    <sheetView showGridLines="0" zoomScaleNormal="100" workbookViewId="0">
      <selection sqref="A1:I1"/>
    </sheetView>
  </sheetViews>
  <sheetFormatPr defaultColWidth="9.21875" defaultRowHeight="13.8"/>
  <cols>
    <col min="1" max="1" width="34.77734375" style="400" customWidth="1"/>
    <col min="2" max="2" width="43.77734375" style="400" customWidth="1"/>
    <col min="3" max="3" width="22" style="401" customWidth="1"/>
    <col min="4" max="4" width="15.77734375" style="449" customWidth="1"/>
    <col min="5" max="5" width="10.44140625" style="402" customWidth="1"/>
    <col min="6" max="6" width="30.44140625" style="402" customWidth="1"/>
    <col min="7" max="7" width="30.44140625" style="449" customWidth="1"/>
    <col min="8" max="8" width="11.77734375" style="705" customWidth="1"/>
    <col min="9" max="9" width="60.5546875" style="380" customWidth="1"/>
    <col min="10" max="16384" width="9.21875" style="377"/>
  </cols>
  <sheetData>
    <row r="1" spans="1:9" ht="34.5" customHeight="1">
      <c r="A1" s="888" t="s">
        <v>59</v>
      </c>
      <c r="B1" s="888"/>
      <c r="C1" s="888"/>
      <c r="D1" s="888"/>
      <c r="E1" s="888"/>
      <c r="F1" s="888"/>
      <c r="G1" s="888"/>
      <c r="H1" s="888"/>
      <c r="I1" s="888"/>
    </row>
    <row r="2" spans="1:9" ht="13.5" customHeight="1">
      <c r="A2" s="411"/>
      <c r="B2" s="411"/>
      <c r="C2" s="412"/>
      <c r="D2" s="447"/>
      <c r="E2" s="411"/>
      <c r="F2" s="411"/>
      <c r="G2" s="447"/>
      <c r="I2" s="411"/>
    </row>
    <row r="3" spans="1:9" ht="37.5" customHeight="1">
      <c r="A3" s="888" t="s">
        <v>1</v>
      </c>
      <c r="B3" s="888"/>
      <c r="C3" s="888"/>
      <c r="D3" s="888"/>
      <c r="E3" s="888"/>
      <c r="F3" s="888"/>
      <c r="G3" s="888"/>
      <c r="H3" s="888"/>
      <c r="I3" s="888"/>
    </row>
    <row r="4" spans="1:9" ht="28.5" customHeight="1">
      <c r="A4" s="413"/>
      <c r="B4" s="413"/>
      <c r="C4" s="414"/>
      <c r="D4" s="448"/>
      <c r="E4" s="415"/>
      <c r="F4" s="415"/>
      <c r="G4" s="448"/>
      <c r="I4" s="415"/>
    </row>
    <row r="6" spans="1:9" ht="32.25" customHeight="1">
      <c r="A6" s="181" t="s">
        <v>1394</v>
      </c>
      <c r="B6" s="181"/>
      <c r="C6" s="378"/>
      <c r="D6" s="450"/>
      <c r="E6" s="379"/>
      <c r="F6" s="379"/>
      <c r="G6" s="450"/>
      <c r="I6" s="379"/>
    </row>
    <row r="7" spans="1:9" ht="125.25" customHeight="1">
      <c r="A7" s="889" t="s">
        <v>1395</v>
      </c>
      <c r="B7" s="889"/>
      <c r="C7" s="889"/>
      <c r="D7" s="889"/>
      <c r="E7" s="889"/>
      <c r="F7" s="889"/>
      <c r="G7" s="889"/>
      <c r="H7" s="889"/>
      <c r="I7" s="889"/>
    </row>
    <row r="8" spans="1:9">
      <c r="A8" s="380"/>
      <c r="B8" s="380"/>
      <c r="C8" s="381"/>
      <c r="D8" s="451"/>
      <c r="E8" s="382"/>
      <c r="F8" s="382"/>
      <c r="G8" s="451"/>
      <c r="I8" s="383"/>
    </row>
    <row r="9" spans="1:9" ht="26.25" customHeight="1">
      <c r="A9" s="890" t="s">
        <v>1396</v>
      </c>
      <c r="B9" s="890"/>
      <c r="C9" s="890"/>
      <c r="D9" s="891"/>
      <c r="E9" s="891"/>
      <c r="F9" s="891"/>
      <c r="G9" s="446"/>
      <c r="H9" s="423" t="s">
        <v>1397</v>
      </c>
      <c r="I9" s="408" t="s">
        <v>1398</v>
      </c>
    </row>
    <row r="10" spans="1:9" ht="73.349999999999994" customHeight="1">
      <c r="A10" s="384" t="s">
        <v>1399</v>
      </c>
      <c r="B10" s="384" t="s">
        <v>1400</v>
      </c>
      <c r="C10" s="385" t="s">
        <v>1401</v>
      </c>
      <c r="D10" s="446" t="s">
        <v>1402</v>
      </c>
      <c r="E10" s="446" t="s">
        <v>1403</v>
      </c>
      <c r="F10" s="386" t="s">
        <v>1404</v>
      </c>
      <c r="G10" s="759" t="s">
        <v>1405</v>
      </c>
      <c r="H10" s="423"/>
      <c r="I10" s="408"/>
    </row>
    <row r="11" spans="1:9" ht="26.25" customHeight="1">
      <c r="A11" s="387" t="s">
        <v>1406</v>
      </c>
      <c r="B11" s="387"/>
      <c r="C11" s="388"/>
      <c r="D11" s="446"/>
      <c r="E11" s="386"/>
      <c r="F11" s="386"/>
      <c r="G11" s="446"/>
      <c r="H11" s="423"/>
      <c r="I11" s="408"/>
    </row>
    <row r="12" spans="1:9" s="390" customFormat="1" ht="39.6">
      <c r="A12" s="416" t="s">
        <v>1407</v>
      </c>
      <c r="B12" s="416" t="s">
        <v>1408</v>
      </c>
      <c r="C12" s="410" t="s">
        <v>1409</v>
      </c>
      <c r="D12" s="452" t="s">
        <v>1410</v>
      </c>
      <c r="E12" s="397" t="s">
        <v>1411</v>
      </c>
      <c r="F12" s="397"/>
      <c r="G12" s="452">
        <v>1</v>
      </c>
      <c r="H12" s="703">
        <v>43009</v>
      </c>
      <c r="I12" s="894" t="s">
        <v>1412</v>
      </c>
    </row>
    <row r="13" spans="1:9" s="390" customFormat="1" ht="26.4">
      <c r="A13" s="416" t="s">
        <v>1407</v>
      </c>
      <c r="B13" s="417" t="s">
        <v>1413</v>
      </c>
      <c r="C13" s="395" t="s">
        <v>1414</v>
      </c>
      <c r="D13" s="452" t="s">
        <v>1410</v>
      </c>
      <c r="E13" s="397" t="s">
        <v>1411</v>
      </c>
      <c r="F13" s="397"/>
      <c r="G13" s="452">
        <v>1</v>
      </c>
      <c r="H13" s="703">
        <v>43009</v>
      </c>
      <c r="I13" s="895"/>
    </row>
    <row r="14" spans="1:9" s="390" customFormat="1" ht="26.4">
      <c r="A14" s="416" t="s">
        <v>1407</v>
      </c>
      <c r="B14" s="417" t="s">
        <v>1415</v>
      </c>
      <c r="C14" s="395" t="s">
        <v>1416</v>
      </c>
      <c r="D14" s="452" t="s">
        <v>1410</v>
      </c>
      <c r="E14" s="397" t="s">
        <v>1411</v>
      </c>
      <c r="F14" s="397"/>
      <c r="G14" s="452">
        <v>1</v>
      </c>
      <c r="H14" s="703">
        <v>43009</v>
      </c>
      <c r="I14" s="895"/>
    </row>
    <row r="15" spans="1:9" s="390" customFormat="1" ht="39.6">
      <c r="A15" s="416" t="s">
        <v>1407</v>
      </c>
      <c r="B15" s="417" t="s">
        <v>1417</v>
      </c>
      <c r="C15" s="395" t="s">
        <v>1418</v>
      </c>
      <c r="D15" s="452" t="s">
        <v>1410</v>
      </c>
      <c r="E15" s="397" t="s">
        <v>1411</v>
      </c>
      <c r="F15" s="397"/>
      <c r="G15" s="452">
        <v>1</v>
      </c>
      <c r="H15" s="703">
        <v>43009</v>
      </c>
      <c r="I15" s="895"/>
    </row>
    <row r="16" spans="1:9" s="390" customFormat="1" ht="39.6">
      <c r="A16" s="416" t="s">
        <v>1407</v>
      </c>
      <c r="B16" s="417" t="s">
        <v>1419</v>
      </c>
      <c r="C16" s="395" t="s">
        <v>1420</v>
      </c>
      <c r="D16" s="452" t="s">
        <v>1410</v>
      </c>
      <c r="E16" s="397" t="s">
        <v>1411</v>
      </c>
      <c r="F16" s="397"/>
      <c r="G16" s="452">
        <v>1</v>
      </c>
      <c r="H16" s="703">
        <v>43009</v>
      </c>
      <c r="I16" s="895"/>
    </row>
    <row r="17" spans="1:9" s="390" customFormat="1" ht="39.6">
      <c r="A17" s="416" t="s">
        <v>1421</v>
      </c>
      <c r="B17" s="416" t="s">
        <v>1422</v>
      </c>
      <c r="C17" s="395" t="s">
        <v>1423</v>
      </c>
      <c r="D17" s="452" t="s">
        <v>1410</v>
      </c>
      <c r="E17" s="397" t="s">
        <v>1411</v>
      </c>
      <c r="F17" s="397"/>
      <c r="G17" s="741">
        <v>1</v>
      </c>
      <c r="H17" s="703">
        <v>43009</v>
      </c>
      <c r="I17" s="895"/>
    </row>
    <row r="18" spans="1:9" s="390" customFormat="1" ht="26.4">
      <c r="A18" s="416" t="s">
        <v>1421</v>
      </c>
      <c r="B18" s="417" t="s">
        <v>1424</v>
      </c>
      <c r="C18" s="395" t="s">
        <v>1425</v>
      </c>
      <c r="D18" s="452" t="s">
        <v>1410</v>
      </c>
      <c r="E18" s="397" t="s">
        <v>1411</v>
      </c>
      <c r="F18" s="397"/>
      <c r="G18" s="741">
        <v>1</v>
      </c>
      <c r="H18" s="703">
        <v>43009</v>
      </c>
      <c r="I18" s="895"/>
    </row>
    <row r="19" spans="1:9" s="390" customFormat="1" ht="26.4">
      <c r="A19" s="416" t="s">
        <v>1421</v>
      </c>
      <c r="B19" s="417" t="s">
        <v>1426</v>
      </c>
      <c r="C19" s="395" t="s">
        <v>1427</v>
      </c>
      <c r="D19" s="452" t="s">
        <v>1410</v>
      </c>
      <c r="E19" s="397" t="s">
        <v>1411</v>
      </c>
      <c r="F19" s="397"/>
      <c r="G19" s="741">
        <v>1</v>
      </c>
      <c r="H19" s="703">
        <v>43009</v>
      </c>
      <c r="I19" s="895"/>
    </row>
    <row r="20" spans="1:9" s="390" customFormat="1" ht="39.6">
      <c r="A20" s="416" t="s">
        <v>1421</v>
      </c>
      <c r="B20" s="417" t="s">
        <v>1428</v>
      </c>
      <c r="C20" s="395" t="s">
        <v>1429</v>
      </c>
      <c r="D20" s="452" t="s">
        <v>1410</v>
      </c>
      <c r="E20" s="397" t="s">
        <v>1411</v>
      </c>
      <c r="F20" s="397"/>
      <c r="G20" s="741">
        <v>1</v>
      </c>
      <c r="H20" s="703">
        <v>43009</v>
      </c>
      <c r="I20" s="895"/>
    </row>
    <row r="21" spans="1:9" s="390" customFormat="1" ht="39.6">
      <c r="A21" s="416" t="s">
        <v>1421</v>
      </c>
      <c r="B21" s="417" t="s">
        <v>1430</v>
      </c>
      <c r="C21" s="395" t="s">
        <v>1431</v>
      </c>
      <c r="D21" s="452" t="s">
        <v>1410</v>
      </c>
      <c r="E21" s="397" t="s">
        <v>1411</v>
      </c>
      <c r="F21" s="397"/>
      <c r="G21" s="741">
        <v>1</v>
      </c>
      <c r="H21" s="703">
        <v>43009</v>
      </c>
      <c r="I21" s="895"/>
    </row>
    <row r="22" spans="1:9" s="390" customFormat="1" ht="39.6">
      <c r="A22" s="416" t="s">
        <v>1432</v>
      </c>
      <c r="B22" s="416" t="s">
        <v>1433</v>
      </c>
      <c r="C22" s="395" t="s">
        <v>1434</v>
      </c>
      <c r="D22" s="452" t="s">
        <v>1410</v>
      </c>
      <c r="E22" s="397" t="s">
        <v>1411</v>
      </c>
      <c r="F22" s="397"/>
      <c r="G22" s="741">
        <v>1</v>
      </c>
      <c r="H22" s="703">
        <v>43009</v>
      </c>
      <c r="I22" s="895"/>
    </row>
    <row r="23" spans="1:9" s="390" customFormat="1" ht="26.4">
      <c r="A23" s="416" t="s">
        <v>1432</v>
      </c>
      <c r="B23" s="417" t="s">
        <v>1435</v>
      </c>
      <c r="C23" s="395" t="s">
        <v>1436</v>
      </c>
      <c r="D23" s="452" t="s">
        <v>1410</v>
      </c>
      <c r="E23" s="397" t="s">
        <v>1411</v>
      </c>
      <c r="F23" s="397"/>
      <c r="G23" s="741">
        <v>1</v>
      </c>
      <c r="H23" s="703">
        <v>43009</v>
      </c>
      <c r="I23" s="895"/>
    </row>
    <row r="24" spans="1:9" s="390" customFormat="1" ht="26.4">
      <c r="A24" s="416" t="s">
        <v>1432</v>
      </c>
      <c r="B24" s="417" t="s">
        <v>1437</v>
      </c>
      <c r="C24" s="395" t="s">
        <v>1438</v>
      </c>
      <c r="D24" s="452" t="s">
        <v>1410</v>
      </c>
      <c r="E24" s="397" t="s">
        <v>1411</v>
      </c>
      <c r="F24" s="397"/>
      <c r="G24" s="741">
        <v>1</v>
      </c>
      <c r="H24" s="703">
        <v>43009</v>
      </c>
      <c r="I24" s="895"/>
    </row>
    <row r="25" spans="1:9" s="390" customFormat="1" ht="39.6">
      <c r="A25" s="416" t="s">
        <v>1432</v>
      </c>
      <c r="B25" s="417" t="s">
        <v>1439</v>
      </c>
      <c r="C25" s="395" t="s">
        <v>1440</v>
      </c>
      <c r="D25" s="452" t="s">
        <v>1410</v>
      </c>
      <c r="E25" s="397" t="s">
        <v>1411</v>
      </c>
      <c r="F25" s="397"/>
      <c r="G25" s="741">
        <v>1</v>
      </c>
      <c r="H25" s="703">
        <v>43009</v>
      </c>
      <c r="I25" s="895"/>
    </row>
    <row r="26" spans="1:9" s="390" customFormat="1" ht="39.6">
      <c r="A26" s="416" t="s">
        <v>1432</v>
      </c>
      <c r="B26" s="417" t="s">
        <v>1441</v>
      </c>
      <c r="C26" s="395" t="s">
        <v>1442</v>
      </c>
      <c r="D26" s="452" t="s">
        <v>1410</v>
      </c>
      <c r="E26" s="397" t="s">
        <v>1411</v>
      </c>
      <c r="F26" s="397"/>
      <c r="G26" s="741">
        <v>1</v>
      </c>
      <c r="H26" s="703">
        <v>43009</v>
      </c>
      <c r="I26" s="895"/>
    </row>
    <row r="27" spans="1:9" s="390" customFormat="1" ht="39.6">
      <c r="A27" s="416" t="s">
        <v>1443</v>
      </c>
      <c r="B27" s="416" t="s">
        <v>1444</v>
      </c>
      <c r="C27" s="395" t="s">
        <v>1445</v>
      </c>
      <c r="D27" s="452" t="s">
        <v>1410</v>
      </c>
      <c r="E27" s="397" t="s">
        <v>1411</v>
      </c>
      <c r="F27" s="397"/>
      <c r="G27" s="741">
        <v>1</v>
      </c>
      <c r="H27" s="703">
        <v>43009</v>
      </c>
      <c r="I27" s="895"/>
    </row>
    <row r="28" spans="1:9" s="390" customFormat="1" ht="26.4">
      <c r="A28" s="416" t="s">
        <v>1443</v>
      </c>
      <c r="B28" s="417" t="s">
        <v>1446</v>
      </c>
      <c r="C28" s="395" t="s">
        <v>1447</v>
      </c>
      <c r="D28" s="452" t="s">
        <v>1410</v>
      </c>
      <c r="E28" s="397" t="s">
        <v>1411</v>
      </c>
      <c r="F28" s="397"/>
      <c r="G28" s="741">
        <v>1</v>
      </c>
      <c r="H28" s="703">
        <v>43009</v>
      </c>
      <c r="I28" s="895"/>
    </row>
    <row r="29" spans="1:9" s="390" customFormat="1" ht="26.4">
      <c r="A29" s="416" t="s">
        <v>1443</v>
      </c>
      <c r="B29" s="417" t="s">
        <v>1448</v>
      </c>
      <c r="C29" s="395" t="s">
        <v>1449</v>
      </c>
      <c r="D29" s="452" t="s">
        <v>1410</v>
      </c>
      <c r="E29" s="397" t="s">
        <v>1411</v>
      </c>
      <c r="F29" s="397"/>
      <c r="G29" s="741">
        <v>1</v>
      </c>
      <c r="H29" s="703">
        <v>43009</v>
      </c>
      <c r="I29" s="895"/>
    </row>
    <row r="30" spans="1:9" s="390" customFormat="1" ht="39.6">
      <c r="A30" s="416" t="s">
        <v>1443</v>
      </c>
      <c r="B30" s="417" t="s">
        <v>1450</v>
      </c>
      <c r="C30" s="395" t="s">
        <v>1451</v>
      </c>
      <c r="D30" s="452" t="s">
        <v>1410</v>
      </c>
      <c r="E30" s="397" t="s">
        <v>1411</v>
      </c>
      <c r="F30" s="397"/>
      <c r="G30" s="741">
        <v>1</v>
      </c>
      <c r="H30" s="703">
        <v>43009</v>
      </c>
      <c r="I30" s="895"/>
    </row>
    <row r="31" spans="1:9" s="390" customFormat="1" ht="39.6">
      <c r="A31" s="416" t="s">
        <v>1443</v>
      </c>
      <c r="B31" s="417" t="s">
        <v>1452</v>
      </c>
      <c r="C31" s="395" t="s">
        <v>1453</v>
      </c>
      <c r="D31" s="452" t="s">
        <v>1410</v>
      </c>
      <c r="E31" s="397" t="s">
        <v>1411</v>
      </c>
      <c r="F31" s="397"/>
      <c r="G31" s="741">
        <v>1</v>
      </c>
      <c r="H31" s="703">
        <v>43009</v>
      </c>
      <c r="I31" s="895"/>
    </row>
    <row r="32" spans="1:9" ht="39.6">
      <c r="A32" s="418" t="s">
        <v>1454</v>
      </c>
      <c r="B32" s="418" t="s">
        <v>1455</v>
      </c>
      <c r="C32" s="395" t="s">
        <v>1456</v>
      </c>
      <c r="D32" s="452" t="s">
        <v>1410</v>
      </c>
      <c r="E32" s="397" t="s">
        <v>1411</v>
      </c>
      <c r="F32" s="397"/>
      <c r="G32" s="741">
        <v>1</v>
      </c>
      <c r="H32" s="703">
        <v>43009</v>
      </c>
      <c r="I32" s="895"/>
    </row>
    <row r="33" spans="1:9" ht="26.4">
      <c r="A33" s="418" t="s">
        <v>1454</v>
      </c>
      <c r="B33" s="419" t="s">
        <v>1457</v>
      </c>
      <c r="C33" s="395" t="s">
        <v>1458</v>
      </c>
      <c r="D33" s="452" t="s">
        <v>1410</v>
      </c>
      <c r="E33" s="397" t="s">
        <v>1411</v>
      </c>
      <c r="F33" s="397"/>
      <c r="G33" s="741">
        <v>1</v>
      </c>
      <c r="H33" s="703">
        <v>43009</v>
      </c>
      <c r="I33" s="895"/>
    </row>
    <row r="34" spans="1:9" ht="26.4">
      <c r="A34" s="418" t="s">
        <v>1454</v>
      </c>
      <c r="B34" s="419" t="s">
        <v>1459</v>
      </c>
      <c r="C34" s="395" t="s">
        <v>1460</v>
      </c>
      <c r="D34" s="452" t="s">
        <v>1410</v>
      </c>
      <c r="E34" s="397" t="s">
        <v>1411</v>
      </c>
      <c r="F34" s="397"/>
      <c r="G34" s="741">
        <v>1</v>
      </c>
      <c r="H34" s="703">
        <v>43009</v>
      </c>
      <c r="I34" s="895"/>
    </row>
    <row r="35" spans="1:9" ht="39.6">
      <c r="A35" s="418" t="s">
        <v>1454</v>
      </c>
      <c r="B35" s="419" t="s">
        <v>1461</v>
      </c>
      <c r="C35" s="395" t="s">
        <v>1462</v>
      </c>
      <c r="D35" s="452" t="s">
        <v>1410</v>
      </c>
      <c r="E35" s="397" t="s">
        <v>1411</v>
      </c>
      <c r="F35" s="397"/>
      <c r="G35" s="741">
        <v>1</v>
      </c>
      <c r="H35" s="703">
        <v>43009</v>
      </c>
      <c r="I35" s="895"/>
    </row>
    <row r="36" spans="1:9" ht="39.6">
      <c r="A36" s="418" t="s">
        <v>1454</v>
      </c>
      <c r="B36" s="419" t="s">
        <v>1463</v>
      </c>
      <c r="C36" s="395" t="s">
        <v>1464</v>
      </c>
      <c r="D36" s="452" t="s">
        <v>1410</v>
      </c>
      <c r="E36" s="397" t="s">
        <v>1411</v>
      </c>
      <c r="F36" s="397"/>
      <c r="G36" s="741">
        <v>1</v>
      </c>
      <c r="H36" s="703">
        <v>43009</v>
      </c>
      <c r="I36" s="895"/>
    </row>
    <row r="37" spans="1:9" ht="39.6">
      <c r="A37" s="418" t="s">
        <v>1465</v>
      </c>
      <c r="B37" s="418" t="s">
        <v>1466</v>
      </c>
      <c r="C37" s="395" t="s">
        <v>1467</v>
      </c>
      <c r="D37" s="452" t="s">
        <v>1410</v>
      </c>
      <c r="E37" s="397" t="s">
        <v>1411</v>
      </c>
      <c r="F37" s="397"/>
      <c r="G37" s="741">
        <v>1</v>
      </c>
      <c r="H37" s="703">
        <v>43009</v>
      </c>
      <c r="I37" s="895"/>
    </row>
    <row r="38" spans="1:9" ht="26.4">
      <c r="A38" s="418" t="s">
        <v>1465</v>
      </c>
      <c r="B38" s="419" t="s">
        <v>1468</v>
      </c>
      <c r="C38" s="395" t="s">
        <v>1469</v>
      </c>
      <c r="D38" s="452" t="s">
        <v>1410</v>
      </c>
      <c r="E38" s="397" t="s">
        <v>1411</v>
      </c>
      <c r="F38" s="397"/>
      <c r="G38" s="741">
        <v>1</v>
      </c>
      <c r="H38" s="703">
        <v>43009</v>
      </c>
      <c r="I38" s="895"/>
    </row>
    <row r="39" spans="1:9" ht="39.6">
      <c r="A39" s="418" t="s">
        <v>1465</v>
      </c>
      <c r="B39" s="419" t="s">
        <v>1470</v>
      </c>
      <c r="C39" s="395" t="s">
        <v>1471</v>
      </c>
      <c r="D39" s="452" t="s">
        <v>1410</v>
      </c>
      <c r="E39" s="397" t="s">
        <v>1411</v>
      </c>
      <c r="F39" s="397"/>
      <c r="G39" s="741">
        <v>1</v>
      </c>
      <c r="H39" s="703">
        <v>43009</v>
      </c>
      <c r="I39" s="895"/>
    </row>
    <row r="40" spans="1:9" ht="39.6">
      <c r="A40" s="418" t="s">
        <v>1465</v>
      </c>
      <c r="B40" s="419" t="s">
        <v>1472</v>
      </c>
      <c r="C40" s="395" t="s">
        <v>1473</v>
      </c>
      <c r="D40" s="452" t="s">
        <v>1410</v>
      </c>
      <c r="E40" s="397" t="s">
        <v>1411</v>
      </c>
      <c r="F40" s="397"/>
      <c r="G40" s="741">
        <v>1</v>
      </c>
      <c r="H40" s="703">
        <v>43009</v>
      </c>
      <c r="I40" s="895"/>
    </row>
    <row r="41" spans="1:9" ht="39.6">
      <c r="A41" s="418" t="s">
        <v>1465</v>
      </c>
      <c r="B41" s="419" t="s">
        <v>1474</v>
      </c>
      <c r="C41" s="395" t="s">
        <v>1475</v>
      </c>
      <c r="D41" s="452" t="s">
        <v>1410</v>
      </c>
      <c r="E41" s="397" t="s">
        <v>1411</v>
      </c>
      <c r="F41" s="397"/>
      <c r="G41" s="741">
        <v>1</v>
      </c>
      <c r="H41" s="703">
        <v>43009</v>
      </c>
      <c r="I41" s="895"/>
    </row>
    <row r="42" spans="1:9" ht="39.6">
      <c r="A42" s="418" t="s">
        <v>1476</v>
      </c>
      <c r="B42" s="418" t="s">
        <v>1477</v>
      </c>
      <c r="C42" s="395" t="s">
        <v>1478</v>
      </c>
      <c r="D42" s="452" t="s">
        <v>1410</v>
      </c>
      <c r="E42" s="397" t="s">
        <v>1411</v>
      </c>
      <c r="F42" s="397"/>
      <c r="G42" s="741">
        <v>1</v>
      </c>
      <c r="H42" s="703">
        <v>43009</v>
      </c>
      <c r="I42" s="895"/>
    </row>
    <row r="43" spans="1:9" ht="26.4">
      <c r="A43" s="418" t="s">
        <v>1476</v>
      </c>
      <c r="B43" s="419" t="s">
        <v>1479</v>
      </c>
      <c r="C43" s="395" t="s">
        <v>1480</v>
      </c>
      <c r="D43" s="452" t="s">
        <v>1410</v>
      </c>
      <c r="E43" s="397" t="s">
        <v>1411</v>
      </c>
      <c r="F43" s="397"/>
      <c r="G43" s="741">
        <v>1</v>
      </c>
      <c r="H43" s="703">
        <v>43009</v>
      </c>
      <c r="I43" s="895"/>
    </row>
    <row r="44" spans="1:9" ht="39.6">
      <c r="A44" s="418" t="s">
        <v>1476</v>
      </c>
      <c r="B44" s="419" t="s">
        <v>1481</v>
      </c>
      <c r="C44" s="395" t="s">
        <v>1482</v>
      </c>
      <c r="D44" s="452" t="s">
        <v>1410</v>
      </c>
      <c r="E44" s="397" t="s">
        <v>1411</v>
      </c>
      <c r="F44" s="397"/>
      <c r="G44" s="741">
        <v>1</v>
      </c>
      <c r="H44" s="703">
        <v>43009</v>
      </c>
      <c r="I44" s="895"/>
    </row>
    <row r="45" spans="1:9" ht="39.6">
      <c r="A45" s="418" t="s">
        <v>1476</v>
      </c>
      <c r="B45" s="419" t="s">
        <v>1483</v>
      </c>
      <c r="C45" s="395" t="s">
        <v>1484</v>
      </c>
      <c r="D45" s="452" t="s">
        <v>1410</v>
      </c>
      <c r="E45" s="397" t="s">
        <v>1411</v>
      </c>
      <c r="F45" s="397"/>
      <c r="G45" s="741">
        <v>1</v>
      </c>
      <c r="H45" s="703">
        <v>43009</v>
      </c>
      <c r="I45" s="895"/>
    </row>
    <row r="46" spans="1:9" ht="39.6">
      <c r="A46" s="418" t="s">
        <v>1476</v>
      </c>
      <c r="B46" s="419" t="s">
        <v>1485</v>
      </c>
      <c r="C46" s="395" t="s">
        <v>1486</v>
      </c>
      <c r="D46" s="452" t="s">
        <v>1410</v>
      </c>
      <c r="E46" s="397" t="s">
        <v>1411</v>
      </c>
      <c r="F46" s="397"/>
      <c r="G46" s="741">
        <v>1</v>
      </c>
      <c r="H46" s="703">
        <v>43009</v>
      </c>
      <c r="I46" s="895"/>
    </row>
    <row r="47" spans="1:9" ht="39.6">
      <c r="A47" s="418" t="s">
        <v>1487</v>
      </c>
      <c r="B47" s="418" t="s">
        <v>1488</v>
      </c>
      <c r="C47" s="395" t="s">
        <v>1489</v>
      </c>
      <c r="D47" s="452" t="s">
        <v>1410</v>
      </c>
      <c r="E47" s="397" t="s">
        <v>1411</v>
      </c>
      <c r="F47" s="397"/>
      <c r="G47" s="741">
        <v>1</v>
      </c>
      <c r="H47" s="703">
        <v>43009</v>
      </c>
      <c r="I47" s="895"/>
    </row>
    <row r="48" spans="1:9" ht="26.4">
      <c r="A48" s="418" t="s">
        <v>1487</v>
      </c>
      <c r="B48" s="419" t="s">
        <v>1490</v>
      </c>
      <c r="C48" s="395" t="s">
        <v>1491</v>
      </c>
      <c r="D48" s="452" t="s">
        <v>1410</v>
      </c>
      <c r="E48" s="397" t="s">
        <v>1411</v>
      </c>
      <c r="F48" s="397"/>
      <c r="G48" s="741">
        <v>1</v>
      </c>
      <c r="H48" s="703">
        <v>43009</v>
      </c>
      <c r="I48" s="895"/>
    </row>
    <row r="49" spans="1:9" ht="39.6">
      <c r="A49" s="418" t="s">
        <v>1487</v>
      </c>
      <c r="B49" s="419" t="s">
        <v>1492</v>
      </c>
      <c r="C49" s="395" t="s">
        <v>1493</v>
      </c>
      <c r="D49" s="452" t="s">
        <v>1410</v>
      </c>
      <c r="E49" s="397" t="s">
        <v>1411</v>
      </c>
      <c r="F49" s="397"/>
      <c r="G49" s="741">
        <v>1</v>
      </c>
      <c r="H49" s="703">
        <v>43009</v>
      </c>
      <c r="I49" s="895"/>
    </row>
    <row r="50" spans="1:9" ht="39.6">
      <c r="A50" s="418" t="s">
        <v>1487</v>
      </c>
      <c r="B50" s="419" t="s">
        <v>1494</v>
      </c>
      <c r="C50" s="395" t="s">
        <v>1495</v>
      </c>
      <c r="D50" s="452" t="s">
        <v>1410</v>
      </c>
      <c r="E50" s="397" t="s">
        <v>1411</v>
      </c>
      <c r="F50" s="397"/>
      <c r="G50" s="741">
        <v>1</v>
      </c>
      <c r="H50" s="703">
        <v>43009</v>
      </c>
      <c r="I50" s="895"/>
    </row>
    <row r="51" spans="1:9" ht="39.6">
      <c r="A51" s="418" t="s">
        <v>1487</v>
      </c>
      <c r="B51" s="419" t="s">
        <v>1496</v>
      </c>
      <c r="C51" s="395" t="s">
        <v>1497</v>
      </c>
      <c r="D51" s="452" t="s">
        <v>1410</v>
      </c>
      <c r="E51" s="397" t="s">
        <v>1411</v>
      </c>
      <c r="F51" s="397"/>
      <c r="G51" s="741">
        <v>1</v>
      </c>
      <c r="H51" s="703">
        <v>43009</v>
      </c>
      <c r="I51" s="895"/>
    </row>
    <row r="52" spans="1:9" ht="39.6">
      <c r="A52" s="418" t="s">
        <v>1498</v>
      </c>
      <c r="B52" s="418" t="s">
        <v>1499</v>
      </c>
      <c r="C52" s="395" t="s">
        <v>1500</v>
      </c>
      <c r="D52" s="452" t="s">
        <v>1410</v>
      </c>
      <c r="E52" s="397" t="s">
        <v>1411</v>
      </c>
      <c r="F52" s="397"/>
      <c r="G52" s="741">
        <v>1</v>
      </c>
      <c r="H52" s="703">
        <v>43009</v>
      </c>
      <c r="I52" s="895"/>
    </row>
    <row r="53" spans="1:9" ht="26.4">
      <c r="A53" s="418" t="s">
        <v>1498</v>
      </c>
      <c r="B53" s="419" t="s">
        <v>1501</v>
      </c>
      <c r="C53" s="395" t="s">
        <v>1502</v>
      </c>
      <c r="D53" s="452" t="s">
        <v>1410</v>
      </c>
      <c r="E53" s="397" t="s">
        <v>1411</v>
      </c>
      <c r="F53" s="397"/>
      <c r="G53" s="741">
        <v>1</v>
      </c>
      <c r="H53" s="703">
        <v>43009</v>
      </c>
      <c r="I53" s="895"/>
    </row>
    <row r="54" spans="1:9" ht="39.6">
      <c r="A54" s="418" t="s">
        <v>1498</v>
      </c>
      <c r="B54" s="419" t="s">
        <v>1503</v>
      </c>
      <c r="C54" s="395" t="s">
        <v>1504</v>
      </c>
      <c r="D54" s="452" t="s">
        <v>1410</v>
      </c>
      <c r="E54" s="397" t="s">
        <v>1411</v>
      </c>
      <c r="F54" s="397"/>
      <c r="G54" s="741">
        <v>1</v>
      </c>
      <c r="H54" s="703">
        <v>43009</v>
      </c>
      <c r="I54" s="895"/>
    </row>
    <row r="55" spans="1:9" ht="39.6">
      <c r="A55" s="418" t="s">
        <v>1498</v>
      </c>
      <c r="B55" s="419" t="s">
        <v>1505</v>
      </c>
      <c r="C55" s="395" t="s">
        <v>1506</v>
      </c>
      <c r="D55" s="452" t="s">
        <v>1410</v>
      </c>
      <c r="E55" s="397" t="s">
        <v>1411</v>
      </c>
      <c r="F55" s="397"/>
      <c r="G55" s="741">
        <v>1</v>
      </c>
      <c r="H55" s="703">
        <v>43009</v>
      </c>
      <c r="I55" s="895"/>
    </row>
    <row r="56" spans="1:9" ht="39.6">
      <c r="A56" s="418" t="s">
        <v>1498</v>
      </c>
      <c r="B56" s="419" t="s">
        <v>1507</v>
      </c>
      <c r="C56" s="395" t="s">
        <v>1508</v>
      </c>
      <c r="D56" s="452" t="s">
        <v>1410</v>
      </c>
      <c r="E56" s="397" t="s">
        <v>1411</v>
      </c>
      <c r="F56" s="397"/>
      <c r="G56" s="741">
        <v>1</v>
      </c>
      <c r="H56" s="703">
        <v>43009</v>
      </c>
      <c r="I56" s="895"/>
    </row>
    <row r="57" spans="1:9" ht="39.6">
      <c r="A57" s="418" t="s">
        <v>1509</v>
      </c>
      <c r="B57" s="418" t="s">
        <v>1510</v>
      </c>
      <c r="C57" s="395" t="s">
        <v>1511</v>
      </c>
      <c r="D57" s="452" t="s">
        <v>1410</v>
      </c>
      <c r="E57" s="397" t="s">
        <v>1411</v>
      </c>
      <c r="F57" s="397"/>
      <c r="G57" s="741">
        <v>1</v>
      </c>
      <c r="H57" s="703">
        <v>43009</v>
      </c>
      <c r="I57" s="895"/>
    </row>
    <row r="58" spans="1:9" ht="26.4">
      <c r="A58" s="418" t="s">
        <v>1509</v>
      </c>
      <c r="B58" s="419" t="s">
        <v>1512</v>
      </c>
      <c r="C58" s="395" t="s">
        <v>1513</v>
      </c>
      <c r="D58" s="452" t="s">
        <v>1410</v>
      </c>
      <c r="E58" s="397" t="s">
        <v>1411</v>
      </c>
      <c r="F58" s="397"/>
      <c r="G58" s="741">
        <v>1</v>
      </c>
      <c r="H58" s="703">
        <v>43009</v>
      </c>
      <c r="I58" s="895"/>
    </row>
    <row r="59" spans="1:9" ht="39.6">
      <c r="A59" s="418" t="s">
        <v>1509</v>
      </c>
      <c r="B59" s="419" t="s">
        <v>1514</v>
      </c>
      <c r="C59" s="395" t="s">
        <v>1515</v>
      </c>
      <c r="D59" s="452" t="s">
        <v>1410</v>
      </c>
      <c r="E59" s="397" t="s">
        <v>1411</v>
      </c>
      <c r="F59" s="397"/>
      <c r="G59" s="741">
        <v>1</v>
      </c>
      <c r="H59" s="703">
        <v>43009</v>
      </c>
      <c r="I59" s="895"/>
    </row>
    <row r="60" spans="1:9" ht="39.6">
      <c r="A60" s="418" t="s">
        <v>1509</v>
      </c>
      <c r="B60" s="419" t="s">
        <v>1516</v>
      </c>
      <c r="C60" s="395" t="s">
        <v>1517</v>
      </c>
      <c r="D60" s="452" t="s">
        <v>1410</v>
      </c>
      <c r="E60" s="397" t="s">
        <v>1411</v>
      </c>
      <c r="F60" s="397"/>
      <c r="G60" s="741">
        <v>1</v>
      </c>
      <c r="H60" s="703">
        <v>43009</v>
      </c>
      <c r="I60" s="895"/>
    </row>
    <row r="61" spans="1:9" ht="39.6">
      <c r="A61" s="418" t="s">
        <v>1509</v>
      </c>
      <c r="B61" s="419" t="s">
        <v>1518</v>
      </c>
      <c r="C61" s="395" t="s">
        <v>1519</v>
      </c>
      <c r="D61" s="452" t="s">
        <v>1410</v>
      </c>
      <c r="E61" s="397" t="s">
        <v>1411</v>
      </c>
      <c r="F61" s="397"/>
      <c r="G61" s="741">
        <v>1</v>
      </c>
      <c r="H61" s="703">
        <v>43009</v>
      </c>
      <c r="I61" s="895"/>
    </row>
    <row r="62" spans="1:9" ht="39.6">
      <c r="A62" s="418" t="s">
        <v>1520</v>
      </c>
      <c r="B62" s="418" t="s">
        <v>1521</v>
      </c>
      <c r="C62" s="395" t="s">
        <v>1522</v>
      </c>
      <c r="D62" s="452" t="s">
        <v>1410</v>
      </c>
      <c r="E62" s="397" t="s">
        <v>1411</v>
      </c>
      <c r="F62" s="397"/>
      <c r="G62" s="741">
        <v>1</v>
      </c>
      <c r="H62" s="703">
        <v>43009</v>
      </c>
      <c r="I62" s="895"/>
    </row>
    <row r="63" spans="1:9" ht="26.4">
      <c r="A63" s="418" t="s">
        <v>1520</v>
      </c>
      <c r="B63" s="419" t="s">
        <v>1523</v>
      </c>
      <c r="C63" s="395" t="s">
        <v>1524</v>
      </c>
      <c r="D63" s="452" t="s">
        <v>1410</v>
      </c>
      <c r="E63" s="397" t="s">
        <v>1411</v>
      </c>
      <c r="F63" s="397"/>
      <c r="G63" s="741">
        <v>1</v>
      </c>
      <c r="H63" s="703">
        <v>43009</v>
      </c>
      <c r="I63" s="895"/>
    </row>
    <row r="64" spans="1:9" ht="39.6">
      <c r="A64" s="418" t="s">
        <v>1520</v>
      </c>
      <c r="B64" s="419" t="s">
        <v>1525</v>
      </c>
      <c r="C64" s="395" t="s">
        <v>1526</v>
      </c>
      <c r="D64" s="452" t="s">
        <v>1410</v>
      </c>
      <c r="E64" s="397" t="s">
        <v>1411</v>
      </c>
      <c r="F64" s="397"/>
      <c r="G64" s="741">
        <v>1</v>
      </c>
      <c r="H64" s="703">
        <v>43009</v>
      </c>
      <c r="I64" s="895"/>
    </row>
    <row r="65" spans="1:9" ht="39.6">
      <c r="A65" s="418" t="s">
        <v>1520</v>
      </c>
      <c r="B65" s="419" t="s">
        <v>1527</v>
      </c>
      <c r="C65" s="395" t="s">
        <v>1528</v>
      </c>
      <c r="D65" s="452" t="s">
        <v>1410</v>
      </c>
      <c r="E65" s="397" t="s">
        <v>1411</v>
      </c>
      <c r="F65" s="397"/>
      <c r="G65" s="741">
        <v>1</v>
      </c>
      <c r="H65" s="703">
        <v>43009</v>
      </c>
      <c r="I65" s="895"/>
    </row>
    <row r="66" spans="1:9" ht="39.6">
      <c r="A66" s="418" t="s">
        <v>1520</v>
      </c>
      <c r="B66" s="419" t="s">
        <v>1529</v>
      </c>
      <c r="C66" s="395" t="s">
        <v>1530</v>
      </c>
      <c r="D66" s="452" t="s">
        <v>1410</v>
      </c>
      <c r="E66" s="397" t="s">
        <v>1411</v>
      </c>
      <c r="F66" s="397"/>
      <c r="G66" s="741">
        <v>1</v>
      </c>
      <c r="H66" s="703">
        <v>43009</v>
      </c>
      <c r="I66" s="895"/>
    </row>
    <row r="67" spans="1:9" ht="39.6">
      <c r="A67" s="418" t="s">
        <v>1531</v>
      </c>
      <c r="B67" s="418" t="s">
        <v>1532</v>
      </c>
      <c r="C67" s="395" t="s">
        <v>1533</v>
      </c>
      <c r="D67" s="452" t="s">
        <v>1410</v>
      </c>
      <c r="E67" s="397" t="s">
        <v>1411</v>
      </c>
      <c r="F67" s="397"/>
      <c r="G67" s="741">
        <v>1</v>
      </c>
      <c r="H67" s="703">
        <v>43009</v>
      </c>
      <c r="I67" s="895"/>
    </row>
    <row r="68" spans="1:9" ht="26.4">
      <c r="A68" s="418" t="s">
        <v>1531</v>
      </c>
      <c r="B68" s="419" t="s">
        <v>1534</v>
      </c>
      <c r="C68" s="395" t="s">
        <v>1535</v>
      </c>
      <c r="D68" s="452" t="s">
        <v>1410</v>
      </c>
      <c r="E68" s="397" t="s">
        <v>1411</v>
      </c>
      <c r="F68" s="397"/>
      <c r="G68" s="741">
        <v>1</v>
      </c>
      <c r="H68" s="703">
        <v>43009</v>
      </c>
      <c r="I68" s="895"/>
    </row>
    <row r="69" spans="1:9" ht="39.6">
      <c r="A69" s="418" t="s">
        <v>1531</v>
      </c>
      <c r="B69" s="419" t="s">
        <v>1536</v>
      </c>
      <c r="C69" s="395" t="s">
        <v>1537</v>
      </c>
      <c r="D69" s="452" t="s">
        <v>1410</v>
      </c>
      <c r="E69" s="397" t="s">
        <v>1411</v>
      </c>
      <c r="F69" s="397"/>
      <c r="G69" s="741">
        <v>1</v>
      </c>
      <c r="H69" s="703">
        <v>43009</v>
      </c>
      <c r="I69" s="895"/>
    </row>
    <row r="70" spans="1:9" ht="39.6">
      <c r="A70" s="418" t="s">
        <v>1531</v>
      </c>
      <c r="B70" s="419" t="s">
        <v>1538</v>
      </c>
      <c r="C70" s="395" t="s">
        <v>1539</v>
      </c>
      <c r="D70" s="452" t="s">
        <v>1410</v>
      </c>
      <c r="E70" s="397" t="s">
        <v>1411</v>
      </c>
      <c r="F70" s="397"/>
      <c r="G70" s="741">
        <v>1</v>
      </c>
      <c r="H70" s="703">
        <v>43009</v>
      </c>
      <c r="I70" s="895"/>
    </row>
    <row r="71" spans="1:9" ht="39.6">
      <c r="A71" s="418" t="s">
        <v>1531</v>
      </c>
      <c r="B71" s="419" t="s">
        <v>1540</v>
      </c>
      <c r="C71" s="395" t="s">
        <v>1541</v>
      </c>
      <c r="D71" s="452" t="s">
        <v>1410</v>
      </c>
      <c r="E71" s="397" t="s">
        <v>1411</v>
      </c>
      <c r="F71" s="397"/>
      <c r="G71" s="741">
        <v>1</v>
      </c>
      <c r="H71" s="703">
        <v>43009</v>
      </c>
      <c r="I71" s="895"/>
    </row>
    <row r="72" spans="1:9" ht="39.6">
      <c r="A72" s="418" t="s">
        <v>1542</v>
      </c>
      <c r="B72" s="418" t="s">
        <v>1543</v>
      </c>
      <c r="C72" s="395" t="s">
        <v>1544</v>
      </c>
      <c r="D72" s="452" t="s">
        <v>1410</v>
      </c>
      <c r="E72" s="397" t="s">
        <v>1411</v>
      </c>
      <c r="F72" s="397"/>
      <c r="G72" s="741">
        <v>1</v>
      </c>
      <c r="H72" s="703">
        <v>43009</v>
      </c>
      <c r="I72" s="895"/>
    </row>
    <row r="73" spans="1:9" ht="26.4">
      <c r="A73" s="418" t="s">
        <v>1542</v>
      </c>
      <c r="B73" s="419" t="s">
        <v>1545</v>
      </c>
      <c r="C73" s="395" t="s">
        <v>1546</v>
      </c>
      <c r="D73" s="452" t="s">
        <v>1410</v>
      </c>
      <c r="E73" s="397" t="s">
        <v>1411</v>
      </c>
      <c r="F73" s="397"/>
      <c r="G73" s="741">
        <v>1</v>
      </c>
      <c r="H73" s="703">
        <v>43009</v>
      </c>
      <c r="I73" s="895"/>
    </row>
    <row r="74" spans="1:9" ht="39.6">
      <c r="A74" s="418" t="s">
        <v>1542</v>
      </c>
      <c r="B74" s="419" t="s">
        <v>1547</v>
      </c>
      <c r="C74" s="395" t="s">
        <v>1548</v>
      </c>
      <c r="D74" s="452" t="s">
        <v>1410</v>
      </c>
      <c r="E74" s="397" t="s">
        <v>1411</v>
      </c>
      <c r="F74" s="397"/>
      <c r="G74" s="741">
        <v>1</v>
      </c>
      <c r="H74" s="703">
        <v>43009</v>
      </c>
      <c r="I74" s="895"/>
    </row>
    <row r="75" spans="1:9" ht="39.6">
      <c r="A75" s="418" t="s">
        <v>1542</v>
      </c>
      <c r="B75" s="419" t="s">
        <v>1549</v>
      </c>
      <c r="C75" s="395" t="s">
        <v>1550</v>
      </c>
      <c r="D75" s="452" t="s">
        <v>1410</v>
      </c>
      <c r="E75" s="397" t="s">
        <v>1411</v>
      </c>
      <c r="F75" s="397"/>
      <c r="G75" s="741">
        <v>1</v>
      </c>
      <c r="H75" s="703">
        <v>43009</v>
      </c>
      <c r="I75" s="895"/>
    </row>
    <row r="76" spans="1:9" ht="39.6">
      <c r="A76" s="418" t="s">
        <v>1542</v>
      </c>
      <c r="B76" s="419" t="s">
        <v>1551</v>
      </c>
      <c r="C76" s="395" t="s">
        <v>1552</v>
      </c>
      <c r="D76" s="452" t="s">
        <v>1410</v>
      </c>
      <c r="E76" s="397" t="s">
        <v>1411</v>
      </c>
      <c r="F76" s="397"/>
      <c r="G76" s="741">
        <v>1</v>
      </c>
      <c r="H76" s="703">
        <v>43009</v>
      </c>
      <c r="I76" s="895"/>
    </row>
    <row r="77" spans="1:9" ht="39.6">
      <c r="A77" s="418" t="s">
        <v>1553</v>
      </c>
      <c r="B77" s="418" t="s">
        <v>1554</v>
      </c>
      <c r="C77" s="395" t="s">
        <v>1555</v>
      </c>
      <c r="D77" s="452" t="s">
        <v>1410</v>
      </c>
      <c r="E77" s="397" t="s">
        <v>1411</v>
      </c>
      <c r="F77" s="397"/>
      <c r="G77" s="741">
        <v>1</v>
      </c>
      <c r="H77" s="703">
        <v>43009</v>
      </c>
      <c r="I77" s="895"/>
    </row>
    <row r="78" spans="1:9" ht="26.4">
      <c r="A78" s="418" t="s">
        <v>1553</v>
      </c>
      <c r="B78" s="419" t="s">
        <v>1556</v>
      </c>
      <c r="C78" s="395" t="s">
        <v>1557</v>
      </c>
      <c r="D78" s="452" t="s">
        <v>1410</v>
      </c>
      <c r="E78" s="397" t="s">
        <v>1411</v>
      </c>
      <c r="F78" s="397"/>
      <c r="G78" s="741">
        <v>1</v>
      </c>
      <c r="H78" s="703">
        <v>43009</v>
      </c>
      <c r="I78" s="895"/>
    </row>
    <row r="79" spans="1:9" ht="39.6">
      <c r="A79" s="418" t="s">
        <v>1553</v>
      </c>
      <c r="B79" s="419" t="s">
        <v>1558</v>
      </c>
      <c r="C79" s="395" t="s">
        <v>1559</v>
      </c>
      <c r="D79" s="452" t="s">
        <v>1410</v>
      </c>
      <c r="E79" s="397" t="s">
        <v>1411</v>
      </c>
      <c r="F79" s="397"/>
      <c r="G79" s="741">
        <v>1</v>
      </c>
      <c r="H79" s="703">
        <v>43009</v>
      </c>
      <c r="I79" s="895"/>
    </row>
    <row r="80" spans="1:9" ht="39.6">
      <c r="A80" s="418" t="s">
        <v>1553</v>
      </c>
      <c r="B80" s="419" t="s">
        <v>1560</v>
      </c>
      <c r="C80" s="395" t="s">
        <v>1561</v>
      </c>
      <c r="D80" s="452" t="s">
        <v>1410</v>
      </c>
      <c r="E80" s="397" t="s">
        <v>1411</v>
      </c>
      <c r="F80" s="397"/>
      <c r="G80" s="741">
        <v>1</v>
      </c>
      <c r="H80" s="703">
        <v>43009</v>
      </c>
      <c r="I80" s="895"/>
    </row>
    <row r="81" spans="1:9" ht="39.6">
      <c r="A81" s="418" t="s">
        <v>1553</v>
      </c>
      <c r="B81" s="419" t="s">
        <v>1562</v>
      </c>
      <c r="C81" s="395" t="s">
        <v>1563</v>
      </c>
      <c r="D81" s="452" t="s">
        <v>1410</v>
      </c>
      <c r="E81" s="397" t="s">
        <v>1411</v>
      </c>
      <c r="F81" s="397"/>
      <c r="G81" s="741">
        <v>1</v>
      </c>
      <c r="H81" s="703">
        <v>43009</v>
      </c>
      <c r="I81" s="895"/>
    </row>
    <row r="82" spans="1:9" ht="39.6">
      <c r="A82" s="418" t="s">
        <v>1564</v>
      </c>
      <c r="B82" s="418" t="s">
        <v>1565</v>
      </c>
      <c r="C82" s="395" t="s">
        <v>1566</v>
      </c>
      <c r="D82" s="452" t="s">
        <v>1410</v>
      </c>
      <c r="E82" s="397" t="s">
        <v>1411</v>
      </c>
      <c r="F82" s="397"/>
      <c r="G82" s="741">
        <v>1</v>
      </c>
      <c r="H82" s="703">
        <v>43009</v>
      </c>
      <c r="I82" s="895"/>
    </row>
    <row r="83" spans="1:9" ht="26.4">
      <c r="A83" s="418" t="s">
        <v>1564</v>
      </c>
      <c r="B83" s="419" t="s">
        <v>1567</v>
      </c>
      <c r="C83" s="395" t="s">
        <v>1568</v>
      </c>
      <c r="D83" s="452" t="s">
        <v>1410</v>
      </c>
      <c r="E83" s="397" t="s">
        <v>1411</v>
      </c>
      <c r="F83" s="397"/>
      <c r="G83" s="741">
        <v>1</v>
      </c>
      <c r="H83" s="703">
        <v>43009</v>
      </c>
      <c r="I83" s="895"/>
    </row>
    <row r="84" spans="1:9" ht="39.6">
      <c r="A84" s="418" t="s">
        <v>1564</v>
      </c>
      <c r="B84" s="419" t="s">
        <v>1569</v>
      </c>
      <c r="C84" s="395" t="s">
        <v>1570</v>
      </c>
      <c r="D84" s="452" t="s">
        <v>1410</v>
      </c>
      <c r="E84" s="397" t="s">
        <v>1411</v>
      </c>
      <c r="F84" s="397"/>
      <c r="G84" s="741">
        <v>1</v>
      </c>
      <c r="H84" s="703">
        <v>43009</v>
      </c>
      <c r="I84" s="895"/>
    </row>
    <row r="85" spans="1:9" ht="39.6">
      <c r="A85" s="418" t="s">
        <v>1564</v>
      </c>
      <c r="B85" s="419" t="s">
        <v>1571</v>
      </c>
      <c r="C85" s="395" t="s">
        <v>1572</v>
      </c>
      <c r="D85" s="452" t="s">
        <v>1410</v>
      </c>
      <c r="E85" s="397" t="s">
        <v>1411</v>
      </c>
      <c r="F85" s="397"/>
      <c r="G85" s="741">
        <v>1</v>
      </c>
      <c r="H85" s="703">
        <v>43009</v>
      </c>
      <c r="I85" s="895"/>
    </row>
    <row r="86" spans="1:9" ht="39.6">
      <c r="A86" s="418" t="s">
        <v>1564</v>
      </c>
      <c r="B86" s="419" t="s">
        <v>1573</v>
      </c>
      <c r="C86" s="395" t="s">
        <v>1574</v>
      </c>
      <c r="D86" s="452" t="s">
        <v>1410</v>
      </c>
      <c r="E86" s="397" t="s">
        <v>1411</v>
      </c>
      <c r="F86" s="397"/>
      <c r="G86" s="741">
        <v>1</v>
      </c>
      <c r="H86" s="703">
        <v>43009</v>
      </c>
      <c r="I86" s="895"/>
    </row>
    <row r="87" spans="1:9" ht="39.6">
      <c r="A87" s="418" t="s">
        <v>1575</v>
      </c>
      <c r="B87" s="418" t="s">
        <v>1576</v>
      </c>
      <c r="C87" s="395" t="s">
        <v>1577</v>
      </c>
      <c r="D87" s="452" t="s">
        <v>1410</v>
      </c>
      <c r="E87" s="397" t="s">
        <v>1411</v>
      </c>
      <c r="F87" s="397"/>
      <c r="G87" s="741">
        <v>1</v>
      </c>
      <c r="H87" s="703">
        <v>43009</v>
      </c>
      <c r="I87" s="895"/>
    </row>
    <row r="88" spans="1:9" ht="26.4">
      <c r="A88" s="418" t="s">
        <v>1575</v>
      </c>
      <c r="B88" s="419" t="s">
        <v>1578</v>
      </c>
      <c r="C88" s="395" t="s">
        <v>1579</v>
      </c>
      <c r="D88" s="452" t="s">
        <v>1410</v>
      </c>
      <c r="E88" s="397" t="s">
        <v>1411</v>
      </c>
      <c r="F88" s="397"/>
      <c r="G88" s="741">
        <v>1</v>
      </c>
      <c r="H88" s="703">
        <v>43009</v>
      </c>
      <c r="I88" s="895"/>
    </row>
    <row r="89" spans="1:9" ht="39.6">
      <c r="A89" s="418" t="s">
        <v>1575</v>
      </c>
      <c r="B89" s="419" t="s">
        <v>1580</v>
      </c>
      <c r="C89" s="395" t="s">
        <v>1581</v>
      </c>
      <c r="D89" s="452" t="s">
        <v>1410</v>
      </c>
      <c r="E89" s="397" t="s">
        <v>1411</v>
      </c>
      <c r="F89" s="397"/>
      <c r="G89" s="741">
        <v>1</v>
      </c>
      <c r="H89" s="703">
        <v>43009</v>
      </c>
      <c r="I89" s="895"/>
    </row>
    <row r="90" spans="1:9" ht="39.6">
      <c r="A90" s="418" t="s">
        <v>1575</v>
      </c>
      <c r="B90" s="419" t="s">
        <v>1582</v>
      </c>
      <c r="C90" s="395" t="s">
        <v>1583</v>
      </c>
      <c r="D90" s="452" t="s">
        <v>1410</v>
      </c>
      <c r="E90" s="397" t="s">
        <v>1411</v>
      </c>
      <c r="F90" s="397"/>
      <c r="G90" s="741">
        <v>1</v>
      </c>
      <c r="H90" s="703">
        <v>43009</v>
      </c>
      <c r="I90" s="895"/>
    </row>
    <row r="91" spans="1:9" ht="39.6">
      <c r="A91" s="418" t="s">
        <v>1575</v>
      </c>
      <c r="B91" s="419" t="s">
        <v>1584</v>
      </c>
      <c r="C91" s="395" t="s">
        <v>1585</v>
      </c>
      <c r="D91" s="452" t="s">
        <v>1410</v>
      </c>
      <c r="E91" s="397" t="s">
        <v>1411</v>
      </c>
      <c r="F91" s="397"/>
      <c r="G91" s="741">
        <v>1</v>
      </c>
      <c r="H91" s="703">
        <v>43009</v>
      </c>
      <c r="I91" s="895"/>
    </row>
    <row r="92" spans="1:9" ht="39.6">
      <c r="A92" s="418" t="s">
        <v>1586</v>
      </c>
      <c r="B92" s="418" t="s">
        <v>1587</v>
      </c>
      <c r="C92" s="395" t="s">
        <v>1588</v>
      </c>
      <c r="D92" s="452" t="s">
        <v>1410</v>
      </c>
      <c r="E92" s="397" t="s">
        <v>1411</v>
      </c>
      <c r="F92" s="397"/>
      <c r="G92" s="741">
        <v>1</v>
      </c>
      <c r="H92" s="703">
        <v>43009</v>
      </c>
      <c r="I92" s="895"/>
    </row>
    <row r="93" spans="1:9" ht="26.4">
      <c r="A93" s="418" t="s">
        <v>1586</v>
      </c>
      <c r="B93" s="419" t="s">
        <v>1589</v>
      </c>
      <c r="C93" s="395" t="s">
        <v>1590</v>
      </c>
      <c r="D93" s="452" t="s">
        <v>1410</v>
      </c>
      <c r="E93" s="397" t="s">
        <v>1411</v>
      </c>
      <c r="F93" s="397"/>
      <c r="G93" s="741">
        <v>1</v>
      </c>
      <c r="H93" s="703">
        <v>43009</v>
      </c>
      <c r="I93" s="895"/>
    </row>
    <row r="94" spans="1:9" ht="39.6">
      <c r="A94" s="418" t="s">
        <v>1586</v>
      </c>
      <c r="B94" s="419" t="s">
        <v>1591</v>
      </c>
      <c r="C94" s="395" t="s">
        <v>1592</v>
      </c>
      <c r="D94" s="452" t="s">
        <v>1410</v>
      </c>
      <c r="E94" s="397" t="s">
        <v>1411</v>
      </c>
      <c r="F94" s="397"/>
      <c r="G94" s="741">
        <v>1</v>
      </c>
      <c r="H94" s="703">
        <v>43009</v>
      </c>
      <c r="I94" s="895"/>
    </row>
    <row r="95" spans="1:9" ht="39.6">
      <c r="A95" s="418" t="s">
        <v>1586</v>
      </c>
      <c r="B95" s="419" t="s">
        <v>1593</v>
      </c>
      <c r="C95" s="395" t="s">
        <v>1594</v>
      </c>
      <c r="D95" s="452" t="s">
        <v>1410</v>
      </c>
      <c r="E95" s="397" t="s">
        <v>1411</v>
      </c>
      <c r="F95" s="397"/>
      <c r="G95" s="741">
        <v>1</v>
      </c>
      <c r="H95" s="703">
        <v>43009</v>
      </c>
      <c r="I95" s="895"/>
    </row>
    <row r="96" spans="1:9" ht="39.6">
      <c r="A96" s="418" t="s">
        <v>1586</v>
      </c>
      <c r="B96" s="419" t="s">
        <v>1595</v>
      </c>
      <c r="C96" s="395" t="s">
        <v>1596</v>
      </c>
      <c r="D96" s="452" t="s">
        <v>1410</v>
      </c>
      <c r="E96" s="397" t="s">
        <v>1411</v>
      </c>
      <c r="F96" s="397"/>
      <c r="G96" s="741">
        <v>1</v>
      </c>
      <c r="H96" s="703">
        <v>43009</v>
      </c>
      <c r="I96" s="895"/>
    </row>
    <row r="97" spans="1:9" ht="39.6">
      <c r="A97" s="418" t="s">
        <v>1597</v>
      </c>
      <c r="B97" s="418" t="s">
        <v>1598</v>
      </c>
      <c r="C97" s="395" t="s">
        <v>1599</v>
      </c>
      <c r="D97" s="452" t="s">
        <v>1410</v>
      </c>
      <c r="E97" s="397" t="s">
        <v>1411</v>
      </c>
      <c r="F97" s="397"/>
      <c r="G97" s="741">
        <v>1</v>
      </c>
      <c r="H97" s="703">
        <v>43009</v>
      </c>
      <c r="I97" s="895"/>
    </row>
    <row r="98" spans="1:9" ht="26.4">
      <c r="A98" s="418" t="s">
        <v>1597</v>
      </c>
      <c r="B98" s="419" t="s">
        <v>1600</v>
      </c>
      <c r="C98" s="395" t="s">
        <v>1601</v>
      </c>
      <c r="D98" s="452" t="s">
        <v>1410</v>
      </c>
      <c r="E98" s="397" t="s">
        <v>1411</v>
      </c>
      <c r="F98" s="397"/>
      <c r="G98" s="741">
        <v>1</v>
      </c>
      <c r="H98" s="703">
        <v>43009</v>
      </c>
      <c r="I98" s="895"/>
    </row>
    <row r="99" spans="1:9" ht="39.6">
      <c r="A99" s="418" t="s">
        <v>1597</v>
      </c>
      <c r="B99" s="419" t="s">
        <v>1602</v>
      </c>
      <c r="C99" s="395" t="s">
        <v>1603</v>
      </c>
      <c r="D99" s="452" t="s">
        <v>1410</v>
      </c>
      <c r="E99" s="397" t="s">
        <v>1411</v>
      </c>
      <c r="F99" s="397"/>
      <c r="G99" s="741">
        <v>1</v>
      </c>
      <c r="H99" s="703">
        <v>43009</v>
      </c>
      <c r="I99" s="895"/>
    </row>
    <row r="100" spans="1:9" ht="39.6">
      <c r="A100" s="418" t="s">
        <v>1597</v>
      </c>
      <c r="B100" s="419" t="s">
        <v>1604</v>
      </c>
      <c r="C100" s="395" t="s">
        <v>1605</v>
      </c>
      <c r="D100" s="452" t="s">
        <v>1410</v>
      </c>
      <c r="E100" s="397" t="s">
        <v>1411</v>
      </c>
      <c r="F100" s="397"/>
      <c r="G100" s="741">
        <v>1</v>
      </c>
      <c r="H100" s="703">
        <v>43009</v>
      </c>
      <c r="I100" s="895"/>
    </row>
    <row r="101" spans="1:9" ht="39.6">
      <c r="A101" s="418" t="s">
        <v>1597</v>
      </c>
      <c r="B101" s="419" t="s">
        <v>1606</v>
      </c>
      <c r="C101" s="395" t="s">
        <v>1607</v>
      </c>
      <c r="D101" s="452" t="s">
        <v>1410</v>
      </c>
      <c r="E101" s="397" t="s">
        <v>1411</v>
      </c>
      <c r="F101" s="397"/>
      <c r="G101" s="741">
        <v>1</v>
      </c>
      <c r="H101" s="703">
        <v>43009</v>
      </c>
      <c r="I101" s="895"/>
    </row>
    <row r="102" spans="1:9" ht="39.6">
      <c r="A102" s="418" t="s">
        <v>1608</v>
      </c>
      <c r="B102" s="418" t="s">
        <v>1609</v>
      </c>
      <c r="C102" s="395" t="s">
        <v>1610</v>
      </c>
      <c r="D102" s="452" t="s">
        <v>1410</v>
      </c>
      <c r="E102" s="397" t="s">
        <v>1411</v>
      </c>
      <c r="F102" s="397"/>
      <c r="G102" s="741">
        <v>1</v>
      </c>
      <c r="H102" s="703">
        <v>43009</v>
      </c>
      <c r="I102" s="895"/>
    </row>
    <row r="103" spans="1:9" ht="26.4">
      <c r="A103" s="418" t="s">
        <v>1608</v>
      </c>
      <c r="B103" s="419" t="s">
        <v>1611</v>
      </c>
      <c r="C103" s="395" t="s">
        <v>1612</v>
      </c>
      <c r="D103" s="452" t="s">
        <v>1410</v>
      </c>
      <c r="E103" s="397" t="s">
        <v>1411</v>
      </c>
      <c r="F103" s="397"/>
      <c r="G103" s="741">
        <v>1</v>
      </c>
      <c r="H103" s="703">
        <v>43009</v>
      </c>
      <c r="I103" s="895"/>
    </row>
    <row r="104" spans="1:9" ht="39.6">
      <c r="A104" s="418" t="s">
        <v>1608</v>
      </c>
      <c r="B104" s="419" t="s">
        <v>1613</v>
      </c>
      <c r="C104" s="395" t="s">
        <v>1614</v>
      </c>
      <c r="D104" s="452" t="s">
        <v>1410</v>
      </c>
      <c r="E104" s="397" t="s">
        <v>1411</v>
      </c>
      <c r="F104" s="397"/>
      <c r="G104" s="741">
        <v>1</v>
      </c>
      <c r="H104" s="703">
        <v>43009</v>
      </c>
      <c r="I104" s="895"/>
    </row>
    <row r="105" spans="1:9" ht="39.6">
      <c r="A105" s="418" t="s">
        <v>1608</v>
      </c>
      <c r="B105" s="419" t="s">
        <v>1615</v>
      </c>
      <c r="C105" s="395" t="s">
        <v>1616</v>
      </c>
      <c r="D105" s="452" t="s">
        <v>1410</v>
      </c>
      <c r="E105" s="397" t="s">
        <v>1411</v>
      </c>
      <c r="F105" s="397"/>
      <c r="G105" s="741">
        <v>1</v>
      </c>
      <c r="H105" s="703">
        <v>43009</v>
      </c>
      <c r="I105" s="895"/>
    </row>
    <row r="106" spans="1:9" ht="39.6">
      <c r="A106" s="418" t="s">
        <v>1608</v>
      </c>
      <c r="B106" s="419" t="s">
        <v>1617</v>
      </c>
      <c r="C106" s="395" t="s">
        <v>1618</v>
      </c>
      <c r="D106" s="452" t="s">
        <v>1410</v>
      </c>
      <c r="E106" s="397" t="s">
        <v>1411</v>
      </c>
      <c r="F106" s="397"/>
      <c r="G106" s="741">
        <v>1</v>
      </c>
      <c r="H106" s="703">
        <v>43009</v>
      </c>
      <c r="I106" s="895"/>
    </row>
    <row r="107" spans="1:9" ht="39.6">
      <c r="A107" s="418" t="s">
        <v>1619</v>
      </c>
      <c r="B107" s="418" t="s">
        <v>1620</v>
      </c>
      <c r="C107" s="395" t="s">
        <v>1621</v>
      </c>
      <c r="D107" s="452" t="s">
        <v>1410</v>
      </c>
      <c r="E107" s="397" t="s">
        <v>1411</v>
      </c>
      <c r="F107" s="397"/>
      <c r="G107" s="741">
        <v>1</v>
      </c>
      <c r="H107" s="703">
        <v>43009</v>
      </c>
      <c r="I107" s="895"/>
    </row>
    <row r="108" spans="1:9" ht="26.4">
      <c r="A108" s="418" t="s">
        <v>1619</v>
      </c>
      <c r="B108" s="419" t="s">
        <v>1622</v>
      </c>
      <c r="C108" s="395" t="s">
        <v>1623</v>
      </c>
      <c r="D108" s="452" t="s">
        <v>1410</v>
      </c>
      <c r="E108" s="397" t="s">
        <v>1411</v>
      </c>
      <c r="F108" s="397"/>
      <c r="G108" s="741">
        <v>1</v>
      </c>
      <c r="H108" s="703">
        <v>43009</v>
      </c>
      <c r="I108" s="895"/>
    </row>
    <row r="109" spans="1:9" ht="39.6">
      <c r="A109" s="418" t="s">
        <v>1619</v>
      </c>
      <c r="B109" s="419" t="s">
        <v>1624</v>
      </c>
      <c r="C109" s="395" t="s">
        <v>1625</v>
      </c>
      <c r="D109" s="452" t="s">
        <v>1410</v>
      </c>
      <c r="E109" s="397" t="s">
        <v>1411</v>
      </c>
      <c r="F109" s="397"/>
      <c r="G109" s="741">
        <v>1</v>
      </c>
      <c r="H109" s="703">
        <v>43009</v>
      </c>
      <c r="I109" s="895"/>
    </row>
    <row r="110" spans="1:9" ht="39.6">
      <c r="A110" s="418" t="s">
        <v>1619</v>
      </c>
      <c r="B110" s="419" t="s">
        <v>1626</v>
      </c>
      <c r="C110" s="395" t="s">
        <v>1627</v>
      </c>
      <c r="D110" s="452" t="s">
        <v>1410</v>
      </c>
      <c r="E110" s="397" t="s">
        <v>1411</v>
      </c>
      <c r="F110" s="397"/>
      <c r="G110" s="741">
        <v>1</v>
      </c>
      <c r="H110" s="703">
        <v>43009</v>
      </c>
      <c r="I110" s="895"/>
    </row>
    <row r="111" spans="1:9" ht="39.6">
      <c r="A111" s="418" t="s">
        <v>1619</v>
      </c>
      <c r="B111" s="419" t="s">
        <v>1628</v>
      </c>
      <c r="C111" s="395" t="s">
        <v>1629</v>
      </c>
      <c r="D111" s="452" t="s">
        <v>1410</v>
      </c>
      <c r="E111" s="397" t="s">
        <v>1411</v>
      </c>
      <c r="F111" s="397"/>
      <c r="G111" s="741">
        <v>1</v>
      </c>
      <c r="H111" s="703">
        <v>43009</v>
      </c>
      <c r="I111" s="895"/>
    </row>
    <row r="112" spans="1:9" ht="39.6">
      <c r="A112" s="418" t="s">
        <v>1630</v>
      </c>
      <c r="B112" s="418" t="s">
        <v>1631</v>
      </c>
      <c r="C112" s="395" t="s">
        <v>1632</v>
      </c>
      <c r="D112" s="452" t="s">
        <v>1410</v>
      </c>
      <c r="E112" s="397" t="s">
        <v>1411</v>
      </c>
      <c r="F112" s="397"/>
      <c r="G112" s="741">
        <v>1</v>
      </c>
      <c r="H112" s="703">
        <v>43009</v>
      </c>
      <c r="I112" s="895"/>
    </row>
    <row r="113" spans="1:9" ht="26.4">
      <c r="A113" s="418" t="s">
        <v>1630</v>
      </c>
      <c r="B113" s="419" t="s">
        <v>1633</v>
      </c>
      <c r="C113" s="395" t="s">
        <v>1634</v>
      </c>
      <c r="D113" s="452" t="s">
        <v>1410</v>
      </c>
      <c r="E113" s="397" t="s">
        <v>1411</v>
      </c>
      <c r="F113" s="397"/>
      <c r="G113" s="741">
        <v>1</v>
      </c>
      <c r="H113" s="703">
        <v>43009</v>
      </c>
      <c r="I113" s="895"/>
    </row>
    <row r="114" spans="1:9" ht="39.6">
      <c r="A114" s="418" t="s">
        <v>1630</v>
      </c>
      <c r="B114" s="419" t="s">
        <v>1635</v>
      </c>
      <c r="C114" s="395" t="s">
        <v>1636</v>
      </c>
      <c r="D114" s="452" t="s">
        <v>1410</v>
      </c>
      <c r="E114" s="397" t="s">
        <v>1411</v>
      </c>
      <c r="F114" s="397"/>
      <c r="G114" s="741">
        <v>1</v>
      </c>
      <c r="H114" s="703">
        <v>43009</v>
      </c>
      <c r="I114" s="895"/>
    </row>
    <row r="115" spans="1:9" ht="39.6">
      <c r="A115" s="418" t="s">
        <v>1630</v>
      </c>
      <c r="B115" s="419" t="s">
        <v>1637</v>
      </c>
      <c r="C115" s="395" t="s">
        <v>1638</v>
      </c>
      <c r="D115" s="452" t="s">
        <v>1410</v>
      </c>
      <c r="E115" s="397" t="s">
        <v>1411</v>
      </c>
      <c r="F115" s="397"/>
      <c r="G115" s="741">
        <v>1</v>
      </c>
      <c r="H115" s="703">
        <v>43009</v>
      </c>
      <c r="I115" s="895"/>
    </row>
    <row r="116" spans="1:9" ht="39.6">
      <c r="A116" s="418" t="s">
        <v>1630</v>
      </c>
      <c r="B116" s="419" t="s">
        <v>1639</v>
      </c>
      <c r="C116" s="395" t="s">
        <v>1640</v>
      </c>
      <c r="D116" s="452" t="s">
        <v>1410</v>
      </c>
      <c r="E116" s="397" t="s">
        <v>1411</v>
      </c>
      <c r="F116" s="397"/>
      <c r="G116" s="741">
        <v>1</v>
      </c>
      <c r="H116" s="703">
        <v>43009</v>
      </c>
      <c r="I116" s="896"/>
    </row>
    <row r="117" spans="1:9">
      <c r="A117" s="420" t="s">
        <v>1641</v>
      </c>
      <c r="B117" s="420"/>
      <c r="C117" s="421"/>
      <c r="D117" s="408"/>
      <c r="E117" s="422"/>
      <c r="F117" s="422"/>
      <c r="G117" s="408"/>
      <c r="H117" s="423"/>
      <c r="I117" s="422"/>
    </row>
    <row r="118" spans="1:9" ht="52.35" customHeight="1">
      <c r="A118" s="419" t="s">
        <v>1642</v>
      </c>
      <c r="B118" s="419" t="s">
        <v>1642</v>
      </c>
      <c r="C118" s="395" t="s">
        <v>1643</v>
      </c>
      <c r="D118" s="452" t="s">
        <v>1644</v>
      </c>
      <c r="E118" s="397" t="s">
        <v>1645</v>
      </c>
      <c r="F118" s="397"/>
      <c r="G118" s="452">
        <v>0</v>
      </c>
      <c r="H118" s="704">
        <v>43009</v>
      </c>
      <c r="I118" s="894" t="s">
        <v>1646</v>
      </c>
    </row>
    <row r="119" spans="1:9" ht="39.6">
      <c r="A119" s="419" t="s">
        <v>1647</v>
      </c>
      <c r="B119" s="419" t="s">
        <v>1647</v>
      </c>
      <c r="C119" s="395" t="s">
        <v>1648</v>
      </c>
      <c r="D119" s="452" t="s">
        <v>1644</v>
      </c>
      <c r="E119" s="397" t="s">
        <v>1645</v>
      </c>
      <c r="F119" s="397"/>
      <c r="G119" s="452">
        <v>0</v>
      </c>
      <c r="H119" s="704">
        <v>43009</v>
      </c>
      <c r="I119" s="895"/>
    </row>
    <row r="120" spans="1:9" ht="39.6">
      <c r="A120" s="419" t="s">
        <v>1649</v>
      </c>
      <c r="B120" s="419" t="s">
        <v>1649</v>
      </c>
      <c r="C120" s="395" t="s">
        <v>1650</v>
      </c>
      <c r="D120" s="452" t="s">
        <v>1644</v>
      </c>
      <c r="E120" s="397" t="s">
        <v>1645</v>
      </c>
      <c r="F120" s="397"/>
      <c r="G120" s="452">
        <v>0</v>
      </c>
      <c r="H120" s="704">
        <v>43009</v>
      </c>
      <c r="I120" s="895"/>
    </row>
    <row r="121" spans="1:9" ht="39.6">
      <c r="A121" s="419" t="s">
        <v>1651</v>
      </c>
      <c r="B121" s="419" t="s">
        <v>1651</v>
      </c>
      <c r="C121" s="395" t="s">
        <v>1652</v>
      </c>
      <c r="D121" s="452" t="s">
        <v>1644</v>
      </c>
      <c r="E121" s="397" t="s">
        <v>1645</v>
      </c>
      <c r="F121" s="397"/>
      <c r="G121" s="452">
        <v>0</v>
      </c>
      <c r="H121" s="704">
        <v>43009</v>
      </c>
      <c r="I121" s="895"/>
    </row>
    <row r="122" spans="1:9" ht="39.6">
      <c r="A122" s="419" t="s">
        <v>1653</v>
      </c>
      <c r="B122" s="419" t="s">
        <v>1653</v>
      </c>
      <c r="C122" s="395" t="s">
        <v>1654</v>
      </c>
      <c r="D122" s="452" t="s">
        <v>1644</v>
      </c>
      <c r="E122" s="397" t="s">
        <v>1645</v>
      </c>
      <c r="F122" s="397"/>
      <c r="G122" s="452">
        <v>0</v>
      </c>
      <c r="H122" s="704">
        <v>43009</v>
      </c>
      <c r="I122" s="895"/>
    </row>
    <row r="123" spans="1:9" ht="39.6">
      <c r="A123" s="419" t="s">
        <v>1655</v>
      </c>
      <c r="B123" s="419" t="s">
        <v>1655</v>
      </c>
      <c r="C123" s="395" t="s">
        <v>1656</v>
      </c>
      <c r="D123" s="452" t="s">
        <v>1644</v>
      </c>
      <c r="E123" s="397" t="s">
        <v>1645</v>
      </c>
      <c r="F123" s="397"/>
      <c r="G123" s="452">
        <v>0</v>
      </c>
      <c r="H123" s="704">
        <v>43009</v>
      </c>
      <c r="I123" s="895"/>
    </row>
    <row r="124" spans="1:9" ht="39.6">
      <c r="A124" s="419" t="s">
        <v>1657</v>
      </c>
      <c r="B124" s="419" t="s">
        <v>1657</v>
      </c>
      <c r="C124" s="395" t="s">
        <v>1658</v>
      </c>
      <c r="D124" s="452" t="s">
        <v>1644</v>
      </c>
      <c r="E124" s="397" t="s">
        <v>1645</v>
      </c>
      <c r="F124" s="397"/>
      <c r="G124" s="452">
        <v>0</v>
      </c>
      <c r="H124" s="704">
        <v>43009</v>
      </c>
      <c r="I124" s="895"/>
    </row>
    <row r="125" spans="1:9" ht="39.6">
      <c r="A125" s="419" t="s">
        <v>1659</v>
      </c>
      <c r="B125" s="419" t="s">
        <v>1659</v>
      </c>
      <c r="C125" s="395" t="s">
        <v>1660</v>
      </c>
      <c r="D125" s="452" t="s">
        <v>1644</v>
      </c>
      <c r="E125" s="397" t="s">
        <v>1645</v>
      </c>
      <c r="F125" s="397"/>
      <c r="G125" s="452">
        <v>0</v>
      </c>
      <c r="H125" s="704">
        <v>43009</v>
      </c>
      <c r="I125" s="895"/>
    </row>
    <row r="126" spans="1:9" ht="39.6">
      <c r="A126" s="419" t="s">
        <v>1661</v>
      </c>
      <c r="B126" s="419" t="s">
        <v>1661</v>
      </c>
      <c r="C126" s="395" t="s">
        <v>1662</v>
      </c>
      <c r="D126" s="452" t="s">
        <v>1644</v>
      </c>
      <c r="E126" s="397" t="s">
        <v>1645</v>
      </c>
      <c r="F126" s="397"/>
      <c r="G126" s="452">
        <v>0</v>
      </c>
      <c r="H126" s="704">
        <v>43009</v>
      </c>
      <c r="I126" s="896"/>
    </row>
    <row r="127" spans="1:9" ht="26.4">
      <c r="A127" s="387" t="s">
        <v>1663</v>
      </c>
      <c r="B127" s="387"/>
      <c r="C127" s="388"/>
      <c r="D127" s="446"/>
      <c r="E127" s="386"/>
      <c r="F127" s="386"/>
      <c r="G127" s="446"/>
      <c r="H127" s="423"/>
      <c r="I127" s="408"/>
    </row>
    <row r="128" spans="1:9" ht="26.4">
      <c r="A128" s="892" t="s">
        <v>1664</v>
      </c>
      <c r="B128" s="892" t="s">
        <v>1665</v>
      </c>
      <c r="C128" s="859" t="s">
        <v>1666</v>
      </c>
      <c r="D128" s="873" t="s">
        <v>1644</v>
      </c>
      <c r="E128" s="397">
        <v>100</v>
      </c>
      <c r="F128" s="399" t="s">
        <v>1667</v>
      </c>
      <c r="G128" s="742">
        <v>0</v>
      </c>
      <c r="H128" s="862">
        <v>44013</v>
      </c>
      <c r="I128" s="879" t="s">
        <v>1668</v>
      </c>
    </row>
    <row r="129" spans="1:9" ht="39.6">
      <c r="A129" s="893"/>
      <c r="B129" s="893"/>
      <c r="C129" s="860"/>
      <c r="D129" s="874"/>
      <c r="E129" s="397">
        <v>90</v>
      </c>
      <c r="F129" s="399" t="s">
        <v>1669</v>
      </c>
      <c r="G129" s="743"/>
      <c r="H129" s="863"/>
      <c r="I129" s="880"/>
    </row>
    <row r="130" spans="1:9" ht="26.4">
      <c r="A130" s="893"/>
      <c r="B130" s="893"/>
      <c r="C130" s="860"/>
      <c r="D130" s="874"/>
      <c r="E130" s="397">
        <v>80</v>
      </c>
      <c r="F130" s="399" t="s">
        <v>1670</v>
      </c>
      <c r="G130" s="743"/>
      <c r="H130" s="863"/>
      <c r="I130" s="880"/>
    </row>
    <row r="131" spans="1:9" ht="26.4">
      <c r="A131" s="893"/>
      <c r="B131" s="893"/>
      <c r="C131" s="860"/>
      <c r="D131" s="874"/>
      <c r="E131" s="397">
        <v>70</v>
      </c>
      <c r="F131" s="399" t="s">
        <v>1671</v>
      </c>
      <c r="G131" s="743"/>
      <c r="H131" s="863"/>
      <c r="I131" s="880"/>
    </row>
    <row r="132" spans="1:9" ht="39.6">
      <c r="A132" s="893"/>
      <c r="B132" s="893"/>
      <c r="C132" s="860"/>
      <c r="D132" s="874"/>
      <c r="E132" s="397">
        <v>60</v>
      </c>
      <c r="F132" s="399" t="s">
        <v>1672</v>
      </c>
      <c r="G132" s="743"/>
      <c r="H132" s="863"/>
      <c r="I132" s="880"/>
    </row>
    <row r="133" spans="1:9" ht="26.4">
      <c r="A133" s="893"/>
      <c r="B133" s="893"/>
      <c r="C133" s="860"/>
      <c r="D133" s="874"/>
      <c r="E133" s="397">
        <v>50</v>
      </c>
      <c r="F133" s="399" t="s">
        <v>1673</v>
      </c>
      <c r="G133" s="743"/>
      <c r="H133" s="863"/>
      <c r="I133" s="880"/>
    </row>
    <row r="134" spans="1:9" ht="26.4">
      <c r="A134" s="893"/>
      <c r="B134" s="893"/>
      <c r="C134" s="860"/>
      <c r="D134" s="874"/>
      <c r="E134" s="397">
        <v>40</v>
      </c>
      <c r="F134" s="399" t="s">
        <v>1674</v>
      </c>
      <c r="G134" s="743"/>
      <c r="H134" s="863"/>
      <c r="I134" s="880"/>
    </row>
    <row r="135" spans="1:9" ht="39.6">
      <c r="A135" s="893"/>
      <c r="B135" s="893"/>
      <c r="C135" s="860"/>
      <c r="D135" s="874"/>
      <c r="E135" s="397">
        <v>30</v>
      </c>
      <c r="F135" s="399" t="s">
        <v>1675</v>
      </c>
      <c r="G135" s="743"/>
      <c r="H135" s="863"/>
      <c r="I135" s="880"/>
    </row>
    <row r="136" spans="1:9" ht="39.6">
      <c r="A136" s="893"/>
      <c r="B136" s="893"/>
      <c r="C136" s="860"/>
      <c r="D136" s="874"/>
      <c r="E136" s="397">
        <v>20</v>
      </c>
      <c r="F136" s="776" t="s">
        <v>1676</v>
      </c>
      <c r="G136" s="777"/>
      <c r="H136" s="863"/>
      <c r="I136" s="880"/>
    </row>
    <row r="137" spans="1:9" ht="26.4">
      <c r="A137" s="893"/>
      <c r="B137" s="893"/>
      <c r="C137" s="860"/>
      <c r="D137" s="874"/>
      <c r="E137" s="397">
        <v>10</v>
      </c>
      <c r="F137" s="399" t="s">
        <v>1677</v>
      </c>
      <c r="G137" s="743"/>
      <c r="H137" s="863"/>
      <c r="I137" s="880"/>
    </row>
    <row r="138" spans="1:9">
      <c r="A138" s="893"/>
      <c r="B138" s="893"/>
      <c r="C138" s="860"/>
      <c r="D138" s="875"/>
      <c r="E138" s="397">
        <v>0</v>
      </c>
      <c r="F138" s="391" t="s">
        <v>1678</v>
      </c>
      <c r="G138" s="744"/>
      <c r="H138" s="863"/>
      <c r="I138" s="880"/>
    </row>
    <row r="139" spans="1:9">
      <c r="A139" s="387" t="s">
        <v>1679</v>
      </c>
      <c r="B139" s="387"/>
      <c r="C139" s="388"/>
      <c r="D139" s="446"/>
      <c r="E139" s="386"/>
      <c r="F139" s="386"/>
      <c r="G139" s="446"/>
      <c r="H139" s="423"/>
      <c r="I139" s="408"/>
    </row>
    <row r="140" spans="1:9" ht="39.6">
      <c r="A140" s="865" t="s">
        <v>1680</v>
      </c>
      <c r="B140" s="865" t="s">
        <v>1681</v>
      </c>
      <c r="C140" s="859" t="s">
        <v>1682</v>
      </c>
      <c r="D140" s="873" t="s">
        <v>1683</v>
      </c>
      <c r="E140" s="397">
        <v>0</v>
      </c>
      <c r="F140" s="399" t="s">
        <v>1684</v>
      </c>
      <c r="G140" s="742">
        <v>0</v>
      </c>
      <c r="H140" s="862">
        <v>44013</v>
      </c>
      <c r="I140" s="879" t="s">
        <v>1685</v>
      </c>
    </row>
    <row r="141" spans="1:9" ht="26.4">
      <c r="A141" s="866"/>
      <c r="B141" s="866"/>
      <c r="C141" s="860"/>
      <c r="D141" s="874"/>
      <c r="E141" s="397">
        <v>1</v>
      </c>
      <c r="F141" s="399" t="s">
        <v>1686</v>
      </c>
      <c r="G141" s="743"/>
      <c r="H141" s="863"/>
      <c r="I141" s="880"/>
    </row>
    <row r="142" spans="1:9" ht="66">
      <c r="A142" s="866"/>
      <c r="B142" s="866"/>
      <c r="C142" s="860"/>
      <c r="D142" s="874"/>
      <c r="E142" s="397">
        <v>2</v>
      </c>
      <c r="F142" s="399" t="s">
        <v>1687</v>
      </c>
      <c r="G142" s="743"/>
      <c r="H142" s="863"/>
      <c r="I142" s="880"/>
    </row>
    <row r="143" spans="1:9" ht="91.5" customHeight="1">
      <c r="A143" s="867"/>
      <c r="B143" s="867"/>
      <c r="C143" s="861"/>
      <c r="D143" s="875"/>
      <c r="E143" s="397">
        <v>3</v>
      </c>
      <c r="F143" s="399" t="s">
        <v>1688</v>
      </c>
      <c r="G143" s="745"/>
      <c r="H143" s="864"/>
      <c r="I143" s="880"/>
    </row>
    <row r="144" spans="1:9" ht="39.6">
      <c r="A144" s="865" t="s">
        <v>1689</v>
      </c>
      <c r="B144" s="882" t="s">
        <v>1690</v>
      </c>
      <c r="C144" s="859" t="s">
        <v>1691</v>
      </c>
      <c r="D144" s="873" t="s">
        <v>1683</v>
      </c>
      <c r="E144" s="397">
        <v>0</v>
      </c>
      <c r="F144" s="399" t="s">
        <v>1692</v>
      </c>
      <c r="G144" s="742">
        <v>0</v>
      </c>
      <c r="H144" s="862">
        <v>44013</v>
      </c>
      <c r="I144" s="880"/>
    </row>
    <row r="145" spans="1:9" ht="26.4">
      <c r="A145" s="866"/>
      <c r="B145" s="883"/>
      <c r="C145" s="860"/>
      <c r="D145" s="874"/>
      <c r="E145" s="397">
        <v>1</v>
      </c>
      <c r="F145" s="399" t="s">
        <v>1693</v>
      </c>
      <c r="G145" s="743"/>
      <c r="H145" s="863"/>
      <c r="I145" s="880"/>
    </row>
    <row r="146" spans="1:9" ht="66">
      <c r="A146" s="866"/>
      <c r="B146" s="883"/>
      <c r="C146" s="860"/>
      <c r="D146" s="874"/>
      <c r="E146" s="397">
        <v>2</v>
      </c>
      <c r="F146" s="399" t="s">
        <v>1687</v>
      </c>
      <c r="G146" s="743"/>
      <c r="H146" s="863"/>
      <c r="I146" s="880"/>
    </row>
    <row r="147" spans="1:9" ht="92.4">
      <c r="A147" s="867"/>
      <c r="B147" s="884"/>
      <c r="C147" s="861"/>
      <c r="D147" s="875"/>
      <c r="E147" s="397">
        <v>3</v>
      </c>
      <c r="F147" s="399" t="s">
        <v>1694</v>
      </c>
      <c r="G147" s="745"/>
      <c r="H147" s="864"/>
      <c r="I147" s="880"/>
    </row>
    <row r="148" spans="1:9" ht="26.1" customHeight="1">
      <c r="A148" s="865" t="s">
        <v>1695</v>
      </c>
      <c r="B148" s="865" t="s">
        <v>1696</v>
      </c>
      <c r="C148" s="859" t="s">
        <v>1697</v>
      </c>
      <c r="D148" s="873" t="s">
        <v>1683</v>
      </c>
      <c r="E148" s="397">
        <v>0</v>
      </c>
      <c r="F148" s="394" t="s">
        <v>1698</v>
      </c>
      <c r="G148" s="746">
        <v>0</v>
      </c>
      <c r="H148" s="862">
        <v>44013</v>
      </c>
      <c r="I148" s="880"/>
    </row>
    <row r="149" spans="1:9" ht="26.4">
      <c r="A149" s="866"/>
      <c r="B149" s="866"/>
      <c r="C149" s="860"/>
      <c r="D149" s="874"/>
      <c r="E149" s="397">
        <v>1</v>
      </c>
      <c r="F149" s="394" t="s">
        <v>1699</v>
      </c>
      <c r="G149" s="747"/>
      <c r="H149" s="863"/>
      <c r="I149" s="880"/>
    </row>
    <row r="150" spans="1:9" ht="26.4">
      <c r="A150" s="866"/>
      <c r="B150" s="866"/>
      <c r="C150" s="860"/>
      <c r="D150" s="874"/>
      <c r="E150" s="397">
        <v>2</v>
      </c>
      <c r="F150" s="394" t="s">
        <v>1700</v>
      </c>
      <c r="G150" s="747"/>
      <c r="H150" s="863"/>
      <c r="I150" s="880"/>
    </row>
    <row r="151" spans="1:9" ht="26.4">
      <c r="A151" s="867"/>
      <c r="B151" s="867"/>
      <c r="C151" s="861"/>
      <c r="D151" s="875"/>
      <c r="E151" s="397">
        <v>3</v>
      </c>
      <c r="F151" s="394" t="s">
        <v>1701</v>
      </c>
      <c r="G151" s="748"/>
      <c r="H151" s="864"/>
      <c r="I151" s="880"/>
    </row>
    <row r="152" spans="1:9" ht="26.1" customHeight="1">
      <c r="A152" s="865" t="s">
        <v>1702</v>
      </c>
      <c r="B152" s="865" t="s">
        <v>1703</v>
      </c>
      <c r="C152" s="885" t="s">
        <v>1704</v>
      </c>
      <c r="D152" s="873" t="s">
        <v>1683</v>
      </c>
      <c r="E152" s="397">
        <v>0</v>
      </c>
      <c r="F152" s="394" t="s">
        <v>1705</v>
      </c>
      <c r="G152" s="746">
        <v>0</v>
      </c>
      <c r="H152" s="862">
        <v>44013</v>
      </c>
      <c r="I152" s="880"/>
    </row>
    <row r="153" spans="1:9" ht="39.6">
      <c r="A153" s="866"/>
      <c r="B153" s="866"/>
      <c r="C153" s="886"/>
      <c r="D153" s="874"/>
      <c r="E153" s="397">
        <v>1</v>
      </c>
      <c r="F153" s="394" t="s">
        <v>1706</v>
      </c>
      <c r="G153" s="747"/>
      <c r="H153" s="863"/>
      <c r="I153" s="880"/>
    </row>
    <row r="154" spans="1:9" ht="39.6">
      <c r="A154" s="866"/>
      <c r="B154" s="866"/>
      <c r="C154" s="886"/>
      <c r="D154" s="874"/>
      <c r="E154" s="397">
        <v>2</v>
      </c>
      <c r="F154" s="394" t="s">
        <v>1707</v>
      </c>
      <c r="G154" s="747"/>
      <c r="H154" s="863"/>
      <c r="I154" s="880"/>
    </row>
    <row r="155" spans="1:9" ht="52.8">
      <c r="A155" s="867"/>
      <c r="B155" s="867"/>
      <c r="C155" s="887"/>
      <c r="D155" s="875"/>
      <c r="E155" s="397">
        <v>3</v>
      </c>
      <c r="F155" s="394" t="s">
        <v>1708</v>
      </c>
      <c r="G155" s="748"/>
      <c r="H155" s="864"/>
      <c r="I155" s="880"/>
    </row>
    <row r="156" spans="1:9" ht="26.4">
      <c r="A156" s="865" t="s">
        <v>1709</v>
      </c>
      <c r="B156" s="865" t="s">
        <v>1710</v>
      </c>
      <c r="C156" s="859" t="s">
        <v>1711</v>
      </c>
      <c r="D156" s="873" t="s">
        <v>1683</v>
      </c>
      <c r="E156" s="397">
        <v>0</v>
      </c>
      <c r="F156" s="399" t="s">
        <v>1712</v>
      </c>
      <c r="G156" s="742">
        <v>0</v>
      </c>
      <c r="H156" s="862">
        <v>44013</v>
      </c>
      <c r="I156" s="880"/>
    </row>
    <row r="157" spans="1:9" ht="26.4">
      <c r="A157" s="866"/>
      <c r="B157" s="866"/>
      <c r="C157" s="860"/>
      <c r="D157" s="874"/>
      <c r="E157" s="397">
        <v>1</v>
      </c>
      <c r="F157" s="399" t="s">
        <v>1713</v>
      </c>
      <c r="G157" s="743"/>
      <c r="H157" s="863"/>
      <c r="I157" s="880"/>
    </row>
    <row r="158" spans="1:9" ht="26.4">
      <c r="A158" s="867"/>
      <c r="B158" s="867"/>
      <c r="C158" s="861"/>
      <c r="D158" s="875"/>
      <c r="E158" s="397">
        <v>2</v>
      </c>
      <c r="F158" s="399" t="s">
        <v>1714</v>
      </c>
      <c r="G158" s="745"/>
      <c r="H158" s="864"/>
      <c r="I158" s="880"/>
    </row>
    <row r="159" spans="1:9" ht="38.25" customHeight="1">
      <c r="A159" s="865" t="s">
        <v>1715</v>
      </c>
      <c r="B159" s="865" t="s">
        <v>1716</v>
      </c>
      <c r="C159" s="859" t="s">
        <v>1717</v>
      </c>
      <c r="D159" s="873" t="s">
        <v>1683</v>
      </c>
      <c r="E159" s="397">
        <v>0</v>
      </c>
      <c r="F159" s="424" t="s">
        <v>1718</v>
      </c>
      <c r="G159" s="749">
        <v>0</v>
      </c>
      <c r="H159" s="862">
        <v>44013</v>
      </c>
      <c r="I159" s="880"/>
    </row>
    <row r="160" spans="1:9">
      <c r="A160" s="866"/>
      <c r="B160" s="866"/>
      <c r="C160" s="860"/>
      <c r="D160" s="874"/>
      <c r="E160" s="397">
        <v>1</v>
      </c>
      <c r="F160" s="425" t="s">
        <v>1719</v>
      </c>
      <c r="G160" s="750"/>
      <c r="H160" s="863"/>
      <c r="I160" s="880"/>
    </row>
    <row r="161" spans="1:9">
      <c r="A161" s="867"/>
      <c r="B161" s="867"/>
      <c r="C161" s="861"/>
      <c r="D161" s="875"/>
      <c r="E161" s="397">
        <v>2</v>
      </c>
      <c r="F161" s="425" t="s">
        <v>1720</v>
      </c>
      <c r="G161" s="751"/>
      <c r="H161" s="864"/>
      <c r="I161" s="880"/>
    </row>
    <row r="162" spans="1:9" ht="26.1" customHeight="1">
      <c r="A162" s="865" t="s">
        <v>1721</v>
      </c>
      <c r="B162" s="865" t="s">
        <v>1722</v>
      </c>
      <c r="C162" s="859" t="s">
        <v>1723</v>
      </c>
      <c r="D162" s="873" t="s">
        <v>1683</v>
      </c>
      <c r="E162" s="397">
        <v>0</v>
      </c>
      <c r="F162" s="399" t="s">
        <v>1724</v>
      </c>
      <c r="G162" s="742">
        <v>0</v>
      </c>
      <c r="H162" s="862">
        <v>44013</v>
      </c>
      <c r="I162" s="880"/>
    </row>
    <row r="163" spans="1:9" ht="39.6">
      <c r="A163" s="866"/>
      <c r="B163" s="866"/>
      <c r="C163" s="860"/>
      <c r="D163" s="874"/>
      <c r="E163" s="397">
        <v>1</v>
      </c>
      <c r="F163" s="399" t="s">
        <v>1725</v>
      </c>
      <c r="G163" s="743"/>
      <c r="H163" s="863"/>
      <c r="I163" s="880"/>
    </row>
    <row r="164" spans="1:9">
      <c r="A164" s="866"/>
      <c r="B164" s="866"/>
      <c r="C164" s="860"/>
      <c r="D164" s="874"/>
      <c r="E164" s="397">
        <v>2</v>
      </c>
      <c r="F164" s="399" t="s">
        <v>1726</v>
      </c>
      <c r="G164" s="743"/>
      <c r="H164" s="863"/>
      <c r="I164" s="880"/>
    </row>
    <row r="165" spans="1:9" ht="39.6">
      <c r="A165" s="866"/>
      <c r="B165" s="866"/>
      <c r="C165" s="860"/>
      <c r="D165" s="874"/>
      <c r="E165" s="397">
        <v>3</v>
      </c>
      <c r="F165" s="399" t="s">
        <v>1727</v>
      </c>
      <c r="G165" s="743"/>
      <c r="H165" s="863"/>
      <c r="I165" s="880"/>
    </row>
    <row r="166" spans="1:9" ht="26.4">
      <c r="A166" s="866"/>
      <c r="B166" s="866"/>
      <c r="C166" s="860"/>
      <c r="D166" s="874"/>
      <c r="E166" s="397">
        <v>4</v>
      </c>
      <c r="F166" s="399" t="s">
        <v>1728</v>
      </c>
      <c r="G166" s="743"/>
      <c r="H166" s="863"/>
      <c r="I166" s="880"/>
    </row>
    <row r="167" spans="1:9" ht="26.4">
      <c r="A167" s="867"/>
      <c r="B167" s="867"/>
      <c r="C167" s="861"/>
      <c r="D167" s="875"/>
      <c r="E167" s="397">
        <v>5</v>
      </c>
      <c r="F167" s="399" t="s">
        <v>1729</v>
      </c>
      <c r="G167" s="745"/>
      <c r="H167" s="864"/>
      <c r="I167" s="880"/>
    </row>
    <row r="168" spans="1:9" ht="38.85" customHeight="1">
      <c r="A168" s="865" t="s">
        <v>1730</v>
      </c>
      <c r="B168" s="865" t="s">
        <v>1731</v>
      </c>
      <c r="C168" s="859" t="s">
        <v>1732</v>
      </c>
      <c r="D168" s="873" t="s">
        <v>1683</v>
      </c>
      <c r="E168" s="397">
        <v>0</v>
      </c>
      <c r="F168" s="399" t="s">
        <v>1733</v>
      </c>
      <c r="G168" s="742">
        <v>0</v>
      </c>
      <c r="H168" s="862">
        <v>44013</v>
      </c>
      <c r="I168" s="880"/>
    </row>
    <row r="169" spans="1:9" ht="26.4">
      <c r="A169" s="866"/>
      <c r="B169" s="866"/>
      <c r="C169" s="860"/>
      <c r="D169" s="874"/>
      <c r="E169" s="397">
        <v>1</v>
      </c>
      <c r="F169" s="399" t="s">
        <v>1734</v>
      </c>
      <c r="G169" s="743"/>
      <c r="H169" s="863"/>
      <c r="I169" s="880"/>
    </row>
    <row r="170" spans="1:9">
      <c r="A170" s="866"/>
      <c r="B170" s="866"/>
      <c r="C170" s="860"/>
      <c r="D170" s="874"/>
      <c r="E170" s="397">
        <v>2</v>
      </c>
      <c r="F170" s="399" t="s">
        <v>1735</v>
      </c>
      <c r="G170" s="743"/>
      <c r="H170" s="863"/>
      <c r="I170" s="880"/>
    </row>
    <row r="171" spans="1:9">
      <c r="A171" s="867"/>
      <c r="B171" s="867"/>
      <c r="C171" s="861"/>
      <c r="D171" s="875"/>
      <c r="E171" s="397">
        <v>3</v>
      </c>
      <c r="F171" s="399" t="s">
        <v>1736</v>
      </c>
      <c r="G171" s="745"/>
      <c r="H171" s="864"/>
      <c r="I171" s="880"/>
    </row>
    <row r="172" spans="1:9" ht="38.85" customHeight="1">
      <c r="A172" s="865" t="s">
        <v>1737</v>
      </c>
      <c r="B172" s="865" t="s">
        <v>1738</v>
      </c>
      <c r="C172" s="859" t="s">
        <v>1739</v>
      </c>
      <c r="D172" s="873" t="s">
        <v>1683</v>
      </c>
      <c r="E172" s="397">
        <v>0</v>
      </c>
      <c r="F172" s="399" t="s">
        <v>1740</v>
      </c>
      <c r="G172" s="742">
        <v>0</v>
      </c>
      <c r="H172" s="862">
        <v>44013</v>
      </c>
      <c r="I172" s="880"/>
    </row>
    <row r="173" spans="1:9" ht="26.4">
      <c r="A173" s="866"/>
      <c r="B173" s="866"/>
      <c r="C173" s="860"/>
      <c r="D173" s="874"/>
      <c r="E173" s="397">
        <v>1</v>
      </c>
      <c r="F173" s="399" t="s">
        <v>1741</v>
      </c>
      <c r="G173" s="743"/>
      <c r="H173" s="863"/>
      <c r="I173" s="880"/>
    </row>
    <row r="174" spans="1:9" ht="26.4">
      <c r="A174" s="866"/>
      <c r="B174" s="866"/>
      <c r="C174" s="860"/>
      <c r="D174" s="874"/>
      <c r="E174" s="397">
        <v>2</v>
      </c>
      <c r="F174" s="399" t="s">
        <v>1742</v>
      </c>
      <c r="G174" s="743"/>
      <c r="H174" s="863"/>
      <c r="I174" s="880"/>
    </row>
    <row r="175" spans="1:9" ht="26.4">
      <c r="A175" s="867"/>
      <c r="B175" s="867"/>
      <c r="C175" s="861"/>
      <c r="D175" s="875"/>
      <c r="E175" s="397">
        <v>3</v>
      </c>
      <c r="F175" s="399" t="s">
        <v>1743</v>
      </c>
      <c r="G175" s="745"/>
      <c r="H175" s="864"/>
      <c r="I175" s="880"/>
    </row>
    <row r="176" spans="1:9" ht="38.25" customHeight="1">
      <c r="A176" s="865" t="s">
        <v>1744</v>
      </c>
      <c r="B176" s="865" t="s">
        <v>1745</v>
      </c>
      <c r="C176" s="859" t="s">
        <v>1746</v>
      </c>
      <c r="D176" s="873" t="s">
        <v>1683</v>
      </c>
      <c r="E176" s="397">
        <v>0</v>
      </c>
      <c r="F176" s="426">
        <v>0</v>
      </c>
      <c r="G176" s="742">
        <v>0</v>
      </c>
      <c r="H176" s="862">
        <v>44013</v>
      </c>
      <c r="I176" s="880"/>
    </row>
    <row r="177" spans="1:9">
      <c r="A177" s="866"/>
      <c r="B177" s="866"/>
      <c r="C177" s="860"/>
      <c r="D177" s="874"/>
      <c r="E177" s="397">
        <v>1</v>
      </c>
      <c r="F177" s="427" t="s">
        <v>1747</v>
      </c>
      <c r="G177" s="752"/>
      <c r="H177" s="863"/>
      <c r="I177" s="880"/>
    </row>
    <row r="178" spans="1:9" ht="26.4">
      <c r="A178" s="866"/>
      <c r="B178" s="866"/>
      <c r="C178" s="860"/>
      <c r="D178" s="874"/>
      <c r="E178" s="397">
        <v>2</v>
      </c>
      <c r="F178" s="399" t="s">
        <v>1748</v>
      </c>
      <c r="G178" s="743"/>
      <c r="H178" s="863"/>
      <c r="I178" s="880"/>
    </row>
    <row r="179" spans="1:9" ht="26.4">
      <c r="A179" s="867"/>
      <c r="B179" s="867"/>
      <c r="C179" s="861"/>
      <c r="D179" s="875"/>
      <c r="E179" s="397">
        <v>3</v>
      </c>
      <c r="F179" s="427" t="s">
        <v>1749</v>
      </c>
      <c r="G179" s="753"/>
      <c r="H179" s="864"/>
      <c r="I179" s="880"/>
    </row>
    <row r="180" spans="1:9" ht="38.25" customHeight="1">
      <c r="A180" s="865" t="s">
        <v>1750</v>
      </c>
      <c r="B180" s="865" t="s">
        <v>1751</v>
      </c>
      <c r="C180" s="859" t="s">
        <v>1752</v>
      </c>
      <c r="D180" s="873" t="s">
        <v>1683</v>
      </c>
      <c r="E180" s="397">
        <v>0</v>
      </c>
      <c r="F180" s="426">
        <v>0</v>
      </c>
      <c r="G180" s="742">
        <v>0</v>
      </c>
      <c r="H180" s="862">
        <v>44013</v>
      </c>
      <c r="I180" s="880"/>
    </row>
    <row r="181" spans="1:9">
      <c r="A181" s="866"/>
      <c r="B181" s="866"/>
      <c r="C181" s="860"/>
      <c r="D181" s="874"/>
      <c r="E181" s="397">
        <v>1</v>
      </c>
      <c r="F181" s="427" t="s">
        <v>1747</v>
      </c>
      <c r="G181" s="752"/>
      <c r="H181" s="863"/>
      <c r="I181" s="880"/>
    </row>
    <row r="182" spans="1:9" ht="26.4">
      <c r="A182" s="866"/>
      <c r="B182" s="866"/>
      <c r="C182" s="860"/>
      <c r="D182" s="874"/>
      <c r="E182" s="397">
        <v>2</v>
      </c>
      <c r="F182" s="399" t="s">
        <v>1748</v>
      </c>
      <c r="G182" s="743"/>
      <c r="H182" s="863"/>
      <c r="I182" s="880"/>
    </row>
    <row r="183" spans="1:9" ht="26.4">
      <c r="A183" s="867"/>
      <c r="B183" s="867"/>
      <c r="C183" s="861"/>
      <c r="D183" s="875"/>
      <c r="E183" s="397">
        <v>3</v>
      </c>
      <c r="F183" s="427" t="s">
        <v>1749</v>
      </c>
      <c r="G183" s="753"/>
      <c r="H183" s="864"/>
      <c r="I183" s="880"/>
    </row>
    <row r="184" spans="1:9" ht="26.1" customHeight="1">
      <c r="A184" s="865" t="s">
        <v>1753</v>
      </c>
      <c r="B184" s="865" t="s">
        <v>1754</v>
      </c>
      <c r="C184" s="859" t="s">
        <v>1755</v>
      </c>
      <c r="D184" s="873" t="s">
        <v>1683</v>
      </c>
      <c r="E184" s="397">
        <v>0</v>
      </c>
      <c r="F184" s="399" t="s">
        <v>1756</v>
      </c>
      <c r="G184" s="742">
        <v>0</v>
      </c>
      <c r="H184" s="862">
        <v>44013</v>
      </c>
      <c r="I184" s="880"/>
    </row>
    <row r="185" spans="1:9" ht="92.4">
      <c r="A185" s="866"/>
      <c r="B185" s="866"/>
      <c r="C185" s="860"/>
      <c r="D185" s="874"/>
      <c r="E185" s="397">
        <v>1</v>
      </c>
      <c r="F185" s="399" t="s">
        <v>1757</v>
      </c>
      <c r="G185" s="451"/>
      <c r="H185" s="863"/>
      <c r="I185" s="880"/>
    </row>
    <row r="186" spans="1:9" ht="52.8">
      <c r="A186" s="866"/>
      <c r="B186" s="866"/>
      <c r="C186" s="860"/>
      <c r="D186" s="874"/>
      <c r="E186" s="397">
        <v>2</v>
      </c>
      <c r="F186" s="399" t="s">
        <v>1758</v>
      </c>
      <c r="G186" s="743"/>
      <c r="H186" s="863"/>
      <c r="I186" s="880"/>
    </row>
    <row r="187" spans="1:9" ht="26.4">
      <c r="A187" s="867"/>
      <c r="B187" s="867"/>
      <c r="C187" s="861"/>
      <c r="D187" s="875"/>
      <c r="E187" s="397">
        <v>3</v>
      </c>
      <c r="F187" s="399" t="s">
        <v>1759</v>
      </c>
      <c r="G187" s="745"/>
      <c r="H187" s="864"/>
      <c r="I187" s="880"/>
    </row>
    <row r="188" spans="1:9" ht="38.25" customHeight="1">
      <c r="A188" s="865" t="s">
        <v>1760</v>
      </c>
      <c r="B188" s="865" t="s">
        <v>1761</v>
      </c>
      <c r="C188" s="859" t="s">
        <v>1762</v>
      </c>
      <c r="D188" s="873" t="s">
        <v>1683</v>
      </c>
      <c r="E188" s="397">
        <v>0</v>
      </c>
      <c r="F188" s="399" t="s">
        <v>1763</v>
      </c>
      <c r="G188" s="742">
        <v>0</v>
      </c>
      <c r="H188" s="862">
        <v>44013</v>
      </c>
      <c r="I188" s="880"/>
    </row>
    <row r="189" spans="1:9" ht="66">
      <c r="A189" s="866"/>
      <c r="B189" s="866"/>
      <c r="C189" s="860"/>
      <c r="D189" s="874"/>
      <c r="E189" s="397">
        <v>1</v>
      </c>
      <c r="F189" s="399" t="s">
        <v>1764</v>
      </c>
      <c r="G189" s="451"/>
      <c r="H189" s="863"/>
      <c r="I189" s="880"/>
    </row>
    <row r="190" spans="1:9" ht="39.6">
      <c r="A190" s="866"/>
      <c r="B190" s="866"/>
      <c r="C190" s="860"/>
      <c r="D190" s="874"/>
      <c r="E190" s="397">
        <v>2</v>
      </c>
      <c r="F190" s="399" t="s">
        <v>1765</v>
      </c>
      <c r="G190" s="743"/>
      <c r="H190" s="863"/>
      <c r="I190" s="880"/>
    </row>
    <row r="191" spans="1:9" ht="39.6">
      <c r="A191" s="867"/>
      <c r="B191" s="867"/>
      <c r="C191" s="861"/>
      <c r="D191" s="875"/>
      <c r="E191" s="397">
        <v>3</v>
      </c>
      <c r="F191" s="399" t="s">
        <v>1766</v>
      </c>
      <c r="G191" s="745"/>
      <c r="H191" s="864"/>
      <c r="I191" s="880"/>
    </row>
    <row r="192" spans="1:9" ht="38.25" customHeight="1">
      <c r="A192" s="865" t="s">
        <v>1767</v>
      </c>
      <c r="B192" s="865" t="s">
        <v>1768</v>
      </c>
      <c r="C192" s="859" t="s">
        <v>1769</v>
      </c>
      <c r="D192" s="873" t="s">
        <v>1683</v>
      </c>
      <c r="E192" s="397">
        <v>0</v>
      </c>
      <c r="F192" s="399" t="s">
        <v>1770</v>
      </c>
      <c r="G192" s="742">
        <v>0</v>
      </c>
      <c r="H192" s="862">
        <v>44013</v>
      </c>
      <c r="I192" s="880"/>
    </row>
    <row r="193" spans="1:9" ht="39.6">
      <c r="A193" s="866"/>
      <c r="B193" s="866"/>
      <c r="C193" s="860"/>
      <c r="D193" s="874"/>
      <c r="E193" s="397">
        <v>1</v>
      </c>
      <c r="F193" s="427" t="s">
        <v>1771</v>
      </c>
      <c r="G193" s="752"/>
      <c r="H193" s="863"/>
      <c r="I193" s="880"/>
    </row>
    <row r="194" spans="1:9" ht="52.8">
      <c r="A194" s="866"/>
      <c r="B194" s="866"/>
      <c r="C194" s="860"/>
      <c r="D194" s="874"/>
      <c r="E194" s="397">
        <v>2</v>
      </c>
      <c r="F194" s="399" t="s">
        <v>1772</v>
      </c>
      <c r="G194" s="743"/>
      <c r="H194" s="863"/>
      <c r="I194" s="880"/>
    </row>
    <row r="195" spans="1:9" ht="52.8">
      <c r="A195" s="867"/>
      <c r="B195" s="867"/>
      <c r="C195" s="861"/>
      <c r="D195" s="875"/>
      <c r="E195" s="397">
        <v>3</v>
      </c>
      <c r="F195" s="399" t="s">
        <v>1773</v>
      </c>
      <c r="G195" s="745"/>
      <c r="H195" s="864"/>
      <c r="I195" s="880"/>
    </row>
    <row r="196" spans="1:9" ht="38.25" customHeight="1">
      <c r="A196" s="865" t="s">
        <v>1774</v>
      </c>
      <c r="B196" s="865" t="s">
        <v>1775</v>
      </c>
      <c r="C196" s="859" t="s">
        <v>1776</v>
      </c>
      <c r="D196" s="873" t="s">
        <v>1683</v>
      </c>
      <c r="E196" s="397">
        <v>0</v>
      </c>
      <c r="F196" s="399" t="s">
        <v>1777</v>
      </c>
      <c r="G196" s="742">
        <v>0</v>
      </c>
      <c r="H196" s="862">
        <v>44013</v>
      </c>
      <c r="I196" s="880"/>
    </row>
    <row r="197" spans="1:9" ht="39.6">
      <c r="A197" s="866"/>
      <c r="B197" s="866"/>
      <c r="C197" s="860"/>
      <c r="D197" s="874"/>
      <c r="E197" s="397">
        <v>1</v>
      </c>
      <c r="F197" s="399" t="s">
        <v>1778</v>
      </c>
      <c r="G197" s="743"/>
      <c r="H197" s="863"/>
      <c r="I197" s="880"/>
    </row>
    <row r="198" spans="1:9" ht="52.8">
      <c r="A198" s="866"/>
      <c r="B198" s="866"/>
      <c r="C198" s="860"/>
      <c r="D198" s="874"/>
      <c r="E198" s="397">
        <v>2</v>
      </c>
      <c r="F198" s="399" t="s">
        <v>1779</v>
      </c>
      <c r="G198" s="743"/>
      <c r="H198" s="863"/>
      <c r="I198" s="880"/>
    </row>
    <row r="199" spans="1:9" ht="66">
      <c r="A199" s="867"/>
      <c r="B199" s="867"/>
      <c r="C199" s="861"/>
      <c r="D199" s="875"/>
      <c r="E199" s="397">
        <v>3</v>
      </c>
      <c r="F199" s="399" t="s">
        <v>1780</v>
      </c>
      <c r="G199" s="745"/>
      <c r="H199" s="864"/>
      <c r="I199" s="880"/>
    </row>
    <row r="200" spans="1:9" ht="38.85" customHeight="1">
      <c r="A200" s="865" t="s">
        <v>1781</v>
      </c>
      <c r="B200" s="865" t="s">
        <v>1782</v>
      </c>
      <c r="C200" s="859" t="s">
        <v>1783</v>
      </c>
      <c r="D200" s="873" t="s">
        <v>1683</v>
      </c>
      <c r="E200" s="397">
        <v>0</v>
      </c>
      <c r="F200" s="399" t="s">
        <v>1784</v>
      </c>
      <c r="G200" s="742">
        <v>0</v>
      </c>
      <c r="H200" s="862">
        <v>44013</v>
      </c>
      <c r="I200" s="880"/>
    </row>
    <row r="201" spans="1:9" ht="39.6">
      <c r="A201" s="866"/>
      <c r="B201" s="866"/>
      <c r="C201" s="860"/>
      <c r="D201" s="874"/>
      <c r="E201" s="397">
        <v>1</v>
      </c>
      <c r="F201" s="399" t="s">
        <v>1785</v>
      </c>
      <c r="G201" s="743"/>
      <c r="H201" s="863"/>
      <c r="I201" s="880"/>
    </row>
    <row r="202" spans="1:9" ht="26.4">
      <c r="A202" s="866"/>
      <c r="B202" s="866"/>
      <c r="C202" s="860"/>
      <c r="D202" s="874"/>
      <c r="E202" s="397">
        <v>2</v>
      </c>
      <c r="F202" s="399" t="s">
        <v>1786</v>
      </c>
      <c r="G202" s="743"/>
      <c r="H202" s="863"/>
      <c r="I202" s="880"/>
    </row>
    <row r="203" spans="1:9" ht="26.4">
      <c r="A203" s="867"/>
      <c r="B203" s="867"/>
      <c r="C203" s="861"/>
      <c r="D203" s="875"/>
      <c r="E203" s="397">
        <v>3</v>
      </c>
      <c r="F203" s="399" t="s">
        <v>1787</v>
      </c>
      <c r="G203" s="745"/>
      <c r="H203" s="864"/>
      <c r="I203" s="880"/>
    </row>
    <row r="204" spans="1:9" ht="38.85" customHeight="1">
      <c r="A204" s="865" t="s">
        <v>1788</v>
      </c>
      <c r="B204" s="865" t="s">
        <v>1789</v>
      </c>
      <c r="C204" s="859" t="s">
        <v>1790</v>
      </c>
      <c r="D204" s="873" t="s">
        <v>1683</v>
      </c>
      <c r="E204" s="397">
        <v>0</v>
      </c>
      <c r="F204" s="399" t="s">
        <v>1791</v>
      </c>
      <c r="G204" s="742">
        <v>0</v>
      </c>
      <c r="H204" s="862">
        <v>44013</v>
      </c>
      <c r="I204" s="880"/>
    </row>
    <row r="205" spans="1:9" ht="39.6">
      <c r="A205" s="866"/>
      <c r="B205" s="866"/>
      <c r="C205" s="860"/>
      <c r="D205" s="874"/>
      <c r="E205" s="397">
        <v>1</v>
      </c>
      <c r="F205" s="399" t="s">
        <v>1792</v>
      </c>
      <c r="G205" s="743"/>
      <c r="H205" s="863"/>
      <c r="I205" s="880"/>
    </row>
    <row r="206" spans="1:9" ht="26.4">
      <c r="A206" s="866"/>
      <c r="B206" s="866"/>
      <c r="C206" s="860"/>
      <c r="D206" s="874"/>
      <c r="E206" s="397">
        <v>2</v>
      </c>
      <c r="F206" s="399" t="s">
        <v>1793</v>
      </c>
      <c r="G206" s="743"/>
      <c r="H206" s="863"/>
      <c r="I206" s="880"/>
    </row>
    <row r="207" spans="1:9" ht="26.4">
      <c r="A207" s="867"/>
      <c r="B207" s="867"/>
      <c r="C207" s="861"/>
      <c r="D207" s="875"/>
      <c r="E207" s="397">
        <v>3</v>
      </c>
      <c r="F207" s="399" t="s">
        <v>1794</v>
      </c>
      <c r="G207" s="745"/>
      <c r="H207" s="864"/>
      <c r="I207" s="880"/>
    </row>
    <row r="208" spans="1:9" ht="38.25" customHeight="1">
      <c r="A208" s="865" t="s">
        <v>1795</v>
      </c>
      <c r="B208" s="865" t="s">
        <v>1796</v>
      </c>
      <c r="C208" s="859" t="s">
        <v>1797</v>
      </c>
      <c r="D208" s="873" t="s">
        <v>1683</v>
      </c>
      <c r="E208" s="397">
        <v>0</v>
      </c>
      <c r="F208" s="399" t="s">
        <v>1798</v>
      </c>
      <c r="G208" s="742">
        <v>0</v>
      </c>
      <c r="H208" s="862">
        <v>44013</v>
      </c>
      <c r="I208" s="880"/>
    </row>
    <row r="209" spans="1:9" ht="26.4">
      <c r="A209" s="866"/>
      <c r="B209" s="866"/>
      <c r="C209" s="860"/>
      <c r="D209" s="874"/>
      <c r="E209" s="397">
        <v>1</v>
      </c>
      <c r="F209" s="399" t="s">
        <v>1799</v>
      </c>
      <c r="G209" s="743"/>
      <c r="H209" s="863"/>
      <c r="I209" s="880"/>
    </row>
    <row r="210" spans="1:9" ht="26.4">
      <c r="A210" s="866"/>
      <c r="B210" s="866"/>
      <c r="C210" s="860"/>
      <c r="D210" s="874"/>
      <c r="E210" s="397">
        <v>2</v>
      </c>
      <c r="F210" s="399" t="s">
        <v>1800</v>
      </c>
      <c r="G210" s="743"/>
      <c r="H210" s="863"/>
      <c r="I210" s="880"/>
    </row>
    <row r="211" spans="1:9" ht="26.4">
      <c r="A211" s="867"/>
      <c r="B211" s="867"/>
      <c r="C211" s="861"/>
      <c r="D211" s="875"/>
      <c r="E211" s="397">
        <v>3</v>
      </c>
      <c r="F211" s="399" t="s">
        <v>1801</v>
      </c>
      <c r="G211" s="745"/>
      <c r="H211" s="864"/>
      <c r="I211" s="880"/>
    </row>
    <row r="212" spans="1:9" ht="38.25" customHeight="1">
      <c r="A212" s="865" t="s">
        <v>1802</v>
      </c>
      <c r="B212" s="865" t="s">
        <v>1803</v>
      </c>
      <c r="C212" s="859" t="s">
        <v>1804</v>
      </c>
      <c r="D212" s="873" t="s">
        <v>1683</v>
      </c>
      <c r="E212" s="397">
        <v>0</v>
      </c>
      <c r="F212" s="399" t="s">
        <v>1805</v>
      </c>
      <c r="G212" s="742">
        <v>0</v>
      </c>
      <c r="H212" s="862">
        <v>44013</v>
      </c>
      <c r="I212" s="880"/>
    </row>
    <row r="213" spans="1:9" ht="26.4">
      <c r="A213" s="866"/>
      <c r="B213" s="866"/>
      <c r="C213" s="860"/>
      <c r="D213" s="874"/>
      <c r="E213" s="397">
        <v>1</v>
      </c>
      <c r="F213" s="399" t="s">
        <v>1806</v>
      </c>
      <c r="G213" s="743"/>
      <c r="H213" s="863"/>
      <c r="I213" s="880"/>
    </row>
    <row r="214" spans="1:9" ht="26.4">
      <c r="A214" s="866"/>
      <c r="B214" s="866"/>
      <c r="C214" s="860"/>
      <c r="D214" s="874"/>
      <c r="E214" s="397">
        <v>2</v>
      </c>
      <c r="F214" s="399" t="s">
        <v>1807</v>
      </c>
      <c r="G214" s="743"/>
      <c r="H214" s="863"/>
      <c r="I214" s="880"/>
    </row>
    <row r="215" spans="1:9" ht="26.4">
      <c r="A215" s="867"/>
      <c r="B215" s="867"/>
      <c r="C215" s="861"/>
      <c r="D215" s="875"/>
      <c r="E215" s="397">
        <v>3</v>
      </c>
      <c r="F215" s="399" t="s">
        <v>1808</v>
      </c>
      <c r="G215" s="745"/>
      <c r="H215" s="864"/>
      <c r="I215" s="880"/>
    </row>
    <row r="216" spans="1:9" ht="38.25" customHeight="1">
      <c r="A216" s="865" t="s">
        <v>1809</v>
      </c>
      <c r="B216" s="865" t="s">
        <v>1810</v>
      </c>
      <c r="C216" s="859" t="s">
        <v>1811</v>
      </c>
      <c r="D216" s="873" t="s">
        <v>1683</v>
      </c>
      <c r="E216" s="397">
        <v>0</v>
      </c>
      <c r="F216" s="399" t="s">
        <v>1812</v>
      </c>
      <c r="G216" s="742">
        <v>0</v>
      </c>
      <c r="H216" s="862">
        <v>44013</v>
      </c>
      <c r="I216" s="880"/>
    </row>
    <row r="217" spans="1:9" ht="39.6">
      <c r="A217" s="866"/>
      <c r="B217" s="866"/>
      <c r="C217" s="860"/>
      <c r="D217" s="874"/>
      <c r="E217" s="397">
        <v>1</v>
      </c>
      <c r="F217" s="399" t="s">
        <v>1813</v>
      </c>
      <c r="G217" s="743"/>
      <c r="H217" s="863"/>
      <c r="I217" s="880"/>
    </row>
    <row r="218" spans="1:9" ht="52.8">
      <c r="A218" s="866"/>
      <c r="B218" s="866"/>
      <c r="C218" s="860"/>
      <c r="D218" s="874"/>
      <c r="E218" s="397">
        <v>2</v>
      </c>
      <c r="F218" s="399" t="s">
        <v>1814</v>
      </c>
      <c r="G218" s="743"/>
      <c r="H218" s="863"/>
      <c r="I218" s="880"/>
    </row>
    <row r="219" spans="1:9" ht="52.8">
      <c r="A219" s="867"/>
      <c r="B219" s="867"/>
      <c r="C219" s="861"/>
      <c r="D219" s="875"/>
      <c r="E219" s="397">
        <v>3</v>
      </c>
      <c r="F219" s="399" t="s">
        <v>1815</v>
      </c>
      <c r="G219" s="745"/>
      <c r="H219" s="864"/>
      <c r="I219" s="880"/>
    </row>
    <row r="220" spans="1:9" ht="25.5" customHeight="1">
      <c r="A220" s="865" t="s">
        <v>1816</v>
      </c>
      <c r="B220" s="865" t="s">
        <v>1817</v>
      </c>
      <c r="C220" s="859" t="s">
        <v>1818</v>
      </c>
      <c r="D220" s="873" t="s">
        <v>1683</v>
      </c>
      <c r="E220" s="397">
        <v>0</v>
      </c>
      <c r="F220" s="399" t="s">
        <v>1819</v>
      </c>
      <c r="G220" s="742">
        <v>0</v>
      </c>
      <c r="H220" s="862">
        <v>44013</v>
      </c>
      <c r="I220" s="880"/>
    </row>
    <row r="221" spans="1:9" ht="26.4">
      <c r="A221" s="866"/>
      <c r="B221" s="866"/>
      <c r="C221" s="860"/>
      <c r="D221" s="874"/>
      <c r="E221" s="397">
        <v>1</v>
      </c>
      <c r="F221" s="399" t="s">
        <v>1820</v>
      </c>
      <c r="G221" s="743"/>
      <c r="H221" s="863"/>
      <c r="I221" s="880"/>
    </row>
    <row r="222" spans="1:9" ht="52.8">
      <c r="A222" s="866"/>
      <c r="B222" s="866"/>
      <c r="C222" s="860"/>
      <c r="D222" s="874"/>
      <c r="E222" s="397">
        <v>2</v>
      </c>
      <c r="F222" s="399" t="s">
        <v>1821</v>
      </c>
      <c r="G222" s="743"/>
      <c r="H222" s="863"/>
      <c r="I222" s="880"/>
    </row>
    <row r="223" spans="1:9" ht="66">
      <c r="A223" s="867"/>
      <c r="B223" s="867"/>
      <c r="C223" s="861"/>
      <c r="D223" s="875"/>
      <c r="E223" s="397">
        <v>3</v>
      </c>
      <c r="F223" s="399" t="s">
        <v>1822</v>
      </c>
      <c r="G223" s="745"/>
      <c r="H223" s="864"/>
      <c r="I223" s="880"/>
    </row>
    <row r="224" spans="1:9" ht="25.5" customHeight="1">
      <c r="A224" s="865" t="s">
        <v>1823</v>
      </c>
      <c r="B224" s="865" t="s">
        <v>1824</v>
      </c>
      <c r="C224" s="859" t="s">
        <v>1825</v>
      </c>
      <c r="D224" s="873" t="s">
        <v>1683</v>
      </c>
      <c r="E224" s="397">
        <v>0</v>
      </c>
      <c r="F224" s="399" t="s">
        <v>1826</v>
      </c>
      <c r="G224" s="742">
        <v>0</v>
      </c>
      <c r="H224" s="862">
        <v>44013</v>
      </c>
      <c r="I224" s="880"/>
    </row>
    <row r="225" spans="1:9" ht="26.4">
      <c r="A225" s="866"/>
      <c r="B225" s="866"/>
      <c r="C225" s="860"/>
      <c r="D225" s="874"/>
      <c r="E225" s="397">
        <v>1</v>
      </c>
      <c r="F225" s="399" t="s">
        <v>1827</v>
      </c>
      <c r="G225" s="743"/>
      <c r="H225" s="863"/>
      <c r="I225" s="880"/>
    </row>
    <row r="226" spans="1:9" ht="26.4">
      <c r="A226" s="867"/>
      <c r="B226" s="867"/>
      <c r="C226" s="861"/>
      <c r="D226" s="875"/>
      <c r="E226" s="397">
        <v>2</v>
      </c>
      <c r="F226" s="399" t="s">
        <v>1828</v>
      </c>
      <c r="G226" s="745"/>
      <c r="H226" s="864"/>
      <c r="I226" s="880"/>
    </row>
    <row r="227" spans="1:9" ht="26.1" customHeight="1">
      <c r="A227" s="865" t="s">
        <v>1829</v>
      </c>
      <c r="B227" s="865" t="s">
        <v>1830</v>
      </c>
      <c r="C227" s="859" t="s">
        <v>1831</v>
      </c>
      <c r="D227" s="873" t="s">
        <v>1683</v>
      </c>
      <c r="E227" s="397">
        <v>0</v>
      </c>
      <c r="F227" s="399" t="s">
        <v>1832</v>
      </c>
      <c r="G227" s="742">
        <v>0</v>
      </c>
      <c r="H227" s="862">
        <v>44013</v>
      </c>
      <c r="I227" s="880"/>
    </row>
    <row r="228" spans="1:9" ht="26.4">
      <c r="A228" s="866"/>
      <c r="B228" s="866"/>
      <c r="C228" s="860"/>
      <c r="D228" s="874"/>
      <c r="E228" s="397">
        <v>1</v>
      </c>
      <c r="F228" s="399" t="s">
        <v>1833</v>
      </c>
      <c r="G228" s="743"/>
      <c r="H228" s="863"/>
      <c r="I228" s="880"/>
    </row>
    <row r="229" spans="1:9" ht="26.4">
      <c r="A229" s="867"/>
      <c r="B229" s="867"/>
      <c r="C229" s="861"/>
      <c r="D229" s="875"/>
      <c r="E229" s="397">
        <v>2</v>
      </c>
      <c r="F229" s="399" t="s">
        <v>1834</v>
      </c>
      <c r="G229" s="745"/>
      <c r="H229" s="864"/>
      <c r="I229" s="880"/>
    </row>
    <row r="230" spans="1:9" ht="26.1" customHeight="1">
      <c r="A230" s="865" t="s">
        <v>1835</v>
      </c>
      <c r="B230" s="865" t="s">
        <v>1836</v>
      </c>
      <c r="C230" s="859" t="s">
        <v>1837</v>
      </c>
      <c r="D230" s="873" t="s">
        <v>1683</v>
      </c>
      <c r="E230" s="397">
        <v>0</v>
      </c>
      <c r="F230" s="399" t="s">
        <v>1838</v>
      </c>
      <c r="G230" s="742">
        <v>0</v>
      </c>
      <c r="H230" s="862">
        <v>44013</v>
      </c>
      <c r="I230" s="880"/>
    </row>
    <row r="231" spans="1:9" ht="26.4">
      <c r="A231" s="866"/>
      <c r="B231" s="866"/>
      <c r="C231" s="860"/>
      <c r="D231" s="874"/>
      <c r="E231" s="397">
        <v>1</v>
      </c>
      <c r="F231" s="399" t="s">
        <v>1839</v>
      </c>
      <c r="G231" s="743"/>
      <c r="H231" s="863"/>
      <c r="I231" s="880"/>
    </row>
    <row r="232" spans="1:9">
      <c r="A232" s="867"/>
      <c r="B232" s="867"/>
      <c r="C232" s="861"/>
      <c r="D232" s="875"/>
      <c r="E232" s="397">
        <v>2</v>
      </c>
      <c r="F232" s="399" t="s">
        <v>1840</v>
      </c>
      <c r="G232" s="745"/>
      <c r="H232" s="864"/>
      <c r="I232" s="880"/>
    </row>
    <row r="233" spans="1:9" ht="25.5" customHeight="1">
      <c r="A233" s="865" t="s">
        <v>1841</v>
      </c>
      <c r="B233" s="865" t="s">
        <v>1842</v>
      </c>
      <c r="C233" s="859" t="s">
        <v>1843</v>
      </c>
      <c r="D233" s="873" t="s">
        <v>1683</v>
      </c>
      <c r="E233" s="397">
        <v>0</v>
      </c>
      <c r="F233" s="399" t="s">
        <v>1844</v>
      </c>
      <c r="G233" s="742">
        <v>0</v>
      </c>
      <c r="H233" s="862">
        <v>44013</v>
      </c>
      <c r="I233" s="880"/>
    </row>
    <row r="234" spans="1:9" ht="26.4">
      <c r="A234" s="866"/>
      <c r="B234" s="866"/>
      <c r="C234" s="860"/>
      <c r="D234" s="874"/>
      <c r="E234" s="397">
        <v>1</v>
      </c>
      <c r="F234" s="427" t="s">
        <v>1845</v>
      </c>
      <c r="G234" s="752"/>
      <c r="H234" s="863"/>
      <c r="I234" s="880"/>
    </row>
    <row r="235" spans="1:9">
      <c r="A235" s="867"/>
      <c r="B235" s="867"/>
      <c r="C235" s="861"/>
      <c r="D235" s="875"/>
      <c r="E235" s="397">
        <v>2</v>
      </c>
      <c r="F235" s="427" t="s">
        <v>1846</v>
      </c>
      <c r="G235" s="753"/>
      <c r="H235" s="864"/>
      <c r="I235" s="880"/>
    </row>
    <row r="236" spans="1:9" ht="38.25" customHeight="1">
      <c r="A236" s="865" t="s">
        <v>1847</v>
      </c>
      <c r="B236" s="865" t="s">
        <v>1848</v>
      </c>
      <c r="C236" s="859" t="s">
        <v>1849</v>
      </c>
      <c r="D236" s="873" t="s">
        <v>1683</v>
      </c>
      <c r="E236" s="397">
        <v>0</v>
      </c>
      <c r="F236" s="427" t="s">
        <v>1850</v>
      </c>
      <c r="G236" s="742">
        <v>0</v>
      </c>
      <c r="H236" s="862">
        <v>44013</v>
      </c>
      <c r="I236" s="880"/>
    </row>
    <row r="237" spans="1:9" ht="66">
      <c r="A237" s="866"/>
      <c r="B237" s="866"/>
      <c r="C237" s="860"/>
      <c r="D237" s="874"/>
      <c r="E237" s="397">
        <v>1</v>
      </c>
      <c r="F237" s="399" t="s">
        <v>1851</v>
      </c>
      <c r="G237" s="743"/>
      <c r="H237" s="863"/>
      <c r="I237" s="880"/>
    </row>
    <row r="238" spans="1:9" ht="52.8">
      <c r="A238" s="866"/>
      <c r="B238" s="866"/>
      <c r="C238" s="860"/>
      <c r="D238" s="874"/>
      <c r="E238" s="397">
        <v>2</v>
      </c>
      <c r="F238" s="399" t="s">
        <v>1852</v>
      </c>
      <c r="G238" s="743"/>
      <c r="H238" s="863"/>
      <c r="I238" s="880"/>
    </row>
    <row r="239" spans="1:9" ht="79.2">
      <c r="A239" s="867"/>
      <c r="B239" s="867"/>
      <c r="C239" s="861"/>
      <c r="D239" s="875"/>
      <c r="E239" s="397">
        <v>3</v>
      </c>
      <c r="F239" s="399" t="s">
        <v>1853</v>
      </c>
      <c r="G239" s="451"/>
      <c r="H239" s="864"/>
      <c r="I239" s="880"/>
    </row>
    <row r="240" spans="1:9" ht="38.25" customHeight="1">
      <c r="A240" s="865" t="s">
        <v>1854</v>
      </c>
      <c r="B240" s="865" t="s">
        <v>1855</v>
      </c>
      <c r="C240" s="859" t="s">
        <v>1856</v>
      </c>
      <c r="D240" s="873" t="s">
        <v>1683</v>
      </c>
      <c r="E240" s="397">
        <v>0</v>
      </c>
      <c r="F240" s="427" t="s">
        <v>1857</v>
      </c>
      <c r="G240" s="742">
        <v>0</v>
      </c>
      <c r="H240" s="862">
        <v>44013</v>
      </c>
      <c r="I240" s="880"/>
    </row>
    <row r="241" spans="1:9" ht="66">
      <c r="A241" s="866"/>
      <c r="B241" s="866"/>
      <c r="C241" s="860"/>
      <c r="D241" s="874"/>
      <c r="E241" s="397">
        <v>1</v>
      </c>
      <c r="F241" s="399" t="s">
        <v>1858</v>
      </c>
      <c r="G241" s="743"/>
      <c r="H241" s="863"/>
      <c r="I241" s="880"/>
    </row>
    <row r="242" spans="1:9" ht="52.8">
      <c r="A242" s="866"/>
      <c r="B242" s="866"/>
      <c r="C242" s="860"/>
      <c r="D242" s="874"/>
      <c r="E242" s="397">
        <v>2</v>
      </c>
      <c r="F242" s="399" t="s">
        <v>1859</v>
      </c>
      <c r="G242" s="743"/>
      <c r="H242" s="863"/>
      <c r="I242" s="880"/>
    </row>
    <row r="243" spans="1:9" ht="79.2">
      <c r="A243" s="867"/>
      <c r="B243" s="867"/>
      <c r="C243" s="861"/>
      <c r="D243" s="875"/>
      <c r="E243" s="397">
        <v>3</v>
      </c>
      <c r="F243" s="399" t="s">
        <v>1860</v>
      </c>
      <c r="G243" s="451"/>
      <c r="H243" s="864"/>
      <c r="I243" s="880"/>
    </row>
    <row r="244" spans="1:9" ht="41.85" customHeight="1">
      <c r="A244" s="876" t="s">
        <v>1861</v>
      </c>
      <c r="B244" s="865" t="s">
        <v>1862</v>
      </c>
      <c r="C244" s="859" t="s">
        <v>1863</v>
      </c>
      <c r="D244" s="873" t="s">
        <v>1683</v>
      </c>
      <c r="E244" s="397">
        <v>0</v>
      </c>
      <c r="F244" s="427" t="s">
        <v>1864</v>
      </c>
      <c r="G244" s="742">
        <v>0</v>
      </c>
      <c r="H244" s="862">
        <v>44013</v>
      </c>
      <c r="I244" s="880"/>
    </row>
    <row r="245" spans="1:9" ht="48" customHeight="1">
      <c r="A245" s="877"/>
      <c r="B245" s="866"/>
      <c r="C245" s="860"/>
      <c r="D245" s="874"/>
      <c r="E245" s="397">
        <v>1</v>
      </c>
      <c r="F245" s="399" t="s">
        <v>1865</v>
      </c>
      <c r="G245" s="743"/>
      <c r="H245" s="863"/>
      <c r="I245" s="880"/>
    </row>
    <row r="246" spans="1:9" ht="42" customHeight="1">
      <c r="A246" s="877"/>
      <c r="B246" s="866"/>
      <c r="C246" s="860"/>
      <c r="D246" s="874"/>
      <c r="E246" s="397">
        <v>2</v>
      </c>
      <c r="F246" s="399" t="s">
        <v>1866</v>
      </c>
      <c r="G246" s="743"/>
      <c r="H246" s="863"/>
      <c r="I246" s="880"/>
    </row>
    <row r="247" spans="1:9" ht="43.5" customHeight="1">
      <c r="A247" s="877"/>
      <c r="B247" s="866"/>
      <c r="C247" s="860"/>
      <c r="D247" s="874"/>
      <c r="E247" s="397">
        <v>3</v>
      </c>
      <c r="F247" s="399" t="s">
        <v>1867</v>
      </c>
      <c r="G247" s="743"/>
      <c r="H247" s="863"/>
      <c r="I247" s="880"/>
    </row>
    <row r="248" spans="1:9" ht="48.75" customHeight="1">
      <c r="A248" s="877"/>
      <c r="B248" s="866"/>
      <c r="C248" s="860"/>
      <c r="D248" s="874"/>
      <c r="E248" s="397">
        <v>4</v>
      </c>
      <c r="F248" s="399" t="s">
        <v>1868</v>
      </c>
      <c r="G248" s="743"/>
      <c r="H248" s="863"/>
      <c r="I248" s="880"/>
    </row>
    <row r="249" spans="1:9" ht="26.4">
      <c r="A249" s="877"/>
      <c r="B249" s="866"/>
      <c r="C249" s="860"/>
      <c r="D249" s="874"/>
      <c r="E249" s="397">
        <v>5</v>
      </c>
      <c r="F249" s="399" t="s">
        <v>1869</v>
      </c>
      <c r="G249" s="743"/>
      <c r="H249" s="863"/>
      <c r="I249" s="880"/>
    </row>
    <row r="250" spans="1:9" ht="26.4">
      <c r="A250" s="877"/>
      <c r="B250" s="866"/>
      <c r="C250" s="860"/>
      <c r="D250" s="874"/>
      <c r="E250" s="397">
        <v>6</v>
      </c>
      <c r="F250" s="427" t="s">
        <v>1870</v>
      </c>
      <c r="G250" s="752"/>
      <c r="H250" s="863"/>
      <c r="I250" s="880"/>
    </row>
    <row r="251" spans="1:9">
      <c r="A251" s="877"/>
      <c r="B251" s="866"/>
      <c r="C251" s="860"/>
      <c r="D251" s="874"/>
      <c r="E251" s="397">
        <v>7</v>
      </c>
      <c r="F251" s="427" t="s">
        <v>1871</v>
      </c>
      <c r="G251" s="752"/>
      <c r="H251" s="863"/>
      <c r="I251" s="880"/>
    </row>
    <row r="252" spans="1:9" ht="26.4">
      <c r="A252" s="877"/>
      <c r="B252" s="866"/>
      <c r="C252" s="860"/>
      <c r="D252" s="874"/>
      <c r="E252" s="397">
        <v>8</v>
      </c>
      <c r="F252" s="427" t="s">
        <v>1872</v>
      </c>
      <c r="G252" s="752"/>
      <c r="H252" s="863"/>
      <c r="I252" s="880"/>
    </row>
    <row r="253" spans="1:9">
      <c r="A253" s="878"/>
      <c r="B253" s="867"/>
      <c r="C253" s="861"/>
      <c r="D253" s="875"/>
      <c r="E253" s="397">
        <v>9</v>
      </c>
      <c r="F253" s="427" t="s">
        <v>1873</v>
      </c>
      <c r="G253" s="753"/>
      <c r="H253" s="864"/>
      <c r="I253" s="880"/>
    </row>
    <row r="254" spans="1:9" ht="25.5" customHeight="1">
      <c r="A254" s="865" t="s">
        <v>1874</v>
      </c>
      <c r="B254" s="409" t="s">
        <v>1875</v>
      </c>
      <c r="C254" s="859" t="s">
        <v>1876</v>
      </c>
      <c r="D254" s="873" t="s">
        <v>1683</v>
      </c>
      <c r="E254" s="397">
        <v>0</v>
      </c>
      <c r="F254" s="427" t="s">
        <v>1864</v>
      </c>
      <c r="G254" s="742">
        <v>0</v>
      </c>
      <c r="H254" s="862">
        <v>44013</v>
      </c>
      <c r="I254" s="880"/>
    </row>
    <row r="255" spans="1:9" ht="39.6">
      <c r="A255" s="866"/>
      <c r="B255" s="428"/>
      <c r="C255" s="860"/>
      <c r="D255" s="874"/>
      <c r="E255" s="397">
        <v>1</v>
      </c>
      <c r="F255" s="399" t="s">
        <v>1865</v>
      </c>
      <c r="G255" s="743"/>
      <c r="H255" s="863"/>
      <c r="I255" s="880"/>
    </row>
    <row r="256" spans="1:9" ht="39.6">
      <c r="A256" s="866"/>
      <c r="B256" s="428"/>
      <c r="C256" s="860"/>
      <c r="D256" s="874"/>
      <c r="E256" s="397">
        <v>2</v>
      </c>
      <c r="F256" s="399" t="s">
        <v>1877</v>
      </c>
      <c r="G256" s="743"/>
      <c r="H256" s="863"/>
      <c r="I256" s="880"/>
    </row>
    <row r="257" spans="1:9" ht="39.6">
      <c r="A257" s="866"/>
      <c r="B257" s="428"/>
      <c r="C257" s="860"/>
      <c r="D257" s="874"/>
      <c r="E257" s="397">
        <v>3</v>
      </c>
      <c r="F257" s="399" t="s">
        <v>1878</v>
      </c>
      <c r="G257" s="743"/>
      <c r="H257" s="863"/>
      <c r="I257" s="880"/>
    </row>
    <row r="258" spans="1:9" ht="41.1" customHeight="1">
      <c r="A258" s="866"/>
      <c r="B258" s="428"/>
      <c r="C258" s="860"/>
      <c r="D258" s="874"/>
      <c r="E258" s="397">
        <v>4</v>
      </c>
      <c r="F258" s="399" t="s">
        <v>1879</v>
      </c>
      <c r="G258" s="743"/>
      <c r="H258" s="863"/>
      <c r="I258" s="880"/>
    </row>
    <row r="259" spans="1:9" ht="39.6">
      <c r="A259" s="866"/>
      <c r="B259" s="428"/>
      <c r="C259" s="860"/>
      <c r="D259" s="874"/>
      <c r="E259" s="397">
        <v>5</v>
      </c>
      <c r="F259" s="427" t="s">
        <v>1880</v>
      </c>
      <c r="G259" s="752"/>
      <c r="H259" s="863"/>
      <c r="I259" s="880"/>
    </row>
    <row r="260" spans="1:9" ht="26.4">
      <c r="A260" s="866"/>
      <c r="B260" s="428"/>
      <c r="C260" s="860"/>
      <c r="D260" s="874"/>
      <c r="E260" s="397">
        <v>6</v>
      </c>
      <c r="F260" s="427" t="s">
        <v>1881</v>
      </c>
      <c r="G260" s="752"/>
      <c r="H260" s="863"/>
      <c r="I260" s="880"/>
    </row>
    <row r="261" spans="1:9">
      <c r="A261" s="866"/>
      <c r="B261" s="428"/>
      <c r="C261" s="860"/>
      <c r="D261" s="874"/>
      <c r="E261" s="397">
        <v>7</v>
      </c>
      <c r="F261" s="427" t="s">
        <v>1882</v>
      </c>
      <c r="G261" s="752"/>
      <c r="H261" s="863"/>
      <c r="I261" s="880"/>
    </row>
    <row r="262" spans="1:9">
      <c r="A262" s="866"/>
      <c r="B262" s="428"/>
      <c r="C262" s="860"/>
      <c r="D262" s="874"/>
      <c r="E262" s="397">
        <v>8</v>
      </c>
      <c r="F262" s="427" t="s">
        <v>1883</v>
      </c>
      <c r="G262" s="752"/>
      <c r="H262" s="863"/>
      <c r="I262" s="880"/>
    </row>
    <row r="263" spans="1:9">
      <c r="A263" s="867"/>
      <c r="B263" s="429"/>
      <c r="C263" s="861"/>
      <c r="D263" s="875"/>
      <c r="E263" s="397">
        <v>9</v>
      </c>
      <c r="F263" s="427" t="s">
        <v>1884</v>
      </c>
      <c r="G263" s="753"/>
      <c r="H263" s="864"/>
      <c r="I263" s="880"/>
    </row>
    <row r="264" spans="1:9" ht="25.5" customHeight="1">
      <c r="A264" s="865" t="s">
        <v>1885</v>
      </c>
      <c r="B264" s="865" t="s">
        <v>1886</v>
      </c>
      <c r="C264" s="859" t="s">
        <v>1887</v>
      </c>
      <c r="D264" s="873" t="s">
        <v>1683</v>
      </c>
      <c r="E264" s="397">
        <v>0</v>
      </c>
      <c r="F264" s="399" t="s">
        <v>1888</v>
      </c>
      <c r="G264" s="742">
        <v>0</v>
      </c>
      <c r="H264" s="862">
        <v>44013</v>
      </c>
      <c r="I264" s="880"/>
    </row>
    <row r="265" spans="1:9" ht="39.6">
      <c r="A265" s="866"/>
      <c r="B265" s="866"/>
      <c r="C265" s="860"/>
      <c r="D265" s="874"/>
      <c r="E265" s="397">
        <v>1</v>
      </c>
      <c r="F265" s="399" t="s">
        <v>1889</v>
      </c>
      <c r="G265" s="743"/>
      <c r="H265" s="863"/>
      <c r="I265" s="880"/>
    </row>
    <row r="266" spans="1:9">
      <c r="A266" s="866"/>
      <c r="B266" s="866"/>
      <c r="C266" s="860"/>
      <c r="D266" s="874"/>
      <c r="E266" s="397">
        <v>2</v>
      </c>
      <c r="F266" s="399" t="s">
        <v>1890</v>
      </c>
      <c r="G266" s="743"/>
      <c r="H266" s="863"/>
      <c r="I266" s="880"/>
    </row>
    <row r="267" spans="1:9" ht="79.2">
      <c r="A267" s="866"/>
      <c r="B267" s="866"/>
      <c r="C267" s="860"/>
      <c r="D267" s="874"/>
      <c r="E267" s="426">
        <v>3</v>
      </c>
      <c r="F267" s="399" t="s">
        <v>1891</v>
      </c>
      <c r="G267" s="743"/>
      <c r="H267" s="863"/>
      <c r="I267" s="880"/>
    </row>
    <row r="268" spans="1:9" ht="79.2">
      <c r="A268" s="866"/>
      <c r="B268" s="866"/>
      <c r="C268" s="860"/>
      <c r="D268" s="874"/>
      <c r="E268" s="426">
        <v>4</v>
      </c>
      <c r="F268" s="399" t="s">
        <v>1892</v>
      </c>
      <c r="G268" s="743"/>
      <c r="H268" s="863"/>
      <c r="I268" s="880"/>
    </row>
    <row r="269" spans="1:9" ht="79.2">
      <c r="A269" s="867"/>
      <c r="B269" s="867"/>
      <c r="C269" s="861"/>
      <c r="D269" s="875"/>
      <c r="E269" s="426">
        <v>5</v>
      </c>
      <c r="F269" s="399" t="s">
        <v>1893</v>
      </c>
      <c r="G269" s="745"/>
      <c r="H269" s="864"/>
      <c r="I269" s="881"/>
    </row>
    <row r="270" spans="1:9" ht="26.4">
      <c r="A270" s="387" t="s">
        <v>1894</v>
      </c>
      <c r="B270" s="387"/>
      <c r="C270" s="388"/>
      <c r="D270" s="446"/>
      <c r="E270" s="386"/>
      <c r="F270" s="386"/>
      <c r="G270" s="446"/>
      <c r="H270" s="423"/>
      <c r="I270" s="408"/>
    </row>
    <row r="271" spans="1:9" ht="26.4">
      <c r="A271" s="778" t="s">
        <v>1895</v>
      </c>
      <c r="B271" s="778" t="s">
        <v>1896</v>
      </c>
      <c r="C271" s="395" t="s">
        <v>1897</v>
      </c>
      <c r="D271" s="779" t="s">
        <v>1898</v>
      </c>
      <c r="E271" s="396" t="s">
        <v>1899</v>
      </c>
      <c r="F271" s="391"/>
      <c r="G271" s="452">
        <v>0</v>
      </c>
      <c r="H271" s="704">
        <v>44013</v>
      </c>
      <c r="I271" s="879" t="s">
        <v>1900</v>
      </c>
    </row>
    <row r="272" spans="1:9">
      <c r="A272" s="871" t="s">
        <v>1901</v>
      </c>
      <c r="B272" s="871" t="s">
        <v>1902</v>
      </c>
      <c r="C272" s="872" t="s">
        <v>1903</v>
      </c>
      <c r="D272" s="868" t="s">
        <v>1683</v>
      </c>
      <c r="E272" s="396" t="s">
        <v>1904</v>
      </c>
      <c r="F272" s="398" t="s">
        <v>1905</v>
      </c>
      <c r="G272" s="739">
        <v>0</v>
      </c>
      <c r="H272" s="862">
        <v>44013</v>
      </c>
      <c r="I272" s="880"/>
    </row>
    <row r="273" spans="1:9">
      <c r="A273" s="871"/>
      <c r="B273" s="871"/>
      <c r="C273" s="872"/>
      <c r="D273" s="869"/>
      <c r="E273" s="396" t="s">
        <v>1906</v>
      </c>
      <c r="F273" s="391" t="s">
        <v>1907</v>
      </c>
      <c r="G273" s="744"/>
      <c r="H273" s="863"/>
      <c r="I273" s="880"/>
    </row>
    <row r="274" spans="1:9">
      <c r="A274" s="871"/>
      <c r="B274" s="871"/>
      <c r="C274" s="872"/>
      <c r="D274" s="869"/>
      <c r="E274" s="396" t="s">
        <v>1908</v>
      </c>
      <c r="F274" s="391" t="s">
        <v>1909</v>
      </c>
      <c r="G274" s="744"/>
      <c r="H274" s="863"/>
      <c r="I274" s="880"/>
    </row>
    <row r="275" spans="1:9">
      <c r="A275" s="871"/>
      <c r="B275" s="871"/>
      <c r="C275" s="872"/>
      <c r="D275" s="869"/>
      <c r="E275" s="396" t="s">
        <v>1910</v>
      </c>
      <c r="F275" s="391" t="s">
        <v>1911</v>
      </c>
      <c r="G275" s="744"/>
      <c r="H275" s="863"/>
      <c r="I275" s="880"/>
    </row>
    <row r="276" spans="1:9">
      <c r="A276" s="871"/>
      <c r="B276" s="871"/>
      <c r="C276" s="872"/>
      <c r="D276" s="870"/>
      <c r="E276" s="396" t="s">
        <v>1912</v>
      </c>
      <c r="F276" s="391" t="s">
        <v>1913</v>
      </c>
      <c r="G276" s="754"/>
      <c r="H276" s="864"/>
      <c r="I276" s="880"/>
    </row>
    <row r="277" spans="1:9">
      <c r="A277" s="865" t="s">
        <v>1914</v>
      </c>
      <c r="B277" s="865" t="s">
        <v>1915</v>
      </c>
      <c r="C277" s="859" t="s">
        <v>1916</v>
      </c>
      <c r="D277" s="868" t="s">
        <v>1683</v>
      </c>
      <c r="E277" s="396" t="s">
        <v>1904</v>
      </c>
      <c r="F277" s="391" t="s">
        <v>1905</v>
      </c>
      <c r="G277" s="755">
        <v>0</v>
      </c>
      <c r="H277" s="862">
        <v>44013</v>
      </c>
      <c r="I277" s="880"/>
    </row>
    <row r="278" spans="1:9">
      <c r="A278" s="866"/>
      <c r="B278" s="866"/>
      <c r="C278" s="860"/>
      <c r="D278" s="869"/>
      <c r="E278" s="396" t="s">
        <v>1906</v>
      </c>
      <c r="F278" s="391" t="s">
        <v>1907</v>
      </c>
      <c r="G278" s="744"/>
      <c r="H278" s="863"/>
      <c r="I278" s="880"/>
    </row>
    <row r="279" spans="1:9">
      <c r="A279" s="866"/>
      <c r="B279" s="866"/>
      <c r="C279" s="860"/>
      <c r="D279" s="869"/>
      <c r="E279" s="396" t="s">
        <v>1908</v>
      </c>
      <c r="F279" s="391" t="s">
        <v>1909</v>
      </c>
      <c r="G279" s="744"/>
      <c r="H279" s="863"/>
      <c r="I279" s="880"/>
    </row>
    <row r="280" spans="1:9">
      <c r="A280" s="866"/>
      <c r="B280" s="866"/>
      <c r="C280" s="860"/>
      <c r="D280" s="869"/>
      <c r="E280" s="396" t="s">
        <v>1910</v>
      </c>
      <c r="F280" s="391" t="s">
        <v>1911</v>
      </c>
      <c r="G280" s="744"/>
      <c r="H280" s="863"/>
      <c r="I280" s="880"/>
    </row>
    <row r="281" spans="1:9">
      <c r="A281" s="867"/>
      <c r="B281" s="867"/>
      <c r="C281" s="861"/>
      <c r="D281" s="870"/>
      <c r="E281" s="396" t="s">
        <v>1912</v>
      </c>
      <c r="F281" s="391" t="s">
        <v>1913</v>
      </c>
      <c r="G281" s="754"/>
      <c r="H281" s="864"/>
      <c r="I281" s="880"/>
    </row>
    <row r="282" spans="1:9">
      <c r="A282" s="865" t="s">
        <v>1917</v>
      </c>
      <c r="B282" s="865" t="s">
        <v>1918</v>
      </c>
      <c r="C282" s="859" t="s">
        <v>1919</v>
      </c>
      <c r="D282" s="868" t="s">
        <v>1683</v>
      </c>
      <c r="E282" s="396" t="s">
        <v>1904</v>
      </c>
      <c r="F282" s="391" t="s">
        <v>1920</v>
      </c>
      <c r="G282" s="755">
        <v>0</v>
      </c>
      <c r="H282" s="862">
        <v>44013</v>
      </c>
      <c r="I282" s="880"/>
    </row>
    <row r="283" spans="1:9">
      <c r="A283" s="866"/>
      <c r="B283" s="866"/>
      <c r="C283" s="860"/>
      <c r="D283" s="869"/>
      <c r="E283" s="396" t="s">
        <v>1906</v>
      </c>
      <c r="F283" s="391" t="s">
        <v>1921</v>
      </c>
      <c r="G283" s="744"/>
      <c r="H283" s="863"/>
      <c r="I283" s="880"/>
    </row>
    <row r="284" spans="1:9">
      <c r="A284" s="866"/>
      <c r="B284" s="866"/>
      <c r="C284" s="860"/>
      <c r="D284" s="869"/>
      <c r="E284" s="396" t="s">
        <v>1908</v>
      </c>
      <c r="F284" s="391" t="s">
        <v>1909</v>
      </c>
      <c r="G284" s="744"/>
      <c r="H284" s="863"/>
      <c r="I284" s="880"/>
    </row>
    <row r="285" spans="1:9">
      <c r="A285" s="866"/>
      <c r="B285" s="866"/>
      <c r="C285" s="860"/>
      <c r="D285" s="869"/>
      <c r="E285" s="396" t="s">
        <v>1910</v>
      </c>
      <c r="F285" s="391" t="s">
        <v>1911</v>
      </c>
      <c r="G285" s="744"/>
      <c r="H285" s="863"/>
      <c r="I285" s="880"/>
    </row>
    <row r="286" spans="1:9">
      <c r="A286" s="867"/>
      <c r="B286" s="867"/>
      <c r="C286" s="861"/>
      <c r="D286" s="870"/>
      <c r="E286" s="396" t="s">
        <v>1912</v>
      </c>
      <c r="F286" s="391" t="s">
        <v>1913</v>
      </c>
      <c r="G286" s="754"/>
      <c r="H286" s="864"/>
      <c r="I286" s="880"/>
    </row>
    <row r="287" spans="1:9">
      <c r="A287" s="865" t="s">
        <v>1922</v>
      </c>
      <c r="B287" s="865" t="s">
        <v>1923</v>
      </c>
      <c r="C287" s="859" t="s">
        <v>1924</v>
      </c>
      <c r="D287" s="868" t="s">
        <v>1683</v>
      </c>
      <c r="E287" s="396" t="s">
        <v>1904</v>
      </c>
      <c r="F287" s="391" t="s">
        <v>1925</v>
      </c>
      <c r="G287" s="755">
        <v>0</v>
      </c>
      <c r="H287" s="862">
        <v>44013</v>
      </c>
      <c r="I287" s="880"/>
    </row>
    <row r="288" spans="1:9">
      <c r="A288" s="866"/>
      <c r="B288" s="866"/>
      <c r="C288" s="860"/>
      <c r="D288" s="869"/>
      <c r="E288" s="396" t="s">
        <v>1906</v>
      </c>
      <c r="F288" s="391" t="s">
        <v>1921</v>
      </c>
      <c r="G288" s="744"/>
      <c r="H288" s="863"/>
      <c r="I288" s="880"/>
    </row>
    <row r="289" spans="1:9">
      <c r="A289" s="866"/>
      <c r="B289" s="866"/>
      <c r="C289" s="860"/>
      <c r="D289" s="869"/>
      <c r="E289" s="396" t="s">
        <v>1908</v>
      </c>
      <c r="F289" s="391" t="s">
        <v>1909</v>
      </c>
      <c r="G289" s="744"/>
      <c r="H289" s="863"/>
      <c r="I289" s="880"/>
    </row>
    <row r="290" spans="1:9">
      <c r="A290" s="866"/>
      <c r="B290" s="866"/>
      <c r="C290" s="860"/>
      <c r="D290" s="869"/>
      <c r="E290" s="396" t="s">
        <v>1910</v>
      </c>
      <c r="F290" s="391" t="s">
        <v>1911</v>
      </c>
      <c r="G290" s="744"/>
      <c r="H290" s="863"/>
      <c r="I290" s="880"/>
    </row>
    <row r="291" spans="1:9">
      <c r="A291" s="867"/>
      <c r="B291" s="867"/>
      <c r="C291" s="861"/>
      <c r="D291" s="870"/>
      <c r="E291" s="396" t="s">
        <v>1912</v>
      </c>
      <c r="F291" s="391" t="s">
        <v>1913</v>
      </c>
      <c r="G291" s="754"/>
      <c r="H291" s="864"/>
      <c r="I291" s="880"/>
    </row>
    <row r="292" spans="1:9">
      <c r="A292" s="865" t="s">
        <v>1926</v>
      </c>
      <c r="B292" s="865" t="s">
        <v>1927</v>
      </c>
      <c r="C292" s="859" t="s">
        <v>1928</v>
      </c>
      <c r="D292" s="868" t="s">
        <v>1683</v>
      </c>
      <c r="E292" s="396" t="s">
        <v>1904</v>
      </c>
      <c r="F292" s="391" t="s">
        <v>1929</v>
      </c>
      <c r="G292" s="755">
        <v>0</v>
      </c>
      <c r="H292" s="862">
        <v>44013</v>
      </c>
      <c r="I292" s="880"/>
    </row>
    <row r="293" spans="1:9">
      <c r="A293" s="866"/>
      <c r="B293" s="866"/>
      <c r="C293" s="860"/>
      <c r="D293" s="869"/>
      <c r="E293" s="396" t="s">
        <v>1906</v>
      </c>
      <c r="F293" s="391" t="s">
        <v>1930</v>
      </c>
      <c r="G293" s="744"/>
      <c r="H293" s="863"/>
      <c r="I293" s="880"/>
    </row>
    <row r="294" spans="1:9">
      <c r="A294" s="866"/>
      <c r="B294" s="866"/>
      <c r="C294" s="860"/>
      <c r="D294" s="869"/>
      <c r="E294" s="396" t="s">
        <v>1908</v>
      </c>
      <c r="F294" s="391" t="s">
        <v>1909</v>
      </c>
      <c r="G294" s="744"/>
      <c r="H294" s="863"/>
      <c r="I294" s="880"/>
    </row>
    <row r="295" spans="1:9">
      <c r="A295" s="866"/>
      <c r="B295" s="866"/>
      <c r="C295" s="860"/>
      <c r="D295" s="869"/>
      <c r="E295" s="396" t="s">
        <v>1910</v>
      </c>
      <c r="F295" s="391" t="s">
        <v>1911</v>
      </c>
      <c r="G295" s="744"/>
      <c r="H295" s="863"/>
      <c r="I295" s="880"/>
    </row>
    <row r="296" spans="1:9">
      <c r="A296" s="867"/>
      <c r="B296" s="867"/>
      <c r="C296" s="861"/>
      <c r="D296" s="870"/>
      <c r="E296" s="396" t="s">
        <v>1912</v>
      </c>
      <c r="F296" s="391" t="s">
        <v>1913</v>
      </c>
      <c r="G296" s="754"/>
      <c r="H296" s="864"/>
      <c r="I296" s="880"/>
    </row>
    <row r="297" spans="1:9">
      <c r="A297" s="865" t="s">
        <v>1931</v>
      </c>
      <c r="B297" s="865" t="s">
        <v>1932</v>
      </c>
      <c r="C297" s="859" t="s">
        <v>1933</v>
      </c>
      <c r="D297" s="868" t="s">
        <v>1683</v>
      </c>
      <c r="E297" s="396" t="s">
        <v>1904</v>
      </c>
      <c r="F297" s="391" t="s">
        <v>1934</v>
      </c>
      <c r="G297" s="755">
        <v>0</v>
      </c>
      <c r="H297" s="862">
        <v>44013</v>
      </c>
      <c r="I297" s="880"/>
    </row>
    <row r="298" spans="1:9">
      <c r="A298" s="866"/>
      <c r="B298" s="866"/>
      <c r="C298" s="860"/>
      <c r="D298" s="869"/>
      <c r="E298" s="396" t="s">
        <v>1906</v>
      </c>
      <c r="F298" s="391" t="s">
        <v>1921</v>
      </c>
      <c r="G298" s="744"/>
      <c r="H298" s="863"/>
      <c r="I298" s="880"/>
    </row>
    <row r="299" spans="1:9">
      <c r="A299" s="866"/>
      <c r="B299" s="866"/>
      <c r="C299" s="860"/>
      <c r="D299" s="869"/>
      <c r="E299" s="396" t="s">
        <v>1908</v>
      </c>
      <c r="F299" s="391" t="s">
        <v>1909</v>
      </c>
      <c r="G299" s="744"/>
      <c r="H299" s="863"/>
      <c r="I299" s="880"/>
    </row>
    <row r="300" spans="1:9">
      <c r="A300" s="866"/>
      <c r="B300" s="866"/>
      <c r="C300" s="860"/>
      <c r="D300" s="869"/>
      <c r="E300" s="396" t="s">
        <v>1910</v>
      </c>
      <c r="F300" s="391" t="s">
        <v>1911</v>
      </c>
      <c r="G300" s="744"/>
      <c r="H300" s="863"/>
      <c r="I300" s="880"/>
    </row>
    <row r="301" spans="1:9">
      <c r="A301" s="867"/>
      <c r="B301" s="867"/>
      <c r="C301" s="861"/>
      <c r="D301" s="870"/>
      <c r="E301" s="396" t="s">
        <v>1912</v>
      </c>
      <c r="F301" s="391" t="s">
        <v>1913</v>
      </c>
      <c r="G301" s="754"/>
      <c r="H301" s="864"/>
      <c r="I301" s="880"/>
    </row>
    <row r="302" spans="1:9">
      <c r="A302" s="865" t="s">
        <v>1935</v>
      </c>
      <c r="B302" s="865" t="s">
        <v>1936</v>
      </c>
      <c r="C302" s="859" t="s">
        <v>1937</v>
      </c>
      <c r="D302" s="868" t="s">
        <v>1683</v>
      </c>
      <c r="E302" s="396" t="s">
        <v>1904</v>
      </c>
      <c r="F302" s="391" t="s">
        <v>1934</v>
      </c>
      <c r="G302" s="755">
        <v>0</v>
      </c>
      <c r="H302" s="862">
        <v>44013</v>
      </c>
      <c r="I302" s="880"/>
    </row>
    <row r="303" spans="1:9">
      <c r="A303" s="866"/>
      <c r="B303" s="866"/>
      <c r="C303" s="860"/>
      <c r="D303" s="869"/>
      <c r="E303" s="396" t="s">
        <v>1906</v>
      </c>
      <c r="F303" s="391" t="s">
        <v>1921</v>
      </c>
      <c r="G303" s="744"/>
      <c r="H303" s="863"/>
      <c r="I303" s="880"/>
    </row>
    <row r="304" spans="1:9">
      <c r="A304" s="866"/>
      <c r="B304" s="866"/>
      <c r="C304" s="860"/>
      <c r="D304" s="869"/>
      <c r="E304" s="396" t="s">
        <v>1908</v>
      </c>
      <c r="F304" s="391" t="s">
        <v>1909</v>
      </c>
      <c r="G304" s="744"/>
      <c r="H304" s="863"/>
      <c r="I304" s="880"/>
    </row>
    <row r="305" spans="1:9">
      <c r="A305" s="866"/>
      <c r="B305" s="866"/>
      <c r="C305" s="860"/>
      <c r="D305" s="869"/>
      <c r="E305" s="396" t="s">
        <v>1910</v>
      </c>
      <c r="F305" s="391" t="s">
        <v>1911</v>
      </c>
      <c r="G305" s="744"/>
      <c r="H305" s="863"/>
      <c r="I305" s="880"/>
    </row>
    <row r="306" spans="1:9">
      <c r="A306" s="867"/>
      <c r="B306" s="867"/>
      <c r="C306" s="861"/>
      <c r="D306" s="870"/>
      <c r="E306" s="396" t="s">
        <v>1912</v>
      </c>
      <c r="F306" s="391" t="s">
        <v>1913</v>
      </c>
      <c r="G306" s="754"/>
      <c r="H306" s="864"/>
      <c r="I306" s="880"/>
    </row>
    <row r="307" spans="1:9">
      <c r="A307" s="865" t="s">
        <v>1938</v>
      </c>
      <c r="B307" s="865" t="s">
        <v>1939</v>
      </c>
      <c r="C307" s="859" t="s">
        <v>1940</v>
      </c>
      <c r="D307" s="868" t="s">
        <v>1683</v>
      </c>
      <c r="E307" s="396" t="s">
        <v>1904</v>
      </c>
      <c r="F307" s="391" t="s">
        <v>1941</v>
      </c>
      <c r="G307" s="755">
        <v>0</v>
      </c>
      <c r="H307" s="862">
        <v>44013</v>
      </c>
      <c r="I307" s="880"/>
    </row>
    <row r="308" spans="1:9">
      <c r="A308" s="866"/>
      <c r="B308" s="866"/>
      <c r="C308" s="860"/>
      <c r="D308" s="869"/>
      <c r="E308" s="396" t="s">
        <v>1906</v>
      </c>
      <c r="F308" s="391" t="s">
        <v>1942</v>
      </c>
      <c r="G308" s="744"/>
      <c r="H308" s="863"/>
      <c r="I308" s="880"/>
    </row>
    <row r="309" spans="1:9">
      <c r="A309" s="866"/>
      <c r="B309" s="866"/>
      <c r="C309" s="860"/>
      <c r="D309" s="869"/>
      <c r="E309" s="396" t="s">
        <v>1908</v>
      </c>
      <c r="F309" s="391" t="s">
        <v>1943</v>
      </c>
      <c r="G309" s="744"/>
      <c r="H309" s="863"/>
      <c r="I309" s="880"/>
    </row>
    <row r="310" spans="1:9">
      <c r="A310" s="866"/>
      <c r="B310" s="866"/>
      <c r="C310" s="860"/>
      <c r="D310" s="869"/>
      <c r="E310" s="396" t="s">
        <v>1910</v>
      </c>
      <c r="F310" s="391" t="s">
        <v>1944</v>
      </c>
      <c r="G310" s="744"/>
      <c r="H310" s="863"/>
      <c r="I310" s="880"/>
    </row>
    <row r="311" spans="1:9">
      <c r="A311" s="867"/>
      <c r="B311" s="867"/>
      <c r="C311" s="861"/>
      <c r="D311" s="870"/>
      <c r="E311" s="396" t="s">
        <v>1912</v>
      </c>
      <c r="F311" s="391" t="s">
        <v>1913</v>
      </c>
      <c r="G311" s="754"/>
      <c r="H311" s="864"/>
      <c r="I311" s="880"/>
    </row>
    <row r="312" spans="1:9">
      <c r="A312" s="865" t="s">
        <v>1945</v>
      </c>
      <c r="B312" s="865" t="s">
        <v>1946</v>
      </c>
      <c r="C312" s="859" t="s">
        <v>1947</v>
      </c>
      <c r="D312" s="868" t="s">
        <v>1683</v>
      </c>
      <c r="E312" s="396" t="s">
        <v>1904</v>
      </c>
      <c r="F312" s="391" t="s">
        <v>1948</v>
      </c>
      <c r="G312" s="755">
        <v>0</v>
      </c>
      <c r="H312" s="862">
        <v>44013</v>
      </c>
      <c r="I312" s="880"/>
    </row>
    <row r="313" spans="1:9">
      <c r="A313" s="866"/>
      <c r="B313" s="866"/>
      <c r="C313" s="860"/>
      <c r="D313" s="869"/>
      <c r="E313" s="396" t="s">
        <v>1906</v>
      </c>
      <c r="F313" s="391" t="s">
        <v>1942</v>
      </c>
      <c r="G313" s="744"/>
      <c r="H313" s="863"/>
      <c r="I313" s="880"/>
    </row>
    <row r="314" spans="1:9">
      <c r="A314" s="866"/>
      <c r="B314" s="866"/>
      <c r="C314" s="860"/>
      <c r="D314" s="869"/>
      <c r="E314" s="396" t="s">
        <v>1908</v>
      </c>
      <c r="F314" s="391" t="s">
        <v>1943</v>
      </c>
      <c r="G314" s="744"/>
      <c r="H314" s="863"/>
      <c r="I314" s="880"/>
    </row>
    <row r="315" spans="1:9">
      <c r="A315" s="866"/>
      <c r="B315" s="866"/>
      <c r="C315" s="860"/>
      <c r="D315" s="869"/>
      <c r="E315" s="396" t="s">
        <v>1910</v>
      </c>
      <c r="F315" s="391" t="s">
        <v>1944</v>
      </c>
      <c r="G315" s="744"/>
      <c r="H315" s="863"/>
      <c r="I315" s="880"/>
    </row>
    <row r="316" spans="1:9">
      <c r="A316" s="867"/>
      <c r="B316" s="867"/>
      <c r="C316" s="861"/>
      <c r="D316" s="870"/>
      <c r="E316" s="396" t="s">
        <v>1912</v>
      </c>
      <c r="F316" s="391" t="s">
        <v>1913</v>
      </c>
      <c r="G316" s="754"/>
      <c r="H316" s="864"/>
      <c r="I316" s="880"/>
    </row>
    <row r="317" spans="1:9">
      <c r="A317" s="865" t="s">
        <v>1949</v>
      </c>
      <c r="B317" s="865" t="s">
        <v>1950</v>
      </c>
      <c r="C317" s="859" t="s">
        <v>1951</v>
      </c>
      <c r="D317" s="868" t="s">
        <v>1683</v>
      </c>
      <c r="E317" s="396" t="s">
        <v>1904</v>
      </c>
      <c r="F317" s="391" t="s">
        <v>1952</v>
      </c>
      <c r="G317" s="755">
        <v>0</v>
      </c>
      <c r="H317" s="862">
        <v>44013</v>
      </c>
      <c r="I317" s="880"/>
    </row>
    <row r="318" spans="1:9">
      <c r="A318" s="866"/>
      <c r="B318" s="866"/>
      <c r="C318" s="860"/>
      <c r="D318" s="869"/>
      <c r="E318" s="396" t="s">
        <v>1906</v>
      </c>
      <c r="F318" s="391" t="s">
        <v>1953</v>
      </c>
      <c r="G318" s="744"/>
      <c r="H318" s="863"/>
      <c r="I318" s="880"/>
    </row>
    <row r="319" spans="1:9">
      <c r="A319" s="866"/>
      <c r="B319" s="866"/>
      <c r="C319" s="860"/>
      <c r="D319" s="869"/>
      <c r="E319" s="396" t="s">
        <v>1908</v>
      </c>
      <c r="F319" s="391" t="s">
        <v>1954</v>
      </c>
      <c r="G319" s="744"/>
      <c r="H319" s="863"/>
      <c r="I319" s="880"/>
    </row>
    <row r="320" spans="1:9">
      <c r="A320" s="866"/>
      <c r="B320" s="866"/>
      <c r="C320" s="860"/>
      <c r="D320" s="869"/>
      <c r="E320" s="396" t="s">
        <v>1910</v>
      </c>
      <c r="F320" s="391" t="s">
        <v>1955</v>
      </c>
      <c r="G320" s="744"/>
      <c r="H320" s="863"/>
      <c r="I320" s="880"/>
    </row>
    <row r="321" spans="1:9">
      <c r="A321" s="867"/>
      <c r="B321" s="867"/>
      <c r="C321" s="861"/>
      <c r="D321" s="870"/>
      <c r="E321" s="396" t="s">
        <v>1912</v>
      </c>
      <c r="F321" s="391" t="s">
        <v>1913</v>
      </c>
      <c r="G321" s="754"/>
      <c r="H321" s="864"/>
      <c r="I321" s="880"/>
    </row>
    <row r="322" spans="1:9">
      <c r="A322" s="865" t="s">
        <v>1956</v>
      </c>
      <c r="B322" s="865" t="s">
        <v>1957</v>
      </c>
      <c r="C322" s="859" t="s">
        <v>1958</v>
      </c>
      <c r="D322" s="868" t="s">
        <v>1683</v>
      </c>
      <c r="E322" s="396" t="s">
        <v>1904</v>
      </c>
      <c r="F322" s="391" t="s">
        <v>1934</v>
      </c>
      <c r="G322" s="755">
        <v>0</v>
      </c>
      <c r="H322" s="862">
        <v>44013</v>
      </c>
      <c r="I322" s="880"/>
    </row>
    <row r="323" spans="1:9">
      <c r="A323" s="866"/>
      <c r="B323" s="866"/>
      <c r="C323" s="860"/>
      <c r="D323" s="869"/>
      <c r="E323" s="396" t="s">
        <v>1906</v>
      </c>
      <c r="F323" s="391" t="s">
        <v>1959</v>
      </c>
      <c r="G323" s="744"/>
      <c r="H323" s="863"/>
      <c r="I323" s="880"/>
    </row>
    <row r="324" spans="1:9">
      <c r="A324" s="866"/>
      <c r="B324" s="866"/>
      <c r="C324" s="860"/>
      <c r="D324" s="869"/>
      <c r="E324" s="396" t="s">
        <v>1908</v>
      </c>
      <c r="F324" s="391" t="s">
        <v>1960</v>
      </c>
      <c r="G324" s="744"/>
      <c r="H324" s="863"/>
      <c r="I324" s="880"/>
    </row>
    <row r="325" spans="1:9">
      <c r="A325" s="866"/>
      <c r="B325" s="866"/>
      <c r="C325" s="860"/>
      <c r="D325" s="869"/>
      <c r="E325" s="396" t="s">
        <v>1910</v>
      </c>
      <c r="F325" s="391" t="s">
        <v>1911</v>
      </c>
      <c r="G325" s="744"/>
      <c r="H325" s="863"/>
      <c r="I325" s="880"/>
    </row>
    <row r="326" spans="1:9">
      <c r="A326" s="867"/>
      <c r="B326" s="867"/>
      <c r="C326" s="861"/>
      <c r="D326" s="870"/>
      <c r="E326" s="396" t="s">
        <v>1912</v>
      </c>
      <c r="F326" s="391" t="s">
        <v>1913</v>
      </c>
      <c r="G326" s="754"/>
      <c r="H326" s="864"/>
      <c r="I326" s="880"/>
    </row>
    <row r="327" spans="1:9">
      <c r="A327" s="865" t="s">
        <v>1961</v>
      </c>
      <c r="B327" s="865" t="s">
        <v>1962</v>
      </c>
      <c r="C327" s="859" t="s">
        <v>1963</v>
      </c>
      <c r="D327" s="868" t="s">
        <v>1683</v>
      </c>
      <c r="E327" s="396" t="s">
        <v>1904</v>
      </c>
      <c r="F327" s="391" t="s">
        <v>1913</v>
      </c>
      <c r="G327" s="755">
        <v>0</v>
      </c>
      <c r="H327" s="862">
        <v>44013</v>
      </c>
      <c r="I327" s="880"/>
    </row>
    <row r="328" spans="1:9">
      <c r="A328" s="866"/>
      <c r="B328" s="866"/>
      <c r="C328" s="860"/>
      <c r="D328" s="869"/>
      <c r="E328" s="396" t="s">
        <v>1906</v>
      </c>
      <c r="F328" s="391" t="s">
        <v>1911</v>
      </c>
      <c r="G328" s="744"/>
      <c r="H328" s="863"/>
      <c r="I328" s="880"/>
    </row>
    <row r="329" spans="1:9">
      <c r="A329" s="866"/>
      <c r="B329" s="866"/>
      <c r="C329" s="860"/>
      <c r="D329" s="869"/>
      <c r="E329" s="396" t="s">
        <v>1908</v>
      </c>
      <c r="F329" s="391" t="s">
        <v>1960</v>
      </c>
      <c r="G329" s="744"/>
      <c r="H329" s="863"/>
      <c r="I329" s="880"/>
    </row>
    <row r="330" spans="1:9">
      <c r="A330" s="866"/>
      <c r="B330" s="866"/>
      <c r="C330" s="860"/>
      <c r="D330" s="869"/>
      <c r="E330" s="396" t="s">
        <v>1910</v>
      </c>
      <c r="F330" s="391" t="s">
        <v>1964</v>
      </c>
      <c r="G330" s="744"/>
      <c r="H330" s="863"/>
      <c r="I330" s="880"/>
    </row>
    <row r="331" spans="1:9">
      <c r="A331" s="867"/>
      <c r="B331" s="867"/>
      <c r="C331" s="861"/>
      <c r="D331" s="870"/>
      <c r="E331" s="396" t="s">
        <v>1912</v>
      </c>
      <c r="F331" s="391" t="s">
        <v>1965</v>
      </c>
      <c r="G331" s="754"/>
      <c r="H331" s="864"/>
      <c r="I331" s="880"/>
    </row>
    <row r="332" spans="1:9">
      <c r="A332" s="865" t="s">
        <v>1966</v>
      </c>
      <c r="B332" s="865" t="s">
        <v>1967</v>
      </c>
      <c r="C332" s="859" t="s">
        <v>1968</v>
      </c>
      <c r="D332" s="868" t="s">
        <v>1683</v>
      </c>
      <c r="E332" s="396" t="s">
        <v>1904</v>
      </c>
      <c r="F332" s="391" t="s">
        <v>1913</v>
      </c>
      <c r="G332" s="755">
        <v>0</v>
      </c>
      <c r="H332" s="862">
        <v>44013</v>
      </c>
      <c r="I332" s="880"/>
    </row>
    <row r="333" spans="1:9">
      <c r="A333" s="866"/>
      <c r="B333" s="866"/>
      <c r="C333" s="860"/>
      <c r="D333" s="869"/>
      <c r="E333" s="396" t="s">
        <v>1906</v>
      </c>
      <c r="F333" s="391" t="s">
        <v>1911</v>
      </c>
      <c r="G333" s="744"/>
      <c r="H333" s="863"/>
      <c r="I333" s="880"/>
    </row>
    <row r="334" spans="1:9">
      <c r="A334" s="866"/>
      <c r="B334" s="866"/>
      <c r="C334" s="860"/>
      <c r="D334" s="869"/>
      <c r="E334" s="396" t="s">
        <v>1908</v>
      </c>
      <c r="F334" s="391" t="s">
        <v>1960</v>
      </c>
      <c r="G334" s="744"/>
      <c r="H334" s="863"/>
      <c r="I334" s="880"/>
    </row>
    <row r="335" spans="1:9">
      <c r="A335" s="866"/>
      <c r="B335" s="866"/>
      <c r="C335" s="860"/>
      <c r="D335" s="869"/>
      <c r="E335" s="396" t="s">
        <v>1910</v>
      </c>
      <c r="F335" s="391" t="s">
        <v>1969</v>
      </c>
      <c r="G335" s="744"/>
      <c r="H335" s="863"/>
      <c r="I335" s="880"/>
    </row>
    <row r="336" spans="1:9">
      <c r="A336" s="867"/>
      <c r="B336" s="867"/>
      <c r="C336" s="861"/>
      <c r="D336" s="870"/>
      <c r="E336" s="396" t="s">
        <v>1912</v>
      </c>
      <c r="F336" s="391" t="s">
        <v>1934</v>
      </c>
      <c r="G336" s="754"/>
      <c r="H336" s="864"/>
      <c r="I336" s="880"/>
    </row>
    <row r="337" spans="1:9">
      <c r="A337" s="865" t="s">
        <v>1970</v>
      </c>
      <c r="B337" s="865" t="s">
        <v>1971</v>
      </c>
      <c r="C337" s="859" t="s">
        <v>1972</v>
      </c>
      <c r="D337" s="868" t="s">
        <v>1683</v>
      </c>
      <c r="E337" s="396" t="s">
        <v>1904</v>
      </c>
      <c r="F337" s="391" t="s">
        <v>1934</v>
      </c>
      <c r="G337" s="755">
        <v>0</v>
      </c>
      <c r="H337" s="862">
        <v>44013</v>
      </c>
      <c r="I337" s="880"/>
    </row>
    <row r="338" spans="1:9">
      <c r="A338" s="866"/>
      <c r="B338" s="866"/>
      <c r="C338" s="860"/>
      <c r="D338" s="869"/>
      <c r="E338" s="396" t="s">
        <v>1906</v>
      </c>
      <c r="F338" s="391" t="s">
        <v>1930</v>
      </c>
      <c r="G338" s="744"/>
      <c r="H338" s="863"/>
      <c r="I338" s="880"/>
    </row>
    <row r="339" spans="1:9">
      <c r="A339" s="866"/>
      <c r="B339" s="866"/>
      <c r="C339" s="860"/>
      <c r="D339" s="869"/>
      <c r="E339" s="396" t="s">
        <v>1908</v>
      </c>
      <c r="F339" s="391" t="s">
        <v>1960</v>
      </c>
      <c r="G339" s="744"/>
      <c r="H339" s="863"/>
      <c r="I339" s="880"/>
    </row>
    <row r="340" spans="1:9">
      <c r="A340" s="866"/>
      <c r="B340" s="866"/>
      <c r="C340" s="860"/>
      <c r="D340" s="869"/>
      <c r="E340" s="396" t="s">
        <v>1910</v>
      </c>
      <c r="F340" s="391" t="s">
        <v>1911</v>
      </c>
      <c r="G340" s="744"/>
      <c r="H340" s="863"/>
      <c r="I340" s="880"/>
    </row>
    <row r="341" spans="1:9">
      <c r="A341" s="867"/>
      <c r="B341" s="867"/>
      <c r="C341" s="861"/>
      <c r="D341" s="870"/>
      <c r="E341" s="396" t="s">
        <v>1912</v>
      </c>
      <c r="F341" s="391" t="s">
        <v>1913</v>
      </c>
      <c r="G341" s="754"/>
      <c r="H341" s="864"/>
      <c r="I341" s="880"/>
    </row>
    <row r="342" spans="1:9">
      <c r="A342" s="865" t="s">
        <v>1973</v>
      </c>
      <c r="B342" s="865" t="s">
        <v>1974</v>
      </c>
      <c r="C342" s="859" t="s">
        <v>1975</v>
      </c>
      <c r="D342" s="868" t="s">
        <v>1683</v>
      </c>
      <c r="E342" s="396" t="s">
        <v>1904</v>
      </c>
      <c r="F342" s="397">
        <v>0</v>
      </c>
      <c r="G342" s="739">
        <v>0</v>
      </c>
      <c r="H342" s="862">
        <v>44013</v>
      </c>
      <c r="I342" s="880"/>
    </row>
    <row r="343" spans="1:9" ht="19.350000000000001" customHeight="1">
      <c r="A343" s="866"/>
      <c r="B343" s="866"/>
      <c r="C343" s="860"/>
      <c r="D343" s="869"/>
      <c r="E343" s="396" t="s">
        <v>1906</v>
      </c>
      <c r="F343" s="391" t="s">
        <v>1976</v>
      </c>
      <c r="G343" s="744"/>
      <c r="H343" s="863"/>
      <c r="I343" s="880"/>
    </row>
    <row r="344" spans="1:9">
      <c r="A344" s="866"/>
      <c r="B344" s="866"/>
      <c r="C344" s="860"/>
      <c r="D344" s="869"/>
      <c r="E344" s="396" t="s">
        <v>1908</v>
      </c>
      <c r="F344" s="391" t="s">
        <v>1977</v>
      </c>
      <c r="G344" s="744"/>
      <c r="H344" s="863"/>
      <c r="I344" s="880"/>
    </row>
    <row r="345" spans="1:9">
      <c r="A345" s="866"/>
      <c r="B345" s="866"/>
      <c r="C345" s="860"/>
      <c r="D345" s="869"/>
      <c r="E345" s="396" t="s">
        <v>1910</v>
      </c>
      <c r="F345" s="391" t="s">
        <v>1978</v>
      </c>
      <c r="G345" s="744"/>
      <c r="H345" s="863"/>
      <c r="I345" s="880"/>
    </row>
    <row r="346" spans="1:9">
      <c r="A346" s="866"/>
      <c r="B346" s="866"/>
      <c r="C346" s="860"/>
      <c r="D346" s="869"/>
      <c r="E346" s="396" t="s">
        <v>1912</v>
      </c>
      <c r="F346" s="391" t="s">
        <v>1979</v>
      </c>
      <c r="G346" s="744"/>
      <c r="H346" s="863"/>
      <c r="I346" s="880"/>
    </row>
    <row r="347" spans="1:9">
      <c r="A347" s="866"/>
      <c r="B347" s="866"/>
      <c r="C347" s="860"/>
      <c r="D347" s="869"/>
      <c r="E347" s="396" t="s">
        <v>1980</v>
      </c>
      <c r="F347" s="391" t="s">
        <v>1981</v>
      </c>
      <c r="G347" s="744"/>
      <c r="H347" s="863"/>
      <c r="I347" s="880"/>
    </row>
    <row r="348" spans="1:9">
      <c r="A348" s="866"/>
      <c r="B348" s="866"/>
      <c r="C348" s="860"/>
      <c r="D348" s="869"/>
      <c r="E348" s="396" t="s">
        <v>1982</v>
      </c>
      <c r="F348" s="391" t="s">
        <v>1983</v>
      </c>
      <c r="G348" s="744"/>
      <c r="H348" s="863"/>
      <c r="I348" s="880"/>
    </row>
    <row r="349" spans="1:9">
      <c r="A349" s="867"/>
      <c r="B349" s="867"/>
      <c r="C349" s="861"/>
      <c r="D349" s="870"/>
      <c r="E349" s="396" t="s">
        <v>1984</v>
      </c>
      <c r="F349" s="391" t="s">
        <v>1985</v>
      </c>
      <c r="G349" s="754"/>
      <c r="H349" s="864"/>
      <c r="I349" s="881"/>
    </row>
    <row r="350" spans="1:9">
      <c r="A350" s="387" t="s">
        <v>1986</v>
      </c>
      <c r="B350" s="387"/>
      <c r="C350" s="388"/>
      <c r="D350" s="446"/>
      <c r="E350" s="386"/>
      <c r="F350" s="386"/>
      <c r="G350" s="446"/>
      <c r="H350" s="423"/>
      <c r="I350" s="408"/>
    </row>
    <row r="351" spans="1:9" ht="36" customHeight="1">
      <c r="A351" s="865" t="s">
        <v>1986</v>
      </c>
      <c r="B351" s="865" t="s">
        <v>1987</v>
      </c>
      <c r="C351" s="859" t="s">
        <v>1988</v>
      </c>
      <c r="D351" s="873" t="s">
        <v>1683</v>
      </c>
      <c r="E351" s="397">
        <v>1</v>
      </c>
      <c r="F351" s="398" t="s">
        <v>1989</v>
      </c>
      <c r="G351" s="739">
        <v>0</v>
      </c>
      <c r="H351" s="862">
        <v>44013</v>
      </c>
      <c r="I351" s="879" t="s">
        <v>1990</v>
      </c>
    </row>
    <row r="352" spans="1:9">
      <c r="A352" s="866"/>
      <c r="B352" s="866"/>
      <c r="C352" s="860"/>
      <c r="D352" s="874"/>
      <c r="E352" s="397">
        <v>2</v>
      </c>
      <c r="F352" s="398" t="s">
        <v>1991</v>
      </c>
      <c r="G352" s="740"/>
      <c r="H352" s="863"/>
      <c r="I352" s="880"/>
    </row>
    <row r="353" spans="1:9">
      <c r="A353" s="866"/>
      <c r="B353" s="866"/>
      <c r="C353" s="860"/>
      <c r="D353" s="874"/>
      <c r="E353" s="397">
        <v>3</v>
      </c>
      <c r="F353" s="398" t="s">
        <v>1992</v>
      </c>
      <c r="G353" s="740"/>
      <c r="H353" s="863"/>
      <c r="I353" s="880"/>
    </row>
    <row r="354" spans="1:9" ht="30" customHeight="1">
      <c r="A354" s="866"/>
      <c r="B354" s="866"/>
      <c r="C354" s="860"/>
      <c r="D354" s="874"/>
      <c r="E354" s="397">
        <v>4</v>
      </c>
      <c r="F354" s="398" t="s">
        <v>1993</v>
      </c>
      <c r="G354" s="740"/>
      <c r="H354" s="863"/>
      <c r="I354" s="880"/>
    </row>
    <row r="355" spans="1:9" ht="36.75" customHeight="1">
      <c r="A355" s="867"/>
      <c r="B355" s="867"/>
      <c r="C355" s="861"/>
      <c r="D355" s="875"/>
      <c r="E355" s="397">
        <v>5</v>
      </c>
      <c r="F355" s="399" t="s">
        <v>1994</v>
      </c>
      <c r="G355" s="745"/>
      <c r="H355" s="864"/>
      <c r="I355" s="881"/>
    </row>
    <row r="356" spans="1:9" ht="26.4">
      <c r="A356" s="387" t="s">
        <v>1995</v>
      </c>
      <c r="B356" s="387"/>
      <c r="C356" s="388"/>
      <c r="D356" s="446"/>
      <c r="E356" s="386"/>
      <c r="F356" s="386"/>
      <c r="G356" s="446"/>
      <c r="H356" s="423"/>
      <c r="I356" s="408"/>
    </row>
    <row r="357" spans="1:9">
      <c r="A357" s="865" t="s">
        <v>1995</v>
      </c>
      <c r="B357" s="865" t="s">
        <v>1996</v>
      </c>
      <c r="C357" s="859" t="s">
        <v>1997</v>
      </c>
      <c r="D357" s="873" t="s">
        <v>1683</v>
      </c>
      <c r="E357" s="389">
        <v>1</v>
      </c>
      <c r="F357" s="391" t="s">
        <v>1998</v>
      </c>
      <c r="G357" s="755">
        <v>0</v>
      </c>
      <c r="H357" s="862">
        <v>44013</v>
      </c>
      <c r="I357" s="879" t="s">
        <v>1999</v>
      </c>
    </row>
    <row r="358" spans="1:9">
      <c r="A358" s="866"/>
      <c r="B358" s="866"/>
      <c r="C358" s="860"/>
      <c r="D358" s="874"/>
      <c r="E358" s="389">
        <v>2</v>
      </c>
      <c r="F358" s="391" t="s">
        <v>2000</v>
      </c>
      <c r="G358" s="744"/>
      <c r="H358" s="863"/>
      <c r="I358" s="880"/>
    </row>
    <row r="359" spans="1:9">
      <c r="A359" s="866"/>
      <c r="B359" s="866"/>
      <c r="C359" s="860"/>
      <c r="D359" s="874"/>
      <c r="E359" s="389">
        <v>3</v>
      </c>
      <c r="F359" s="391" t="s">
        <v>2001</v>
      </c>
      <c r="G359" s="744"/>
      <c r="H359" s="863"/>
      <c r="I359" s="880"/>
    </row>
    <row r="360" spans="1:9">
      <c r="A360" s="866"/>
      <c r="B360" s="866"/>
      <c r="C360" s="860"/>
      <c r="D360" s="874"/>
      <c r="E360" s="389">
        <v>4</v>
      </c>
      <c r="F360" s="391" t="s">
        <v>2002</v>
      </c>
      <c r="G360" s="744"/>
      <c r="H360" s="863"/>
      <c r="I360" s="880"/>
    </row>
    <row r="361" spans="1:9">
      <c r="A361" s="866"/>
      <c r="B361" s="866"/>
      <c r="C361" s="860"/>
      <c r="D361" s="874"/>
      <c r="E361" s="389">
        <v>5</v>
      </c>
      <c r="F361" s="391" t="s">
        <v>2003</v>
      </c>
      <c r="G361" s="744"/>
      <c r="H361" s="863"/>
      <c r="I361" s="880"/>
    </row>
    <row r="362" spans="1:9">
      <c r="A362" s="866"/>
      <c r="B362" s="866"/>
      <c r="C362" s="860"/>
      <c r="D362" s="874"/>
      <c r="E362" s="389">
        <v>6</v>
      </c>
      <c r="F362" s="391" t="s">
        <v>2004</v>
      </c>
      <c r="G362" s="744"/>
      <c r="H362" s="863"/>
      <c r="I362" s="880"/>
    </row>
    <row r="363" spans="1:9">
      <c r="A363" s="866"/>
      <c r="B363" s="866"/>
      <c r="C363" s="860"/>
      <c r="D363" s="874"/>
      <c r="E363" s="389">
        <v>7</v>
      </c>
      <c r="F363" s="391" t="s">
        <v>2005</v>
      </c>
      <c r="G363" s="744"/>
      <c r="H363" s="863"/>
      <c r="I363" s="880"/>
    </row>
    <row r="364" spans="1:9">
      <c r="A364" s="866"/>
      <c r="B364" s="866"/>
      <c r="C364" s="860"/>
      <c r="D364" s="874"/>
      <c r="E364" s="389">
        <v>8</v>
      </c>
      <c r="F364" s="391" t="s">
        <v>2006</v>
      </c>
      <c r="G364" s="744"/>
      <c r="H364" s="863"/>
      <c r="I364" s="880"/>
    </row>
    <row r="365" spans="1:9">
      <c r="A365" s="867"/>
      <c r="B365" s="867"/>
      <c r="C365" s="861"/>
      <c r="D365" s="875"/>
      <c r="E365" s="389">
        <v>9</v>
      </c>
      <c r="F365" s="391" t="s">
        <v>2007</v>
      </c>
      <c r="G365" s="754"/>
      <c r="H365" s="864"/>
      <c r="I365" s="881"/>
    </row>
    <row r="366" spans="1:9">
      <c r="A366" s="387" t="s">
        <v>2008</v>
      </c>
      <c r="B366" s="387"/>
      <c r="C366" s="388"/>
      <c r="D366" s="446"/>
      <c r="E366" s="386"/>
      <c r="F366" s="386"/>
      <c r="G366" s="446"/>
      <c r="H366" s="706"/>
      <c r="I366" s="408"/>
    </row>
    <row r="367" spans="1:9" ht="316.8">
      <c r="A367" s="780" t="s">
        <v>2008</v>
      </c>
      <c r="B367" s="780" t="s">
        <v>2009</v>
      </c>
      <c r="C367" s="395" t="s">
        <v>2010</v>
      </c>
      <c r="D367" s="452" t="s">
        <v>1644</v>
      </c>
      <c r="E367" s="397" t="s">
        <v>2011</v>
      </c>
      <c r="F367" s="391"/>
      <c r="G367" s="452">
        <v>0</v>
      </c>
      <c r="H367" s="707">
        <v>44013</v>
      </c>
      <c r="I367" s="392" t="s">
        <v>2012</v>
      </c>
    </row>
    <row r="368" spans="1:9" ht="26.4">
      <c r="A368" s="387" t="s">
        <v>2013</v>
      </c>
      <c r="B368" s="387"/>
      <c r="C368" s="388"/>
      <c r="D368" s="446"/>
      <c r="E368" s="386"/>
      <c r="F368" s="386"/>
      <c r="G368" s="446"/>
      <c r="H368" s="706"/>
      <c r="I368" s="408"/>
    </row>
    <row r="369" spans="1:9" ht="78" customHeight="1">
      <c r="A369" s="473" t="s">
        <v>2014</v>
      </c>
      <c r="B369" s="392" t="s">
        <v>2015</v>
      </c>
      <c r="C369" s="474" t="s">
        <v>2016</v>
      </c>
      <c r="D369" s="398" t="s">
        <v>1683</v>
      </c>
      <c r="E369" s="476" t="s">
        <v>2017</v>
      </c>
      <c r="F369" s="477"/>
      <c r="G369" s="742">
        <v>0</v>
      </c>
      <c r="H369" s="702">
        <v>44378</v>
      </c>
      <c r="I369" s="392" t="s">
        <v>2018</v>
      </c>
    </row>
    <row r="370" spans="1:9" ht="66">
      <c r="A370" s="392" t="s">
        <v>2019</v>
      </c>
      <c r="B370" s="392" t="s">
        <v>2020</v>
      </c>
      <c r="C370" s="474" t="s">
        <v>2021</v>
      </c>
      <c r="D370" s="397" t="s">
        <v>1898</v>
      </c>
      <c r="E370" s="398" t="s">
        <v>2022</v>
      </c>
      <c r="F370" s="391"/>
      <c r="G370" s="452">
        <v>0</v>
      </c>
      <c r="H370" s="707">
        <v>44378</v>
      </c>
      <c r="I370" s="392" t="s">
        <v>2023</v>
      </c>
    </row>
    <row r="371" spans="1:9" ht="34.5" customHeight="1">
      <c r="A371" s="387" t="s">
        <v>2024</v>
      </c>
      <c r="B371" s="387"/>
      <c r="C371" s="388"/>
      <c r="D371" s="446"/>
      <c r="E371" s="386"/>
      <c r="F371" s="386"/>
      <c r="G371" s="446"/>
      <c r="H371" s="706"/>
      <c r="I371" s="408"/>
    </row>
    <row r="372" spans="1:9" ht="134.25" customHeight="1">
      <c r="A372" s="780" t="s">
        <v>584</v>
      </c>
      <c r="B372" s="780" t="s">
        <v>2024</v>
      </c>
      <c r="C372" s="781" t="s">
        <v>2025</v>
      </c>
      <c r="D372" s="782" t="s">
        <v>2026</v>
      </c>
      <c r="E372" s="781" t="s">
        <v>2027</v>
      </c>
      <c r="F372" s="783"/>
      <c r="G372" s="784">
        <v>0</v>
      </c>
      <c r="H372" s="785">
        <v>44743</v>
      </c>
      <c r="I372" s="780" t="s">
        <v>2028</v>
      </c>
    </row>
    <row r="373" spans="1:9" ht="147" customHeight="1">
      <c r="A373" s="780" t="s">
        <v>586</v>
      </c>
      <c r="B373" s="780" t="s">
        <v>2029</v>
      </c>
      <c r="C373" s="781" t="s">
        <v>2030</v>
      </c>
      <c r="D373" s="782" t="s">
        <v>1898</v>
      </c>
      <c r="E373" s="781" t="s">
        <v>2031</v>
      </c>
      <c r="F373" s="783"/>
      <c r="G373" s="784">
        <v>0</v>
      </c>
      <c r="H373" s="785">
        <v>44743</v>
      </c>
      <c r="I373" s="780" t="s">
        <v>2032</v>
      </c>
    </row>
    <row r="374" spans="1:9" ht="70.349999999999994" customHeight="1">
      <c r="A374" s="387" t="s">
        <v>811</v>
      </c>
      <c r="B374" s="387"/>
      <c r="C374" s="388"/>
      <c r="D374" s="446"/>
      <c r="E374" s="386"/>
      <c r="F374" s="386"/>
      <c r="G374" s="446"/>
      <c r="H374" s="706"/>
      <c r="I374" s="422"/>
    </row>
    <row r="375" spans="1:9" ht="235.5" customHeight="1">
      <c r="A375" s="392" t="s">
        <v>2033</v>
      </c>
      <c r="B375" s="392" t="s">
        <v>2034</v>
      </c>
      <c r="C375" s="474">
        <v>736534008</v>
      </c>
      <c r="D375" s="452" t="s">
        <v>2035</v>
      </c>
      <c r="E375" s="399" t="s">
        <v>2036</v>
      </c>
      <c r="F375" s="398" t="s">
        <v>2036</v>
      </c>
      <c r="G375" s="452">
        <v>0</v>
      </c>
      <c r="H375" s="707">
        <v>44927</v>
      </c>
      <c r="I375" s="700" t="s">
        <v>6727</v>
      </c>
    </row>
    <row r="376" spans="1:9" ht="14.25" customHeight="1">
      <c r="A376" s="900" t="s">
        <v>2037</v>
      </c>
      <c r="B376" s="900" t="s">
        <v>2038</v>
      </c>
      <c r="C376" s="859" t="s">
        <v>2039</v>
      </c>
      <c r="D376" s="873" t="s">
        <v>1683</v>
      </c>
      <c r="E376" s="397">
        <v>1</v>
      </c>
      <c r="F376" s="699" t="s">
        <v>2040</v>
      </c>
      <c r="G376" s="756">
        <v>0</v>
      </c>
      <c r="H376" s="897">
        <v>44927</v>
      </c>
      <c r="I376" s="858" t="s">
        <v>2041</v>
      </c>
    </row>
    <row r="377" spans="1:9">
      <c r="A377" s="901"/>
      <c r="B377" s="901"/>
      <c r="C377" s="860"/>
      <c r="D377" s="874"/>
      <c r="E377" s="397">
        <v>2</v>
      </c>
      <c r="F377" s="699" t="s">
        <v>2042</v>
      </c>
      <c r="G377" s="757"/>
      <c r="H377" s="898"/>
      <c r="I377" s="858"/>
    </row>
    <row r="378" spans="1:9">
      <c r="A378" s="901"/>
      <c r="B378" s="901"/>
      <c r="C378" s="860"/>
      <c r="D378" s="874"/>
      <c r="E378" s="397">
        <v>3</v>
      </c>
      <c r="F378" s="699" t="s">
        <v>2043</v>
      </c>
      <c r="G378" s="757"/>
      <c r="H378" s="898"/>
      <c r="I378" s="858"/>
    </row>
    <row r="379" spans="1:9">
      <c r="A379" s="901"/>
      <c r="B379" s="901"/>
      <c r="C379" s="860"/>
      <c r="D379" s="874"/>
      <c r="E379" s="397">
        <v>4</v>
      </c>
      <c r="F379" s="699" t="s">
        <v>2044</v>
      </c>
      <c r="G379" s="757"/>
      <c r="H379" s="898"/>
      <c r="I379" s="858"/>
    </row>
    <row r="380" spans="1:9">
      <c r="A380" s="901"/>
      <c r="B380" s="901"/>
      <c r="C380" s="860"/>
      <c r="D380" s="874"/>
      <c r="E380" s="397">
        <v>5</v>
      </c>
      <c r="F380" s="699" t="s">
        <v>2045</v>
      </c>
      <c r="G380" s="757"/>
      <c r="H380" s="898"/>
      <c r="I380" s="858"/>
    </row>
    <row r="381" spans="1:9">
      <c r="A381" s="902"/>
      <c r="B381" s="902"/>
      <c r="C381" s="861"/>
      <c r="D381" s="875"/>
      <c r="E381" s="397">
        <v>9</v>
      </c>
      <c r="F381" s="699" t="s">
        <v>2046</v>
      </c>
      <c r="G381" s="758"/>
      <c r="H381" s="899"/>
      <c r="I381" s="858"/>
    </row>
    <row r="382" spans="1:9">
      <c r="A382" s="900" t="s">
        <v>2047</v>
      </c>
      <c r="B382" s="900" t="s">
        <v>2048</v>
      </c>
      <c r="C382" s="859" t="s">
        <v>2049</v>
      </c>
      <c r="D382" s="873" t="s">
        <v>1683</v>
      </c>
      <c r="E382" s="397">
        <v>1</v>
      </c>
      <c r="F382" s="699" t="s">
        <v>2040</v>
      </c>
      <c r="G382" s="756">
        <v>0</v>
      </c>
      <c r="H382" s="897">
        <v>44927</v>
      </c>
      <c r="I382" s="858"/>
    </row>
    <row r="383" spans="1:9">
      <c r="A383" s="901"/>
      <c r="B383" s="901"/>
      <c r="C383" s="860"/>
      <c r="D383" s="874"/>
      <c r="E383" s="397">
        <v>2</v>
      </c>
      <c r="F383" s="699" t="s">
        <v>2042</v>
      </c>
      <c r="G383" s="757"/>
      <c r="H383" s="898"/>
      <c r="I383" s="858"/>
    </row>
    <row r="384" spans="1:9">
      <c r="A384" s="901"/>
      <c r="B384" s="901"/>
      <c r="C384" s="860"/>
      <c r="D384" s="874"/>
      <c r="E384" s="397">
        <v>3</v>
      </c>
      <c r="F384" s="699" t="s">
        <v>2043</v>
      </c>
      <c r="G384" s="757"/>
      <c r="H384" s="898"/>
      <c r="I384" s="858"/>
    </row>
    <row r="385" spans="1:9">
      <c r="A385" s="901"/>
      <c r="B385" s="901"/>
      <c r="C385" s="860"/>
      <c r="D385" s="874"/>
      <c r="E385" s="397">
        <v>4</v>
      </c>
      <c r="F385" s="699" t="s">
        <v>2044</v>
      </c>
      <c r="G385" s="757"/>
      <c r="H385" s="898"/>
      <c r="I385" s="858"/>
    </row>
    <row r="386" spans="1:9">
      <c r="A386" s="901"/>
      <c r="B386" s="901"/>
      <c r="C386" s="860"/>
      <c r="D386" s="874"/>
      <c r="E386" s="397">
        <v>5</v>
      </c>
      <c r="F386" s="699" t="s">
        <v>2045</v>
      </c>
      <c r="G386" s="757"/>
      <c r="H386" s="898"/>
      <c r="I386" s="858"/>
    </row>
    <row r="387" spans="1:9">
      <c r="A387" s="902"/>
      <c r="B387" s="902"/>
      <c r="C387" s="861"/>
      <c r="D387" s="875"/>
      <c r="E387" s="397">
        <v>9</v>
      </c>
      <c r="F387" s="699" t="s">
        <v>2046</v>
      </c>
      <c r="G387" s="758"/>
      <c r="H387" s="899"/>
      <c r="I387" s="858"/>
    </row>
    <row r="388" spans="1:9" ht="15.6" customHeight="1">
      <c r="A388" s="900" t="s">
        <v>2050</v>
      </c>
      <c r="B388" s="701" t="s">
        <v>2051</v>
      </c>
      <c r="C388" s="859" t="s">
        <v>2052</v>
      </c>
      <c r="D388" s="873" t="s">
        <v>1683</v>
      </c>
      <c r="E388" s="397">
        <v>1</v>
      </c>
      <c r="F388" s="699" t="s">
        <v>2040</v>
      </c>
      <c r="G388" s="756">
        <v>0</v>
      </c>
      <c r="H388" s="897">
        <v>44927</v>
      </c>
      <c r="I388" s="858"/>
    </row>
    <row r="389" spans="1:9">
      <c r="A389" s="901"/>
      <c r="B389" s="701"/>
      <c r="C389" s="860"/>
      <c r="D389" s="874"/>
      <c r="E389" s="397">
        <v>2</v>
      </c>
      <c r="F389" s="699" t="s">
        <v>2042</v>
      </c>
      <c r="G389" s="757"/>
      <c r="H389" s="898"/>
      <c r="I389" s="858"/>
    </row>
    <row r="390" spans="1:9">
      <c r="A390" s="901"/>
      <c r="B390" s="701"/>
      <c r="C390" s="860"/>
      <c r="D390" s="874"/>
      <c r="E390" s="397">
        <v>3</v>
      </c>
      <c r="F390" s="699" t="s">
        <v>2043</v>
      </c>
      <c r="G390" s="757"/>
      <c r="H390" s="898"/>
      <c r="I390" s="858"/>
    </row>
    <row r="391" spans="1:9">
      <c r="A391" s="901"/>
      <c r="B391" s="701"/>
      <c r="C391" s="860"/>
      <c r="D391" s="874"/>
      <c r="E391" s="397">
        <v>4</v>
      </c>
      <c r="F391" s="699" t="s">
        <v>2044</v>
      </c>
      <c r="G391" s="757"/>
      <c r="H391" s="898"/>
      <c r="I391" s="858"/>
    </row>
    <row r="392" spans="1:9">
      <c r="A392" s="901"/>
      <c r="B392" s="701"/>
      <c r="C392" s="860"/>
      <c r="D392" s="874"/>
      <c r="E392" s="397">
        <v>5</v>
      </c>
      <c r="F392" s="699" t="s">
        <v>2045</v>
      </c>
      <c r="G392" s="757"/>
      <c r="H392" s="898"/>
      <c r="I392" s="858"/>
    </row>
    <row r="393" spans="1:9">
      <c r="A393" s="902"/>
      <c r="B393" s="701"/>
      <c r="C393" s="861"/>
      <c r="D393" s="875"/>
      <c r="E393" s="397">
        <v>9</v>
      </c>
      <c r="F393" s="699" t="s">
        <v>2046</v>
      </c>
      <c r="G393" s="758"/>
      <c r="H393" s="899"/>
      <c r="I393" s="858"/>
    </row>
    <row r="394" spans="1:9">
      <c r="A394" s="900" t="s">
        <v>2053</v>
      </c>
      <c r="B394" s="900" t="s">
        <v>2054</v>
      </c>
      <c r="C394" s="859" t="s">
        <v>2055</v>
      </c>
      <c r="D394" s="873" t="s">
        <v>1683</v>
      </c>
      <c r="E394" s="397">
        <v>1</v>
      </c>
      <c r="F394" s="699" t="s">
        <v>2056</v>
      </c>
      <c r="G394" s="756">
        <v>0</v>
      </c>
      <c r="H394" s="897">
        <v>44927</v>
      </c>
      <c r="I394" s="858"/>
    </row>
    <row r="395" spans="1:9">
      <c r="A395" s="901"/>
      <c r="B395" s="901"/>
      <c r="C395" s="860"/>
      <c r="D395" s="874"/>
      <c r="E395" s="397">
        <v>2</v>
      </c>
      <c r="F395" s="699" t="s">
        <v>2057</v>
      </c>
      <c r="G395" s="757"/>
      <c r="H395" s="898"/>
      <c r="I395" s="858"/>
    </row>
    <row r="396" spans="1:9">
      <c r="A396" s="901"/>
      <c r="B396" s="901"/>
      <c r="C396" s="860"/>
      <c r="D396" s="874"/>
      <c r="E396" s="397">
        <v>3</v>
      </c>
      <c r="F396" s="699" t="s">
        <v>2058</v>
      </c>
      <c r="G396" s="757"/>
      <c r="H396" s="898"/>
      <c r="I396" s="858"/>
    </row>
    <row r="397" spans="1:9">
      <c r="A397" s="901"/>
      <c r="B397" s="901"/>
      <c r="C397" s="860"/>
      <c r="D397" s="874"/>
      <c r="E397" s="397">
        <v>4</v>
      </c>
      <c r="F397" s="699" t="s">
        <v>2059</v>
      </c>
      <c r="G397" s="757"/>
      <c r="H397" s="898"/>
      <c r="I397" s="858"/>
    </row>
    <row r="398" spans="1:9">
      <c r="A398" s="901"/>
      <c r="B398" s="901"/>
      <c r="C398" s="860"/>
      <c r="D398" s="874"/>
      <c r="E398" s="397">
        <v>5</v>
      </c>
      <c r="F398" s="699" t="s">
        <v>2060</v>
      </c>
      <c r="G398" s="757"/>
      <c r="H398" s="898"/>
      <c r="I398" s="858"/>
    </row>
    <row r="399" spans="1:9">
      <c r="A399" s="902"/>
      <c r="B399" s="902"/>
      <c r="C399" s="861"/>
      <c r="D399" s="875"/>
      <c r="E399" s="397">
        <v>9</v>
      </c>
      <c r="F399" s="699" t="s">
        <v>2046</v>
      </c>
      <c r="G399" s="758"/>
      <c r="H399" s="899"/>
      <c r="I399" s="858"/>
    </row>
    <row r="400" spans="1:9">
      <c r="A400" s="900" t="s">
        <v>2061</v>
      </c>
      <c r="B400" s="900" t="s">
        <v>2062</v>
      </c>
      <c r="C400" s="859" t="s">
        <v>2063</v>
      </c>
      <c r="D400" s="873" t="s">
        <v>1683</v>
      </c>
      <c r="E400" s="397">
        <v>1</v>
      </c>
      <c r="F400" s="699" t="s">
        <v>2064</v>
      </c>
      <c r="G400" s="756">
        <v>0</v>
      </c>
      <c r="H400" s="897">
        <v>44927</v>
      </c>
      <c r="I400" s="858"/>
    </row>
    <row r="401" spans="1:9">
      <c r="A401" s="901"/>
      <c r="B401" s="901"/>
      <c r="C401" s="860"/>
      <c r="D401" s="874"/>
      <c r="E401" s="397">
        <v>2</v>
      </c>
      <c r="F401" s="699" t="s">
        <v>2065</v>
      </c>
      <c r="G401" s="757"/>
      <c r="H401" s="898"/>
      <c r="I401" s="858"/>
    </row>
    <row r="402" spans="1:9">
      <c r="A402" s="901"/>
      <c r="B402" s="901"/>
      <c r="C402" s="860"/>
      <c r="D402" s="874"/>
      <c r="E402" s="397">
        <v>3</v>
      </c>
      <c r="F402" s="699" t="s">
        <v>2066</v>
      </c>
      <c r="G402" s="757"/>
      <c r="H402" s="898"/>
      <c r="I402" s="858"/>
    </row>
    <row r="403" spans="1:9">
      <c r="A403" s="901"/>
      <c r="B403" s="901"/>
      <c r="C403" s="860"/>
      <c r="D403" s="874"/>
      <c r="E403" s="397">
        <v>4</v>
      </c>
      <c r="F403" s="699" t="s">
        <v>2067</v>
      </c>
      <c r="G403" s="757"/>
      <c r="H403" s="898"/>
      <c r="I403" s="858"/>
    </row>
    <row r="404" spans="1:9">
      <c r="A404" s="901"/>
      <c r="B404" s="901"/>
      <c r="C404" s="860"/>
      <c r="D404" s="874"/>
      <c r="E404" s="397">
        <v>5</v>
      </c>
      <c r="F404" s="699" t="s">
        <v>2068</v>
      </c>
      <c r="G404" s="757"/>
      <c r="H404" s="898"/>
      <c r="I404" s="858"/>
    </row>
    <row r="405" spans="1:9">
      <c r="A405" s="902"/>
      <c r="B405" s="902"/>
      <c r="C405" s="861"/>
      <c r="D405" s="875"/>
      <c r="E405" s="397">
        <v>9</v>
      </c>
      <c r="F405" s="699" t="s">
        <v>2046</v>
      </c>
      <c r="G405" s="758"/>
      <c r="H405" s="899"/>
      <c r="I405" s="858"/>
    </row>
    <row r="406" spans="1:9" ht="171.6">
      <c r="A406" s="392" t="s">
        <v>1138</v>
      </c>
      <c r="B406" s="392" t="s">
        <v>2069</v>
      </c>
      <c r="C406" s="474" t="s">
        <v>2070</v>
      </c>
      <c r="D406" s="452" t="s">
        <v>1644</v>
      </c>
      <c r="E406" s="398" t="s">
        <v>2011</v>
      </c>
      <c r="F406" s="391"/>
      <c r="G406" s="452">
        <v>0</v>
      </c>
      <c r="H406" s="704">
        <v>44927</v>
      </c>
      <c r="I406" s="392" t="s">
        <v>2071</v>
      </c>
    </row>
  </sheetData>
  <autoFilter ref="A9:I406" xr:uid="{F896E782-2AC5-4FEE-A2BD-8FF2AF5B6B3E}">
    <filterColumn colId="0" showButton="0"/>
    <filterColumn colId="1" showButton="0"/>
    <filterColumn colId="3" showButton="0"/>
    <filterColumn colId="4" showButton="0"/>
  </autoFilter>
  <mergeCells count="276">
    <mergeCell ref="D400:D405"/>
    <mergeCell ref="H400:H405"/>
    <mergeCell ref="A376:A381"/>
    <mergeCell ref="B376:B381"/>
    <mergeCell ref="C376:C381"/>
    <mergeCell ref="D376:D381"/>
    <mergeCell ref="H376:H381"/>
    <mergeCell ref="A382:A387"/>
    <mergeCell ref="B382:B387"/>
    <mergeCell ref="C382:C387"/>
    <mergeCell ref="D382:D387"/>
    <mergeCell ref="H382:H387"/>
    <mergeCell ref="A394:A399"/>
    <mergeCell ref="B394:B399"/>
    <mergeCell ref="C394:C399"/>
    <mergeCell ref="D394:D399"/>
    <mergeCell ref="H394:H399"/>
    <mergeCell ref="C388:C393"/>
    <mergeCell ref="D388:D393"/>
    <mergeCell ref="H388:H393"/>
    <mergeCell ref="A400:A405"/>
    <mergeCell ref="B400:B405"/>
    <mergeCell ref="C400:C405"/>
    <mergeCell ref="A388:A393"/>
    <mergeCell ref="D342:D349"/>
    <mergeCell ref="D351:D355"/>
    <mergeCell ref="D357:D365"/>
    <mergeCell ref="I351:I355"/>
    <mergeCell ref="A357:A365"/>
    <mergeCell ref="B357:B365"/>
    <mergeCell ref="C357:C365"/>
    <mergeCell ref="H357:H365"/>
    <mergeCell ref="I357:I365"/>
    <mergeCell ref="A342:A349"/>
    <mergeCell ref="B342:B349"/>
    <mergeCell ref="C342:C349"/>
    <mergeCell ref="H342:H349"/>
    <mergeCell ref="A351:A355"/>
    <mergeCell ref="B351:B355"/>
    <mergeCell ref="C351:C355"/>
    <mergeCell ref="H351:H355"/>
    <mergeCell ref="I271:I349"/>
    <mergeCell ref="B282:B286"/>
    <mergeCell ref="C282:C286"/>
    <mergeCell ref="H282:H286"/>
    <mergeCell ref="A287:A291"/>
    <mergeCell ref="C287:C291"/>
    <mergeCell ref="H287:H291"/>
    <mergeCell ref="D140:D143"/>
    <mergeCell ref="D144:D147"/>
    <mergeCell ref="D148:D151"/>
    <mergeCell ref="D152:D155"/>
    <mergeCell ref="D156:D158"/>
    <mergeCell ref="D159:D161"/>
    <mergeCell ref="D162:D167"/>
    <mergeCell ref="D168:D171"/>
    <mergeCell ref="D172:D175"/>
    <mergeCell ref="A1:I1"/>
    <mergeCell ref="A3:I3"/>
    <mergeCell ref="A7:I7"/>
    <mergeCell ref="A9:C9"/>
    <mergeCell ref="D9:F9"/>
    <mergeCell ref="A128:A138"/>
    <mergeCell ref="B128:B138"/>
    <mergeCell ref="C128:C138"/>
    <mergeCell ref="H128:H138"/>
    <mergeCell ref="I128:I138"/>
    <mergeCell ref="D128:D138"/>
    <mergeCell ref="I12:I116"/>
    <mergeCell ref="I118:I126"/>
    <mergeCell ref="A140:A143"/>
    <mergeCell ref="B140:B143"/>
    <mergeCell ref="C140:C143"/>
    <mergeCell ref="H140:H143"/>
    <mergeCell ref="I140:I269"/>
    <mergeCell ref="A144:A147"/>
    <mergeCell ref="B144:B147"/>
    <mergeCell ref="C144:C147"/>
    <mergeCell ref="H144:H147"/>
    <mergeCell ref="A148:A151"/>
    <mergeCell ref="A156:A158"/>
    <mergeCell ref="B156:B158"/>
    <mergeCell ref="C156:C158"/>
    <mergeCell ref="H156:H158"/>
    <mergeCell ref="A159:A161"/>
    <mergeCell ref="B159:B161"/>
    <mergeCell ref="C159:C161"/>
    <mergeCell ref="H159:H161"/>
    <mergeCell ref="B148:B151"/>
    <mergeCell ref="C148:C151"/>
    <mergeCell ref="H148:H151"/>
    <mergeCell ref="A152:A155"/>
    <mergeCell ref="B152:B155"/>
    <mergeCell ref="C152:C155"/>
    <mergeCell ref="H152:H155"/>
    <mergeCell ref="A172:A175"/>
    <mergeCell ref="B172:B175"/>
    <mergeCell ref="C172:C175"/>
    <mergeCell ref="H172:H175"/>
    <mergeCell ref="A176:A179"/>
    <mergeCell ref="B176:B179"/>
    <mergeCell ref="C176:C179"/>
    <mergeCell ref="H176:H179"/>
    <mergeCell ref="A162:A167"/>
    <mergeCell ref="B162:B167"/>
    <mergeCell ref="C162:C167"/>
    <mergeCell ref="H162:H167"/>
    <mergeCell ref="A168:A171"/>
    <mergeCell ref="B168:B171"/>
    <mergeCell ref="C168:C171"/>
    <mergeCell ref="H168:H171"/>
    <mergeCell ref="D176:D179"/>
    <mergeCell ref="A188:A191"/>
    <mergeCell ref="B188:B191"/>
    <mergeCell ref="C188:C191"/>
    <mergeCell ref="H188:H191"/>
    <mergeCell ref="A192:A195"/>
    <mergeCell ref="B192:B195"/>
    <mergeCell ref="C192:C195"/>
    <mergeCell ref="H192:H195"/>
    <mergeCell ref="A180:A183"/>
    <mergeCell ref="B180:B183"/>
    <mergeCell ref="C180:C183"/>
    <mergeCell ref="H180:H183"/>
    <mergeCell ref="A184:A187"/>
    <mergeCell ref="B184:B187"/>
    <mergeCell ref="C184:C187"/>
    <mergeCell ref="H184:H187"/>
    <mergeCell ref="D180:D183"/>
    <mergeCell ref="D184:D187"/>
    <mergeCell ref="D188:D191"/>
    <mergeCell ref="D192:D195"/>
    <mergeCell ref="A204:A207"/>
    <mergeCell ref="B204:B207"/>
    <mergeCell ref="C204:C207"/>
    <mergeCell ref="H204:H207"/>
    <mergeCell ref="A208:A211"/>
    <mergeCell ref="B208:B211"/>
    <mergeCell ref="C208:C211"/>
    <mergeCell ref="H208:H211"/>
    <mergeCell ref="A196:A199"/>
    <mergeCell ref="B196:B199"/>
    <mergeCell ref="C196:C199"/>
    <mergeCell ref="H196:H199"/>
    <mergeCell ref="A200:A203"/>
    <mergeCell ref="B200:B203"/>
    <mergeCell ref="C200:C203"/>
    <mergeCell ref="H200:H203"/>
    <mergeCell ref="D196:D199"/>
    <mergeCell ref="D200:D203"/>
    <mergeCell ref="D204:D207"/>
    <mergeCell ref="D208:D211"/>
    <mergeCell ref="A220:A223"/>
    <mergeCell ref="B220:B223"/>
    <mergeCell ref="C220:C223"/>
    <mergeCell ref="H220:H223"/>
    <mergeCell ref="A224:A226"/>
    <mergeCell ref="B224:B226"/>
    <mergeCell ref="C224:C226"/>
    <mergeCell ref="H224:H226"/>
    <mergeCell ref="A212:A215"/>
    <mergeCell ref="B212:B215"/>
    <mergeCell ref="C212:C215"/>
    <mergeCell ref="H212:H215"/>
    <mergeCell ref="A216:A219"/>
    <mergeCell ref="B216:B219"/>
    <mergeCell ref="C216:C219"/>
    <mergeCell ref="H216:H219"/>
    <mergeCell ref="D212:D215"/>
    <mergeCell ref="D216:D219"/>
    <mergeCell ref="D220:D223"/>
    <mergeCell ref="D224:D226"/>
    <mergeCell ref="A233:A235"/>
    <mergeCell ref="B233:B235"/>
    <mergeCell ref="C233:C235"/>
    <mergeCell ref="H233:H235"/>
    <mergeCell ref="A236:A239"/>
    <mergeCell ref="B236:B239"/>
    <mergeCell ref="C236:C239"/>
    <mergeCell ref="H236:H239"/>
    <mergeCell ref="A227:A229"/>
    <mergeCell ref="B227:B229"/>
    <mergeCell ref="C227:C229"/>
    <mergeCell ref="H227:H229"/>
    <mergeCell ref="A230:A232"/>
    <mergeCell ref="B230:B232"/>
    <mergeCell ref="C230:C232"/>
    <mergeCell ref="H230:H232"/>
    <mergeCell ref="D227:D229"/>
    <mergeCell ref="D230:D232"/>
    <mergeCell ref="D233:D235"/>
    <mergeCell ref="D236:D239"/>
    <mergeCell ref="A240:A243"/>
    <mergeCell ref="B240:B243"/>
    <mergeCell ref="C240:C243"/>
    <mergeCell ref="H240:H243"/>
    <mergeCell ref="A244:A253"/>
    <mergeCell ref="B244:B253"/>
    <mergeCell ref="C244:C253"/>
    <mergeCell ref="H244:H253"/>
    <mergeCell ref="D240:D243"/>
    <mergeCell ref="D244:D253"/>
    <mergeCell ref="A254:A263"/>
    <mergeCell ref="C254:C263"/>
    <mergeCell ref="H254:H263"/>
    <mergeCell ref="A264:A269"/>
    <mergeCell ref="B264:B269"/>
    <mergeCell ref="C264:C269"/>
    <mergeCell ref="H264:H269"/>
    <mergeCell ref="D254:D263"/>
    <mergeCell ref="D264:D269"/>
    <mergeCell ref="H312:H316"/>
    <mergeCell ref="A317:A321"/>
    <mergeCell ref="B317:B321"/>
    <mergeCell ref="D287:D291"/>
    <mergeCell ref="A272:A276"/>
    <mergeCell ref="B272:B276"/>
    <mergeCell ref="C272:C276"/>
    <mergeCell ref="H272:H276"/>
    <mergeCell ref="A277:A281"/>
    <mergeCell ref="B277:B281"/>
    <mergeCell ref="C277:C281"/>
    <mergeCell ref="H277:H281"/>
    <mergeCell ref="B287:B291"/>
    <mergeCell ref="A282:A286"/>
    <mergeCell ref="D272:D276"/>
    <mergeCell ref="D277:D281"/>
    <mergeCell ref="D282:D286"/>
    <mergeCell ref="B332:B336"/>
    <mergeCell ref="C332:C336"/>
    <mergeCell ref="H332:H336"/>
    <mergeCell ref="A307:A311"/>
    <mergeCell ref="B307:B311"/>
    <mergeCell ref="C307:C311"/>
    <mergeCell ref="H307:H311"/>
    <mergeCell ref="D317:D321"/>
    <mergeCell ref="A292:A296"/>
    <mergeCell ref="B292:B296"/>
    <mergeCell ref="C292:C296"/>
    <mergeCell ref="H292:H296"/>
    <mergeCell ref="A297:A301"/>
    <mergeCell ref="B297:B301"/>
    <mergeCell ref="C297:C301"/>
    <mergeCell ref="H297:H301"/>
    <mergeCell ref="D292:D296"/>
    <mergeCell ref="D297:D301"/>
    <mergeCell ref="D302:D306"/>
    <mergeCell ref="D307:D311"/>
    <mergeCell ref="D312:D316"/>
    <mergeCell ref="A312:A316"/>
    <mergeCell ref="B312:B316"/>
    <mergeCell ref="C312:C316"/>
    <mergeCell ref="I376:I405"/>
    <mergeCell ref="C317:C321"/>
    <mergeCell ref="H317:H321"/>
    <mergeCell ref="A302:A306"/>
    <mergeCell ref="B302:B306"/>
    <mergeCell ref="C302:C306"/>
    <mergeCell ref="H302:H306"/>
    <mergeCell ref="A337:A341"/>
    <mergeCell ref="B337:B341"/>
    <mergeCell ref="C337:C341"/>
    <mergeCell ref="H337:H341"/>
    <mergeCell ref="A322:A326"/>
    <mergeCell ref="B322:B326"/>
    <mergeCell ref="C322:C326"/>
    <mergeCell ref="H322:H326"/>
    <mergeCell ref="A327:A331"/>
    <mergeCell ref="B327:B331"/>
    <mergeCell ref="C327:C331"/>
    <mergeCell ref="H327:H331"/>
    <mergeCell ref="D322:D326"/>
    <mergeCell ref="D327:D331"/>
    <mergeCell ref="D332:D336"/>
    <mergeCell ref="D337:D341"/>
    <mergeCell ref="A332:A336"/>
  </mergeCells>
  <phoneticPr fontId="110"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38F6D-47F7-49FA-89F1-DBADBFED6014}">
  <sheetPr codeName="Sheet23">
    <tabColor rgb="FF005EB8"/>
    <pageSetUpPr fitToPage="1"/>
  </sheetPr>
  <dimension ref="A1:XFD29"/>
  <sheetViews>
    <sheetView showGridLines="0" topLeftCell="A2" zoomScaleNormal="100" workbookViewId="0">
      <selection activeCell="C8" sqref="C8"/>
    </sheetView>
  </sheetViews>
  <sheetFormatPr defaultColWidth="8.77734375" defaultRowHeight="13.2"/>
  <cols>
    <col min="1" max="1" width="30.21875" style="365" customWidth="1"/>
    <col min="2" max="2" width="39" style="109" customWidth="1"/>
    <col min="3" max="3" width="137.77734375" style="109" customWidth="1"/>
    <col min="4" max="6" width="8.77734375" style="109"/>
    <col min="7" max="10" width="0" style="109" hidden="1" customWidth="1"/>
    <col min="11" max="13" width="8.77734375" style="109"/>
    <col min="14" max="20" width="0" style="109" hidden="1" customWidth="1"/>
    <col min="21" max="16384" width="8.77734375" style="109"/>
  </cols>
  <sheetData>
    <row r="1" spans="1:16384" s="182" customFormat="1" ht="39.450000000000003" customHeight="1">
      <c r="A1" s="903" t="s">
        <v>2072</v>
      </c>
      <c r="B1" s="903"/>
      <c r="C1" s="903"/>
    </row>
    <row r="2" spans="1:16384" s="182" customFormat="1" ht="31.95" customHeight="1">
      <c r="A2" s="904" t="s">
        <v>1</v>
      </c>
      <c r="B2" s="905"/>
      <c r="C2" s="905"/>
      <c r="D2" s="361"/>
      <c r="E2" s="361"/>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c r="AI2" s="903"/>
      <c r="AJ2" s="903"/>
      <c r="AK2" s="903"/>
      <c r="AL2" s="903"/>
      <c r="AM2" s="903"/>
      <c r="AN2" s="903"/>
      <c r="AO2" s="903"/>
      <c r="AP2" s="903"/>
      <c r="AQ2" s="903"/>
      <c r="AR2" s="903"/>
      <c r="AS2" s="903"/>
      <c r="AT2" s="903"/>
      <c r="AU2" s="903"/>
      <c r="AV2" s="903"/>
      <c r="AW2" s="903"/>
      <c r="AX2" s="903"/>
      <c r="AY2" s="903"/>
      <c r="AZ2" s="903"/>
      <c r="BA2" s="903"/>
      <c r="BB2" s="903"/>
      <c r="BC2" s="903"/>
      <c r="BD2" s="903"/>
      <c r="BE2" s="903"/>
      <c r="BF2" s="903"/>
      <c r="BG2" s="903"/>
      <c r="BH2" s="903"/>
      <c r="BI2" s="903"/>
      <c r="BJ2" s="903"/>
      <c r="BK2" s="903"/>
      <c r="BL2" s="903"/>
      <c r="BM2" s="903"/>
      <c r="BN2" s="903"/>
      <c r="BO2" s="903"/>
      <c r="BP2" s="903"/>
      <c r="BQ2" s="903"/>
      <c r="BR2" s="903"/>
      <c r="BS2" s="903"/>
      <c r="BT2" s="903"/>
      <c r="BU2" s="903"/>
      <c r="BV2" s="903"/>
      <c r="BW2" s="903"/>
      <c r="BX2" s="903"/>
      <c r="BY2" s="903"/>
      <c r="BZ2" s="903"/>
      <c r="CA2" s="903"/>
      <c r="CB2" s="903"/>
      <c r="CC2" s="903"/>
      <c r="CD2" s="903"/>
      <c r="CE2" s="903"/>
      <c r="CF2" s="903"/>
      <c r="CG2" s="903"/>
      <c r="CH2" s="903"/>
      <c r="CI2" s="903"/>
      <c r="CJ2" s="903"/>
      <c r="CK2" s="903"/>
      <c r="CL2" s="903"/>
      <c r="CM2" s="903"/>
      <c r="CN2" s="903"/>
      <c r="CO2" s="903"/>
      <c r="CP2" s="903"/>
      <c r="CQ2" s="903"/>
      <c r="CR2" s="903"/>
      <c r="CS2" s="903"/>
      <c r="CT2" s="903"/>
      <c r="CU2" s="903"/>
      <c r="CV2" s="903"/>
      <c r="CW2" s="903"/>
      <c r="CX2" s="903"/>
      <c r="CY2" s="903"/>
      <c r="CZ2" s="903"/>
      <c r="DA2" s="903"/>
      <c r="DB2" s="903"/>
      <c r="DC2" s="903"/>
      <c r="DD2" s="903"/>
      <c r="DE2" s="903"/>
      <c r="DF2" s="903"/>
      <c r="DG2" s="903"/>
      <c r="DH2" s="903"/>
      <c r="DI2" s="903"/>
      <c r="DJ2" s="903"/>
      <c r="DK2" s="903"/>
      <c r="DL2" s="903"/>
      <c r="DM2" s="903"/>
      <c r="DN2" s="903"/>
      <c r="DO2" s="903"/>
      <c r="DP2" s="903"/>
      <c r="DQ2" s="903"/>
      <c r="DR2" s="903"/>
      <c r="DS2" s="903"/>
      <c r="DT2" s="903"/>
      <c r="DU2" s="903"/>
      <c r="DV2" s="903"/>
      <c r="DW2" s="903"/>
      <c r="DX2" s="903"/>
      <c r="DY2" s="903"/>
      <c r="DZ2" s="903"/>
      <c r="EA2" s="903"/>
      <c r="EB2" s="903"/>
      <c r="EC2" s="903"/>
      <c r="ED2" s="903"/>
      <c r="EE2" s="903"/>
      <c r="EF2" s="903"/>
      <c r="EG2" s="903"/>
      <c r="EH2" s="903"/>
      <c r="EI2" s="903"/>
      <c r="EJ2" s="903"/>
      <c r="EK2" s="903"/>
      <c r="EL2" s="903"/>
      <c r="EM2" s="903"/>
      <c r="EN2" s="903"/>
      <c r="EO2" s="903"/>
      <c r="EP2" s="903"/>
      <c r="EQ2" s="903"/>
      <c r="ER2" s="903"/>
      <c r="ES2" s="903"/>
      <c r="ET2" s="903"/>
      <c r="EU2" s="903"/>
      <c r="EV2" s="903"/>
      <c r="EW2" s="903"/>
      <c r="EX2" s="903"/>
      <c r="EY2" s="903"/>
      <c r="EZ2" s="903"/>
      <c r="FA2" s="903"/>
      <c r="FB2" s="903"/>
      <c r="FC2" s="903"/>
      <c r="FD2" s="903"/>
      <c r="FE2" s="903"/>
      <c r="FF2" s="903"/>
      <c r="FG2" s="903"/>
      <c r="FH2" s="903"/>
      <c r="FI2" s="903"/>
      <c r="FJ2" s="903"/>
      <c r="FK2" s="903"/>
      <c r="FL2" s="903"/>
      <c r="FM2" s="903"/>
      <c r="FN2" s="903"/>
      <c r="FO2" s="903"/>
      <c r="FP2" s="903"/>
      <c r="FQ2" s="903"/>
      <c r="FR2" s="903"/>
      <c r="FS2" s="903"/>
      <c r="FT2" s="903"/>
      <c r="FU2" s="903"/>
      <c r="FV2" s="903"/>
      <c r="FW2" s="903"/>
      <c r="FX2" s="903"/>
      <c r="FY2" s="903"/>
      <c r="FZ2" s="903"/>
      <c r="GA2" s="903"/>
      <c r="GB2" s="903"/>
      <c r="GC2" s="903"/>
      <c r="GD2" s="903"/>
      <c r="GE2" s="903"/>
      <c r="GF2" s="903"/>
      <c r="GG2" s="903"/>
      <c r="GH2" s="903"/>
      <c r="GI2" s="903"/>
      <c r="GJ2" s="903"/>
      <c r="GK2" s="903"/>
      <c r="GL2" s="903"/>
      <c r="GM2" s="903"/>
      <c r="GN2" s="903"/>
      <c r="GO2" s="903"/>
      <c r="GP2" s="903"/>
      <c r="GQ2" s="903"/>
      <c r="GR2" s="903"/>
      <c r="GS2" s="903"/>
      <c r="GT2" s="903"/>
      <c r="GU2" s="903"/>
      <c r="GV2" s="903"/>
      <c r="GW2" s="903"/>
      <c r="GX2" s="903"/>
      <c r="GY2" s="903"/>
      <c r="GZ2" s="903"/>
      <c r="HA2" s="903"/>
      <c r="HB2" s="903"/>
      <c r="HC2" s="903"/>
      <c r="HD2" s="903"/>
      <c r="HE2" s="903"/>
      <c r="HF2" s="903"/>
      <c r="HG2" s="903"/>
      <c r="HH2" s="903"/>
      <c r="HI2" s="903"/>
      <c r="HJ2" s="903"/>
      <c r="HK2" s="903"/>
      <c r="HL2" s="903"/>
      <c r="HM2" s="903"/>
      <c r="HN2" s="903"/>
      <c r="HO2" s="903"/>
      <c r="HP2" s="903"/>
      <c r="HQ2" s="903"/>
      <c r="HR2" s="903"/>
      <c r="HS2" s="903"/>
      <c r="HT2" s="903"/>
      <c r="HU2" s="903"/>
      <c r="HV2" s="903"/>
      <c r="HW2" s="903"/>
      <c r="HX2" s="903"/>
      <c r="HY2" s="903"/>
      <c r="HZ2" s="903"/>
      <c r="IA2" s="903"/>
      <c r="IB2" s="903"/>
      <c r="IC2" s="903"/>
      <c r="ID2" s="903"/>
      <c r="IE2" s="903"/>
      <c r="IF2" s="903"/>
      <c r="IG2" s="903"/>
      <c r="IH2" s="903"/>
      <c r="II2" s="903"/>
      <c r="IJ2" s="903"/>
      <c r="IK2" s="903"/>
      <c r="IL2" s="903"/>
      <c r="IM2" s="903"/>
      <c r="IN2" s="903"/>
      <c r="IO2" s="903"/>
      <c r="IP2" s="903"/>
      <c r="IQ2" s="903"/>
      <c r="IR2" s="903"/>
      <c r="IS2" s="903"/>
      <c r="IT2" s="903"/>
      <c r="IU2" s="903"/>
      <c r="IV2" s="903"/>
      <c r="IW2" s="903"/>
      <c r="IX2" s="903"/>
      <c r="IY2" s="903"/>
      <c r="IZ2" s="903"/>
      <c r="JA2" s="903"/>
      <c r="JB2" s="903"/>
      <c r="JC2" s="903"/>
      <c r="JD2" s="903"/>
      <c r="JE2" s="903"/>
      <c r="JF2" s="903"/>
      <c r="JG2" s="903"/>
      <c r="JH2" s="903"/>
      <c r="JI2" s="903"/>
      <c r="JJ2" s="903"/>
      <c r="JK2" s="903"/>
      <c r="JL2" s="903"/>
      <c r="JM2" s="903"/>
      <c r="JN2" s="903"/>
      <c r="JO2" s="903"/>
      <c r="JP2" s="903"/>
      <c r="JQ2" s="903"/>
      <c r="JR2" s="903"/>
      <c r="JS2" s="903"/>
      <c r="JT2" s="903"/>
      <c r="JU2" s="903"/>
      <c r="JV2" s="903"/>
      <c r="JW2" s="903"/>
      <c r="JX2" s="903"/>
      <c r="JY2" s="903"/>
      <c r="JZ2" s="903"/>
      <c r="KA2" s="903"/>
      <c r="KB2" s="903"/>
      <c r="KC2" s="903"/>
      <c r="KD2" s="903"/>
      <c r="KE2" s="903"/>
      <c r="KF2" s="903"/>
      <c r="KG2" s="903"/>
      <c r="KH2" s="903"/>
      <c r="KI2" s="903"/>
      <c r="KJ2" s="903"/>
      <c r="KK2" s="903"/>
      <c r="KL2" s="903"/>
      <c r="KM2" s="903"/>
      <c r="KN2" s="903"/>
      <c r="KO2" s="903"/>
      <c r="KP2" s="903"/>
      <c r="KQ2" s="903"/>
      <c r="KR2" s="903"/>
      <c r="KS2" s="903"/>
      <c r="KT2" s="903"/>
      <c r="KU2" s="903"/>
      <c r="KV2" s="903"/>
      <c r="KW2" s="903"/>
      <c r="KX2" s="903"/>
      <c r="KY2" s="903"/>
      <c r="KZ2" s="903"/>
      <c r="LA2" s="903"/>
      <c r="LB2" s="903"/>
      <c r="LC2" s="903"/>
      <c r="LD2" s="903"/>
      <c r="LE2" s="903"/>
      <c r="LF2" s="903"/>
      <c r="LG2" s="903"/>
      <c r="LH2" s="903"/>
      <c r="LI2" s="903"/>
      <c r="LJ2" s="903"/>
      <c r="LK2" s="903"/>
      <c r="LL2" s="903"/>
      <c r="LM2" s="903"/>
      <c r="LN2" s="903"/>
      <c r="LO2" s="903"/>
      <c r="LP2" s="903"/>
      <c r="LQ2" s="903"/>
      <c r="LR2" s="903"/>
      <c r="LS2" s="903"/>
      <c r="LT2" s="903"/>
      <c r="LU2" s="903"/>
      <c r="LV2" s="903"/>
      <c r="LW2" s="903"/>
      <c r="LX2" s="903"/>
      <c r="LY2" s="903"/>
      <c r="LZ2" s="903"/>
      <c r="MA2" s="903"/>
      <c r="MB2" s="903"/>
      <c r="MC2" s="903"/>
      <c r="MD2" s="903"/>
      <c r="ME2" s="903"/>
      <c r="MF2" s="903"/>
      <c r="MG2" s="903"/>
      <c r="MH2" s="903"/>
      <c r="MI2" s="903"/>
      <c r="MJ2" s="903"/>
      <c r="MK2" s="903"/>
      <c r="ML2" s="903"/>
      <c r="MM2" s="903"/>
      <c r="MN2" s="903"/>
      <c r="MO2" s="903"/>
      <c r="MP2" s="903"/>
      <c r="MQ2" s="903"/>
      <c r="MR2" s="903"/>
      <c r="MS2" s="903"/>
      <c r="MT2" s="903"/>
      <c r="MU2" s="903"/>
      <c r="MV2" s="903"/>
      <c r="MW2" s="903"/>
      <c r="MX2" s="903"/>
      <c r="MY2" s="903"/>
      <c r="MZ2" s="903"/>
      <c r="NA2" s="903"/>
      <c r="NB2" s="903"/>
      <c r="NC2" s="903"/>
      <c r="ND2" s="903"/>
      <c r="NE2" s="903"/>
      <c r="NF2" s="903"/>
      <c r="NG2" s="903"/>
      <c r="NH2" s="903"/>
      <c r="NI2" s="903"/>
      <c r="NJ2" s="903"/>
      <c r="NK2" s="903"/>
      <c r="NL2" s="903"/>
      <c r="NM2" s="903"/>
      <c r="NN2" s="903"/>
      <c r="NO2" s="903"/>
      <c r="NP2" s="903"/>
      <c r="NQ2" s="903"/>
      <c r="NR2" s="903"/>
      <c r="NS2" s="903"/>
      <c r="NT2" s="903"/>
      <c r="NU2" s="903"/>
      <c r="NV2" s="903"/>
      <c r="NW2" s="903"/>
      <c r="NX2" s="903"/>
      <c r="NY2" s="903"/>
      <c r="NZ2" s="903"/>
      <c r="OA2" s="903"/>
      <c r="OB2" s="903"/>
      <c r="OC2" s="903"/>
      <c r="OD2" s="903"/>
      <c r="OE2" s="903"/>
      <c r="OF2" s="903"/>
      <c r="OG2" s="903"/>
      <c r="OH2" s="903"/>
      <c r="OI2" s="903"/>
      <c r="OJ2" s="903"/>
      <c r="OK2" s="903"/>
      <c r="OL2" s="903"/>
      <c r="OM2" s="903"/>
      <c r="ON2" s="903"/>
      <c r="OO2" s="903"/>
      <c r="OP2" s="903"/>
      <c r="OQ2" s="903"/>
      <c r="OR2" s="903"/>
      <c r="OS2" s="903"/>
      <c r="OT2" s="903"/>
      <c r="OU2" s="903"/>
      <c r="OV2" s="903"/>
      <c r="OW2" s="903"/>
      <c r="OX2" s="903"/>
      <c r="OY2" s="903"/>
      <c r="OZ2" s="903"/>
      <c r="PA2" s="903"/>
      <c r="PB2" s="903"/>
      <c r="PC2" s="903"/>
      <c r="PD2" s="903"/>
      <c r="PE2" s="903"/>
      <c r="PF2" s="903"/>
      <c r="PG2" s="903"/>
      <c r="PH2" s="903"/>
      <c r="PI2" s="903"/>
      <c r="PJ2" s="903"/>
      <c r="PK2" s="903"/>
      <c r="PL2" s="903"/>
      <c r="PM2" s="903"/>
      <c r="PN2" s="903"/>
      <c r="PO2" s="903"/>
      <c r="PP2" s="903"/>
      <c r="PQ2" s="903"/>
      <c r="PR2" s="903"/>
      <c r="PS2" s="903"/>
      <c r="PT2" s="903"/>
      <c r="PU2" s="903"/>
      <c r="PV2" s="903"/>
      <c r="PW2" s="903"/>
      <c r="PX2" s="903"/>
      <c r="PY2" s="903"/>
      <c r="PZ2" s="903"/>
      <c r="QA2" s="903"/>
      <c r="QB2" s="903"/>
      <c r="QC2" s="903"/>
      <c r="QD2" s="903"/>
      <c r="QE2" s="903"/>
      <c r="QF2" s="903"/>
      <c r="QG2" s="903"/>
      <c r="QH2" s="903"/>
      <c r="QI2" s="903"/>
      <c r="QJ2" s="903"/>
      <c r="QK2" s="903"/>
      <c r="QL2" s="903"/>
      <c r="QM2" s="903"/>
      <c r="QN2" s="903"/>
      <c r="QO2" s="903"/>
      <c r="QP2" s="903"/>
      <c r="QQ2" s="903"/>
      <c r="QR2" s="903"/>
      <c r="QS2" s="903"/>
      <c r="QT2" s="903"/>
      <c r="QU2" s="903"/>
      <c r="QV2" s="903"/>
      <c r="QW2" s="903"/>
      <c r="QX2" s="903"/>
      <c r="QY2" s="903"/>
      <c r="QZ2" s="903"/>
      <c r="RA2" s="903"/>
      <c r="RB2" s="903"/>
      <c r="RC2" s="903"/>
      <c r="RD2" s="903"/>
      <c r="RE2" s="903"/>
      <c r="RF2" s="903"/>
      <c r="RG2" s="903"/>
      <c r="RH2" s="903"/>
      <c r="RI2" s="903"/>
      <c r="RJ2" s="903"/>
      <c r="RK2" s="903"/>
      <c r="RL2" s="903"/>
      <c r="RM2" s="903"/>
      <c r="RN2" s="903"/>
      <c r="RO2" s="903"/>
      <c r="RP2" s="903"/>
      <c r="RQ2" s="903"/>
      <c r="RR2" s="903"/>
      <c r="RS2" s="903"/>
      <c r="RT2" s="903"/>
      <c r="RU2" s="903"/>
      <c r="RV2" s="903"/>
      <c r="RW2" s="903"/>
      <c r="RX2" s="903"/>
      <c r="RY2" s="903"/>
      <c r="RZ2" s="903"/>
      <c r="SA2" s="903"/>
      <c r="SB2" s="903"/>
      <c r="SC2" s="903"/>
      <c r="SD2" s="903"/>
      <c r="SE2" s="903"/>
      <c r="SF2" s="903"/>
      <c r="SG2" s="903"/>
      <c r="SH2" s="903"/>
      <c r="SI2" s="903"/>
      <c r="SJ2" s="903"/>
      <c r="SK2" s="903"/>
      <c r="SL2" s="903"/>
      <c r="SM2" s="903"/>
      <c r="SN2" s="903"/>
      <c r="SO2" s="903"/>
      <c r="SP2" s="903"/>
      <c r="SQ2" s="903"/>
      <c r="SR2" s="903"/>
      <c r="SS2" s="903"/>
      <c r="ST2" s="903"/>
      <c r="SU2" s="903"/>
      <c r="SV2" s="903"/>
      <c r="SW2" s="903"/>
      <c r="SX2" s="903"/>
      <c r="SY2" s="903"/>
      <c r="SZ2" s="903"/>
      <c r="TA2" s="903"/>
      <c r="TB2" s="903"/>
      <c r="TC2" s="903"/>
      <c r="TD2" s="903"/>
      <c r="TE2" s="903"/>
      <c r="TF2" s="903"/>
      <c r="TG2" s="903"/>
      <c r="TH2" s="903"/>
      <c r="TI2" s="903"/>
      <c r="TJ2" s="903"/>
      <c r="TK2" s="903"/>
      <c r="TL2" s="903"/>
      <c r="TM2" s="903"/>
      <c r="TN2" s="903"/>
      <c r="TO2" s="903"/>
      <c r="TP2" s="903"/>
      <c r="TQ2" s="903"/>
      <c r="TR2" s="903"/>
      <c r="TS2" s="903"/>
      <c r="TT2" s="903"/>
      <c r="TU2" s="903"/>
      <c r="TV2" s="903"/>
      <c r="TW2" s="903"/>
      <c r="TX2" s="903"/>
      <c r="TY2" s="903"/>
      <c r="TZ2" s="903"/>
      <c r="UA2" s="903"/>
      <c r="UB2" s="903"/>
      <c r="UC2" s="903"/>
      <c r="UD2" s="903"/>
      <c r="UE2" s="903"/>
      <c r="UF2" s="903"/>
      <c r="UG2" s="903"/>
      <c r="UH2" s="903"/>
      <c r="UI2" s="903"/>
      <c r="UJ2" s="903"/>
      <c r="UK2" s="903"/>
      <c r="UL2" s="903"/>
      <c r="UM2" s="903"/>
      <c r="UN2" s="903"/>
      <c r="UO2" s="903"/>
      <c r="UP2" s="903"/>
      <c r="UQ2" s="903"/>
      <c r="UR2" s="903"/>
      <c r="US2" s="903"/>
      <c r="UT2" s="903"/>
      <c r="UU2" s="903"/>
      <c r="UV2" s="903"/>
      <c r="UW2" s="903"/>
      <c r="UX2" s="903"/>
      <c r="UY2" s="903"/>
      <c r="UZ2" s="903"/>
      <c r="VA2" s="903"/>
      <c r="VB2" s="903"/>
      <c r="VC2" s="903"/>
      <c r="VD2" s="903"/>
      <c r="VE2" s="903"/>
      <c r="VF2" s="903"/>
      <c r="VG2" s="903"/>
      <c r="VH2" s="903"/>
      <c r="VI2" s="903"/>
      <c r="VJ2" s="903"/>
      <c r="VK2" s="903"/>
      <c r="VL2" s="903"/>
      <c r="VM2" s="903"/>
      <c r="VN2" s="903"/>
      <c r="VO2" s="903"/>
      <c r="VP2" s="903"/>
      <c r="VQ2" s="903"/>
      <c r="VR2" s="903"/>
      <c r="VS2" s="903"/>
      <c r="VT2" s="903"/>
      <c r="VU2" s="903"/>
      <c r="VV2" s="903"/>
      <c r="VW2" s="903"/>
      <c r="VX2" s="903"/>
      <c r="VY2" s="903"/>
      <c r="VZ2" s="903"/>
      <c r="WA2" s="903"/>
      <c r="WB2" s="903"/>
      <c r="WC2" s="903"/>
      <c r="WD2" s="903"/>
      <c r="WE2" s="903"/>
      <c r="WF2" s="903"/>
      <c r="WG2" s="903"/>
      <c r="WH2" s="903"/>
      <c r="WI2" s="903"/>
      <c r="WJ2" s="903"/>
      <c r="WK2" s="903"/>
      <c r="WL2" s="903"/>
      <c r="WM2" s="903"/>
      <c r="WN2" s="903"/>
      <c r="WO2" s="903"/>
      <c r="WP2" s="903"/>
      <c r="WQ2" s="903"/>
      <c r="WR2" s="903"/>
      <c r="WS2" s="903"/>
      <c r="WT2" s="903"/>
      <c r="WU2" s="903"/>
      <c r="WV2" s="903"/>
      <c r="WW2" s="903"/>
      <c r="WX2" s="903"/>
      <c r="WY2" s="903"/>
      <c r="WZ2" s="903"/>
      <c r="XA2" s="903"/>
      <c r="XB2" s="903"/>
      <c r="XC2" s="903"/>
      <c r="XD2" s="903"/>
      <c r="XE2" s="903"/>
      <c r="XF2" s="903"/>
      <c r="XG2" s="903"/>
      <c r="XH2" s="903"/>
      <c r="XI2" s="903"/>
      <c r="XJ2" s="903"/>
      <c r="XK2" s="903"/>
      <c r="XL2" s="903"/>
      <c r="XM2" s="903"/>
      <c r="XN2" s="903"/>
      <c r="XO2" s="903"/>
      <c r="XP2" s="903"/>
      <c r="XQ2" s="903"/>
      <c r="XR2" s="903"/>
      <c r="XS2" s="903"/>
      <c r="XT2" s="903"/>
      <c r="XU2" s="903"/>
      <c r="XV2" s="903"/>
      <c r="XW2" s="903"/>
      <c r="XX2" s="903"/>
      <c r="XY2" s="903"/>
      <c r="XZ2" s="903"/>
      <c r="YA2" s="903"/>
      <c r="YB2" s="903"/>
      <c r="YC2" s="903"/>
      <c r="YD2" s="903"/>
      <c r="YE2" s="903"/>
      <c r="YF2" s="903"/>
      <c r="YG2" s="903"/>
      <c r="YH2" s="903"/>
      <c r="YI2" s="903"/>
      <c r="YJ2" s="903"/>
      <c r="YK2" s="903"/>
      <c r="YL2" s="903"/>
      <c r="YM2" s="903"/>
      <c r="YN2" s="903"/>
      <c r="YO2" s="903"/>
      <c r="YP2" s="903"/>
      <c r="YQ2" s="903"/>
      <c r="YR2" s="903"/>
      <c r="YS2" s="903"/>
      <c r="YT2" s="903"/>
      <c r="YU2" s="903"/>
      <c r="YV2" s="903"/>
      <c r="YW2" s="903"/>
      <c r="YX2" s="903"/>
      <c r="YY2" s="903"/>
      <c r="YZ2" s="903"/>
      <c r="ZA2" s="903"/>
      <c r="ZB2" s="903"/>
      <c r="ZC2" s="903"/>
      <c r="ZD2" s="903"/>
      <c r="ZE2" s="903"/>
      <c r="ZF2" s="903"/>
      <c r="ZG2" s="903"/>
      <c r="ZH2" s="903"/>
      <c r="ZI2" s="903"/>
      <c r="ZJ2" s="903"/>
      <c r="ZK2" s="903"/>
      <c r="ZL2" s="903"/>
      <c r="ZM2" s="903"/>
      <c r="ZN2" s="903"/>
      <c r="ZO2" s="903"/>
      <c r="ZP2" s="903"/>
      <c r="ZQ2" s="903"/>
      <c r="ZR2" s="903"/>
      <c r="ZS2" s="903"/>
      <c r="ZT2" s="903"/>
      <c r="ZU2" s="903"/>
      <c r="ZV2" s="903"/>
      <c r="ZW2" s="903"/>
      <c r="ZX2" s="903"/>
      <c r="ZY2" s="903"/>
      <c r="ZZ2" s="903"/>
      <c r="AAA2" s="903"/>
      <c r="AAB2" s="903"/>
      <c r="AAC2" s="903"/>
      <c r="AAD2" s="903"/>
      <c r="AAE2" s="903"/>
      <c r="AAF2" s="903"/>
      <c r="AAG2" s="903"/>
      <c r="AAH2" s="903"/>
      <c r="AAI2" s="903"/>
      <c r="AAJ2" s="903"/>
      <c r="AAK2" s="903"/>
      <c r="AAL2" s="903"/>
      <c r="AAM2" s="903"/>
      <c r="AAN2" s="903"/>
      <c r="AAO2" s="903"/>
      <c r="AAP2" s="903"/>
      <c r="AAQ2" s="903"/>
      <c r="AAR2" s="903"/>
      <c r="AAS2" s="903"/>
      <c r="AAT2" s="903"/>
      <c r="AAU2" s="903"/>
      <c r="AAV2" s="903"/>
      <c r="AAW2" s="903"/>
      <c r="AAX2" s="903"/>
      <c r="AAY2" s="903"/>
      <c r="AAZ2" s="903"/>
      <c r="ABA2" s="903"/>
      <c r="ABB2" s="903"/>
      <c r="ABC2" s="903"/>
      <c r="ABD2" s="903"/>
      <c r="ABE2" s="903"/>
      <c r="ABF2" s="903"/>
      <c r="ABG2" s="903"/>
      <c r="ABH2" s="903"/>
      <c r="ABI2" s="903"/>
      <c r="ABJ2" s="903"/>
      <c r="ABK2" s="903"/>
      <c r="ABL2" s="903"/>
      <c r="ABM2" s="903"/>
      <c r="ABN2" s="903"/>
      <c r="ABO2" s="903"/>
      <c r="ABP2" s="903"/>
      <c r="ABQ2" s="903"/>
      <c r="ABR2" s="903"/>
      <c r="ABS2" s="903"/>
      <c r="ABT2" s="903"/>
      <c r="ABU2" s="903"/>
      <c r="ABV2" s="903"/>
      <c r="ABW2" s="903"/>
      <c r="ABX2" s="903"/>
      <c r="ABY2" s="903"/>
      <c r="ABZ2" s="903"/>
      <c r="ACA2" s="903"/>
      <c r="ACB2" s="903"/>
      <c r="ACC2" s="903"/>
      <c r="ACD2" s="903"/>
      <c r="ACE2" s="903"/>
      <c r="ACF2" s="903"/>
      <c r="ACG2" s="903"/>
      <c r="ACH2" s="903"/>
      <c r="ACI2" s="903"/>
      <c r="ACJ2" s="903"/>
      <c r="ACK2" s="903"/>
      <c r="ACL2" s="903"/>
      <c r="ACM2" s="903"/>
      <c r="ACN2" s="903"/>
      <c r="ACO2" s="903"/>
      <c r="ACP2" s="903"/>
      <c r="ACQ2" s="903"/>
      <c r="ACR2" s="903"/>
      <c r="ACS2" s="903"/>
      <c r="ACT2" s="903"/>
      <c r="ACU2" s="903"/>
      <c r="ACV2" s="903"/>
      <c r="ACW2" s="903"/>
      <c r="ACX2" s="903"/>
      <c r="ACY2" s="903"/>
      <c r="ACZ2" s="903"/>
      <c r="ADA2" s="903"/>
      <c r="ADB2" s="903"/>
      <c r="ADC2" s="903"/>
      <c r="ADD2" s="903"/>
      <c r="ADE2" s="903"/>
      <c r="ADF2" s="903"/>
      <c r="ADG2" s="903"/>
      <c r="ADH2" s="903"/>
      <c r="ADI2" s="903"/>
      <c r="ADJ2" s="903"/>
      <c r="ADK2" s="903"/>
      <c r="ADL2" s="903"/>
      <c r="ADM2" s="903"/>
      <c r="ADN2" s="903"/>
      <c r="ADO2" s="903"/>
      <c r="ADP2" s="903"/>
      <c r="ADQ2" s="903"/>
      <c r="ADR2" s="903"/>
      <c r="ADS2" s="903"/>
      <c r="ADT2" s="903"/>
      <c r="ADU2" s="903"/>
      <c r="ADV2" s="903"/>
      <c r="ADW2" s="903"/>
      <c r="ADX2" s="903"/>
      <c r="ADY2" s="903"/>
      <c r="ADZ2" s="903"/>
      <c r="AEA2" s="903"/>
      <c r="AEB2" s="903"/>
      <c r="AEC2" s="903"/>
      <c r="AED2" s="903"/>
      <c r="AEE2" s="903"/>
      <c r="AEF2" s="903"/>
      <c r="AEG2" s="903"/>
      <c r="AEH2" s="903"/>
      <c r="AEI2" s="903"/>
      <c r="AEJ2" s="903"/>
      <c r="AEK2" s="903"/>
      <c r="AEL2" s="903"/>
      <c r="AEM2" s="903"/>
      <c r="AEN2" s="903"/>
      <c r="AEO2" s="903"/>
      <c r="AEP2" s="903"/>
      <c r="AEQ2" s="903"/>
      <c r="AER2" s="903"/>
      <c r="AES2" s="903"/>
      <c r="AET2" s="903"/>
      <c r="AEU2" s="903"/>
      <c r="AEV2" s="903"/>
      <c r="AEW2" s="903"/>
      <c r="AEX2" s="903"/>
      <c r="AEY2" s="903"/>
      <c r="AEZ2" s="903"/>
      <c r="AFA2" s="903"/>
      <c r="AFB2" s="903"/>
      <c r="AFC2" s="903"/>
      <c r="AFD2" s="903"/>
      <c r="AFE2" s="903"/>
      <c r="AFF2" s="903"/>
      <c r="AFG2" s="903"/>
      <c r="AFH2" s="903"/>
      <c r="AFI2" s="903"/>
      <c r="AFJ2" s="903"/>
      <c r="AFK2" s="903"/>
      <c r="AFL2" s="903"/>
      <c r="AFM2" s="903"/>
      <c r="AFN2" s="903"/>
      <c r="AFO2" s="903"/>
      <c r="AFP2" s="903"/>
      <c r="AFQ2" s="903"/>
      <c r="AFR2" s="903"/>
      <c r="AFS2" s="903"/>
      <c r="AFT2" s="903"/>
      <c r="AFU2" s="903"/>
      <c r="AFV2" s="903"/>
      <c r="AFW2" s="903"/>
      <c r="AFX2" s="903"/>
      <c r="AFY2" s="903"/>
      <c r="AFZ2" s="903"/>
      <c r="AGA2" s="903"/>
      <c r="AGB2" s="903"/>
      <c r="AGC2" s="903"/>
      <c r="AGD2" s="903"/>
      <c r="AGE2" s="903"/>
      <c r="AGF2" s="903"/>
      <c r="AGG2" s="903"/>
      <c r="AGH2" s="903"/>
      <c r="AGI2" s="903"/>
      <c r="AGJ2" s="903"/>
      <c r="AGK2" s="903"/>
      <c r="AGL2" s="903"/>
      <c r="AGM2" s="903"/>
      <c r="AGN2" s="903"/>
      <c r="AGO2" s="903"/>
      <c r="AGP2" s="903"/>
      <c r="AGQ2" s="903"/>
      <c r="AGR2" s="903"/>
      <c r="AGS2" s="903"/>
      <c r="AGT2" s="903"/>
      <c r="AGU2" s="903"/>
      <c r="AGV2" s="903"/>
      <c r="AGW2" s="903"/>
      <c r="AGX2" s="903"/>
      <c r="AGY2" s="903"/>
      <c r="AGZ2" s="903"/>
      <c r="AHA2" s="903"/>
      <c r="AHB2" s="903"/>
      <c r="AHC2" s="903"/>
      <c r="AHD2" s="903"/>
      <c r="AHE2" s="903"/>
      <c r="AHF2" s="903"/>
      <c r="AHG2" s="903"/>
      <c r="AHH2" s="903"/>
      <c r="AHI2" s="903"/>
      <c r="AHJ2" s="903"/>
      <c r="AHK2" s="903"/>
      <c r="AHL2" s="903"/>
      <c r="AHM2" s="903"/>
      <c r="AHN2" s="903"/>
      <c r="AHO2" s="903"/>
      <c r="AHP2" s="903"/>
      <c r="AHQ2" s="903"/>
      <c r="AHR2" s="903"/>
      <c r="AHS2" s="903"/>
      <c r="AHT2" s="903"/>
      <c r="AHU2" s="903"/>
      <c r="AHV2" s="903"/>
      <c r="AHW2" s="903"/>
      <c r="AHX2" s="903"/>
      <c r="AHY2" s="903"/>
      <c r="AHZ2" s="903"/>
      <c r="AIA2" s="903"/>
      <c r="AIB2" s="903"/>
      <c r="AIC2" s="903"/>
      <c r="AID2" s="903"/>
      <c r="AIE2" s="903"/>
      <c r="AIF2" s="903"/>
      <c r="AIG2" s="903"/>
      <c r="AIH2" s="903"/>
      <c r="AII2" s="903"/>
      <c r="AIJ2" s="903"/>
      <c r="AIK2" s="903"/>
      <c r="AIL2" s="903"/>
      <c r="AIM2" s="903"/>
      <c r="AIN2" s="903"/>
      <c r="AIO2" s="903"/>
      <c r="AIP2" s="903"/>
      <c r="AIQ2" s="903"/>
      <c r="AIR2" s="903"/>
      <c r="AIS2" s="903"/>
      <c r="AIT2" s="903"/>
      <c r="AIU2" s="903"/>
      <c r="AIV2" s="903"/>
      <c r="AIW2" s="903"/>
      <c r="AIX2" s="903"/>
      <c r="AIY2" s="903"/>
      <c r="AIZ2" s="903"/>
      <c r="AJA2" s="903"/>
      <c r="AJB2" s="903"/>
      <c r="AJC2" s="903"/>
      <c r="AJD2" s="903"/>
      <c r="AJE2" s="903"/>
      <c r="AJF2" s="903"/>
      <c r="AJG2" s="903"/>
      <c r="AJH2" s="903"/>
      <c r="AJI2" s="903"/>
      <c r="AJJ2" s="903"/>
      <c r="AJK2" s="903"/>
      <c r="AJL2" s="903"/>
      <c r="AJM2" s="903"/>
      <c r="AJN2" s="903"/>
      <c r="AJO2" s="903"/>
      <c r="AJP2" s="903"/>
      <c r="AJQ2" s="903"/>
      <c r="AJR2" s="903"/>
      <c r="AJS2" s="903"/>
      <c r="AJT2" s="903"/>
      <c r="AJU2" s="903"/>
      <c r="AJV2" s="903"/>
      <c r="AJW2" s="903"/>
      <c r="AJX2" s="903"/>
      <c r="AJY2" s="903"/>
      <c r="AJZ2" s="903"/>
      <c r="AKA2" s="903"/>
      <c r="AKB2" s="903"/>
      <c r="AKC2" s="903"/>
      <c r="AKD2" s="903"/>
      <c r="AKE2" s="903"/>
      <c r="AKF2" s="903"/>
      <c r="AKG2" s="903"/>
      <c r="AKH2" s="903"/>
      <c r="AKI2" s="903"/>
      <c r="AKJ2" s="903"/>
      <c r="AKK2" s="903"/>
      <c r="AKL2" s="903"/>
      <c r="AKM2" s="903"/>
      <c r="AKN2" s="903"/>
      <c r="AKO2" s="903"/>
      <c r="AKP2" s="903"/>
      <c r="AKQ2" s="903"/>
      <c r="AKR2" s="903"/>
      <c r="AKS2" s="903"/>
      <c r="AKT2" s="903"/>
      <c r="AKU2" s="903"/>
      <c r="AKV2" s="903"/>
      <c r="AKW2" s="903"/>
      <c r="AKX2" s="903"/>
      <c r="AKY2" s="903"/>
      <c r="AKZ2" s="903"/>
      <c r="ALA2" s="903"/>
      <c r="ALB2" s="903"/>
      <c r="ALC2" s="903"/>
      <c r="ALD2" s="903"/>
      <c r="ALE2" s="903"/>
      <c r="ALF2" s="903"/>
      <c r="ALG2" s="903"/>
      <c r="ALH2" s="903"/>
      <c r="ALI2" s="903"/>
      <c r="ALJ2" s="903"/>
      <c r="ALK2" s="903"/>
      <c r="ALL2" s="903"/>
      <c r="ALM2" s="903"/>
      <c r="ALN2" s="903"/>
      <c r="ALO2" s="903"/>
      <c r="ALP2" s="903"/>
      <c r="ALQ2" s="903"/>
      <c r="ALR2" s="903"/>
      <c r="ALS2" s="903"/>
      <c r="ALT2" s="903"/>
      <c r="ALU2" s="903"/>
      <c r="ALV2" s="903"/>
      <c r="ALW2" s="903"/>
      <c r="ALX2" s="903"/>
      <c r="ALY2" s="903"/>
      <c r="ALZ2" s="903"/>
      <c r="AMA2" s="903"/>
      <c r="AMB2" s="903"/>
      <c r="AMC2" s="903"/>
      <c r="AMD2" s="903"/>
      <c r="AME2" s="903"/>
      <c r="AMF2" s="903"/>
      <c r="AMG2" s="903"/>
      <c r="AMH2" s="903"/>
      <c r="AMI2" s="903"/>
      <c r="AMJ2" s="903"/>
      <c r="AMK2" s="903"/>
      <c r="AML2" s="903"/>
      <c r="AMM2" s="903"/>
      <c r="AMN2" s="903"/>
      <c r="AMO2" s="903"/>
      <c r="AMP2" s="903"/>
      <c r="AMQ2" s="903"/>
      <c r="AMR2" s="903"/>
      <c r="AMS2" s="903"/>
      <c r="AMT2" s="903"/>
      <c r="AMU2" s="903"/>
      <c r="AMV2" s="903"/>
      <c r="AMW2" s="903"/>
      <c r="AMX2" s="903"/>
      <c r="AMY2" s="903"/>
      <c r="AMZ2" s="903"/>
      <c r="ANA2" s="903"/>
      <c r="ANB2" s="903"/>
      <c r="ANC2" s="903"/>
      <c r="AND2" s="903"/>
      <c r="ANE2" s="903"/>
      <c r="ANF2" s="903"/>
      <c r="ANG2" s="903"/>
      <c r="ANH2" s="903"/>
      <c r="ANI2" s="903"/>
      <c r="ANJ2" s="903"/>
      <c r="ANK2" s="903"/>
      <c r="ANL2" s="903"/>
      <c r="ANM2" s="903"/>
      <c r="ANN2" s="903"/>
      <c r="ANO2" s="903"/>
      <c r="ANP2" s="903"/>
      <c r="ANQ2" s="903"/>
      <c r="ANR2" s="903"/>
      <c r="ANS2" s="903"/>
      <c r="ANT2" s="903"/>
      <c r="ANU2" s="903"/>
      <c r="ANV2" s="903"/>
      <c r="ANW2" s="903"/>
      <c r="ANX2" s="903"/>
      <c r="ANY2" s="903"/>
      <c r="ANZ2" s="903"/>
      <c r="AOA2" s="903"/>
      <c r="AOB2" s="903"/>
      <c r="AOC2" s="903"/>
      <c r="AOD2" s="903"/>
      <c r="AOE2" s="903"/>
      <c r="AOF2" s="903"/>
      <c r="AOG2" s="903"/>
      <c r="AOH2" s="903"/>
      <c r="AOI2" s="903"/>
      <c r="AOJ2" s="903"/>
      <c r="AOK2" s="903"/>
      <c r="AOL2" s="903"/>
      <c r="AOM2" s="903"/>
      <c r="AON2" s="903"/>
      <c r="AOO2" s="903"/>
      <c r="AOP2" s="903"/>
      <c r="AOQ2" s="903"/>
      <c r="AOR2" s="903"/>
      <c r="AOS2" s="903"/>
      <c r="AOT2" s="903"/>
      <c r="AOU2" s="903"/>
      <c r="AOV2" s="903"/>
      <c r="AOW2" s="903"/>
      <c r="AOX2" s="903"/>
      <c r="AOY2" s="903"/>
      <c r="AOZ2" s="903"/>
      <c r="APA2" s="903"/>
      <c r="APB2" s="903"/>
      <c r="APC2" s="903"/>
      <c r="APD2" s="903"/>
      <c r="APE2" s="903"/>
      <c r="APF2" s="903"/>
      <c r="APG2" s="903"/>
      <c r="APH2" s="903"/>
      <c r="API2" s="903"/>
      <c r="APJ2" s="903"/>
      <c r="APK2" s="903"/>
      <c r="APL2" s="903"/>
      <c r="APM2" s="903"/>
      <c r="APN2" s="903"/>
      <c r="APO2" s="903"/>
      <c r="APP2" s="903"/>
      <c r="APQ2" s="903"/>
      <c r="APR2" s="903"/>
      <c r="APS2" s="903"/>
      <c r="APT2" s="903"/>
      <c r="APU2" s="903"/>
      <c r="APV2" s="903"/>
      <c r="APW2" s="903"/>
      <c r="APX2" s="903"/>
      <c r="APY2" s="903"/>
      <c r="APZ2" s="903"/>
      <c r="AQA2" s="903"/>
      <c r="AQB2" s="903"/>
      <c r="AQC2" s="903"/>
      <c r="AQD2" s="903"/>
      <c r="AQE2" s="903"/>
      <c r="AQF2" s="903"/>
      <c r="AQG2" s="903"/>
      <c r="AQH2" s="903"/>
      <c r="AQI2" s="903"/>
      <c r="AQJ2" s="903"/>
      <c r="AQK2" s="903"/>
      <c r="AQL2" s="903"/>
      <c r="AQM2" s="903"/>
      <c r="AQN2" s="903"/>
      <c r="AQO2" s="903"/>
      <c r="AQP2" s="903"/>
      <c r="AQQ2" s="903"/>
      <c r="AQR2" s="903"/>
      <c r="AQS2" s="903"/>
      <c r="AQT2" s="903"/>
      <c r="AQU2" s="903"/>
      <c r="AQV2" s="903"/>
      <c r="AQW2" s="903"/>
      <c r="AQX2" s="903"/>
      <c r="AQY2" s="903"/>
      <c r="AQZ2" s="903"/>
      <c r="ARA2" s="903"/>
      <c r="ARB2" s="903"/>
      <c r="ARC2" s="903"/>
      <c r="ARD2" s="903"/>
      <c r="ARE2" s="903"/>
      <c r="ARF2" s="903"/>
      <c r="ARG2" s="903"/>
      <c r="ARH2" s="903"/>
      <c r="ARI2" s="903"/>
      <c r="ARJ2" s="903"/>
      <c r="ARK2" s="903"/>
      <c r="ARL2" s="903"/>
      <c r="ARM2" s="903"/>
      <c r="ARN2" s="903"/>
      <c r="ARO2" s="903"/>
      <c r="ARP2" s="903"/>
      <c r="ARQ2" s="903"/>
      <c r="ARR2" s="903"/>
      <c r="ARS2" s="903"/>
      <c r="ART2" s="903"/>
      <c r="ARU2" s="903"/>
      <c r="ARV2" s="903"/>
      <c r="ARW2" s="903"/>
      <c r="ARX2" s="903"/>
      <c r="ARY2" s="903"/>
      <c r="ARZ2" s="903"/>
      <c r="ASA2" s="903"/>
      <c r="ASB2" s="903"/>
      <c r="ASC2" s="903"/>
      <c r="ASD2" s="903"/>
      <c r="ASE2" s="903"/>
      <c r="ASF2" s="903"/>
      <c r="ASG2" s="903"/>
      <c r="ASH2" s="903"/>
      <c r="ASI2" s="903"/>
      <c r="ASJ2" s="903"/>
      <c r="ASK2" s="903"/>
      <c r="ASL2" s="903"/>
      <c r="ASM2" s="903"/>
      <c r="ASN2" s="903"/>
      <c r="ASO2" s="903"/>
      <c r="ASP2" s="903"/>
      <c r="ASQ2" s="903"/>
      <c r="ASR2" s="903"/>
      <c r="ASS2" s="903"/>
      <c r="AST2" s="903"/>
      <c r="ASU2" s="903"/>
      <c r="ASV2" s="903"/>
      <c r="ASW2" s="903"/>
      <c r="ASX2" s="903"/>
      <c r="ASY2" s="903"/>
      <c r="ASZ2" s="903"/>
      <c r="ATA2" s="903"/>
      <c r="ATB2" s="903"/>
      <c r="ATC2" s="903"/>
      <c r="ATD2" s="903"/>
      <c r="ATE2" s="903"/>
      <c r="ATF2" s="903"/>
      <c r="ATG2" s="903"/>
      <c r="ATH2" s="903"/>
      <c r="ATI2" s="903"/>
      <c r="ATJ2" s="903"/>
      <c r="ATK2" s="903"/>
      <c r="ATL2" s="903"/>
      <c r="ATM2" s="903"/>
      <c r="ATN2" s="903"/>
      <c r="ATO2" s="903"/>
      <c r="ATP2" s="903"/>
      <c r="ATQ2" s="903"/>
      <c r="ATR2" s="903"/>
      <c r="ATS2" s="903"/>
      <c r="ATT2" s="903"/>
      <c r="ATU2" s="903"/>
      <c r="ATV2" s="903"/>
      <c r="ATW2" s="903"/>
      <c r="ATX2" s="903"/>
      <c r="ATY2" s="903"/>
      <c r="ATZ2" s="903"/>
      <c r="AUA2" s="903"/>
      <c r="AUB2" s="903"/>
      <c r="AUC2" s="903"/>
      <c r="AUD2" s="903"/>
      <c r="AUE2" s="903"/>
      <c r="AUF2" s="903"/>
      <c r="AUG2" s="903"/>
      <c r="AUH2" s="903"/>
      <c r="AUI2" s="903"/>
      <c r="AUJ2" s="903"/>
      <c r="AUK2" s="903"/>
      <c r="AUL2" s="903"/>
      <c r="AUM2" s="903"/>
      <c r="AUN2" s="903"/>
      <c r="AUO2" s="903"/>
      <c r="AUP2" s="903"/>
      <c r="AUQ2" s="903"/>
      <c r="AUR2" s="903"/>
      <c r="AUS2" s="903"/>
      <c r="AUT2" s="903"/>
      <c r="AUU2" s="903"/>
      <c r="AUV2" s="903"/>
      <c r="AUW2" s="903"/>
      <c r="AUX2" s="903"/>
      <c r="AUY2" s="903"/>
      <c r="AUZ2" s="903"/>
      <c r="AVA2" s="903"/>
      <c r="AVB2" s="903"/>
      <c r="AVC2" s="903"/>
      <c r="AVD2" s="903"/>
      <c r="AVE2" s="903"/>
      <c r="AVF2" s="903"/>
      <c r="AVG2" s="903"/>
      <c r="AVH2" s="903"/>
      <c r="AVI2" s="903"/>
      <c r="AVJ2" s="903"/>
      <c r="AVK2" s="903"/>
      <c r="AVL2" s="903"/>
      <c r="AVM2" s="903"/>
      <c r="AVN2" s="903"/>
      <c r="AVO2" s="903"/>
      <c r="AVP2" s="903"/>
      <c r="AVQ2" s="903"/>
      <c r="AVR2" s="903"/>
      <c r="AVS2" s="903"/>
      <c r="AVT2" s="903"/>
      <c r="AVU2" s="903"/>
      <c r="AVV2" s="903"/>
      <c r="AVW2" s="903"/>
      <c r="AVX2" s="903"/>
      <c r="AVY2" s="903"/>
      <c r="AVZ2" s="903"/>
      <c r="AWA2" s="903"/>
      <c r="AWB2" s="903"/>
      <c r="AWC2" s="903"/>
      <c r="AWD2" s="903"/>
      <c r="AWE2" s="903"/>
      <c r="AWF2" s="903"/>
      <c r="AWG2" s="903"/>
      <c r="AWH2" s="903"/>
      <c r="AWI2" s="903"/>
      <c r="AWJ2" s="903"/>
      <c r="AWK2" s="903"/>
      <c r="AWL2" s="903"/>
      <c r="AWM2" s="903"/>
      <c r="AWN2" s="903"/>
      <c r="AWO2" s="903"/>
      <c r="AWP2" s="903"/>
      <c r="AWQ2" s="903"/>
      <c r="AWR2" s="903"/>
      <c r="AWS2" s="903"/>
      <c r="AWT2" s="903"/>
      <c r="AWU2" s="903"/>
      <c r="AWV2" s="903"/>
      <c r="AWW2" s="903"/>
      <c r="AWX2" s="903"/>
      <c r="AWY2" s="903"/>
      <c r="AWZ2" s="903"/>
      <c r="AXA2" s="903"/>
      <c r="AXB2" s="903"/>
      <c r="AXC2" s="903"/>
      <c r="AXD2" s="903"/>
      <c r="AXE2" s="903"/>
      <c r="AXF2" s="903"/>
      <c r="AXG2" s="903"/>
      <c r="AXH2" s="903"/>
      <c r="AXI2" s="903"/>
      <c r="AXJ2" s="903"/>
      <c r="AXK2" s="903"/>
      <c r="AXL2" s="903"/>
      <c r="AXM2" s="903"/>
      <c r="AXN2" s="903"/>
      <c r="AXO2" s="903"/>
      <c r="AXP2" s="903"/>
      <c r="AXQ2" s="903"/>
      <c r="AXR2" s="903"/>
      <c r="AXS2" s="903"/>
      <c r="AXT2" s="903"/>
      <c r="AXU2" s="903"/>
      <c r="AXV2" s="903"/>
      <c r="AXW2" s="903"/>
      <c r="AXX2" s="903"/>
      <c r="AXY2" s="903"/>
      <c r="AXZ2" s="903"/>
      <c r="AYA2" s="903"/>
      <c r="AYB2" s="903"/>
      <c r="AYC2" s="903"/>
      <c r="AYD2" s="903"/>
      <c r="AYE2" s="903"/>
      <c r="AYF2" s="903"/>
      <c r="AYG2" s="903"/>
      <c r="AYH2" s="903"/>
      <c r="AYI2" s="903"/>
      <c r="AYJ2" s="903"/>
      <c r="AYK2" s="903"/>
      <c r="AYL2" s="903"/>
      <c r="AYM2" s="903"/>
      <c r="AYN2" s="903"/>
      <c r="AYO2" s="903"/>
      <c r="AYP2" s="903"/>
      <c r="AYQ2" s="903"/>
      <c r="AYR2" s="903"/>
      <c r="AYS2" s="903"/>
      <c r="AYT2" s="903"/>
      <c r="AYU2" s="903"/>
      <c r="AYV2" s="903"/>
      <c r="AYW2" s="903"/>
      <c r="AYX2" s="903"/>
      <c r="AYY2" s="903"/>
      <c r="AYZ2" s="903"/>
      <c r="AZA2" s="903"/>
      <c r="AZB2" s="903"/>
      <c r="AZC2" s="903"/>
      <c r="AZD2" s="903"/>
      <c r="AZE2" s="903"/>
      <c r="AZF2" s="903"/>
      <c r="AZG2" s="903"/>
      <c r="AZH2" s="903"/>
      <c r="AZI2" s="903"/>
      <c r="AZJ2" s="903"/>
      <c r="AZK2" s="903"/>
      <c r="AZL2" s="903"/>
      <c r="AZM2" s="903"/>
      <c r="AZN2" s="903"/>
      <c r="AZO2" s="903"/>
      <c r="AZP2" s="903"/>
      <c r="AZQ2" s="903"/>
      <c r="AZR2" s="903"/>
      <c r="AZS2" s="903"/>
      <c r="AZT2" s="903"/>
      <c r="AZU2" s="903"/>
      <c r="AZV2" s="903"/>
      <c r="AZW2" s="903"/>
      <c r="AZX2" s="903"/>
      <c r="AZY2" s="903"/>
      <c r="AZZ2" s="903"/>
      <c r="BAA2" s="903"/>
      <c r="BAB2" s="903"/>
      <c r="BAC2" s="903"/>
      <c r="BAD2" s="903"/>
      <c r="BAE2" s="903"/>
      <c r="BAF2" s="903"/>
      <c r="BAG2" s="903"/>
      <c r="BAH2" s="903"/>
      <c r="BAI2" s="903"/>
      <c r="BAJ2" s="903"/>
      <c r="BAK2" s="903"/>
      <c r="BAL2" s="903"/>
      <c r="BAM2" s="903"/>
      <c r="BAN2" s="903"/>
      <c r="BAO2" s="903"/>
      <c r="BAP2" s="903"/>
      <c r="BAQ2" s="903"/>
      <c r="BAR2" s="903"/>
      <c r="BAS2" s="903"/>
      <c r="BAT2" s="903"/>
      <c r="BAU2" s="903"/>
      <c r="BAV2" s="903"/>
      <c r="BAW2" s="903"/>
      <c r="BAX2" s="903"/>
      <c r="BAY2" s="903"/>
      <c r="BAZ2" s="903"/>
      <c r="BBA2" s="903"/>
      <c r="BBB2" s="903"/>
      <c r="BBC2" s="903"/>
      <c r="BBD2" s="903"/>
      <c r="BBE2" s="903"/>
      <c r="BBF2" s="903"/>
      <c r="BBG2" s="903"/>
      <c r="BBH2" s="903"/>
      <c r="BBI2" s="903"/>
      <c r="BBJ2" s="903"/>
      <c r="BBK2" s="903"/>
      <c r="BBL2" s="903"/>
      <c r="BBM2" s="903"/>
      <c r="BBN2" s="903"/>
      <c r="BBO2" s="903"/>
      <c r="BBP2" s="903"/>
      <c r="BBQ2" s="903"/>
      <c r="BBR2" s="903"/>
      <c r="BBS2" s="903"/>
      <c r="BBT2" s="903"/>
      <c r="BBU2" s="903"/>
      <c r="BBV2" s="903"/>
      <c r="BBW2" s="903"/>
      <c r="BBX2" s="903"/>
      <c r="BBY2" s="903"/>
      <c r="BBZ2" s="903"/>
      <c r="BCA2" s="903"/>
      <c r="BCB2" s="903"/>
      <c r="BCC2" s="903"/>
      <c r="BCD2" s="903"/>
      <c r="BCE2" s="903"/>
      <c r="BCF2" s="903"/>
      <c r="BCG2" s="903"/>
      <c r="BCH2" s="903"/>
      <c r="BCI2" s="903"/>
      <c r="BCJ2" s="903"/>
      <c r="BCK2" s="903"/>
      <c r="BCL2" s="903"/>
      <c r="BCM2" s="903"/>
      <c r="BCN2" s="903"/>
      <c r="BCO2" s="903"/>
      <c r="BCP2" s="903"/>
      <c r="BCQ2" s="903"/>
      <c r="BCR2" s="903"/>
      <c r="BCS2" s="903"/>
      <c r="BCT2" s="903"/>
      <c r="BCU2" s="903"/>
      <c r="BCV2" s="903"/>
      <c r="BCW2" s="903"/>
      <c r="BCX2" s="903"/>
      <c r="BCY2" s="903"/>
      <c r="BCZ2" s="903"/>
      <c r="BDA2" s="903"/>
      <c r="BDB2" s="903"/>
      <c r="BDC2" s="903"/>
      <c r="BDD2" s="903"/>
      <c r="BDE2" s="903"/>
      <c r="BDF2" s="903"/>
      <c r="BDG2" s="903"/>
      <c r="BDH2" s="903"/>
      <c r="BDI2" s="903"/>
      <c r="BDJ2" s="903"/>
      <c r="BDK2" s="903"/>
      <c r="BDL2" s="903"/>
      <c r="BDM2" s="903"/>
      <c r="BDN2" s="903"/>
      <c r="BDO2" s="903"/>
      <c r="BDP2" s="903"/>
      <c r="BDQ2" s="903"/>
      <c r="BDR2" s="903"/>
      <c r="BDS2" s="903"/>
      <c r="BDT2" s="903"/>
      <c r="BDU2" s="903"/>
      <c r="BDV2" s="903"/>
      <c r="BDW2" s="903"/>
      <c r="BDX2" s="903"/>
      <c r="BDY2" s="903"/>
      <c r="BDZ2" s="903"/>
      <c r="BEA2" s="903"/>
      <c r="BEB2" s="903"/>
      <c r="BEC2" s="903"/>
      <c r="BED2" s="903"/>
      <c r="BEE2" s="903"/>
      <c r="BEF2" s="903"/>
      <c r="BEG2" s="903"/>
      <c r="BEH2" s="903"/>
      <c r="BEI2" s="903"/>
      <c r="BEJ2" s="903"/>
      <c r="BEK2" s="903"/>
      <c r="BEL2" s="903"/>
      <c r="BEM2" s="903"/>
      <c r="BEN2" s="903"/>
      <c r="BEO2" s="903"/>
      <c r="BEP2" s="903"/>
      <c r="BEQ2" s="903"/>
      <c r="BER2" s="903"/>
      <c r="BES2" s="903"/>
      <c r="BET2" s="903"/>
      <c r="BEU2" s="903"/>
      <c r="BEV2" s="903"/>
      <c r="BEW2" s="903"/>
      <c r="BEX2" s="903"/>
      <c r="BEY2" s="903"/>
      <c r="BEZ2" s="903"/>
      <c r="BFA2" s="903"/>
      <c r="BFB2" s="903"/>
      <c r="BFC2" s="903"/>
      <c r="BFD2" s="903"/>
      <c r="BFE2" s="903"/>
      <c r="BFF2" s="903"/>
      <c r="BFG2" s="903"/>
      <c r="BFH2" s="903"/>
      <c r="BFI2" s="903"/>
      <c r="BFJ2" s="903"/>
      <c r="BFK2" s="903"/>
      <c r="BFL2" s="903"/>
      <c r="BFM2" s="903"/>
      <c r="BFN2" s="903"/>
      <c r="BFO2" s="903"/>
      <c r="BFP2" s="903"/>
      <c r="BFQ2" s="903"/>
      <c r="BFR2" s="903"/>
      <c r="BFS2" s="903"/>
      <c r="BFT2" s="903"/>
      <c r="BFU2" s="903"/>
      <c r="BFV2" s="903"/>
      <c r="BFW2" s="903"/>
      <c r="BFX2" s="903"/>
      <c r="BFY2" s="903"/>
      <c r="BFZ2" s="903"/>
      <c r="BGA2" s="903"/>
      <c r="BGB2" s="903"/>
      <c r="BGC2" s="903"/>
      <c r="BGD2" s="903"/>
      <c r="BGE2" s="903"/>
      <c r="BGF2" s="903"/>
      <c r="BGG2" s="903"/>
      <c r="BGH2" s="903"/>
      <c r="BGI2" s="903"/>
      <c r="BGJ2" s="903"/>
      <c r="BGK2" s="903"/>
      <c r="BGL2" s="903"/>
      <c r="BGM2" s="903"/>
      <c r="BGN2" s="903"/>
      <c r="BGO2" s="903"/>
      <c r="BGP2" s="903"/>
      <c r="BGQ2" s="903"/>
      <c r="BGR2" s="903"/>
      <c r="BGS2" s="903"/>
      <c r="BGT2" s="903"/>
      <c r="BGU2" s="903"/>
      <c r="BGV2" s="903"/>
      <c r="BGW2" s="903"/>
      <c r="BGX2" s="903"/>
      <c r="BGY2" s="903"/>
      <c r="BGZ2" s="903"/>
      <c r="BHA2" s="903"/>
      <c r="BHB2" s="903"/>
      <c r="BHC2" s="903"/>
      <c r="BHD2" s="903"/>
      <c r="BHE2" s="903"/>
      <c r="BHF2" s="903"/>
      <c r="BHG2" s="903"/>
      <c r="BHH2" s="903"/>
      <c r="BHI2" s="903"/>
      <c r="BHJ2" s="903"/>
      <c r="BHK2" s="903"/>
      <c r="BHL2" s="903"/>
      <c r="BHM2" s="903"/>
      <c r="BHN2" s="903"/>
      <c r="BHO2" s="903"/>
      <c r="BHP2" s="903"/>
      <c r="BHQ2" s="903"/>
      <c r="BHR2" s="903"/>
      <c r="BHS2" s="903"/>
      <c r="BHT2" s="903"/>
      <c r="BHU2" s="903"/>
      <c r="BHV2" s="903"/>
      <c r="BHW2" s="903"/>
      <c r="BHX2" s="903"/>
      <c r="BHY2" s="903"/>
      <c r="BHZ2" s="903"/>
      <c r="BIA2" s="903"/>
      <c r="BIB2" s="903"/>
      <c r="BIC2" s="903"/>
      <c r="BID2" s="903"/>
      <c r="BIE2" s="903"/>
      <c r="BIF2" s="903"/>
      <c r="BIG2" s="903"/>
      <c r="BIH2" s="903"/>
      <c r="BII2" s="903"/>
      <c r="BIJ2" s="903"/>
      <c r="BIK2" s="903"/>
      <c r="BIL2" s="903"/>
      <c r="BIM2" s="903"/>
      <c r="BIN2" s="903"/>
      <c r="BIO2" s="903"/>
      <c r="BIP2" s="903"/>
      <c r="BIQ2" s="903"/>
      <c r="BIR2" s="903"/>
      <c r="BIS2" s="903"/>
      <c r="BIT2" s="903"/>
      <c r="BIU2" s="903"/>
      <c r="BIV2" s="903"/>
      <c r="BIW2" s="903"/>
      <c r="BIX2" s="903"/>
      <c r="BIY2" s="903"/>
      <c r="BIZ2" s="903"/>
      <c r="BJA2" s="903"/>
      <c r="BJB2" s="903"/>
      <c r="BJC2" s="903"/>
      <c r="BJD2" s="903"/>
      <c r="BJE2" s="903"/>
      <c r="BJF2" s="903"/>
      <c r="BJG2" s="903"/>
      <c r="BJH2" s="903"/>
      <c r="BJI2" s="903"/>
      <c r="BJJ2" s="903"/>
      <c r="BJK2" s="903"/>
      <c r="BJL2" s="903"/>
      <c r="BJM2" s="903"/>
      <c r="BJN2" s="903"/>
      <c r="BJO2" s="903"/>
      <c r="BJP2" s="903"/>
      <c r="BJQ2" s="903"/>
      <c r="BJR2" s="903"/>
      <c r="BJS2" s="903"/>
      <c r="BJT2" s="903"/>
      <c r="BJU2" s="903"/>
      <c r="BJV2" s="903"/>
      <c r="BJW2" s="903"/>
      <c r="BJX2" s="903"/>
      <c r="BJY2" s="903"/>
      <c r="BJZ2" s="903"/>
      <c r="BKA2" s="903"/>
      <c r="BKB2" s="903"/>
      <c r="BKC2" s="903"/>
      <c r="BKD2" s="903"/>
      <c r="BKE2" s="903"/>
      <c r="BKF2" s="903"/>
      <c r="BKG2" s="903"/>
      <c r="BKH2" s="903"/>
      <c r="BKI2" s="903"/>
      <c r="BKJ2" s="903"/>
      <c r="BKK2" s="903"/>
      <c r="BKL2" s="903"/>
      <c r="BKM2" s="903"/>
      <c r="BKN2" s="903"/>
      <c r="BKO2" s="903"/>
      <c r="BKP2" s="903"/>
      <c r="BKQ2" s="903"/>
      <c r="BKR2" s="903"/>
      <c r="BKS2" s="903"/>
      <c r="BKT2" s="903"/>
      <c r="BKU2" s="903"/>
      <c r="BKV2" s="903"/>
      <c r="BKW2" s="903"/>
      <c r="BKX2" s="903"/>
      <c r="BKY2" s="903"/>
      <c r="BKZ2" s="903"/>
      <c r="BLA2" s="903"/>
      <c r="BLB2" s="903"/>
      <c r="BLC2" s="903"/>
      <c r="BLD2" s="903"/>
      <c r="BLE2" s="903"/>
      <c r="BLF2" s="903"/>
      <c r="BLG2" s="903"/>
      <c r="BLH2" s="903"/>
      <c r="BLI2" s="903"/>
      <c r="BLJ2" s="903"/>
      <c r="BLK2" s="903"/>
      <c r="BLL2" s="903"/>
      <c r="BLM2" s="903"/>
      <c r="BLN2" s="903"/>
      <c r="BLO2" s="903"/>
      <c r="BLP2" s="903"/>
      <c r="BLQ2" s="903"/>
      <c r="BLR2" s="903"/>
      <c r="BLS2" s="903"/>
      <c r="BLT2" s="903"/>
      <c r="BLU2" s="903"/>
      <c r="BLV2" s="903"/>
      <c r="BLW2" s="903"/>
      <c r="BLX2" s="903"/>
      <c r="BLY2" s="903"/>
      <c r="BLZ2" s="903"/>
      <c r="BMA2" s="903"/>
      <c r="BMB2" s="903"/>
      <c r="BMC2" s="903"/>
      <c r="BMD2" s="903"/>
      <c r="BME2" s="903"/>
      <c r="BMF2" s="903"/>
      <c r="BMG2" s="903"/>
      <c r="BMH2" s="903"/>
      <c r="BMI2" s="903"/>
      <c r="BMJ2" s="903"/>
      <c r="BMK2" s="903"/>
      <c r="BML2" s="903"/>
      <c r="BMM2" s="903"/>
      <c r="BMN2" s="903"/>
      <c r="BMO2" s="903"/>
      <c r="BMP2" s="903"/>
      <c r="BMQ2" s="903"/>
      <c r="BMR2" s="903"/>
      <c r="BMS2" s="903"/>
      <c r="BMT2" s="903"/>
      <c r="BMU2" s="903"/>
      <c r="BMV2" s="903"/>
      <c r="BMW2" s="903"/>
      <c r="BMX2" s="903"/>
      <c r="BMY2" s="903"/>
      <c r="BMZ2" s="903"/>
      <c r="BNA2" s="903"/>
      <c r="BNB2" s="903"/>
      <c r="BNC2" s="903"/>
      <c r="BND2" s="903"/>
      <c r="BNE2" s="903"/>
      <c r="BNF2" s="903"/>
      <c r="BNG2" s="903"/>
      <c r="BNH2" s="903"/>
      <c r="BNI2" s="903"/>
      <c r="BNJ2" s="903"/>
      <c r="BNK2" s="903"/>
      <c r="BNL2" s="903"/>
      <c r="BNM2" s="903"/>
      <c r="BNN2" s="903"/>
      <c r="BNO2" s="903"/>
      <c r="BNP2" s="903"/>
      <c r="BNQ2" s="903"/>
      <c r="BNR2" s="903"/>
      <c r="BNS2" s="903"/>
      <c r="BNT2" s="903"/>
      <c r="BNU2" s="903"/>
      <c r="BNV2" s="903"/>
      <c r="BNW2" s="903"/>
      <c r="BNX2" s="903"/>
      <c r="BNY2" s="903"/>
      <c r="BNZ2" s="903"/>
      <c r="BOA2" s="903"/>
      <c r="BOB2" s="903"/>
      <c r="BOC2" s="903"/>
      <c r="BOD2" s="903"/>
      <c r="BOE2" s="903"/>
      <c r="BOF2" s="903"/>
      <c r="BOG2" s="903"/>
      <c r="BOH2" s="903"/>
      <c r="BOI2" s="903"/>
      <c r="BOJ2" s="903"/>
      <c r="BOK2" s="903"/>
      <c r="BOL2" s="903"/>
      <c r="BOM2" s="903"/>
      <c r="BON2" s="903"/>
      <c r="BOO2" s="903"/>
      <c r="BOP2" s="903"/>
      <c r="BOQ2" s="903"/>
      <c r="BOR2" s="903"/>
      <c r="BOS2" s="903"/>
      <c r="BOT2" s="903"/>
      <c r="BOU2" s="903"/>
      <c r="BOV2" s="903"/>
      <c r="BOW2" s="903"/>
      <c r="BOX2" s="903"/>
      <c r="BOY2" s="903"/>
      <c r="BOZ2" s="903"/>
      <c r="BPA2" s="903"/>
      <c r="BPB2" s="903"/>
      <c r="BPC2" s="903"/>
      <c r="BPD2" s="903"/>
      <c r="BPE2" s="903"/>
      <c r="BPF2" s="903"/>
      <c r="BPG2" s="903"/>
      <c r="BPH2" s="903"/>
      <c r="BPI2" s="903"/>
      <c r="BPJ2" s="903"/>
      <c r="BPK2" s="903"/>
      <c r="BPL2" s="903"/>
      <c r="BPM2" s="903"/>
      <c r="BPN2" s="903"/>
      <c r="BPO2" s="903"/>
      <c r="BPP2" s="903"/>
      <c r="BPQ2" s="903"/>
      <c r="BPR2" s="903"/>
      <c r="BPS2" s="903"/>
      <c r="BPT2" s="903"/>
      <c r="BPU2" s="903"/>
      <c r="BPV2" s="903"/>
      <c r="BPW2" s="903"/>
      <c r="BPX2" s="903"/>
      <c r="BPY2" s="903"/>
      <c r="BPZ2" s="903"/>
      <c r="BQA2" s="903"/>
      <c r="BQB2" s="903"/>
      <c r="BQC2" s="903"/>
      <c r="BQD2" s="903"/>
      <c r="BQE2" s="903"/>
      <c r="BQF2" s="903"/>
      <c r="BQG2" s="903"/>
      <c r="BQH2" s="903"/>
      <c r="BQI2" s="903"/>
      <c r="BQJ2" s="903"/>
      <c r="BQK2" s="903"/>
      <c r="BQL2" s="903"/>
      <c r="BQM2" s="903"/>
      <c r="BQN2" s="903"/>
      <c r="BQO2" s="903"/>
      <c r="BQP2" s="903"/>
      <c r="BQQ2" s="903"/>
      <c r="BQR2" s="903"/>
      <c r="BQS2" s="903"/>
      <c r="BQT2" s="903"/>
      <c r="BQU2" s="903"/>
      <c r="BQV2" s="903"/>
      <c r="BQW2" s="903"/>
      <c r="BQX2" s="903"/>
      <c r="BQY2" s="903"/>
      <c r="BQZ2" s="903"/>
      <c r="BRA2" s="903"/>
      <c r="BRB2" s="903"/>
      <c r="BRC2" s="903"/>
      <c r="BRD2" s="903"/>
      <c r="BRE2" s="903"/>
      <c r="BRF2" s="903"/>
      <c r="BRG2" s="903"/>
      <c r="BRH2" s="903"/>
      <c r="BRI2" s="903"/>
      <c r="BRJ2" s="903"/>
      <c r="BRK2" s="903"/>
      <c r="BRL2" s="903"/>
      <c r="BRM2" s="903"/>
      <c r="BRN2" s="903"/>
      <c r="BRO2" s="903"/>
      <c r="BRP2" s="903"/>
      <c r="BRQ2" s="903"/>
      <c r="BRR2" s="903"/>
      <c r="BRS2" s="903"/>
      <c r="BRT2" s="903"/>
      <c r="BRU2" s="903"/>
      <c r="BRV2" s="903"/>
      <c r="BRW2" s="903"/>
      <c r="BRX2" s="903"/>
      <c r="BRY2" s="903"/>
      <c r="BRZ2" s="903"/>
      <c r="BSA2" s="903"/>
      <c r="BSB2" s="903"/>
      <c r="BSC2" s="903"/>
      <c r="BSD2" s="903"/>
      <c r="BSE2" s="903"/>
      <c r="BSF2" s="903"/>
      <c r="BSG2" s="903"/>
      <c r="BSH2" s="903"/>
      <c r="BSI2" s="903"/>
      <c r="BSJ2" s="903"/>
      <c r="BSK2" s="903"/>
      <c r="BSL2" s="903"/>
      <c r="BSM2" s="903"/>
      <c r="BSN2" s="903"/>
      <c r="BSO2" s="903"/>
      <c r="BSP2" s="903"/>
      <c r="BSQ2" s="903"/>
      <c r="BSR2" s="903"/>
      <c r="BSS2" s="903"/>
      <c r="BST2" s="903"/>
      <c r="BSU2" s="903"/>
      <c r="BSV2" s="903"/>
      <c r="BSW2" s="903"/>
      <c r="BSX2" s="903"/>
      <c r="BSY2" s="903"/>
      <c r="BSZ2" s="903"/>
      <c r="BTA2" s="903"/>
      <c r="BTB2" s="903"/>
      <c r="BTC2" s="903"/>
      <c r="BTD2" s="903"/>
      <c r="BTE2" s="903"/>
      <c r="BTF2" s="903"/>
      <c r="BTG2" s="903"/>
      <c r="BTH2" s="903"/>
      <c r="BTI2" s="903"/>
      <c r="BTJ2" s="903"/>
      <c r="BTK2" s="903"/>
      <c r="BTL2" s="903"/>
      <c r="BTM2" s="903"/>
      <c r="BTN2" s="903"/>
      <c r="BTO2" s="903"/>
      <c r="BTP2" s="903"/>
      <c r="BTQ2" s="903"/>
      <c r="BTR2" s="903"/>
      <c r="BTS2" s="903"/>
      <c r="BTT2" s="903"/>
      <c r="BTU2" s="903"/>
      <c r="BTV2" s="903"/>
      <c r="BTW2" s="903"/>
      <c r="BTX2" s="903"/>
      <c r="BTY2" s="903"/>
      <c r="BTZ2" s="903"/>
      <c r="BUA2" s="903"/>
      <c r="BUB2" s="903"/>
      <c r="BUC2" s="903"/>
      <c r="BUD2" s="903"/>
      <c r="BUE2" s="903"/>
      <c r="BUF2" s="903"/>
      <c r="BUG2" s="903"/>
      <c r="BUH2" s="903"/>
      <c r="BUI2" s="903"/>
      <c r="BUJ2" s="903"/>
      <c r="BUK2" s="903"/>
      <c r="BUL2" s="903"/>
      <c r="BUM2" s="903"/>
      <c r="BUN2" s="903"/>
      <c r="BUO2" s="903"/>
      <c r="BUP2" s="903"/>
      <c r="BUQ2" s="903"/>
      <c r="BUR2" s="903"/>
      <c r="BUS2" s="903"/>
      <c r="BUT2" s="903"/>
      <c r="BUU2" s="903"/>
      <c r="BUV2" s="903"/>
      <c r="BUW2" s="903"/>
      <c r="BUX2" s="903"/>
      <c r="BUY2" s="903"/>
      <c r="BUZ2" s="903"/>
      <c r="BVA2" s="903"/>
      <c r="BVB2" s="903"/>
      <c r="BVC2" s="903"/>
      <c r="BVD2" s="903"/>
      <c r="BVE2" s="903"/>
      <c r="BVF2" s="903"/>
      <c r="BVG2" s="903"/>
      <c r="BVH2" s="903"/>
      <c r="BVI2" s="903"/>
      <c r="BVJ2" s="903"/>
      <c r="BVK2" s="903"/>
      <c r="BVL2" s="903"/>
      <c r="BVM2" s="903"/>
      <c r="BVN2" s="903"/>
      <c r="BVO2" s="903"/>
      <c r="BVP2" s="903"/>
      <c r="BVQ2" s="903"/>
      <c r="BVR2" s="903"/>
      <c r="BVS2" s="903"/>
      <c r="BVT2" s="903"/>
      <c r="BVU2" s="903"/>
      <c r="BVV2" s="903"/>
      <c r="BVW2" s="903"/>
      <c r="BVX2" s="903"/>
      <c r="BVY2" s="903"/>
      <c r="BVZ2" s="903"/>
      <c r="BWA2" s="903"/>
      <c r="BWB2" s="903"/>
      <c r="BWC2" s="903"/>
      <c r="BWD2" s="903"/>
      <c r="BWE2" s="903"/>
      <c r="BWF2" s="903"/>
      <c r="BWG2" s="903"/>
      <c r="BWH2" s="903"/>
      <c r="BWI2" s="903"/>
      <c r="BWJ2" s="903"/>
      <c r="BWK2" s="903"/>
      <c r="BWL2" s="903"/>
      <c r="BWM2" s="903"/>
      <c r="BWN2" s="903"/>
      <c r="BWO2" s="903"/>
      <c r="BWP2" s="903"/>
      <c r="BWQ2" s="903"/>
      <c r="BWR2" s="903"/>
      <c r="BWS2" s="903"/>
      <c r="BWT2" s="903"/>
      <c r="BWU2" s="903"/>
      <c r="BWV2" s="903"/>
      <c r="BWW2" s="903"/>
      <c r="BWX2" s="903"/>
      <c r="BWY2" s="903"/>
      <c r="BWZ2" s="903"/>
      <c r="BXA2" s="903"/>
      <c r="BXB2" s="903"/>
      <c r="BXC2" s="903"/>
      <c r="BXD2" s="903"/>
      <c r="BXE2" s="903"/>
      <c r="BXF2" s="903"/>
      <c r="BXG2" s="903"/>
      <c r="BXH2" s="903"/>
      <c r="BXI2" s="903"/>
      <c r="BXJ2" s="903"/>
      <c r="BXK2" s="903"/>
      <c r="BXL2" s="903"/>
      <c r="BXM2" s="903"/>
      <c r="BXN2" s="903"/>
      <c r="BXO2" s="903"/>
      <c r="BXP2" s="903"/>
      <c r="BXQ2" s="903"/>
      <c r="BXR2" s="903"/>
      <c r="BXS2" s="903"/>
      <c r="BXT2" s="903"/>
      <c r="BXU2" s="903"/>
      <c r="BXV2" s="903"/>
      <c r="BXW2" s="903"/>
      <c r="BXX2" s="903"/>
      <c r="BXY2" s="903"/>
      <c r="BXZ2" s="903"/>
      <c r="BYA2" s="903"/>
      <c r="BYB2" s="903"/>
      <c r="BYC2" s="903"/>
      <c r="BYD2" s="903"/>
      <c r="BYE2" s="903"/>
      <c r="BYF2" s="903"/>
      <c r="BYG2" s="903"/>
      <c r="BYH2" s="903"/>
      <c r="BYI2" s="903"/>
      <c r="BYJ2" s="903"/>
      <c r="BYK2" s="903"/>
      <c r="BYL2" s="903"/>
      <c r="BYM2" s="903"/>
      <c r="BYN2" s="903"/>
      <c r="BYO2" s="903"/>
      <c r="BYP2" s="903"/>
      <c r="BYQ2" s="903"/>
      <c r="BYR2" s="903"/>
      <c r="BYS2" s="903"/>
      <c r="BYT2" s="903"/>
      <c r="BYU2" s="903"/>
      <c r="BYV2" s="903"/>
      <c r="BYW2" s="903"/>
      <c r="BYX2" s="903"/>
      <c r="BYY2" s="903"/>
      <c r="BYZ2" s="903"/>
      <c r="BZA2" s="903"/>
      <c r="BZB2" s="903"/>
      <c r="BZC2" s="903"/>
      <c r="BZD2" s="903"/>
      <c r="BZE2" s="903"/>
      <c r="BZF2" s="903"/>
      <c r="BZG2" s="903"/>
      <c r="BZH2" s="903"/>
      <c r="BZI2" s="903"/>
      <c r="BZJ2" s="903"/>
      <c r="BZK2" s="903"/>
      <c r="BZL2" s="903"/>
      <c r="BZM2" s="903"/>
      <c r="BZN2" s="903"/>
      <c r="BZO2" s="903"/>
      <c r="BZP2" s="903"/>
      <c r="BZQ2" s="903"/>
      <c r="BZR2" s="903"/>
      <c r="BZS2" s="903"/>
      <c r="BZT2" s="903"/>
      <c r="BZU2" s="903"/>
      <c r="BZV2" s="903"/>
      <c r="BZW2" s="903"/>
      <c r="BZX2" s="903"/>
      <c r="BZY2" s="903"/>
      <c r="BZZ2" s="903"/>
      <c r="CAA2" s="903"/>
      <c r="CAB2" s="903"/>
      <c r="CAC2" s="903"/>
      <c r="CAD2" s="903"/>
      <c r="CAE2" s="903"/>
      <c r="CAF2" s="903"/>
      <c r="CAG2" s="903"/>
      <c r="CAH2" s="903"/>
      <c r="CAI2" s="903"/>
      <c r="CAJ2" s="903"/>
      <c r="CAK2" s="903"/>
      <c r="CAL2" s="903"/>
      <c r="CAM2" s="903"/>
      <c r="CAN2" s="903"/>
      <c r="CAO2" s="903"/>
      <c r="CAP2" s="903"/>
      <c r="CAQ2" s="903"/>
      <c r="CAR2" s="903"/>
      <c r="CAS2" s="903"/>
      <c r="CAT2" s="903"/>
      <c r="CAU2" s="903"/>
      <c r="CAV2" s="903"/>
      <c r="CAW2" s="903"/>
      <c r="CAX2" s="903"/>
      <c r="CAY2" s="903"/>
      <c r="CAZ2" s="903"/>
      <c r="CBA2" s="903"/>
      <c r="CBB2" s="903"/>
      <c r="CBC2" s="903"/>
      <c r="CBD2" s="903"/>
      <c r="CBE2" s="903"/>
      <c r="CBF2" s="903"/>
      <c r="CBG2" s="903"/>
      <c r="CBH2" s="903"/>
      <c r="CBI2" s="903"/>
      <c r="CBJ2" s="903"/>
      <c r="CBK2" s="903"/>
      <c r="CBL2" s="903"/>
      <c r="CBM2" s="903"/>
      <c r="CBN2" s="903"/>
      <c r="CBO2" s="903"/>
      <c r="CBP2" s="903"/>
      <c r="CBQ2" s="903"/>
      <c r="CBR2" s="903"/>
      <c r="CBS2" s="903"/>
      <c r="CBT2" s="903"/>
      <c r="CBU2" s="903"/>
      <c r="CBV2" s="903"/>
      <c r="CBW2" s="903"/>
      <c r="CBX2" s="903"/>
      <c r="CBY2" s="903"/>
      <c r="CBZ2" s="903"/>
      <c r="CCA2" s="903"/>
      <c r="CCB2" s="903"/>
      <c r="CCC2" s="903"/>
      <c r="CCD2" s="903"/>
      <c r="CCE2" s="903"/>
      <c r="CCF2" s="903"/>
      <c r="CCG2" s="903"/>
      <c r="CCH2" s="903"/>
      <c r="CCI2" s="903"/>
      <c r="CCJ2" s="903"/>
      <c r="CCK2" s="903"/>
      <c r="CCL2" s="903"/>
      <c r="CCM2" s="903"/>
      <c r="CCN2" s="903"/>
      <c r="CCO2" s="903"/>
      <c r="CCP2" s="903"/>
      <c r="CCQ2" s="903"/>
      <c r="CCR2" s="903"/>
      <c r="CCS2" s="903"/>
      <c r="CCT2" s="903"/>
      <c r="CCU2" s="903"/>
      <c r="CCV2" s="903"/>
      <c r="CCW2" s="903"/>
      <c r="CCX2" s="903"/>
      <c r="CCY2" s="903"/>
      <c r="CCZ2" s="903"/>
      <c r="CDA2" s="903"/>
      <c r="CDB2" s="903"/>
      <c r="CDC2" s="903"/>
      <c r="CDD2" s="903"/>
      <c r="CDE2" s="903"/>
      <c r="CDF2" s="903"/>
      <c r="CDG2" s="903"/>
      <c r="CDH2" s="903"/>
      <c r="CDI2" s="903"/>
      <c r="CDJ2" s="903"/>
      <c r="CDK2" s="903"/>
      <c r="CDL2" s="903"/>
      <c r="CDM2" s="903"/>
      <c r="CDN2" s="903"/>
      <c r="CDO2" s="903"/>
      <c r="CDP2" s="903"/>
      <c r="CDQ2" s="903"/>
      <c r="CDR2" s="903"/>
      <c r="CDS2" s="903"/>
      <c r="CDT2" s="903"/>
      <c r="CDU2" s="903"/>
      <c r="CDV2" s="903"/>
      <c r="CDW2" s="903"/>
      <c r="CDX2" s="903"/>
      <c r="CDY2" s="903"/>
      <c r="CDZ2" s="903"/>
      <c r="CEA2" s="903"/>
      <c r="CEB2" s="903"/>
      <c r="CEC2" s="903"/>
      <c r="CED2" s="903"/>
      <c r="CEE2" s="903"/>
      <c r="CEF2" s="903"/>
      <c r="CEG2" s="903"/>
      <c r="CEH2" s="903"/>
      <c r="CEI2" s="903"/>
      <c r="CEJ2" s="903"/>
      <c r="CEK2" s="903"/>
      <c r="CEL2" s="903"/>
      <c r="CEM2" s="903"/>
      <c r="CEN2" s="903"/>
      <c r="CEO2" s="903"/>
      <c r="CEP2" s="903"/>
      <c r="CEQ2" s="903"/>
      <c r="CER2" s="903"/>
      <c r="CES2" s="903"/>
      <c r="CET2" s="903"/>
      <c r="CEU2" s="903"/>
      <c r="CEV2" s="903"/>
      <c r="CEW2" s="903"/>
      <c r="CEX2" s="903"/>
      <c r="CEY2" s="903"/>
      <c r="CEZ2" s="903"/>
      <c r="CFA2" s="903"/>
      <c r="CFB2" s="903"/>
      <c r="CFC2" s="903"/>
      <c r="CFD2" s="903"/>
      <c r="CFE2" s="903"/>
      <c r="CFF2" s="903"/>
      <c r="CFG2" s="903"/>
      <c r="CFH2" s="903"/>
      <c r="CFI2" s="903"/>
      <c r="CFJ2" s="903"/>
      <c r="CFK2" s="903"/>
      <c r="CFL2" s="903"/>
      <c r="CFM2" s="903"/>
      <c r="CFN2" s="903"/>
      <c r="CFO2" s="903"/>
      <c r="CFP2" s="903"/>
      <c r="CFQ2" s="903"/>
      <c r="CFR2" s="903"/>
      <c r="CFS2" s="903"/>
      <c r="CFT2" s="903"/>
      <c r="CFU2" s="903"/>
      <c r="CFV2" s="903"/>
      <c r="CFW2" s="903"/>
      <c r="CFX2" s="903"/>
      <c r="CFY2" s="903"/>
      <c r="CFZ2" s="903"/>
      <c r="CGA2" s="903"/>
      <c r="CGB2" s="903"/>
      <c r="CGC2" s="903"/>
      <c r="CGD2" s="903"/>
      <c r="CGE2" s="903"/>
      <c r="CGF2" s="903"/>
      <c r="CGG2" s="903"/>
      <c r="CGH2" s="903"/>
      <c r="CGI2" s="903"/>
      <c r="CGJ2" s="903"/>
      <c r="CGK2" s="903"/>
      <c r="CGL2" s="903"/>
      <c r="CGM2" s="903"/>
      <c r="CGN2" s="903"/>
      <c r="CGO2" s="903"/>
      <c r="CGP2" s="903"/>
      <c r="CGQ2" s="903"/>
      <c r="CGR2" s="903"/>
      <c r="CGS2" s="903"/>
      <c r="CGT2" s="903"/>
      <c r="CGU2" s="903"/>
      <c r="CGV2" s="903"/>
      <c r="CGW2" s="903"/>
      <c r="CGX2" s="903"/>
      <c r="CGY2" s="903"/>
      <c r="CGZ2" s="903"/>
      <c r="CHA2" s="903"/>
      <c r="CHB2" s="903"/>
      <c r="CHC2" s="903"/>
      <c r="CHD2" s="903"/>
      <c r="CHE2" s="903"/>
      <c r="CHF2" s="903"/>
      <c r="CHG2" s="903"/>
      <c r="CHH2" s="903"/>
      <c r="CHI2" s="903"/>
      <c r="CHJ2" s="903"/>
      <c r="CHK2" s="903"/>
      <c r="CHL2" s="903"/>
      <c r="CHM2" s="903"/>
      <c r="CHN2" s="903"/>
      <c r="CHO2" s="903"/>
      <c r="CHP2" s="903"/>
      <c r="CHQ2" s="903"/>
      <c r="CHR2" s="903"/>
      <c r="CHS2" s="903"/>
      <c r="CHT2" s="903"/>
      <c r="CHU2" s="903"/>
      <c r="CHV2" s="903"/>
      <c r="CHW2" s="903"/>
      <c r="CHX2" s="903"/>
      <c r="CHY2" s="903"/>
      <c r="CHZ2" s="903"/>
      <c r="CIA2" s="903"/>
      <c r="CIB2" s="903"/>
      <c r="CIC2" s="903"/>
      <c r="CID2" s="903"/>
      <c r="CIE2" s="903"/>
      <c r="CIF2" s="903"/>
      <c r="CIG2" s="903"/>
      <c r="CIH2" s="903"/>
      <c r="CII2" s="903"/>
      <c r="CIJ2" s="903"/>
      <c r="CIK2" s="903"/>
      <c r="CIL2" s="903"/>
      <c r="CIM2" s="903"/>
      <c r="CIN2" s="903"/>
      <c r="CIO2" s="903"/>
      <c r="CIP2" s="903"/>
      <c r="CIQ2" s="903"/>
      <c r="CIR2" s="903"/>
      <c r="CIS2" s="903"/>
      <c r="CIT2" s="903"/>
      <c r="CIU2" s="903"/>
      <c r="CIV2" s="903"/>
      <c r="CIW2" s="903"/>
      <c r="CIX2" s="903"/>
      <c r="CIY2" s="903"/>
      <c r="CIZ2" s="903"/>
      <c r="CJA2" s="903"/>
      <c r="CJB2" s="903"/>
      <c r="CJC2" s="903"/>
      <c r="CJD2" s="903"/>
      <c r="CJE2" s="903"/>
      <c r="CJF2" s="903"/>
      <c r="CJG2" s="903"/>
      <c r="CJH2" s="903"/>
      <c r="CJI2" s="903"/>
      <c r="CJJ2" s="903"/>
      <c r="CJK2" s="903"/>
      <c r="CJL2" s="903"/>
      <c r="CJM2" s="903"/>
      <c r="CJN2" s="903"/>
      <c r="CJO2" s="903"/>
      <c r="CJP2" s="903"/>
      <c r="CJQ2" s="903"/>
      <c r="CJR2" s="903"/>
      <c r="CJS2" s="903"/>
      <c r="CJT2" s="903"/>
      <c r="CJU2" s="903"/>
      <c r="CJV2" s="903"/>
      <c r="CJW2" s="903"/>
      <c r="CJX2" s="903"/>
      <c r="CJY2" s="903"/>
      <c r="CJZ2" s="903"/>
      <c r="CKA2" s="903"/>
      <c r="CKB2" s="903"/>
      <c r="CKC2" s="903"/>
      <c r="CKD2" s="903"/>
      <c r="CKE2" s="903"/>
      <c r="CKF2" s="903"/>
      <c r="CKG2" s="903"/>
      <c r="CKH2" s="903"/>
      <c r="CKI2" s="903"/>
      <c r="CKJ2" s="903"/>
      <c r="CKK2" s="903"/>
      <c r="CKL2" s="903"/>
      <c r="CKM2" s="903"/>
      <c r="CKN2" s="903"/>
      <c r="CKO2" s="903"/>
      <c r="CKP2" s="903"/>
      <c r="CKQ2" s="903"/>
      <c r="CKR2" s="903"/>
      <c r="CKS2" s="903"/>
      <c r="CKT2" s="903"/>
      <c r="CKU2" s="903"/>
      <c r="CKV2" s="903"/>
      <c r="CKW2" s="903"/>
      <c r="CKX2" s="903"/>
      <c r="CKY2" s="903"/>
      <c r="CKZ2" s="903"/>
      <c r="CLA2" s="903"/>
      <c r="CLB2" s="903"/>
      <c r="CLC2" s="903"/>
      <c r="CLD2" s="903"/>
      <c r="CLE2" s="903"/>
      <c r="CLF2" s="903"/>
      <c r="CLG2" s="903"/>
      <c r="CLH2" s="903"/>
      <c r="CLI2" s="903"/>
      <c r="CLJ2" s="903"/>
      <c r="CLK2" s="903"/>
      <c r="CLL2" s="903"/>
      <c r="CLM2" s="903"/>
      <c r="CLN2" s="903"/>
      <c r="CLO2" s="903"/>
      <c r="CLP2" s="903"/>
      <c r="CLQ2" s="903"/>
      <c r="CLR2" s="903"/>
      <c r="CLS2" s="903"/>
      <c r="CLT2" s="903"/>
      <c r="CLU2" s="903"/>
      <c r="CLV2" s="903"/>
      <c r="CLW2" s="903"/>
      <c r="CLX2" s="903"/>
      <c r="CLY2" s="903"/>
      <c r="CLZ2" s="903"/>
      <c r="CMA2" s="903"/>
      <c r="CMB2" s="903"/>
      <c r="CMC2" s="903"/>
      <c r="CMD2" s="903"/>
      <c r="CME2" s="903"/>
      <c r="CMF2" s="903"/>
      <c r="CMG2" s="903"/>
      <c r="CMH2" s="903"/>
      <c r="CMI2" s="903"/>
      <c r="CMJ2" s="903"/>
      <c r="CMK2" s="903"/>
      <c r="CML2" s="903"/>
      <c r="CMM2" s="903"/>
      <c r="CMN2" s="903"/>
      <c r="CMO2" s="903"/>
      <c r="CMP2" s="903"/>
      <c r="CMQ2" s="903"/>
      <c r="CMR2" s="903"/>
      <c r="CMS2" s="903"/>
      <c r="CMT2" s="903"/>
      <c r="CMU2" s="903"/>
      <c r="CMV2" s="903"/>
      <c r="CMW2" s="903"/>
      <c r="CMX2" s="903"/>
      <c r="CMY2" s="903"/>
      <c r="CMZ2" s="903"/>
      <c r="CNA2" s="903"/>
      <c r="CNB2" s="903"/>
      <c r="CNC2" s="903"/>
      <c r="CND2" s="903"/>
      <c r="CNE2" s="903"/>
      <c r="CNF2" s="903"/>
      <c r="CNG2" s="903"/>
      <c r="CNH2" s="903"/>
      <c r="CNI2" s="903"/>
      <c r="CNJ2" s="903"/>
      <c r="CNK2" s="903"/>
      <c r="CNL2" s="903"/>
      <c r="CNM2" s="903"/>
      <c r="CNN2" s="903"/>
      <c r="CNO2" s="903"/>
      <c r="CNP2" s="903"/>
      <c r="CNQ2" s="903"/>
      <c r="CNR2" s="903"/>
      <c r="CNS2" s="903"/>
      <c r="CNT2" s="903"/>
      <c r="CNU2" s="903"/>
      <c r="CNV2" s="903"/>
      <c r="CNW2" s="903"/>
      <c r="CNX2" s="903"/>
      <c r="CNY2" s="903"/>
      <c r="CNZ2" s="903"/>
      <c r="COA2" s="903"/>
      <c r="COB2" s="903"/>
      <c r="COC2" s="903"/>
      <c r="COD2" s="903"/>
      <c r="COE2" s="903"/>
      <c r="COF2" s="903"/>
      <c r="COG2" s="903"/>
      <c r="COH2" s="903"/>
      <c r="COI2" s="903"/>
      <c r="COJ2" s="903"/>
      <c r="COK2" s="903"/>
      <c r="COL2" s="903"/>
      <c r="COM2" s="903"/>
      <c r="CON2" s="903"/>
      <c r="COO2" s="903"/>
      <c r="COP2" s="903"/>
      <c r="COQ2" s="903"/>
      <c r="COR2" s="903"/>
      <c r="COS2" s="903"/>
      <c r="COT2" s="903"/>
      <c r="COU2" s="903"/>
      <c r="COV2" s="903"/>
      <c r="COW2" s="903"/>
      <c r="COX2" s="903"/>
      <c r="COY2" s="903"/>
      <c r="COZ2" s="903"/>
      <c r="CPA2" s="903"/>
      <c r="CPB2" s="903"/>
      <c r="CPC2" s="903"/>
      <c r="CPD2" s="903"/>
      <c r="CPE2" s="903"/>
      <c r="CPF2" s="903"/>
      <c r="CPG2" s="903"/>
      <c r="CPH2" s="903"/>
      <c r="CPI2" s="903"/>
      <c r="CPJ2" s="903"/>
      <c r="CPK2" s="903"/>
      <c r="CPL2" s="903"/>
      <c r="CPM2" s="903"/>
      <c r="CPN2" s="903"/>
      <c r="CPO2" s="903"/>
      <c r="CPP2" s="903"/>
      <c r="CPQ2" s="903"/>
      <c r="CPR2" s="903"/>
      <c r="CPS2" s="903"/>
      <c r="CPT2" s="903"/>
      <c r="CPU2" s="903"/>
      <c r="CPV2" s="903"/>
      <c r="CPW2" s="903"/>
      <c r="CPX2" s="903"/>
      <c r="CPY2" s="903"/>
      <c r="CPZ2" s="903"/>
      <c r="CQA2" s="903"/>
      <c r="CQB2" s="903"/>
      <c r="CQC2" s="903"/>
      <c r="CQD2" s="903"/>
      <c r="CQE2" s="903"/>
      <c r="CQF2" s="903"/>
      <c r="CQG2" s="903"/>
      <c r="CQH2" s="903"/>
      <c r="CQI2" s="903"/>
      <c r="CQJ2" s="903"/>
      <c r="CQK2" s="903"/>
      <c r="CQL2" s="903"/>
      <c r="CQM2" s="903"/>
      <c r="CQN2" s="903"/>
      <c r="CQO2" s="903"/>
      <c r="CQP2" s="903"/>
      <c r="CQQ2" s="903"/>
      <c r="CQR2" s="903"/>
      <c r="CQS2" s="903"/>
      <c r="CQT2" s="903"/>
      <c r="CQU2" s="903"/>
      <c r="CQV2" s="903"/>
      <c r="CQW2" s="903"/>
      <c r="CQX2" s="903"/>
      <c r="CQY2" s="903"/>
      <c r="CQZ2" s="903"/>
      <c r="CRA2" s="903"/>
      <c r="CRB2" s="903"/>
      <c r="CRC2" s="903"/>
      <c r="CRD2" s="903"/>
      <c r="CRE2" s="903"/>
      <c r="CRF2" s="903"/>
      <c r="CRG2" s="903"/>
      <c r="CRH2" s="903"/>
      <c r="CRI2" s="903"/>
      <c r="CRJ2" s="903"/>
      <c r="CRK2" s="903"/>
      <c r="CRL2" s="903"/>
      <c r="CRM2" s="903"/>
      <c r="CRN2" s="903"/>
      <c r="CRO2" s="903"/>
      <c r="CRP2" s="903"/>
      <c r="CRQ2" s="903"/>
      <c r="CRR2" s="903"/>
      <c r="CRS2" s="903"/>
      <c r="CRT2" s="903"/>
      <c r="CRU2" s="903"/>
      <c r="CRV2" s="903"/>
      <c r="CRW2" s="903"/>
      <c r="CRX2" s="903"/>
      <c r="CRY2" s="903"/>
      <c r="CRZ2" s="903"/>
      <c r="CSA2" s="903"/>
      <c r="CSB2" s="903"/>
      <c r="CSC2" s="903"/>
      <c r="CSD2" s="903"/>
      <c r="CSE2" s="903"/>
      <c r="CSF2" s="903"/>
      <c r="CSG2" s="903"/>
      <c r="CSH2" s="903"/>
      <c r="CSI2" s="903"/>
      <c r="CSJ2" s="903"/>
      <c r="CSK2" s="903"/>
      <c r="CSL2" s="903"/>
      <c r="CSM2" s="903"/>
      <c r="CSN2" s="903"/>
      <c r="CSO2" s="903"/>
      <c r="CSP2" s="903"/>
      <c r="CSQ2" s="903"/>
      <c r="CSR2" s="903"/>
      <c r="CSS2" s="903"/>
      <c r="CST2" s="903"/>
      <c r="CSU2" s="903"/>
      <c r="CSV2" s="903"/>
      <c r="CSW2" s="903"/>
      <c r="CSX2" s="903"/>
      <c r="CSY2" s="903"/>
      <c r="CSZ2" s="903"/>
      <c r="CTA2" s="903"/>
      <c r="CTB2" s="903"/>
      <c r="CTC2" s="903"/>
      <c r="CTD2" s="903"/>
      <c r="CTE2" s="903"/>
      <c r="CTF2" s="903"/>
      <c r="CTG2" s="903"/>
      <c r="CTH2" s="903"/>
      <c r="CTI2" s="903"/>
      <c r="CTJ2" s="903"/>
      <c r="CTK2" s="903"/>
      <c r="CTL2" s="903"/>
      <c r="CTM2" s="903"/>
      <c r="CTN2" s="903"/>
      <c r="CTO2" s="903"/>
      <c r="CTP2" s="903"/>
      <c r="CTQ2" s="903"/>
      <c r="CTR2" s="903"/>
      <c r="CTS2" s="903"/>
      <c r="CTT2" s="903"/>
      <c r="CTU2" s="903"/>
      <c r="CTV2" s="903"/>
      <c r="CTW2" s="903"/>
      <c r="CTX2" s="903"/>
      <c r="CTY2" s="903"/>
      <c r="CTZ2" s="903"/>
      <c r="CUA2" s="903"/>
      <c r="CUB2" s="903"/>
      <c r="CUC2" s="903"/>
      <c r="CUD2" s="903"/>
      <c r="CUE2" s="903"/>
      <c r="CUF2" s="903"/>
      <c r="CUG2" s="903"/>
      <c r="CUH2" s="903"/>
      <c r="CUI2" s="903"/>
      <c r="CUJ2" s="903"/>
      <c r="CUK2" s="903"/>
      <c r="CUL2" s="903"/>
      <c r="CUM2" s="903"/>
      <c r="CUN2" s="903"/>
      <c r="CUO2" s="903"/>
      <c r="CUP2" s="903"/>
      <c r="CUQ2" s="903"/>
      <c r="CUR2" s="903"/>
      <c r="CUS2" s="903"/>
      <c r="CUT2" s="903"/>
      <c r="CUU2" s="903"/>
      <c r="CUV2" s="903"/>
      <c r="CUW2" s="903"/>
      <c r="CUX2" s="903"/>
      <c r="CUY2" s="903"/>
      <c r="CUZ2" s="903"/>
      <c r="CVA2" s="903"/>
      <c r="CVB2" s="903"/>
      <c r="CVC2" s="903"/>
      <c r="CVD2" s="903"/>
      <c r="CVE2" s="903"/>
      <c r="CVF2" s="903"/>
      <c r="CVG2" s="903"/>
      <c r="CVH2" s="903"/>
      <c r="CVI2" s="903"/>
      <c r="CVJ2" s="903"/>
      <c r="CVK2" s="903"/>
      <c r="CVL2" s="903"/>
      <c r="CVM2" s="903"/>
      <c r="CVN2" s="903"/>
      <c r="CVO2" s="903"/>
      <c r="CVP2" s="903"/>
      <c r="CVQ2" s="903"/>
      <c r="CVR2" s="903"/>
      <c r="CVS2" s="903"/>
      <c r="CVT2" s="903"/>
      <c r="CVU2" s="903"/>
      <c r="CVV2" s="903"/>
      <c r="CVW2" s="903"/>
      <c r="CVX2" s="903"/>
      <c r="CVY2" s="903"/>
      <c r="CVZ2" s="903"/>
      <c r="CWA2" s="903"/>
      <c r="CWB2" s="903"/>
      <c r="CWC2" s="903"/>
      <c r="CWD2" s="903"/>
      <c r="CWE2" s="903"/>
      <c r="CWF2" s="903"/>
      <c r="CWG2" s="903"/>
      <c r="CWH2" s="903"/>
      <c r="CWI2" s="903"/>
      <c r="CWJ2" s="903"/>
      <c r="CWK2" s="903"/>
      <c r="CWL2" s="903"/>
      <c r="CWM2" s="903"/>
      <c r="CWN2" s="903"/>
      <c r="CWO2" s="903"/>
      <c r="CWP2" s="903"/>
      <c r="CWQ2" s="903"/>
      <c r="CWR2" s="903"/>
      <c r="CWS2" s="903"/>
      <c r="CWT2" s="903"/>
      <c r="CWU2" s="903"/>
      <c r="CWV2" s="903"/>
      <c r="CWW2" s="903"/>
      <c r="CWX2" s="903"/>
      <c r="CWY2" s="903"/>
      <c r="CWZ2" s="903"/>
      <c r="CXA2" s="903"/>
      <c r="CXB2" s="903"/>
      <c r="CXC2" s="903"/>
      <c r="CXD2" s="903"/>
      <c r="CXE2" s="903"/>
      <c r="CXF2" s="903"/>
      <c r="CXG2" s="903"/>
      <c r="CXH2" s="903"/>
      <c r="CXI2" s="903"/>
      <c r="CXJ2" s="903"/>
      <c r="CXK2" s="903"/>
      <c r="CXL2" s="903"/>
      <c r="CXM2" s="903"/>
      <c r="CXN2" s="903"/>
      <c r="CXO2" s="903"/>
      <c r="CXP2" s="903"/>
      <c r="CXQ2" s="903"/>
      <c r="CXR2" s="903"/>
      <c r="CXS2" s="903"/>
      <c r="CXT2" s="903"/>
      <c r="CXU2" s="903"/>
      <c r="CXV2" s="903"/>
      <c r="CXW2" s="903"/>
      <c r="CXX2" s="903"/>
      <c r="CXY2" s="903"/>
      <c r="CXZ2" s="903"/>
      <c r="CYA2" s="903"/>
      <c r="CYB2" s="903"/>
      <c r="CYC2" s="903"/>
      <c r="CYD2" s="903"/>
      <c r="CYE2" s="903"/>
      <c r="CYF2" s="903"/>
      <c r="CYG2" s="903"/>
      <c r="CYH2" s="903"/>
      <c r="CYI2" s="903"/>
      <c r="CYJ2" s="903"/>
      <c r="CYK2" s="903"/>
      <c r="CYL2" s="903"/>
      <c r="CYM2" s="903"/>
      <c r="CYN2" s="903"/>
      <c r="CYO2" s="903"/>
      <c r="CYP2" s="903"/>
      <c r="CYQ2" s="903"/>
      <c r="CYR2" s="903"/>
      <c r="CYS2" s="903"/>
      <c r="CYT2" s="903"/>
      <c r="CYU2" s="903"/>
      <c r="CYV2" s="903"/>
      <c r="CYW2" s="903"/>
      <c r="CYX2" s="903"/>
      <c r="CYY2" s="903"/>
      <c r="CYZ2" s="903"/>
      <c r="CZA2" s="903"/>
      <c r="CZB2" s="903"/>
      <c r="CZC2" s="903"/>
      <c r="CZD2" s="903"/>
      <c r="CZE2" s="903"/>
      <c r="CZF2" s="903"/>
      <c r="CZG2" s="903"/>
      <c r="CZH2" s="903"/>
      <c r="CZI2" s="903"/>
      <c r="CZJ2" s="903"/>
      <c r="CZK2" s="903"/>
      <c r="CZL2" s="903"/>
      <c r="CZM2" s="903"/>
      <c r="CZN2" s="903"/>
      <c r="CZO2" s="903"/>
      <c r="CZP2" s="903"/>
      <c r="CZQ2" s="903"/>
      <c r="CZR2" s="903"/>
      <c r="CZS2" s="903"/>
      <c r="CZT2" s="903"/>
      <c r="CZU2" s="903"/>
      <c r="CZV2" s="903"/>
      <c r="CZW2" s="903"/>
      <c r="CZX2" s="903"/>
      <c r="CZY2" s="903"/>
      <c r="CZZ2" s="903"/>
      <c r="DAA2" s="903"/>
      <c r="DAB2" s="903"/>
      <c r="DAC2" s="903"/>
      <c r="DAD2" s="903"/>
      <c r="DAE2" s="903"/>
      <c r="DAF2" s="903"/>
      <c r="DAG2" s="903"/>
      <c r="DAH2" s="903"/>
      <c r="DAI2" s="903"/>
      <c r="DAJ2" s="903"/>
      <c r="DAK2" s="903"/>
      <c r="DAL2" s="903"/>
      <c r="DAM2" s="903"/>
      <c r="DAN2" s="903"/>
      <c r="DAO2" s="903"/>
      <c r="DAP2" s="903"/>
      <c r="DAQ2" s="903"/>
      <c r="DAR2" s="903"/>
      <c r="DAS2" s="903"/>
      <c r="DAT2" s="903"/>
      <c r="DAU2" s="903"/>
      <c r="DAV2" s="903"/>
      <c r="DAW2" s="903"/>
      <c r="DAX2" s="903"/>
      <c r="DAY2" s="903"/>
      <c r="DAZ2" s="903"/>
      <c r="DBA2" s="903"/>
      <c r="DBB2" s="903"/>
      <c r="DBC2" s="903"/>
      <c r="DBD2" s="903"/>
      <c r="DBE2" s="903"/>
      <c r="DBF2" s="903"/>
      <c r="DBG2" s="903"/>
      <c r="DBH2" s="903"/>
      <c r="DBI2" s="903"/>
      <c r="DBJ2" s="903"/>
      <c r="DBK2" s="903"/>
      <c r="DBL2" s="903"/>
      <c r="DBM2" s="903"/>
      <c r="DBN2" s="903"/>
      <c r="DBO2" s="903"/>
      <c r="DBP2" s="903"/>
      <c r="DBQ2" s="903"/>
      <c r="DBR2" s="903"/>
      <c r="DBS2" s="903"/>
      <c r="DBT2" s="903"/>
      <c r="DBU2" s="903"/>
      <c r="DBV2" s="903"/>
      <c r="DBW2" s="903"/>
      <c r="DBX2" s="903"/>
      <c r="DBY2" s="903"/>
      <c r="DBZ2" s="903"/>
      <c r="DCA2" s="903"/>
      <c r="DCB2" s="903"/>
      <c r="DCC2" s="903"/>
      <c r="DCD2" s="903"/>
      <c r="DCE2" s="903"/>
      <c r="DCF2" s="903"/>
      <c r="DCG2" s="903"/>
      <c r="DCH2" s="903"/>
      <c r="DCI2" s="903"/>
      <c r="DCJ2" s="903"/>
      <c r="DCK2" s="903"/>
      <c r="DCL2" s="903"/>
      <c r="DCM2" s="903"/>
      <c r="DCN2" s="903"/>
      <c r="DCO2" s="903"/>
      <c r="DCP2" s="903"/>
      <c r="DCQ2" s="903"/>
      <c r="DCR2" s="903"/>
      <c r="DCS2" s="903"/>
      <c r="DCT2" s="903"/>
      <c r="DCU2" s="903"/>
      <c r="DCV2" s="903"/>
      <c r="DCW2" s="903"/>
      <c r="DCX2" s="903"/>
      <c r="DCY2" s="903"/>
      <c r="DCZ2" s="903"/>
      <c r="DDA2" s="903"/>
      <c r="DDB2" s="903"/>
      <c r="DDC2" s="903"/>
      <c r="DDD2" s="903"/>
      <c r="DDE2" s="903"/>
      <c r="DDF2" s="903"/>
      <c r="DDG2" s="903"/>
      <c r="DDH2" s="903"/>
      <c r="DDI2" s="903"/>
      <c r="DDJ2" s="903"/>
      <c r="DDK2" s="903"/>
      <c r="DDL2" s="903"/>
      <c r="DDM2" s="903"/>
      <c r="DDN2" s="903"/>
      <c r="DDO2" s="903"/>
      <c r="DDP2" s="903"/>
      <c r="DDQ2" s="903"/>
      <c r="DDR2" s="903"/>
      <c r="DDS2" s="903"/>
      <c r="DDT2" s="903"/>
      <c r="DDU2" s="903"/>
      <c r="DDV2" s="903"/>
      <c r="DDW2" s="903"/>
      <c r="DDX2" s="903"/>
      <c r="DDY2" s="903"/>
      <c r="DDZ2" s="903"/>
      <c r="DEA2" s="903"/>
      <c r="DEB2" s="903"/>
      <c r="DEC2" s="903"/>
      <c r="DED2" s="903"/>
      <c r="DEE2" s="903"/>
      <c r="DEF2" s="903"/>
      <c r="DEG2" s="903"/>
      <c r="DEH2" s="903"/>
      <c r="DEI2" s="903"/>
      <c r="DEJ2" s="903"/>
      <c r="DEK2" s="903"/>
      <c r="DEL2" s="903"/>
      <c r="DEM2" s="903"/>
      <c r="DEN2" s="903"/>
      <c r="DEO2" s="903"/>
      <c r="DEP2" s="903"/>
      <c r="DEQ2" s="903"/>
      <c r="DER2" s="903"/>
      <c r="DES2" s="903"/>
      <c r="DET2" s="903"/>
      <c r="DEU2" s="903"/>
      <c r="DEV2" s="903"/>
      <c r="DEW2" s="903"/>
      <c r="DEX2" s="903"/>
      <c r="DEY2" s="903"/>
      <c r="DEZ2" s="903"/>
      <c r="DFA2" s="903"/>
      <c r="DFB2" s="903"/>
      <c r="DFC2" s="903"/>
      <c r="DFD2" s="903"/>
      <c r="DFE2" s="903"/>
      <c r="DFF2" s="903"/>
      <c r="DFG2" s="903"/>
      <c r="DFH2" s="903"/>
      <c r="DFI2" s="903"/>
      <c r="DFJ2" s="903"/>
      <c r="DFK2" s="903"/>
      <c r="DFL2" s="903"/>
      <c r="DFM2" s="903"/>
      <c r="DFN2" s="903"/>
      <c r="DFO2" s="903"/>
      <c r="DFP2" s="903"/>
      <c r="DFQ2" s="903"/>
      <c r="DFR2" s="903"/>
      <c r="DFS2" s="903"/>
      <c r="DFT2" s="903"/>
      <c r="DFU2" s="903"/>
      <c r="DFV2" s="903"/>
      <c r="DFW2" s="903"/>
      <c r="DFX2" s="903"/>
      <c r="DFY2" s="903"/>
      <c r="DFZ2" s="903"/>
      <c r="DGA2" s="903"/>
      <c r="DGB2" s="903"/>
      <c r="DGC2" s="903"/>
      <c r="DGD2" s="903"/>
      <c r="DGE2" s="903"/>
      <c r="DGF2" s="903"/>
      <c r="DGG2" s="903"/>
      <c r="DGH2" s="903"/>
      <c r="DGI2" s="903"/>
      <c r="DGJ2" s="903"/>
      <c r="DGK2" s="903"/>
      <c r="DGL2" s="903"/>
      <c r="DGM2" s="903"/>
      <c r="DGN2" s="903"/>
      <c r="DGO2" s="903"/>
      <c r="DGP2" s="903"/>
      <c r="DGQ2" s="903"/>
      <c r="DGR2" s="903"/>
      <c r="DGS2" s="903"/>
      <c r="DGT2" s="903"/>
      <c r="DGU2" s="903"/>
      <c r="DGV2" s="903"/>
      <c r="DGW2" s="903"/>
      <c r="DGX2" s="903"/>
      <c r="DGY2" s="903"/>
      <c r="DGZ2" s="903"/>
      <c r="DHA2" s="903"/>
      <c r="DHB2" s="903"/>
      <c r="DHC2" s="903"/>
      <c r="DHD2" s="903"/>
      <c r="DHE2" s="903"/>
      <c r="DHF2" s="903"/>
      <c r="DHG2" s="903"/>
      <c r="DHH2" s="903"/>
      <c r="DHI2" s="903"/>
      <c r="DHJ2" s="903"/>
      <c r="DHK2" s="903"/>
      <c r="DHL2" s="903"/>
      <c r="DHM2" s="903"/>
      <c r="DHN2" s="903"/>
      <c r="DHO2" s="903"/>
      <c r="DHP2" s="903"/>
      <c r="DHQ2" s="903"/>
      <c r="DHR2" s="903"/>
      <c r="DHS2" s="903"/>
      <c r="DHT2" s="903"/>
      <c r="DHU2" s="903"/>
      <c r="DHV2" s="903"/>
      <c r="DHW2" s="903"/>
      <c r="DHX2" s="903"/>
      <c r="DHY2" s="903"/>
      <c r="DHZ2" s="903"/>
      <c r="DIA2" s="903"/>
      <c r="DIB2" s="903"/>
      <c r="DIC2" s="903"/>
      <c r="DID2" s="903"/>
      <c r="DIE2" s="903"/>
      <c r="DIF2" s="903"/>
      <c r="DIG2" s="903"/>
      <c r="DIH2" s="903"/>
      <c r="DII2" s="903"/>
      <c r="DIJ2" s="903"/>
      <c r="DIK2" s="903"/>
      <c r="DIL2" s="903"/>
      <c r="DIM2" s="903"/>
      <c r="DIN2" s="903"/>
      <c r="DIO2" s="903"/>
      <c r="DIP2" s="903"/>
      <c r="DIQ2" s="903"/>
      <c r="DIR2" s="903"/>
      <c r="DIS2" s="903"/>
      <c r="DIT2" s="903"/>
      <c r="DIU2" s="903"/>
      <c r="DIV2" s="903"/>
      <c r="DIW2" s="903"/>
      <c r="DIX2" s="903"/>
      <c r="DIY2" s="903"/>
      <c r="DIZ2" s="903"/>
      <c r="DJA2" s="903"/>
      <c r="DJB2" s="903"/>
      <c r="DJC2" s="903"/>
      <c r="DJD2" s="903"/>
      <c r="DJE2" s="903"/>
      <c r="DJF2" s="903"/>
      <c r="DJG2" s="903"/>
      <c r="DJH2" s="903"/>
      <c r="DJI2" s="903"/>
      <c r="DJJ2" s="903"/>
      <c r="DJK2" s="903"/>
      <c r="DJL2" s="903"/>
      <c r="DJM2" s="903"/>
      <c r="DJN2" s="903"/>
      <c r="DJO2" s="903"/>
      <c r="DJP2" s="903"/>
      <c r="DJQ2" s="903"/>
      <c r="DJR2" s="903"/>
      <c r="DJS2" s="903"/>
      <c r="DJT2" s="903"/>
      <c r="DJU2" s="903"/>
      <c r="DJV2" s="903"/>
      <c r="DJW2" s="903"/>
      <c r="DJX2" s="903"/>
      <c r="DJY2" s="903"/>
      <c r="DJZ2" s="903"/>
      <c r="DKA2" s="903"/>
      <c r="DKB2" s="903"/>
      <c r="DKC2" s="903"/>
      <c r="DKD2" s="903"/>
      <c r="DKE2" s="903"/>
      <c r="DKF2" s="903"/>
      <c r="DKG2" s="903"/>
      <c r="DKH2" s="903"/>
      <c r="DKI2" s="903"/>
      <c r="DKJ2" s="903"/>
      <c r="DKK2" s="903"/>
      <c r="DKL2" s="903"/>
      <c r="DKM2" s="903"/>
      <c r="DKN2" s="903"/>
      <c r="DKO2" s="903"/>
      <c r="DKP2" s="903"/>
      <c r="DKQ2" s="903"/>
      <c r="DKR2" s="903"/>
      <c r="DKS2" s="903"/>
      <c r="DKT2" s="903"/>
      <c r="DKU2" s="903"/>
      <c r="DKV2" s="903"/>
      <c r="DKW2" s="903"/>
      <c r="DKX2" s="903"/>
      <c r="DKY2" s="903"/>
      <c r="DKZ2" s="903"/>
      <c r="DLA2" s="903"/>
      <c r="DLB2" s="903"/>
      <c r="DLC2" s="903"/>
      <c r="DLD2" s="903"/>
      <c r="DLE2" s="903"/>
      <c r="DLF2" s="903"/>
      <c r="DLG2" s="903"/>
      <c r="DLH2" s="903"/>
      <c r="DLI2" s="903"/>
      <c r="DLJ2" s="903"/>
      <c r="DLK2" s="903"/>
      <c r="DLL2" s="903"/>
      <c r="DLM2" s="903"/>
      <c r="DLN2" s="903"/>
      <c r="DLO2" s="903"/>
      <c r="DLP2" s="903"/>
      <c r="DLQ2" s="903"/>
      <c r="DLR2" s="903"/>
      <c r="DLS2" s="903"/>
      <c r="DLT2" s="903"/>
      <c r="DLU2" s="903"/>
      <c r="DLV2" s="903"/>
      <c r="DLW2" s="903"/>
      <c r="DLX2" s="903"/>
      <c r="DLY2" s="903"/>
      <c r="DLZ2" s="903"/>
      <c r="DMA2" s="903"/>
      <c r="DMB2" s="903"/>
      <c r="DMC2" s="903"/>
      <c r="DMD2" s="903"/>
      <c r="DME2" s="903"/>
      <c r="DMF2" s="903"/>
      <c r="DMG2" s="903"/>
      <c r="DMH2" s="903"/>
      <c r="DMI2" s="903"/>
      <c r="DMJ2" s="903"/>
      <c r="DMK2" s="903"/>
      <c r="DML2" s="903"/>
      <c r="DMM2" s="903"/>
      <c r="DMN2" s="903"/>
      <c r="DMO2" s="903"/>
      <c r="DMP2" s="903"/>
      <c r="DMQ2" s="903"/>
      <c r="DMR2" s="903"/>
      <c r="DMS2" s="903"/>
      <c r="DMT2" s="903"/>
      <c r="DMU2" s="903"/>
      <c r="DMV2" s="903"/>
      <c r="DMW2" s="903"/>
      <c r="DMX2" s="903"/>
      <c r="DMY2" s="903"/>
      <c r="DMZ2" s="903"/>
      <c r="DNA2" s="903"/>
      <c r="DNB2" s="903"/>
      <c r="DNC2" s="903"/>
      <c r="DND2" s="903"/>
      <c r="DNE2" s="903"/>
      <c r="DNF2" s="903"/>
      <c r="DNG2" s="903"/>
      <c r="DNH2" s="903"/>
      <c r="DNI2" s="903"/>
      <c r="DNJ2" s="903"/>
      <c r="DNK2" s="903"/>
      <c r="DNL2" s="903"/>
      <c r="DNM2" s="903"/>
      <c r="DNN2" s="903"/>
      <c r="DNO2" s="903"/>
      <c r="DNP2" s="903"/>
      <c r="DNQ2" s="903"/>
      <c r="DNR2" s="903"/>
      <c r="DNS2" s="903"/>
      <c r="DNT2" s="903"/>
      <c r="DNU2" s="903"/>
      <c r="DNV2" s="903"/>
      <c r="DNW2" s="903"/>
      <c r="DNX2" s="903"/>
      <c r="DNY2" s="903"/>
      <c r="DNZ2" s="903"/>
      <c r="DOA2" s="903"/>
      <c r="DOB2" s="903"/>
      <c r="DOC2" s="903"/>
      <c r="DOD2" s="903"/>
      <c r="DOE2" s="903"/>
      <c r="DOF2" s="903"/>
      <c r="DOG2" s="903"/>
      <c r="DOH2" s="903"/>
      <c r="DOI2" s="903"/>
      <c r="DOJ2" s="903"/>
      <c r="DOK2" s="903"/>
      <c r="DOL2" s="903"/>
      <c r="DOM2" s="903"/>
      <c r="DON2" s="903"/>
      <c r="DOO2" s="903"/>
      <c r="DOP2" s="903"/>
      <c r="DOQ2" s="903"/>
      <c r="DOR2" s="903"/>
      <c r="DOS2" s="903"/>
      <c r="DOT2" s="903"/>
      <c r="DOU2" s="903"/>
      <c r="DOV2" s="903"/>
      <c r="DOW2" s="903"/>
      <c r="DOX2" s="903"/>
      <c r="DOY2" s="903"/>
      <c r="DOZ2" s="903"/>
      <c r="DPA2" s="903"/>
      <c r="DPB2" s="903"/>
      <c r="DPC2" s="903"/>
      <c r="DPD2" s="903"/>
      <c r="DPE2" s="903"/>
      <c r="DPF2" s="903"/>
      <c r="DPG2" s="903"/>
      <c r="DPH2" s="903"/>
      <c r="DPI2" s="903"/>
      <c r="DPJ2" s="903"/>
      <c r="DPK2" s="903"/>
      <c r="DPL2" s="903"/>
      <c r="DPM2" s="903"/>
      <c r="DPN2" s="903"/>
      <c r="DPO2" s="903"/>
      <c r="DPP2" s="903"/>
      <c r="DPQ2" s="903"/>
      <c r="DPR2" s="903"/>
      <c r="DPS2" s="903"/>
      <c r="DPT2" s="903"/>
      <c r="DPU2" s="903"/>
      <c r="DPV2" s="903"/>
      <c r="DPW2" s="903"/>
      <c r="DPX2" s="903"/>
      <c r="DPY2" s="903"/>
      <c r="DPZ2" s="903"/>
      <c r="DQA2" s="903"/>
      <c r="DQB2" s="903"/>
      <c r="DQC2" s="903"/>
      <c r="DQD2" s="903"/>
      <c r="DQE2" s="903"/>
      <c r="DQF2" s="903"/>
      <c r="DQG2" s="903"/>
      <c r="DQH2" s="903"/>
      <c r="DQI2" s="903"/>
      <c r="DQJ2" s="903"/>
      <c r="DQK2" s="903"/>
      <c r="DQL2" s="903"/>
      <c r="DQM2" s="903"/>
      <c r="DQN2" s="903"/>
      <c r="DQO2" s="903"/>
      <c r="DQP2" s="903"/>
      <c r="DQQ2" s="903"/>
      <c r="DQR2" s="903"/>
      <c r="DQS2" s="903"/>
      <c r="DQT2" s="903"/>
      <c r="DQU2" s="903"/>
      <c r="DQV2" s="903"/>
      <c r="DQW2" s="903"/>
      <c r="DQX2" s="903"/>
      <c r="DQY2" s="903"/>
      <c r="DQZ2" s="903"/>
      <c r="DRA2" s="903"/>
      <c r="DRB2" s="903"/>
      <c r="DRC2" s="903"/>
      <c r="DRD2" s="903"/>
      <c r="DRE2" s="903"/>
      <c r="DRF2" s="903"/>
      <c r="DRG2" s="903"/>
      <c r="DRH2" s="903"/>
      <c r="DRI2" s="903"/>
      <c r="DRJ2" s="903"/>
      <c r="DRK2" s="903"/>
      <c r="DRL2" s="903"/>
      <c r="DRM2" s="903"/>
      <c r="DRN2" s="903"/>
      <c r="DRO2" s="903"/>
      <c r="DRP2" s="903"/>
      <c r="DRQ2" s="903"/>
      <c r="DRR2" s="903"/>
      <c r="DRS2" s="903"/>
      <c r="DRT2" s="903"/>
      <c r="DRU2" s="903"/>
      <c r="DRV2" s="903"/>
      <c r="DRW2" s="903"/>
      <c r="DRX2" s="903"/>
      <c r="DRY2" s="903"/>
      <c r="DRZ2" s="903"/>
      <c r="DSA2" s="903"/>
      <c r="DSB2" s="903"/>
      <c r="DSC2" s="903"/>
      <c r="DSD2" s="903"/>
      <c r="DSE2" s="903"/>
      <c r="DSF2" s="903"/>
      <c r="DSG2" s="903"/>
      <c r="DSH2" s="903"/>
      <c r="DSI2" s="903"/>
      <c r="DSJ2" s="903"/>
      <c r="DSK2" s="903"/>
      <c r="DSL2" s="903"/>
      <c r="DSM2" s="903"/>
      <c r="DSN2" s="903"/>
      <c r="DSO2" s="903"/>
      <c r="DSP2" s="903"/>
      <c r="DSQ2" s="903"/>
      <c r="DSR2" s="903"/>
      <c r="DSS2" s="903"/>
      <c r="DST2" s="903"/>
      <c r="DSU2" s="903"/>
      <c r="DSV2" s="903"/>
      <c r="DSW2" s="903"/>
      <c r="DSX2" s="903"/>
      <c r="DSY2" s="903"/>
      <c r="DSZ2" s="903"/>
      <c r="DTA2" s="903"/>
      <c r="DTB2" s="903"/>
      <c r="DTC2" s="903"/>
      <c r="DTD2" s="903"/>
      <c r="DTE2" s="903"/>
      <c r="DTF2" s="903"/>
      <c r="DTG2" s="903"/>
      <c r="DTH2" s="903"/>
      <c r="DTI2" s="903"/>
      <c r="DTJ2" s="903"/>
      <c r="DTK2" s="903"/>
      <c r="DTL2" s="903"/>
      <c r="DTM2" s="903"/>
      <c r="DTN2" s="903"/>
      <c r="DTO2" s="903"/>
      <c r="DTP2" s="903"/>
      <c r="DTQ2" s="903"/>
      <c r="DTR2" s="903"/>
      <c r="DTS2" s="903"/>
      <c r="DTT2" s="903"/>
      <c r="DTU2" s="903"/>
      <c r="DTV2" s="903"/>
      <c r="DTW2" s="903"/>
      <c r="DTX2" s="903"/>
      <c r="DTY2" s="903"/>
      <c r="DTZ2" s="903"/>
      <c r="DUA2" s="903"/>
      <c r="DUB2" s="903"/>
      <c r="DUC2" s="903"/>
      <c r="DUD2" s="903"/>
      <c r="DUE2" s="903"/>
      <c r="DUF2" s="903"/>
      <c r="DUG2" s="903"/>
      <c r="DUH2" s="903"/>
      <c r="DUI2" s="903"/>
      <c r="DUJ2" s="903"/>
      <c r="DUK2" s="903"/>
      <c r="DUL2" s="903"/>
      <c r="DUM2" s="903"/>
      <c r="DUN2" s="903"/>
      <c r="DUO2" s="903"/>
      <c r="DUP2" s="903"/>
      <c r="DUQ2" s="903"/>
      <c r="DUR2" s="903"/>
      <c r="DUS2" s="903"/>
      <c r="DUT2" s="903"/>
      <c r="DUU2" s="903"/>
      <c r="DUV2" s="903"/>
      <c r="DUW2" s="903"/>
      <c r="DUX2" s="903"/>
      <c r="DUY2" s="903"/>
      <c r="DUZ2" s="903"/>
      <c r="DVA2" s="903"/>
      <c r="DVB2" s="903"/>
      <c r="DVC2" s="903"/>
      <c r="DVD2" s="903"/>
      <c r="DVE2" s="903"/>
      <c r="DVF2" s="903"/>
      <c r="DVG2" s="903"/>
      <c r="DVH2" s="903"/>
      <c r="DVI2" s="903"/>
      <c r="DVJ2" s="903"/>
      <c r="DVK2" s="903"/>
      <c r="DVL2" s="903"/>
      <c r="DVM2" s="903"/>
      <c r="DVN2" s="903"/>
      <c r="DVO2" s="903"/>
      <c r="DVP2" s="903"/>
      <c r="DVQ2" s="903"/>
      <c r="DVR2" s="903"/>
      <c r="DVS2" s="903"/>
      <c r="DVT2" s="903"/>
      <c r="DVU2" s="903"/>
      <c r="DVV2" s="903"/>
      <c r="DVW2" s="903"/>
      <c r="DVX2" s="903"/>
      <c r="DVY2" s="903"/>
      <c r="DVZ2" s="903"/>
      <c r="DWA2" s="903"/>
      <c r="DWB2" s="903"/>
      <c r="DWC2" s="903"/>
      <c r="DWD2" s="903"/>
      <c r="DWE2" s="903"/>
      <c r="DWF2" s="903"/>
      <c r="DWG2" s="903"/>
      <c r="DWH2" s="903"/>
      <c r="DWI2" s="903"/>
      <c r="DWJ2" s="903"/>
      <c r="DWK2" s="903"/>
      <c r="DWL2" s="903"/>
      <c r="DWM2" s="903"/>
      <c r="DWN2" s="903"/>
      <c r="DWO2" s="903"/>
      <c r="DWP2" s="903"/>
      <c r="DWQ2" s="903"/>
      <c r="DWR2" s="903"/>
      <c r="DWS2" s="903"/>
      <c r="DWT2" s="903"/>
      <c r="DWU2" s="903"/>
      <c r="DWV2" s="903"/>
      <c r="DWW2" s="903"/>
      <c r="DWX2" s="903"/>
      <c r="DWY2" s="903"/>
      <c r="DWZ2" s="903"/>
      <c r="DXA2" s="903"/>
      <c r="DXB2" s="903"/>
      <c r="DXC2" s="903"/>
      <c r="DXD2" s="903"/>
      <c r="DXE2" s="903"/>
      <c r="DXF2" s="903"/>
      <c r="DXG2" s="903"/>
      <c r="DXH2" s="903"/>
      <c r="DXI2" s="903"/>
      <c r="DXJ2" s="903"/>
      <c r="DXK2" s="903"/>
      <c r="DXL2" s="903"/>
      <c r="DXM2" s="903"/>
      <c r="DXN2" s="903"/>
      <c r="DXO2" s="903"/>
      <c r="DXP2" s="903"/>
      <c r="DXQ2" s="903"/>
      <c r="DXR2" s="903"/>
      <c r="DXS2" s="903"/>
      <c r="DXT2" s="903"/>
      <c r="DXU2" s="903"/>
      <c r="DXV2" s="903"/>
      <c r="DXW2" s="903"/>
      <c r="DXX2" s="903"/>
      <c r="DXY2" s="903"/>
      <c r="DXZ2" s="903"/>
      <c r="DYA2" s="903"/>
      <c r="DYB2" s="903"/>
      <c r="DYC2" s="903"/>
      <c r="DYD2" s="903"/>
      <c r="DYE2" s="903"/>
      <c r="DYF2" s="903"/>
      <c r="DYG2" s="903"/>
      <c r="DYH2" s="903"/>
      <c r="DYI2" s="903"/>
      <c r="DYJ2" s="903"/>
      <c r="DYK2" s="903"/>
      <c r="DYL2" s="903"/>
      <c r="DYM2" s="903"/>
      <c r="DYN2" s="903"/>
      <c r="DYO2" s="903"/>
      <c r="DYP2" s="903"/>
      <c r="DYQ2" s="903"/>
      <c r="DYR2" s="903"/>
      <c r="DYS2" s="903"/>
      <c r="DYT2" s="903"/>
      <c r="DYU2" s="903"/>
      <c r="DYV2" s="903"/>
      <c r="DYW2" s="903"/>
      <c r="DYX2" s="903"/>
      <c r="DYY2" s="903"/>
      <c r="DYZ2" s="903"/>
      <c r="DZA2" s="903"/>
      <c r="DZB2" s="903"/>
      <c r="DZC2" s="903"/>
      <c r="DZD2" s="903"/>
      <c r="DZE2" s="903"/>
      <c r="DZF2" s="903"/>
      <c r="DZG2" s="903"/>
      <c r="DZH2" s="903"/>
      <c r="DZI2" s="903"/>
      <c r="DZJ2" s="903"/>
      <c r="DZK2" s="903"/>
      <c r="DZL2" s="903"/>
      <c r="DZM2" s="903"/>
      <c r="DZN2" s="903"/>
      <c r="DZO2" s="903"/>
      <c r="DZP2" s="903"/>
      <c r="DZQ2" s="903"/>
      <c r="DZR2" s="903"/>
      <c r="DZS2" s="903"/>
      <c r="DZT2" s="903"/>
      <c r="DZU2" s="903"/>
      <c r="DZV2" s="903"/>
      <c r="DZW2" s="903"/>
      <c r="DZX2" s="903"/>
      <c r="DZY2" s="903"/>
      <c r="DZZ2" s="903"/>
      <c r="EAA2" s="903"/>
      <c r="EAB2" s="903"/>
      <c r="EAC2" s="903"/>
      <c r="EAD2" s="903"/>
      <c r="EAE2" s="903"/>
      <c r="EAF2" s="903"/>
      <c r="EAG2" s="903"/>
      <c r="EAH2" s="903"/>
      <c r="EAI2" s="903"/>
      <c r="EAJ2" s="903"/>
      <c r="EAK2" s="903"/>
      <c r="EAL2" s="903"/>
      <c r="EAM2" s="903"/>
      <c r="EAN2" s="903"/>
      <c r="EAO2" s="903"/>
      <c r="EAP2" s="903"/>
      <c r="EAQ2" s="903"/>
      <c r="EAR2" s="903"/>
      <c r="EAS2" s="903"/>
      <c r="EAT2" s="903"/>
      <c r="EAU2" s="903"/>
      <c r="EAV2" s="903"/>
      <c r="EAW2" s="903"/>
      <c r="EAX2" s="903"/>
      <c r="EAY2" s="903"/>
      <c r="EAZ2" s="903"/>
      <c r="EBA2" s="903"/>
      <c r="EBB2" s="903"/>
      <c r="EBC2" s="903"/>
      <c r="EBD2" s="903"/>
      <c r="EBE2" s="903"/>
      <c r="EBF2" s="903"/>
      <c r="EBG2" s="903"/>
      <c r="EBH2" s="903"/>
      <c r="EBI2" s="903"/>
      <c r="EBJ2" s="903"/>
      <c r="EBK2" s="903"/>
      <c r="EBL2" s="903"/>
      <c r="EBM2" s="903"/>
      <c r="EBN2" s="903"/>
      <c r="EBO2" s="903"/>
      <c r="EBP2" s="903"/>
      <c r="EBQ2" s="903"/>
      <c r="EBR2" s="903"/>
      <c r="EBS2" s="903"/>
      <c r="EBT2" s="903"/>
      <c r="EBU2" s="903"/>
      <c r="EBV2" s="903"/>
      <c r="EBW2" s="903"/>
      <c r="EBX2" s="903"/>
      <c r="EBY2" s="903"/>
      <c r="EBZ2" s="903"/>
      <c r="ECA2" s="903"/>
      <c r="ECB2" s="903"/>
      <c r="ECC2" s="903"/>
      <c r="ECD2" s="903"/>
      <c r="ECE2" s="903"/>
      <c r="ECF2" s="903"/>
      <c r="ECG2" s="903"/>
      <c r="ECH2" s="903"/>
      <c r="ECI2" s="903"/>
      <c r="ECJ2" s="903"/>
      <c r="ECK2" s="903"/>
      <c r="ECL2" s="903"/>
      <c r="ECM2" s="903"/>
      <c r="ECN2" s="903"/>
      <c r="ECO2" s="903"/>
      <c r="ECP2" s="903"/>
      <c r="ECQ2" s="903"/>
      <c r="ECR2" s="903"/>
      <c r="ECS2" s="903"/>
      <c r="ECT2" s="903"/>
      <c r="ECU2" s="903"/>
      <c r="ECV2" s="903"/>
      <c r="ECW2" s="903"/>
      <c r="ECX2" s="903"/>
      <c r="ECY2" s="903"/>
      <c r="ECZ2" s="903"/>
      <c r="EDA2" s="903"/>
      <c r="EDB2" s="903"/>
      <c r="EDC2" s="903"/>
      <c r="EDD2" s="903"/>
      <c r="EDE2" s="903"/>
      <c r="EDF2" s="903"/>
      <c r="EDG2" s="903"/>
      <c r="EDH2" s="903"/>
      <c r="EDI2" s="903"/>
      <c r="EDJ2" s="903"/>
      <c r="EDK2" s="903"/>
      <c r="EDL2" s="903"/>
      <c r="EDM2" s="903"/>
      <c r="EDN2" s="903"/>
      <c r="EDO2" s="903"/>
      <c r="EDP2" s="903"/>
      <c r="EDQ2" s="903"/>
      <c r="EDR2" s="903"/>
      <c r="EDS2" s="903"/>
      <c r="EDT2" s="903"/>
      <c r="EDU2" s="903"/>
      <c r="EDV2" s="903"/>
      <c r="EDW2" s="903"/>
      <c r="EDX2" s="903"/>
      <c r="EDY2" s="903"/>
      <c r="EDZ2" s="903"/>
      <c r="EEA2" s="903"/>
      <c r="EEB2" s="903"/>
      <c r="EEC2" s="903"/>
      <c r="EED2" s="903"/>
      <c r="EEE2" s="903"/>
      <c r="EEF2" s="903"/>
      <c r="EEG2" s="903"/>
      <c r="EEH2" s="903"/>
      <c r="EEI2" s="903"/>
      <c r="EEJ2" s="903"/>
      <c r="EEK2" s="903"/>
      <c r="EEL2" s="903"/>
      <c r="EEM2" s="903"/>
      <c r="EEN2" s="903"/>
      <c r="EEO2" s="903"/>
      <c r="EEP2" s="903"/>
      <c r="EEQ2" s="903"/>
      <c r="EER2" s="903"/>
      <c r="EES2" s="903"/>
      <c r="EET2" s="903"/>
      <c r="EEU2" s="903"/>
      <c r="EEV2" s="903"/>
      <c r="EEW2" s="903"/>
      <c r="EEX2" s="903"/>
      <c r="EEY2" s="903"/>
      <c r="EEZ2" s="903"/>
      <c r="EFA2" s="903"/>
      <c r="EFB2" s="903"/>
      <c r="EFC2" s="903"/>
      <c r="EFD2" s="903"/>
      <c r="EFE2" s="903"/>
      <c r="EFF2" s="903"/>
      <c r="EFG2" s="903"/>
      <c r="EFH2" s="903"/>
      <c r="EFI2" s="903"/>
      <c r="EFJ2" s="903"/>
      <c r="EFK2" s="903"/>
      <c r="EFL2" s="903"/>
      <c r="EFM2" s="903"/>
      <c r="EFN2" s="903"/>
      <c r="EFO2" s="903"/>
      <c r="EFP2" s="903"/>
      <c r="EFQ2" s="903"/>
      <c r="EFR2" s="903"/>
      <c r="EFS2" s="903"/>
      <c r="EFT2" s="903"/>
      <c r="EFU2" s="903"/>
      <c r="EFV2" s="903"/>
      <c r="EFW2" s="903"/>
      <c r="EFX2" s="903"/>
      <c r="EFY2" s="903"/>
      <c r="EFZ2" s="903"/>
      <c r="EGA2" s="903"/>
      <c r="EGB2" s="903"/>
      <c r="EGC2" s="903"/>
      <c r="EGD2" s="903"/>
      <c r="EGE2" s="903"/>
      <c r="EGF2" s="903"/>
      <c r="EGG2" s="903"/>
      <c r="EGH2" s="903"/>
      <c r="EGI2" s="903"/>
      <c r="EGJ2" s="903"/>
      <c r="EGK2" s="903"/>
      <c r="EGL2" s="903"/>
      <c r="EGM2" s="903"/>
      <c r="EGN2" s="903"/>
      <c r="EGO2" s="903"/>
      <c r="EGP2" s="903"/>
      <c r="EGQ2" s="903"/>
      <c r="EGR2" s="903"/>
      <c r="EGS2" s="903"/>
      <c r="EGT2" s="903"/>
      <c r="EGU2" s="903"/>
      <c r="EGV2" s="903"/>
      <c r="EGW2" s="903"/>
      <c r="EGX2" s="903"/>
      <c r="EGY2" s="903"/>
      <c r="EGZ2" s="903"/>
      <c r="EHA2" s="903"/>
      <c r="EHB2" s="903"/>
      <c r="EHC2" s="903"/>
      <c r="EHD2" s="903"/>
      <c r="EHE2" s="903"/>
      <c r="EHF2" s="903"/>
      <c r="EHG2" s="903"/>
      <c r="EHH2" s="903"/>
      <c r="EHI2" s="903"/>
      <c r="EHJ2" s="903"/>
      <c r="EHK2" s="903"/>
      <c r="EHL2" s="903"/>
      <c r="EHM2" s="903"/>
      <c r="EHN2" s="903"/>
      <c r="EHO2" s="903"/>
      <c r="EHP2" s="903"/>
      <c r="EHQ2" s="903"/>
      <c r="EHR2" s="903"/>
      <c r="EHS2" s="903"/>
      <c r="EHT2" s="903"/>
      <c r="EHU2" s="903"/>
      <c r="EHV2" s="903"/>
      <c r="EHW2" s="903"/>
      <c r="EHX2" s="903"/>
      <c r="EHY2" s="903"/>
      <c r="EHZ2" s="903"/>
      <c r="EIA2" s="903"/>
      <c r="EIB2" s="903"/>
      <c r="EIC2" s="903"/>
      <c r="EID2" s="903"/>
      <c r="EIE2" s="903"/>
      <c r="EIF2" s="903"/>
      <c r="EIG2" s="903"/>
      <c r="EIH2" s="903"/>
      <c r="EII2" s="903"/>
      <c r="EIJ2" s="903"/>
      <c r="EIK2" s="903"/>
      <c r="EIL2" s="903"/>
      <c r="EIM2" s="903"/>
      <c r="EIN2" s="903"/>
      <c r="EIO2" s="903"/>
      <c r="EIP2" s="903"/>
      <c r="EIQ2" s="903"/>
      <c r="EIR2" s="903"/>
      <c r="EIS2" s="903"/>
      <c r="EIT2" s="903"/>
      <c r="EIU2" s="903"/>
      <c r="EIV2" s="903"/>
      <c r="EIW2" s="903"/>
      <c r="EIX2" s="903"/>
      <c r="EIY2" s="903"/>
      <c r="EIZ2" s="903"/>
      <c r="EJA2" s="903"/>
      <c r="EJB2" s="903"/>
      <c r="EJC2" s="903"/>
      <c r="EJD2" s="903"/>
      <c r="EJE2" s="903"/>
      <c r="EJF2" s="903"/>
      <c r="EJG2" s="903"/>
      <c r="EJH2" s="903"/>
      <c r="EJI2" s="903"/>
      <c r="EJJ2" s="903"/>
      <c r="EJK2" s="903"/>
      <c r="EJL2" s="903"/>
      <c r="EJM2" s="903"/>
      <c r="EJN2" s="903"/>
      <c r="EJO2" s="903"/>
      <c r="EJP2" s="903"/>
      <c r="EJQ2" s="903"/>
      <c r="EJR2" s="903"/>
      <c r="EJS2" s="903"/>
      <c r="EJT2" s="903"/>
      <c r="EJU2" s="903"/>
      <c r="EJV2" s="903"/>
      <c r="EJW2" s="903"/>
      <c r="EJX2" s="903"/>
      <c r="EJY2" s="903"/>
      <c r="EJZ2" s="903"/>
      <c r="EKA2" s="903"/>
      <c r="EKB2" s="903"/>
      <c r="EKC2" s="903"/>
      <c r="EKD2" s="903"/>
      <c r="EKE2" s="903"/>
      <c r="EKF2" s="903"/>
      <c r="EKG2" s="903"/>
      <c r="EKH2" s="903"/>
      <c r="EKI2" s="903"/>
      <c r="EKJ2" s="903"/>
      <c r="EKK2" s="903"/>
      <c r="EKL2" s="903"/>
      <c r="EKM2" s="903"/>
      <c r="EKN2" s="903"/>
      <c r="EKO2" s="903"/>
      <c r="EKP2" s="903"/>
      <c r="EKQ2" s="903"/>
      <c r="EKR2" s="903"/>
      <c r="EKS2" s="903"/>
      <c r="EKT2" s="903"/>
      <c r="EKU2" s="903"/>
      <c r="EKV2" s="903"/>
      <c r="EKW2" s="903"/>
      <c r="EKX2" s="903"/>
      <c r="EKY2" s="903"/>
      <c r="EKZ2" s="903"/>
      <c r="ELA2" s="903"/>
      <c r="ELB2" s="903"/>
      <c r="ELC2" s="903"/>
      <c r="ELD2" s="903"/>
      <c r="ELE2" s="903"/>
      <c r="ELF2" s="903"/>
      <c r="ELG2" s="903"/>
      <c r="ELH2" s="903"/>
      <c r="ELI2" s="903"/>
      <c r="ELJ2" s="903"/>
      <c r="ELK2" s="903"/>
      <c r="ELL2" s="903"/>
      <c r="ELM2" s="903"/>
      <c r="ELN2" s="903"/>
      <c r="ELO2" s="903"/>
      <c r="ELP2" s="903"/>
      <c r="ELQ2" s="903"/>
      <c r="ELR2" s="903"/>
      <c r="ELS2" s="903"/>
      <c r="ELT2" s="903"/>
      <c r="ELU2" s="903"/>
      <c r="ELV2" s="903"/>
      <c r="ELW2" s="903"/>
      <c r="ELX2" s="903"/>
      <c r="ELY2" s="903"/>
      <c r="ELZ2" s="903"/>
      <c r="EMA2" s="903"/>
      <c r="EMB2" s="903"/>
      <c r="EMC2" s="903"/>
      <c r="EMD2" s="903"/>
      <c r="EME2" s="903"/>
      <c r="EMF2" s="903"/>
      <c r="EMG2" s="903"/>
      <c r="EMH2" s="903"/>
      <c r="EMI2" s="903"/>
      <c r="EMJ2" s="903"/>
      <c r="EMK2" s="903"/>
      <c r="EML2" s="903"/>
      <c r="EMM2" s="903"/>
      <c r="EMN2" s="903"/>
      <c r="EMO2" s="903"/>
      <c r="EMP2" s="903"/>
      <c r="EMQ2" s="903"/>
      <c r="EMR2" s="903"/>
      <c r="EMS2" s="903"/>
      <c r="EMT2" s="903"/>
      <c r="EMU2" s="903"/>
      <c r="EMV2" s="903"/>
      <c r="EMW2" s="903"/>
      <c r="EMX2" s="903"/>
      <c r="EMY2" s="903"/>
      <c r="EMZ2" s="903"/>
      <c r="ENA2" s="903"/>
      <c r="ENB2" s="903"/>
      <c r="ENC2" s="903"/>
      <c r="END2" s="903"/>
      <c r="ENE2" s="903"/>
      <c r="ENF2" s="903"/>
      <c r="ENG2" s="903"/>
      <c r="ENH2" s="903"/>
      <c r="ENI2" s="903"/>
      <c r="ENJ2" s="903"/>
      <c r="ENK2" s="903"/>
      <c r="ENL2" s="903"/>
      <c r="ENM2" s="903"/>
      <c r="ENN2" s="903"/>
      <c r="ENO2" s="903"/>
      <c r="ENP2" s="903"/>
      <c r="ENQ2" s="903"/>
      <c r="ENR2" s="903"/>
      <c r="ENS2" s="903"/>
      <c r="ENT2" s="903"/>
      <c r="ENU2" s="903"/>
      <c r="ENV2" s="903"/>
      <c r="ENW2" s="903"/>
      <c r="ENX2" s="903"/>
      <c r="ENY2" s="903"/>
      <c r="ENZ2" s="903"/>
      <c r="EOA2" s="903"/>
      <c r="EOB2" s="903"/>
      <c r="EOC2" s="903"/>
      <c r="EOD2" s="903"/>
      <c r="EOE2" s="903"/>
      <c r="EOF2" s="903"/>
      <c r="EOG2" s="903"/>
      <c r="EOH2" s="903"/>
      <c r="EOI2" s="903"/>
      <c r="EOJ2" s="903"/>
      <c r="EOK2" s="903"/>
      <c r="EOL2" s="903"/>
      <c r="EOM2" s="903"/>
      <c r="EON2" s="903"/>
      <c r="EOO2" s="903"/>
      <c r="EOP2" s="903"/>
      <c r="EOQ2" s="903"/>
      <c r="EOR2" s="903"/>
      <c r="EOS2" s="903"/>
      <c r="EOT2" s="903"/>
      <c r="EOU2" s="903"/>
      <c r="EOV2" s="903"/>
      <c r="EOW2" s="903"/>
      <c r="EOX2" s="903"/>
      <c r="EOY2" s="903"/>
      <c r="EOZ2" s="903"/>
      <c r="EPA2" s="903"/>
      <c r="EPB2" s="903"/>
      <c r="EPC2" s="903"/>
      <c r="EPD2" s="903"/>
      <c r="EPE2" s="903"/>
      <c r="EPF2" s="903"/>
      <c r="EPG2" s="903"/>
      <c r="EPH2" s="903"/>
      <c r="EPI2" s="903"/>
      <c r="EPJ2" s="903"/>
      <c r="EPK2" s="903"/>
      <c r="EPL2" s="903"/>
      <c r="EPM2" s="903"/>
      <c r="EPN2" s="903"/>
      <c r="EPO2" s="903"/>
      <c r="EPP2" s="903"/>
      <c r="EPQ2" s="903"/>
      <c r="EPR2" s="903"/>
      <c r="EPS2" s="903"/>
      <c r="EPT2" s="903"/>
      <c r="EPU2" s="903"/>
      <c r="EPV2" s="903"/>
      <c r="EPW2" s="903"/>
      <c r="EPX2" s="903"/>
      <c r="EPY2" s="903"/>
      <c r="EPZ2" s="903"/>
      <c r="EQA2" s="903"/>
      <c r="EQB2" s="903"/>
      <c r="EQC2" s="903"/>
      <c r="EQD2" s="903"/>
      <c r="EQE2" s="903"/>
      <c r="EQF2" s="903"/>
      <c r="EQG2" s="903"/>
      <c r="EQH2" s="903"/>
      <c r="EQI2" s="903"/>
      <c r="EQJ2" s="903"/>
      <c r="EQK2" s="903"/>
      <c r="EQL2" s="903"/>
      <c r="EQM2" s="903"/>
      <c r="EQN2" s="903"/>
      <c r="EQO2" s="903"/>
      <c r="EQP2" s="903"/>
      <c r="EQQ2" s="903"/>
      <c r="EQR2" s="903"/>
      <c r="EQS2" s="903"/>
      <c r="EQT2" s="903"/>
      <c r="EQU2" s="903"/>
      <c r="EQV2" s="903"/>
      <c r="EQW2" s="903"/>
      <c r="EQX2" s="903"/>
      <c r="EQY2" s="903"/>
      <c r="EQZ2" s="903"/>
      <c r="ERA2" s="903"/>
      <c r="ERB2" s="903"/>
      <c r="ERC2" s="903"/>
      <c r="ERD2" s="903"/>
      <c r="ERE2" s="903"/>
      <c r="ERF2" s="903"/>
      <c r="ERG2" s="903"/>
      <c r="ERH2" s="903"/>
      <c r="ERI2" s="903"/>
      <c r="ERJ2" s="903"/>
      <c r="ERK2" s="903"/>
      <c r="ERL2" s="903"/>
      <c r="ERM2" s="903"/>
      <c r="ERN2" s="903"/>
      <c r="ERO2" s="903"/>
      <c r="ERP2" s="903"/>
      <c r="ERQ2" s="903"/>
      <c r="ERR2" s="903"/>
      <c r="ERS2" s="903"/>
      <c r="ERT2" s="903"/>
      <c r="ERU2" s="903"/>
      <c r="ERV2" s="903"/>
      <c r="ERW2" s="903"/>
      <c r="ERX2" s="903"/>
      <c r="ERY2" s="903"/>
      <c r="ERZ2" s="903"/>
      <c r="ESA2" s="903"/>
      <c r="ESB2" s="903"/>
      <c r="ESC2" s="903"/>
      <c r="ESD2" s="903"/>
      <c r="ESE2" s="903"/>
      <c r="ESF2" s="903"/>
      <c r="ESG2" s="903"/>
      <c r="ESH2" s="903"/>
      <c r="ESI2" s="903"/>
      <c r="ESJ2" s="903"/>
      <c r="ESK2" s="903"/>
      <c r="ESL2" s="903"/>
      <c r="ESM2" s="903"/>
      <c r="ESN2" s="903"/>
      <c r="ESO2" s="903"/>
      <c r="ESP2" s="903"/>
      <c r="ESQ2" s="903"/>
      <c r="ESR2" s="903"/>
      <c r="ESS2" s="903"/>
      <c r="EST2" s="903"/>
      <c r="ESU2" s="903"/>
      <c r="ESV2" s="903"/>
      <c r="ESW2" s="903"/>
      <c r="ESX2" s="903"/>
      <c r="ESY2" s="903"/>
      <c r="ESZ2" s="903"/>
      <c r="ETA2" s="903"/>
      <c r="ETB2" s="903"/>
      <c r="ETC2" s="903"/>
      <c r="ETD2" s="903"/>
      <c r="ETE2" s="903"/>
      <c r="ETF2" s="903"/>
      <c r="ETG2" s="903"/>
      <c r="ETH2" s="903"/>
      <c r="ETI2" s="903"/>
      <c r="ETJ2" s="903"/>
      <c r="ETK2" s="903"/>
      <c r="ETL2" s="903"/>
      <c r="ETM2" s="903"/>
      <c r="ETN2" s="903"/>
      <c r="ETO2" s="903"/>
      <c r="ETP2" s="903"/>
      <c r="ETQ2" s="903"/>
      <c r="ETR2" s="903"/>
      <c r="ETS2" s="903"/>
      <c r="ETT2" s="903"/>
      <c r="ETU2" s="903"/>
      <c r="ETV2" s="903"/>
      <c r="ETW2" s="903"/>
      <c r="ETX2" s="903"/>
      <c r="ETY2" s="903"/>
      <c r="ETZ2" s="903"/>
      <c r="EUA2" s="903"/>
      <c r="EUB2" s="903"/>
      <c r="EUC2" s="903"/>
      <c r="EUD2" s="903"/>
      <c r="EUE2" s="903"/>
      <c r="EUF2" s="903"/>
      <c r="EUG2" s="903"/>
      <c r="EUH2" s="903"/>
      <c r="EUI2" s="903"/>
      <c r="EUJ2" s="903"/>
      <c r="EUK2" s="903"/>
      <c r="EUL2" s="903"/>
      <c r="EUM2" s="903"/>
      <c r="EUN2" s="903"/>
      <c r="EUO2" s="903"/>
      <c r="EUP2" s="903"/>
      <c r="EUQ2" s="903"/>
      <c r="EUR2" s="903"/>
      <c r="EUS2" s="903"/>
      <c r="EUT2" s="903"/>
      <c r="EUU2" s="903"/>
      <c r="EUV2" s="903"/>
      <c r="EUW2" s="903"/>
      <c r="EUX2" s="903"/>
      <c r="EUY2" s="903"/>
      <c r="EUZ2" s="903"/>
      <c r="EVA2" s="903"/>
      <c r="EVB2" s="903"/>
      <c r="EVC2" s="903"/>
      <c r="EVD2" s="903"/>
      <c r="EVE2" s="903"/>
      <c r="EVF2" s="903"/>
      <c r="EVG2" s="903"/>
      <c r="EVH2" s="903"/>
      <c r="EVI2" s="903"/>
      <c r="EVJ2" s="903"/>
      <c r="EVK2" s="903"/>
      <c r="EVL2" s="903"/>
      <c r="EVM2" s="903"/>
      <c r="EVN2" s="903"/>
      <c r="EVO2" s="903"/>
      <c r="EVP2" s="903"/>
      <c r="EVQ2" s="903"/>
      <c r="EVR2" s="903"/>
      <c r="EVS2" s="903"/>
      <c r="EVT2" s="903"/>
      <c r="EVU2" s="903"/>
      <c r="EVV2" s="903"/>
      <c r="EVW2" s="903"/>
      <c r="EVX2" s="903"/>
      <c r="EVY2" s="903"/>
      <c r="EVZ2" s="903"/>
      <c r="EWA2" s="903"/>
      <c r="EWB2" s="903"/>
      <c r="EWC2" s="903"/>
      <c r="EWD2" s="903"/>
      <c r="EWE2" s="903"/>
      <c r="EWF2" s="903"/>
      <c r="EWG2" s="903"/>
      <c r="EWH2" s="903"/>
      <c r="EWI2" s="903"/>
      <c r="EWJ2" s="903"/>
      <c r="EWK2" s="903"/>
      <c r="EWL2" s="903"/>
      <c r="EWM2" s="903"/>
      <c r="EWN2" s="903"/>
      <c r="EWO2" s="903"/>
      <c r="EWP2" s="903"/>
      <c r="EWQ2" s="903"/>
      <c r="EWR2" s="903"/>
      <c r="EWS2" s="903"/>
      <c r="EWT2" s="903"/>
      <c r="EWU2" s="903"/>
      <c r="EWV2" s="903"/>
      <c r="EWW2" s="903"/>
      <c r="EWX2" s="903"/>
      <c r="EWY2" s="903"/>
      <c r="EWZ2" s="903"/>
      <c r="EXA2" s="903"/>
      <c r="EXB2" s="903"/>
      <c r="EXC2" s="903"/>
      <c r="EXD2" s="903"/>
      <c r="EXE2" s="903"/>
      <c r="EXF2" s="903"/>
      <c r="EXG2" s="903"/>
      <c r="EXH2" s="903"/>
      <c r="EXI2" s="903"/>
      <c r="EXJ2" s="903"/>
      <c r="EXK2" s="903"/>
      <c r="EXL2" s="903"/>
      <c r="EXM2" s="903"/>
      <c r="EXN2" s="903"/>
      <c r="EXO2" s="903"/>
      <c r="EXP2" s="903"/>
      <c r="EXQ2" s="903"/>
      <c r="EXR2" s="903"/>
      <c r="EXS2" s="903"/>
      <c r="EXT2" s="903"/>
      <c r="EXU2" s="903"/>
      <c r="EXV2" s="903"/>
      <c r="EXW2" s="903"/>
      <c r="EXX2" s="903"/>
      <c r="EXY2" s="903"/>
      <c r="EXZ2" s="903"/>
      <c r="EYA2" s="903"/>
      <c r="EYB2" s="903"/>
      <c r="EYC2" s="903"/>
      <c r="EYD2" s="903"/>
      <c r="EYE2" s="903"/>
      <c r="EYF2" s="903"/>
      <c r="EYG2" s="903"/>
      <c r="EYH2" s="903"/>
      <c r="EYI2" s="903"/>
      <c r="EYJ2" s="903"/>
      <c r="EYK2" s="903"/>
      <c r="EYL2" s="903"/>
      <c r="EYM2" s="903"/>
      <c r="EYN2" s="903"/>
      <c r="EYO2" s="903"/>
      <c r="EYP2" s="903"/>
      <c r="EYQ2" s="903"/>
      <c r="EYR2" s="903"/>
      <c r="EYS2" s="903"/>
      <c r="EYT2" s="903"/>
      <c r="EYU2" s="903"/>
      <c r="EYV2" s="903"/>
      <c r="EYW2" s="903"/>
      <c r="EYX2" s="903"/>
      <c r="EYY2" s="903"/>
      <c r="EYZ2" s="903"/>
      <c r="EZA2" s="903"/>
      <c r="EZB2" s="903"/>
      <c r="EZC2" s="903"/>
      <c r="EZD2" s="903"/>
      <c r="EZE2" s="903"/>
      <c r="EZF2" s="903"/>
      <c r="EZG2" s="903"/>
      <c r="EZH2" s="903"/>
      <c r="EZI2" s="903"/>
      <c r="EZJ2" s="903"/>
      <c r="EZK2" s="903"/>
      <c r="EZL2" s="903"/>
      <c r="EZM2" s="903"/>
      <c r="EZN2" s="903"/>
      <c r="EZO2" s="903"/>
      <c r="EZP2" s="903"/>
      <c r="EZQ2" s="903"/>
      <c r="EZR2" s="903"/>
      <c r="EZS2" s="903"/>
      <c r="EZT2" s="903"/>
      <c r="EZU2" s="903"/>
      <c r="EZV2" s="903"/>
      <c r="EZW2" s="903"/>
      <c r="EZX2" s="903"/>
      <c r="EZY2" s="903"/>
      <c r="EZZ2" s="903"/>
      <c r="FAA2" s="903"/>
      <c r="FAB2" s="903"/>
      <c r="FAC2" s="903"/>
      <c r="FAD2" s="903"/>
      <c r="FAE2" s="903"/>
      <c r="FAF2" s="903"/>
      <c r="FAG2" s="903"/>
      <c r="FAH2" s="903"/>
      <c r="FAI2" s="903"/>
      <c r="FAJ2" s="903"/>
      <c r="FAK2" s="903"/>
      <c r="FAL2" s="903"/>
      <c r="FAM2" s="903"/>
      <c r="FAN2" s="903"/>
      <c r="FAO2" s="903"/>
      <c r="FAP2" s="903"/>
      <c r="FAQ2" s="903"/>
      <c r="FAR2" s="903"/>
      <c r="FAS2" s="903"/>
      <c r="FAT2" s="903"/>
      <c r="FAU2" s="903"/>
      <c r="FAV2" s="903"/>
      <c r="FAW2" s="903"/>
      <c r="FAX2" s="903"/>
      <c r="FAY2" s="903"/>
      <c r="FAZ2" s="903"/>
      <c r="FBA2" s="903"/>
      <c r="FBB2" s="903"/>
      <c r="FBC2" s="903"/>
      <c r="FBD2" s="903"/>
      <c r="FBE2" s="903"/>
      <c r="FBF2" s="903"/>
      <c r="FBG2" s="903"/>
      <c r="FBH2" s="903"/>
      <c r="FBI2" s="903"/>
      <c r="FBJ2" s="903"/>
      <c r="FBK2" s="903"/>
      <c r="FBL2" s="903"/>
      <c r="FBM2" s="903"/>
      <c r="FBN2" s="903"/>
      <c r="FBO2" s="903"/>
      <c r="FBP2" s="903"/>
      <c r="FBQ2" s="903"/>
      <c r="FBR2" s="903"/>
      <c r="FBS2" s="903"/>
      <c r="FBT2" s="903"/>
      <c r="FBU2" s="903"/>
      <c r="FBV2" s="903"/>
      <c r="FBW2" s="903"/>
      <c r="FBX2" s="903"/>
      <c r="FBY2" s="903"/>
      <c r="FBZ2" s="903"/>
      <c r="FCA2" s="903"/>
      <c r="FCB2" s="903"/>
      <c r="FCC2" s="903"/>
      <c r="FCD2" s="903"/>
      <c r="FCE2" s="903"/>
      <c r="FCF2" s="903"/>
      <c r="FCG2" s="903"/>
      <c r="FCH2" s="903"/>
      <c r="FCI2" s="903"/>
      <c r="FCJ2" s="903"/>
      <c r="FCK2" s="903"/>
      <c r="FCL2" s="903"/>
      <c r="FCM2" s="903"/>
      <c r="FCN2" s="903"/>
      <c r="FCO2" s="903"/>
      <c r="FCP2" s="903"/>
      <c r="FCQ2" s="903"/>
      <c r="FCR2" s="903"/>
      <c r="FCS2" s="903"/>
      <c r="FCT2" s="903"/>
      <c r="FCU2" s="903"/>
      <c r="FCV2" s="903"/>
      <c r="FCW2" s="903"/>
      <c r="FCX2" s="903"/>
      <c r="FCY2" s="903"/>
      <c r="FCZ2" s="903"/>
      <c r="FDA2" s="903"/>
      <c r="FDB2" s="903"/>
      <c r="FDC2" s="903"/>
      <c r="FDD2" s="903"/>
      <c r="FDE2" s="903"/>
      <c r="FDF2" s="903"/>
      <c r="FDG2" s="903"/>
      <c r="FDH2" s="903"/>
      <c r="FDI2" s="903"/>
      <c r="FDJ2" s="903"/>
      <c r="FDK2" s="903"/>
      <c r="FDL2" s="903"/>
      <c r="FDM2" s="903"/>
      <c r="FDN2" s="903"/>
      <c r="FDO2" s="903"/>
      <c r="FDP2" s="903"/>
      <c r="FDQ2" s="903"/>
      <c r="FDR2" s="903"/>
      <c r="FDS2" s="903"/>
      <c r="FDT2" s="903"/>
      <c r="FDU2" s="903"/>
      <c r="FDV2" s="903"/>
      <c r="FDW2" s="903"/>
      <c r="FDX2" s="903"/>
      <c r="FDY2" s="903"/>
      <c r="FDZ2" s="903"/>
      <c r="FEA2" s="903"/>
      <c r="FEB2" s="903"/>
      <c r="FEC2" s="903"/>
      <c r="FED2" s="903"/>
      <c r="FEE2" s="903"/>
      <c r="FEF2" s="903"/>
      <c r="FEG2" s="903"/>
      <c r="FEH2" s="903"/>
      <c r="FEI2" s="903"/>
      <c r="FEJ2" s="903"/>
      <c r="FEK2" s="903"/>
      <c r="FEL2" s="903"/>
      <c r="FEM2" s="903"/>
      <c r="FEN2" s="903"/>
      <c r="FEO2" s="903"/>
      <c r="FEP2" s="903"/>
      <c r="FEQ2" s="903"/>
      <c r="FER2" s="903"/>
      <c r="FES2" s="903"/>
      <c r="FET2" s="903"/>
      <c r="FEU2" s="903"/>
      <c r="FEV2" s="903"/>
      <c r="FEW2" s="903"/>
      <c r="FEX2" s="903"/>
      <c r="FEY2" s="903"/>
      <c r="FEZ2" s="903"/>
      <c r="FFA2" s="903"/>
      <c r="FFB2" s="903"/>
      <c r="FFC2" s="903"/>
      <c r="FFD2" s="903"/>
      <c r="FFE2" s="903"/>
      <c r="FFF2" s="903"/>
      <c r="FFG2" s="903"/>
      <c r="FFH2" s="903"/>
      <c r="FFI2" s="903"/>
      <c r="FFJ2" s="903"/>
      <c r="FFK2" s="903"/>
      <c r="FFL2" s="903"/>
      <c r="FFM2" s="903"/>
      <c r="FFN2" s="903"/>
      <c r="FFO2" s="903"/>
      <c r="FFP2" s="903"/>
      <c r="FFQ2" s="903"/>
      <c r="FFR2" s="903"/>
      <c r="FFS2" s="903"/>
      <c r="FFT2" s="903"/>
      <c r="FFU2" s="903"/>
      <c r="FFV2" s="903"/>
      <c r="FFW2" s="903"/>
      <c r="FFX2" s="903"/>
      <c r="FFY2" s="903"/>
      <c r="FFZ2" s="903"/>
      <c r="FGA2" s="903"/>
      <c r="FGB2" s="903"/>
      <c r="FGC2" s="903"/>
      <c r="FGD2" s="903"/>
      <c r="FGE2" s="903"/>
      <c r="FGF2" s="903"/>
      <c r="FGG2" s="903"/>
      <c r="FGH2" s="903"/>
      <c r="FGI2" s="903"/>
      <c r="FGJ2" s="903"/>
      <c r="FGK2" s="903"/>
      <c r="FGL2" s="903"/>
      <c r="FGM2" s="903"/>
      <c r="FGN2" s="903"/>
      <c r="FGO2" s="903"/>
      <c r="FGP2" s="903"/>
      <c r="FGQ2" s="903"/>
      <c r="FGR2" s="903"/>
      <c r="FGS2" s="903"/>
      <c r="FGT2" s="903"/>
      <c r="FGU2" s="903"/>
      <c r="FGV2" s="903"/>
      <c r="FGW2" s="903"/>
      <c r="FGX2" s="903"/>
      <c r="FGY2" s="903"/>
      <c r="FGZ2" s="903"/>
      <c r="FHA2" s="903"/>
      <c r="FHB2" s="903"/>
      <c r="FHC2" s="903"/>
      <c r="FHD2" s="903"/>
      <c r="FHE2" s="903"/>
      <c r="FHF2" s="903"/>
      <c r="FHG2" s="903"/>
      <c r="FHH2" s="903"/>
      <c r="FHI2" s="903"/>
      <c r="FHJ2" s="903"/>
      <c r="FHK2" s="903"/>
      <c r="FHL2" s="903"/>
      <c r="FHM2" s="903"/>
      <c r="FHN2" s="903"/>
      <c r="FHO2" s="903"/>
      <c r="FHP2" s="903"/>
      <c r="FHQ2" s="903"/>
      <c r="FHR2" s="903"/>
      <c r="FHS2" s="903"/>
      <c r="FHT2" s="903"/>
      <c r="FHU2" s="903"/>
      <c r="FHV2" s="903"/>
      <c r="FHW2" s="903"/>
      <c r="FHX2" s="903"/>
      <c r="FHY2" s="903"/>
      <c r="FHZ2" s="903"/>
      <c r="FIA2" s="903"/>
      <c r="FIB2" s="903"/>
      <c r="FIC2" s="903"/>
      <c r="FID2" s="903"/>
      <c r="FIE2" s="903"/>
      <c r="FIF2" s="903"/>
      <c r="FIG2" s="903"/>
      <c r="FIH2" s="903"/>
      <c r="FII2" s="903"/>
      <c r="FIJ2" s="903"/>
      <c r="FIK2" s="903"/>
      <c r="FIL2" s="903"/>
      <c r="FIM2" s="903"/>
      <c r="FIN2" s="903"/>
      <c r="FIO2" s="903"/>
      <c r="FIP2" s="903"/>
      <c r="FIQ2" s="903"/>
      <c r="FIR2" s="903"/>
      <c r="FIS2" s="903"/>
      <c r="FIT2" s="903"/>
      <c r="FIU2" s="903"/>
      <c r="FIV2" s="903"/>
      <c r="FIW2" s="903"/>
      <c r="FIX2" s="903"/>
      <c r="FIY2" s="903"/>
      <c r="FIZ2" s="903"/>
      <c r="FJA2" s="903"/>
      <c r="FJB2" s="903"/>
      <c r="FJC2" s="903"/>
      <c r="FJD2" s="903"/>
      <c r="FJE2" s="903"/>
      <c r="FJF2" s="903"/>
      <c r="FJG2" s="903"/>
      <c r="FJH2" s="903"/>
      <c r="FJI2" s="903"/>
      <c r="FJJ2" s="903"/>
      <c r="FJK2" s="903"/>
      <c r="FJL2" s="903"/>
      <c r="FJM2" s="903"/>
      <c r="FJN2" s="903"/>
      <c r="FJO2" s="903"/>
      <c r="FJP2" s="903"/>
      <c r="FJQ2" s="903"/>
      <c r="FJR2" s="903"/>
      <c r="FJS2" s="903"/>
      <c r="FJT2" s="903"/>
      <c r="FJU2" s="903"/>
      <c r="FJV2" s="903"/>
      <c r="FJW2" s="903"/>
      <c r="FJX2" s="903"/>
      <c r="FJY2" s="903"/>
      <c r="FJZ2" s="903"/>
      <c r="FKA2" s="903"/>
      <c r="FKB2" s="903"/>
      <c r="FKC2" s="903"/>
      <c r="FKD2" s="903"/>
      <c r="FKE2" s="903"/>
      <c r="FKF2" s="903"/>
      <c r="FKG2" s="903"/>
      <c r="FKH2" s="903"/>
      <c r="FKI2" s="903"/>
      <c r="FKJ2" s="903"/>
      <c r="FKK2" s="903"/>
      <c r="FKL2" s="903"/>
      <c r="FKM2" s="903"/>
      <c r="FKN2" s="903"/>
      <c r="FKO2" s="903"/>
      <c r="FKP2" s="903"/>
      <c r="FKQ2" s="903"/>
      <c r="FKR2" s="903"/>
      <c r="FKS2" s="903"/>
      <c r="FKT2" s="903"/>
      <c r="FKU2" s="903"/>
      <c r="FKV2" s="903"/>
      <c r="FKW2" s="903"/>
      <c r="FKX2" s="903"/>
      <c r="FKY2" s="903"/>
      <c r="FKZ2" s="903"/>
      <c r="FLA2" s="903"/>
      <c r="FLB2" s="903"/>
      <c r="FLC2" s="903"/>
      <c r="FLD2" s="903"/>
      <c r="FLE2" s="903"/>
      <c r="FLF2" s="903"/>
      <c r="FLG2" s="903"/>
      <c r="FLH2" s="903"/>
      <c r="FLI2" s="903"/>
      <c r="FLJ2" s="903"/>
      <c r="FLK2" s="903"/>
      <c r="FLL2" s="903"/>
      <c r="FLM2" s="903"/>
      <c r="FLN2" s="903"/>
      <c r="FLO2" s="903"/>
      <c r="FLP2" s="903"/>
      <c r="FLQ2" s="903"/>
      <c r="FLR2" s="903"/>
      <c r="FLS2" s="903"/>
      <c r="FLT2" s="903"/>
      <c r="FLU2" s="903"/>
      <c r="FLV2" s="903"/>
      <c r="FLW2" s="903"/>
      <c r="FLX2" s="903"/>
      <c r="FLY2" s="903"/>
      <c r="FLZ2" s="903"/>
      <c r="FMA2" s="903"/>
      <c r="FMB2" s="903"/>
      <c r="FMC2" s="903"/>
      <c r="FMD2" s="903"/>
      <c r="FME2" s="903"/>
      <c r="FMF2" s="903"/>
      <c r="FMG2" s="903"/>
      <c r="FMH2" s="903"/>
      <c r="FMI2" s="903"/>
      <c r="FMJ2" s="903"/>
      <c r="FMK2" s="903"/>
      <c r="FML2" s="903"/>
      <c r="FMM2" s="903"/>
      <c r="FMN2" s="903"/>
      <c r="FMO2" s="903"/>
      <c r="FMP2" s="903"/>
      <c r="FMQ2" s="903"/>
      <c r="FMR2" s="903"/>
      <c r="FMS2" s="903"/>
      <c r="FMT2" s="903"/>
      <c r="FMU2" s="903"/>
      <c r="FMV2" s="903"/>
      <c r="FMW2" s="903"/>
      <c r="FMX2" s="903"/>
      <c r="FMY2" s="903"/>
      <c r="FMZ2" s="903"/>
      <c r="FNA2" s="903"/>
      <c r="FNB2" s="903"/>
      <c r="FNC2" s="903"/>
      <c r="FND2" s="903"/>
      <c r="FNE2" s="903"/>
      <c r="FNF2" s="903"/>
      <c r="FNG2" s="903"/>
      <c r="FNH2" s="903"/>
      <c r="FNI2" s="903"/>
      <c r="FNJ2" s="903"/>
      <c r="FNK2" s="903"/>
      <c r="FNL2" s="903"/>
      <c r="FNM2" s="903"/>
      <c r="FNN2" s="903"/>
      <c r="FNO2" s="903"/>
      <c r="FNP2" s="903"/>
      <c r="FNQ2" s="903"/>
      <c r="FNR2" s="903"/>
      <c r="FNS2" s="903"/>
      <c r="FNT2" s="903"/>
      <c r="FNU2" s="903"/>
      <c r="FNV2" s="903"/>
      <c r="FNW2" s="903"/>
      <c r="FNX2" s="903"/>
      <c r="FNY2" s="903"/>
      <c r="FNZ2" s="903"/>
      <c r="FOA2" s="903"/>
      <c r="FOB2" s="903"/>
      <c r="FOC2" s="903"/>
      <c r="FOD2" s="903"/>
      <c r="FOE2" s="903"/>
      <c r="FOF2" s="903"/>
      <c r="FOG2" s="903"/>
      <c r="FOH2" s="903"/>
      <c r="FOI2" s="903"/>
      <c r="FOJ2" s="903"/>
      <c r="FOK2" s="903"/>
      <c r="FOL2" s="903"/>
      <c r="FOM2" s="903"/>
      <c r="FON2" s="903"/>
      <c r="FOO2" s="903"/>
      <c r="FOP2" s="903"/>
      <c r="FOQ2" s="903"/>
      <c r="FOR2" s="903"/>
      <c r="FOS2" s="903"/>
      <c r="FOT2" s="903"/>
      <c r="FOU2" s="903"/>
      <c r="FOV2" s="903"/>
      <c r="FOW2" s="903"/>
      <c r="FOX2" s="903"/>
      <c r="FOY2" s="903"/>
      <c r="FOZ2" s="903"/>
      <c r="FPA2" s="903"/>
      <c r="FPB2" s="903"/>
      <c r="FPC2" s="903"/>
      <c r="FPD2" s="903"/>
      <c r="FPE2" s="903"/>
      <c r="FPF2" s="903"/>
      <c r="FPG2" s="903"/>
      <c r="FPH2" s="903"/>
      <c r="FPI2" s="903"/>
      <c r="FPJ2" s="903"/>
      <c r="FPK2" s="903"/>
      <c r="FPL2" s="903"/>
      <c r="FPM2" s="903"/>
      <c r="FPN2" s="903"/>
      <c r="FPO2" s="903"/>
      <c r="FPP2" s="903"/>
      <c r="FPQ2" s="903"/>
      <c r="FPR2" s="903"/>
      <c r="FPS2" s="903"/>
      <c r="FPT2" s="903"/>
      <c r="FPU2" s="903"/>
      <c r="FPV2" s="903"/>
      <c r="FPW2" s="903"/>
      <c r="FPX2" s="903"/>
      <c r="FPY2" s="903"/>
      <c r="FPZ2" s="903"/>
      <c r="FQA2" s="903"/>
      <c r="FQB2" s="903"/>
      <c r="FQC2" s="903"/>
      <c r="FQD2" s="903"/>
      <c r="FQE2" s="903"/>
      <c r="FQF2" s="903"/>
      <c r="FQG2" s="903"/>
      <c r="FQH2" s="903"/>
      <c r="FQI2" s="903"/>
      <c r="FQJ2" s="903"/>
      <c r="FQK2" s="903"/>
      <c r="FQL2" s="903"/>
      <c r="FQM2" s="903"/>
      <c r="FQN2" s="903"/>
      <c r="FQO2" s="903"/>
      <c r="FQP2" s="903"/>
      <c r="FQQ2" s="903"/>
      <c r="FQR2" s="903"/>
      <c r="FQS2" s="903"/>
      <c r="FQT2" s="903"/>
      <c r="FQU2" s="903"/>
      <c r="FQV2" s="903"/>
      <c r="FQW2" s="903"/>
      <c r="FQX2" s="903"/>
      <c r="FQY2" s="903"/>
      <c r="FQZ2" s="903"/>
      <c r="FRA2" s="903"/>
      <c r="FRB2" s="903"/>
      <c r="FRC2" s="903"/>
      <c r="FRD2" s="903"/>
      <c r="FRE2" s="903"/>
      <c r="FRF2" s="903"/>
      <c r="FRG2" s="903"/>
      <c r="FRH2" s="903"/>
      <c r="FRI2" s="903"/>
      <c r="FRJ2" s="903"/>
      <c r="FRK2" s="903"/>
      <c r="FRL2" s="903"/>
      <c r="FRM2" s="903"/>
      <c r="FRN2" s="903"/>
      <c r="FRO2" s="903"/>
      <c r="FRP2" s="903"/>
      <c r="FRQ2" s="903"/>
      <c r="FRR2" s="903"/>
      <c r="FRS2" s="903"/>
      <c r="FRT2" s="903"/>
      <c r="FRU2" s="903"/>
      <c r="FRV2" s="903"/>
      <c r="FRW2" s="903"/>
      <c r="FRX2" s="903"/>
      <c r="FRY2" s="903"/>
      <c r="FRZ2" s="903"/>
      <c r="FSA2" s="903"/>
      <c r="FSB2" s="903"/>
      <c r="FSC2" s="903"/>
      <c r="FSD2" s="903"/>
      <c r="FSE2" s="903"/>
      <c r="FSF2" s="903"/>
      <c r="FSG2" s="903"/>
      <c r="FSH2" s="903"/>
      <c r="FSI2" s="903"/>
      <c r="FSJ2" s="903"/>
      <c r="FSK2" s="903"/>
      <c r="FSL2" s="903"/>
      <c r="FSM2" s="903"/>
      <c r="FSN2" s="903"/>
      <c r="FSO2" s="903"/>
      <c r="FSP2" s="903"/>
      <c r="FSQ2" s="903"/>
      <c r="FSR2" s="903"/>
      <c r="FSS2" s="903"/>
      <c r="FST2" s="903"/>
      <c r="FSU2" s="903"/>
      <c r="FSV2" s="903"/>
      <c r="FSW2" s="903"/>
      <c r="FSX2" s="903"/>
      <c r="FSY2" s="903"/>
      <c r="FSZ2" s="903"/>
      <c r="FTA2" s="903"/>
      <c r="FTB2" s="903"/>
      <c r="FTC2" s="903"/>
      <c r="FTD2" s="903"/>
      <c r="FTE2" s="903"/>
      <c r="FTF2" s="903"/>
      <c r="FTG2" s="903"/>
      <c r="FTH2" s="903"/>
      <c r="FTI2" s="903"/>
      <c r="FTJ2" s="903"/>
      <c r="FTK2" s="903"/>
      <c r="FTL2" s="903"/>
      <c r="FTM2" s="903"/>
      <c r="FTN2" s="903"/>
      <c r="FTO2" s="903"/>
      <c r="FTP2" s="903"/>
      <c r="FTQ2" s="903"/>
      <c r="FTR2" s="903"/>
      <c r="FTS2" s="903"/>
      <c r="FTT2" s="903"/>
      <c r="FTU2" s="903"/>
      <c r="FTV2" s="903"/>
      <c r="FTW2" s="903"/>
      <c r="FTX2" s="903"/>
      <c r="FTY2" s="903"/>
      <c r="FTZ2" s="903"/>
      <c r="FUA2" s="903"/>
      <c r="FUB2" s="903"/>
      <c r="FUC2" s="903"/>
      <c r="FUD2" s="903"/>
      <c r="FUE2" s="903"/>
      <c r="FUF2" s="903"/>
      <c r="FUG2" s="903"/>
      <c r="FUH2" s="903"/>
      <c r="FUI2" s="903"/>
      <c r="FUJ2" s="903"/>
      <c r="FUK2" s="903"/>
      <c r="FUL2" s="903"/>
      <c r="FUM2" s="903"/>
      <c r="FUN2" s="903"/>
      <c r="FUO2" s="903"/>
      <c r="FUP2" s="903"/>
      <c r="FUQ2" s="903"/>
      <c r="FUR2" s="903"/>
      <c r="FUS2" s="903"/>
      <c r="FUT2" s="903"/>
      <c r="FUU2" s="903"/>
      <c r="FUV2" s="903"/>
      <c r="FUW2" s="903"/>
      <c r="FUX2" s="903"/>
      <c r="FUY2" s="903"/>
      <c r="FUZ2" s="903"/>
      <c r="FVA2" s="903"/>
      <c r="FVB2" s="903"/>
      <c r="FVC2" s="903"/>
      <c r="FVD2" s="903"/>
      <c r="FVE2" s="903"/>
      <c r="FVF2" s="903"/>
      <c r="FVG2" s="903"/>
      <c r="FVH2" s="903"/>
      <c r="FVI2" s="903"/>
      <c r="FVJ2" s="903"/>
      <c r="FVK2" s="903"/>
      <c r="FVL2" s="903"/>
      <c r="FVM2" s="903"/>
      <c r="FVN2" s="903"/>
      <c r="FVO2" s="903"/>
      <c r="FVP2" s="903"/>
      <c r="FVQ2" s="903"/>
      <c r="FVR2" s="903"/>
      <c r="FVS2" s="903"/>
      <c r="FVT2" s="903"/>
      <c r="FVU2" s="903"/>
      <c r="FVV2" s="903"/>
      <c r="FVW2" s="903"/>
      <c r="FVX2" s="903"/>
      <c r="FVY2" s="903"/>
      <c r="FVZ2" s="903"/>
      <c r="FWA2" s="903"/>
      <c r="FWB2" s="903"/>
      <c r="FWC2" s="903"/>
      <c r="FWD2" s="903"/>
      <c r="FWE2" s="903"/>
      <c r="FWF2" s="903"/>
      <c r="FWG2" s="903"/>
      <c r="FWH2" s="903"/>
      <c r="FWI2" s="903"/>
      <c r="FWJ2" s="903"/>
      <c r="FWK2" s="903"/>
      <c r="FWL2" s="903"/>
      <c r="FWM2" s="903"/>
      <c r="FWN2" s="903"/>
      <c r="FWO2" s="903"/>
      <c r="FWP2" s="903"/>
      <c r="FWQ2" s="903"/>
      <c r="FWR2" s="903"/>
      <c r="FWS2" s="903"/>
      <c r="FWT2" s="903"/>
      <c r="FWU2" s="903"/>
      <c r="FWV2" s="903"/>
      <c r="FWW2" s="903"/>
      <c r="FWX2" s="903"/>
      <c r="FWY2" s="903"/>
      <c r="FWZ2" s="903"/>
      <c r="FXA2" s="903"/>
      <c r="FXB2" s="903"/>
      <c r="FXC2" s="903"/>
      <c r="FXD2" s="903"/>
      <c r="FXE2" s="903"/>
      <c r="FXF2" s="903"/>
      <c r="FXG2" s="903"/>
      <c r="FXH2" s="903"/>
      <c r="FXI2" s="903"/>
      <c r="FXJ2" s="903"/>
      <c r="FXK2" s="903"/>
      <c r="FXL2" s="903"/>
      <c r="FXM2" s="903"/>
      <c r="FXN2" s="903"/>
      <c r="FXO2" s="903"/>
      <c r="FXP2" s="903"/>
      <c r="FXQ2" s="903"/>
      <c r="FXR2" s="903"/>
      <c r="FXS2" s="903"/>
      <c r="FXT2" s="903"/>
      <c r="FXU2" s="903"/>
      <c r="FXV2" s="903"/>
      <c r="FXW2" s="903"/>
      <c r="FXX2" s="903"/>
      <c r="FXY2" s="903"/>
      <c r="FXZ2" s="903"/>
      <c r="FYA2" s="903"/>
      <c r="FYB2" s="903"/>
      <c r="FYC2" s="903"/>
      <c r="FYD2" s="903"/>
      <c r="FYE2" s="903"/>
      <c r="FYF2" s="903"/>
      <c r="FYG2" s="903"/>
      <c r="FYH2" s="903"/>
      <c r="FYI2" s="903"/>
      <c r="FYJ2" s="903"/>
      <c r="FYK2" s="903"/>
      <c r="FYL2" s="903"/>
      <c r="FYM2" s="903"/>
      <c r="FYN2" s="903"/>
      <c r="FYO2" s="903"/>
      <c r="FYP2" s="903"/>
      <c r="FYQ2" s="903"/>
      <c r="FYR2" s="903"/>
      <c r="FYS2" s="903"/>
      <c r="FYT2" s="903"/>
      <c r="FYU2" s="903"/>
      <c r="FYV2" s="903"/>
      <c r="FYW2" s="903"/>
      <c r="FYX2" s="903"/>
      <c r="FYY2" s="903"/>
      <c r="FYZ2" s="903"/>
      <c r="FZA2" s="903"/>
      <c r="FZB2" s="903"/>
      <c r="FZC2" s="903"/>
      <c r="FZD2" s="903"/>
      <c r="FZE2" s="903"/>
      <c r="FZF2" s="903"/>
      <c r="FZG2" s="903"/>
      <c r="FZH2" s="903"/>
      <c r="FZI2" s="903"/>
      <c r="FZJ2" s="903"/>
      <c r="FZK2" s="903"/>
      <c r="FZL2" s="903"/>
      <c r="FZM2" s="903"/>
      <c r="FZN2" s="903"/>
      <c r="FZO2" s="903"/>
      <c r="FZP2" s="903"/>
      <c r="FZQ2" s="903"/>
      <c r="FZR2" s="903"/>
      <c r="FZS2" s="903"/>
      <c r="FZT2" s="903"/>
      <c r="FZU2" s="903"/>
      <c r="FZV2" s="903"/>
      <c r="FZW2" s="903"/>
      <c r="FZX2" s="903"/>
      <c r="FZY2" s="903"/>
      <c r="FZZ2" s="903"/>
      <c r="GAA2" s="903"/>
      <c r="GAB2" s="903"/>
      <c r="GAC2" s="903"/>
      <c r="GAD2" s="903"/>
      <c r="GAE2" s="903"/>
      <c r="GAF2" s="903"/>
      <c r="GAG2" s="903"/>
      <c r="GAH2" s="903"/>
      <c r="GAI2" s="903"/>
      <c r="GAJ2" s="903"/>
      <c r="GAK2" s="903"/>
      <c r="GAL2" s="903"/>
      <c r="GAM2" s="903"/>
      <c r="GAN2" s="903"/>
      <c r="GAO2" s="903"/>
      <c r="GAP2" s="903"/>
      <c r="GAQ2" s="903"/>
      <c r="GAR2" s="903"/>
      <c r="GAS2" s="903"/>
      <c r="GAT2" s="903"/>
      <c r="GAU2" s="903"/>
      <c r="GAV2" s="903"/>
      <c r="GAW2" s="903"/>
      <c r="GAX2" s="903"/>
      <c r="GAY2" s="903"/>
      <c r="GAZ2" s="903"/>
      <c r="GBA2" s="903"/>
      <c r="GBB2" s="903"/>
      <c r="GBC2" s="903"/>
      <c r="GBD2" s="903"/>
      <c r="GBE2" s="903"/>
      <c r="GBF2" s="903"/>
      <c r="GBG2" s="903"/>
      <c r="GBH2" s="903"/>
      <c r="GBI2" s="903"/>
      <c r="GBJ2" s="903"/>
      <c r="GBK2" s="903"/>
      <c r="GBL2" s="903"/>
      <c r="GBM2" s="903"/>
      <c r="GBN2" s="903"/>
      <c r="GBO2" s="903"/>
      <c r="GBP2" s="903"/>
      <c r="GBQ2" s="903"/>
      <c r="GBR2" s="903"/>
      <c r="GBS2" s="903"/>
      <c r="GBT2" s="903"/>
      <c r="GBU2" s="903"/>
      <c r="GBV2" s="903"/>
      <c r="GBW2" s="903"/>
      <c r="GBX2" s="903"/>
      <c r="GBY2" s="903"/>
      <c r="GBZ2" s="903"/>
      <c r="GCA2" s="903"/>
      <c r="GCB2" s="903"/>
      <c r="GCC2" s="903"/>
      <c r="GCD2" s="903"/>
      <c r="GCE2" s="903"/>
      <c r="GCF2" s="903"/>
      <c r="GCG2" s="903"/>
      <c r="GCH2" s="903"/>
      <c r="GCI2" s="903"/>
      <c r="GCJ2" s="903"/>
      <c r="GCK2" s="903"/>
      <c r="GCL2" s="903"/>
      <c r="GCM2" s="903"/>
      <c r="GCN2" s="903"/>
      <c r="GCO2" s="903"/>
      <c r="GCP2" s="903"/>
      <c r="GCQ2" s="903"/>
      <c r="GCR2" s="903"/>
      <c r="GCS2" s="903"/>
      <c r="GCT2" s="903"/>
      <c r="GCU2" s="903"/>
      <c r="GCV2" s="903"/>
      <c r="GCW2" s="903"/>
      <c r="GCX2" s="903"/>
      <c r="GCY2" s="903"/>
      <c r="GCZ2" s="903"/>
      <c r="GDA2" s="903"/>
      <c r="GDB2" s="903"/>
      <c r="GDC2" s="903"/>
      <c r="GDD2" s="903"/>
      <c r="GDE2" s="903"/>
      <c r="GDF2" s="903"/>
      <c r="GDG2" s="903"/>
      <c r="GDH2" s="903"/>
      <c r="GDI2" s="903"/>
      <c r="GDJ2" s="903"/>
      <c r="GDK2" s="903"/>
      <c r="GDL2" s="903"/>
      <c r="GDM2" s="903"/>
      <c r="GDN2" s="903"/>
      <c r="GDO2" s="903"/>
      <c r="GDP2" s="903"/>
      <c r="GDQ2" s="903"/>
      <c r="GDR2" s="903"/>
      <c r="GDS2" s="903"/>
      <c r="GDT2" s="903"/>
      <c r="GDU2" s="903"/>
      <c r="GDV2" s="903"/>
      <c r="GDW2" s="903"/>
      <c r="GDX2" s="903"/>
      <c r="GDY2" s="903"/>
      <c r="GDZ2" s="903"/>
      <c r="GEA2" s="903"/>
      <c r="GEB2" s="903"/>
      <c r="GEC2" s="903"/>
      <c r="GED2" s="903"/>
      <c r="GEE2" s="903"/>
      <c r="GEF2" s="903"/>
      <c r="GEG2" s="903"/>
      <c r="GEH2" s="903"/>
      <c r="GEI2" s="903"/>
      <c r="GEJ2" s="903"/>
      <c r="GEK2" s="903"/>
      <c r="GEL2" s="903"/>
      <c r="GEM2" s="903"/>
      <c r="GEN2" s="903"/>
      <c r="GEO2" s="903"/>
      <c r="GEP2" s="903"/>
      <c r="GEQ2" s="903"/>
      <c r="GER2" s="903"/>
      <c r="GES2" s="903"/>
      <c r="GET2" s="903"/>
      <c r="GEU2" s="903"/>
      <c r="GEV2" s="903"/>
      <c r="GEW2" s="903"/>
      <c r="GEX2" s="903"/>
      <c r="GEY2" s="903"/>
      <c r="GEZ2" s="903"/>
      <c r="GFA2" s="903"/>
      <c r="GFB2" s="903"/>
      <c r="GFC2" s="903"/>
      <c r="GFD2" s="903"/>
      <c r="GFE2" s="903"/>
      <c r="GFF2" s="903"/>
      <c r="GFG2" s="903"/>
      <c r="GFH2" s="903"/>
      <c r="GFI2" s="903"/>
      <c r="GFJ2" s="903"/>
      <c r="GFK2" s="903"/>
      <c r="GFL2" s="903"/>
      <c r="GFM2" s="903"/>
      <c r="GFN2" s="903"/>
      <c r="GFO2" s="903"/>
      <c r="GFP2" s="903"/>
      <c r="GFQ2" s="903"/>
      <c r="GFR2" s="903"/>
      <c r="GFS2" s="903"/>
      <c r="GFT2" s="903"/>
      <c r="GFU2" s="903"/>
      <c r="GFV2" s="903"/>
      <c r="GFW2" s="903"/>
      <c r="GFX2" s="903"/>
      <c r="GFY2" s="903"/>
      <c r="GFZ2" s="903"/>
      <c r="GGA2" s="903"/>
      <c r="GGB2" s="903"/>
      <c r="GGC2" s="903"/>
      <c r="GGD2" s="903"/>
      <c r="GGE2" s="903"/>
      <c r="GGF2" s="903"/>
      <c r="GGG2" s="903"/>
      <c r="GGH2" s="903"/>
      <c r="GGI2" s="903"/>
      <c r="GGJ2" s="903"/>
      <c r="GGK2" s="903"/>
      <c r="GGL2" s="903"/>
      <c r="GGM2" s="903"/>
      <c r="GGN2" s="903"/>
      <c r="GGO2" s="903"/>
      <c r="GGP2" s="903"/>
      <c r="GGQ2" s="903"/>
      <c r="GGR2" s="903"/>
      <c r="GGS2" s="903"/>
      <c r="GGT2" s="903"/>
      <c r="GGU2" s="903"/>
      <c r="GGV2" s="903"/>
      <c r="GGW2" s="903"/>
      <c r="GGX2" s="903"/>
      <c r="GGY2" s="903"/>
      <c r="GGZ2" s="903"/>
      <c r="GHA2" s="903"/>
      <c r="GHB2" s="903"/>
      <c r="GHC2" s="903"/>
      <c r="GHD2" s="903"/>
      <c r="GHE2" s="903"/>
      <c r="GHF2" s="903"/>
      <c r="GHG2" s="903"/>
      <c r="GHH2" s="903"/>
      <c r="GHI2" s="903"/>
      <c r="GHJ2" s="903"/>
      <c r="GHK2" s="903"/>
      <c r="GHL2" s="903"/>
      <c r="GHM2" s="903"/>
      <c r="GHN2" s="903"/>
      <c r="GHO2" s="903"/>
      <c r="GHP2" s="903"/>
      <c r="GHQ2" s="903"/>
      <c r="GHR2" s="903"/>
      <c r="GHS2" s="903"/>
      <c r="GHT2" s="903"/>
      <c r="GHU2" s="903"/>
      <c r="GHV2" s="903"/>
      <c r="GHW2" s="903"/>
      <c r="GHX2" s="903"/>
      <c r="GHY2" s="903"/>
      <c r="GHZ2" s="903"/>
      <c r="GIA2" s="903"/>
      <c r="GIB2" s="903"/>
      <c r="GIC2" s="903"/>
      <c r="GID2" s="903"/>
      <c r="GIE2" s="903"/>
      <c r="GIF2" s="903"/>
      <c r="GIG2" s="903"/>
      <c r="GIH2" s="903"/>
      <c r="GII2" s="903"/>
      <c r="GIJ2" s="903"/>
      <c r="GIK2" s="903"/>
      <c r="GIL2" s="903"/>
      <c r="GIM2" s="903"/>
      <c r="GIN2" s="903"/>
      <c r="GIO2" s="903"/>
      <c r="GIP2" s="903"/>
      <c r="GIQ2" s="903"/>
      <c r="GIR2" s="903"/>
      <c r="GIS2" s="903"/>
      <c r="GIT2" s="903"/>
      <c r="GIU2" s="903"/>
      <c r="GIV2" s="903"/>
      <c r="GIW2" s="903"/>
      <c r="GIX2" s="903"/>
      <c r="GIY2" s="903"/>
      <c r="GIZ2" s="903"/>
      <c r="GJA2" s="903"/>
      <c r="GJB2" s="903"/>
      <c r="GJC2" s="903"/>
      <c r="GJD2" s="903"/>
      <c r="GJE2" s="903"/>
      <c r="GJF2" s="903"/>
      <c r="GJG2" s="903"/>
      <c r="GJH2" s="903"/>
      <c r="GJI2" s="903"/>
      <c r="GJJ2" s="903"/>
      <c r="GJK2" s="903"/>
      <c r="GJL2" s="903"/>
      <c r="GJM2" s="903"/>
      <c r="GJN2" s="903"/>
      <c r="GJO2" s="903"/>
      <c r="GJP2" s="903"/>
      <c r="GJQ2" s="903"/>
      <c r="GJR2" s="903"/>
      <c r="GJS2" s="903"/>
      <c r="GJT2" s="903"/>
      <c r="GJU2" s="903"/>
      <c r="GJV2" s="903"/>
      <c r="GJW2" s="903"/>
      <c r="GJX2" s="903"/>
      <c r="GJY2" s="903"/>
      <c r="GJZ2" s="903"/>
      <c r="GKA2" s="903"/>
      <c r="GKB2" s="903"/>
      <c r="GKC2" s="903"/>
      <c r="GKD2" s="903"/>
      <c r="GKE2" s="903"/>
      <c r="GKF2" s="903"/>
      <c r="GKG2" s="903"/>
      <c r="GKH2" s="903"/>
      <c r="GKI2" s="903"/>
      <c r="GKJ2" s="903"/>
      <c r="GKK2" s="903"/>
      <c r="GKL2" s="903"/>
      <c r="GKM2" s="903"/>
      <c r="GKN2" s="903"/>
      <c r="GKO2" s="903"/>
      <c r="GKP2" s="903"/>
      <c r="GKQ2" s="903"/>
      <c r="GKR2" s="903"/>
      <c r="GKS2" s="903"/>
      <c r="GKT2" s="903"/>
      <c r="GKU2" s="903"/>
      <c r="GKV2" s="903"/>
      <c r="GKW2" s="903"/>
      <c r="GKX2" s="903"/>
      <c r="GKY2" s="903"/>
      <c r="GKZ2" s="903"/>
      <c r="GLA2" s="903"/>
      <c r="GLB2" s="903"/>
      <c r="GLC2" s="903"/>
      <c r="GLD2" s="903"/>
      <c r="GLE2" s="903"/>
      <c r="GLF2" s="903"/>
      <c r="GLG2" s="903"/>
      <c r="GLH2" s="903"/>
      <c r="GLI2" s="903"/>
      <c r="GLJ2" s="903"/>
      <c r="GLK2" s="903"/>
      <c r="GLL2" s="903"/>
      <c r="GLM2" s="903"/>
      <c r="GLN2" s="903"/>
      <c r="GLO2" s="903"/>
      <c r="GLP2" s="903"/>
      <c r="GLQ2" s="903"/>
      <c r="GLR2" s="903"/>
      <c r="GLS2" s="903"/>
      <c r="GLT2" s="903"/>
      <c r="GLU2" s="903"/>
      <c r="GLV2" s="903"/>
      <c r="GLW2" s="903"/>
      <c r="GLX2" s="903"/>
      <c r="GLY2" s="903"/>
      <c r="GLZ2" s="903"/>
      <c r="GMA2" s="903"/>
      <c r="GMB2" s="903"/>
      <c r="GMC2" s="903"/>
      <c r="GMD2" s="903"/>
      <c r="GME2" s="903"/>
      <c r="GMF2" s="903"/>
      <c r="GMG2" s="903"/>
      <c r="GMH2" s="903"/>
      <c r="GMI2" s="903"/>
      <c r="GMJ2" s="903"/>
      <c r="GMK2" s="903"/>
      <c r="GML2" s="903"/>
      <c r="GMM2" s="903"/>
      <c r="GMN2" s="903"/>
      <c r="GMO2" s="903"/>
      <c r="GMP2" s="903"/>
      <c r="GMQ2" s="903"/>
      <c r="GMR2" s="903"/>
      <c r="GMS2" s="903"/>
      <c r="GMT2" s="903"/>
      <c r="GMU2" s="903"/>
      <c r="GMV2" s="903"/>
      <c r="GMW2" s="903"/>
      <c r="GMX2" s="903"/>
      <c r="GMY2" s="903"/>
      <c r="GMZ2" s="903"/>
      <c r="GNA2" s="903"/>
      <c r="GNB2" s="903"/>
      <c r="GNC2" s="903"/>
      <c r="GND2" s="903"/>
      <c r="GNE2" s="903"/>
      <c r="GNF2" s="903"/>
      <c r="GNG2" s="903"/>
      <c r="GNH2" s="903"/>
      <c r="GNI2" s="903"/>
      <c r="GNJ2" s="903"/>
      <c r="GNK2" s="903"/>
      <c r="GNL2" s="903"/>
      <c r="GNM2" s="903"/>
      <c r="GNN2" s="903"/>
      <c r="GNO2" s="903"/>
      <c r="GNP2" s="903"/>
      <c r="GNQ2" s="903"/>
      <c r="GNR2" s="903"/>
      <c r="GNS2" s="903"/>
      <c r="GNT2" s="903"/>
      <c r="GNU2" s="903"/>
      <c r="GNV2" s="903"/>
      <c r="GNW2" s="903"/>
      <c r="GNX2" s="903"/>
      <c r="GNY2" s="903"/>
      <c r="GNZ2" s="903"/>
      <c r="GOA2" s="903"/>
      <c r="GOB2" s="903"/>
      <c r="GOC2" s="903"/>
      <c r="GOD2" s="903"/>
      <c r="GOE2" s="903"/>
      <c r="GOF2" s="903"/>
      <c r="GOG2" s="903"/>
      <c r="GOH2" s="903"/>
      <c r="GOI2" s="903"/>
      <c r="GOJ2" s="903"/>
      <c r="GOK2" s="903"/>
      <c r="GOL2" s="903"/>
      <c r="GOM2" s="903"/>
      <c r="GON2" s="903"/>
      <c r="GOO2" s="903"/>
      <c r="GOP2" s="903"/>
      <c r="GOQ2" s="903"/>
      <c r="GOR2" s="903"/>
      <c r="GOS2" s="903"/>
      <c r="GOT2" s="903"/>
      <c r="GOU2" s="903"/>
      <c r="GOV2" s="903"/>
      <c r="GOW2" s="903"/>
      <c r="GOX2" s="903"/>
      <c r="GOY2" s="903"/>
      <c r="GOZ2" s="903"/>
      <c r="GPA2" s="903"/>
      <c r="GPB2" s="903"/>
      <c r="GPC2" s="903"/>
      <c r="GPD2" s="903"/>
      <c r="GPE2" s="903"/>
      <c r="GPF2" s="903"/>
      <c r="GPG2" s="903"/>
      <c r="GPH2" s="903"/>
      <c r="GPI2" s="903"/>
      <c r="GPJ2" s="903"/>
      <c r="GPK2" s="903"/>
      <c r="GPL2" s="903"/>
      <c r="GPM2" s="903"/>
      <c r="GPN2" s="903"/>
      <c r="GPO2" s="903"/>
      <c r="GPP2" s="903"/>
      <c r="GPQ2" s="903"/>
      <c r="GPR2" s="903"/>
      <c r="GPS2" s="903"/>
      <c r="GPT2" s="903"/>
      <c r="GPU2" s="903"/>
      <c r="GPV2" s="903"/>
      <c r="GPW2" s="903"/>
      <c r="GPX2" s="903"/>
      <c r="GPY2" s="903"/>
      <c r="GPZ2" s="903"/>
      <c r="GQA2" s="903"/>
      <c r="GQB2" s="903"/>
      <c r="GQC2" s="903"/>
      <c r="GQD2" s="903"/>
      <c r="GQE2" s="903"/>
      <c r="GQF2" s="903"/>
      <c r="GQG2" s="903"/>
      <c r="GQH2" s="903"/>
      <c r="GQI2" s="903"/>
      <c r="GQJ2" s="903"/>
      <c r="GQK2" s="903"/>
      <c r="GQL2" s="903"/>
      <c r="GQM2" s="903"/>
      <c r="GQN2" s="903"/>
      <c r="GQO2" s="903"/>
      <c r="GQP2" s="903"/>
      <c r="GQQ2" s="903"/>
      <c r="GQR2" s="903"/>
      <c r="GQS2" s="903"/>
      <c r="GQT2" s="903"/>
      <c r="GQU2" s="903"/>
      <c r="GQV2" s="903"/>
      <c r="GQW2" s="903"/>
      <c r="GQX2" s="903"/>
      <c r="GQY2" s="903"/>
      <c r="GQZ2" s="903"/>
      <c r="GRA2" s="903"/>
      <c r="GRB2" s="903"/>
      <c r="GRC2" s="903"/>
      <c r="GRD2" s="903"/>
      <c r="GRE2" s="903"/>
      <c r="GRF2" s="903"/>
      <c r="GRG2" s="903"/>
      <c r="GRH2" s="903"/>
      <c r="GRI2" s="903"/>
      <c r="GRJ2" s="903"/>
      <c r="GRK2" s="903"/>
      <c r="GRL2" s="903"/>
      <c r="GRM2" s="903"/>
      <c r="GRN2" s="903"/>
      <c r="GRO2" s="903"/>
      <c r="GRP2" s="903"/>
      <c r="GRQ2" s="903"/>
      <c r="GRR2" s="903"/>
      <c r="GRS2" s="903"/>
      <c r="GRT2" s="903"/>
      <c r="GRU2" s="903"/>
      <c r="GRV2" s="903"/>
      <c r="GRW2" s="903"/>
      <c r="GRX2" s="903"/>
      <c r="GRY2" s="903"/>
      <c r="GRZ2" s="903"/>
      <c r="GSA2" s="903"/>
      <c r="GSB2" s="903"/>
      <c r="GSC2" s="903"/>
      <c r="GSD2" s="903"/>
      <c r="GSE2" s="903"/>
      <c r="GSF2" s="903"/>
      <c r="GSG2" s="903"/>
      <c r="GSH2" s="903"/>
      <c r="GSI2" s="903"/>
      <c r="GSJ2" s="903"/>
      <c r="GSK2" s="903"/>
      <c r="GSL2" s="903"/>
      <c r="GSM2" s="903"/>
      <c r="GSN2" s="903"/>
      <c r="GSO2" s="903"/>
      <c r="GSP2" s="903"/>
      <c r="GSQ2" s="903"/>
      <c r="GSR2" s="903"/>
      <c r="GSS2" s="903"/>
      <c r="GST2" s="903"/>
      <c r="GSU2" s="903"/>
      <c r="GSV2" s="903"/>
      <c r="GSW2" s="903"/>
      <c r="GSX2" s="903"/>
      <c r="GSY2" s="903"/>
      <c r="GSZ2" s="903"/>
      <c r="GTA2" s="903"/>
      <c r="GTB2" s="903"/>
      <c r="GTC2" s="903"/>
      <c r="GTD2" s="903"/>
      <c r="GTE2" s="903"/>
      <c r="GTF2" s="903"/>
      <c r="GTG2" s="903"/>
      <c r="GTH2" s="903"/>
      <c r="GTI2" s="903"/>
      <c r="GTJ2" s="903"/>
      <c r="GTK2" s="903"/>
      <c r="GTL2" s="903"/>
      <c r="GTM2" s="903"/>
      <c r="GTN2" s="903"/>
      <c r="GTO2" s="903"/>
      <c r="GTP2" s="903"/>
      <c r="GTQ2" s="903"/>
      <c r="GTR2" s="903"/>
      <c r="GTS2" s="903"/>
      <c r="GTT2" s="903"/>
      <c r="GTU2" s="903"/>
      <c r="GTV2" s="903"/>
      <c r="GTW2" s="903"/>
      <c r="GTX2" s="903"/>
      <c r="GTY2" s="903"/>
      <c r="GTZ2" s="903"/>
      <c r="GUA2" s="903"/>
      <c r="GUB2" s="903"/>
      <c r="GUC2" s="903"/>
      <c r="GUD2" s="903"/>
      <c r="GUE2" s="903"/>
      <c r="GUF2" s="903"/>
      <c r="GUG2" s="903"/>
      <c r="GUH2" s="903"/>
      <c r="GUI2" s="903"/>
      <c r="GUJ2" s="903"/>
      <c r="GUK2" s="903"/>
      <c r="GUL2" s="903"/>
      <c r="GUM2" s="903"/>
      <c r="GUN2" s="903"/>
      <c r="GUO2" s="903"/>
      <c r="GUP2" s="903"/>
      <c r="GUQ2" s="903"/>
      <c r="GUR2" s="903"/>
      <c r="GUS2" s="903"/>
      <c r="GUT2" s="903"/>
      <c r="GUU2" s="903"/>
      <c r="GUV2" s="903"/>
      <c r="GUW2" s="903"/>
      <c r="GUX2" s="903"/>
      <c r="GUY2" s="903"/>
      <c r="GUZ2" s="903"/>
      <c r="GVA2" s="903"/>
      <c r="GVB2" s="903"/>
      <c r="GVC2" s="903"/>
      <c r="GVD2" s="903"/>
      <c r="GVE2" s="903"/>
      <c r="GVF2" s="903"/>
      <c r="GVG2" s="903"/>
      <c r="GVH2" s="903"/>
      <c r="GVI2" s="903"/>
      <c r="GVJ2" s="903"/>
      <c r="GVK2" s="903"/>
      <c r="GVL2" s="903"/>
      <c r="GVM2" s="903"/>
      <c r="GVN2" s="903"/>
      <c r="GVO2" s="903"/>
      <c r="GVP2" s="903"/>
      <c r="GVQ2" s="903"/>
      <c r="GVR2" s="903"/>
      <c r="GVS2" s="903"/>
      <c r="GVT2" s="903"/>
      <c r="GVU2" s="903"/>
      <c r="GVV2" s="903"/>
      <c r="GVW2" s="903"/>
      <c r="GVX2" s="903"/>
      <c r="GVY2" s="903"/>
      <c r="GVZ2" s="903"/>
      <c r="GWA2" s="903"/>
      <c r="GWB2" s="903"/>
      <c r="GWC2" s="903"/>
      <c r="GWD2" s="903"/>
      <c r="GWE2" s="903"/>
      <c r="GWF2" s="903"/>
      <c r="GWG2" s="903"/>
      <c r="GWH2" s="903"/>
      <c r="GWI2" s="903"/>
      <c r="GWJ2" s="903"/>
      <c r="GWK2" s="903"/>
      <c r="GWL2" s="903"/>
      <c r="GWM2" s="903"/>
      <c r="GWN2" s="903"/>
      <c r="GWO2" s="903"/>
      <c r="GWP2" s="903"/>
      <c r="GWQ2" s="903"/>
      <c r="GWR2" s="903"/>
      <c r="GWS2" s="903"/>
      <c r="GWT2" s="903"/>
      <c r="GWU2" s="903"/>
      <c r="GWV2" s="903"/>
      <c r="GWW2" s="903"/>
      <c r="GWX2" s="903"/>
      <c r="GWY2" s="903"/>
      <c r="GWZ2" s="903"/>
      <c r="GXA2" s="903"/>
      <c r="GXB2" s="903"/>
      <c r="GXC2" s="903"/>
      <c r="GXD2" s="903"/>
      <c r="GXE2" s="903"/>
      <c r="GXF2" s="903"/>
      <c r="GXG2" s="903"/>
      <c r="GXH2" s="903"/>
      <c r="GXI2" s="903"/>
      <c r="GXJ2" s="903"/>
      <c r="GXK2" s="903"/>
      <c r="GXL2" s="903"/>
      <c r="GXM2" s="903"/>
      <c r="GXN2" s="903"/>
      <c r="GXO2" s="903"/>
      <c r="GXP2" s="903"/>
      <c r="GXQ2" s="903"/>
      <c r="GXR2" s="903"/>
      <c r="GXS2" s="903"/>
      <c r="GXT2" s="903"/>
      <c r="GXU2" s="903"/>
      <c r="GXV2" s="903"/>
      <c r="GXW2" s="903"/>
      <c r="GXX2" s="903"/>
      <c r="GXY2" s="903"/>
      <c r="GXZ2" s="903"/>
      <c r="GYA2" s="903"/>
      <c r="GYB2" s="903"/>
      <c r="GYC2" s="903"/>
      <c r="GYD2" s="903"/>
      <c r="GYE2" s="903"/>
      <c r="GYF2" s="903"/>
      <c r="GYG2" s="903"/>
      <c r="GYH2" s="903"/>
      <c r="GYI2" s="903"/>
      <c r="GYJ2" s="903"/>
      <c r="GYK2" s="903"/>
      <c r="GYL2" s="903"/>
      <c r="GYM2" s="903"/>
      <c r="GYN2" s="903"/>
      <c r="GYO2" s="903"/>
      <c r="GYP2" s="903"/>
      <c r="GYQ2" s="903"/>
      <c r="GYR2" s="903"/>
      <c r="GYS2" s="903"/>
      <c r="GYT2" s="903"/>
      <c r="GYU2" s="903"/>
      <c r="GYV2" s="903"/>
      <c r="GYW2" s="903"/>
      <c r="GYX2" s="903"/>
      <c r="GYY2" s="903"/>
      <c r="GYZ2" s="903"/>
      <c r="GZA2" s="903"/>
      <c r="GZB2" s="903"/>
      <c r="GZC2" s="903"/>
      <c r="GZD2" s="903"/>
      <c r="GZE2" s="903"/>
      <c r="GZF2" s="903"/>
      <c r="GZG2" s="903"/>
      <c r="GZH2" s="903"/>
      <c r="GZI2" s="903"/>
      <c r="GZJ2" s="903"/>
      <c r="GZK2" s="903"/>
      <c r="GZL2" s="903"/>
      <c r="GZM2" s="903"/>
      <c r="GZN2" s="903"/>
      <c r="GZO2" s="903"/>
      <c r="GZP2" s="903"/>
      <c r="GZQ2" s="903"/>
      <c r="GZR2" s="903"/>
      <c r="GZS2" s="903"/>
      <c r="GZT2" s="903"/>
      <c r="GZU2" s="903"/>
      <c r="GZV2" s="903"/>
      <c r="GZW2" s="903"/>
      <c r="GZX2" s="903"/>
      <c r="GZY2" s="903"/>
      <c r="GZZ2" s="903"/>
      <c r="HAA2" s="903"/>
      <c r="HAB2" s="903"/>
      <c r="HAC2" s="903"/>
      <c r="HAD2" s="903"/>
      <c r="HAE2" s="903"/>
      <c r="HAF2" s="903"/>
      <c r="HAG2" s="903"/>
      <c r="HAH2" s="903"/>
      <c r="HAI2" s="903"/>
      <c r="HAJ2" s="903"/>
      <c r="HAK2" s="903"/>
      <c r="HAL2" s="903"/>
      <c r="HAM2" s="903"/>
      <c r="HAN2" s="903"/>
      <c r="HAO2" s="903"/>
      <c r="HAP2" s="903"/>
      <c r="HAQ2" s="903"/>
      <c r="HAR2" s="903"/>
      <c r="HAS2" s="903"/>
      <c r="HAT2" s="903"/>
      <c r="HAU2" s="903"/>
      <c r="HAV2" s="903"/>
      <c r="HAW2" s="903"/>
      <c r="HAX2" s="903"/>
      <c r="HAY2" s="903"/>
      <c r="HAZ2" s="903"/>
      <c r="HBA2" s="903"/>
      <c r="HBB2" s="903"/>
      <c r="HBC2" s="903"/>
      <c r="HBD2" s="903"/>
      <c r="HBE2" s="903"/>
      <c r="HBF2" s="903"/>
      <c r="HBG2" s="903"/>
      <c r="HBH2" s="903"/>
      <c r="HBI2" s="903"/>
      <c r="HBJ2" s="903"/>
      <c r="HBK2" s="903"/>
      <c r="HBL2" s="903"/>
      <c r="HBM2" s="903"/>
      <c r="HBN2" s="903"/>
      <c r="HBO2" s="903"/>
      <c r="HBP2" s="903"/>
      <c r="HBQ2" s="903"/>
      <c r="HBR2" s="903"/>
      <c r="HBS2" s="903"/>
      <c r="HBT2" s="903"/>
      <c r="HBU2" s="903"/>
      <c r="HBV2" s="903"/>
      <c r="HBW2" s="903"/>
      <c r="HBX2" s="903"/>
      <c r="HBY2" s="903"/>
      <c r="HBZ2" s="903"/>
      <c r="HCA2" s="903"/>
      <c r="HCB2" s="903"/>
      <c r="HCC2" s="903"/>
      <c r="HCD2" s="903"/>
      <c r="HCE2" s="903"/>
      <c r="HCF2" s="903"/>
      <c r="HCG2" s="903"/>
      <c r="HCH2" s="903"/>
      <c r="HCI2" s="903"/>
      <c r="HCJ2" s="903"/>
      <c r="HCK2" s="903"/>
      <c r="HCL2" s="903"/>
      <c r="HCM2" s="903"/>
      <c r="HCN2" s="903"/>
      <c r="HCO2" s="903"/>
      <c r="HCP2" s="903"/>
      <c r="HCQ2" s="903"/>
      <c r="HCR2" s="903"/>
      <c r="HCS2" s="903"/>
      <c r="HCT2" s="903"/>
      <c r="HCU2" s="903"/>
      <c r="HCV2" s="903"/>
      <c r="HCW2" s="903"/>
      <c r="HCX2" s="903"/>
      <c r="HCY2" s="903"/>
      <c r="HCZ2" s="903"/>
      <c r="HDA2" s="903"/>
      <c r="HDB2" s="903"/>
      <c r="HDC2" s="903"/>
      <c r="HDD2" s="903"/>
      <c r="HDE2" s="903"/>
      <c r="HDF2" s="903"/>
      <c r="HDG2" s="903"/>
      <c r="HDH2" s="903"/>
      <c r="HDI2" s="903"/>
      <c r="HDJ2" s="903"/>
      <c r="HDK2" s="903"/>
      <c r="HDL2" s="903"/>
      <c r="HDM2" s="903"/>
      <c r="HDN2" s="903"/>
      <c r="HDO2" s="903"/>
      <c r="HDP2" s="903"/>
      <c r="HDQ2" s="903"/>
      <c r="HDR2" s="903"/>
      <c r="HDS2" s="903"/>
      <c r="HDT2" s="903"/>
      <c r="HDU2" s="903"/>
      <c r="HDV2" s="903"/>
      <c r="HDW2" s="903"/>
      <c r="HDX2" s="903"/>
      <c r="HDY2" s="903"/>
      <c r="HDZ2" s="903"/>
      <c r="HEA2" s="903"/>
      <c r="HEB2" s="903"/>
      <c r="HEC2" s="903"/>
      <c r="HED2" s="903"/>
      <c r="HEE2" s="903"/>
      <c r="HEF2" s="903"/>
      <c r="HEG2" s="903"/>
      <c r="HEH2" s="903"/>
      <c r="HEI2" s="903"/>
      <c r="HEJ2" s="903"/>
      <c r="HEK2" s="903"/>
      <c r="HEL2" s="903"/>
      <c r="HEM2" s="903"/>
      <c r="HEN2" s="903"/>
      <c r="HEO2" s="903"/>
      <c r="HEP2" s="903"/>
      <c r="HEQ2" s="903"/>
      <c r="HER2" s="903"/>
      <c r="HES2" s="903"/>
      <c r="HET2" s="903"/>
      <c r="HEU2" s="903"/>
      <c r="HEV2" s="903"/>
      <c r="HEW2" s="903"/>
      <c r="HEX2" s="903"/>
      <c r="HEY2" s="903"/>
      <c r="HEZ2" s="903"/>
      <c r="HFA2" s="903"/>
      <c r="HFB2" s="903"/>
      <c r="HFC2" s="903"/>
      <c r="HFD2" s="903"/>
      <c r="HFE2" s="903"/>
      <c r="HFF2" s="903"/>
      <c r="HFG2" s="903"/>
      <c r="HFH2" s="903"/>
      <c r="HFI2" s="903"/>
      <c r="HFJ2" s="903"/>
      <c r="HFK2" s="903"/>
      <c r="HFL2" s="903"/>
      <c r="HFM2" s="903"/>
      <c r="HFN2" s="903"/>
      <c r="HFO2" s="903"/>
      <c r="HFP2" s="903"/>
      <c r="HFQ2" s="903"/>
      <c r="HFR2" s="903"/>
      <c r="HFS2" s="903"/>
      <c r="HFT2" s="903"/>
      <c r="HFU2" s="903"/>
      <c r="HFV2" s="903"/>
      <c r="HFW2" s="903"/>
      <c r="HFX2" s="903"/>
      <c r="HFY2" s="903"/>
      <c r="HFZ2" s="903"/>
      <c r="HGA2" s="903"/>
      <c r="HGB2" s="903"/>
      <c r="HGC2" s="903"/>
      <c r="HGD2" s="903"/>
      <c r="HGE2" s="903"/>
      <c r="HGF2" s="903"/>
      <c r="HGG2" s="903"/>
      <c r="HGH2" s="903"/>
      <c r="HGI2" s="903"/>
      <c r="HGJ2" s="903"/>
      <c r="HGK2" s="903"/>
      <c r="HGL2" s="903"/>
      <c r="HGM2" s="903"/>
      <c r="HGN2" s="903"/>
      <c r="HGO2" s="903"/>
      <c r="HGP2" s="903"/>
      <c r="HGQ2" s="903"/>
      <c r="HGR2" s="903"/>
      <c r="HGS2" s="903"/>
      <c r="HGT2" s="903"/>
      <c r="HGU2" s="903"/>
      <c r="HGV2" s="903"/>
      <c r="HGW2" s="903"/>
      <c r="HGX2" s="903"/>
      <c r="HGY2" s="903"/>
      <c r="HGZ2" s="903"/>
      <c r="HHA2" s="903"/>
      <c r="HHB2" s="903"/>
      <c r="HHC2" s="903"/>
      <c r="HHD2" s="903"/>
      <c r="HHE2" s="903"/>
      <c r="HHF2" s="903"/>
      <c r="HHG2" s="903"/>
      <c r="HHH2" s="903"/>
      <c r="HHI2" s="903"/>
      <c r="HHJ2" s="903"/>
      <c r="HHK2" s="903"/>
      <c r="HHL2" s="903"/>
      <c r="HHM2" s="903"/>
      <c r="HHN2" s="903"/>
      <c r="HHO2" s="903"/>
      <c r="HHP2" s="903"/>
      <c r="HHQ2" s="903"/>
      <c r="HHR2" s="903"/>
      <c r="HHS2" s="903"/>
      <c r="HHT2" s="903"/>
      <c r="HHU2" s="903"/>
      <c r="HHV2" s="903"/>
      <c r="HHW2" s="903"/>
      <c r="HHX2" s="903"/>
      <c r="HHY2" s="903"/>
      <c r="HHZ2" s="903"/>
      <c r="HIA2" s="903"/>
      <c r="HIB2" s="903"/>
      <c r="HIC2" s="903"/>
      <c r="HID2" s="903"/>
      <c r="HIE2" s="903"/>
      <c r="HIF2" s="903"/>
      <c r="HIG2" s="903"/>
      <c r="HIH2" s="903"/>
      <c r="HII2" s="903"/>
      <c r="HIJ2" s="903"/>
      <c r="HIK2" s="903"/>
      <c r="HIL2" s="903"/>
      <c r="HIM2" s="903"/>
      <c r="HIN2" s="903"/>
      <c r="HIO2" s="903"/>
      <c r="HIP2" s="903"/>
      <c r="HIQ2" s="903"/>
      <c r="HIR2" s="903"/>
      <c r="HIS2" s="903"/>
      <c r="HIT2" s="903"/>
      <c r="HIU2" s="903"/>
      <c r="HIV2" s="903"/>
      <c r="HIW2" s="903"/>
      <c r="HIX2" s="903"/>
      <c r="HIY2" s="903"/>
      <c r="HIZ2" s="903"/>
      <c r="HJA2" s="903"/>
      <c r="HJB2" s="903"/>
      <c r="HJC2" s="903"/>
      <c r="HJD2" s="903"/>
      <c r="HJE2" s="903"/>
      <c r="HJF2" s="903"/>
      <c r="HJG2" s="903"/>
      <c r="HJH2" s="903"/>
      <c r="HJI2" s="903"/>
      <c r="HJJ2" s="903"/>
      <c r="HJK2" s="903"/>
      <c r="HJL2" s="903"/>
      <c r="HJM2" s="903"/>
      <c r="HJN2" s="903"/>
      <c r="HJO2" s="903"/>
      <c r="HJP2" s="903"/>
      <c r="HJQ2" s="903"/>
      <c r="HJR2" s="903"/>
      <c r="HJS2" s="903"/>
      <c r="HJT2" s="903"/>
      <c r="HJU2" s="903"/>
      <c r="HJV2" s="903"/>
      <c r="HJW2" s="903"/>
      <c r="HJX2" s="903"/>
      <c r="HJY2" s="903"/>
      <c r="HJZ2" s="903"/>
      <c r="HKA2" s="903"/>
      <c r="HKB2" s="903"/>
      <c r="HKC2" s="903"/>
      <c r="HKD2" s="903"/>
      <c r="HKE2" s="903"/>
      <c r="HKF2" s="903"/>
      <c r="HKG2" s="903"/>
      <c r="HKH2" s="903"/>
      <c r="HKI2" s="903"/>
      <c r="HKJ2" s="903"/>
      <c r="HKK2" s="903"/>
      <c r="HKL2" s="903"/>
      <c r="HKM2" s="903"/>
      <c r="HKN2" s="903"/>
      <c r="HKO2" s="903"/>
      <c r="HKP2" s="903"/>
      <c r="HKQ2" s="903"/>
      <c r="HKR2" s="903"/>
      <c r="HKS2" s="903"/>
      <c r="HKT2" s="903"/>
      <c r="HKU2" s="903"/>
      <c r="HKV2" s="903"/>
      <c r="HKW2" s="903"/>
      <c r="HKX2" s="903"/>
      <c r="HKY2" s="903"/>
      <c r="HKZ2" s="903"/>
      <c r="HLA2" s="903"/>
      <c r="HLB2" s="903"/>
      <c r="HLC2" s="903"/>
      <c r="HLD2" s="903"/>
      <c r="HLE2" s="903"/>
      <c r="HLF2" s="903"/>
      <c r="HLG2" s="903"/>
      <c r="HLH2" s="903"/>
      <c r="HLI2" s="903"/>
      <c r="HLJ2" s="903"/>
      <c r="HLK2" s="903"/>
      <c r="HLL2" s="903"/>
      <c r="HLM2" s="903"/>
      <c r="HLN2" s="903"/>
      <c r="HLO2" s="903"/>
      <c r="HLP2" s="903"/>
      <c r="HLQ2" s="903"/>
      <c r="HLR2" s="903"/>
      <c r="HLS2" s="903"/>
      <c r="HLT2" s="903"/>
      <c r="HLU2" s="903"/>
      <c r="HLV2" s="903"/>
      <c r="HLW2" s="903"/>
      <c r="HLX2" s="903"/>
      <c r="HLY2" s="903"/>
      <c r="HLZ2" s="903"/>
      <c r="HMA2" s="903"/>
      <c r="HMB2" s="903"/>
      <c r="HMC2" s="903"/>
      <c r="HMD2" s="903"/>
      <c r="HME2" s="903"/>
      <c r="HMF2" s="903"/>
      <c r="HMG2" s="903"/>
      <c r="HMH2" s="903"/>
      <c r="HMI2" s="903"/>
      <c r="HMJ2" s="903"/>
      <c r="HMK2" s="903"/>
      <c r="HML2" s="903"/>
      <c r="HMM2" s="903"/>
      <c r="HMN2" s="903"/>
      <c r="HMO2" s="903"/>
      <c r="HMP2" s="903"/>
      <c r="HMQ2" s="903"/>
      <c r="HMR2" s="903"/>
      <c r="HMS2" s="903"/>
      <c r="HMT2" s="903"/>
      <c r="HMU2" s="903"/>
      <c r="HMV2" s="903"/>
      <c r="HMW2" s="903"/>
      <c r="HMX2" s="903"/>
      <c r="HMY2" s="903"/>
      <c r="HMZ2" s="903"/>
      <c r="HNA2" s="903"/>
      <c r="HNB2" s="903"/>
      <c r="HNC2" s="903"/>
      <c r="HND2" s="903"/>
      <c r="HNE2" s="903"/>
      <c r="HNF2" s="903"/>
      <c r="HNG2" s="903"/>
      <c r="HNH2" s="903"/>
      <c r="HNI2" s="903"/>
      <c r="HNJ2" s="903"/>
      <c r="HNK2" s="903"/>
      <c r="HNL2" s="903"/>
      <c r="HNM2" s="903"/>
      <c r="HNN2" s="903"/>
      <c r="HNO2" s="903"/>
      <c r="HNP2" s="903"/>
      <c r="HNQ2" s="903"/>
      <c r="HNR2" s="903"/>
      <c r="HNS2" s="903"/>
      <c r="HNT2" s="903"/>
      <c r="HNU2" s="903"/>
      <c r="HNV2" s="903"/>
      <c r="HNW2" s="903"/>
      <c r="HNX2" s="903"/>
      <c r="HNY2" s="903"/>
      <c r="HNZ2" s="903"/>
      <c r="HOA2" s="903"/>
      <c r="HOB2" s="903"/>
      <c r="HOC2" s="903"/>
      <c r="HOD2" s="903"/>
      <c r="HOE2" s="903"/>
      <c r="HOF2" s="903"/>
      <c r="HOG2" s="903"/>
      <c r="HOH2" s="903"/>
      <c r="HOI2" s="903"/>
      <c r="HOJ2" s="903"/>
      <c r="HOK2" s="903"/>
      <c r="HOL2" s="903"/>
      <c r="HOM2" s="903"/>
      <c r="HON2" s="903"/>
      <c r="HOO2" s="903"/>
      <c r="HOP2" s="903"/>
      <c r="HOQ2" s="903"/>
      <c r="HOR2" s="903"/>
      <c r="HOS2" s="903"/>
      <c r="HOT2" s="903"/>
      <c r="HOU2" s="903"/>
      <c r="HOV2" s="903"/>
      <c r="HOW2" s="903"/>
      <c r="HOX2" s="903"/>
      <c r="HOY2" s="903"/>
      <c r="HOZ2" s="903"/>
      <c r="HPA2" s="903"/>
      <c r="HPB2" s="903"/>
      <c r="HPC2" s="903"/>
      <c r="HPD2" s="903"/>
      <c r="HPE2" s="903"/>
      <c r="HPF2" s="903"/>
      <c r="HPG2" s="903"/>
      <c r="HPH2" s="903"/>
      <c r="HPI2" s="903"/>
      <c r="HPJ2" s="903"/>
      <c r="HPK2" s="903"/>
      <c r="HPL2" s="903"/>
      <c r="HPM2" s="903"/>
      <c r="HPN2" s="903"/>
      <c r="HPO2" s="903"/>
      <c r="HPP2" s="903"/>
      <c r="HPQ2" s="903"/>
      <c r="HPR2" s="903"/>
      <c r="HPS2" s="903"/>
      <c r="HPT2" s="903"/>
      <c r="HPU2" s="903"/>
      <c r="HPV2" s="903"/>
      <c r="HPW2" s="903"/>
      <c r="HPX2" s="903"/>
      <c r="HPY2" s="903"/>
      <c r="HPZ2" s="903"/>
      <c r="HQA2" s="903"/>
      <c r="HQB2" s="903"/>
      <c r="HQC2" s="903"/>
      <c r="HQD2" s="903"/>
      <c r="HQE2" s="903"/>
      <c r="HQF2" s="903"/>
      <c r="HQG2" s="903"/>
      <c r="HQH2" s="903"/>
      <c r="HQI2" s="903"/>
      <c r="HQJ2" s="903"/>
      <c r="HQK2" s="903"/>
      <c r="HQL2" s="903"/>
      <c r="HQM2" s="903"/>
      <c r="HQN2" s="903"/>
      <c r="HQO2" s="903"/>
      <c r="HQP2" s="903"/>
      <c r="HQQ2" s="903"/>
      <c r="HQR2" s="903"/>
      <c r="HQS2" s="903"/>
      <c r="HQT2" s="903"/>
      <c r="HQU2" s="903"/>
      <c r="HQV2" s="903"/>
      <c r="HQW2" s="903"/>
      <c r="HQX2" s="903"/>
      <c r="HQY2" s="903"/>
      <c r="HQZ2" s="903"/>
      <c r="HRA2" s="903"/>
      <c r="HRB2" s="903"/>
      <c r="HRC2" s="903"/>
      <c r="HRD2" s="903"/>
      <c r="HRE2" s="903"/>
      <c r="HRF2" s="903"/>
      <c r="HRG2" s="903"/>
      <c r="HRH2" s="903"/>
      <c r="HRI2" s="903"/>
      <c r="HRJ2" s="903"/>
      <c r="HRK2" s="903"/>
      <c r="HRL2" s="903"/>
      <c r="HRM2" s="903"/>
      <c r="HRN2" s="903"/>
      <c r="HRO2" s="903"/>
      <c r="HRP2" s="903"/>
      <c r="HRQ2" s="903"/>
      <c r="HRR2" s="903"/>
      <c r="HRS2" s="903"/>
      <c r="HRT2" s="903"/>
      <c r="HRU2" s="903"/>
      <c r="HRV2" s="903"/>
      <c r="HRW2" s="903"/>
      <c r="HRX2" s="903"/>
      <c r="HRY2" s="903"/>
      <c r="HRZ2" s="903"/>
      <c r="HSA2" s="903"/>
      <c r="HSB2" s="903"/>
      <c r="HSC2" s="903"/>
      <c r="HSD2" s="903"/>
      <c r="HSE2" s="903"/>
      <c r="HSF2" s="903"/>
      <c r="HSG2" s="903"/>
      <c r="HSH2" s="903"/>
      <c r="HSI2" s="903"/>
      <c r="HSJ2" s="903"/>
      <c r="HSK2" s="903"/>
      <c r="HSL2" s="903"/>
      <c r="HSM2" s="903"/>
      <c r="HSN2" s="903"/>
      <c r="HSO2" s="903"/>
      <c r="HSP2" s="903"/>
      <c r="HSQ2" s="903"/>
      <c r="HSR2" s="903"/>
      <c r="HSS2" s="903"/>
      <c r="HST2" s="903"/>
      <c r="HSU2" s="903"/>
      <c r="HSV2" s="903"/>
      <c r="HSW2" s="903"/>
      <c r="HSX2" s="903"/>
      <c r="HSY2" s="903"/>
      <c r="HSZ2" s="903"/>
      <c r="HTA2" s="903"/>
      <c r="HTB2" s="903"/>
      <c r="HTC2" s="903"/>
      <c r="HTD2" s="903"/>
      <c r="HTE2" s="903"/>
      <c r="HTF2" s="903"/>
      <c r="HTG2" s="903"/>
      <c r="HTH2" s="903"/>
      <c r="HTI2" s="903"/>
      <c r="HTJ2" s="903"/>
      <c r="HTK2" s="903"/>
      <c r="HTL2" s="903"/>
      <c r="HTM2" s="903"/>
      <c r="HTN2" s="903"/>
      <c r="HTO2" s="903"/>
      <c r="HTP2" s="903"/>
      <c r="HTQ2" s="903"/>
      <c r="HTR2" s="903"/>
      <c r="HTS2" s="903"/>
      <c r="HTT2" s="903"/>
      <c r="HTU2" s="903"/>
      <c r="HTV2" s="903"/>
      <c r="HTW2" s="903"/>
      <c r="HTX2" s="903"/>
      <c r="HTY2" s="903"/>
      <c r="HTZ2" s="903"/>
      <c r="HUA2" s="903"/>
      <c r="HUB2" s="903"/>
      <c r="HUC2" s="903"/>
      <c r="HUD2" s="903"/>
      <c r="HUE2" s="903"/>
      <c r="HUF2" s="903"/>
      <c r="HUG2" s="903"/>
      <c r="HUH2" s="903"/>
      <c r="HUI2" s="903"/>
      <c r="HUJ2" s="903"/>
      <c r="HUK2" s="903"/>
      <c r="HUL2" s="903"/>
      <c r="HUM2" s="903"/>
      <c r="HUN2" s="903"/>
      <c r="HUO2" s="903"/>
      <c r="HUP2" s="903"/>
      <c r="HUQ2" s="903"/>
      <c r="HUR2" s="903"/>
      <c r="HUS2" s="903"/>
      <c r="HUT2" s="903"/>
      <c r="HUU2" s="903"/>
      <c r="HUV2" s="903"/>
      <c r="HUW2" s="903"/>
      <c r="HUX2" s="903"/>
      <c r="HUY2" s="903"/>
      <c r="HUZ2" s="903"/>
      <c r="HVA2" s="903"/>
      <c r="HVB2" s="903"/>
      <c r="HVC2" s="903"/>
      <c r="HVD2" s="903"/>
      <c r="HVE2" s="903"/>
      <c r="HVF2" s="903"/>
      <c r="HVG2" s="903"/>
      <c r="HVH2" s="903"/>
      <c r="HVI2" s="903"/>
      <c r="HVJ2" s="903"/>
      <c r="HVK2" s="903"/>
      <c r="HVL2" s="903"/>
      <c r="HVM2" s="903"/>
      <c r="HVN2" s="903"/>
      <c r="HVO2" s="903"/>
      <c r="HVP2" s="903"/>
      <c r="HVQ2" s="903"/>
      <c r="HVR2" s="903"/>
      <c r="HVS2" s="903"/>
      <c r="HVT2" s="903"/>
      <c r="HVU2" s="903"/>
      <c r="HVV2" s="903"/>
      <c r="HVW2" s="903"/>
      <c r="HVX2" s="903"/>
      <c r="HVY2" s="903"/>
      <c r="HVZ2" s="903"/>
      <c r="HWA2" s="903"/>
      <c r="HWB2" s="903"/>
      <c r="HWC2" s="903"/>
      <c r="HWD2" s="903"/>
      <c r="HWE2" s="903"/>
      <c r="HWF2" s="903"/>
      <c r="HWG2" s="903"/>
      <c r="HWH2" s="903"/>
      <c r="HWI2" s="903"/>
      <c r="HWJ2" s="903"/>
      <c r="HWK2" s="903"/>
      <c r="HWL2" s="903"/>
      <c r="HWM2" s="903"/>
      <c r="HWN2" s="903"/>
      <c r="HWO2" s="903"/>
      <c r="HWP2" s="903"/>
      <c r="HWQ2" s="903"/>
      <c r="HWR2" s="903"/>
      <c r="HWS2" s="903"/>
      <c r="HWT2" s="903"/>
      <c r="HWU2" s="903"/>
      <c r="HWV2" s="903"/>
      <c r="HWW2" s="903"/>
      <c r="HWX2" s="903"/>
      <c r="HWY2" s="903"/>
      <c r="HWZ2" s="903"/>
      <c r="HXA2" s="903"/>
      <c r="HXB2" s="903"/>
      <c r="HXC2" s="903"/>
      <c r="HXD2" s="903"/>
      <c r="HXE2" s="903"/>
      <c r="HXF2" s="903"/>
      <c r="HXG2" s="903"/>
      <c r="HXH2" s="903"/>
      <c r="HXI2" s="903"/>
      <c r="HXJ2" s="903"/>
      <c r="HXK2" s="903"/>
      <c r="HXL2" s="903"/>
      <c r="HXM2" s="903"/>
      <c r="HXN2" s="903"/>
      <c r="HXO2" s="903"/>
      <c r="HXP2" s="903"/>
      <c r="HXQ2" s="903"/>
      <c r="HXR2" s="903"/>
      <c r="HXS2" s="903"/>
      <c r="HXT2" s="903"/>
      <c r="HXU2" s="903"/>
      <c r="HXV2" s="903"/>
      <c r="HXW2" s="903"/>
      <c r="HXX2" s="903"/>
      <c r="HXY2" s="903"/>
      <c r="HXZ2" s="903"/>
      <c r="HYA2" s="903"/>
      <c r="HYB2" s="903"/>
      <c r="HYC2" s="903"/>
      <c r="HYD2" s="903"/>
      <c r="HYE2" s="903"/>
      <c r="HYF2" s="903"/>
      <c r="HYG2" s="903"/>
      <c r="HYH2" s="903"/>
      <c r="HYI2" s="903"/>
      <c r="HYJ2" s="903"/>
      <c r="HYK2" s="903"/>
      <c r="HYL2" s="903"/>
      <c r="HYM2" s="903"/>
      <c r="HYN2" s="903"/>
      <c r="HYO2" s="903"/>
      <c r="HYP2" s="903"/>
      <c r="HYQ2" s="903"/>
      <c r="HYR2" s="903"/>
      <c r="HYS2" s="903"/>
      <c r="HYT2" s="903"/>
      <c r="HYU2" s="903"/>
      <c r="HYV2" s="903"/>
      <c r="HYW2" s="903"/>
      <c r="HYX2" s="903"/>
      <c r="HYY2" s="903"/>
      <c r="HYZ2" s="903"/>
      <c r="HZA2" s="903"/>
      <c r="HZB2" s="903"/>
      <c r="HZC2" s="903"/>
      <c r="HZD2" s="903"/>
      <c r="HZE2" s="903"/>
      <c r="HZF2" s="903"/>
      <c r="HZG2" s="903"/>
      <c r="HZH2" s="903"/>
      <c r="HZI2" s="903"/>
      <c r="HZJ2" s="903"/>
      <c r="HZK2" s="903"/>
      <c r="HZL2" s="903"/>
      <c r="HZM2" s="903"/>
      <c r="HZN2" s="903"/>
      <c r="HZO2" s="903"/>
      <c r="HZP2" s="903"/>
      <c r="HZQ2" s="903"/>
      <c r="HZR2" s="903"/>
      <c r="HZS2" s="903"/>
      <c r="HZT2" s="903"/>
      <c r="HZU2" s="903"/>
      <c r="HZV2" s="903"/>
      <c r="HZW2" s="903"/>
      <c r="HZX2" s="903"/>
      <c r="HZY2" s="903"/>
      <c r="HZZ2" s="903"/>
      <c r="IAA2" s="903"/>
      <c r="IAB2" s="903"/>
      <c r="IAC2" s="903"/>
      <c r="IAD2" s="903"/>
      <c r="IAE2" s="903"/>
      <c r="IAF2" s="903"/>
      <c r="IAG2" s="903"/>
      <c r="IAH2" s="903"/>
      <c r="IAI2" s="903"/>
      <c r="IAJ2" s="903"/>
      <c r="IAK2" s="903"/>
      <c r="IAL2" s="903"/>
      <c r="IAM2" s="903"/>
      <c r="IAN2" s="903"/>
      <c r="IAO2" s="903"/>
      <c r="IAP2" s="903"/>
      <c r="IAQ2" s="903"/>
      <c r="IAR2" s="903"/>
      <c r="IAS2" s="903"/>
      <c r="IAT2" s="903"/>
      <c r="IAU2" s="903"/>
      <c r="IAV2" s="903"/>
      <c r="IAW2" s="903"/>
      <c r="IAX2" s="903"/>
      <c r="IAY2" s="903"/>
      <c r="IAZ2" s="903"/>
      <c r="IBA2" s="903"/>
      <c r="IBB2" s="903"/>
      <c r="IBC2" s="903"/>
      <c r="IBD2" s="903"/>
      <c r="IBE2" s="903"/>
      <c r="IBF2" s="903"/>
      <c r="IBG2" s="903"/>
      <c r="IBH2" s="903"/>
      <c r="IBI2" s="903"/>
      <c r="IBJ2" s="903"/>
      <c r="IBK2" s="903"/>
      <c r="IBL2" s="903"/>
      <c r="IBM2" s="903"/>
      <c r="IBN2" s="903"/>
      <c r="IBO2" s="903"/>
      <c r="IBP2" s="903"/>
      <c r="IBQ2" s="903"/>
      <c r="IBR2" s="903"/>
      <c r="IBS2" s="903"/>
      <c r="IBT2" s="903"/>
      <c r="IBU2" s="903"/>
      <c r="IBV2" s="903"/>
      <c r="IBW2" s="903"/>
      <c r="IBX2" s="903"/>
      <c r="IBY2" s="903"/>
      <c r="IBZ2" s="903"/>
      <c r="ICA2" s="903"/>
      <c r="ICB2" s="903"/>
      <c r="ICC2" s="903"/>
      <c r="ICD2" s="903"/>
      <c r="ICE2" s="903"/>
      <c r="ICF2" s="903"/>
      <c r="ICG2" s="903"/>
      <c r="ICH2" s="903"/>
      <c r="ICI2" s="903"/>
      <c r="ICJ2" s="903"/>
      <c r="ICK2" s="903"/>
      <c r="ICL2" s="903"/>
      <c r="ICM2" s="903"/>
      <c r="ICN2" s="903"/>
      <c r="ICO2" s="903"/>
      <c r="ICP2" s="903"/>
      <c r="ICQ2" s="903"/>
      <c r="ICR2" s="903"/>
      <c r="ICS2" s="903"/>
      <c r="ICT2" s="903"/>
      <c r="ICU2" s="903"/>
      <c r="ICV2" s="903"/>
      <c r="ICW2" s="903"/>
      <c r="ICX2" s="903"/>
      <c r="ICY2" s="903"/>
      <c r="ICZ2" s="903"/>
      <c r="IDA2" s="903"/>
      <c r="IDB2" s="903"/>
      <c r="IDC2" s="903"/>
      <c r="IDD2" s="903"/>
      <c r="IDE2" s="903"/>
      <c r="IDF2" s="903"/>
      <c r="IDG2" s="903"/>
      <c r="IDH2" s="903"/>
      <c r="IDI2" s="903"/>
      <c r="IDJ2" s="903"/>
      <c r="IDK2" s="903"/>
      <c r="IDL2" s="903"/>
      <c r="IDM2" s="903"/>
      <c r="IDN2" s="903"/>
      <c r="IDO2" s="903"/>
      <c r="IDP2" s="903"/>
      <c r="IDQ2" s="903"/>
      <c r="IDR2" s="903"/>
      <c r="IDS2" s="903"/>
      <c r="IDT2" s="903"/>
      <c r="IDU2" s="903"/>
      <c r="IDV2" s="903"/>
      <c r="IDW2" s="903"/>
      <c r="IDX2" s="903"/>
      <c r="IDY2" s="903"/>
      <c r="IDZ2" s="903"/>
      <c r="IEA2" s="903"/>
      <c r="IEB2" s="903"/>
      <c r="IEC2" s="903"/>
      <c r="IED2" s="903"/>
      <c r="IEE2" s="903"/>
      <c r="IEF2" s="903"/>
      <c r="IEG2" s="903"/>
      <c r="IEH2" s="903"/>
      <c r="IEI2" s="903"/>
      <c r="IEJ2" s="903"/>
      <c r="IEK2" s="903"/>
      <c r="IEL2" s="903"/>
      <c r="IEM2" s="903"/>
      <c r="IEN2" s="903"/>
      <c r="IEO2" s="903"/>
      <c r="IEP2" s="903"/>
      <c r="IEQ2" s="903"/>
      <c r="IER2" s="903"/>
      <c r="IES2" s="903"/>
      <c r="IET2" s="903"/>
      <c r="IEU2" s="903"/>
      <c r="IEV2" s="903"/>
      <c r="IEW2" s="903"/>
      <c r="IEX2" s="903"/>
      <c r="IEY2" s="903"/>
      <c r="IEZ2" s="903"/>
      <c r="IFA2" s="903"/>
      <c r="IFB2" s="903"/>
      <c r="IFC2" s="903"/>
      <c r="IFD2" s="903"/>
      <c r="IFE2" s="903"/>
      <c r="IFF2" s="903"/>
      <c r="IFG2" s="903"/>
      <c r="IFH2" s="903"/>
      <c r="IFI2" s="903"/>
      <c r="IFJ2" s="903"/>
      <c r="IFK2" s="903"/>
      <c r="IFL2" s="903"/>
      <c r="IFM2" s="903"/>
      <c r="IFN2" s="903"/>
      <c r="IFO2" s="903"/>
      <c r="IFP2" s="903"/>
      <c r="IFQ2" s="903"/>
      <c r="IFR2" s="903"/>
      <c r="IFS2" s="903"/>
      <c r="IFT2" s="903"/>
      <c r="IFU2" s="903"/>
      <c r="IFV2" s="903"/>
      <c r="IFW2" s="903"/>
      <c r="IFX2" s="903"/>
      <c r="IFY2" s="903"/>
      <c r="IFZ2" s="903"/>
      <c r="IGA2" s="903"/>
      <c r="IGB2" s="903"/>
      <c r="IGC2" s="903"/>
      <c r="IGD2" s="903"/>
      <c r="IGE2" s="903"/>
      <c r="IGF2" s="903"/>
      <c r="IGG2" s="903"/>
      <c r="IGH2" s="903"/>
      <c r="IGI2" s="903"/>
      <c r="IGJ2" s="903"/>
      <c r="IGK2" s="903"/>
      <c r="IGL2" s="903"/>
      <c r="IGM2" s="903"/>
      <c r="IGN2" s="903"/>
      <c r="IGO2" s="903"/>
      <c r="IGP2" s="903"/>
      <c r="IGQ2" s="903"/>
      <c r="IGR2" s="903"/>
      <c r="IGS2" s="903"/>
      <c r="IGT2" s="903"/>
      <c r="IGU2" s="903"/>
      <c r="IGV2" s="903"/>
      <c r="IGW2" s="903"/>
      <c r="IGX2" s="903"/>
      <c r="IGY2" s="903"/>
      <c r="IGZ2" s="903"/>
      <c r="IHA2" s="903"/>
      <c r="IHB2" s="903"/>
      <c r="IHC2" s="903"/>
      <c r="IHD2" s="903"/>
      <c r="IHE2" s="903"/>
      <c r="IHF2" s="903"/>
      <c r="IHG2" s="903"/>
      <c r="IHH2" s="903"/>
      <c r="IHI2" s="903"/>
      <c r="IHJ2" s="903"/>
      <c r="IHK2" s="903"/>
      <c r="IHL2" s="903"/>
      <c r="IHM2" s="903"/>
      <c r="IHN2" s="903"/>
      <c r="IHO2" s="903"/>
      <c r="IHP2" s="903"/>
      <c r="IHQ2" s="903"/>
      <c r="IHR2" s="903"/>
      <c r="IHS2" s="903"/>
      <c r="IHT2" s="903"/>
      <c r="IHU2" s="903"/>
      <c r="IHV2" s="903"/>
      <c r="IHW2" s="903"/>
      <c r="IHX2" s="903"/>
      <c r="IHY2" s="903"/>
      <c r="IHZ2" s="903"/>
      <c r="IIA2" s="903"/>
      <c r="IIB2" s="903"/>
      <c r="IIC2" s="903"/>
      <c r="IID2" s="903"/>
      <c r="IIE2" s="903"/>
      <c r="IIF2" s="903"/>
      <c r="IIG2" s="903"/>
      <c r="IIH2" s="903"/>
      <c r="III2" s="903"/>
      <c r="IIJ2" s="903"/>
      <c r="IIK2" s="903"/>
      <c r="IIL2" s="903"/>
      <c r="IIM2" s="903"/>
      <c r="IIN2" s="903"/>
      <c r="IIO2" s="903"/>
      <c r="IIP2" s="903"/>
      <c r="IIQ2" s="903"/>
      <c r="IIR2" s="903"/>
      <c r="IIS2" s="903"/>
      <c r="IIT2" s="903"/>
      <c r="IIU2" s="903"/>
      <c r="IIV2" s="903"/>
      <c r="IIW2" s="903"/>
      <c r="IIX2" s="903"/>
      <c r="IIY2" s="903"/>
      <c r="IIZ2" s="903"/>
      <c r="IJA2" s="903"/>
      <c r="IJB2" s="903"/>
      <c r="IJC2" s="903"/>
      <c r="IJD2" s="903"/>
      <c r="IJE2" s="903"/>
      <c r="IJF2" s="903"/>
      <c r="IJG2" s="903"/>
      <c r="IJH2" s="903"/>
      <c r="IJI2" s="903"/>
      <c r="IJJ2" s="903"/>
      <c r="IJK2" s="903"/>
      <c r="IJL2" s="903"/>
      <c r="IJM2" s="903"/>
      <c r="IJN2" s="903"/>
      <c r="IJO2" s="903"/>
      <c r="IJP2" s="903"/>
      <c r="IJQ2" s="903"/>
      <c r="IJR2" s="903"/>
      <c r="IJS2" s="903"/>
      <c r="IJT2" s="903"/>
      <c r="IJU2" s="903"/>
      <c r="IJV2" s="903"/>
      <c r="IJW2" s="903"/>
      <c r="IJX2" s="903"/>
      <c r="IJY2" s="903"/>
      <c r="IJZ2" s="903"/>
      <c r="IKA2" s="903"/>
      <c r="IKB2" s="903"/>
      <c r="IKC2" s="903"/>
      <c r="IKD2" s="903"/>
      <c r="IKE2" s="903"/>
      <c r="IKF2" s="903"/>
      <c r="IKG2" s="903"/>
      <c r="IKH2" s="903"/>
      <c r="IKI2" s="903"/>
      <c r="IKJ2" s="903"/>
      <c r="IKK2" s="903"/>
      <c r="IKL2" s="903"/>
      <c r="IKM2" s="903"/>
      <c r="IKN2" s="903"/>
      <c r="IKO2" s="903"/>
      <c r="IKP2" s="903"/>
      <c r="IKQ2" s="903"/>
      <c r="IKR2" s="903"/>
      <c r="IKS2" s="903"/>
      <c r="IKT2" s="903"/>
      <c r="IKU2" s="903"/>
      <c r="IKV2" s="903"/>
      <c r="IKW2" s="903"/>
      <c r="IKX2" s="903"/>
      <c r="IKY2" s="903"/>
      <c r="IKZ2" s="903"/>
      <c r="ILA2" s="903"/>
      <c r="ILB2" s="903"/>
      <c r="ILC2" s="903"/>
      <c r="ILD2" s="903"/>
      <c r="ILE2" s="903"/>
      <c r="ILF2" s="903"/>
      <c r="ILG2" s="903"/>
      <c r="ILH2" s="903"/>
      <c r="ILI2" s="903"/>
      <c r="ILJ2" s="903"/>
      <c r="ILK2" s="903"/>
      <c r="ILL2" s="903"/>
      <c r="ILM2" s="903"/>
      <c r="ILN2" s="903"/>
      <c r="ILO2" s="903"/>
      <c r="ILP2" s="903"/>
      <c r="ILQ2" s="903"/>
      <c r="ILR2" s="903"/>
      <c r="ILS2" s="903"/>
      <c r="ILT2" s="903"/>
      <c r="ILU2" s="903"/>
      <c r="ILV2" s="903"/>
      <c r="ILW2" s="903"/>
      <c r="ILX2" s="903"/>
      <c r="ILY2" s="903"/>
      <c r="ILZ2" s="903"/>
      <c r="IMA2" s="903"/>
      <c r="IMB2" s="903"/>
      <c r="IMC2" s="903"/>
      <c r="IMD2" s="903"/>
      <c r="IME2" s="903"/>
      <c r="IMF2" s="903"/>
      <c r="IMG2" s="903"/>
      <c r="IMH2" s="903"/>
      <c r="IMI2" s="903"/>
      <c r="IMJ2" s="903"/>
      <c r="IMK2" s="903"/>
      <c r="IML2" s="903"/>
      <c r="IMM2" s="903"/>
      <c r="IMN2" s="903"/>
      <c r="IMO2" s="903"/>
      <c r="IMP2" s="903"/>
      <c r="IMQ2" s="903"/>
      <c r="IMR2" s="903"/>
      <c r="IMS2" s="903"/>
      <c r="IMT2" s="903"/>
      <c r="IMU2" s="903"/>
      <c r="IMV2" s="903"/>
      <c r="IMW2" s="903"/>
      <c r="IMX2" s="903"/>
      <c r="IMY2" s="903"/>
      <c r="IMZ2" s="903"/>
      <c r="INA2" s="903"/>
      <c r="INB2" s="903"/>
      <c r="INC2" s="903"/>
      <c r="IND2" s="903"/>
      <c r="INE2" s="903"/>
      <c r="INF2" s="903"/>
      <c r="ING2" s="903"/>
      <c r="INH2" s="903"/>
      <c r="INI2" s="903"/>
      <c r="INJ2" s="903"/>
      <c r="INK2" s="903"/>
      <c r="INL2" s="903"/>
      <c r="INM2" s="903"/>
      <c r="INN2" s="903"/>
      <c r="INO2" s="903"/>
      <c r="INP2" s="903"/>
      <c r="INQ2" s="903"/>
      <c r="INR2" s="903"/>
      <c r="INS2" s="903"/>
      <c r="INT2" s="903"/>
      <c r="INU2" s="903"/>
      <c r="INV2" s="903"/>
      <c r="INW2" s="903"/>
      <c r="INX2" s="903"/>
      <c r="INY2" s="903"/>
      <c r="INZ2" s="903"/>
      <c r="IOA2" s="903"/>
      <c r="IOB2" s="903"/>
      <c r="IOC2" s="903"/>
      <c r="IOD2" s="903"/>
      <c r="IOE2" s="903"/>
      <c r="IOF2" s="903"/>
      <c r="IOG2" s="903"/>
      <c r="IOH2" s="903"/>
      <c r="IOI2" s="903"/>
      <c r="IOJ2" s="903"/>
      <c r="IOK2" s="903"/>
      <c r="IOL2" s="903"/>
      <c r="IOM2" s="903"/>
      <c r="ION2" s="903"/>
      <c r="IOO2" s="903"/>
      <c r="IOP2" s="903"/>
      <c r="IOQ2" s="903"/>
      <c r="IOR2" s="903"/>
      <c r="IOS2" s="903"/>
      <c r="IOT2" s="903"/>
      <c r="IOU2" s="903"/>
      <c r="IOV2" s="903"/>
      <c r="IOW2" s="903"/>
      <c r="IOX2" s="903"/>
      <c r="IOY2" s="903"/>
      <c r="IOZ2" s="903"/>
      <c r="IPA2" s="903"/>
      <c r="IPB2" s="903"/>
      <c r="IPC2" s="903"/>
      <c r="IPD2" s="903"/>
      <c r="IPE2" s="903"/>
      <c r="IPF2" s="903"/>
      <c r="IPG2" s="903"/>
      <c r="IPH2" s="903"/>
      <c r="IPI2" s="903"/>
      <c r="IPJ2" s="903"/>
      <c r="IPK2" s="903"/>
      <c r="IPL2" s="903"/>
      <c r="IPM2" s="903"/>
      <c r="IPN2" s="903"/>
      <c r="IPO2" s="903"/>
      <c r="IPP2" s="903"/>
      <c r="IPQ2" s="903"/>
      <c r="IPR2" s="903"/>
      <c r="IPS2" s="903"/>
      <c r="IPT2" s="903"/>
      <c r="IPU2" s="903"/>
      <c r="IPV2" s="903"/>
      <c r="IPW2" s="903"/>
      <c r="IPX2" s="903"/>
      <c r="IPY2" s="903"/>
      <c r="IPZ2" s="903"/>
      <c r="IQA2" s="903"/>
      <c r="IQB2" s="903"/>
      <c r="IQC2" s="903"/>
      <c r="IQD2" s="903"/>
      <c r="IQE2" s="903"/>
      <c r="IQF2" s="903"/>
      <c r="IQG2" s="903"/>
      <c r="IQH2" s="903"/>
      <c r="IQI2" s="903"/>
      <c r="IQJ2" s="903"/>
      <c r="IQK2" s="903"/>
      <c r="IQL2" s="903"/>
      <c r="IQM2" s="903"/>
      <c r="IQN2" s="903"/>
      <c r="IQO2" s="903"/>
      <c r="IQP2" s="903"/>
      <c r="IQQ2" s="903"/>
      <c r="IQR2" s="903"/>
      <c r="IQS2" s="903"/>
      <c r="IQT2" s="903"/>
      <c r="IQU2" s="903"/>
      <c r="IQV2" s="903"/>
      <c r="IQW2" s="903"/>
      <c r="IQX2" s="903"/>
      <c r="IQY2" s="903"/>
      <c r="IQZ2" s="903"/>
      <c r="IRA2" s="903"/>
      <c r="IRB2" s="903"/>
      <c r="IRC2" s="903"/>
      <c r="IRD2" s="903"/>
      <c r="IRE2" s="903"/>
      <c r="IRF2" s="903"/>
      <c r="IRG2" s="903"/>
      <c r="IRH2" s="903"/>
      <c r="IRI2" s="903"/>
      <c r="IRJ2" s="903"/>
      <c r="IRK2" s="903"/>
      <c r="IRL2" s="903"/>
      <c r="IRM2" s="903"/>
      <c r="IRN2" s="903"/>
      <c r="IRO2" s="903"/>
      <c r="IRP2" s="903"/>
      <c r="IRQ2" s="903"/>
      <c r="IRR2" s="903"/>
      <c r="IRS2" s="903"/>
      <c r="IRT2" s="903"/>
      <c r="IRU2" s="903"/>
      <c r="IRV2" s="903"/>
      <c r="IRW2" s="903"/>
      <c r="IRX2" s="903"/>
      <c r="IRY2" s="903"/>
      <c r="IRZ2" s="903"/>
      <c r="ISA2" s="903"/>
      <c r="ISB2" s="903"/>
      <c r="ISC2" s="903"/>
      <c r="ISD2" s="903"/>
      <c r="ISE2" s="903"/>
      <c r="ISF2" s="903"/>
      <c r="ISG2" s="903"/>
      <c r="ISH2" s="903"/>
      <c r="ISI2" s="903"/>
      <c r="ISJ2" s="903"/>
      <c r="ISK2" s="903"/>
      <c r="ISL2" s="903"/>
      <c r="ISM2" s="903"/>
      <c r="ISN2" s="903"/>
      <c r="ISO2" s="903"/>
      <c r="ISP2" s="903"/>
      <c r="ISQ2" s="903"/>
      <c r="ISR2" s="903"/>
      <c r="ISS2" s="903"/>
      <c r="IST2" s="903"/>
      <c r="ISU2" s="903"/>
      <c r="ISV2" s="903"/>
      <c r="ISW2" s="903"/>
      <c r="ISX2" s="903"/>
      <c r="ISY2" s="903"/>
      <c r="ISZ2" s="903"/>
      <c r="ITA2" s="903"/>
      <c r="ITB2" s="903"/>
      <c r="ITC2" s="903"/>
      <c r="ITD2" s="903"/>
      <c r="ITE2" s="903"/>
      <c r="ITF2" s="903"/>
      <c r="ITG2" s="903"/>
      <c r="ITH2" s="903"/>
      <c r="ITI2" s="903"/>
      <c r="ITJ2" s="903"/>
      <c r="ITK2" s="903"/>
      <c r="ITL2" s="903"/>
      <c r="ITM2" s="903"/>
      <c r="ITN2" s="903"/>
      <c r="ITO2" s="903"/>
      <c r="ITP2" s="903"/>
      <c r="ITQ2" s="903"/>
      <c r="ITR2" s="903"/>
      <c r="ITS2" s="903"/>
      <c r="ITT2" s="903"/>
      <c r="ITU2" s="903"/>
      <c r="ITV2" s="903"/>
      <c r="ITW2" s="903"/>
      <c r="ITX2" s="903"/>
      <c r="ITY2" s="903"/>
      <c r="ITZ2" s="903"/>
      <c r="IUA2" s="903"/>
      <c r="IUB2" s="903"/>
      <c r="IUC2" s="903"/>
      <c r="IUD2" s="903"/>
      <c r="IUE2" s="903"/>
      <c r="IUF2" s="903"/>
      <c r="IUG2" s="903"/>
      <c r="IUH2" s="903"/>
      <c r="IUI2" s="903"/>
      <c r="IUJ2" s="903"/>
      <c r="IUK2" s="903"/>
      <c r="IUL2" s="903"/>
      <c r="IUM2" s="903"/>
      <c r="IUN2" s="903"/>
      <c r="IUO2" s="903"/>
      <c r="IUP2" s="903"/>
      <c r="IUQ2" s="903"/>
      <c r="IUR2" s="903"/>
      <c r="IUS2" s="903"/>
      <c r="IUT2" s="903"/>
      <c r="IUU2" s="903"/>
      <c r="IUV2" s="903"/>
      <c r="IUW2" s="903"/>
      <c r="IUX2" s="903"/>
      <c r="IUY2" s="903"/>
      <c r="IUZ2" s="903"/>
      <c r="IVA2" s="903"/>
      <c r="IVB2" s="903"/>
      <c r="IVC2" s="903"/>
      <c r="IVD2" s="903"/>
      <c r="IVE2" s="903"/>
      <c r="IVF2" s="903"/>
      <c r="IVG2" s="903"/>
      <c r="IVH2" s="903"/>
      <c r="IVI2" s="903"/>
      <c r="IVJ2" s="903"/>
      <c r="IVK2" s="903"/>
      <c r="IVL2" s="903"/>
      <c r="IVM2" s="903"/>
      <c r="IVN2" s="903"/>
      <c r="IVO2" s="903"/>
      <c r="IVP2" s="903"/>
      <c r="IVQ2" s="903"/>
      <c r="IVR2" s="903"/>
      <c r="IVS2" s="903"/>
      <c r="IVT2" s="903"/>
      <c r="IVU2" s="903"/>
      <c r="IVV2" s="903"/>
      <c r="IVW2" s="903"/>
      <c r="IVX2" s="903"/>
      <c r="IVY2" s="903"/>
      <c r="IVZ2" s="903"/>
      <c r="IWA2" s="903"/>
      <c r="IWB2" s="903"/>
      <c r="IWC2" s="903"/>
      <c r="IWD2" s="903"/>
      <c r="IWE2" s="903"/>
      <c r="IWF2" s="903"/>
      <c r="IWG2" s="903"/>
      <c r="IWH2" s="903"/>
      <c r="IWI2" s="903"/>
      <c r="IWJ2" s="903"/>
      <c r="IWK2" s="903"/>
      <c r="IWL2" s="903"/>
      <c r="IWM2" s="903"/>
      <c r="IWN2" s="903"/>
      <c r="IWO2" s="903"/>
      <c r="IWP2" s="903"/>
      <c r="IWQ2" s="903"/>
      <c r="IWR2" s="903"/>
      <c r="IWS2" s="903"/>
      <c r="IWT2" s="903"/>
      <c r="IWU2" s="903"/>
      <c r="IWV2" s="903"/>
      <c r="IWW2" s="903"/>
      <c r="IWX2" s="903"/>
      <c r="IWY2" s="903"/>
      <c r="IWZ2" s="903"/>
      <c r="IXA2" s="903"/>
      <c r="IXB2" s="903"/>
      <c r="IXC2" s="903"/>
      <c r="IXD2" s="903"/>
      <c r="IXE2" s="903"/>
      <c r="IXF2" s="903"/>
      <c r="IXG2" s="903"/>
      <c r="IXH2" s="903"/>
      <c r="IXI2" s="903"/>
      <c r="IXJ2" s="903"/>
      <c r="IXK2" s="903"/>
      <c r="IXL2" s="903"/>
      <c r="IXM2" s="903"/>
      <c r="IXN2" s="903"/>
      <c r="IXO2" s="903"/>
      <c r="IXP2" s="903"/>
      <c r="IXQ2" s="903"/>
      <c r="IXR2" s="903"/>
      <c r="IXS2" s="903"/>
      <c r="IXT2" s="903"/>
      <c r="IXU2" s="903"/>
      <c r="IXV2" s="903"/>
      <c r="IXW2" s="903"/>
      <c r="IXX2" s="903"/>
      <c r="IXY2" s="903"/>
      <c r="IXZ2" s="903"/>
      <c r="IYA2" s="903"/>
      <c r="IYB2" s="903"/>
      <c r="IYC2" s="903"/>
      <c r="IYD2" s="903"/>
      <c r="IYE2" s="903"/>
      <c r="IYF2" s="903"/>
      <c r="IYG2" s="903"/>
      <c r="IYH2" s="903"/>
      <c r="IYI2" s="903"/>
      <c r="IYJ2" s="903"/>
      <c r="IYK2" s="903"/>
      <c r="IYL2" s="903"/>
      <c r="IYM2" s="903"/>
      <c r="IYN2" s="903"/>
      <c r="IYO2" s="903"/>
      <c r="IYP2" s="903"/>
      <c r="IYQ2" s="903"/>
      <c r="IYR2" s="903"/>
      <c r="IYS2" s="903"/>
      <c r="IYT2" s="903"/>
      <c r="IYU2" s="903"/>
      <c r="IYV2" s="903"/>
      <c r="IYW2" s="903"/>
      <c r="IYX2" s="903"/>
      <c r="IYY2" s="903"/>
      <c r="IYZ2" s="903"/>
      <c r="IZA2" s="903"/>
      <c r="IZB2" s="903"/>
      <c r="IZC2" s="903"/>
      <c r="IZD2" s="903"/>
      <c r="IZE2" s="903"/>
      <c r="IZF2" s="903"/>
      <c r="IZG2" s="903"/>
      <c r="IZH2" s="903"/>
      <c r="IZI2" s="903"/>
      <c r="IZJ2" s="903"/>
      <c r="IZK2" s="903"/>
      <c r="IZL2" s="903"/>
      <c r="IZM2" s="903"/>
      <c r="IZN2" s="903"/>
      <c r="IZO2" s="903"/>
      <c r="IZP2" s="903"/>
      <c r="IZQ2" s="903"/>
      <c r="IZR2" s="903"/>
      <c r="IZS2" s="903"/>
      <c r="IZT2" s="903"/>
      <c r="IZU2" s="903"/>
      <c r="IZV2" s="903"/>
      <c r="IZW2" s="903"/>
      <c r="IZX2" s="903"/>
      <c r="IZY2" s="903"/>
      <c r="IZZ2" s="903"/>
      <c r="JAA2" s="903"/>
      <c r="JAB2" s="903"/>
      <c r="JAC2" s="903"/>
      <c r="JAD2" s="903"/>
      <c r="JAE2" s="903"/>
      <c r="JAF2" s="903"/>
      <c r="JAG2" s="903"/>
      <c r="JAH2" s="903"/>
      <c r="JAI2" s="903"/>
      <c r="JAJ2" s="903"/>
      <c r="JAK2" s="903"/>
      <c r="JAL2" s="903"/>
      <c r="JAM2" s="903"/>
      <c r="JAN2" s="903"/>
      <c r="JAO2" s="903"/>
      <c r="JAP2" s="903"/>
      <c r="JAQ2" s="903"/>
      <c r="JAR2" s="903"/>
      <c r="JAS2" s="903"/>
      <c r="JAT2" s="903"/>
      <c r="JAU2" s="903"/>
      <c r="JAV2" s="903"/>
      <c r="JAW2" s="903"/>
      <c r="JAX2" s="903"/>
      <c r="JAY2" s="903"/>
      <c r="JAZ2" s="903"/>
      <c r="JBA2" s="903"/>
      <c r="JBB2" s="903"/>
      <c r="JBC2" s="903"/>
      <c r="JBD2" s="903"/>
      <c r="JBE2" s="903"/>
      <c r="JBF2" s="903"/>
      <c r="JBG2" s="903"/>
      <c r="JBH2" s="903"/>
      <c r="JBI2" s="903"/>
      <c r="JBJ2" s="903"/>
      <c r="JBK2" s="903"/>
      <c r="JBL2" s="903"/>
      <c r="JBM2" s="903"/>
      <c r="JBN2" s="903"/>
      <c r="JBO2" s="903"/>
      <c r="JBP2" s="903"/>
      <c r="JBQ2" s="903"/>
      <c r="JBR2" s="903"/>
      <c r="JBS2" s="903"/>
      <c r="JBT2" s="903"/>
      <c r="JBU2" s="903"/>
      <c r="JBV2" s="903"/>
      <c r="JBW2" s="903"/>
      <c r="JBX2" s="903"/>
      <c r="JBY2" s="903"/>
      <c r="JBZ2" s="903"/>
      <c r="JCA2" s="903"/>
      <c r="JCB2" s="903"/>
      <c r="JCC2" s="903"/>
      <c r="JCD2" s="903"/>
      <c r="JCE2" s="903"/>
      <c r="JCF2" s="903"/>
      <c r="JCG2" s="903"/>
      <c r="JCH2" s="903"/>
      <c r="JCI2" s="903"/>
      <c r="JCJ2" s="903"/>
      <c r="JCK2" s="903"/>
      <c r="JCL2" s="903"/>
      <c r="JCM2" s="903"/>
      <c r="JCN2" s="903"/>
      <c r="JCO2" s="903"/>
      <c r="JCP2" s="903"/>
      <c r="JCQ2" s="903"/>
      <c r="JCR2" s="903"/>
      <c r="JCS2" s="903"/>
      <c r="JCT2" s="903"/>
      <c r="JCU2" s="903"/>
      <c r="JCV2" s="903"/>
      <c r="JCW2" s="903"/>
      <c r="JCX2" s="903"/>
      <c r="JCY2" s="903"/>
      <c r="JCZ2" s="903"/>
      <c r="JDA2" s="903"/>
      <c r="JDB2" s="903"/>
      <c r="JDC2" s="903"/>
      <c r="JDD2" s="903"/>
      <c r="JDE2" s="903"/>
      <c r="JDF2" s="903"/>
      <c r="JDG2" s="903"/>
      <c r="JDH2" s="903"/>
      <c r="JDI2" s="903"/>
      <c r="JDJ2" s="903"/>
      <c r="JDK2" s="903"/>
      <c r="JDL2" s="903"/>
      <c r="JDM2" s="903"/>
      <c r="JDN2" s="903"/>
      <c r="JDO2" s="903"/>
      <c r="JDP2" s="903"/>
      <c r="JDQ2" s="903"/>
      <c r="JDR2" s="903"/>
      <c r="JDS2" s="903"/>
      <c r="JDT2" s="903"/>
      <c r="JDU2" s="903"/>
      <c r="JDV2" s="903"/>
      <c r="JDW2" s="903"/>
      <c r="JDX2" s="903"/>
      <c r="JDY2" s="903"/>
      <c r="JDZ2" s="903"/>
      <c r="JEA2" s="903"/>
      <c r="JEB2" s="903"/>
      <c r="JEC2" s="903"/>
      <c r="JED2" s="903"/>
      <c r="JEE2" s="903"/>
      <c r="JEF2" s="903"/>
      <c r="JEG2" s="903"/>
      <c r="JEH2" s="903"/>
      <c r="JEI2" s="903"/>
      <c r="JEJ2" s="903"/>
      <c r="JEK2" s="903"/>
      <c r="JEL2" s="903"/>
      <c r="JEM2" s="903"/>
      <c r="JEN2" s="903"/>
      <c r="JEO2" s="903"/>
      <c r="JEP2" s="903"/>
      <c r="JEQ2" s="903"/>
      <c r="JER2" s="903"/>
      <c r="JES2" s="903"/>
      <c r="JET2" s="903"/>
      <c r="JEU2" s="903"/>
      <c r="JEV2" s="903"/>
      <c r="JEW2" s="903"/>
      <c r="JEX2" s="903"/>
      <c r="JEY2" s="903"/>
      <c r="JEZ2" s="903"/>
      <c r="JFA2" s="903"/>
      <c r="JFB2" s="903"/>
      <c r="JFC2" s="903"/>
      <c r="JFD2" s="903"/>
      <c r="JFE2" s="903"/>
      <c r="JFF2" s="903"/>
      <c r="JFG2" s="903"/>
      <c r="JFH2" s="903"/>
      <c r="JFI2" s="903"/>
      <c r="JFJ2" s="903"/>
      <c r="JFK2" s="903"/>
      <c r="JFL2" s="903"/>
      <c r="JFM2" s="903"/>
      <c r="JFN2" s="903"/>
      <c r="JFO2" s="903"/>
      <c r="JFP2" s="903"/>
      <c r="JFQ2" s="903"/>
      <c r="JFR2" s="903"/>
      <c r="JFS2" s="903"/>
      <c r="JFT2" s="903"/>
      <c r="JFU2" s="903"/>
      <c r="JFV2" s="903"/>
      <c r="JFW2" s="903"/>
      <c r="JFX2" s="903"/>
      <c r="JFY2" s="903"/>
      <c r="JFZ2" s="903"/>
      <c r="JGA2" s="903"/>
      <c r="JGB2" s="903"/>
      <c r="JGC2" s="903"/>
      <c r="JGD2" s="903"/>
      <c r="JGE2" s="903"/>
      <c r="JGF2" s="903"/>
      <c r="JGG2" s="903"/>
      <c r="JGH2" s="903"/>
      <c r="JGI2" s="903"/>
      <c r="JGJ2" s="903"/>
      <c r="JGK2" s="903"/>
      <c r="JGL2" s="903"/>
      <c r="JGM2" s="903"/>
      <c r="JGN2" s="903"/>
      <c r="JGO2" s="903"/>
      <c r="JGP2" s="903"/>
      <c r="JGQ2" s="903"/>
      <c r="JGR2" s="903"/>
      <c r="JGS2" s="903"/>
      <c r="JGT2" s="903"/>
      <c r="JGU2" s="903"/>
      <c r="JGV2" s="903"/>
      <c r="JGW2" s="903"/>
      <c r="JGX2" s="903"/>
      <c r="JGY2" s="903"/>
      <c r="JGZ2" s="903"/>
      <c r="JHA2" s="903"/>
      <c r="JHB2" s="903"/>
      <c r="JHC2" s="903"/>
      <c r="JHD2" s="903"/>
      <c r="JHE2" s="903"/>
      <c r="JHF2" s="903"/>
      <c r="JHG2" s="903"/>
      <c r="JHH2" s="903"/>
      <c r="JHI2" s="903"/>
      <c r="JHJ2" s="903"/>
      <c r="JHK2" s="903"/>
      <c r="JHL2" s="903"/>
      <c r="JHM2" s="903"/>
      <c r="JHN2" s="903"/>
      <c r="JHO2" s="903"/>
      <c r="JHP2" s="903"/>
      <c r="JHQ2" s="903"/>
      <c r="JHR2" s="903"/>
      <c r="JHS2" s="903"/>
      <c r="JHT2" s="903"/>
      <c r="JHU2" s="903"/>
      <c r="JHV2" s="903"/>
      <c r="JHW2" s="903"/>
      <c r="JHX2" s="903"/>
      <c r="JHY2" s="903"/>
      <c r="JHZ2" s="903"/>
      <c r="JIA2" s="903"/>
      <c r="JIB2" s="903"/>
      <c r="JIC2" s="903"/>
      <c r="JID2" s="903"/>
      <c r="JIE2" s="903"/>
      <c r="JIF2" s="903"/>
      <c r="JIG2" s="903"/>
      <c r="JIH2" s="903"/>
      <c r="JII2" s="903"/>
      <c r="JIJ2" s="903"/>
      <c r="JIK2" s="903"/>
      <c r="JIL2" s="903"/>
      <c r="JIM2" s="903"/>
      <c r="JIN2" s="903"/>
      <c r="JIO2" s="903"/>
      <c r="JIP2" s="903"/>
      <c r="JIQ2" s="903"/>
      <c r="JIR2" s="903"/>
      <c r="JIS2" s="903"/>
      <c r="JIT2" s="903"/>
      <c r="JIU2" s="903"/>
      <c r="JIV2" s="903"/>
      <c r="JIW2" s="903"/>
      <c r="JIX2" s="903"/>
      <c r="JIY2" s="903"/>
      <c r="JIZ2" s="903"/>
      <c r="JJA2" s="903"/>
      <c r="JJB2" s="903"/>
      <c r="JJC2" s="903"/>
      <c r="JJD2" s="903"/>
      <c r="JJE2" s="903"/>
      <c r="JJF2" s="903"/>
      <c r="JJG2" s="903"/>
      <c r="JJH2" s="903"/>
      <c r="JJI2" s="903"/>
      <c r="JJJ2" s="903"/>
      <c r="JJK2" s="903"/>
      <c r="JJL2" s="903"/>
      <c r="JJM2" s="903"/>
      <c r="JJN2" s="903"/>
      <c r="JJO2" s="903"/>
      <c r="JJP2" s="903"/>
      <c r="JJQ2" s="903"/>
      <c r="JJR2" s="903"/>
      <c r="JJS2" s="903"/>
      <c r="JJT2" s="903"/>
      <c r="JJU2" s="903"/>
      <c r="JJV2" s="903"/>
      <c r="JJW2" s="903"/>
      <c r="JJX2" s="903"/>
      <c r="JJY2" s="903"/>
      <c r="JJZ2" s="903"/>
      <c r="JKA2" s="903"/>
      <c r="JKB2" s="903"/>
      <c r="JKC2" s="903"/>
      <c r="JKD2" s="903"/>
      <c r="JKE2" s="903"/>
      <c r="JKF2" s="903"/>
      <c r="JKG2" s="903"/>
      <c r="JKH2" s="903"/>
      <c r="JKI2" s="903"/>
      <c r="JKJ2" s="903"/>
      <c r="JKK2" s="903"/>
      <c r="JKL2" s="903"/>
      <c r="JKM2" s="903"/>
      <c r="JKN2" s="903"/>
      <c r="JKO2" s="903"/>
      <c r="JKP2" s="903"/>
      <c r="JKQ2" s="903"/>
      <c r="JKR2" s="903"/>
      <c r="JKS2" s="903"/>
      <c r="JKT2" s="903"/>
      <c r="JKU2" s="903"/>
      <c r="JKV2" s="903"/>
      <c r="JKW2" s="903"/>
      <c r="JKX2" s="903"/>
      <c r="JKY2" s="903"/>
      <c r="JKZ2" s="903"/>
      <c r="JLA2" s="903"/>
      <c r="JLB2" s="903"/>
      <c r="JLC2" s="903"/>
      <c r="JLD2" s="903"/>
      <c r="JLE2" s="903"/>
      <c r="JLF2" s="903"/>
      <c r="JLG2" s="903"/>
      <c r="JLH2" s="903"/>
      <c r="JLI2" s="903"/>
      <c r="JLJ2" s="903"/>
      <c r="JLK2" s="903"/>
      <c r="JLL2" s="903"/>
      <c r="JLM2" s="903"/>
      <c r="JLN2" s="903"/>
      <c r="JLO2" s="903"/>
      <c r="JLP2" s="903"/>
      <c r="JLQ2" s="903"/>
      <c r="JLR2" s="903"/>
      <c r="JLS2" s="903"/>
      <c r="JLT2" s="903"/>
      <c r="JLU2" s="903"/>
      <c r="JLV2" s="903"/>
      <c r="JLW2" s="903"/>
      <c r="JLX2" s="903"/>
      <c r="JLY2" s="903"/>
      <c r="JLZ2" s="903"/>
      <c r="JMA2" s="903"/>
      <c r="JMB2" s="903"/>
      <c r="JMC2" s="903"/>
      <c r="JMD2" s="903"/>
      <c r="JME2" s="903"/>
      <c r="JMF2" s="903"/>
      <c r="JMG2" s="903"/>
      <c r="JMH2" s="903"/>
      <c r="JMI2" s="903"/>
      <c r="JMJ2" s="903"/>
      <c r="JMK2" s="903"/>
      <c r="JML2" s="903"/>
      <c r="JMM2" s="903"/>
      <c r="JMN2" s="903"/>
      <c r="JMO2" s="903"/>
      <c r="JMP2" s="903"/>
      <c r="JMQ2" s="903"/>
      <c r="JMR2" s="903"/>
      <c r="JMS2" s="903"/>
      <c r="JMT2" s="903"/>
      <c r="JMU2" s="903"/>
      <c r="JMV2" s="903"/>
      <c r="JMW2" s="903"/>
      <c r="JMX2" s="903"/>
      <c r="JMY2" s="903"/>
      <c r="JMZ2" s="903"/>
      <c r="JNA2" s="903"/>
      <c r="JNB2" s="903"/>
      <c r="JNC2" s="903"/>
      <c r="JND2" s="903"/>
      <c r="JNE2" s="903"/>
      <c r="JNF2" s="903"/>
      <c r="JNG2" s="903"/>
      <c r="JNH2" s="903"/>
      <c r="JNI2" s="903"/>
      <c r="JNJ2" s="903"/>
      <c r="JNK2" s="903"/>
      <c r="JNL2" s="903"/>
      <c r="JNM2" s="903"/>
      <c r="JNN2" s="903"/>
      <c r="JNO2" s="903"/>
      <c r="JNP2" s="903"/>
      <c r="JNQ2" s="903"/>
      <c r="JNR2" s="903"/>
      <c r="JNS2" s="903"/>
      <c r="JNT2" s="903"/>
      <c r="JNU2" s="903"/>
      <c r="JNV2" s="903"/>
      <c r="JNW2" s="903"/>
      <c r="JNX2" s="903"/>
      <c r="JNY2" s="903"/>
      <c r="JNZ2" s="903"/>
      <c r="JOA2" s="903"/>
      <c r="JOB2" s="903"/>
      <c r="JOC2" s="903"/>
      <c r="JOD2" s="903"/>
      <c r="JOE2" s="903"/>
      <c r="JOF2" s="903"/>
      <c r="JOG2" s="903"/>
      <c r="JOH2" s="903"/>
      <c r="JOI2" s="903"/>
      <c r="JOJ2" s="903"/>
      <c r="JOK2" s="903"/>
      <c r="JOL2" s="903"/>
      <c r="JOM2" s="903"/>
      <c r="JON2" s="903"/>
      <c r="JOO2" s="903"/>
      <c r="JOP2" s="903"/>
      <c r="JOQ2" s="903"/>
      <c r="JOR2" s="903"/>
      <c r="JOS2" s="903"/>
      <c r="JOT2" s="903"/>
      <c r="JOU2" s="903"/>
      <c r="JOV2" s="903"/>
      <c r="JOW2" s="903"/>
      <c r="JOX2" s="903"/>
      <c r="JOY2" s="903"/>
      <c r="JOZ2" s="903"/>
      <c r="JPA2" s="903"/>
      <c r="JPB2" s="903"/>
      <c r="JPC2" s="903"/>
      <c r="JPD2" s="903"/>
      <c r="JPE2" s="903"/>
      <c r="JPF2" s="903"/>
      <c r="JPG2" s="903"/>
      <c r="JPH2" s="903"/>
      <c r="JPI2" s="903"/>
      <c r="JPJ2" s="903"/>
      <c r="JPK2" s="903"/>
      <c r="JPL2" s="903"/>
      <c r="JPM2" s="903"/>
      <c r="JPN2" s="903"/>
      <c r="JPO2" s="903"/>
      <c r="JPP2" s="903"/>
      <c r="JPQ2" s="903"/>
      <c r="JPR2" s="903"/>
      <c r="JPS2" s="903"/>
      <c r="JPT2" s="903"/>
      <c r="JPU2" s="903"/>
      <c r="JPV2" s="903"/>
      <c r="JPW2" s="903"/>
      <c r="JPX2" s="903"/>
      <c r="JPY2" s="903"/>
      <c r="JPZ2" s="903"/>
      <c r="JQA2" s="903"/>
      <c r="JQB2" s="903"/>
      <c r="JQC2" s="903"/>
      <c r="JQD2" s="903"/>
      <c r="JQE2" s="903"/>
      <c r="JQF2" s="903"/>
      <c r="JQG2" s="903"/>
      <c r="JQH2" s="903"/>
      <c r="JQI2" s="903"/>
      <c r="JQJ2" s="903"/>
      <c r="JQK2" s="903"/>
      <c r="JQL2" s="903"/>
      <c r="JQM2" s="903"/>
      <c r="JQN2" s="903"/>
      <c r="JQO2" s="903"/>
      <c r="JQP2" s="903"/>
      <c r="JQQ2" s="903"/>
      <c r="JQR2" s="903"/>
      <c r="JQS2" s="903"/>
      <c r="JQT2" s="903"/>
      <c r="JQU2" s="903"/>
      <c r="JQV2" s="903"/>
      <c r="JQW2" s="903"/>
      <c r="JQX2" s="903"/>
      <c r="JQY2" s="903"/>
      <c r="JQZ2" s="903"/>
      <c r="JRA2" s="903"/>
      <c r="JRB2" s="903"/>
      <c r="JRC2" s="903"/>
      <c r="JRD2" s="903"/>
      <c r="JRE2" s="903"/>
      <c r="JRF2" s="903"/>
      <c r="JRG2" s="903"/>
      <c r="JRH2" s="903"/>
      <c r="JRI2" s="903"/>
      <c r="JRJ2" s="903"/>
      <c r="JRK2" s="903"/>
      <c r="JRL2" s="903"/>
      <c r="JRM2" s="903"/>
      <c r="JRN2" s="903"/>
      <c r="JRO2" s="903"/>
      <c r="JRP2" s="903"/>
      <c r="JRQ2" s="903"/>
      <c r="JRR2" s="903"/>
      <c r="JRS2" s="903"/>
      <c r="JRT2" s="903"/>
      <c r="JRU2" s="903"/>
      <c r="JRV2" s="903"/>
      <c r="JRW2" s="903"/>
      <c r="JRX2" s="903"/>
      <c r="JRY2" s="903"/>
      <c r="JRZ2" s="903"/>
      <c r="JSA2" s="903"/>
      <c r="JSB2" s="903"/>
      <c r="JSC2" s="903"/>
      <c r="JSD2" s="903"/>
      <c r="JSE2" s="903"/>
      <c r="JSF2" s="903"/>
      <c r="JSG2" s="903"/>
      <c r="JSH2" s="903"/>
      <c r="JSI2" s="903"/>
      <c r="JSJ2" s="903"/>
      <c r="JSK2" s="903"/>
      <c r="JSL2" s="903"/>
      <c r="JSM2" s="903"/>
      <c r="JSN2" s="903"/>
      <c r="JSO2" s="903"/>
      <c r="JSP2" s="903"/>
      <c r="JSQ2" s="903"/>
      <c r="JSR2" s="903"/>
      <c r="JSS2" s="903"/>
      <c r="JST2" s="903"/>
      <c r="JSU2" s="903"/>
      <c r="JSV2" s="903"/>
      <c r="JSW2" s="903"/>
      <c r="JSX2" s="903"/>
      <c r="JSY2" s="903"/>
      <c r="JSZ2" s="903"/>
      <c r="JTA2" s="903"/>
      <c r="JTB2" s="903"/>
      <c r="JTC2" s="903"/>
      <c r="JTD2" s="903"/>
      <c r="JTE2" s="903"/>
      <c r="JTF2" s="903"/>
      <c r="JTG2" s="903"/>
      <c r="JTH2" s="903"/>
      <c r="JTI2" s="903"/>
      <c r="JTJ2" s="903"/>
      <c r="JTK2" s="903"/>
      <c r="JTL2" s="903"/>
      <c r="JTM2" s="903"/>
      <c r="JTN2" s="903"/>
      <c r="JTO2" s="903"/>
      <c r="JTP2" s="903"/>
      <c r="JTQ2" s="903"/>
      <c r="JTR2" s="903"/>
      <c r="JTS2" s="903"/>
      <c r="JTT2" s="903"/>
      <c r="JTU2" s="903"/>
      <c r="JTV2" s="903"/>
      <c r="JTW2" s="903"/>
      <c r="JTX2" s="903"/>
      <c r="JTY2" s="903"/>
      <c r="JTZ2" s="903"/>
      <c r="JUA2" s="903"/>
      <c r="JUB2" s="903"/>
      <c r="JUC2" s="903"/>
      <c r="JUD2" s="903"/>
      <c r="JUE2" s="903"/>
      <c r="JUF2" s="903"/>
      <c r="JUG2" s="903"/>
      <c r="JUH2" s="903"/>
      <c r="JUI2" s="903"/>
      <c r="JUJ2" s="903"/>
      <c r="JUK2" s="903"/>
      <c r="JUL2" s="903"/>
      <c r="JUM2" s="903"/>
      <c r="JUN2" s="903"/>
      <c r="JUO2" s="903"/>
      <c r="JUP2" s="903"/>
      <c r="JUQ2" s="903"/>
      <c r="JUR2" s="903"/>
      <c r="JUS2" s="903"/>
      <c r="JUT2" s="903"/>
      <c r="JUU2" s="903"/>
      <c r="JUV2" s="903"/>
      <c r="JUW2" s="903"/>
      <c r="JUX2" s="903"/>
      <c r="JUY2" s="903"/>
      <c r="JUZ2" s="903"/>
      <c r="JVA2" s="903"/>
      <c r="JVB2" s="903"/>
      <c r="JVC2" s="903"/>
      <c r="JVD2" s="903"/>
      <c r="JVE2" s="903"/>
      <c r="JVF2" s="903"/>
      <c r="JVG2" s="903"/>
      <c r="JVH2" s="903"/>
      <c r="JVI2" s="903"/>
      <c r="JVJ2" s="903"/>
      <c r="JVK2" s="903"/>
      <c r="JVL2" s="903"/>
      <c r="JVM2" s="903"/>
      <c r="JVN2" s="903"/>
      <c r="JVO2" s="903"/>
      <c r="JVP2" s="903"/>
      <c r="JVQ2" s="903"/>
      <c r="JVR2" s="903"/>
      <c r="JVS2" s="903"/>
      <c r="JVT2" s="903"/>
      <c r="JVU2" s="903"/>
      <c r="JVV2" s="903"/>
      <c r="JVW2" s="903"/>
      <c r="JVX2" s="903"/>
      <c r="JVY2" s="903"/>
      <c r="JVZ2" s="903"/>
      <c r="JWA2" s="903"/>
      <c r="JWB2" s="903"/>
      <c r="JWC2" s="903"/>
      <c r="JWD2" s="903"/>
      <c r="JWE2" s="903"/>
      <c r="JWF2" s="903"/>
      <c r="JWG2" s="903"/>
      <c r="JWH2" s="903"/>
      <c r="JWI2" s="903"/>
      <c r="JWJ2" s="903"/>
      <c r="JWK2" s="903"/>
      <c r="JWL2" s="903"/>
      <c r="JWM2" s="903"/>
      <c r="JWN2" s="903"/>
      <c r="JWO2" s="903"/>
      <c r="JWP2" s="903"/>
      <c r="JWQ2" s="903"/>
      <c r="JWR2" s="903"/>
      <c r="JWS2" s="903"/>
      <c r="JWT2" s="903"/>
      <c r="JWU2" s="903"/>
      <c r="JWV2" s="903"/>
      <c r="JWW2" s="903"/>
      <c r="JWX2" s="903"/>
      <c r="JWY2" s="903"/>
      <c r="JWZ2" s="903"/>
      <c r="JXA2" s="903"/>
      <c r="JXB2" s="903"/>
      <c r="JXC2" s="903"/>
      <c r="JXD2" s="903"/>
      <c r="JXE2" s="903"/>
      <c r="JXF2" s="903"/>
      <c r="JXG2" s="903"/>
      <c r="JXH2" s="903"/>
      <c r="JXI2" s="903"/>
      <c r="JXJ2" s="903"/>
      <c r="JXK2" s="903"/>
      <c r="JXL2" s="903"/>
      <c r="JXM2" s="903"/>
      <c r="JXN2" s="903"/>
      <c r="JXO2" s="903"/>
      <c r="JXP2" s="903"/>
      <c r="JXQ2" s="903"/>
      <c r="JXR2" s="903"/>
      <c r="JXS2" s="903"/>
      <c r="JXT2" s="903"/>
      <c r="JXU2" s="903"/>
      <c r="JXV2" s="903"/>
      <c r="JXW2" s="903"/>
      <c r="JXX2" s="903"/>
      <c r="JXY2" s="903"/>
      <c r="JXZ2" s="903"/>
      <c r="JYA2" s="903"/>
      <c r="JYB2" s="903"/>
      <c r="JYC2" s="903"/>
      <c r="JYD2" s="903"/>
      <c r="JYE2" s="903"/>
      <c r="JYF2" s="903"/>
      <c r="JYG2" s="903"/>
      <c r="JYH2" s="903"/>
      <c r="JYI2" s="903"/>
      <c r="JYJ2" s="903"/>
      <c r="JYK2" s="903"/>
      <c r="JYL2" s="903"/>
      <c r="JYM2" s="903"/>
      <c r="JYN2" s="903"/>
      <c r="JYO2" s="903"/>
      <c r="JYP2" s="903"/>
      <c r="JYQ2" s="903"/>
      <c r="JYR2" s="903"/>
      <c r="JYS2" s="903"/>
      <c r="JYT2" s="903"/>
      <c r="JYU2" s="903"/>
      <c r="JYV2" s="903"/>
      <c r="JYW2" s="903"/>
      <c r="JYX2" s="903"/>
      <c r="JYY2" s="903"/>
      <c r="JYZ2" s="903"/>
      <c r="JZA2" s="903"/>
      <c r="JZB2" s="903"/>
      <c r="JZC2" s="903"/>
      <c r="JZD2" s="903"/>
      <c r="JZE2" s="903"/>
      <c r="JZF2" s="903"/>
      <c r="JZG2" s="903"/>
      <c r="JZH2" s="903"/>
      <c r="JZI2" s="903"/>
      <c r="JZJ2" s="903"/>
      <c r="JZK2" s="903"/>
      <c r="JZL2" s="903"/>
      <c r="JZM2" s="903"/>
      <c r="JZN2" s="903"/>
      <c r="JZO2" s="903"/>
      <c r="JZP2" s="903"/>
      <c r="JZQ2" s="903"/>
      <c r="JZR2" s="903"/>
      <c r="JZS2" s="903"/>
      <c r="JZT2" s="903"/>
      <c r="JZU2" s="903"/>
      <c r="JZV2" s="903"/>
      <c r="JZW2" s="903"/>
      <c r="JZX2" s="903"/>
      <c r="JZY2" s="903"/>
      <c r="JZZ2" s="903"/>
      <c r="KAA2" s="903"/>
      <c r="KAB2" s="903"/>
      <c r="KAC2" s="903"/>
      <c r="KAD2" s="903"/>
      <c r="KAE2" s="903"/>
      <c r="KAF2" s="903"/>
      <c r="KAG2" s="903"/>
      <c r="KAH2" s="903"/>
      <c r="KAI2" s="903"/>
      <c r="KAJ2" s="903"/>
      <c r="KAK2" s="903"/>
      <c r="KAL2" s="903"/>
      <c r="KAM2" s="903"/>
      <c r="KAN2" s="903"/>
      <c r="KAO2" s="903"/>
      <c r="KAP2" s="903"/>
      <c r="KAQ2" s="903"/>
      <c r="KAR2" s="903"/>
      <c r="KAS2" s="903"/>
      <c r="KAT2" s="903"/>
      <c r="KAU2" s="903"/>
      <c r="KAV2" s="903"/>
      <c r="KAW2" s="903"/>
      <c r="KAX2" s="903"/>
      <c r="KAY2" s="903"/>
      <c r="KAZ2" s="903"/>
      <c r="KBA2" s="903"/>
      <c r="KBB2" s="903"/>
      <c r="KBC2" s="903"/>
      <c r="KBD2" s="903"/>
      <c r="KBE2" s="903"/>
      <c r="KBF2" s="903"/>
      <c r="KBG2" s="903"/>
      <c r="KBH2" s="903"/>
      <c r="KBI2" s="903"/>
      <c r="KBJ2" s="903"/>
      <c r="KBK2" s="903"/>
      <c r="KBL2" s="903"/>
      <c r="KBM2" s="903"/>
      <c r="KBN2" s="903"/>
      <c r="KBO2" s="903"/>
      <c r="KBP2" s="903"/>
      <c r="KBQ2" s="903"/>
      <c r="KBR2" s="903"/>
      <c r="KBS2" s="903"/>
      <c r="KBT2" s="903"/>
      <c r="KBU2" s="903"/>
      <c r="KBV2" s="903"/>
      <c r="KBW2" s="903"/>
      <c r="KBX2" s="903"/>
      <c r="KBY2" s="903"/>
      <c r="KBZ2" s="903"/>
      <c r="KCA2" s="903"/>
      <c r="KCB2" s="903"/>
      <c r="KCC2" s="903"/>
      <c r="KCD2" s="903"/>
      <c r="KCE2" s="903"/>
      <c r="KCF2" s="903"/>
      <c r="KCG2" s="903"/>
      <c r="KCH2" s="903"/>
      <c r="KCI2" s="903"/>
      <c r="KCJ2" s="903"/>
      <c r="KCK2" s="903"/>
      <c r="KCL2" s="903"/>
      <c r="KCM2" s="903"/>
      <c r="KCN2" s="903"/>
      <c r="KCO2" s="903"/>
      <c r="KCP2" s="903"/>
      <c r="KCQ2" s="903"/>
      <c r="KCR2" s="903"/>
      <c r="KCS2" s="903"/>
      <c r="KCT2" s="903"/>
      <c r="KCU2" s="903"/>
      <c r="KCV2" s="903"/>
      <c r="KCW2" s="903"/>
      <c r="KCX2" s="903"/>
      <c r="KCY2" s="903"/>
      <c r="KCZ2" s="903"/>
      <c r="KDA2" s="903"/>
      <c r="KDB2" s="903"/>
      <c r="KDC2" s="903"/>
      <c r="KDD2" s="903"/>
      <c r="KDE2" s="903"/>
      <c r="KDF2" s="903"/>
      <c r="KDG2" s="903"/>
      <c r="KDH2" s="903"/>
      <c r="KDI2" s="903"/>
      <c r="KDJ2" s="903"/>
      <c r="KDK2" s="903"/>
      <c r="KDL2" s="903"/>
      <c r="KDM2" s="903"/>
      <c r="KDN2" s="903"/>
      <c r="KDO2" s="903"/>
      <c r="KDP2" s="903"/>
      <c r="KDQ2" s="903"/>
      <c r="KDR2" s="903"/>
      <c r="KDS2" s="903"/>
      <c r="KDT2" s="903"/>
      <c r="KDU2" s="903"/>
      <c r="KDV2" s="903"/>
      <c r="KDW2" s="903"/>
      <c r="KDX2" s="903"/>
      <c r="KDY2" s="903"/>
      <c r="KDZ2" s="903"/>
      <c r="KEA2" s="903"/>
      <c r="KEB2" s="903"/>
      <c r="KEC2" s="903"/>
      <c r="KED2" s="903"/>
      <c r="KEE2" s="903"/>
      <c r="KEF2" s="903"/>
      <c r="KEG2" s="903"/>
      <c r="KEH2" s="903"/>
      <c r="KEI2" s="903"/>
      <c r="KEJ2" s="903"/>
      <c r="KEK2" s="903"/>
      <c r="KEL2" s="903"/>
      <c r="KEM2" s="903"/>
      <c r="KEN2" s="903"/>
      <c r="KEO2" s="903"/>
      <c r="KEP2" s="903"/>
      <c r="KEQ2" s="903"/>
      <c r="KER2" s="903"/>
      <c r="KES2" s="903"/>
      <c r="KET2" s="903"/>
      <c r="KEU2" s="903"/>
      <c r="KEV2" s="903"/>
      <c r="KEW2" s="903"/>
      <c r="KEX2" s="903"/>
      <c r="KEY2" s="903"/>
      <c r="KEZ2" s="903"/>
      <c r="KFA2" s="903"/>
      <c r="KFB2" s="903"/>
      <c r="KFC2" s="903"/>
      <c r="KFD2" s="903"/>
      <c r="KFE2" s="903"/>
      <c r="KFF2" s="903"/>
      <c r="KFG2" s="903"/>
      <c r="KFH2" s="903"/>
      <c r="KFI2" s="903"/>
      <c r="KFJ2" s="903"/>
      <c r="KFK2" s="903"/>
      <c r="KFL2" s="903"/>
      <c r="KFM2" s="903"/>
      <c r="KFN2" s="903"/>
      <c r="KFO2" s="903"/>
      <c r="KFP2" s="903"/>
      <c r="KFQ2" s="903"/>
      <c r="KFR2" s="903"/>
      <c r="KFS2" s="903"/>
      <c r="KFT2" s="903"/>
      <c r="KFU2" s="903"/>
      <c r="KFV2" s="903"/>
      <c r="KFW2" s="903"/>
      <c r="KFX2" s="903"/>
      <c r="KFY2" s="903"/>
      <c r="KFZ2" s="903"/>
      <c r="KGA2" s="903"/>
      <c r="KGB2" s="903"/>
      <c r="KGC2" s="903"/>
      <c r="KGD2" s="903"/>
      <c r="KGE2" s="903"/>
      <c r="KGF2" s="903"/>
      <c r="KGG2" s="903"/>
      <c r="KGH2" s="903"/>
      <c r="KGI2" s="903"/>
      <c r="KGJ2" s="903"/>
      <c r="KGK2" s="903"/>
      <c r="KGL2" s="903"/>
      <c r="KGM2" s="903"/>
      <c r="KGN2" s="903"/>
      <c r="KGO2" s="903"/>
      <c r="KGP2" s="903"/>
      <c r="KGQ2" s="903"/>
      <c r="KGR2" s="903"/>
      <c r="KGS2" s="903"/>
      <c r="KGT2" s="903"/>
      <c r="KGU2" s="903"/>
      <c r="KGV2" s="903"/>
      <c r="KGW2" s="903"/>
      <c r="KGX2" s="903"/>
      <c r="KGY2" s="903"/>
      <c r="KGZ2" s="903"/>
      <c r="KHA2" s="903"/>
      <c r="KHB2" s="903"/>
      <c r="KHC2" s="903"/>
      <c r="KHD2" s="903"/>
      <c r="KHE2" s="903"/>
      <c r="KHF2" s="903"/>
      <c r="KHG2" s="903"/>
      <c r="KHH2" s="903"/>
      <c r="KHI2" s="903"/>
      <c r="KHJ2" s="903"/>
      <c r="KHK2" s="903"/>
      <c r="KHL2" s="903"/>
      <c r="KHM2" s="903"/>
      <c r="KHN2" s="903"/>
      <c r="KHO2" s="903"/>
      <c r="KHP2" s="903"/>
      <c r="KHQ2" s="903"/>
      <c r="KHR2" s="903"/>
      <c r="KHS2" s="903"/>
      <c r="KHT2" s="903"/>
      <c r="KHU2" s="903"/>
      <c r="KHV2" s="903"/>
      <c r="KHW2" s="903"/>
      <c r="KHX2" s="903"/>
      <c r="KHY2" s="903"/>
      <c r="KHZ2" s="903"/>
      <c r="KIA2" s="903"/>
      <c r="KIB2" s="903"/>
      <c r="KIC2" s="903"/>
      <c r="KID2" s="903"/>
      <c r="KIE2" s="903"/>
      <c r="KIF2" s="903"/>
      <c r="KIG2" s="903"/>
      <c r="KIH2" s="903"/>
      <c r="KII2" s="903"/>
      <c r="KIJ2" s="903"/>
      <c r="KIK2" s="903"/>
      <c r="KIL2" s="903"/>
      <c r="KIM2" s="903"/>
      <c r="KIN2" s="903"/>
      <c r="KIO2" s="903"/>
      <c r="KIP2" s="903"/>
      <c r="KIQ2" s="903"/>
      <c r="KIR2" s="903"/>
      <c r="KIS2" s="903"/>
      <c r="KIT2" s="903"/>
      <c r="KIU2" s="903"/>
      <c r="KIV2" s="903"/>
      <c r="KIW2" s="903"/>
      <c r="KIX2" s="903"/>
      <c r="KIY2" s="903"/>
      <c r="KIZ2" s="903"/>
      <c r="KJA2" s="903"/>
      <c r="KJB2" s="903"/>
      <c r="KJC2" s="903"/>
      <c r="KJD2" s="903"/>
      <c r="KJE2" s="903"/>
      <c r="KJF2" s="903"/>
      <c r="KJG2" s="903"/>
      <c r="KJH2" s="903"/>
      <c r="KJI2" s="903"/>
      <c r="KJJ2" s="903"/>
      <c r="KJK2" s="903"/>
      <c r="KJL2" s="903"/>
      <c r="KJM2" s="903"/>
      <c r="KJN2" s="903"/>
      <c r="KJO2" s="903"/>
      <c r="KJP2" s="903"/>
      <c r="KJQ2" s="903"/>
      <c r="KJR2" s="903"/>
      <c r="KJS2" s="903"/>
      <c r="KJT2" s="903"/>
      <c r="KJU2" s="903"/>
      <c r="KJV2" s="903"/>
      <c r="KJW2" s="903"/>
      <c r="KJX2" s="903"/>
      <c r="KJY2" s="903"/>
      <c r="KJZ2" s="903"/>
      <c r="KKA2" s="903"/>
      <c r="KKB2" s="903"/>
      <c r="KKC2" s="903"/>
      <c r="KKD2" s="903"/>
      <c r="KKE2" s="903"/>
      <c r="KKF2" s="903"/>
      <c r="KKG2" s="903"/>
      <c r="KKH2" s="903"/>
      <c r="KKI2" s="903"/>
      <c r="KKJ2" s="903"/>
      <c r="KKK2" s="903"/>
      <c r="KKL2" s="903"/>
      <c r="KKM2" s="903"/>
      <c r="KKN2" s="903"/>
      <c r="KKO2" s="903"/>
      <c r="KKP2" s="903"/>
      <c r="KKQ2" s="903"/>
      <c r="KKR2" s="903"/>
      <c r="KKS2" s="903"/>
      <c r="KKT2" s="903"/>
      <c r="KKU2" s="903"/>
      <c r="KKV2" s="903"/>
      <c r="KKW2" s="903"/>
      <c r="KKX2" s="903"/>
      <c r="KKY2" s="903"/>
      <c r="KKZ2" s="903"/>
      <c r="KLA2" s="903"/>
      <c r="KLB2" s="903"/>
      <c r="KLC2" s="903"/>
      <c r="KLD2" s="903"/>
      <c r="KLE2" s="903"/>
      <c r="KLF2" s="903"/>
      <c r="KLG2" s="903"/>
      <c r="KLH2" s="903"/>
      <c r="KLI2" s="903"/>
      <c r="KLJ2" s="903"/>
      <c r="KLK2" s="903"/>
      <c r="KLL2" s="903"/>
      <c r="KLM2" s="903"/>
      <c r="KLN2" s="903"/>
      <c r="KLO2" s="903"/>
      <c r="KLP2" s="903"/>
      <c r="KLQ2" s="903"/>
      <c r="KLR2" s="903"/>
      <c r="KLS2" s="903"/>
      <c r="KLT2" s="903"/>
      <c r="KLU2" s="903"/>
      <c r="KLV2" s="903"/>
      <c r="KLW2" s="903"/>
      <c r="KLX2" s="903"/>
      <c r="KLY2" s="903"/>
      <c r="KLZ2" s="903"/>
      <c r="KMA2" s="903"/>
      <c r="KMB2" s="903"/>
      <c r="KMC2" s="903"/>
      <c r="KMD2" s="903"/>
      <c r="KME2" s="903"/>
      <c r="KMF2" s="903"/>
      <c r="KMG2" s="903"/>
      <c r="KMH2" s="903"/>
      <c r="KMI2" s="903"/>
      <c r="KMJ2" s="903"/>
      <c r="KMK2" s="903"/>
      <c r="KML2" s="903"/>
      <c r="KMM2" s="903"/>
      <c r="KMN2" s="903"/>
      <c r="KMO2" s="903"/>
      <c r="KMP2" s="903"/>
      <c r="KMQ2" s="903"/>
      <c r="KMR2" s="903"/>
      <c r="KMS2" s="903"/>
      <c r="KMT2" s="903"/>
      <c r="KMU2" s="903"/>
      <c r="KMV2" s="903"/>
      <c r="KMW2" s="903"/>
      <c r="KMX2" s="903"/>
      <c r="KMY2" s="903"/>
      <c r="KMZ2" s="903"/>
      <c r="KNA2" s="903"/>
      <c r="KNB2" s="903"/>
      <c r="KNC2" s="903"/>
      <c r="KND2" s="903"/>
      <c r="KNE2" s="903"/>
      <c r="KNF2" s="903"/>
      <c r="KNG2" s="903"/>
      <c r="KNH2" s="903"/>
      <c r="KNI2" s="903"/>
      <c r="KNJ2" s="903"/>
      <c r="KNK2" s="903"/>
      <c r="KNL2" s="903"/>
      <c r="KNM2" s="903"/>
      <c r="KNN2" s="903"/>
      <c r="KNO2" s="903"/>
      <c r="KNP2" s="903"/>
      <c r="KNQ2" s="903"/>
      <c r="KNR2" s="903"/>
      <c r="KNS2" s="903"/>
      <c r="KNT2" s="903"/>
      <c r="KNU2" s="903"/>
      <c r="KNV2" s="903"/>
      <c r="KNW2" s="903"/>
      <c r="KNX2" s="903"/>
      <c r="KNY2" s="903"/>
      <c r="KNZ2" s="903"/>
      <c r="KOA2" s="903"/>
      <c r="KOB2" s="903"/>
      <c r="KOC2" s="903"/>
      <c r="KOD2" s="903"/>
      <c r="KOE2" s="903"/>
      <c r="KOF2" s="903"/>
      <c r="KOG2" s="903"/>
      <c r="KOH2" s="903"/>
      <c r="KOI2" s="903"/>
      <c r="KOJ2" s="903"/>
      <c r="KOK2" s="903"/>
      <c r="KOL2" s="903"/>
      <c r="KOM2" s="903"/>
      <c r="KON2" s="903"/>
      <c r="KOO2" s="903"/>
      <c r="KOP2" s="903"/>
      <c r="KOQ2" s="903"/>
      <c r="KOR2" s="903"/>
      <c r="KOS2" s="903"/>
      <c r="KOT2" s="903"/>
      <c r="KOU2" s="903"/>
      <c r="KOV2" s="903"/>
      <c r="KOW2" s="903"/>
      <c r="KOX2" s="903"/>
      <c r="KOY2" s="903"/>
      <c r="KOZ2" s="903"/>
      <c r="KPA2" s="903"/>
      <c r="KPB2" s="903"/>
      <c r="KPC2" s="903"/>
      <c r="KPD2" s="903"/>
      <c r="KPE2" s="903"/>
      <c r="KPF2" s="903"/>
      <c r="KPG2" s="903"/>
      <c r="KPH2" s="903"/>
      <c r="KPI2" s="903"/>
      <c r="KPJ2" s="903"/>
      <c r="KPK2" s="903"/>
      <c r="KPL2" s="903"/>
      <c r="KPM2" s="903"/>
      <c r="KPN2" s="903"/>
      <c r="KPO2" s="903"/>
      <c r="KPP2" s="903"/>
      <c r="KPQ2" s="903"/>
      <c r="KPR2" s="903"/>
      <c r="KPS2" s="903"/>
      <c r="KPT2" s="903"/>
      <c r="KPU2" s="903"/>
      <c r="KPV2" s="903"/>
      <c r="KPW2" s="903"/>
      <c r="KPX2" s="903"/>
      <c r="KPY2" s="903"/>
      <c r="KPZ2" s="903"/>
      <c r="KQA2" s="903"/>
      <c r="KQB2" s="903"/>
      <c r="KQC2" s="903"/>
      <c r="KQD2" s="903"/>
      <c r="KQE2" s="903"/>
      <c r="KQF2" s="903"/>
      <c r="KQG2" s="903"/>
      <c r="KQH2" s="903"/>
      <c r="KQI2" s="903"/>
      <c r="KQJ2" s="903"/>
      <c r="KQK2" s="903"/>
      <c r="KQL2" s="903"/>
      <c r="KQM2" s="903"/>
      <c r="KQN2" s="903"/>
      <c r="KQO2" s="903"/>
      <c r="KQP2" s="903"/>
      <c r="KQQ2" s="903"/>
      <c r="KQR2" s="903"/>
      <c r="KQS2" s="903"/>
      <c r="KQT2" s="903"/>
      <c r="KQU2" s="903"/>
      <c r="KQV2" s="903"/>
      <c r="KQW2" s="903"/>
      <c r="KQX2" s="903"/>
      <c r="KQY2" s="903"/>
      <c r="KQZ2" s="903"/>
      <c r="KRA2" s="903"/>
      <c r="KRB2" s="903"/>
      <c r="KRC2" s="903"/>
      <c r="KRD2" s="903"/>
      <c r="KRE2" s="903"/>
      <c r="KRF2" s="903"/>
      <c r="KRG2" s="903"/>
      <c r="KRH2" s="903"/>
      <c r="KRI2" s="903"/>
      <c r="KRJ2" s="903"/>
      <c r="KRK2" s="903"/>
      <c r="KRL2" s="903"/>
      <c r="KRM2" s="903"/>
      <c r="KRN2" s="903"/>
      <c r="KRO2" s="903"/>
      <c r="KRP2" s="903"/>
      <c r="KRQ2" s="903"/>
      <c r="KRR2" s="903"/>
      <c r="KRS2" s="903"/>
      <c r="KRT2" s="903"/>
      <c r="KRU2" s="903"/>
      <c r="KRV2" s="903"/>
      <c r="KRW2" s="903"/>
      <c r="KRX2" s="903"/>
      <c r="KRY2" s="903"/>
      <c r="KRZ2" s="903"/>
      <c r="KSA2" s="903"/>
      <c r="KSB2" s="903"/>
      <c r="KSC2" s="903"/>
      <c r="KSD2" s="903"/>
      <c r="KSE2" s="903"/>
      <c r="KSF2" s="903"/>
      <c r="KSG2" s="903"/>
      <c r="KSH2" s="903"/>
      <c r="KSI2" s="903"/>
      <c r="KSJ2" s="903"/>
      <c r="KSK2" s="903"/>
      <c r="KSL2" s="903"/>
      <c r="KSM2" s="903"/>
      <c r="KSN2" s="903"/>
      <c r="KSO2" s="903"/>
      <c r="KSP2" s="903"/>
      <c r="KSQ2" s="903"/>
      <c r="KSR2" s="903"/>
      <c r="KSS2" s="903"/>
      <c r="KST2" s="903"/>
      <c r="KSU2" s="903"/>
      <c r="KSV2" s="903"/>
      <c r="KSW2" s="903"/>
      <c r="KSX2" s="903"/>
      <c r="KSY2" s="903"/>
      <c r="KSZ2" s="903"/>
      <c r="KTA2" s="903"/>
      <c r="KTB2" s="903"/>
      <c r="KTC2" s="903"/>
      <c r="KTD2" s="903"/>
      <c r="KTE2" s="903"/>
      <c r="KTF2" s="903"/>
      <c r="KTG2" s="903"/>
      <c r="KTH2" s="903"/>
      <c r="KTI2" s="903"/>
      <c r="KTJ2" s="903"/>
      <c r="KTK2" s="903"/>
      <c r="KTL2" s="903"/>
      <c r="KTM2" s="903"/>
      <c r="KTN2" s="903"/>
      <c r="KTO2" s="903"/>
      <c r="KTP2" s="903"/>
      <c r="KTQ2" s="903"/>
      <c r="KTR2" s="903"/>
      <c r="KTS2" s="903"/>
      <c r="KTT2" s="903"/>
      <c r="KTU2" s="903"/>
      <c r="KTV2" s="903"/>
      <c r="KTW2" s="903"/>
      <c r="KTX2" s="903"/>
      <c r="KTY2" s="903"/>
      <c r="KTZ2" s="903"/>
      <c r="KUA2" s="903"/>
      <c r="KUB2" s="903"/>
      <c r="KUC2" s="903"/>
      <c r="KUD2" s="903"/>
      <c r="KUE2" s="903"/>
      <c r="KUF2" s="903"/>
      <c r="KUG2" s="903"/>
      <c r="KUH2" s="903"/>
      <c r="KUI2" s="903"/>
      <c r="KUJ2" s="903"/>
      <c r="KUK2" s="903"/>
      <c r="KUL2" s="903"/>
      <c r="KUM2" s="903"/>
      <c r="KUN2" s="903"/>
      <c r="KUO2" s="903"/>
      <c r="KUP2" s="903"/>
      <c r="KUQ2" s="903"/>
      <c r="KUR2" s="903"/>
      <c r="KUS2" s="903"/>
      <c r="KUT2" s="903"/>
      <c r="KUU2" s="903"/>
      <c r="KUV2" s="903"/>
      <c r="KUW2" s="903"/>
      <c r="KUX2" s="903"/>
      <c r="KUY2" s="903"/>
      <c r="KUZ2" s="903"/>
      <c r="KVA2" s="903"/>
      <c r="KVB2" s="903"/>
      <c r="KVC2" s="903"/>
      <c r="KVD2" s="903"/>
      <c r="KVE2" s="903"/>
      <c r="KVF2" s="903"/>
      <c r="KVG2" s="903"/>
      <c r="KVH2" s="903"/>
      <c r="KVI2" s="903"/>
      <c r="KVJ2" s="903"/>
      <c r="KVK2" s="903"/>
      <c r="KVL2" s="903"/>
      <c r="KVM2" s="903"/>
      <c r="KVN2" s="903"/>
      <c r="KVO2" s="903"/>
      <c r="KVP2" s="903"/>
      <c r="KVQ2" s="903"/>
      <c r="KVR2" s="903"/>
      <c r="KVS2" s="903"/>
      <c r="KVT2" s="903"/>
      <c r="KVU2" s="903"/>
      <c r="KVV2" s="903"/>
      <c r="KVW2" s="903"/>
      <c r="KVX2" s="903"/>
      <c r="KVY2" s="903"/>
      <c r="KVZ2" s="903"/>
      <c r="KWA2" s="903"/>
      <c r="KWB2" s="903"/>
      <c r="KWC2" s="903"/>
      <c r="KWD2" s="903"/>
      <c r="KWE2" s="903"/>
      <c r="KWF2" s="903"/>
      <c r="KWG2" s="903"/>
      <c r="KWH2" s="903"/>
      <c r="KWI2" s="903"/>
      <c r="KWJ2" s="903"/>
      <c r="KWK2" s="903"/>
      <c r="KWL2" s="903"/>
      <c r="KWM2" s="903"/>
      <c r="KWN2" s="903"/>
      <c r="KWO2" s="903"/>
      <c r="KWP2" s="903"/>
      <c r="KWQ2" s="903"/>
      <c r="KWR2" s="903"/>
      <c r="KWS2" s="903"/>
      <c r="KWT2" s="903"/>
      <c r="KWU2" s="903"/>
      <c r="KWV2" s="903"/>
      <c r="KWW2" s="903"/>
      <c r="KWX2" s="903"/>
      <c r="KWY2" s="903"/>
      <c r="KWZ2" s="903"/>
      <c r="KXA2" s="903"/>
      <c r="KXB2" s="903"/>
      <c r="KXC2" s="903"/>
      <c r="KXD2" s="903"/>
      <c r="KXE2" s="903"/>
      <c r="KXF2" s="903"/>
      <c r="KXG2" s="903"/>
      <c r="KXH2" s="903"/>
      <c r="KXI2" s="903"/>
      <c r="KXJ2" s="903"/>
      <c r="KXK2" s="903"/>
      <c r="KXL2" s="903"/>
      <c r="KXM2" s="903"/>
      <c r="KXN2" s="903"/>
      <c r="KXO2" s="903"/>
      <c r="KXP2" s="903"/>
      <c r="KXQ2" s="903"/>
      <c r="KXR2" s="903"/>
      <c r="KXS2" s="903"/>
      <c r="KXT2" s="903"/>
      <c r="KXU2" s="903"/>
      <c r="KXV2" s="903"/>
      <c r="KXW2" s="903"/>
      <c r="KXX2" s="903"/>
      <c r="KXY2" s="903"/>
      <c r="KXZ2" s="903"/>
      <c r="KYA2" s="903"/>
      <c r="KYB2" s="903"/>
      <c r="KYC2" s="903"/>
      <c r="KYD2" s="903"/>
      <c r="KYE2" s="903"/>
      <c r="KYF2" s="903"/>
      <c r="KYG2" s="903"/>
      <c r="KYH2" s="903"/>
      <c r="KYI2" s="903"/>
      <c r="KYJ2" s="903"/>
      <c r="KYK2" s="903"/>
      <c r="KYL2" s="903"/>
      <c r="KYM2" s="903"/>
      <c r="KYN2" s="903"/>
      <c r="KYO2" s="903"/>
      <c r="KYP2" s="903"/>
      <c r="KYQ2" s="903"/>
      <c r="KYR2" s="903"/>
      <c r="KYS2" s="903"/>
      <c r="KYT2" s="903"/>
      <c r="KYU2" s="903"/>
      <c r="KYV2" s="903"/>
      <c r="KYW2" s="903"/>
      <c r="KYX2" s="903"/>
      <c r="KYY2" s="903"/>
      <c r="KYZ2" s="903"/>
      <c r="KZA2" s="903"/>
      <c r="KZB2" s="903"/>
      <c r="KZC2" s="903"/>
      <c r="KZD2" s="903"/>
      <c r="KZE2" s="903"/>
      <c r="KZF2" s="903"/>
      <c r="KZG2" s="903"/>
      <c r="KZH2" s="903"/>
      <c r="KZI2" s="903"/>
      <c r="KZJ2" s="903"/>
      <c r="KZK2" s="903"/>
      <c r="KZL2" s="903"/>
      <c r="KZM2" s="903"/>
      <c r="KZN2" s="903"/>
      <c r="KZO2" s="903"/>
      <c r="KZP2" s="903"/>
      <c r="KZQ2" s="903"/>
      <c r="KZR2" s="903"/>
      <c r="KZS2" s="903"/>
      <c r="KZT2" s="903"/>
      <c r="KZU2" s="903"/>
      <c r="KZV2" s="903"/>
      <c r="KZW2" s="903"/>
      <c r="KZX2" s="903"/>
      <c r="KZY2" s="903"/>
      <c r="KZZ2" s="903"/>
      <c r="LAA2" s="903"/>
      <c r="LAB2" s="903"/>
      <c r="LAC2" s="903"/>
      <c r="LAD2" s="903"/>
      <c r="LAE2" s="903"/>
      <c r="LAF2" s="903"/>
      <c r="LAG2" s="903"/>
      <c r="LAH2" s="903"/>
      <c r="LAI2" s="903"/>
      <c r="LAJ2" s="903"/>
      <c r="LAK2" s="903"/>
      <c r="LAL2" s="903"/>
      <c r="LAM2" s="903"/>
      <c r="LAN2" s="903"/>
      <c r="LAO2" s="903"/>
      <c r="LAP2" s="903"/>
      <c r="LAQ2" s="903"/>
      <c r="LAR2" s="903"/>
      <c r="LAS2" s="903"/>
      <c r="LAT2" s="903"/>
      <c r="LAU2" s="903"/>
      <c r="LAV2" s="903"/>
      <c r="LAW2" s="903"/>
      <c r="LAX2" s="903"/>
      <c r="LAY2" s="903"/>
      <c r="LAZ2" s="903"/>
      <c r="LBA2" s="903"/>
      <c r="LBB2" s="903"/>
      <c r="LBC2" s="903"/>
      <c r="LBD2" s="903"/>
      <c r="LBE2" s="903"/>
      <c r="LBF2" s="903"/>
      <c r="LBG2" s="903"/>
      <c r="LBH2" s="903"/>
      <c r="LBI2" s="903"/>
      <c r="LBJ2" s="903"/>
      <c r="LBK2" s="903"/>
      <c r="LBL2" s="903"/>
      <c r="LBM2" s="903"/>
      <c r="LBN2" s="903"/>
      <c r="LBO2" s="903"/>
      <c r="LBP2" s="903"/>
      <c r="LBQ2" s="903"/>
      <c r="LBR2" s="903"/>
      <c r="LBS2" s="903"/>
      <c r="LBT2" s="903"/>
      <c r="LBU2" s="903"/>
      <c r="LBV2" s="903"/>
      <c r="LBW2" s="903"/>
      <c r="LBX2" s="903"/>
      <c r="LBY2" s="903"/>
      <c r="LBZ2" s="903"/>
      <c r="LCA2" s="903"/>
      <c r="LCB2" s="903"/>
      <c r="LCC2" s="903"/>
      <c r="LCD2" s="903"/>
      <c r="LCE2" s="903"/>
      <c r="LCF2" s="903"/>
      <c r="LCG2" s="903"/>
      <c r="LCH2" s="903"/>
      <c r="LCI2" s="903"/>
      <c r="LCJ2" s="903"/>
      <c r="LCK2" s="903"/>
      <c r="LCL2" s="903"/>
      <c r="LCM2" s="903"/>
      <c r="LCN2" s="903"/>
      <c r="LCO2" s="903"/>
      <c r="LCP2" s="903"/>
      <c r="LCQ2" s="903"/>
      <c r="LCR2" s="903"/>
      <c r="LCS2" s="903"/>
      <c r="LCT2" s="903"/>
      <c r="LCU2" s="903"/>
      <c r="LCV2" s="903"/>
      <c r="LCW2" s="903"/>
      <c r="LCX2" s="903"/>
      <c r="LCY2" s="903"/>
      <c r="LCZ2" s="903"/>
      <c r="LDA2" s="903"/>
      <c r="LDB2" s="903"/>
      <c r="LDC2" s="903"/>
      <c r="LDD2" s="903"/>
      <c r="LDE2" s="903"/>
      <c r="LDF2" s="903"/>
      <c r="LDG2" s="903"/>
      <c r="LDH2" s="903"/>
      <c r="LDI2" s="903"/>
      <c r="LDJ2" s="903"/>
      <c r="LDK2" s="903"/>
      <c r="LDL2" s="903"/>
      <c r="LDM2" s="903"/>
      <c r="LDN2" s="903"/>
      <c r="LDO2" s="903"/>
      <c r="LDP2" s="903"/>
      <c r="LDQ2" s="903"/>
      <c r="LDR2" s="903"/>
      <c r="LDS2" s="903"/>
      <c r="LDT2" s="903"/>
      <c r="LDU2" s="903"/>
      <c r="LDV2" s="903"/>
      <c r="LDW2" s="903"/>
      <c r="LDX2" s="903"/>
      <c r="LDY2" s="903"/>
      <c r="LDZ2" s="903"/>
      <c r="LEA2" s="903"/>
      <c r="LEB2" s="903"/>
      <c r="LEC2" s="903"/>
      <c r="LED2" s="903"/>
      <c r="LEE2" s="903"/>
      <c r="LEF2" s="903"/>
      <c r="LEG2" s="903"/>
      <c r="LEH2" s="903"/>
      <c r="LEI2" s="903"/>
      <c r="LEJ2" s="903"/>
      <c r="LEK2" s="903"/>
      <c r="LEL2" s="903"/>
      <c r="LEM2" s="903"/>
      <c r="LEN2" s="903"/>
      <c r="LEO2" s="903"/>
      <c r="LEP2" s="903"/>
      <c r="LEQ2" s="903"/>
      <c r="LER2" s="903"/>
      <c r="LES2" s="903"/>
      <c r="LET2" s="903"/>
      <c r="LEU2" s="903"/>
      <c r="LEV2" s="903"/>
      <c r="LEW2" s="903"/>
      <c r="LEX2" s="903"/>
      <c r="LEY2" s="903"/>
      <c r="LEZ2" s="903"/>
      <c r="LFA2" s="903"/>
      <c r="LFB2" s="903"/>
      <c r="LFC2" s="903"/>
      <c r="LFD2" s="903"/>
      <c r="LFE2" s="903"/>
      <c r="LFF2" s="903"/>
      <c r="LFG2" s="903"/>
      <c r="LFH2" s="903"/>
      <c r="LFI2" s="903"/>
      <c r="LFJ2" s="903"/>
      <c r="LFK2" s="903"/>
      <c r="LFL2" s="903"/>
      <c r="LFM2" s="903"/>
      <c r="LFN2" s="903"/>
      <c r="LFO2" s="903"/>
      <c r="LFP2" s="903"/>
      <c r="LFQ2" s="903"/>
      <c r="LFR2" s="903"/>
      <c r="LFS2" s="903"/>
      <c r="LFT2" s="903"/>
      <c r="LFU2" s="903"/>
      <c r="LFV2" s="903"/>
      <c r="LFW2" s="903"/>
      <c r="LFX2" s="903"/>
      <c r="LFY2" s="903"/>
      <c r="LFZ2" s="903"/>
      <c r="LGA2" s="903"/>
      <c r="LGB2" s="903"/>
      <c r="LGC2" s="903"/>
      <c r="LGD2" s="903"/>
      <c r="LGE2" s="903"/>
      <c r="LGF2" s="903"/>
      <c r="LGG2" s="903"/>
      <c r="LGH2" s="903"/>
      <c r="LGI2" s="903"/>
      <c r="LGJ2" s="903"/>
      <c r="LGK2" s="903"/>
      <c r="LGL2" s="903"/>
      <c r="LGM2" s="903"/>
      <c r="LGN2" s="903"/>
      <c r="LGO2" s="903"/>
      <c r="LGP2" s="903"/>
      <c r="LGQ2" s="903"/>
      <c r="LGR2" s="903"/>
      <c r="LGS2" s="903"/>
      <c r="LGT2" s="903"/>
      <c r="LGU2" s="903"/>
      <c r="LGV2" s="903"/>
      <c r="LGW2" s="903"/>
      <c r="LGX2" s="903"/>
      <c r="LGY2" s="903"/>
      <c r="LGZ2" s="903"/>
      <c r="LHA2" s="903"/>
      <c r="LHB2" s="903"/>
      <c r="LHC2" s="903"/>
      <c r="LHD2" s="903"/>
      <c r="LHE2" s="903"/>
      <c r="LHF2" s="903"/>
      <c r="LHG2" s="903"/>
      <c r="LHH2" s="903"/>
      <c r="LHI2" s="903"/>
      <c r="LHJ2" s="903"/>
      <c r="LHK2" s="903"/>
      <c r="LHL2" s="903"/>
      <c r="LHM2" s="903"/>
      <c r="LHN2" s="903"/>
      <c r="LHO2" s="903"/>
      <c r="LHP2" s="903"/>
      <c r="LHQ2" s="903"/>
      <c r="LHR2" s="903"/>
      <c r="LHS2" s="903"/>
      <c r="LHT2" s="903"/>
      <c r="LHU2" s="903"/>
      <c r="LHV2" s="903"/>
      <c r="LHW2" s="903"/>
      <c r="LHX2" s="903"/>
      <c r="LHY2" s="903"/>
      <c r="LHZ2" s="903"/>
      <c r="LIA2" s="903"/>
      <c r="LIB2" s="903"/>
      <c r="LIC2" s="903"/>
      <c r="LID2" s="903"/>
      <c r="LIE2" s="903"/>
      <c r="LIF2" s="903"/>
      <c r="LIG2" s="903"/>
      <c r="LIH2" s="903"/>
      <c r="LII2" s="903"/>
      <c r="LIJ2" s="903"/>
      <c r="LIK2" s="903"/>
      <c r="LIL2" s="903"/>
      <c r="LIM2" s="903"/>
      <c r="LIN2" s="903"/>
      <c r="LIO2" s="903"/>
      <c r="LIP2" s="903"/>
      <c r="LIQ2" s="903"/>
      <c r="LIR2" s="903"/>
      <c r="LIS2" s="903"/>
      <c r="LIT2" s="903"/>
      <c r="LIU2" s="903"/>
      <c r="LIV2" s="903"/>
      <c r="LIW2" s="903"/>
      <c r="LIX2" s="903"/>
      <c r="LIY2" s="903"/>
      <c r="LIZ2" s="903"/>
      <c r="LJA2" s="903"/>
      <c r="LJB2" s="903"/>
      <c r="LJC2" s="903"/>
      <c r="LJD2" s="903"/>
      <c r="LJE2" s="903"/>
      <c r="LJF2" s="903"/>
      <c r="LJG2" s="903"/>
      <c r="LJH2" s="903"/>
      <c r="LJI2" s="903"/>
      <c r="LJJ2" s="903"/>
      <c r="LJK2" s="903"/>
      <c r="LJL2" s="903"/>
      <c r="LJM2" s="903"/>
      <c r="LJN2" s="903"/>
      <c r="LJO2" s="903"/>
      <c r="LJP2" s="903"/>
      <c r="LJQ2" s="903"/>
      <c r="LJR2" s="903"/>
      <c r="LJS2" s="903"/>
      <c r="LJT2" s="903"/>
      <c r="LJU2" s="903"/>
      <c r="LJV2" s="903"/>
      <c r="LJW2" s="903"/>
      <c r="LJX2" s="903"/>
      <c r="LJY2" s="903"/>
      <c r="LJZ2" s="903"/>
      <c r="LKA2" s="903"/>
      <c r="LKB2" s="903"/>
      <c r="LKC2" s="903"/>
      <c r="LKD2" s="903"/>
      <c r="LKE2" s="903"/>
      <c r="LKF2" s="903"/>
      <c r="LKG2" s="903"/>
      <c r="LKH2" s="903"/>
      <c r="LKI2" s="903"/>
      <c r="LKJ2" s="903"/>
      <c r="LKK2" s="903"/>
      <c r="LKL2" s="903"/>
      <c r="LKM2" s="903"/>
      <c r="LKN2" s="903"/>
      <c r="LKO2" s="903"/>
      <c r="LKP2" s="903"/>
      <c r="LKQ2" s="903"/>
      <c r="LKR2" s="903"/>
      <c r="LKS2" s="903"/>
      <c r="LKT2" s="903"/>
      <c r="LKU2" s="903"/>
      <c r="LKV2" s="903"/>
      <c r="LKW2" s="903"/>
      <c r="LKX2" s="903"/>
      <c r="LKY2" s="903"/>
      <c r="LKZ2" s="903"/>
      <c r="LLA2" s="903"/>
      <c r="LLB2" s="903"/>
      <c r="LLC2" s="903"/>
      <c r="LLD2" s="903"/>
      <c r="LLE2" s="903"/>
      <c r="LLF2" s="903"/>
      <c r="LLG2" s="903"/>
      <c r="LLH2" s="903"/>
      <c r="LLI2" s="903"/>
      <c r="LLJ2" s="903"/>
      <c r="LLK2" s="903"/>
      <c r="LLL2" s="903"/>
      <c r="LLM2" s="903"/>
      <c r="LLN2" s="903"/>
      <c r="LLO2" s="903"/>
      <c r="LLP2" s="903"/>
      <c r="LLQ2" s="903"/>
      <c r="LLR2" s="903"/>
      <c r="LLS2" s="903"/>
      <c r="LLT2" s="903"/>
      <c r="LLU2" s="903"/>
      <c r="LLV2" s="903"/>
      <c r="LLW2" s="903"/>
      <c r="LLX2" s="903"/>
      <c r="LLY2" s="903"/>
      <c r="LLZ2" s="903"/>
      <c r="LMA2" s="903"/>
      <c r="LMB2" s="903"/>
      <c r="LMC2" s="903"/>
      <c r="LMD2" s="903"/>
      <c r="LME2" s="903"/>
      <c r="LMF2" s="903"/>
      <c r="LMG2" s="903"/>
      <c r="LMH2" s="903"/>
      <c r="LMI2" s="903"/>
      <c r="LMJ2" s="903"/>
      <c r="LMK2" s="903"/>
      <c r="LML2" s="903"/>
      <c r="LMM2" s="903"/>
      <c r="LMN2" s="903"/>
      <c r="LMO2" s="903"/>
      <c r="LMP2" s="903"/>
      <c r="LMQ2" s="903"/>
      <c r="LMR2" s="903"/>
      <c r="LMS2" s="903"/>
      <c r="LMT2" s="903"/>
      <c r="LMU2" s="903"/>
      <c r="LMV2" s="903"/>
      <c r="LMW2" s="903"/>
      <c r="LMX2" s="903"/>
      <c r="LMY2" s="903"/>
      <c r="LMZ2" s="903"/>
      <c r="LNA2" s="903"/>
      <c r="LNB2" s="903"/>
      <c r="LNC2" s="903"/>
      <c r="LND2" s="903"/>
      <c r="LNE2" s="903"/>
      <c r="LNF2" s="903"/>
      <c r="LNG2" s="903"/>
      <c r="LNH2" s="903"/>
      <c r="LNI2" s="903"/>
      <c r="LNJ2" s="903"/>
      <c r="LNK2" s="903"/>
      <c r="LNL2" s="903"/>
      <c r="LNM2" s="903"/>
      <c r="LNN2" s="903"/>
      <c r="LNO2" s="903"/>
      <c r="LNP2" s="903"/>
      <c r="LNQ2" s="903"/>
      <c r="LNR2" s="903"/>
      <c r="LNS2" s="903"/>
      <c r="LNT2" s="903"/>
      <c r="LNU2" s="903"/>
      <c r="LNV2" s="903"/>
      <c r="LNW2" s="903"/>
      <c r="LNX2" s="903"/>
      <c r="LNY2" s="903"/>
      <c r="LNZ2" s="903"/>
      <c r="LOA2" s="903"/>
      <c r="LOB2" s="903"/>
      <c r="LOC2" s="903"/>
      <c r="LOD2" s="903"/>
      <c r="LOE2" s="903"/>
      <c r="LOF2" s="903"/>
      <c r="LOG2" s="903"/>
      <c r="LOH2" s="903"/>
      <c r="LOI2" s="903"/>
      <c r="LOJ2" s="903"/>
      <c r="LOK2" s="903"/>
      <c r="LOL2" s="903"/>
      <c r="LOM2" s="903"/>
      <c r="LON2" s="903"/>
      <c r="LOO2" s="903"/>
      <c r="LOP2" s="903"/>
      <c r="LOQ2" s="903"/>
      <c r="LOR2" s="903"/>
      <c r="LOS2" s="903"/>
      <c r="LOT2" s="903"/>
      <c r="LOU2" s="903"/>
      <c r="LOV2" s="903"/>
      <c r="LOW2" s="903"/>
      <c r="LOX2" s="903"/>
      <c r="LOY2" s="903"/>
      <c r="LOZ2" s="903"/>
      <c r="LPA2" s="903"/>
      <c r="LPB2" s="903"/>
      <c r="LPC2" s="903"/>
      <c r="LPD2" s="903"/>
      <c r="LPE2" s="903"/>
      <c r="LPF2" s="903"/>
      <c r="LPG2" s="903"/>
      <c r="LPH2" s="903"/>
      <c r="LPI2" s="903"/>
      <c r="LPJ2" s="903"/>
      <c r="LPK2" s="903"/>
      <c r="LPL2" s="903"/>
      <c r="LPM2" s="903"/>
      <c r="LPN2" s="903"/>
      <c r="LPO2" s="903"/>
      <c r="LPP2" s="903"/>
      <c r="LPQ2" s="903"/>
      <c r="LPR2" s="903"/>
      <c r="LPS2" s="903"/>
      <c r="LPT2" s="903"/>
      <c r="LPU2" s="903"/>
      <c r="LPV2" s="903"/>
      <c r="LPW2" s="903"/>
      <c r="LPX2" s="903"/>
      <c r="LPY2" s="903"/>
      <c r="LPZ2" s="903"/>
      <c r="LQA2" s="903"/>
      <c r="LQB2" s="903"/>
      <c r="LQC2" s="903"/>
      <c r="LQD2" s="903"/>
      <c r="LQE2" s="903"/>
      <c r="LQF2" s="903"/>
      <c r="LQG2" s="903"/>
      <c r="LQH2" s="903"/>
      <c r="LQI2" s="903"/>
      <c r="LQJ2" s="903"/>
      <c r="LQK2" s="903"/>
      <c r="LQL2" s="903"/>
      <c r="LQM2" s="903"/>
      <c r="LQN2" s="903"/>
      <c r="LQO2" s="903"/>
      <c r="LQP2" s="903"/>
      <c r="LQQ2" s="903"/>
      <c r="LQR2" s="903"/>
      <c r="LQS2" s="903"/>
      <c r="LQT2" s="903"/>
      <c r="LQU2" s="903"/>
      <c r="LQV2" s="903"/>
      <c r="LQW2" s="903"/>
      <c r="LQX2" s="903"/>
      <c r="LQY2" s="903"/>
      <c r="LQZ2" s="903"/>
      <c r="LRA2" s="903"/>
      <c r="LRB2" s="903"/>
      <c r="LRC2" s="903"/>
      <c r="LRD2" s="903"/>
      <c r="LRE2" s="903"/>
      <c r="LRF2" s="903"/>
      <c r="LRG2" s="903"/>
      <c r="LRH2" s="903"/>
      <c r="LRI2" s="903"/>
      <c r="LRJ2" s="903"/>
      <c r="LRK2" s="903"/>
      <c r="LRL2" s="903"/>
      <c r="LRM2" s="903"/>
      <c r="LRN2" s="903"/>
      <c r="LRO2" s="903"/>
      <c r="LRP2" s="903"/>
      <c r="LRQ2" s="903"/>
      <c r="LRR2" s="903"/>
      <c r="LRS2" s="903"/>
      <c r="LRT2" s="903"/>
      <c r="LRU2" s="903"/>
      <c r="LRV2" s="903"/>
      <c r="LRW2" s="903"/>
      <c r="LRX2" s="903"/>
      <c r="LRY2" s="903"/>
      <c r="LRZ2" s="903"/>
      <c r="LSA2" s="903"/>
      <c r="LSB2" s="903"/>
      <c r="LSC2" s="903"/>
      <c r="LSD2" s="903"/>
      <c r="LSE2" s="903"/>
      <c r="LSF2" s="903"/>
      <c r="LSG2" s="903"/>
      <c r="LSH2" s="903"/>
      <c r="LSI2" s="903"/>
      <c r="LSJ2" s="903"/>
      <c r="LSK2" s="903"/>
      <c r="LSL2" s="903"/>
      <c r="LSM2" s="903"/>
      <c r="LSN2" s="903"/>
      <c r="LSO2" s="903"/>
      <c r="LSP2" s="903"/>
      <c r="LSQ2" s="903"/>
      <c r="LSR2" s="903"/>
      <c r="LSS2" s="903"/>
      <c r="LST2" s="903"/>
      <c r="LSU2" s="903"/>
      <c r="LSV2" s="903"/>
      <c r="LSW2" s="903"/>
      <c r="LSX2" s="903"/>
      <c r="LSY2" s="903"/>
      <c r="LSZ2" s="903"/>
      <c r="LTA2" s="903"/>
      <c r="LTB2" s="903"/>
      <c r="LTC2" s="903"/>
      <c r="LTD2" s="903"/>
      <c r="LTE2" s="903"/>
      <c r="LTF2" s="903"/>
      <c r="LTG2" s="903"/>
      <c r="LTH2" s="903"/>
      <c r="LTI2" s="903"/>
      <c r="LTJ2" s="903"/>
      <c r="LTK2" s="903"/>
      <c r="LTL2" s="903"/>
      <c r="LTM2" s="903"/>
      <c r="LTN2" s="903"/>
      <c r="LTO2" s="903"/>
      <c r="LTP2" s="903"/>
      <c r="LTQ2" s="903"/>
      <c r="LTR2" s="903"/>
      <c r="LTS2" s="903"/>
      <c r="LTT2" s="903"/>
      <c r="LTU2" s="903"/>
      <c r="LTV2" s="903"/>
      <c r="LTW2" s="903"/>
      <c r="LTX2" s="903"/>
      <c r="LTY2" s="903"/>
      <c r="LTZ2" s="903"/>
      <c r="LUA2" s="903"/>
      <c r="LUB2" s="903"/>
      <c r="LUC2" s="903"/>
      <c r="LUD2" s="903"/>
      <c r="LUE2" s="903"/>
      <c r="LUF2" s="903"/>
      <c r="LUG2" s="903"/>
      <c r="LUH2" s="903"/>
      <c r="LUI2" s="903"/>
      <c r="LUJ2" s="903"/>
      <c r="LUK2" s="903"/>
      <c r="LUL2" s="903"/>
      <c r="LUM2" s="903"/>
      <c r="LUN2" s="903"/>
      <c r="LUO2" s="903"/>
      <c r="LUP2" s="903"/>
      <c r="LUQ2" s="903"/>
      <c r="LUR2" s="903"/>
      <c r="LUS2" s="903"/>
      <c r="LUT2" s="903"/>
      <c r="LUU2" s="903"/>
      <c r="LUV2" s="903"/>
      <c r="LUW2" s="903"/>
      <c r="LUX2" s="903"/>
      <c r="LUY2" s="903"/>
      <c r="LUZ2" s="903"/>
      <c r="LVA2" s="903"/>
      <c r="LVB2" s="903"/>
      <c r="LVC2" s="903"/>
      <c r="LVD2" s="903"/>
      <c r="LVE2" s="903"/>
      <c r="LVF2" s="903"/>
      <c r="LVG2" s="903"/>
      <c r="LVH2" s="903"/>
      <c r="LVI2" s="903"/>
      <c r="LVJ2" s="903"/>
      <c r="LVK2" s="903"/>
      <c r="LVL2" s="903"/>
      <c r="LVM2" s="903"/>
      <c r="LVN2" s="903"/>
      <c r="LVO2" s="903"/>
      <c r="LVP2" s="903"/>
      <c r="LVQ2" s="903"/>
      <c r="LVR2" s="903"/>
      <c r="LVS2" s="903"/>
      <c r="LVT2" s="903"/>
      <c r="LVU2" s="903"/>
      <c r="LVV2" s="903"/>
      <c r="LVW2" s="903"/>
      <c r="LVX2" s="903"/>
      <c r="LVY2" s="903"/>
      <c r="LVZ2" s="903"/>
      <c r="LWA2" s="903"/>
      <c r="LWB2" s="903"/>
      <c r="LWC2" s="903"/>
      <c r="LWD2" s="903"/>
      <c r="LWE2" s="903"/>
      <c r="LWF2" s="903"/>
      <c r="LWG2" s="903"/>
      <c r="LWH2" s="903"/>
      <c r="LWI2" s="903"/>
      <c r="LWJ2" s="903"/>
      <c r="LWK2" s="903"/>
      <c r="LWL2" s="903"/>
      <c r="LWM2" s="903"/>
      <c r="LWN2" s="903"/>
      <c r="LWO2" s="903"/>
      <c r="LWP2" s="903"/>
      <c r="LWQ2" s="903"/>
      <c r="LWR2" s="903"/>
      <c r="LWS2" s="903"/>
      <c r="LWT2" s="903"/>
      <c r="LWU2" s="903"/>
      <c r="LWV2" s="903"/>
      <c r="LWW2" s="903"/>
      <c r="LWX2" s="903"/>
      <c r="LWY2" s="903"/>
      <c r="LWZ2" s="903"/>
      <c r="LXA2" s="903"/>
      <c r="LXB2" s="903"/>
      <c r="LXC2" s="903"/>
      <c r="LXD2" s="903"/>
      <c r="LXE2" s="903"/>
      <c r="LXF2" s="903"/>
      <c r="LXG2" s="903"/>
      <c r="LXH2" s="903"/>
      <c r="LXI2" s="903"/>
      <c r="LXJ2" s="903"/>
      <c r="LXK2" s="903"/>
      <c r="LXL2" s="903"/>
      <c r="LXM2" s="903"/>
      <c r="LXN2" s="903"/>
      <c r="LXO2" s="903"/>
      <c r="LXP2" s="903"/>
      <c r="LXQ2" s="903"/>
      <c r="LXR2" s="903"/>
      <c r="LXS2" s="903"/>
      <c r="LXT2" s="903"/>
      <c r="LXU2" s="903"/>
      <c r="LXV2" s="903"/>
      <c r="LXW2" s="903"/>
      <c r="LXX2" s="903"/>
      <c r="LXY2" s="903"/>
      <c r="LXZ2" s="903"/>
      <c r="LYA2" s="903"/>
      <c r="LYB2" s="903"/>
      <c r="LYC2" s="903"/>
      <c r="LYD2" s="903"/>
      <c r="LYE2" s="903"/>
      <c r="LYF2" s="903"/>
      <c r="LYG2" s="903"/>
      <c r="LYH2" s="903"/>
      <c r="LYI2" s="903"/>
      <c r="LYJ2" s="903"/>
      <c r="LYK2" s="903"/>
      <c r="LYL2" s="903"/>
      <c r="LYM2" s="903"/>
      <c r="LYN2" s="903"/>
      <c r="LYO2" s="903"/>
      <c r="LYP2" s="903"/>
      <c r="LYQ2" s="903"/>
      <c r="LYR2" s="903"/>
      <c r="LYS2" s="903"/>
      <c r="LYT2" s="903"/>
      <c r="LYU2" s="903"/>
      <c r="LYV2" s="903"/>
      <c r="LYW2" s="903"/>
      <c r="LYX2" s="903"/>
      <c r="LYY2" s="903"/>
      <c r="LYZ2" s="903"/>
      <c r="LZA2" s="903"/>
      <c r="LZB2" s="903"/>
      <c r="LZC2" s="903"/>
      <c r="LZD2" s="903"/>
      <c r="LZE2" s="903"/>
      <c r="LZF2" s="903"/>
      <c r="LZG2" s="903"/>
      <c r="LZH2" s="903"/>
      <c r="LZI2" s="903"/>
      <c r="LZJ2" s="903"/>
      <c r="LZK2" s="903"/>
      <c r="LZL2" s="903"/>
      <c r="LZM2" s="903"/>
      <c r="LZN2" s="903"/>
      <c r="LZO2" s="903"/>
      <c r="LZP2" s="903"/>
      <c r="LZQ2" s="903"/>
      <c r="LZR2" s="903"/>
      <c r="LZS2" s="903"/>
      <c r="LZT2" s="903"/>
      <c r="LZU2" s="903"/>
      <c r="LZV2" s="903"/>
      <c r="LZW2" s="903"/>
      <c r="LZX2" s="903"/>
      <c r="LZY2" s="903"/>
      <c r="LZZ2" s="903"/>
      <c r="MAA2" s="903"/>
      <c r="MAB2" s="903"/>
      <c r="MAC2" s="903"/>
      <c r="MAD2" s="903"/>
      <c r="MAE2" s="903"/>
      <c r="MAF2" s="903"/>
      <c r="MAG2" s="903"/>
      <c r="MAH2" s="903"/>
      <c r="MAI2" s="903"/>
      <c r="MAJ2" s="903"/>
      <c r="MAK2" s="903"/>
      <c r="MAL2" s="903"/>
      <c r="MAM2" s="903"/>
      <c r="MAN2" s="903"/>
      <c r="MAO2" s="903"/>
      <c r="MAP2" s="903"/>
      <c r="MAQ2" s="903"/>
      <c r="MAR2" s="903"/>
      <c r="MAS2" s="903"/>
      <c r="MAT2" s="903"/>
      <c r="MAU2" s="903"/>
      <c r="MAV2" s="903"/>
      <c r="MAW2" s="903"/>
      <c r="MAX2" s="903"/>
      <c r="MAY2" s="903"/>
      <c r="MAZ2" s="903"/>
      <c r="MBA2" s="903"/>
      <c r="MBB2" s="903"/>
      <c r="MBC2" s="903"/>
      <c r="MBD2" s="903"/>
      <c r="MBE2" s="903"/>
      <c r="MBF2" s="903"/>
      <c r="MBG2" s="903"/>
      <c r="MBH2" s="903"/>
      <c r="MBI2" s="903"/>
      <c r="MBJ2" s="903"/>
      <c r="MBK2" s="903"/>
      <c r="MBL2" s="903"/>
      <c r="MBM2" s="903"/>
      <c r="MBN2" s="903"/>
      <c r="MBO2" s="903"/>
      <c r="MBP2" s="903"/>
      <c r="MBQ2" s="903"/>
      <c r="MBR2" s="903"/>
      <c r="MBS2" s="903"/>
      <c r="MBT2" s="903"/>
      <c r="MBU2" s="903"/>
      <c r="MBV2" s="903"/>
      <c r="MBW2" s="903"/>
      <c r="MBX2" s="903"/>
      <c r="MBY2" s="903"/>
      <c r="MBZ2" s="903"/>
      <c r="MCA2" s="903"/>
      <c r="MCB2" s="903"/>
      <c r="MCC2" s="903"/>
      <c r="MCD2" s="903"/>
      <c r="MCE2" s="903"/>
      <c r="MCF2" s="903"/>
      <c r="MCG2" s="903"/>
      <c r="MCH2" s="903"/>
      <c r="MCI2" s="903"/>
      <c r="MCJ2" s="903"/>
      <c r="MCK2" s="903"/>
      <c r="MCL2" s="903"/>
      <c r="MCM2" s="903"/>
      <c r="MCN2" s="903"/>
      <c r="MCO2" s="903"/>
      <c r="MCP2" s="903"/>
      <c r="MCQ2" s="903"/>
      <c r="MCR2" s="903"/>
      <c r="MCS2" s="903"/>
      <c r="MCT2" s="903"/>
      <c r="MCU2" s="903"/>
      <c r="MCV2" s="903"/>
      <c r="MCW2" s="903"/>
      <c r="MCX2" s="903"/>
      <c r="MCY2" s="903"/>
      <c r="MCZ2" s="903"/>
      <c r="MDA2" s="903"/>
      <c r="MDB2" s="903"/>
      <c r="MDC2" s="903"/>
      <c r="MDD2" s="903"/>
      <c r="MDE2" s="903"/>
      <c r="MDF2" s="903"/>
      <c r="MDG2" s="903"/>
      <c r="MDH2" s="903"/>
      <c r="MDI2" s="903"/>
      <c r="MDJ2" s="903"/>
      <c r="MDK2" s="903"/>
      <c r="MDL2" s="903"/>
      <c r="MDM2" s="903"/>
      <c r="MDN2" s="903"/>
      <c r="MDO2" s="903"/>
      <c r="MDP2" s="903"/>
      <c r="MDQ2" s="903"/>
      <c r="MDR2" s="903"/>
      <c r="MDS2" s="903"/>
      <c r="MDT2" s="903"/>
      <c r="MDU2" s="903"/>
      <c r="MDV2" s="903"/>
      <c r="MDW2" s="903"/>
      <c r="MDX2" s="903"/>
      <c r="MDY2" s="903"/>
      <c r="MDZ2" s="903"/>
      <c r="MEA2" s="903"/>
      <c r="MEB2" s="903"/>
      <c r="MEC2" s="903"/>
      <c r="MED2" s="903"/>
      <c r="MEE2" s="903"/>
      <c r="MEF2" s="903"/>
      <c r="MEG2" s="903"/>
      <c r="MEH2" s="903"/>
      <c r="MEI2" s="903"/>
      <c r="MEJ2" s="903"/>
      <c r="MEK2" s="903"/>
      <c r="MEL2" s="903"/>
      <c r="MEM2" s="903"/>
      <c r="MEN2" s="903"/>
      <c r="MEO2" s="903"/>
      <c r="MEP2" s="903"/>
      <c r="MEQ2" s="903"/>
      <c r="MER2" s="903"/>
      <c r="MES2" s="903"/>
      <c r="MET2" s="903"/>
      <c r="MEU2" s="903"/>
      <c r="MEV2" s="903"/>
      <c r="MEW2" s="903"/>
      <c r="MEX2" s="903"/>
      <c r="MEY2" s="903"/>
      <c r="MEZ2" s="903"/>
      <c r="MFA2" s="903"/>
      <c r="MFB2" s="903"/>
      <c r="MFC2" s="903"/>
      <c r="MFD2" s="903"/>
      <c r="MFE2" s="903"/>
      <c r="MFF2" s="903"/>
      <c r="MFG2" s="903"/>
      <c r="MFH2" s="903"/>
      <c r="MFI2" s="903"/>
      <c r="MFJ2" s="903"/>
      <c r="MFK2" s="903"/>
      <c r="MFL2" s="903"/>
      <c r="MFM2" s="903"/>
      <c r="MFN2" s="903"/>
      <c r="MFO2" s="903"/>
      <c r="MFP2" s="903"/>
      <c r="MFQ2" s="903"/>
      <c r="MFR2" s="903"/>
      <c r="MFS2" s="903"/>
      <c r="MFT2" s="903"/>
      <c r="MFU2" s="903"/>
      <c r="MFV2" s="903"/>
      <c r="MFW2" s="903"/>
      <c r="MFX2" s="903"/>
      <c r="MFY2" s="903"/>
      <c r="MFZ2" s="903"/>
      <c r="MGA2" s="903"/>
      <c r="MGB2" s="903"/>
      <c r="MGC2" s="903"/>
      <c r="MGD2" s="903"/>
      <c r="MGE2" s="903"/>
      <c r="MGF2" s="903"/>
      <c r="MGG2" s="903"/>
      <c r="MGH2" s="903"/>
      <c r="MGI2" s="903"/>
      <c r="MGJ2" s="903"/>
      <c r="MGK2" s="903"/>
      <c r="MGL2" s="903"/>
      <c r="MGM2" s="903"/>
      <c r="MGN2" s="903"/>
      <c r="MGO2" s="903"/>
      <c r="MGP2" s="903"/>
      <c r="MGQ2" s="903"/>
      <c r="MGR2" s="903"/>
      <c r="MGS2" s="903"/>
      <c r="MGT2" s="903"/>
      <c r="MGU2" s="903"/>
      <c r="MGV2" s="903"/>
      <c r="MGW2" s="903"/>
      <c r="MGX2" s="903"/>
      <c r="MGY2" s="903"/>
      <c r="MGZ2" s="903"/>
      <c r="MHA2" s="903"/>
      <c r="MHB2" s="903"/>
      <c r="MHC2" s="903"/>
      <c r="MHD2" s="903"/>
      <c r="MHE2" s="903"/>
      <c r="MHF2" s="903"/>
      <c r="MHG2" s="903"/>
      <c r="MHH2" s="903"/>
      <c r="MHI2" s="903"/>
      <c r="MHJ2" s="903"/>
      <c r="MHK2" s="903"/>
      <c r="MHL2" s="903"/>
      <c r="MHM2" s="903"/>
      <c r="MHN2" s="903"/>
      <c r="MHO2" s="903"/>
      <c r="MHP2" s="903"/>
      <c r="MHQ2" s="903"/>
      <c r="MHR2" s="903"/>
      <c r="MHS2" s="903"/>
      <c r="MHT2" s="903"/>
      <c r="MHU2" s="903"/>
      <c r="MHV2" s="903"/>
      <c r="MHW2" s="903"/>
      <c r="MHX2" s="903"/>
      <c r="MHY2" s="903"/>
      <c r="MHZ2" s="903"/>
      <c r="MIA2" s="903"/>
      <c r="MIB2" s="903"/>
      <c r="MIC2" s="903"/>
      <c r="MID2" s="903"/>
      <c r="MIE2" s="903"/>
      <c r="MIF2" s="903"/>
      <c r="MIG2" s="903"/>
      <c r="MIH2" s="903"/>
      <c r="MII2" s="903"/>
      <c r="MIJ2" s="903"/>
      <c r="MIK2" s="903"/>
      <c r="MIL2" s="903"/>
      <c r="MIM2" s="903"/>
      <c r="MIN2" s="903"/>
      <c r="MIO2" s="903"/>
      <c r="MIP2" s="903"/>
      <c r="MIQ2" s="903"/>
      <c r="MIR2" s="903"/>
      <c r="MIS2" s="903"/>
      <c r="MIT2" s="903"/>
      <c r="MIU2" s="903"/>
      <c r="MIV2" s="903"/>
      <c r="MIW2" s="903"/>
      <c r="MIX2" s="903"/>
      <c r="MIY2" s="903"/>
      <c r="MIZ2" s="903"/>
      <c r="MJA2" s="903"/>
      <c r="MJB2" s="903"/>
      <c r="MJC2" s="903"/>
      <c r="MJD2" s="903"/>
      <c r="MJE2" s="903"/>
      <c r="MJF2" s="903"/>
      <c r="MJG2" s="903"/>
      <c r="MJH2" s="903"/>
      <c r="MJI2" s="903"/>
      <c r="MJJ2" s="903"/>
      <c r="MJK2" s="903"/>
      <c r="MJL2" s="903"/>
      <c r="MJM2" s="903"/>
      <c r="MJN2" s="903"/>
      <c r="MJO2" s="903"/>
      <c r="MJP2" s="903"/>
      <c r="MJQ2" s="903"/>
      <c r="MJR2" s="903"/>
      <c r="MJS2" s="903"/>
      <c r="MJT2" s="903"/>
      <c r="MJU2" s="903"/>
      <c r="MJV2" s="903"/>
      <c r="MJW2" s="903"/>
      <c r="MJX2" s="903"/>
      <c r="MJY2" s="903"/>
      <c r="MJZ2" s="903"/>
      <c r="MKA2" s="903"/>
      <c r="MKB2" s="903"/>
      <c r="MKC2" s="903"/>
      <c r="MKD2" s="903"/>
      <c r="MKE2" s="903"/>
      <c r="MKF2" s="903"/>
      <c r="MKG2" s="903"/>
      <c r="MKH2" s="903"/>
      <c r="MKI2" s="903"/>
      <c r="MKJ2" s="903"/>
      <c r="MKK2" s="903"/>
      <c r="MKL2" s="903"/>
      <c r="MKM2" s="903"/>
      <c r="MKN2" s="903"/>
      <c r="MKO2" s="903"/>
      <c r="MKP2" s="903"/>
      <c r="MKQ2" s="903"/>
      <c r="MKR2" s="903"/>
      <c r="MKS2" s="903"/>
      <c r="MKT2" s="903"/>
      <c r="MKU2" s="903"/>
      <c r="MKV2" s="903"/>
      <c r="MKW2" s="903"/>
      <c r="MKX2" s="903"/>
      <c r="MKY2" s="903"/>
      <c r="MKZ2" s="903"/>
      <c r="MLA2" s="903"/>
      <c r="MLB2" s="903"/>
      <c r="MLC2" s="903"/>
      <c r="MLD2" s="903"/>
      <c r="MLE2" s="903"/>
      <c r="MLF2" s="903"/>
      <c r="MLG2" s="903"/>
      <c r="MLH2" s="903"/>
      <c r="MLI2" s="903"/>
      <c r="MLJ2" s="903"/>
      <c r="MLK2" s="903"/>
      <c r="MLL2" s="903"/>
      <c r="MLM2" s="903"/>
      <c r="MLN2" s="903"/>
      <c r="MLO2" s="903"/>
      <c r="MLP2" s="903"/>
      <c r="MLQ2" s="903"/>
      <c r="MLR2" s="903"/>
      <c r="MLS2" s="903"/>
      <c r="MLT2" s="903"/>
      <c r="MLU2" s="903"/>
      <c r="MLV2" s="903"/>
      <c r="MLW2" s="903"/>
      <c r="MLX2" s="903"/>
      <c r="MLY2" s="903"/>
      <c r="MLZ2" s="903"/>
      <c r="MMA2" s="903"/>
      <c r="MMB2" s="903"/>
      <c r="MMC2" s="903"/>
      <c r="MMD2" s="903"/>
      <c r="MME2" s="903"/>
      <c r="MMF2" s="903"/>
      <c r="MMG2" s="903"/>
      <c r="MMH2" s="903"/>
      <c r="MMI2" s="903"/>
      <c r="MMJ2" s="903"/>
      <c r="MMK2" s="903"/>
      <c r="MML2" s="903"/>
      <c r="MMM2" s="903"/>
      <c r="MMN2" s="903"/>
      <c r="MMO2" s="903"/>
      <c r="MMP2" s="903"/>
      <c r="MMQ2" s="903"/>
      <c r="MMR2" s="903"/>
      <c r="MMS2" s="903"/>
      <c r="MMT2" s="903"/>
      <c r="MMU2" s="903"/>
      <c r="MMV2" s="903"/>
      <c r="MMW2" s="903"/>
      <c r="MMX2" s="903"/>
      <c r="MMY2" s="903"/>
      <c r="MMZ2" s="903"/>
      <c r="MNA2" s="903"/>
      <c r="MNB2" s="903"/>
      <c r="MNC2" s="903"/>
      <c r="MND2" s="903"/>
      <c r="MNE2" s="903"/>
      <c r="MNF2" s="903"/>
      <c r="MNG2" s="903"/>
      <c r="MNH2" s="903"/>
      <c r="MNI2" s="903"/>
      <c r="MNJ2" s="903"/>
      <c r="MNK2" s="903"/>
      <c r="MNL2" s="903"/>
      <c r="MNM2" s="903"/>
      <c r="MNN2" s="903"/>
      <c r="MNO2" s="903"/>
      <c r="MNP2" s="903"/>
      <c r="MNQ2" s="903"/>
      <c r="MNR2" s="903"/>
      <c r="MNS2" s="903"/>
      <c r="MNT2" s="903"/>
      <c r="MNU2" s="903"/>
      <c r="MNV2" s="903"/>
      <c r="MNW2" s="903"/>
      <c r="MNX2" s="903"/>
      <c r="MNY2" s="903"/>
      <c r="MNZ2" s="903"/>
      <c r="MOA2" s="903"/>
      <c r="MOB2" s="903"/>
      <c r="MOC2" s="903"/>
      <c r="MOD2" s="903"/>
      <c r="MOE2" s="903"/>
      <c r="MOF2" s="903"/>
      <c r="MOG2" s="903"/>
      <c r="MOH2" s="903"/>
      <c r="MOI2" s="903"/>
      <c r="MOJ2" s="903"/>
      <c r="MOK2" s="903"/>
      <c r="MOL2" s="903"/>
      <c r="MOM2" s="903"/>
      <c r="MON2" s="903"/>
      <c r="MOO2" s="903"/>
      <c r="MOP2" s="903"/>
      <c r="MOQ2" s="903"/>
      <c r="MOR2" s="903"/>
      <c r="MOS2" s="903"/>
      <c r="MOT2" s="903"/>
      <c r="MOU2" s="903"/>
      <c r="MOV2" s="903"/>
      <c r="MOW2" s="903"/>
      <c r="MOX2" s="903"/>
      <c r="MOY2" s="903"/>
      <c r="MOZ2" s="903"/>
      <c r="MPA2" s="903"/>
      <c r="MPB2" s="903"/>
      <c r="MPC2" s="903"/>
      <c r="MPD2" s="903"/>
      <c r="MPE2" s="903"/>
      <c r="MPF2" s="903"/>
      <c r="MPG2" s="903"/>
      <c r="MPH2" s="903"/>
      <c r="MPI2" s="903"/>
      <c r="MPJ2" s="903"/>
      <c r="MPK2" s="903"/>
      <c r="MPL2" s="903"/>
      <c r="MPM2" s="903"/>
      <c r="MPN2" s="903"/>
      <c r="MPO2" s="903"/>
      <c r="MPP2" s="903"/>
      <c r="MPQ2" s="903"/>
      <c r="MPR2" s="903"/>
      <c r="MPS2" s="903"/>
      <c r="MPT2" s="903"/>
      <c r="MPU2" s="903"/>
      <c r="MPV2" s="903"/>
      <c r="MPW2" s="903"/>
      <c r="MPX2" s="903"/>
      <c r="MPY2" s="903"/>
      <c r="MPZ2" s="903"/>
      <c r="MQA2" s="903"/>
      <c r="MQB2" s="903"/>
      <c r="MQC2" s="903"/>
      <c r="MQD2" s="903"/>
      <c r="MQE2" s="903"/>
      <c r="MQF2" s="903"/>
      <c r="MQG2" s="903"/>
      <c r="MQH2" s="903"/>
      <c r="MQI2" s="903"/>
      <c r="MQJ2" s="903"/>
      <c r="MQK2" s="903"/>
      <c r="MQL2" s="903"/>
      <c r="MQM2" s="903"/>
      <c r="MQN2" s="903"/>
      <c r="MQO2" s="903"/>
      <c r="MQP2" s="903"/>
      <c r="MQQ2" s="903"/>
      <c r="MQR2" s="903"/>
      <c r="MQS2" s="903"/>
      <c r="MQT2" s="903"/>
      <c r="MQU2" s="903"/>
      <c r="MQV2" s="903"/>
      <c r="MQW2" s="903"/>
      <c r="MQX2" s="903"/>
      <c r="MQY2" s="903"/>
      <c r="MQZ2" s="903"/>
      <c r="MRA2" s="903"/>
      <c r="MRB2" s="903"/>
      <c r="MRC2" s="903"/>
      <c r="MRD2" s="903"/>
      <c r="MRE2" s="903"/>
      <c r="MRF2" s="903"/>
      <c r="MRG2" s="903"/>
      <c r="MRH2" s="903"/>
      <c r="MRI2" s="903"/>
      <c r="MRJ2" s="903"/>
      <c r="MRK2" s="903"/>
      <c r="MRL2" s="903"/>
      <c r="MRM2" s="903"/>
      <c r="MRN2" s="903"/>
      <c r="MRO2" s="903"/>
      <c r="MRP2" s="903"/>
      <c r="MRQ2" s="903"/>
      <c r="MRR2" s="903"/>
      <c r="MRS2" s="903"/>
      <c r="MRT2" s="903"/>
      <c r="MRU2" s="903"/>
      <c r="MRV2" s="903"/>
      <c r="MRW2" s="903"/>
      <c r="MRX2" s="903"/>
      <c r="MRY2" s="903"/>
      <c r="MRZ2" s="903"/>
      <c r="MSA2" s="903"/>
      <c r="MSB2" s="903"/>
      <c r="MSC2" s="903"/>
      <c r="MSD2" s="903"/>
      <c r="MSE2" s="903"/>
      <c r="MSF2" s="903"/>
      <c r="MSG2" s="903"/>
      <c r="MSH2" s="903"/>
      <c r="MSI2" s="903"/>
      <c r="MSJ2" s="903"/>
      <c r="MSK2" s="903"/>
      <c r="MSL2" s="903"/>
      <c r="MSM2" s="903"/>
      <c r="MSN2" s="903"/>
      <c r="MSO2" s="903"/>
      <c r="MSP2" s="903"/>
      <c r="MSQ2" s="903"/>
      <c r="MSR2" s="903"/>
      <c r="MSS2" s="903"/>
      <c r="MST2" s="903"/>
      <c r="MSU2" s="903"/>
      <c r="MSV2" s="903"/>
      <c r="MSW2" s="903"/>
      <c r="MSX2" s="903"/>
      <c r="MSY2" s="903"/>
      <c r="MSZ2" s="903"/>
      <c r="MTA2" s="903"/>
      <c r="MTB2" s="903"/>
      <c r="MTC2" s="903"/>
      <c r="MTD2" s="903"/>
      <c r="MTE2" s="903"/>
      <c r="MTF2" s="903"/>
      <c r="MTG2" s="903"/>
      <c r="MTH2" s="903"/>
      <c r="MTI2" s="903"/>
      <c r="MTJ2" s="903"/>
      <c r="MTK2" s="903"/>
      <c r="MTL2" s="903"/>
      <c r="MTM2" s="903"/>
      <c r="MTN2" s="903"/>
      <c r="MTO2" s="903"/>
      <c r="MTP2" s="903"/>
      <c r="MTQ2" s="903"/>
      <c r="MTR2" s="903"/>
      <c r="MTS2" s="903"/>
      <c r="MTT2" s="903"/>
      <c r="MTU2" s="903"/>
      <c r="MTV2" s="903"/>
      <c r="MTW2" s="903"/>
      <c r="MTX2" s="903"/>
      <c r="MTY2" s="903"/>
      <c r="MTZ2" s="903"/>
      <c r="MUA2" s="903"/>
      <c r="MUB2" s="903"/>
      <c r="MUC2" s="903"/>
      <c r="MUD2" s="903"/>
      <c r="MUE2" s="903"/>
      <c r="MUF2" s="903"/>
      <c r="MUG2" s="903"/>
      <c r="MUH2" s="903"/>
      <c r="MUI2" s="903"/>
      <c r="MUJ2" s="903"/>
      <c r="MUK2" s="903"/>
      <c r="MUL2" s="903"/>
      <c r="MUM2" s="903"/>
      <c r="MUN2" s="903"/>
      <c r="MUO2" s="903"/>
      <c r="MUP2" s="903"/>
      <c r="MUQ2" s="903"/>
      <c r="MUR2" s="903"/>
      <c r="MUS2" s="903"/>
      <c r="MUT2" s="903"/>
      <c r="MUU2" s="903"/>
      <c r="MUV2" s="903"/>
      <c r="MUW2" s="903"/>
      <c r="MUX2" s="903"/>
      <c r="MUY2" s="903"/>
      <c r="MUZ2" s="903"/>
      <c r="MVA2" s="903"/>
      <c r="MVB2" s="903"/>
      <c r="MVC2" s="903"/>
      <c r="MVD2" s="903"/>
      <c r="MVE2" s="903"/>
      <c r="MVF2" s="903"/>
      <c r="MVG2" s="903"/>
      <c r="MVH2" s="903"/>
      <c r="MVI2" s="903"/>
      <c r="MVJ2" s="903"/>
      <c r="MVK2" s="903"/>
      <c r="MVL2" s="903"/>
      <c r="MVM2" s="903"/>
      <c r="MVN2" s="903"/>
      <c r="MVO2" s="903"/>
      <c r="MVP2" s="903"/>
      <c r="MVQ2" s="903"/>
      <c r="MVR2" s="903"/>
      <c r="MVS2" s="903"/>
      <c r="MVT2" s="903"/>
      <c r="MVU2" s="903"/>
      <c r="MVV2" s="903"/>
      <c r="MVW2" s="903"/>
      <c r="MVX2" s="903"/>
      <c r="MVY2" s="903"/>
      <c r="MVZ2" s="903"/>
      <c r="MWA2" s="903"/>
      <c r="MWB2" s="903"/>
      <c r="MWC2" s="903"/>
      <c r="MWD2" s="903"/>
      <c r="MWE2" s="903"/>
      <c r="MWF2" s="903"/>
      <c r="MWG2" s="903"/>
      <c r="MWH2" s="903"/>
      <c r="MWI2" s="903"/>
      <c r="MWJ2" s="903"/>
      <c r="MWK2" s="903"/>
      <c r="MWL2" s="903"/>
      <c r="MWM2" s="903"/>
      <c r="MWN2" s="903"/>
      <c r="MWO2" s="903"/>
      <c r="MWP2" s="903"/>
      <c r="MWQ2" s="903"/>
      <c r="MWR2" s="903"/>
      <c r="MWS2" s="903"/>
      <c r="MWT2" s="903"/>
      <c r="MWU2" s="903"/>
      <c r="MWV2" s="903"/>
      <c r="MWW2" s="903"/>
      <c r="MWX2" s="903"/>
      <c r="MWY2" s="903"/>
      <c r="MWZ2" s="903"/>
      <c r="MXA2" s="903"/>
      <c r="MXB2" s="903"/>
      <c r="MXC2" s="903"/>
      <c r="MXD2" s="903"/>
      <c r="MXE2" s="903"/>
      <c r="MXF2" s="903"/>
      <c r="MXG2" s="903"/>
      <c r="MXH2" s="903"/>
      <c r="MXI2" s="903"/>
      <c r="MXJ2" s="903"/>
      <c r="MXK2" s="903"/>
      <c r="MXL2" s="903"/>
      <c r="MXM2" s="903"/>
      <c r="MXN2" s="903"/>
      <c r="MXO2" s="903"/>
      <c r="MXP2" s="903"/>
      <c r="MXQ2" s="903"/>
      <c r="MXR2" s="903"/>
      <c r="MXS2" s="903"/>
      <c r="MXT2" s="903"/>
      <c r="MXU2" s="903"/>
      <c r="MXV2" s="903"/>
      <c r="MXW2" s="903"/>
      <c r="MXX2" s="903"/>
      <c r="MXY2" s="903"/>
      <c r="MXZ2" s="903"/>
      <c r="MYA2" s="903"/>
      <c r="MYB2" s="903"/>
      <c r="MYC2" s="903"/>
      <c r="MYD2" s="903"/>
      <c r="MYE2" s="903"/>
      <c r="MYF2" s="903"/>
      <c r="MYG2" s="903"/>
      <c r="MYH2" s="903"/>
      <c r="MYI2" s="903"/>
      <c r="MYJ2" s="903"/>
      <c r="MYK2" s="903"/>
      <c r="MYL2" s="903"/>
      <c r="MYM2" s="903"/>
      <c r="MYN2" s="903"/>
      <c r="MYO2" s="903"/>
      <c r="MYP2" s="903"/>
      <c r="MYQ2" s="903"/>
      <c r="MYR2" s="903"/>
      <c r="MYS2" s="903"/>
      <c r="MYT2" s="903"/>
      <c r="MYU2" s="903"/>
      <c r="MYV2" s="903"/>
      <c r="MYW2" s="903"/>
      <c r="MYX2" s="903"/>
      <c r="MYY2" s="903"/>
      <c r="MYZ2" s="903"/>
      <c r="MZA2" s="903"/>
      <c r="MZB2" s="903"/>
      <c r="MZC2" s="903"/>
      <c r="MZD2" s="903"/>
      <c r="MZE2" s="903"/>
      <c r="MZF2" s="903"/>
      <c r="MZG2" s="903"/>
      <c r="MZH2" s="903"/>
      <c r="MZI2" s="903"/>
      <c r="MZJ2" s="903"/>
      <c r="MZK2" s="903"/>
      <c r="MZL2" s="903"/>
      <c r="MZM2" s="903"/>
      <c r="MZN2" s="903"/>
      <c r="MZO2" s="903"/>
      <c r="MZP2" s="903"/>
      <c r="MZQ2" s="903"/>
      <c r="MZR2" s="903"/>
      <c r="MZS2" s="903"/>
      <c r="MZT2" s="903"/>
      <c r="MZU2" s="903"/>
      <c r="MZV2" s="903"/>
      <c r="MZW2" s="903"/>
      <c r="MZX2" s="903"/>
      <c r="MZY2" s="903"/>
      <c r="MZZ2" s="903"/>
      <c r="NAA2" s="903"/>
      <c r="NAB2" s="903"/>
      <c r="NAC2" s="903"/>
      <c r="NAD2" s="903"/>
      <c r="NAE2" s="903"/>
      <c r="NAF2" s="903"/>
      <c r="NAG2" s="903"/>
      <c r="NAH2" s="903"/>
      <c r="NAI2" s="903"/>
      <c r="NAJ2" s="903"/>
      <c r="NAK2" s="903"/>
      <c r="NAL2" s="903"/>
      <c r="NAM2" s="903"/>
      <c r="NAN2" s="903"/>
      <c r="NAO2" s="903"/>
      <c r="NAP2" s="903"/>
      <c r="NAQ2" s="903"/>
      <c r="NAR2" s="903"/>
      <c r="NAS2" s="903"/>
      <c r="NAT2" s="903"/>
      <c r="NAU2" s="903"/>
      <c r="NAV2" s="903"/>
      <c r="NAW2" s="903"/>
      <c r="NAX2" s="903"/>
      <c r="NAY2" s="903"/>
      <c r="NAZ2" s="903"/>
      <c r="NBA2" s="903"/>
      <c r="NBB2" s="903"/>
      <c r="NBC2" s="903"/>
      <c r="NBD2" s="903"/>
      <c r="NBE2" s="903"/>
      <c r="NBF2" s="903"/>
      <c r="NBG2" s="903"/>
      <c r="NBH2" s="903"/>
      <c r="NBI2" s="903"/>
      <c r="NBJ2" s="903"/>
      <c r="NBK2" s="903"/>
      <c r="NBL2" s="903"/>
      <c r="NBM2" s="903"/>
      <c r="NBN2" s="903"/>
      <c r="NBO2" s="903"/>
      <c r="NBP2" s="903"/>
      <c r="NBQ2" s="903"/>
      <c r="NBR2" s="903"/>
      <c r="NBS2" s="903"/>
      <c r="NBT2" s="903"/>
      <c r="NBU2" s="903"/>
      <c r="NBV2" s="903"/>
      <c r="NBW2" s="903"/>
      <c r="NBX2" s="903"/>
      <c r="NBY2" s="903"/>
      <c r="NBZ2" s="903"/>
      <c r="NCA2" s="903"/>
      <c r="NCB2" s="903"/>
      <c r="NCC2" s="903"/>
      <c r="NCD2" s="903"/>
      <c r="NCE2" s="903"/>
      <c r="NCF2" s="903"/>
      <c r="NCG2" s="903"/>
      <c r="NCH2" s="903"/>
      <c r="NCI2" s="903"/>
      <c r="NCJ2" s="903"/>
      <c r="NCK2" s="903"/>
      <c r="NCL2" s="903"/>
      <c r="NCM2" s="903"/>
      <c r="NCN2" s="903"/>
      <c r="NCO2" s="903"/>
      <c r="NCP2" s="903"/>
      <c r="NCQ2" s="903"/>
      <c r="NCR2" s="903"/>
      <c r="NCS2" s="903"/>
      <c r="NCT2" s="903"/>
      <c r="NCU2" s="903"/>
      <c r="NCV2" s="903"/>
      <c r="NCW2" s="903"/>
      <c r="NCX2" s="903"/>
      <c r="NCY2" s="903"/>
      <c r="NCZ2" s="903"/>
      <c r="NDA2" s="903"/>
      <c r="NDB2" s="903"/>
      <c r="NDC2" s="903"/>
      <c r="NDD2" s="903"/>
      <c r="NDE2" s="903"/>
      <c r="NDF2" s="903"/>
      <c r="NDG2" s="903"/>
      <c r="NDH2" s="903"/>
      <c r="NDI2" s="903"/>
      <c r="NDJ2" s="903"/>
      <c r="NDK2" s="903"/>
      <c r="NDL2" s="903"/>
      <c r="NDM2" s="903"/>
      <c r="NDN2" s="903"/>
      <c r="NDO2" s="903"/>
      <c r="NDP2" s="903"/>
      <c r="NDQ2" s="903"/>
      <c r="NDR2" s="903"/>
      <c r="NDS2" s="903"/>
      <c r="NDT2" s="903"/>
      <c r="NDU2" s="903"/>
      <c r="NDV2" s="903"/>
      <c r="NDW2" s="903"/>
      <c r="NDX2" s="903"/>
      <c r="NDY2" s="903"/>
      <c r="NDZ2" s="903"/>
      <c r="NEA2" s="903"/>
      <c r="NEB2" s="903"/>
      <c r="NEC2" s="903"/>
      <c r="NED2" s="903"/>
      <c r="NEE2" s="903"/>
      <c r="NEF2" s="903"/>
      <c r="NEG2" s="903"/>
      <c r="NEH2" s="903"/>
      <c r="NEI2" s="903"/>
      <c r="NEJ2" s="903"/>
      <c r="NEK2" s="903"/>
      <c r="NEL2" s="903"/>
      <c r="NEM2" s="903"/>
      <c r="NEN2" s="903"/>
      <c r="NEO2" s="903"/>
      <c r="NEP2" s="903"/>
      <c r="NEQ2" s="903"/>
      <c r="NER2" s="903"/>
      <c r="NES2" s="903"/>
      <c r="NET2" s="903"/>
      <c r="NEU2" s="903"/>
      <c r="NEV2" s="903"/>
      <c r="NEW2" s="903"/>
      <c r="NEX2" s="903"/>
      <c r="NEY2" s="903"/>
      <c r="NEZ2" s="903"/>
      <c r="NFA2" s="903"/>
      <c r="NFB2" s="903"/>
      <c r="NFC2" s="903"/>
      <c r="NFD2" s="903"/>
      <c r="NFE2" s="903"/>
      <c r="NFF2" s="903"/>
      <c r="NFG2" s="903"/>
      <c r="NFH2" s="903"/>
      <c r="NFI2" s="903"/>
      <c r="NFJ2" s="903"/>
      <c r="NFK2" s="903"/>
      <c r="NFL2" s="903"/>
      <c r="NFM2" s="903"/>
      <c r="NFN2" s="903"/>
      <c r="NFO2" s="903"/>
      <c r="NFP2" s="903"/>
      <c r="NFQ2" s="903"/>
      <c r="NFR2" s="903"/>
      <c r="NFS2" s="903"/>
      <c r="NFT2" s="903"/>
      <c r="NFU2" s="903"/>
      <c r="NFV2" s="903"/>
      <c r="NFW2" s="903"/>
      <c r="NFX2" s="903"/>
      <c r="NFY2" s="903"/>
      <c r="NFZ2" s="903"/>
      <c r="NGA2" s="903"/>
      <c r="NGB2" s="903"/>
      <c r="NGC2" s="903"/>
      <c r="NGD2" s="903"/>
      <c r="NGE2" s="903"/>
      <c r="NGF2" s="903"/>
      <c r="NGG2" s="903"/>
      <c r="NGH2" s="903"/>
      <c r="NGI2" s="903"/>
      <c r="NGJ2" s="903"/>
      <c r="NGK2" s="903"/>
      <c r="NGL2" s="903"/>
      <c r="NGM2" s="903"/>
      <c r="NGN2" s="903"/>
      <c r="NGO2" s="903"/>
      <c r="NGP2" s="903"/>
      <c r="NGQ2" s="903"/>
      <c r="NGR2" s="903"/>
      <c r="NGS2" s="903"/>
      <c r="NGT2" s="903"/>
      <c r="NGU2" s="903"/>
      <c r="NGV2" s="903"/>
      <c r="NGW2" s="903"/>
      <c r="NGX2" s="903"/>
      <c r="NGY2" s="903"/>
      <c r="NGZ2" s="903"/>
      <c r="NHA2" s="903"/>
      <c r="NHB2" s="903"/>
      <c r="NHC2" s="903"/>
      <c r="NHD2" s="903"/>
      <c r="NHE2" s="903"/>
      <c r="NHF2" s="903"/>
      <c r="NHG2" s="903"/>
      <c r="NHH2" s="903"/>
      <c r="NHI2" s="903"/>
      <c r="NHJ2" s="903"/>
      <c r="NHK2" s="903"/>
      <c r="NHL2" s="903"/>
      <c r="NHM2" s="903"/>
      <c r="NHN2" s="903"/>
      <c r="NHO2" s="903"/>
      <c r="NHP2" s="903"/>
      <c r="NHQ2" s="903"/>
      <c r="NHR2" s="903"/>
      <c r="NHS2" s="903"/>
      <c r="NHT2" s="903"/>
      <c r="NHU2" s="903"/>
      <c r="NHV2" s="903"/>
      <c r="NHW2" s="903"/>
      <c r="NHX2" s="903"/>
      <c r="NHY2" s="903"/>
      <c r="NHZ2" s="903"/>
      <c r="NIA2" s="903"/>
      <c r="NIB2" s="903"/>
      <c r="NIC2" s="903"/>
      <c r="NID2" s="903"/>
      <c r="NIE2" s="903"/>
      <c r="NIF2" s="903"/>
      <c r="NIG2" s="903"/>
      <c r="NIH2" s="903"/>
      <c r="NII2" s="903"/>
      <c r="NIJ2" s="903"/>
      <c r="NIK2" s="903"/>
      <c r="NIL2" s="903"/>
      <c r="NIM2" s="903"/>
      <c r="NIN2" s="903"/>
      <c r="NIO2" s="903"/>
      <c r="NIP2" s="903"/>
      <c r="NIQ2" s="903"/>
      <c r="NIR2" s="903"/>
      <c r="NIS2" s="903"/>
      <c r="NIT2" s="903"/>
      <c r="NIU2" s="903"/>
      <c r="NIV2" s="903"/>
      <c r="NIW2" s="903"/>
      <c r="NIX2" s="903"/>
      <c r="NIY2" s="903"/>
      <c r="NIZ2" s="903"/>
      <c r="NJA2" s="903"/>
      <c r="NJB2" s="903"/>
      <c r="NJC2" s="903"/>
      <c r="NJD2" s="903"/>
      <c r="NJE2" s="903"/>
      <c r="NJF2" s="903"/>
      <c r="NJG2" s="903"/>
      <c r="NJH2" s="903"/>
      <c r="NJI2" s="903"/>
      <c r="NJJ2" s="903"/>
      <c r="NJK2" s="903"/>
      <c r="NJL2" s="903"/>
      <c r="NJM2" s="903"/>
      <c r="NJN2" s="903"/>
      <c r="NJO2" s="903"/>
      <c r="NJP2" s="903"/>
      <c r="NJQ2" s="903"/>
      <c r="NJR2" s="903"/>
      <c r="NJS2" s="903"/>
      <c r="NJT2" s="903"/>
      <c r="NJU2" s="903"/>
      <c r="NJV2" s="903"/>
      <c r="NJW2" s="903"/>
      <c r="NJX2" s="903"/>
      <c r="NJY2" s="903"/>
      <c r="NJZ2" s="903"/>
      <c r="NKA2" s="903"/>
      <c r="NKB2" s="903"/>
      <c r="NKC2" s="903"/>
      <c r="NKD2" s="903"/>
      <c r="NKE2" s="903"/>
      <c r="NKF2" s="903"/>
      <c r="NKG2" s="903"/>
      <c r="NKH2" s="903"/>
      <c r="NKI2" s="903"/>
      <c r="NKJ2" s="903"/>
      <c r="NKK2" s="903"/>
      <c r="NKL2" s="903"/>
      <c r="NKM2" s="903"/>
      <c r="NKN2" s="903"/>
      <c r="NKO2" s="903"/>
      <c r="NKP2" s="903"/>
      <c r="NKQ2" s="903"/>
      <c r="NKR2" s="903"/>
      <c r="NKS2" s="903"/>
      <c r="NKT2" s="903"/>
      <c r="NKU2" s="903"/>
      <c r="NKV2" s="903"/>
      <c r="NKW2" s="903"/>
      <c r="NKX2" s="903"/>
      <c r="NKY2" s="903"/>
      <c r="NKZ2" s="903"/>
      <c r="NLA2" s="903"/>
      <c r="NLB2" s="903"/>
      <c r="NLC2" s="903"/>
      <c r="NLD2" s="903"/>
      <c r="NLE2" s="903"/>
      <c r="NLF2" s="903"/>
      <c r="NLG2" s="903"/>
      <c r="NLH2" s="903"/>
      <c r="NLI2" s="903"/>
      <c r="NLJ2" s="903"/>
      <c r="NLK2" s="903"/>
      <c r="NLL2" s="903"/>
      <c r="NLM2" s="903"/>
      <c r="NLN2" s="903"/>
      <c r="NLO2" s="903"/>
      <c r="NLP2" s="903"/>
      <c r="NLQ2" s="903"/>
      <c r="NLR2" s="903"/>
      <c r="NLS2" s="903"/>
      <c r="NLT2" s="903"/>
      <c r="NLU2" s="903"/>
      <c r="NLV2" s="903"/>
      <c r="NLW2" s="903"/>
      <c r="NLX2" s="903"/>
      <c r="NLY2" s="903"/>
      <c r="NLZ2" s="903"/>
      <c r="NMA2" s="903"/>
      <c r="NMB2" s="903"/>
      <c r="NMC2" s="903"/>
      <c r="NMD2" s="903"/>
      <c r="NME2" s="903"/>
      <c r="NMF2" s="903"/>
      <c r="NMG2" s="903"/>
      <c r="NMH2" s="903"/>
      <c r="NMI2" s="903"/>
      <c r="NMJ2" s="903"/>
      <c r="NMK2" s="903"/>
      <c r="NML2" s="903"/>
      <c r="NMM2" s="903"/>
      <c r="NMN2" s="903"/>
      <c r="NMO2" s="903"/>
      <c r="NMP2" s="903"/>
      <c r="NMQ2" s="903"/>
      <c r="NMR2" s="903"/>
      <c r="NMS2" s="903"/>
      <c r="NMT2" s="903"/>
      <c r="NMU2" s="903"/>
      <c r="NMV2" s="903"/>
      <c r="NMW2" s="903"/>
      <c r="NMX2" s="903"/>
      <c r="NMY2" s="903"/>
      <c r="NMZ2" s="903"/>
      <c r="NNA2" s="903"/>
      <c r="NNB2" s="903"/>
      <c r="NNC2" s="903"/>
      <c r="NND2" s="903"/>
      <c r="NNE2" s="903"/>
      <c r="NNF2" s="903"/>
      <c r="NNG2" s="903"/>
      <c r="NNH2" s="903"/>
      <c r="NNI2" s="903"/>
      <c r="NNJ2" s="903"/>
      <c r="NNK2" s="903"/>
      <c r="NNL2" s="903"/>
      <c r="NNM2" s="903"/>
      <c r="NNN2" s="903"/>
      <c r="NNO2" s="903"/>
      <c r="NNP2" s="903"/>
      <c r="NNQ2" s="903"/>
      <c r="NNR2" s="903"/>
      <c r="NNS2" s="903"/>
      <c r="NNT2" s="903"/>
      <c r="NNU2" s="903"/>
      <c r="NNV2" s="903"/>
      <c r="NNW2" s="903"/>
      <c r="NNX2" s="903"/>
      <c r="NNY2" s="903"/>
      <c r="NNZ2" s="903"/>
      <c r="NOA2" s="903"/>
      <c r="NOB2" s="903"/>
      <c r="NOC2" s="903"/>
      <c r="NOD2" s="903"/>
      <c r="NOE2" s="903"/>
      <c r="NOF2" s="903"/>
      <c r="NOG2" s="903"/>
      <c r="NOH2" s="903"/>
      <c r="NOI2" s="903"/>
      <c r="NOJ2" s="903"/>
      <c r="NOK2" s="903"/>
      <c r="NOL2" s="903"/>
      <c r="NOM2" s="903"/>
      <c r="NON2" s="903"/>
      <c r="NOO2" s="903"/>
      <c r="NOP2" s="903"/>
      <c r="NOQ2" s="903"/>
      <c r="NOR2" s="903"/>
      <c r="NOS2" s="903"/>
      <c r="NOT2" s="903"/>
      <c r="NOU2" s="903"/>
      <c r="NOV2" s="903"/>
      <c r="NOW2" s="903"/>
      <c r="NOX2" s="903"/>
      <c r="NOY2" s="903"/>
      <c r="NOZ2" s="903"/>
      <c r="NPA2" s="903"/>
      <c r="NPB2" s="903"/>
      <c r="NPC2" s="903"/>
      <c r="NPD2" s="903"/>
      <c r="NPE2" s="903"/>
      <c r="NPF2" s="903"/>
      <c r="NPG2" s="903"/>
      <c r="NPH2" s="903"/>
      <c r="NPI2" s="903"/>
      <c r="NPJ2" s="903"/>
      <c r="NPK2" s="903"/>
      <c r="NPL2" s="903"/>
      <c r="NPM2" s="903"/>
      <c r="NPN2" s="903"/>
      <c r="NPO2" s="903"/>
      <c r="NPP2" s="903"/>
      <c r="NPQ2" s="903"/>
      <c r="NPR2" s="903"/>
      <c r="NPS2" s="903"/>
      <c r="NPT2" s="903"/>
      <c r="NPU2" s="903"/>
      <c r="NPV2" s="903"/>
      <c r="NPW2" s="903"/>
      <c r="NPX2" s="903"/>
      <c r="NPY2" s="903"/>
      <c r="NPZ2" s="903"/>
      <c r="NQA2" s="903"/>
      <c r="NQB2" s="903"/>
      <c r="NQC2" s="903"/>
      <c r="NQD2" s="903"/>
      <c r="NQE2" s="903"/>
      <c r="NQF2" s="903"/>
      <c r="NQG2" s="903"/>
      <c r="NQH2" s="903"/>
      <c r="NQI2" s="903"/>
      <c r="NQJ2" s="903"/>
      <c r="NQK2" s="903"/>
      <c r="NQL2" s="903"/>
      <c r="NQM2" s="903"/>
      <c r="NQN2" s="903"/>
      <c r="NQO2" s="903"/>
      <c r="NQP2" s="903"/>
      <c r="NQQ2" s="903"/>
      <c r="NQR2" s="903"/>
      <c r="NQS2" s="903"/>
      <c r="NQT2" s="903"/>
      <c r="NQU2" s="903"/>
      <c r="NQV2" s="903"/>
      <c r="NQW2" s="903"/>
      <c r="NQX2" s="903"/>
      <c r="NQY2" s="903"/>
      <c r="NQZ2" s="903"/>
      <c r="NRA2" s="903"/>
      <c r="NRB2" s="903"/>
      <c r="NRC2" s="903"/>
      <c r="NRD2" s="903"/>
      <c r="NRE2" s="903"/>
      <c r="NRF2" s="903"/>
      <c r="NRG2" s="903"/>
      <c r="NRH2" s="903"/>
      <c r="NRI2" s="903"/>
      <c r="NRJ2" s="903"/>
      <c r="NRK2" s="903"/>
      <c r="NRL2" s="903"/>
      <c r="NRM2" s="903"/>
      <c r="NRN2" s="903"/>
      <c r="NRO2" s="903"/>
      <c r="NRP2" s="903"/>
      <c r="NRQ2" s="903"/>
      <c r="NRR2" s="903"/>
      <c r="NRS2" s="903"/>
      <c r="NRT2" s="903"/>
      <c r="NRU2" s="903"/>
      <c r="NRV2" s="903"/>
      <c r="NRW2" s="903"/>
      <c r="NRX2" s="903"/>
      <c r="NRY2" s="903"/>
      <c r="NRZ2" s="903"/>
      <c r="NSA2" s="903"/>
      <c r="NSB2" s="903"/>
      <c r="NSC2" s="903"/>
      <c r="NSD2" s="903"/>
      <c r="NSE2" s="903"/>
      <c r="NSF2" s="903"/>
      <c r="NSG2" s="903"/>
      <c r="NSH2" s="903"/>
      <c r="NSI2" s="903"/>
      <c r="NSJ2" s="903"/>
      <c r="NSK2" s="903"/>
      <c r="NSL2" s="903"/>
      <c r="NSM2" s="903"/>
      <c r="NSN2" s="903"/>
      <c r="NSO2" s="903"/>
      <c r="NSP2" s="903"/>
      <c r="NSQ2" s="903"/>
      <c r="NSR2" s="903"/>
      <c r="NSS2" s="903"/>
      <c r="NST2" s="903"/>
      <c r="NSU2" s="903"/>
      <c r="NSV2" s="903"/>
      <c r="NSW2" s="903"/>
      <c r="NSX2" s="903"/>
      <c r="NSY2" s="903"/>
      <c r="NSZ2" s="903"/>
      <c r="NTA2" s="903"/>
      <c r="NTB2" s="903"/>
      <c r="NTC2" s="903"/>
      <c r="NTD2" s="903"/>
      <c r="NTE2" s="903"/>
      <c r="NTF2" s="903"/>
      <c r="NTG2" s="903"/>
      <c r="NTH2" s="903"/>
      <c r="NTI2" s="903"/>
      <c r="NTJ2" s="903"/>
      <c r="NTK2" s="903"/>
      <c r="NTL2" s="903"/>
      <c r="NTM2" s="903"/>
      <c r="NTN2" s="903"/>
      <c r="NTO2" s="903"/>
      <c r="NTP2" s="903"/>
      <c r="NTQ2" s="903"/>
      <c r="NTR2" s="903"/>
      <c r="NTS2" s="903"/>
      <c r="NTT2" s="903"/>
      <c r="NTU2" s="903"/>
      <c r="NTV2" s="903"/>
      <c r="NTW2" s="903"/>
      <c r="NTX2" s="903"/>
      <c r="NTY2" s="903"/>
      <c r="NTZ2" s="903"/>
      <c r="NUA2" s="903"/>
      <c r="NUB2" s="903"/>
      <c r="NUC2" s="903"/>
      <c r="NUD2" s="903"/>
      <c r="NUE2" s="903"/>
      <c r="NUF2" s="903"/>
      <c r="NUG2" s="903"/>
      <c r="NUH2" s="903"/>
      <c r="NUI2" s="903"/>
      <c r="NUJ2" s="903"/>
      <c r="NUK2" s="903"/>
      <c r="NUL2" s="903"/>
      <c r="NUM2" s="903"/>
      <c r="NUN2" s="903"/>
      <c r="NUO2" s="903"/>
      <c r="NUP2" s="903"/>
      <c r="NUQ2" s="903"/>
      <c r="NUR2" s="903"/>
      <c r="NUS2" s="903"/>
      <c r="NUT2" s="903"/>
      <c r="NUU2" s="903"/>
      <c r="NUV2" s="903"/>
      <c r="NUW2" s="903"/>
      <c r="NUX2" s="903"/>
      <c r="NUY2" s="903"/>
      <c r="NUZ2" s="903"/>
      <c r="NVA2" s="903"/>
      <c r="NVB2" s="903"/>
      <c r="NVC2" s="903"/>
      <c r="NVD2" s="903"/>
      <c r="NVE2" s="903"/>
      <c r="NVF2" s="903"/>
      <c r="NVG2" s="903"/>
      <c r="NVH2" s="903"/>
      <c r="NVI2" s="903"/>
      <c r="NVJ2" s="903"/>
      <c r="NVK2" s="903"/>
      <c r="NVL2" s="903"/>
      <c r="NVM2" s="903"/>
      <c r="NVN2" s="903"/>
      <c r="NVO2" s="903"/>
      <c r="NVP2" s="903"/>
      <c r="NVQ2" s="903"/>
      <c r="NVR2" s="903"/>
      <c r="NVS2" s="903"/>
      <c r="NVT2" s="903"/>
      <c r="NVU2" s="903"/>
      <c r="NVV2" s="903"/>
      <c r="NVW2" s="903"/>
      <c r="NVX2" s="903"/>
      <c r="NVY2" s="903"/>
      <c r="NVZ2" s="903"/>
      <c r="NWA2" s="903"/>
      <c r="NWB2" s="903"/>
      <c r="NWC2" s="903"/>
      <c r="NWD2" s="903"/>
      <c r="NWE2" s="903"/>
      <c r="NWF2" s="903"/>
      <c r="NWG2" s="903"/>
      <c r="NWH2" s="903"/>
      <c r="NWI2" s="903"/>
      <c r="NWJ2" s="903"/>
      <c r="NWK2" s="903"/>
      <c r="NWL2" s="903"/>
      <c r="NWM2" s="903"/>
      <c r="NWN2" s="903"/>
      <c r="NWO2" s="903"/>
      <c r="NWP2" s="903"/>
      <c r="NWQ2" s="903"/>
      <c r="NWR2" s="903"/>
      <c r="NWS2" s="903"/>
      <c r="NWT2" s="903"/>
      <c r="NWU2" s="903"/>
      <c r="NWV2" s="903"/>
      <c r="NWW2" s="903"/>
      <c r="NWX2" s="903"/>
      <c r="NWY2" s="903"/>
      <c r="NWZ2" s="903"/>
      <c r="NXA2" s="903"/>
      <c r="NXB2" s="903"/>
      <c r="NXC2" s="903"/>
      <c r="NXD2" s="903"/>
      <c r="NXE2" s="903"/>
      <c r="NXF2" s="903"/>
      <c r="NXG2" s="903"/>
      <c r="NXH2" s="903"/>
      <c r="NXI2" s="903"/>
      <c r="NXJ2" s="903"/>
      <c r="NXK2" s="903"/>
      <c r="NXL2" s="903"/>
      <c r="NXM2" s="903"/>
      <c r="NXN2" s="903"/>
      <c r="NXO2" s="903"/>
      <c r="NXP2" s="903"/>
      <c r="NXQ2" s="903"/>
      <c r="NXR2" s="903"/>
      <c r="NXS2" s="903"/>
      <c r="NXT2" s="903"/>
      <c r="NXU2" s="903"/>
      <c r="NXV2" s="903"/>
      <c r="NXW2" s="903"/>
      <c r="NXX2" s="903"/>
      <c r="NXY2" s="903"/>
      <c r="NXZ2" s="903"/>
      <c r="NYA2" s="903"/>
      <c r="NYB2" s="903"/>
      <c r="NYC2" s="903"/>
      <c r="NYD2" s="903"/>
      <c r="NYE2" s="903"/>
      <c r="NYF2" s="903"/>
      <c r="NYG2" s="903"/>
      <c r="NYH2" s="903"/>
      <c r="NYI2" s="903"/>
      <c r="NYJ2" s="903"/>
      <c r="NYK2" s="903"/>
      <c r="NYL2" s="903"/>
      <c r="NYM2" s="903"/>
      <c r="NYN2" s="903"/>
      <c r="NYO2" s="903"/>
      <c r="NYP2" s="903"/>
      <c r="NYQ2" s="903"/>
      <c r="NYR2" s="903"/>
      <c r="NYS2" s="903"/>
      <c r="NYT2" s="903"/>
      <c r="NYU2" s="903"/>
      <c r="NYV2" s="903"/>
      <c r="NYW2" s="903"/>
      <c r="NYX2" s="903"/>
      <c r="NYY2" s="903"/>
      <c r="NYZ2" s="903"/>
      <c r="NZA2" s="903"/>
      <c r="NZB2" s="903"/>
      <c r="NZC2" s="903"/>
      <c r="NZD2" s="903"/>
      <c r="NZE2" s="903"/>
      <c r="NZF2" s="903"/>
      <c r="NZG2" s="903"/>
      <c r="NZH2" s="903"/>
      <c r="NZI2" s="903"/>
      <c r="NZJ2" s="903"/>
      <c r="NZK2" s="903"/>
      <c r="NZL2" s="903"/>
      <c r="NZM2" s="903"/>
      <c r="NZN2" s="903"/>
      <c r="NZO2" s="903"/>
      <c r="NZP2" s="903"/>
      <c r="NZQ2" s="903"/>
      <c r="NZR2" s="903"/>
      <c r="NZS2" s="903"/>
      <c r="NZT2" s="903"/>
      <c r="NZU2" s="903"/>
      <c r="NZV2" s="903"/>
      <c r="NZW2" s="903"/>
      <c r="NZX2" s="903"/>
      <c r="NZY2" s="903"/>
      <c r="NZZ2" s="903"/>
      <c r="OAA2" s="903"/>
      <c r="OAB2" s="903"/>
      <c r="OAC2" s="903"/>
      <c r="OAD2" s="903"/>
      <c r="OAE2" s="903"/>
      <c r="OAF2" s="903"/>
      <c r="OAG2" s="903"/>
      <c r="OAH2" s="903"/>
      <c r="OAI2" s="903"/>
      <c r="OAJ2" s="903"/>
      <c r="OAK2" s="903"/>
      <c r="OAL2" s="903"/>
      <c r="OAM2" s="903"/>
      <c r="OAN2" s="903"/>
      <c r="OAO2" s="903"/>
      <c r="OAP2" s="903"/>
      <c r="OAQ2" s="903"/>
      <c r="OAR2" s="903"/>
      <c r="OAS2" s="903"/>
      <c r="OAT2" s="903"/>
      <c r="OAU2" s="903"/>
      <c r="OAV2" s="903"/>
      <c r="OAW2" s="903"/>
      <c r="OAX2" s="903"/>
      <c r="OAY2" s="903"/>
      <c r="OAZ2" s="903"/>
      <c r="OBA2" s="903"/>
      <c r="OBB2" s="903"/>
      <c r="OBC2" s="903"/>
      <c r="OBD2" s="903"/>
      <c r="OBE2" s="903"/>
      <c r="OBF2" s="903"/>
      <c r="OBG2" s="903"/>
      <c r="OBH2" s="903"/>
      <c r="OBI2" s="903"/>
      <c r="OBJ2" s="903"/>
      <c r="OBK2" s="903"/>
      <c r="OBL2" s="903"/>
      <c r="OBM2" s="903"/>
      <c r="OBN2" s="903"/>
      <c r="OBO2" s="903"/>
      <c r="OBP2" s="903"/>
      <c r="OBQ2" s="903"/>
      <c r="OBR2" s="903"/>
      <c r="OBS2" s="903"/>
      <c r="OBT2" s="903"/>
      <c r="OBU2" s="903"/>
      <c r="OBV2" s="903"/>
      <c r="OBW2" s="903"/>
      <c r="OBX2" s="903"/>
      <c r="OBY2" s="903"/>
      <c r="OBZ2" s="903"/>
      <c r="OCA2" s="903"/>
      <c r="OCB2" s="903"/>
      <c r="OCC2" s="903"/>
      <c r="OCD2" s="903"/>
      <c r="OCE2" s="903"/>
      <c r="OCF2" s="903"/>
      <c r="OCG2" s="903"/>
      <c r="OCH2" s="903"/>
      <c r="OCI2" s="903"/>
      <c r="OCJ2" s="903"/>
      <c r="OCK2" s="903"/>
      <c r="OCL2" s="903"/>
      <c r="OCM2" s="903"/>
      <c r="OCN2" s="903"/>
      <c r="OCO2" s="903"/>
      <c r="OCP2" s="903"/>
      <c r="OCQ2" s="903"/>
      <c r="OCR2" s="903"/>
      <c r="OCS2" s="903"/>
      <c r="OCT2" s="903"/>
      <c r="OCU2" s="903"/>
      <c r="OCV2" s="903"/>
      <c r="OCW2" s="903"/>
      <c r="OCX2" s="903"/>
      <c r="OCY2" s="903"/>
      <c r="OCZ2" s="903"/>
      <c r="ODA2" s="903"/>
      <c r="ODB2" s="903"/>
      <c r="ODC2" s="903"/>
      <c r="ODD2" s="903"/>
      <c r="ODE2" s="903"/>
      <c r="ODF2" s="903"/>
      <c r="ODG2" s="903"/>
      <c r="ODH2" s="903"/>
      <c r="ODI2" s="903"/>
      <c r="ODJ2" s="903"/>
      <c r="ODK2" s="903"/>
      <c r="ODL2" s="903"/>
      <c r="ODM2" s="903"/>
      <c r="ODN2" s="903"/>
      <c r="ODO2" s="903"/>
      <c r="ODP2" s="903"/>
      <c r="ODQ2" s="903"/>
      <c r="ODR2" s="903"/>
      <c r="ODS2" s="903"/>
      <c r="ODT2" s="903"/>
      <c r="ODU2" s="903"/>
      <c r="ODV2" s="903"/>
      <c r="ODW2" s="903"/>
      <c r="ODX2" s="903"/>
      <c r="ODY2" s="903"/>
      <c r="ODZ2" s="903"/>
      <c r="OEA2" s="903"/>
      <c r="OEB2" s="903"/>
      <c r="OEC2" s="903"/>
      <c r="OED2" s="903"/>
      <c r="OEE2" s="903"/>
      <c r="OEF2" s="903"/>
      <c r="OEG2" s="903"/>
      <c r="OEH2" s="903"/>
      <c r="OEI2" s="903"/>
      <c r="OEJ2" s="903"/>
      <c r="OEK2" s="903"/>
      <c r="OEL2" s="903"/>
      <c r="OEM2" s="903"/>
      <c r="OEN2" s="903"/>
      <c r="OEO2" s="903"/>
      <c r="OEP2" s="903"/>
      <c r="OEQ2" s="903"/>
      <c r="OER2" s="903"/>
      <c r="OES2" s="903"/>
      <c r="OET2" s="903"/>
      <c r="OEU2" s="903"/>
      <c r="OEV2" s="903"/>
      <c r="OEW2" s="903"/>
      <c r="OEX2" s="903"/>
      <c r="OEY2" s="903"/>
      <c r="OEZ2" s="903"/>
      <c r="OFA2" s="903"/>
      <c r="OFB2" s="903"/>
      <c r="OFC2" s="903"/>
      <c r="OFD2" s="903"/>
      <c r="OFE2" s="903"/>
      <c r="OFF2" s="903"/>
      <c r="OFG2" s="903"/>
      <c r="OFH2" s="903"/>
      <c r="OFI2" s="903"/>
      <c r="OFJ2" s="903"/>
      <c r="OFK2" s="903"/>
      <c r="OFL2" s="903"/>
      <c r="OFM2" s="903"/>
      <c r="OFN2" s="903"/>
      <c r="OFO2" s="903"/>
      <c r="OFP2" s="903"/>
      <c r="OFQ2" s="903"/>
      <c r="OFR2" s="903"/>
      <c r="OFS2" s="903"/>
      <c r="OFT2" s="903"/>
      <c r="OFU2" s="903"/>
      <c r="OFV2" s="903"/>
      <c r="OFW2" s="903"/>
      <c r="OFX2" s="903"/>
      <c r="OFY2" s="903"/>
      <c r="OFZ2" s="903"/>
      <c r="OGA2" s="903"/>
      <c r="OGB2" s="903"/>
      <c r="OGC2" s="903"/>
      <c r="OGD2" s="903"/>
      <c r="OGE2" s="903"/>
      <c r="OGF2" s="903"/>
      <c r="OGG2" s="903"/>
      <c r="OGH2" s="903"/>
      <c r="OGI2" s="903"/>
      <c r="OGJ2" s="903"/>
      <c r="OGK2" s="903"/>
      <c r="OGL2" s="903"/>
      <c r="OGM2" s="903"/>
      <c r="OGN2" s="903"/>
      <c r="OGO2" s="903"/>
      <c r="OGP2" s="903"/>
      <c r="OGQ2" s="903"/>
      <c r="OGR2" s="903"/>
      <c r="OGS2" s="903"/>
      <c r="OGT2" s="903"/>
      <c r="OGU2" s="903"/>
      <c r="OGV2" s="903"/>
      <c r="OGW2" s="903"/>
      <c r="OGX2" s="903"/>
      <c r="OGY2" s="903"/>
      <c r="OGZ2" s="903"/>
      <c r="OHA2" s="903"/>
      <c r="OHB2" s="903"/>
      <c r="OHC2" s="903"/>
      <c r="OHD2" s="903"/>
      <c r="OHE2" s="903"/>
      <c r="OHF2" s="903"/>
      <c r="OHG2" s="903"/>
      <c r="OHH2" s="903"/>
      <c r="OHI2" s="903"/>
      <c r="OHJ2" s="903"/>
      <c r="OHK2" s="903"/>
      <c r="OHL2" s="903"/>
      <c r="OHM2" s="903"/>
      <c r="OHN2" s="903"/>
      <c r="OHO2" s="903"/>
      <c r="OHP2" s="903"/>
      <c r="OHQ2" s="903"/>
      <c r="OHR2" s="903"/>
      <c r="OHS2" s="903"/>
      <c r="OHT2" s="903"/>
      <c r="OHU2" s="903"/>
      <c r="OHV2" s="903"/>
      <c r="OHW2" s="903"/>
      <c r="OHX2" s="903"/>
      <c r="OHY2" s="903"/>
      <c r="OHZ2" s="903"/>
      <c r="OIA2" s="903"/>
      <c r="OIB2" s="903"/>
      <c r="OIC2" s="903"/>
      <c r="OID2" s="903"/>
      <c r="OIE2" s="903"/>
      <c r="OIF2" s="903"/>
      <c r="OIG2" s="903"/>
      <c r="OIH2" s="903"/>
      <c r="OII2" s="903"/>
      <c r="OIJ2" s="903"/>
      <c r="OIK2" s="903"/>
      <c r="OIL2" s="903"/>
      <c r="OIM2" s="903"/>
      <c r="OIN2" s="903"/>
      <c r="OIO2" s="903"/>
      <c r="OIP2" s="903"/>
      <c r="OIQ2" s="903"/>
      <c r="OIR2" s="903"/>
      <c r="OIS2" s="903"/>
      <c r="OIT2" s="903"/>
      <c r="OIU2" s="903"/>
      <c r="OIV2" s="903"/>
      <c r="OIW2" s="903"/>
      <c r="OIX2" s="903"/>
      <c r="OIY2" s="903"/>
      <c r="OIZ2" s="903"/>
      <c r="OJA2" s="903"/>
      <c r="OJB2" s="903"/>
      <c r="OJC2" s="903"/>
      <c r="OJD2" s="903"/>
      <c r="OJE2" s="903"/>
      <c r="OJF2" s="903"/>
      <c r="OJG2" s="903"/>
      <c r="OJH2" s="903"/>
      <c r="OJI2" s="903"/>
      <c r="OJJ2" s="903"/>
      <c r="OJK2" s="903"/>
      <c r="OJL2" s="903"/>
      <c r="OJM2" s="903"/>
      <c r="OJN2" s="903"/>
      <c r="OJO2" s="903"/>
      <c r="OJP2" s="903"/>
      <c r="OJQ2" s="903"/>
      <c r="OJR2" s="903"/>
      <c r="OJS2" s="903"/>
      <c r="OJT2" s="903"/>
      <c r="OJU2" s="903"/>
      <c r="OJV2" s="903"/>
      <c r="OJW2" s="903"/>
      <c r="OJX2" s="903"/>
      <c r="OJY2" s="903"/>
      <c r="OJZ2" s="903"/>
      <c r="OKA2" s="903"/>
      <c r="OKB2" s="903"/>
      <c r="OKC2" s="903"/>
      <c r="OKD2" s="903"/>
      <c r="OKE2" s="903"/>
      <c r="OKF2" s="903"/>
      <c r="OKG2" s="903"/>
      <c r="OKH2" s="903"/>
      <c r="OKI2" s="903"/>
      <c r="OKJ2" s="903"/>
      <c r="OKK2" s="903"/>
      <c r="OKL2" s="903"/>
      <c r="OKM2" s="903"/>
      <c r="OKN2" s="903"/>
      <c r="OKO2" s="903"/>
      <c r="OKP2" s="903"/>
      <c r="OKQ2" s="903"/>
      <c r="OKR2" s="903"/>
      <c r="OKS2" s="903"/>
      <c r="OKT2" s="903"/>
      <c r="OKU2" s="903"/>
      <c r="OKV2" s="903"/>
      <c r="OKW2" s="903"/>
      <c r="OKX2" s="903"/>
      <c r="OKY2" s="903"/>
      <c r="OKZ2" s="903"/>
      <c r="OLA2" s="903"/>
      <c r="OLB2" s="903"/>
      <c r="OLC2" s="903"/>
      <c r="OLD2" s="903"/>
      <c r="OLE2" s="903"/>
      <c r="OLF2" s="903"/>
      <c r="OLG2" s="903"/>
      <c r="OLH2" s="903"/>
      <c r="OLI2" s="903"/>
      <c r="OLJ2" s="903"/>
      <c r="OLK2" s="903"/>
      <c r="OLL2" s="903"/>
      <c r="OLM2" s="903"/>
      <c r="OLN2" s="903"/>
      <c r="OLO2" s="903"/>
      <c r="OLP2" s="903"/>
      <c r="OLQ2" s="903"/>
      <c r="OLR2" s="903"/>
      <c r="OLS2" s="903"/>
      <c r="OLT2" s="903"/>
      <c r="OLU2" s="903"/>
      <c r="OLV2" s="903"/>
      <c r="OLW2" s="903"/>
      <c r="OLX2" s="903"/>
      <c r="OLY2" s="903"/>
      <c r="OLZ2" s="903"/>
      <c r="OMA2" s="903"/>
      <c r="OMB2" s="903"/>
      <c r="OMC2" s="903"/>
      <c r="OMD2" s="903"/>
      <c r="OME2" s="903"/>
      <c r="OMF2" s="903"/>
      <c r="OMG2" s="903"/>
      <c r="OMH2" s="903"/>
      <c r="OMI2" s="903"/>
      <c r="OMJ2" s="903"/>
      <c r="OMK2" s="903"/>
      <c r="OML2" s="903"/>
      <c r="OMM2" s="903"/>
      <c r="OMN2" s="903"/>
      <c r="OMO2" s="903"/>
      <c r="OMP2" s="903"/>
      <c r="OMQ2" s="903"/>
      <c r="OMR2" s="903"/>
      <c r="OMS2" s="903"/>
      <c r="OMT2" s="903"/>
      <c r="OMU2" s="903"/>
      <c r="OMV2" s="903"/>
      <c r="OMW2" s="903"/>
      <c r="OMX2" s="903"/>
      <c r="OMY2" s="903"/>
      <c r="OMZ2" s="903"/>
      <c r="ONA2" s="903"/>
      <c r="ONB2" s="903"/>
      <c r="ONC2" s="903"/>
      <c r="OND2" s="903"/>
      <c r="ONE2" s="903"/>
      <c r="ONF2" s="903"/>
      <c r="ONG2" s="903"/>
      <c r="ONH2" s="903"/>
      <c r="ONI2" s="903"/>
      <c r="ONJ2" s="903"/>
      <c r="ONK2" s="903"/>
      <c r="ONL2" s="903"/>
      <c r="ONM2" s="903"/>
      <c r="ONN2" s="903"/>
      <c r="ONO2" s="903"/>
      <c r="ONP2" s="903"/>
      <c r="ONQ2" s="903"/>
      <c r="ONR2" s="903"/>
      <c r="ONS2" s="903"/>
      <c r="ONT2" s="903"/>
      <c r="ONU2" s="903"/>
      <c r="ONV2" s="903"/>
      <c r="ONW2" s="903"/>
      <c r="ONX2" s="903"/>
      <c r="ONY2" s="903"/>
      <c r="ONZ2" s="903"/>
      <c r="OOA2" s="903"/>
      <c r="OOB2" s="903"/>
      <c r="OOC2" s="903"/>
      <c r="OOD2" s="903"/>
      <c r="OOE2" s="903"/>
      <c r="OOF2" s="903"/>
      <c r="OOG2" s="903"/>
      <c r="OOH2" s="903"/>
      <c r="OOI2" s="903"/>
      <c r="OOJ2" s="903"/>
      <c r="OOK2" s="903"/>
      <c r="OOL2" s="903"/>
      <c r="OOM2" s="903"/>
      <c r="OON2" s="903"/>
      <c r="OOO2" s="903"/>
      <c r="OOP2" s="903"/>
      <c r="OOQ2" s="903"/>
      <c r="OOR2" s="903"/>
      <c r="OOS2" s="903"/>
      <c r="OOT2" s="903"/>
      <c r="OOU2" s="903"/>
      <c r="OOV2" s="903"/>
      <c r="OOW2" s="903"/>
      <c r="OOX2" s="903"/>
      <c r="OOY2" s="903"/>
      <c r="OOZ2" s="903"/>
      <c r="OPA2" s="903"/>
      <c r="OPB2" s="903"/>
      <c r="OPC2" s="903"/>
      <c r="OPD2" s="903"/>
      <c r="OPE2" s="903"/>
      <c r="OPF2" s="903"/>
      <c r="OPG2" s="903"/>
      <c r="OPH2" s="903"/>
      <c r="OPI2" s="903"/>
      <c r="OPJ2" s="903"/>
      <c r="OPK2" s="903"/>
      <c r="OPL2" s="903"/>
      <c r="OPM2" s="903"/>
      <c r="OPN2" s="903"/>
      <c r="OPO2" s="903"/>
      <c r="OPP2" s="903"/>
      <c r="OPQ2" s="903"/>
      <c r="OPR2" s="903"/>
      <c r="OPS2" s="903"/>
      <c r="OPT2" s="903"/>
      <c r="OPU2" s="903"/>
      <c r="OPV2" s="903"/>
      <c r="OPW2" s="903"/>
      <c r="OPX2" s="903"/>
      <c r="OPY2" s="903"/>
      <c r="OPZ2" s="903"/>
      <c r="OQA2" s="903"/>
      <c r="OQB2" s="903"/>
      <c r="OQC2" s="903"/>
      <c r="OQD2" s="903"/>
      <c r="OQE2" s="903"/>
      <c r="OQF2" s="903"/>
      <c r="OQG2" s="903"/>
      <c r="OQH2" s="903"/>
      <c r="OQI2" s="903"/>
      <c r="OQJ2" s="903"/>
      <c r="OQK2" s="903"/>
      <c r="OQL2" s="903"/>
      <c r="OQM2" s="903"/>
      <c r="OQN2" s="903"/>
      <c r="OQO2" s="903"/>
      <c r="OQP2" s="903"/>
      <c r="OQQ2" s="903"/>
      <c r="OQR2" s="903"/>
      <c r="OQS2" s="903"/>
      <c r="OQT2" s="903"/>
      <c r="OQU2" s="903"/>
      <c r="OQV2" s="903"/>
      <c r="OQW2" s="903"/>
      <c r="OQX2" s="903"/>
      <c r="OQY2" s="903"/>
      <c r="OQZ2" s="903"/>
      <c r="ORA2" s="903"/>
      <c r="ORB2" s="903"/>
      <c r="ORC2" s="903"/>
      <c r="ORD2" s="903"/>
      <c r="ORE2" s="903"/>
      <c r="ORF2" s="903"/>
      <c r="ORG2" s="903"/>
      <c r="ORH2" s="903"/>
      <c r="ORI2" s="903"/>
      <c r="ORJ2" s="903"/>
      <c r="ORK2" s="903"/>
      <c r="ORL2" s="903"/>
      <c r="ORM2" s="903"/>
      <c r="ORN2" s="903"/>
      <c r="ORO2" s="903"/>
      <c r="ORP2" s="903"/>
      <c r="ORQ2" s="903"/>
      <c r="ORR2" s="903"/>
      <c r="ORS2" s="903"/>
      <c r="ORT2" s="903"/>
      <c r="ORU2" s="903"/>
      <c r="ORV2" s="903"/>
      <c r="ORW2" s="903"/>
      <c r="ORX2" s="903"/>
      <c r="ORY2" s="903"/>
      <c r="ORZ2" s="903"/>
      <c r="OSA2" s="903"/>
      <c r="OSB2" s="903"/>
      <c r="OSC2" s="903"/>
      <c r="OSD2" s="903"/>
      <c r="OSE2" s="903"/>
      <c r="OSF2" s="903"/>
      <c r="OSG2" s="903"/>
      <c r="OSH2" s="903"/>
      <c r="OSI2" s="903"/>
      <c r="OSJ2" s="903"/>
      <c r="OSK2" s="903"/>
      <c r="OSL2" s="903"/>
      <c r="OSM2" s="903"/>
      <c r="OSN2" s="903"/>
      <c r="OSO2" s="903"/>
      <c r="OSP2" s="903"/>
      <c r="OSQ2" s="903"/>
      <c r="OSR2" s="903"/>
      <c r="OSS2" s="903"/>
      <c r="OST2" s="903"/>
      <c r="OSU2" s="903"/>
      <c r="OSV2" s="903"/>
      <c r="OSW2" s="903"/>
      <c r="OSX2" s="903"/>
      <c r="OSY2" s="903"/>
      <c r="OSZ2" s="903"/>
      <c r="OTA2" s="903"/>
      <c r="OTB2" s="903"/>
      <c r="OTC2" s="903"/>
      <c r="OTD2" s="903"/>
      <c r="OTE2" s="903"/>
      <c r="OTF2" s="903"/>
      <c r="OTG2" s="903"/>
      <c r="OTH2" s="903"/>
      <c r="OTI2" s="903"/>
      <c r="OTJ2" s="903"/>
      <c r="OTK2" s="903"/>
      <c r="OTL2" s="903"/>
      <c r="OTM2" s="903"/>
      <c r="OTN2" s="903"/>
      <c r="OTO2" s="903"/>
      <c r="OTP2" s="903"/>
      <c r="OTQ2" s="903"/>
      <c r="OTR2" s="903"/>
      <c r="OTS2" s="903"/>
      <c r="OTT2" s="903"/>
      <c r="OTU2" s="903"/>
      <c r="OTV2" s="903"/>
      <c r="OTW2" s="903"/>
      <c r="OTX2" s="903"/>
      <c r="OTY2" s="903"/>
      <c r="OTZ2" s="903"/>
      <c r="OUA2" s="903"/>
      <c r="OUB2" s="903"/>
      <c r="OUC2" s="903"/>
      <c r="OUD2" s="903"/>
      <c r="OUE2" s="903"/>
      <c r="OUF2" s="903"/>
      <c r="OUG2" s="903"/>
      <c r="OUH2" s="903"/>
      <c r="OUI2" s="903"/>
      <c r="OUJ2" s="903"/>
      <c r="OUK2" s="903"/>
      <c r="OUL2" s="903"/>
      <c r="OUM2" s="903"/>
      <c r="OUN2" s="903"/>
      <c r="OUO2" s="903"/>
      <c r="OUP2" s="903"/>
      <c r="OUQ2" s="903"/>
      <c r="OUR2" s="903"/>
      <c r="OUS2" s="903"/>
      <c r="OUT2" s="903"/>
      <c r="OUU2" s="903"/>
      <c r="OUV2" s="903"/>
      <c r="OUW2" s="903"/>
      <c r="OUX2" s="903"/>
      <c r="OUY2" s="903"/>
      <c r="OUZ2" s="903"/>
      <c r="OVA2" s="903"/>
      <c r="OVB2" s="903"/>
      <c r="OVC2" s="903"/>
      <c r="OVD2" s="903"/>
      <c r="OVE2" s="903"/>
      <c r="OVF2" s="903"/>
      <c r="OVG2" s="903"/>
      <c r="OVH2" s="903"/>
      <c r="OVI2" s="903"/>
      <c r="OVJ2" s="903"/>
      <c r="OVK2" s="903"/>
      <c r="OVL2" s="903"/>
      <c r="OVM2" s="903"/>
      <c r="OVN2" s="903"/>
      <c r="OVO2" s="903"/>
      <c r="OVP2" s="903"/>
      <c r="OVQ2" s="903"/>
      <c r="OVR2" s="903"/>
      <c r="OVS2" s="903"/>
      <c r="OVT2" s="903"/>
      <c r="OVU2" s="903"/>
      <c r="OVV2" s="903"/>
      <c r="OVW2" s="903"/>
      <c r="OVX2" s="903"/>
      <c r="OVY2" s="903"/>
      <c r="OVZ2" s="903"/>
      <c r="OWA2" s="903"/>
      <c r="OWB2" s="903"/>
      <c r="OWC2" s="903"/>
      <c r="OWD2" s="903"/>
      <c r="OWE2" s="903"/>
      <c r="OWF2" s="903"/>
      <c r="OWG2" s="903"/>
      <c r="OWH2" s="903"/>
      <c r="OWI2" s="903"/>
      <c r="OWJ2" s="903"/>
      <c r="OWK2" s="903"/>
      <c r="OWL2" s="903"/>
      <c r="OWM2" s="903"/>
      <c r="OWN2" s="903"/>
      <c r="OWO2" s="903"/>
      <c r="OWP2" s="903"/>
      <c r="OWQ2" s="903"/>
      <c r="OWR2" s="903"/>
      <c r="OWS2" s="903"/>
      <c r="OWT2" s="903"/>
      <c r="OWU2" s="903"/>
      <c r="OWV2" s="903"/>
      <c r="OWW2" s="903"/>
      <c r="OWX2" s="903"/>
      <c r="OWY2" s="903"/>
      <c r="OWZ2" s="903"/>
      <c r="OXA2" s="903"/>
      <c r="OXB2" s="903"/>
      <c r="OXC2" s="903"/>
      <c r="OXD2" s="903"/>
      <c r="OXE2" s="903"/>
      <c r="OXF2" s="903"/>
      <c r="OXG2" s="903"/>
      <c r="OXH2" s="903"/>
      <c r="OXI2" s="903"/>
      <c r="OXJ2" s="903"/>
      <c r="OXK2" s="903"/>
      <c r="OXL2" s="903"/>
      <c r="OXM2" s="903"/>
      <c r="OXN2" s="903"/>
      <c r="OXO2" s="903"/>
      <c r="OXP2" s="903"/>
      <c r="OXQ2" s="903"/>
      <c r="OXR2" s="903"/>
      <c r="OXS2" s="903"/>
      <c r="OXT2" s="903"/>
      <c r="OXU2" s="903"/>
      <c r="OXV2" s="903"/>
      <c r="OXW2" s="903"/>
      <c r="OXX2" s="903"/>
      <c r="OXY2" s="903"/>
      <c r="OXZ2" s="903"/>
      <c r="OYA2" s="903"/>
      <c r="OYB2" s="903"/>
      <c r="OYC2" s="903"/>
      <c r="OYD2" s="903"/>
      <c r="OYE2" s="903"/>
      <c r="OYF2" s="903"/>
      <c r="OYG2" s="903"/>
      <c r="OYH2" s="903"/>
      <c r="OYI2" s="903"/>
      <c r="OYJ2" s="903"/>
      <c r="OYK2" s="903"/>
      <c r="OYL2" s="903"/>
      <c r="OYM2" s="903"/>
      <c r="OYN2" s="903"/>
      <c r="OYO2" s="903"/>
      <c r="OYP2" s="903"/>
      <c r="OYQ2" s="903"/>
      <c r="OYR2" s="903"/>
      <c r="OYS2" s="903"/>
      <c r="OYT2" s="903"/>
      <c r="OYU2" s="903"/>
      <c r="OYV2" s="903"/>
      <c r="OYW2" s="903"/>
      <c r="OYX2" s="903"/>
      <c r="OYY2" s="903"/>
      <c r="OYZ2" s="903"/>
      <c r="OZA2" s="903"/>
      <c r="OZB2" s="903"/>
      <c r="OZC2" s="903"/>
      <c r="OZD2" s="903"/>
      <c r="OZE2" s="903"/>
      <c r="OZF2" s="903"/>
      <c r="OZG2" s="903"/>
      <c r="OZH2" s="903"/>
      <c r="OZI2" s="903"/>
      <c r="OZJ2" s="903"/>
      <c r="OZK2" s="903"/>
      <c r="OZL2" s="903"/>
      <c r="OZM2" s="903"/>
      <c r="OZN2" s="903"/>
      <c r="OZO2" s="903"/>
      <c r="OZP2" s="903"/>
      <c r="OZQ2" s="903"/>
      <c r="OZR2" s="903"/>
      <c r="OZS2" s="903"/>
      <c r="OZT2" s="903"/>
      <c r="OZU2" s="903"/>
      <c r="OZV2" s="903"/>
      <c r="OZW2" s="903"/>
      <c r="OZX2" s="903"/>
      <c r="OZY2" s="903"/>
      <c r="OZZ2" s="903"/>
      <c r="PAA2" s="903"/>
      <c r="PAB2" s="903"/>
      <c r="PAC2" s="903"/>
      <c r="PAD2" s="903"/>
      <c r="PAE2" s="903"/>
      <c r="PAF2" s="903"/>
      <c r="PAG2" s="903"/>
      <c r="PAH2" s="903"/>
      <c r="PAI2" s="903"/>
      <c r="PAJ2" s="903"/>
      <c r="PAK2" s="903"/>
      <c r="PAL2" s="903"/>
      <c r="PAM2" s="903"/>
      <c r="PAN2" s="903"/>
      <c r="PAO2" s="903"/>
      <c r="PAP2" s="903"/>
      <c r="PAQ2" s="903"/>
      <c r="PAR2" s="903"/>
      <c r="PAS2" s="903"/>
      <c r="PAT2" s="903"/>
      <c r="PAU2" s="903"/>
      <c r="PAV2" s="903"/>
      <c r="PAW2" s="903"/>
      <c r="PAX2" s="903"/>
      <c r="PAY2" s="903"/>
      <c r="PAZ2" s="903"/>
      <c r="PBA2" s="903"/>
      <c r="PBB2" s="903"/>
      <c r="PBC2" s="903"/>
      <c r="PBD2" s="903"/>
      <c r="PBE2" s="903"/>
      <c r="PBF2" s="903"/>
      <c r="PBG2" s="903"/>
      <c r="PBH2" s="903"/>
      <c r="PBI2" s="903"/>
      <c r="PBJ2" s="903"/>
      <c r="PBK2" s="903"/>
      <c r="PBL2" s="903"/>
      <c r="PBM2" s="903"/>
      <c r="PBN2" s="903"/>
      <c r="PBO2" s="903"/>
      <c r="PBP2" s="903"/>
      <c r="PBQ2" s="903"/>
      <c r="PBR2" s="903"/>
      <c r="PBS2" s="903"/>
      <c r="PBT2" s="903"/>
      <c r="PBU2" s="903"/>
      <c r="PBV2" s="903"/>
      <c r="PBW2" s="903"/>
      <c r="PBX2" s="903"/>
      <c r="PBY2" s="903"/>
      <c r="PBZ2" s="903"/>
      <c r="PCA2" s="903"/>
      <c r="PCB2" s="903"/>
      <c r="PCC2" s="903"/>
      <c r="PCD2" s="903"/>
      <c r="PCE2" s="903"/>
      <c r="PCF2" s="903"/>
      <c r="PCG2" s="903"/>
      <c r="PCH2" s="903"/>
      <c r="PCI2" s="903"/>
      <c r="PCJ2" s="903"/>
      <c r="PCK2" s="903"/>
      <c r="PCL2" s="903"/>
      <c r="PCM2" s="903"/>
      <c r="PCN2" s="903"/>
      <c r="PCO2" s="903"/>
      <c r="PCP2" s="903"/>
      <c r="PCQ2" s="903"/>
      <c r="PCR2" s="903"/>
      <c r="PCS2" s="903"/>
      <c r="PCT2" s="903"/>
      <c r="PCU2" s="903"/>
      <c r="PCV2" s="903"/>
      <c r="PCW2" s="903"/>
      <c r="PCX2" s="903"/>
      <c r="PCY2" s="903"/>
      <c r="PCZ2" s="903"/>
      <c r="PDA2" s="903"/>
      <c r="PDB2" s="903"/>
      <c r="PDC2" s="903"/>
      <c r="PDD2" s="903"/>
      <c r="PDE2" s="903"/>
      <c r="PDF2" s="903"/>
      <c r="PDG2" s="903"/>
      <c r="PDH2" s="903"/>
      <c r="PDI2" s="903"/>
      <c r="PDJ2" s="903"/>
      <c r="PDK2" s="903"/>
      <c r="PDL2" s="903"/>
      <c r="PDM2" s="903"/>
      <c r="PDN2" s="903"/>
      <c r="PDO2" s="903"/>
      <c r="PDP2" s="903"/>
      <c r="PDQ2" s="903"/>
      <c r="PDR2" s="903"/>
      <c r="PDS2" s="903"/>
      <c r="PDT2" s="903"/>
      <c r="PDU2" s="903"/>
      <c r="PDV2" s="903"/>
      <c r="PDW2" s="903"/>
      <c r="PDX2" s="903"/>
      <c r="PDY2" s="903"/>
      <c r="PDZ2" s="903"/>
      <c r="PEA2" s="903"/>
      <c r="PEB2" s="903"/>
      <c r="PEC2" s="903"/>
      <c r="PED2" s="903"/>
      <c r="PEE2" s="903"/>
      <c r="PEF2" s="903"/>
      <c r="PEG2" s="903"/>
      <c r="PEH2" s="903"/>
      <c r="PEI2" s="903"/>
      <c r="PEJ2" s="903"/>
      <c r="PEK2" s="903"/>
      <c r="PEL2" s="903"/>
      <c r="PEM2" s="903"/>
      <c r="PEN2" s="903"/>
      <c r="PEO2" s="903"/>
      <c r="PEP2" s="903"/>
      <c r="PEQ2" s="903"/>
      <c r="PER2" s="903"/>
      <c r="PES2" s="903"/>
      <c r="PET2" s="903"/>
      <c r="PEU2" s="903"/>
      <c r="PEV2" s="903"/>
      <c r="PEW2" s="903"/>
      <c r="PEX2" s="903"/>
      <c r="PEY2" s="903"/>
      <c r="PEZ2" s="903"/>
      <c r="PFA2" s="903"/>
      <c r="PFB2" s="903"/>
      <c r="PFC2" s="903"/>
      <c r="PFD2" s="903"/>
      <c r="PFE2" s="903"/>
      <c r="PFF2" s="903"/>
      <c r="PFG2" s="903"/>
      <c r="PFH2" s="903"/>
      <c r="PFI2" s="903"/>
      <c r="PFJ2" s="903"/>
      <c r="PFK2" s="903"/>
      <c r="PFL2" s="903"/>
      <c r="PFM2" s="903"/>
      <c r="PFN2" s="903"/>
      <c r="PFO2" s="903"/>
      <c r="PFP2" s="903"/>
      <c r="PFQ2" s="903"/>
      <c r="PFR2" s="903"/>
      <c r="PFS2" s="903"/>
      <c r="PFT2" s="903"/>
      <c r="PFU2" s="903"/>
      <c r="PFV2" s="903"/>
      <c r="PFW2" s="903"/>
      <c r="PFX2" s="903"/>
      <c r="PFY2" s="903"/>
      <c r="PFZ2" s="903"/>
      <c r="PGA2" s="903"/>
      <c r="PGB2" s="903"/>
      <c r="PGC2" s="903"/>
      <c r="PGD2" s="903"/>
      <c r="PGE2" s="903"/>
      <c r="PGF2" s="903"/>
      <c r="PGG2" s="903"/>
      <c r="PGH2" s="903"/>
      <c r="PGI2" s="903"/>
      <c r="PGJ2" s="903"/>
      <c r="PGK2" s="903"/>
      <c r="PGL2" s="903"/>
      <c r="PGM2" s="903"/>
      <c r="PGN2" s="903"/>
      <c r="PGO2" s="903"/>
      <c r="PGP2" s="903"/>
      <c r="PGQ2" s="903"/>
      <c r="PGR2" s="903"/>
      <c r="PGS2" s="903"/>
      <c r="PGT2" s="903"/>
      <c r="PGU2" s="903"/>
      <c r="PGV2" s="903"/>
      <c r="PGW2" s="903"/>
      <c r="PGX2" s="903"/>
      <c r="PGY2" s="903"/>
      <c r="PGZ2" s="903"/>
      <c r="PHA2" s="903"/>
      <c r="PHB2" s="903"/>
      <c r="PHC2" s="903"/>
      <c r="PHD2" s="903"/>
      <c r="PHE2" s="903"/>
      <c r="PHF2" s="903"/>
      <c r="PHG2" s="903"/>
      <c r="PHH2" s="903"/>
      <c r="PHI2" s="903"/>
      <c r="PHJ2" s="903"/>
      <c r="PHK2" s="903"/>
      <c r="PHL2" s="903"/>
      <c r="PHM2" s="903"/>
      <c r="PHN2" s="903"/>
      <c r="PHO2" s="903"/>
      <c r="PHP2" s="903"/>
      <c r="PHQ2" s="903"/>
      <c r="PHR2" s="903"/>
      <c r="PHS2" s="903"/>
      <c r="PHT2" s="903"/>
      <c r="PHU2" s="903"/>
      <c r="PHV2" s="903"/>
      <c r="PHW2" s="903"/>
      <c r="PHX2" s="903"/>
      <c r="PHY2" s="903"/>
      <c r="PHZ2" s="903"/>
      <c r="PIA2" s="903"/>
      <c r="PIB2" s="903"/>
      <c r="PIC2" s="903"/>
      <c r="PID2" s="903"/>
      <c r="PIE2" s="903"/>
      <c r="PIF2" s="903"/>
      <c r="PIG2" s="903"/>
      <c r="PIH2" s="903"/>
      <c r="PII2" s="903"/>
      <c r="PIJ2" s="903"/>
      <c r="PIK2" s="903"/>
      <c r="PIL2" s="903"/>
      <c r="PIM2" s="903"/>
      <c r="PIN2" s="903"/>
      <c r="PIO2" s="903"/>
      <c r="PIP2" s="903"/>
      <c r="PIQ2" s="903"/>
      <c r="PIR2" s="903"/>
      <c r="PIS2" s="903"/>
      <c r="PIT2" s="903"/>
      <c r="PIU2" s="903"/>
      <c r="PIV2" s="903"/>
      <c r="PIW2" s="903"/>
      <c r="PIX2" s="903"/>
      <c r="PIY2" s="903"/>
      <c r="PIZ2" s="903"/>
      <c r="PJA2" s="903"/>
      <c r="PJB2" s="903"/>
      <c r="PJC2" s="903"/>
      <c r="PJD2" s="903"/>
      <c r="PJE2" s="903"/>
      <c r="PJF2" s="903"/>
      <c r="PJG2" s="903"/>
      <c r="PJH2" s="903"/>
      <c r="PJI2" s="903"/>
      <c r="PJJ2" s="903"/>
      <c r="PJK2" s="903"/>
      <c r="PJL2" s="903"/>
      <c r="PJM2" s="903"/>
      <c r="PJN2" s="903"/>
      <c r="PJO2" s="903"/>
      <c r="PJP2" s="903"/>
      <c r="PJQ2" s="903"/>
      <c r="PJR2" s="903"/>
      <c r="PJS2" s="903"/>
      <c r="PJT2" s="903"/>
      <c r="PJU2" s="903"/>
      <c r="PJV2" s="903"/>
      <c r="PJW2" s="903"/>
      <c r="PJX2" s="903"/>
      <c r="PJY2" s="903"/>
      <c r="PJZ2" s="903"/>
      <c r="PKA2" s="903"/>
      <c r="PKB2" s="903"/>
      <c r="PKC2" s="903"/>
      <c r="PKD2" s="903"/>
      <c r="PKE2" s="903"/>
      <c r="PKF2" s="903"/>
      <c r="PKG2" s="903"/>
      <c r="PKH2" s="903"/>
      <c r="PKI2" s="903"/>
      <c r="PKJ2" s="903"/>
      <c r="PKK2" s="903"/>
      <c r="PKL2" s="903"/>
      <c r="PKM2" s="903"/>
      <c r="PKN2" s="903"/>
      <c r="PKO2" s="903"/>
      <c r="PKP2" s="903"/>
      <c r="PKQ2" s="903"/>
      <c r="PKR2" s="903"/>
      <c r="PKS2" s="903"/>
      <c r="PKT2" s="903"/>
      <c r="PKU2" s="903"/>
      <c r="PKV2" s="903"/>
      <c r="PKW2" s="903"/>
      <c r="PKX2" s="903"/>
      <c r="PKY2" s="903"/>
      <c r="PKZ2" s="903"/>
      <c r="PLA2" s="903"/>
      <c r="PLB2" s="903"/>
      <c r="PLC2" s="903"/>
      <c r="PLD2" s="903"/>
      <c r="PLE2" s="903"/>
      <c r="PLF2" s="903"/>
      <c r="PLG2" s="903"/>
      <c r="PLH2" s="903"/>
      <c r="PLI2" s="903"/>
      <c r="PLJ2" s="903"/>
      <c r="PLK2" s="903"/>
      <c r="PLL2" s="903"/>
      <c r="PLM2" s="903"/>
      <c r="PLN2" s="903"/>
      <c r="PLO2" s="903"/>
      <c r="PLP2" s="903"/>
      <c r="PLQ2" s="903"/>
      <c r="PLR2" s="903"/>
      <c r="PLS2" s="903"/>
      <c r="PLT2" s="903"/>
      <c r="PLU2" s="903"/>
      <c r="PLV2" s="903"/>
      <c r="PLW2" s="903"/>
      <c r="PLX2" s="903"/>
      <c r="PLY2" s="903"/>
      <c r="PLZ2" s="903"/>
      <c r="PMA2" s="903"/>
      <c r="PMB2" s="903"/>
      <c r="PMC2" s="903"/>
      <c r="PMD2" s="903"/>
      <c r="PME2" s="903"/>
      <c r="PMF2" s="903"/>
      <c r="PMG2" s="903"/>
      <c r="PMH2" s="903"/>
      <c r="PMI2" s="903"/>
      <c r="PMJ2" s="903"/>
      <c r="PMK2" s="903"/>
      <c r="PML2" s="903"/>
      <c r="PMM2" s="903"/>
      <c r="PMN2" s="903"/>
      <c r="PMO2" s="903"/>
      <c r="PMP2" s="903"/>
      <c r="PMQ2" s="903"/>
      <c r="PMR2" s="903"/>
      <c r="PMS2" s="903"/>
      <c r="PMT2" s="903"/>
      <c r="PMU2" s="903"/>
      <c r="PMV2" s="903"/>
      <c r="PMW2" s="903"/>
      <c r="PMX2" s="903"/>
      <c r="PMY2" s="903"/>
      <c r="PMZ2" s="903"/>
      <c r="PNA2" s="903"/>
      <c r="PNB2" s="903"/>
      <c r="PNC2" s="903"/>
      <c r="PND2" s="903"/>
      <c r="PNE2" s="903"/>
      <c r="PNF2" s="903"/>
      <c r="PNG2" s="903"/>
      <c r="PNH2" s="903"/>
      <c r="PNI2" s="903"/>
      <c r="PNJ2" s="903"/>
      <c r="PNK2" s="903"/>
      <c r="PNL2" s="903"/>
      <c r="PNM2" s="903"/>
      <c r="PNN2" s="903"/>
      <c r="PNO2" s="903"/>
      <c r="PNP2" s="903"/>
      <c r="PNQ2" s="903"/>
      <c r="PNR2" s="903"/>
      <c r="PNS2" s="903"/>
      <c r="PNT2" s="903"/>
      <c r="PNU2" s="903"/>
      <c r="PNV2" s="903"/>
      <c r="PNW2" s="903"/>
      <c r="PNX2" s="903"/>
      <c r="PNY2" s="903"/>
      <c r="PNZ2" s="903"/>
      <c r="POA2" s="903"/>
      <c r="POB2" s="903"/>
      <c r="POC2" s="903"/>
      <c r="POD2" s="903"/>
      <c r="POE2" s="903"/>
      <c r="POF2" s="903"/>
      <c r="POG2" s="903"/>
      <c r="POH2" s="903"/>
      <c r="POI2" s="903"/>
      <c r="POJ2" s="903"/>
      <c r="POK2" s="903"/>
      <c r="POL2" s="903"/>
      <c r="POM2" s="903"/>
      <c r="PON2" s="903"/>
      <c r="POO2" s="903"/>
      <c r="POP2" s="903"/>
      <c r="POQ2" s="903"/>
      <c r="POR2" s="903"/>
      <c r="POS2" s="903"/>
      <c r="POT2" s="903"/>
      <c r="POU2" s="903"/>
      <c r="POV2" s="903"/>
      <c r="POW2" s="903"/>
      <c r="POX2" s="903"/>
      <c r="POY2" s="903"/>
      <c r="POZ2" s="903"/>
      <c r="PPA2" s="903"/>
      <c r="PPB2" s="903"/>
      <c r="PPC2" s="903"/>
      <c r="PPD2" s="903"/>
      <c r="PPE2" s="903"/>
      <c r="PPF2" s="903"/>
      <c r="PPG2" s="903"/>
      <c r="PPH2" s="903"/>
      <c r="PPI2" s="903"/>
      <c r="PPJ2" s="903"/>
      <c r="PPK2" s="903"/>
      <c r="PPL2" s="903"/>
      <c r="PPM2" s="903"/>
      <c r="PPN2" s="903"/>
      <c r="PPO2" s="903"/>
      <c r="PPP2" s="903"/>
      <c r="PPQ2" s="903"/>
      <c r="PPR2" s="903"/>
      <c r="PPS2" s="903"/>
      <c r="PPT2" s="903"/>
      <c r="PPU2" s="903"/>
      <c r="PPV2" s="903"/>
      <c r="PPW2" s="903"/>
      <c r="PPX2" s="903"/>
      <c r="PPY2" s="903"/>
      <c r="PPZ2" s="903"/>
      <c r="PQA2" s="903"/>
      <c r="PQB2" s="903"/>
      <c r="PQC2" s="903"/>
      <c r="PQD2" s="903"/>
      <c r="PQE2" s="903"/>
      <c r="PQF2" s="903"/>
      <c r="PQG2" s="903"/>
      <c r="PQH2" s="903"/>
      <c r="PQI2" s="903"/>
      <c r="PQJ2" s="903"/>
      <c r="PQK2" s="903"/>
      <c r="PQL2" s="903"/>
      <c r="PQM2" s="903"/>
      <c r="PQN2" s="903"/>
      <c r="PQO2" s="903"/>
      <c r="PQP2" s="903"/>
      <c r="PQQ2" s="903"/>
      <c r="PQR2" s="903"/>
      <c r="PQS2" s="903"/>
      <c r="PQT2" s="903"/>
      <c r="PQU2" s="903"/>
      <c r="PQV2" s="903"/>
      <c r="PQW2" s="903"/>
      <c r="PQX2" s="903"/>
      <c r="PQY2" s="903"/>
      <c r="PQZ2" s="903"/>
      <c r="PRA2" s="903"/>
      <c r="PRB2" s="903"/>
      <c r="PRC2" s="903"/>
      <c r="PRD2" s="903"/>
      <c r="PRE2" s="903"/>
      <c r="PRF2" s="903"/>
      <c r="PRG2" s="903"/>
      <c r="PRH2" s="903"/>
      <c r="PRI2" s="903"/>
      <c r="PRJ2" s="903"/>
      <c r="PRK2" s="903"/>
      <c r="PRL2" s="903"/>
      <c r="PRM2" s="903"/>
      <c r="PRN2" s="903"/>
      <c r="PRO2" s="903"/>
      <c r="PRP2" s="903"/>
      <c r="PRQ2" s="903"/>
      <c r="PRR2" s="903"/>
      <c r="PRS2" s="903"/>
      <c r="PRT2" s="903"/>
      <c r="PRU2" s="903"/>
      <c r="PRV2" s="903"/>
      <c r="PRW2" s="903"/>
      <c r="PRX2" s="903"/>
      <c r="PRY2" s="903"/>
      <c r="PRZ2" s="903"/>
      <c r="PSA2" s="903"/>
      <c r="PSB2" s="903"/>
      <c r="PSC2" s="903"/>
      <c r="PSD2" s="903"/>
      <c r="PSE2" s="903"/>
      <c r="PSF2" s="903"/>
      <c r="PSG2" s="903"/>
      <c r="PSH2" s="903"/>
      <c r="PSI2" s="903"/>
      <c r="PSJ2" s="903"/>
      <c r="PSK2" s="903"/>
      <c r="PSL2" s="903"/>
      <c r="PSM2" s="903"/>
      <c r="PSN2" s="903"/>
      <c r="PSO2" s="903"/>
      <c r="PSP2" s="903"/>
      <c r="PSQ2" s="903"/>
      <c r="PSR2" s="903"/>
      <c r="PSS2" s="903"/>
      <c r="PST2" s="903"/>
      <c r="PSU2" s="903"/>
      <c r="PSV2" s="903"/>
      <c r="PSW2" s="903"/>
      <c r="PSX2" s="903"/>
      <c r="PSY2" s="903"/>
      <c r="PSZ2" s="903"/>
      <c r="PTA2" s="903"/>
      <c r="PTB2" s="903"/>
      <c r="PTC2" s="903"/>
      <c r="PTD2" s="903"/>
      <c r="PTE2" s="903"/>
      <c r="PTF2" s="903"/>
      <c r="PTG2" s="903"/>
      <c r="PTH2" s="903"/>
      <c r="PTI2" s="903"/>
      <c r="PTJ2" s="903"/>
      <c r="PTK2" s="903"/>
      <c r="PTL2" s="903"/>
      <c r="PTM2" s="903"/>
      <c r="PTN2" s="903"/>
      <c r="PTO2" s="903"/>
      <c r="PTP2" s="903"/>
      <c r="PTQ2" s="903"/>
      <c r="PTR2" s="903"/>
      <c r="PTS2" s="903"/>
      <c r="PTT2" s="903"/>
      <c r="PTU2" s="903"/>
      <c r="PTV2" s="903"/>
      <c r="PTW2" s="903"/>
      <c r="PTX2" s="903"/>
      <c r="PTY2" s="903"/>
      <c r="PTZ2" s="903"/>
      <c r="PUA2" s="903"/>
      <c r="PUB2" s="903"/>
      <c r="PUC2" s="903"/>
      <c r="PUD2" s="903"/>
      <c r="PUE2" s="903"/>
      <c r="PUF2" s="903"/>
      <c r="PUG2" s="903"/>
      <c r="PUH2" s="903"/>
      <c r="PUI2" s="903"/>
      <c r="PUJ2" s="903"/>
      <c r="PUK2" s="903"/>
      <c r="PUL2" s="903"/>
      <c r="PUM2" s="903"/>
      <c r="PUN2" s="903"/>
      <c r="PUO2" s="903"/>
      <c r="PUP2" s="903"/>
      <c r="PUQ2" s="903"/>
      <c r="PUR2" s="903"/>
      <c r="PUS2" s="903"/>
      <c r="PUT2" s="903"/>
      <c r="PUU2" s="903"/>
      <c r="PUV2" s="903"/>
      <c r="PUW2" s="903"/>
      <c r="PUX2" s="903"/>
      <c r="PUY2" s="903"/>
      <c r="PUZ2" s="903"/>
      <c r="PVA2" s="903"/>
      <c r="PVB2" s="903"/>
      <c r="PVC2" s="903"/>
      <c r="PVD2" s="903"/>
      <c r="PVE2" s="903"/>
      <c r="PVF2" s="903"/>
      <c r="PVG2" s="903"/>
      <c r="PVH2" s="903"/>
      <c r="PVI2" s="903"/>
      <c r="PVJ2" s="903"/>
      <c r="PVK2" s="903"/>
      <c r="PVL2" s="903"/>
      <c r="PVM2" s="903"/>
      <c r="PVN2" s="903"/>
      <c r="PVO2" s="903"/>
      <c r="PVP2" s="903"/>
      <c r="PVQ2" s="903"/>
      <c r="PVR2" s="903"/>
      <c r="PVS2" s="903"/>
      <c r="PVT2" s="903"/>
      <c r="PVU2" s="903"/>
      <c r="PVV2" s="903"/>
      <c r="PVW2" s="903"/>
      <c r="PVX2" s="903"/>
      <c r="PVY2" s="903"/>
      <c r="PVZ2" s="903"/>
      <c r="PWA2" s="903"/>
      <c r="PWB2" s="903"/>
      <c r="PWC2" s="903"/>
      <c r="PWD2" s="903"/>
      <c r="PWE2" s="903"/>
      <c r="PWF2" s="903"/>
      <c r="PWG2" s="903"/>
      <c r="PWH2" s="903"/>
      <c r="PWI2" s="903"/>
      <c r="PWJ2" s="903"/>
      <c r="PWK2" s="903"/>
      <c r="PWL2" s="903"/>
      <c r="PWM2" s="903"/>
      <c r="PWN2" s="903"/>
      <c r="PWO2" s="903"/>
      <c r="PWP2" s="903"/>
      <c r="PWQ2" s="903"/>
      <c r="PWR2" s="903"/>
      <c r="PWS2" s="903"/>
      <c r="PWT2" s="903"/>
      <c r="PWU2" s="903"/>
      <c r="PWV2" s="903"/>
      <c r="PWW2" s="903"/>
      <c r="PWX2" s="903"/>
      <c r="PWY2" s="903"/>
      <c r="PWZ2" s="903"/>
      <c r="PXA2" s="903"/>
      <c r="PXB2" s="903"/>
      <c r="PXC2" s="903"/>
      <c r="PXD2" s="903"/>
      <c r="PXE2" s="903"/>
      <c r="PXF2" s="903"/>
      <c r="PXG2" s="903"/>
      <c r="PXH2" s="903"/>
      <c r="PXI2" s="903"/>
      <c r="PXJ2" s="903"/>
      <c r="PXK2" s="903"/>
      <c r="PXL2" s="903"/>
      <c r="PXM2" s="903"/>
      <c r="PXN2" s="903"/>
      <c r="PXO2" s="903"/>
      <c r="PXP2" s="903"/>
      <c r="PXQ2" s="903"/>
      <c r="PXR2" s="903"/>
      <c r="PXS2" s="903"/>
      <c r="PXT2" s="903"/>
      <c r="PXU2" s="903"/>
      <c r="PXV2" s="903"/>
      <c r="PXW2" s="903"/>
      <c r="PXX2" s="903"/>
      <c r="PXY2" s="903"/>
      <c r="PXZ2" s="903"/>
      <c r="PYA2" s="903"/>
      <c r="PYB2" s="903"/>
      <c r="PYC2" s="903"/>
      <c r="PYD2" s="903"/>
      <c r="PYE2" s="903"/>
      <c r="PYF2" s="903"/>
      <c r="PYG2" s="903"/>
      <c r="PYH2" s="903"/>
      <c r="PYI2" s="903"/>
      <c r="PYJ2" s="903"/>
      <c r="PYK2" s="903"/>
      <c r="PYL2" s="903"/>
      <c r="PYM2" s="903"/>
      <c r="PYN2" s="903"/>
      <c r="PYO2" s="903"/>
      <c r="PYP2" s="903"/>
      <c r="PYQ2" s="903"/>
      <c r="PYR2" s="903"/>
      <c r="PYS2" s="903"/>
      <c r="PYT2" s="903"/>
      <c r="PYU2" s="903"/>
      <c r="PYV2" s="903"/>
      <c r="PYW2" s="903"/>
      <c r="PYX2" s="903"/>
      <c r="PYY2" s="903"/>
      <c r="PYZ2" s="903"/>
      <c r="PZA2" s="903"/>
      <c r="PZB2" s="903"/>
      <c r="PZC2" s="903"/>
      <c r="PZD2" s="903"/>
      <c r="PZE2" s="903"/>
      <c r="PZF2" s="903"/>
      <c r="PZG2" s="903"/>
      <c r="PZH2" s="903"/>
      <c r="PZI2" s="903"/>
      <c r="PZJ2" s="903"/>
      <c r="PZK2" s="903"/>
      <c r="PZL2" s="903"/>
      <c r="PZM2" s="903"/>
      <c r="PZN2" s="903"/>
      <c r="PZO2" s="903"/>
      <c r="PZP2" s="903"/>
      <c r="PZQ2" s="903"/>
      <c r="PZR2" s="903"/>
      <c r="PZS2" s="903"/>
      <c r="PZT2" s="903"/>
      <c r="PZU2" s="903"/>
      <c r="PZV2" s="903"/>
      <c r="PZW2" s="903"/>
      <c r="PZX2" s="903"/>
      <c r="PZY2" s="903"/>
      <c r="PZZ2" s="903"/>
      <c r="QAA2" s="903"/>
      <c r="QAB2" s="903"/>
      <c r="QAC2" s="903"/>
      <c r="QAD2" s="903"/>
      <c r="QAE2" s="903"/>
      <c r="QAF2" s="903"/>
      <c r="QAG2" s="903"/>
      <c r="QAH2" s="903"/>
      <c r="QAI2" s="903"/>
      <c r="QAJ2" s="903"/>
      <c r="QAK2" s="903"/>
      <c r="QAL2" s="903"/>
      <c r="QAM2" s="903"/>
      <c r="QAN2" s="903"/>
      <c r="QAO2" s="903"/>
      <c r="QAP2" s="903"/>
      <c r="QAQ2" s="903"/>
      <c r="QAR2" s="903"/>
      <c r="QAS2" s="903"/>
      <c r="QAT2" s="903"/>
      <c r="QAU2" s="903"/>
      <c r="QAV2" s="903"/>
      <c r="QAW2" s="903"/>
      <c r="QAX2" s="903"/>
      <c r="QAY2" s="903"/>
      <c r="QAZ2" s="903"/>
      <c r="QBA2" s="903"/>
      <c r="QBB2" s="903"/>
      <c r="QBC2" s="903"/>
      <c r="QBD2" s="903"/>
      <c r="QBE2" s="903"/>
      <c r="QBF2" s="903"/>
      <c r="QBG2" s="903"/>
      <c r="QBH2" s="903"/>
      <c r="QBI2" s="903"/>
      <c r="QBJ2" s="903"/>
      <c r="QBK2" s="903"/>
      <c r="QBL2" s="903"/>
      <c r="QBM2" s="903"/>
      <c r="QBN2" s="903"/>
      <c r="QBO2" s="903"/>
      <c r="QBP2" s="903"/>
      <c r="QBQ2" s="903"/>
      <c r="QBR2" s="903"/>
      <c r="QBS2" s="903"/>
      <c r="QBT2" s="903"/>
      <c r="QBU2" s="903"/>
      <c r="QBV2" s="903"/>
      <c r="QBW2" s="903"/>
      <c r="QBX2" s="903"/>
      <c r="QBY2" s="903"/>
      <c r="QBZ2" s="903"/>
      <c r="QCA2" s="903"/>
      <c r="QCB2" s="903"/>
      <c r="QCC2" s="903"/>
      <c r="QCD2" s="903"/>
      <c r="QCE2" s="903"/>
      <c r="QCF2" s="903"/>
      <c r="QCG2" s="903"/>
      <c r="QCH2" s="903"/>
      <c r="QCI2" s="903"/>
      <c r="QCJ2" s="903"/>
      <c r="QCK2" s="903"/>
      <c r="QCL2" s="903"/>
      <c r="QCM2" s="903"/>
      <c r="QCN2" s="903"/>
      <c r="QCO2" s="903"/>
      <c r="QCP2" s="903"/>
      <c r="QCQ2" s="903"/>
      <c r="QCR2" s="903"/>
      <c r="QCS2" s="903"/>
      <c r="QCT2" s="903"/>
      <c r="QCU2" s="903"/>
      <c r="QCV2" s="903"/>
      <c r="QCW2" s="903"/>
      <c r="QCX2" s="903"/>
      <c r="QCY2" s="903"/>
      <c r="QCZ2" s="903"/>
      <c r="QDA2" s="903"/>
      <c r="QDB2" s="903"/>
      <c r="QDC2" s="903"/>
      <c r="QDD2" s="903"/>
      <c r="QDE2" s="903"/>
      <c r="QDF2" s="903"/>
      <c r="QDG2" s="903"/>
      <c r="QDH2" s="903"/>
      <c r="QDI2" s="903"/>
      <c r="QDJ2" s="903"/>
      <c r="QDK2" s="903"/>
      <c r="QDL2" s="903"/>
      <c r="QDM2" s="903"/>
      <c r="QDN2" s="903"/>
      <c r="QDO2" s="903"/>
      <c r="QDP2" s="903"/>
      <c r="QDQ2" s="903"/>
      <c r="QDR2" s="903"/>
      <c r="QDS2" s="903"/>
      <c r="QDT2" s="903"/>
      <c r="QDU2" s="903"/>
      <c r="QDV2" s="903"/>
      <c r="QDW2" s="903"/>
      <c r="QDX2" s="903"/>
      <c r="QDY2" s="903"/>
      <c r="QDZ2" s="903"/>
      <c r="QEA2" s="903"/>
      <c r="QEB2" s="903"/>
      <c r="QEC2" s="903"/>
      <c r="QED2" s="903"/>
      <c r="QEE2" s="903"/>
      <c r="QEF2" s="903"/>
      <c r="QEG2" s="903"/>
      <c r="QEH2" s="903"/>
      <c r="QEI2" s="903"/>
      <c r="QEJ2" s="903"/>
      <c r="QEK2" s="903"/>
      <c r="QEL2" s="903"/>
      <c r="QEM2" s="903"/>
      <c r="QEN2" s="903"/>
      <c r="QEO2" s="903"/>
      <c r="QEP2" s="903"/>
      <c r="QEQ2" s="903"/>
      <c r="QER2" s="903"/>
      <c r="QES2" s="903"/>
      <c r="QET2" s="903"/>
      <c r="QEU2" s="903"/>
      <c r="QEV2" s="903"/>
      <c r="QEW2" s="903"/>
      <c r="QEX2" s="903"/>
      <c r="QEY2" s="903"/>
      <c r="QEZ2" s="903"/>
      <c r="QFA2" s="903"/>
      <c r="QFB2" s="903"/>
      <c r="QFC2" s="903"/>
      <c r="QFD2" s="903"/>
      <c r="QFE2" s="903"/>
      <c r="QFF2" s="903"/>
      <c r="QFG2" s="903"/>
      <c r="QFH2" s="903"/>
      <c r="QFI2" s="903"/>
      <c r="QFJ2" s="903"/>
      <c r="QFK2" s="903"/>
      <c r="QFL2" s="903"/>
      <c r="QFM2" s="903"/>
      <c r="QFN2" s="903"/>
      <c r="QFO2" s="903"/>
      <c r="QFP2" s="903"/>
      <c r="QFQ2" s="903"/>
      <c r="QFR2" s="903"/>
      <c r="QFS2" s="903"/>
      <c r="QFT2" s="903"/>
      <c r="QFU2" s="903"/>
      <c r="QFV2" s="903"/>
      <c r="QFW2" s="903"/>
      <c r="QFX2" s="903"/>
      <c r="QFY2" s="903"/>
      <c r="QFZ2" s="903"/>
      <c r="QGA2" s="903"/>
      <c r="QGB2" s="903"/>
      <c r="QGC2" s="903"/>
      <c r="QGD2" s="903"/>
      <c r="QGE2" s="903"/>
      <c r="QGF2" s="903"/>
      <c r="QGG2" s="903"/>
      <c r="QGH2" s="903"/>
      <c r="QGI2" s="903"/>
      <c r="QGJ2" s="903"/>
      <c r="QGK2" s="903"/>
      <c r="QGL2" s="903"/>
      <c r="QGM2" s="903"/>
      <c r="QGN2" s="903"/>
      <c r="QGO2" s="903"/>
      <c r="QGP2" s="903"/>
      <c r="QGQ2" s="903"/>
      <c r="QGR2" s="903"/>
      <c r="QGS2" s="903"/>
      <c r="QGT2" s="903"/>
      <c r="QGU2" s="903"/>
      <c r="QGV2" s="903"/>
      <c r="QGW2" s="903"/>
      <c r="QGX2" s="903"/>
      <c r="QGY2" s="903"/>
      <c r="QGZ2" s="903"/>
      <c r="QHA2" s="903"/>
      <c r="QHB2" s="903"/>
      <c r="QHC2" s="903"/>
      <c r="QHD2" s="903"/>
      <c r="QHE2" s="903"/>
      <c r="QHF2" s="903"/>
      <c r="QHG2" s="903"/>
      <c r="QHH2" s="903"/>
      <c r="QHI2" s="903"/>
      <c r="QHJ2" s="903"/>
      <c r="QHK2" s="903"/>
      <c r="QHL2" s="903"/>
      <c r="QHM2" s="903"/>
      <c r="QHN2" s="903"/>
      <c r="QHO2" s="903"/>
      <c r="QHP2" s="903"/>
      <c r="QHQ2" s="903"/>
      <c r="QHR2" s="903"/>
      <c r="QHS2" s="903"/>
      <c r="QHT2" s="903"/>
      <c r="QHU2" s="903"/>
      <c r="QHV2" s="903"/>
      <c r="QHW2" s="903"/>
      <c r="QHX2" s="903"/>
      <c r="QHY2" s="903"/>
      <c r="QHZ2" s="903"/>
      <c r="QIA2" s="903"/>
      <c r="QIB2" s="903"/>
      <c r="QIC2" s="903"/>
      <c r="QID2" s="903"/>
      <c r="QIE2" s="903"/>
      <c r="QIF2" s="903"/>
      <c r="QIG2" s="903"/>
      <c r="QIH2" s="903"/>
      <c r="QII2" s="903"/>
      <c r="QIJ2" s="903"/>
      <c r="QIK2" s="903"/>
      <c r="QIL2" s="903"/>
      <c r="QIM2" s="903"/>
      <c r="QIN2" s="903"/>
      <c r="QIO2" s="903"/>
      <c r="QIP2" s="903"/>
      <c r="QIQ2" s="903"/>
      <c r="QIR2" s="903"/>
      <c r="QIS2" s="903"/>
      <c r="QIT2" s="903"/>
      <c r="QIU2" s="903"/>
      <c r="QIV2" s="903"/>
      <c r="QIW2" s="903"/>
      <c r="QIX2" s="903"/>
      <c r="QIY2" s="903"/>
      <c r="QIZ2" s="903"/>
      <c r="QJA2" s="903"/>
      <c r="QJB2" s="903"/>
      <c r="QJC2" s="903"/>
      <c r="QJD2" s="903"/>
      <c r="QJE2" s="903"/>
      <c r="QJF2" s="903"/>
      <c r="QJG2" s="903"/>
      <c r="QJH2" s="903"/>
      <c r="QJI2" s="903"/>
      <c r="QJJ2" s="903"/>
      <c r="QJK2" s="903"/>
      <c r="QJL2" s="903"/>
      <c r="QJM2" s="903"/>
      <c r="QJN2" s="903"/>
      <c r="QJO2" s="903"/>
      <c r="QJP2" s="903"/>
      <c r="QJQ2" s="903"/>
      <c r="QJR2" s="903"/>
      <c r="QJS2" s="903"/>
      <c r="QJT2" s="903"/>
      <c r="QJU2" s="903"/>
      <c r="QJV2" s="903"/>
      <c r="QJW2" s="903"/>
      <c r="QJX2" s="903"/>
      <c r="QJY2" s="903"/>
      <c r="QJZ2" s="903"/>
      <c r="QKA2" s="903"/>
      <c r="QKB2" s="903"/>
      <c r="QKC2" s="903"/>
      <c r="QKD2" s="903"/>
      <c r="QKE2" s="903"/>
      <c r="QKF2" s="903"/>
      <c r="QKG2" s="903"/>
      <c r="QKH2" s="903"/>
      <c r="QKI2" s="903"/>
      <c r="QKJ2" s="903"/>
      <c r="QKK2" s="903"/>
      <c r="QKL2" s="903"/>
      <c r="QKM2" s="903"/>
      <c r="QKN2" s="903"/>
      <c r="QKO2" s="903"/>
      <c r="QKP2" s="903"/>
      <c r="QKQ2" s="903"/>
      <c r="QKR2" s="903"/>
      <c r="QKS2" s="903"/>
      <c r="QKT2" s="903"/>
      <c r="QKU2" s="903"/>
      <c r="QKV2" s="903"/>
      <c r="QKW2" s="903"/>
      <c r="QKX2" s="903"/>
      <c r="QKY2" s="903"/>
      <c r="QKZ2" s="903"/>
      <c r="QLA2" s="903"/>
      <c r="QLB2" s="903"/>
      <c r="QLC2" s="903"/>
      <c r="QLD2" s="903"/>
      <c r="QLE2" s="903"/>
      <c r="QLF2" s="903"/>
      <c r="QLG2" s="903"/>
      <c r="QLH2" s="903"/>
      <c r="QLI2" s="903"/>
      <c r="QLJ2" s="903"/>
      <c r="QLK2" s="903"/>
      <c r="QLL2" s="903"/>
      <c r="QLM2" s="903"/>
      <c r="QLN2" s="903"/>
      <c r="QLO2" s="903"/>
      <c r="QLP2" s="903"/>
      <c r="QLQ2" s="903"/>
      <c r="QLR2" s="903"/>
      <c r="QLS2" s="903"/>
      <c r="QLT2" s="903"/>
      <c r="QLU2" s="903"/>
      <c r="QLV2" s="903"/>
      <c r="QLW2" s="903"/>
      <c r="QLX2" s="903"/>
      <c r="QLY2" s="903"/>
      <c r="QLZ2" s="903"/>
      <c r="QMA2" s="903"/>
      <c r="QMB2" s="903"/>
      <c r="QMC2" s="903"/>
      <c r="QMD2" s="903"/>
      <c r="QME2" s="903"/>
      <c r="QMF2" s="903"/>
      <c r="QMG2" s="903"/>
      <c r="QMH2" s="903"/>
      <c r="QMI2" s="903"/>
      <c r="QMJ2" s="903"/>
      <c r="QMK2" s="903"/>
      <c r="QML2" s="903"/>
      <c r="QMM2" s="903"/>
      <c r="QMN2" s="903"/>
      <c r="QMO2" s="903"/>
      <c r="QMP2" s="903"/>
      <c r="QMQ2" s="903"/>
      <c r="QMR2" s="903"/>
      <c r="QMS2" s="903"/>
      <c r="QMT2" s="903"/>
      <c r="QMU2" s="903"/>
      <c r="QMV2" s="903"/>
      <c r="QMW2" s="903"/>
      <c r="QMX2" s="903"/>
      <c r="QMY2" s="903"/>
      <c r="QMZ2" s="903"/>
      <c r="QNA2" s="903"/>
      <c r="QNB2" s="903"/>
      <c r="QNC2" s="903"/>
      <c r="QND2" s="903"/>
      <c r="QNE2" s="903"/>
      <c r="QNF2" s="903"/>
      <c r="QNG2" s="903"/>
      <c r="QNH2" s="903"/>
      <c r="QNI2" s="903"/>
      <c r="QNJ2" s="903"/>
      <c r="QNK2" s="903"/>
      <c r="QNL2" s="903"/>
      <c r="QNM2" s="903"/>
      <c r="QNN2" s="903"/>
      <c r="QNO2" s="903"/>
      <c r="QNP2" s="903"/>
      <c r="QNQ2" s="903"/>
      <c r="QNR2" s="903"/>
      <c r="QNS2" s="903"/>
      <c r="QNT2" s="903"/>
      <c r="QNU2" s="903"/>
      <c r="QNV2" s="903"/>
      <c r="QNW2" s="903"/>
      <c r="QNX2" s="903"/>
      <c r="QNY2" s="903"/>
      <c r="QNZ2" s="903"/>
      <c r="QOA2" s="903"/>
      <c r="QOB2" s="903"/>
      <c r="QOC2" s="903"/>
      <c r="QOD2" s="903"/>
      <c r="QOE2" s="903"/>
      <c r="QOF2" s="903"/>
      <c r="QOG2" s="903"/>
      <c r="QOH2" s="903"/>
      <c r="QOI2" s="903"/>
      <c r="QOJ2" s="903"/>
      <c r="QOK2" s="903"/>
      <c r="QOL2" s="903"/>
      <c r="QOM2" s="903"/>
      <c r="QON2" s="903"/>
      <c r="QOO2" s="903"/>
      <c r="QOP2" s="903"/>
      <c r="QOQ2" s="903"/>
      <c r="QOR2" s="903"/>
      <c r="QOS2" s="903"/>
      <c r="QOT2" s="903"/>
      <c r="QOU2" s="903"/>
      <c r="QOV2" s="903"/>
      <c r="QOW2" s="903"/>
      <c r="QOX2" s="903"/>
      <c r="QOY2" s="903"/>
      <c r="QOZ2" s="903"/>
      <c r="QPA2" s="903"/>
      <c r="QPB2" s="903"/>
      <c r="QPC2" s="903"/>
      <c r="QPD2" s="903"/>
      <c r="QPE2" s="903"/>
      <c r="QPF2" s="903"/>
      <c r="QPG2" s="903"/>
      <c r="QPH2" s="903"/>
      <c r="QPI2" s="903"/>
      <c r="QPJ2" s="903"/>
      <c r="QPK2" s="903"/>
      <c r="QPL2" s="903"/>
      <c r="QPM2" s="903"/>
      <c r="QPN2" s="903"/>
      <c r="QPO2" s="903"/>
      <c r="QPP2" s="903"/>
      <c r="QPQ2" s="903"/>
      <c r="QPR2" s="903"/>
      <c r="QPS2" s="903"/>
      <c r="QPT2" s="903"/>
      <c r="QPU2" s="903"/>
      <c r="QPV2" s="903"/>
      <c r="QPW2" s="903"/>
      <c r="QPX2" s="903"/>
      <c r="QPY2" s="903"/>
      <c r="QPZ2" s="903"/>
      <c r="QQA2" s="903"/>
      <c r="QQB2" s="903"/>
      <c r="QQC2" s="903"/>
      <c r="QQD2" s="903"/>
      <c r="QQE2" s="903"/>
      <c r="QQF2" s="903"/>
      <c r="QQG2" s="903"/>
      <c r="QQH2" s="903"/>
      <c r="QQI2" s="903"/>
      <c r="QQJ2" s="903"/>
      <c r="QQK2" s="903"/>
      <c r="QQL2" s="903"/>
      <c r="QQM2" s="903"/>
      <c r="QQN2" s="903"/>
      <c r="QQO2" s="903"/>
      <c r="QQP2" s="903"/>
      <c r="QQQ2" s="903"/>
      <c r="QQR2" s="903"/>
      <c r="QQS2" s="903"/>
      <c r="QQT2" s="903"/>
      <c r="QQU2" s="903"/>
      <c r="QQV2" s="903"/>
      <c r="QQW2" s="903"/>
      <c r="QQX2" s="903"/>
      <c r="QQY2" s="903"/>
      <c r="QQZ2" s="903"/>
      <c r="QRA2" s="903"/>
      <c r="QRB2" s="903"/>
      <c r="QRC2" s="903"/>
      <c r="QRD2" s="903"/>
      <c r="QRE2" s="903"/>
      <c r="QRF2" s="903"/>
      <c r="QRG2" s="903"/>
      <c r="QRH2" s="903"/>
      <c r="QRI2" s="903"/>
      <c r="QRJ2" s="903"/>
      <c r="QRK2" s="903"/>
      <c r="QRL2" s="903"/>
      <c r="QRM2" s="903"/>
      <c r="QRN2" s="903"/>
      <c r="QRO2" s="903"/>
      <c r="QRP2" s="903"/>
      <c r="QRQ2" s="903"/>
      <c r="QRR2" s="903"/>
      <c r="QRS2" s="903"/>
      <c r="QRT2" s="903"/>
      <c r="QRU2" s="903"/>
      <c r="QRV2" s="903"/>
      <c r="QRW2" s="903"/>
      <c r="QRX2" s="903"/>
      <c r="QRY2" s="903"/>
      <c r="QRZ2" s="903"/>
      <c r="QSA2" s="903"/>
      <c r="QSB2" s="903"/>
      <c r="QSC2" s="903"/>
      <c r="QSD2" s="903"/>
      <c r="QSE2" s="903"/>
      <c r="QSF2" s="903"/>
      <c r="QSG2" s="903"/>
      <c r="QSH2" s="903"/>
      <c r="QSI2" s="903"/>
      <c r="QSJ2" s="903"/>
      <c r="QSK2" s="903"/>
      <c r="QSL2" s="903"/>
      <c r="QSM2" s="903"/>
      <c r="QSN2" s="903"/>
      <c r="QSO2" s="903"/>
      <c r="QSP2" s="903"/>
      <c r="QSQ2" s="903"/>
      <c r="QSR2" s="903"/>
      <c r="QSS2" s="903"/>
      <c r="QST2" s="903"/>
      <c r="QSU2" s="903"/>
      <c r="QSV2" s="903"/>
      <c r="QSW2" s="903"/>
      <c r="QSX2" s="903"/>
      <c r="QSY2" s="903"/>
      <c r="QSZ2" s="903"/>
      <c r="QTA2" s="903"/>
      <c r="QTB2" s="903"/>
      <c r="QTC2" s="903"/>
      <c r="QTD2" s="903"/>
      <c r="QTE2" s="903"/>
      <c r="QTF2" s="903"/>
      <c r="QTG2" s="903"/>
      <c r="QTH2" s="903"/>
      <c r="QTI2" s="903"/>
      <c r="QTJ2" s="903"/>
      <c r="QTK2" s="903"/>
      <c r="QTL2" s="903"/>
      <c r="QTM2" s="903"/>
      <c r="QTN2" s="903"/>
      <c r="QTO2" s="903"/>
      <c r="QTP2" s="903"/>
      <c r="QTQ2" s="903"/>
      <c r="QTR2" s="903"/>
      <c r="QTS2" s="903"/>
      <c r="QTT2" s="903"/>
      <c r="QTU2" s="903"/>
      <c r="QTV2" s="903"/>
      <c r="QTW2" s="903"/>
      <c r="QTX2" s="903"/>
      <c r="QTY2" s="903"/>
      <c r="QTZ2" s="903"/>
      <c r="QUA2" s="903"/>
      <c r="QUB2" s="903"/>
      <c r="QUC2" s="903"/>
      <c r="QUD2" s="903"/>
      <c r="QUE2" s="903"/>
      <c r="QUF2" s="903"/>
      <c r="QUG2" s="903"/>
      <c r="QUH2" s="903"/>
      <c r="QUI2" s="903"/>
      <c r="QUJ2" s="903"/>
      <c r="QUK2" s="903"/>
      <c r="QUL2" s="903"/>
      <c r="QUM2" s="903"/>
      <c r="QUN2" s="903"/>
      <c r="QUO2" s="903"/>
      <c r="QUP2" s="903"/>
      <c r="QUQ2" s="903"/>
      <c r="QUR2" s="903"/>
      <c r="QUS2" s="903"/>
      <c r="QUT2" s="903"/>
      <c r="QUU2" s="903"/>
      <c r="QUV2" s="903"/>
      <c r="QUW2" s="903"/>
      <c r="QUX2" s="903"/>
      <c r="QUY2" s="903"/>
      <c r="QUZ2" s="903"/>
      <c r="QVA2" s="903"/>
      <c r="QVB2" s="903"/>
      <c r="QVC2" s="903"/>
      <c r="QVD2" s="903"/>
      <c r="QVE2" s="903"/>
      <c r="QVF2" s="903"/>
      <c r="QVG2" s="903"/>
      <c r="QVH2" s="903"/>
      <c r="QVI2" s="903"/>
      <c r="QVJ2" s="903"/>
      <c r="QVK2" s="903"/>
      <c r="QVL2" s="903"/>
      <c r="QVM2" s="903"/>
      <c r="QVN2" s="903"/>
      <c r="QVO2" s="903"/>
      <c r="QVP2" s="903"/>
      <c r="QVQ2" s="903"/>
      <c r="QVR2" s="903"/>
      <c r="QVS2" s="903"/>
      <c r="QVT2" s="903"/>
      <c r="QVU2" s="903"/>
      <c r="QVV2" s="903"/>
      <c r="QVW2" s="903"/>
      <c r="QVX2" s="903"/>
      <c r="QVY2" s="903"/>
      <c r="QVZ2" s="903"/>
      <c r="QWA2" s="903"/>
      <c r="QWB2" s="903"/>
      <c r="QWC2" s="903"/>
      <c r="QWD2" s="903"/>
      <c r="QWE2" s="903"/>
      <c r="QWF2" s="903"/>
      <c r="QWG2" s="903"/>
      <c r="QWH2" s="903"/>
      <c r="QWI2" s="903"/>
      <c r="QWJ2" s="903"/>
      <c r="QWK2" s="903"/>
      <c r="QWL2" s="903"/>
      <c r="QWM2" s="903"/>
      <c r="QWN2" s="903"/>
      <c r="QWO2" s="903"/>
      <c r="QWP2" s="903"/>
      <c r="QWQ2" s="903"/>
      <c r="QWR2" s="903"/>
      <c r="QWS2" s="903"/>
      <c r="QWT2" s="903"/>
      <c r="QWU2" s="903"/>
      <c r="QWV2" s="903"/>
      <c r="QWW2" s="903"/>
      <c r="QWX2" s="903"/>
      <c r="QWY2" s="903"/>
      <c r="QWZ2" s="903"/>
      <c r="QXA2" s="903"/>
      <c r="QXB2" s="903"/>
      <c r="QXC2" s="903"/>
      <c r="QXD2" s="903"/>
      <c r="QXE2" s="903"/>
      <c r="QXF2" s="903"/>
      <c r="QXG2" s="903"/>
      <c r="QXH2" s="903"/>
      <c r="QXI2" s="903"/>
      <c r="QXJ2" s="903"/>
      <c r="QXK2" s="903"/>
      <c r="QXL2" s="903"/>
      <c r="QXM2" s="903"/>
      <c r="QXN2" s="903"/>
      <c r="QXO2" s="903"/>
      <c r="QXP2" s="903"/>
      <c r="QXQ2" s="903"/>
      <c r="QXR2" s="903"/>
      <c r="QXS2" s="903"/>
      <c r="QXT2" s="903"/>
      <c r="QXU2" s="903"/>
      <c r="QXV2" s="903"/>
      <c r="QXW2" s="903"/>
      <c r="QXX2" s="903"/>
      <c r="QXY2" s="903"/>
      <c r="QXZ2" s="903"/>
      <c r="QYA2" s="903"/>
      <c r="QYB2" s="903"/>
      <c r="QYC2" s="903"/>
      <c r="QYD2" s="903"/>
      <c r="QYE2" s="903"/>
      <c r="QYF2" s="903"/>
      <c r="QYG2" s="903"/>
      <c r="QYH2" s="903"/>
      <c r="QYI2" s="903"/>
      <c r="QYJ2" s="903"/>
      <c r="QYK2" s="903"/>
      <c r="QYL2" s="903"/>
      <c r="QYM2" s="903"/>
      <c r="QYN2" s="903"/>
      <c r="QYO2" s="903"/>
      <c r="QYP2" s="903"/>
      <c r="QYQ2" s="903"/>
      <c r="QYR2" s="903"/>
      <c r="QYS2" s="903"/>
      <c r="QYT2" s="903"/>
      <c r="QYU2" s="903"/>
      <c r="QYV2" s="903"/>
      <c r="QYW2" s="903"/>
      <c r="QYX2" s="903"/>
      <c r="QYY2" s="903"/>
      <c r="QYZ2" s="903"/>
      <c r="QZA2" s="903"/>
      <c r="QZB2" s="903"/>
      <c r="QZC2" s="903"/>
      <c r="QZD2" s="903"/>
      <c r="QZE2" s="903"/>
      <c r="QZF2" s="903"/>
      <c r="QZG2" s="903"/>
      <c r="QZH2" s="903"/>
      <c r="QZI2" s="903"/>
      <c r="QZJ2" s="903"/>
      <c r="QZK2" s="903"/>
      <c r="QZL2" s="903"/>
      <c r="QZM2" s="903"/>
      <c r="QZN2" s="903"/>
      <c r="QZO2" s="903"/>
      <c r="QZP2" s="903"/>
      <c r="QZQ2" s="903"/>
      <c r="QZR2" s="903"/>
      <c r="QZS2" s="903"/>
      <c r="QZT2" s="903"/>
      <c r="QZU2" s="903"/>
      <c r="QZV2" s="903"/>
      <c r="QZW2" s="903"/>
      <c r="QZX2" s="903"/>
      <c r="QZY2" s="903"/>
      <c r="QZZ2" s="903"/>
      <c r="RAA2" s="903"/>
      <c r="RAB2" s="903"/>
      <c r="RAC2" s="903"/>
      <c r="RAD2" s="903"/>
      <c r="RAE2" s="903"/>
      <c r="RAF2" s="903"/>
      <c r="RAG2" s="903"/>
      <c r="RAH2" s="903"/>
      <c r="RAI2" s="903"/>
      <c r="RAJ2" s="903"/>
      <c r="RAK2" s="903"/>
      <c r="RAL2" s="903"/>
      <c r="RAM2" s="903"/>
      <c r="RAN2" s="903"/>
      <c r="RAO2" s="903"/>
      <c r="RAP2" s="903"/>
      <c r="RAQ2" s="903"/>
      <c r="RAR2" s="903"/>
      <c r="RAS2" s="903"/>
      <c r="RAT2" s="903"/>
      <c r="RAU2" s="903"/>
      <c r="RAV2" s="903"/>
      <c r="RAW2" s="903"/>
      <c r="RAX2" s="903"/>
      <c r="RAY2" s="903"/>
      <c r="RAZ2" s="903"/>
      <c r="RBA2" s="903"/>
      <c r="RBB2" s="903"/>
      <c r="RBC2" s="903"/>
      <c r="RBD2" s="903"/>
      <c r="RBE2" s="903"/>
      <c r="RBF2" s="903"/>
      <c r="RBG2" s="903"/>
      <c r="RBH2" s="903"/>
      <c r="RBI2" s="903"/>
      <c r="RBJ2" s="903"/>
      <c r="RBK2" s="903"/>
      <c r="RBL2" s="903"/>
      <c r="RBM2" s="903"/>
      <c r="RBN2" s="903"/>
      <c r="RBO2" s="903"/>
      <c r="RBP2" s="903"/>
      <c r="RBQ2" s="903"/>
      <c r="RBR2" s="903"/>
      <c r="RBS2" s="903"/>
      <c r="RBT2" s="903"/>
      <c r="RBU2" s="903"/>
      <c r="RBV2" s="903"/>
      <c r="RBW2" s="903"/>
      <c r="RBX2" s="903"/>
      <c r="RBY2" s="903"/>
      <c r="RBZ2" s="903"/>
      <c r="RCA2" s="903"/>
      <c r="RCB2" s="903"/>
      <c r="RCC2" s="903"/>
      <c r="RCD2" s="903"/>
      <c r="RCE2" s="903"/>
      <c r="RCF2" s="903"/>
      <c r="RCG2" s="903"/>
      <c r="RCH2" s="903"/>
      <c r="RCI2" s="903"/>
      <c r="RCJ2" s="903"/>
      <c r="RCK2" s="903"/>
      <c r="RCL2" s="903"/>
      <c r="RCM2" s="903"/>
      <c r="RCN2" s="903"/>
      <c r="RCO2" s="903"/>
      <c r="RCP2" s="903"/>
      <c r="RCQ2" s="903"/>
      <c r="RCR2" s="903"/>
      <c r="RCS2" s="903"/>
      <c r="RCT2" s="903"/>
      <c r="RCU2" s="903"/>
      <c r="RCV2" s="903"/>
      <c r="RCW2" s="903"/>
      <c r="RCX2" s="903"/>
      <c r="RCY2" s="903"/>
      <c r="RCZ2" s="903"/>
      <c r="RDA2" s="903"/>
      <c r="RDB2" s="903"/>
      <c r="RDC2" s="903"/>
      <c r="RDD2" s="903"/>
      <c r="RDE2" s="903"/>
      <c r="RDF2" s="903"/>
      <c r="RDG2" s="903"/>
      <c r="RDH2" s="903"/>
      <c r="RDI2" s="903"/>
      <c r="RDJ2" s="903"/>
      <c r="RDK2" s="903"/>
      <c r="RDL2" s="903"/>
      <c r="RDM2" s="903"/>
      <c r="RDN2" s="903"/>
      <c r="RDO2" s="903"/>
      <c r="RDP2" s="903"/>
      <c r="RDQ2" s="903"/>
      <c r="RDR2" s="903"/>
      <c r="RDS2" s="903"/>
      <c r="RDT2" s="903"/>
      <c r="RDU2" s="903"/>
      <c r="RDV2" s="903"/>
      <c r="RDW2" s="903"/>
      <c r="RDX2" s="903"/>
      <c r="RDY2" s="903"/>
      <c r="RDZ2" s="903"/>
      <c r="REA2" s="903"/>
      <c r="REB2" s="903"/>
      <c r="REC2" s="903"/>
      <c r="RED2" s="903"/>
      <c r="REE2" s="903"/>
      <c r="REF2" s="903"/>
      <c r="REG2" s="903"/>
      <c r="REH2" s="903"/>
      <c r="REI2" s="903"/>
      <c r="REJ2" s="903"/>
      <c r="REK2" s="903"/>
      <c r="REL2" s="903"/>
      <c r="REM2" s="903"/>
      <c r="REN2" s="903"/>
      <c r="REO2" s="903"/>
      <c r="REP2" s="903"/>
      <c r="REQ2" s="903"/>
      <c r="RER2" s="903"/>
      <c r="RES2" s="903"/>
      <c r="RET2" s="903"/>
      <c r="REU2" s="903"/>
      <c r="REV2" s="903"/>
      <c r="REW2" s="903"/>
      <c r="REX2" s="903"/>
      <c r="REY2" s="903"/>
      <c r="REZ2" s="903"/>
      <c r="RFA2" s="903"/>
      <c r="RFB2" s="903"/>
      <c r="RFC2" s="903"/>
      <c r="RFD2" s="903"/>
      <c r="RFE2" s="903"/>
      <c r="RFF2" s="903"/>
      <c r="RFG2" s="903"/>
      <c r="RFH2" s="903"/>
      <c r="RFI2" s="903"/>
      <c r="RFJ2" s="903"/>
      <c r="RFK2" s="903"/>
      <c r="RFL2" s="903"/>
      <c r="RFM2" s="903"/>
      <c r="RFN2" s="903"/>
      <c r="RFO2" s="903"/>
      <c r="RFP2" s="903"/>
      <c r="RFQ2" s="903"/>
      <c r="RFR2" s="903"/>
      <c r="RFS2" s="903"/>
      <c r="RFT2" s="903"/>
      <c r="RFU2" s="903"/>
      <c r="RFV2" s="903"/>
      <c r="RFW2" s="903"/>
      <c r="RFX2" s="903"/>
      <c r="RFY2" s="903"/>
      <c r="RFZ2" s="903"/>
      <c r="RGA2" s="903"/>
      <c r="RGB2" s="903"/>
      <c r="RGC2" s="903"/>
      <c r="RGD2" s="903"/>
      <c r="RGE2" s="903"/>
      <c r="RGF2" s="903"/>
      <c r="RGG2" s="903"/>
      <c r="RGH2" s="903"/>
      <c r="RGI2" s="903"/>
      <c r="RGJ2" s="903"/>
      <c r="RGK2" s="903"/>
      <c r="RGL2" s="903"/>
      <c r="RGM2" s="903"/>
      <c r="RGN2" s="903"/>
      <c r="RGO2" s="903"/>
      <c r="RGP2" s="903"/>
      <c r="RGQ2" s="903"/>
      <c r="RGR2" s="903"/>
      <c r="RGS2" s="903"/>
      <c r="RGT2" s="903"/>
      <c r="RGU2" s="903"/>
      <c r="RGV2" s="903"/>
      <c r="RGW2" s="903"/>
      <c r="RGX2" s="903"/>
      <c r="RGY2" s="903"/>
      <c r="RGZ2" s="903"/>
      <c r="RHA2" s="903"/>
      <c r="RHB2" s="903"/>
      <c r="RHC2" s="903"/>
      <c r="RHD2" s="903"/>
      <c r="RHE2" s="903"/>
      <c r="RHF2" s="903"/>
      <c r="RHG2" s="903"/>
      <c r="RHH2" s="903"/>
      <c r="RHI2" s="903"/>
      <c r="RHJ2" s="903"/>
      <c r="RHK2" s="903"/>
      <c r="RHL2" s="903"/>
      <c r="RHM2" s="903"/>
      <c r="RHN2" s="903"/>
      <c r="RHO2" s="903"/>
      <c r="RHP2" s="903"/>
      <c r="RHQ2" s="903"/>
      <c r="RHR2" s="903"/>
      <c r="RHS2" s="903"/>
      <c r="RHT2" s="903"/>
      <c r="RHU2" s="903"/>
      <c r="RHV2" s="903"/>
      <c r="RHW2" s="903"/>
      <c r="RHX2" s="903"/>
      <c r="RHY2" s="903"/>
      <c r="RHZ2" s="903"/>
      <c r="RIA2" s="903"/>
      <c r="RIB2" s="903"/>
      <c r="RIC2" s="903"/>
      <c r="RID2" s="903"/>
      <c r="RIE2" s="903"/>
      <c r="RIF2" s="903"/>
      <c r="RIG2" s="903"/>
      <c r="RIH2" s="903"/>
      <c r="RII2" s="903"/>
      <c r="RIJ2" s="903"/>
      <c r="RIK2" s="903"/>
      <c r="RIL2" s="903"/>
      <c r="RIM2" s="903"/>
      <c r="RIN2" s="903"/>
      <c r="RIO2" s="903"/>
      <c r="RIP2" s="903"/>
      <c r="RIQ2" s="903"/>
      <c r="RIR2" s="903"/>
      <c r="RIS2" s="903"/>
      <c r="RIT2" s="903"/>
      <c r="RIU2" s="903"/>
      <c r="RIV2" s="903"/>
      <c r="RIW2" s="903"/>
      <c r="RIX2" s="903"/>
      <c r="RIY2" s="903"/>
      <c r="RIZ2" s="903"/>
      <c r="RJA2" s="903"/>
      <c r="RJB2" s="903"/>
      <c r="RJC2" s="903"/>
      <c r="RJD2" s="903"/>
      <c r="RJE2" s="903"/>
      <c r="RJF2" s="903"/>
      <c r="RJG2" s="903"/>
      <c r="RJH2" s="903"/>
      <c r="RJI2" s="903"/>
      <c r="RJJ2" s="903"/>
      <c r="RJK2" s="903"/>
      <c r="RJL2" s="903"/>
      <c r="RJM2" s="903"/>
      <c r="RJN2" s="903"/>
      <c r="RJO2" s="903"/>
      <c r="RJP2" s="903"/>
      <c r="RJQ2" s="903"/>
      <c r="RJR2" s="903"/>
      <c r="RJS2" s="903"/>
      <c r="RJT2" s="903"/>
      <c r="RJU2" s="903"/>
      <c r="RJV2" s="903"/>
      <c r="RJW2" s="903"/>
      <c r="RJX2" s="903"/>
      <c r="RJY2" s="903"/>
      <c r="RJZ2" s="903"/>
      <c r="RKA2" s="903"/>
      <c r="RKB2" s="903"/>
      <c r="RKC2" s="903"/>
      <c r="RKD2" s="903"/>
      <c r="RKE2" s="903"/>
      <c r="RKF2" s="903"/>
      <c r="RKG2" s="903"/>
      <c r="RKH2" s="903"/>
      <c r="RKI2" s="903"/>
      <c r="RKJ2" s="903"/>
      <c r="RKK2" s="903"/>
      <c r="RKL2" s="903"/>
      <c r="RKM2" s="903"/>
      <c r="RKN2" s="903"/>
      <c r="RKO2" s="903"/>
      <c r="RKP2" s="903"/>
      <c r="RKQ2" s="903"/>
      <c r="RKR2" s="903"/>
      <c r="RKS2" s="903"/>
      <c r="RKT2" s="903"/>
      <c r="RKU2" s="903"/>
      <c r="RKV2" s="903"/>
      <c r="RKW2" s="903"/>
      <c r="RKX2" s="903"/>
      <c r="RKY2" s="903"/>
      <c r="RKZ2" s="903"/>
      <c r="RLA2" s="903"/>
      <c r="RLB2" s="903"/>
      <c r="RLC2" s="903"/>
      <c r="RLD2" s="903"/>
      <c r="RLE2" s="903"/>
      <c r="RLF2" s="903"/>
      <c r="RLG2" s="903"/>
      <c r="RLH2" s="903"/>
      <c r="RLI2" s="903"/>
      <c r="RLJ2" s="903"/>
      <c r="RLK2" s="903"/>
      <c r="RLL2" s="903"/>
      <c r="RLM2" s="903"/>
      <c r="RLN2" s="903"/>
      <c r="RLO2" s="903"/>
      <c r="RLP2" s="903"/>
      <c r="RLQ2" s="903"/>
      <c r="RLR2" s="903"/>
      <c r="RLS2" s="903"/>
      <c r="RLT2" s="903"/>
      <c r="RLU2" s="903"/>
      <c r="RLV2" s="903"/>
      <c r="RLW2" s="903"/>
      <c r="RLX2" s="903"/>
      <c r="RLY2" s="903"/>
      <c r="RLZ2" s="903"/>
      <c r="RMA2" s="903"/>
      <c r="RMB2" s="903"/>
      <c r="RMC2" s="903"/>
      <c r="RMD2" s="903"/>
      <c r="RME2" s="903"/>
      <c r="RMF2" s="903"/>
      <c r="RMG2" s="903"/>
      <c r="RMH2" s="903"/>
      <c r="RMI2" s="903"/>
      <c r="RMJ2" s="903"/>
      <c r="RMK2" s="903"/>
      <c r="RML2" s="903"/>
      <c r="RMM2" s="903"/>
      <c r="RMN2" s="903"/>
      <c r="RMO2" s="903"/>
      <c r="RMP2" s="903"/>
      <c r="RMQ2" s="903"/>
      <c r="RMR2" s="903"/>
      <c r="RMS2" s="903"/>
      <c r="RMT2" s="903"/>
      <c r="RMU2" s="903"/>
      <c r="RMV2" s="903"/>
      <c r="RMW2" s="903"/>
      <c r="RMX2" s="903"/>
      <c r="RMY2" s="903"/>
      <c r="RMZ2" s="903"/>
      <c r="RNA2" s="903"/>
      <c r="RNB2" s="903"/>
      <c r="RNC2" s="903"/>
      <c r="RND2" s="903"/>
      <c r="RNE2" s="903"/>
      <c r="RNF2" s="903"/>
      <c r="RNG2" s="903"/>
      <c r="RNH2" s="903"/>
      <c r="RNI2" s="903"/>
      <c r="RNJ2" s="903"/>
      <c r="RNK2" s="903"/>
      <c r="RNL2" s="903"/>
      <c r="RNM2" s="903"/>
      <c r="RNN2" s="903"/>
      <c r="RNO2" s="903"/>
      <c r="RNP2" s="903"/>
      <c r="RNQ2" s="903"/>
      <c r="RNR2" s="903"/>
      <c r="RNS2" s="903"/>
      <c r="RNT2" s="903"/>
      <c r="RNU2" s="903"/>
      <c r="RNV2" s="903"/>
      <c r="RNW2" s="903"/>
      <c r="RNX2" s="903"/>
      <c r="RNY2" s="903"/>
      <c r="RNZ2" s="903"/>
      <c r="ROA2" s="903"/>
      <c r="ROB2" s="903"/>
      <c r="ROC2" s="903"/>
      <c r="ROD2" s="903"/>
      <c r="ROE2" s="903"/>
      <c r="ROF2" s="903"/>
      <c r="ROG2" s="903"/>
      <c r="ROH2" s="903"/>
      <c r="ROI2" s="903"/>
      <c r="ROJ2" s="903"/>
      <c r="ROK2" s="903"/>
      <c r="ROL2" s="903"/>
      <c r="ROM2" s="903"/>
      <c r="RON2" s="903"/>
      <c r="ROO2" s="903"/>
      <c r="ROP2" s="903"/>
      <c r="ROQ2" s="903"/>
      <c r="ROR2" s="903"/>
      <c r="ROS2" s="903"/>
      <c r="ROT2" s="903"/>
      <c r="ROU2" s="903"/>
      <c r="ROV2" s="903"/>
      <c r="ROW2" s="903"/>
      <c r="ROX2" s="903"/>
      <c r="ROY2" s="903"/>
      <c r="ROZ2" s="903"/>
      <c r="RPA2" s="903"/>
      <c r="RPB2" s="903"/>
      <c r="RPC2" s="903"/>
      <c r="RPD2" s="903"/>
      <c r="RPE2" s="903"/>
      <c r="RPF2" s="903"/>
      <c r="RPG2" s="903"/>
      <c r="RPH2" s="903"/>
      <c r="RPI2" s="903"/>
      <c r="RPJ2" s="903"/>
      <c r="RPK2" s="903"/>
      <c r="RPL2" s="903"/>
      <c r="RPM2" s="903"/>
      <c r="RPN2" s="903"/>
      <c r="RPO2" s="903"/>
      <c r="RPP2" s="903"/>
      <c r="RPQ2" s="903"/>
      <c r="RPR2" s="903"/>
      <c r="RPS2" s="903"/>
      <c r="RPT2" s="903"/>
      <c r="RPU2" s="903"/>
      <c r="RPV2" s="903"/>
      <c r="RPW2" s="903"/>
      <c r="RPX2" s="903"/>
      <c r="RPY2" s="903"/>
      <c r="RPZ2" s="903"/>
      <c r="RQA2" s="903"/>
      <c r="RQB2" s="903"/>
      <c r="RQC2" s="903"/>
      <c r="RQD2" s="903"/>
      <c r="RQE2" s="903"/>
      <c r="RQF2" s="903"/>
      <c r="RQG2" s="903"/>
      <c r="RQH2" s="903"/>
      <c r="RQI2" s="903"/>
      <c r="RQJ2" s="903"/>
      <c r="RQK2" s="903"/>
      <c r="RQL2" s="903"/>
      <c r="RQM2" s="903"/>
      <c r="RQN2" s="903"/>
      <c r="RQO2" s="903"/>
      <c r="RQP2" s="903"/>
      <c r="RQQ2" s="903"/>
      <c r="RQR2" s="903"/>
      <c r="RQS2" s="903"/>
      <c r="RQT2" s="903"/>
      <c r="RQU2" s="903"/>
      <c r="RQV2" s="903"/>
      <c r="RQW2" s="903"/>
      <c r="RQX2" s="903"/>
      <c r="RQY2" s="903"/>
      <c r="RQZ2" s="903"/>
      <c r="RRA2" s="903"/>
      <c r="RRB2" s="903"/>
      <c r="RRC2" s="903"/>
      <c r="RRD2" s="903"/>
      <c r="RRE2" s="903"/>
      <c r="RRF2" s="903"/>
      <c r="RRG2" s="903"/>
      <c r="RRH2" s="903"/>
      <c r="RRI2" s="903"/>
      <c r="RRJ2" s="903"/>
      <c r="RRK2" s="903"/>
      <c r="RRL2" s="903"/>
      <c r="RRM2" s="903"/>
      <c r="RRN2" s="903"/>
      <c r="RRO2" s="903"/>
      <c r="RRP2" s="903"/>
      <c r="RRQ2" s="903"/>
      <c r="RRR2" s="903"/>
      <c r="RRS2" s="903"/>
      <c r="RRT2" s="903"/>
      <c r="RRU2" s="903"/>
      <c r="RRV2" s="903"/>
      <c r="RRW2" s="903"/>
      <c r="RRX2" s="903"/>
      <c r="RRY2" s="903"/>
      <c r="RRZ2" s="903"/>
      <c r="RSA2" s="903"/>
      <c r="RSB2" s="903"/>
      <c r="RSC2" s="903"/>
      <c r="RSD2" s="903"/>
      <c r="RSE2" s="903"/>
      <c r="RSF2" s="903"/>
      <c r="RSG2" s="903"/>
      <c r="RSH2" s="903"/>
      <c r="RSI2" s="903"/>
      <c r="RSJ2" s="903"/>
      <c r="RSK2" s="903"/>
      <c r="RSL2" s="903"/>
      <c r="RSM2" s="903"/>
      <c r="RSN2" s="903"/>
      <c r="RSO2" s="903"/>
      <c r="RSP2" s="903"/>
      <c r="RSQ2" s="903"/>
      <c r="RSR2" s="903"/>
      <c r="RSS2" s="903"/>
      <c r="RST2" s="903"/>
      <c r="RSU2" s="903"/>
      <c r="RSV2" s="903"/>
      <c r="RSW2" s="903"/>
      <c r="RSX2" s="903"/>
      <c r="RSY2" s="903"/>
      <c r="RSZ2" s="903"/>
      <c r="RTA2" s="903"/>
      <c r="RTB2" s="903"/>
      <c r="RTC2" s="903"/>
      <c r="RTD2" s="903"/>
      <c r="RTE2" s="903"/>
      <c r="RTF2" s="903"/>
      <c r="RTG2" s="903"/>
      <c r="RTH2" s="903"/>
      <c r="RTI2" s="903"/>
      <c r="RTJ2" s="903"/>
      <c r="RTK2" s="903"/>
      <c r="RTL2" s="903"/>
      <c r="RTM2" s="903"/>
      <c r="RTN2" s="903"/>
      <c r="RTO2" s="903"/>
      <c r="RTP2" s="903"/>
      <c r="RTQ2" s="903"/>
      <c r="RTR2" s="903"/>
      <c r="RTS2" s="903"/>
      <c r="RTT2" s="903"/>
      <c r="RTU2" s="903"/>
      <c r="RTV2" s="903"/>
      <c r="RTW2" s="903"/>
      <c r="RTX2" s="903"/>
      <c r="RTY2" s="903"/>
      <c r="RTZ2" s="903"/>
      <c r="RUA2" s="903"/>
      <c r="RUB2" s="903"/>
      <c r="RUC2" s="903"/>
      <c r="RUD2" s="903"/>
      <c r="RUE2" s="903"/>
      <c r="RUF2" s="903"/>
      <c r="RUG2" s="903"/>
      <c r="RUH2" s="903"/>
      <c r="RUI2" s="903"/>
      <c r="RUJ2" s="903"/>
      <c r="RUK2" s="903"/>
      <c r="RUL2" s="903"/>
      <c r="RUM2" s="903"/>
      <c r="RUN2" s="903"/>
      <c r="RUO2" s="903"/>
      <c r="RUP2" s="903"/>
      <c r="RUQ2" s="903"/>
      <c r="RUR2" s="903"/>
      <c r="RUS2" s="903"/>
      <c r="RUT2" s="903"/>
      <c r="RUU2" s="903"/>
      <c r="RUV2" s="903"/>
      <c r="RUW2" s="903"/>
      <c r="RUX2" s="903"/>
      <c r="RUY2" s="903"/>
      <c r="RUZ2" s="903"/>
      <c r="RVA2" s="903"/>
      <c r="RVB2" s="903"/>
      <c r="RVC2" s="903"/>
      <c r="RVD2" s="903"/>
      <c r="RVE2" s="903"/>
      <c r="RVF2" s="903"/>
      <c r="RVG2" s="903"/>
      <c r="RVH2" s="903"/>
      <c r="RVI2" s="903"/>
      <c r="RVJ2" s="903"/>
      <c r="RVK2" s="903"/>
      <c r="RVL2" s="903"/>
      <c r="RVM2" s="903"/>
      <c r="RVN2" s="903"/>
      <c r="RVO2" s="903"/>
      <c r="RVP2" s="903"/>
      <c r="RVQ2" s="903"/>
      <c r="RVR2" s="903"/>
      <c r="RVS2" s="903"/>
      <c r="RVT2" s="903"/>
      <c r="RVU2" s="903"/>
      <c r="RVV2" s="903"/>
      <c r="RVW2" s="903"/>
      <c r="RVX2" s="903"/>
      <c r="RVY2" s="903"/>
      <c r="RVZ2" s="903"/>
      <c r="RWA2" s="903"/>
      <c r="RWB2" s="903"/>
      <c r="RWC2" s="903"/>
      <c r="RWD2" s="903"/>
      <c r="RWE2" s="903"/>
      <c r="RWF2" s="903"/>
      <c r="RWG2" s="903"/>
      <c r="RWH2" s="903"/>
      <c r="RWI2" s="903"/>
      <c r="RWJ2" s="903"/>
      <c r="RWK2" s="903"/>
      <c r="RWL2" s="903"/>
      <c r="RWM2" s="903"/>
      <c r="RWN2" s="903"/>
      <c r="RWO2" s="903"/>
      <c r="RWP2" s="903"/>
      <c r="RWQ2" s="903"/>
      <c r="RWR2" s="903"/>
      <c r="RWS2" s="903"/>
      <c r="RWT2" s="903"/>
      <c r="RWU2" s="903"/>
      <c r="RWV2" s="903"/>
      <c r="RWW2" s="903"/>
      <c r="RWX2" s="903"/>
      <c r="RWY2" s="903"/>
      <c r="RWZ2" s="903"/>
      <c r="RXA2" s="903"/>
      <c r="RXB2" s="903"/>
      <c r="RXC2" s="903"/>
      <c r="RXD2" s="903"/>
      <c r="RXE2" s="903"/>
      <c r="RXF2" s="903"/>
      <c r="RXG2" s="903"/>
      <c r="RXH2" s="903"/>
      <c r="RXI2" s="903"/>
      <c r="RXJ2" s="903"/>
      <c r="RXK2" s="903"/>
      <c r="RXL2" s="903"/>
      <c r="RXM2" s="903"/>
      <c r="RXN2" s="903"/>
      <c r="RXO2" s="903"/>
      <c r="RXP2" s="903"/>
      <c r="RXQ2" s="903"/>
      <c r="RXR2" s="903"/>
      <c r="RXS2" s="903"/>
      <c r="RXT2" s="903"/>
      <c r="RXU2" s="903"/>
      <c r="RXV2" s="903"/>
      <c r="RXW2" s="903"/>
      <c r="RXX2" s="903"/>
      <c r="RXY2" s="903"/>
      <c r="RXZ2" s="903"/>
      <c r="RYA2" s="903"/>
      <c r="RYB2" s="903"/>
      <c r="RYC2" s="903"/>
      <c r="RYD2" s="903"/>
      <c r="RYE2" s="903"/>
      <c r="RYF2" s="903"/>
      <c r="RYG2" s="903"/>
      <c r="RYH2" s="903"/>
      <c r="RYI2" s="903"/>
      <c r="RYJ2" s="903"/>
      <c r="RYK2" s="903"/>
      <c r="RYL2" s="903"/>
      <c r="RYM2" s="903"/>
      <c r="RYN2" s="903"/>
      <c r="RYO2" s="903"/>
      <c r="RYP2" s="903"/>
      <c r="RYQ2" s="903"/>
      <c r="RYR2" s="903"/>
      <c r="RYS2" s="903"/>
      <c r="RYT2" s="903"/>
      <c r="RYU2" s="903"/>
      <c r="RYV2" s="903"/>
      <c r="RYW2" s="903"/>
      <c r="RYX2" s="903"/>
      <c r="RYY2" s="903"/>
      <c r="RYZ2" s="903"/>
      <c r="RZA2" s="903"/>
      <c r="RZB2" s="903"/>
      <c r="RZC2" s="903"/>
      <c r="RZD2" s="903"/>
      <c r="RZE2" s="903"/>
      <c r="RZF2" s="903"/>
      <c r="RZG2" s="903"/>
      <c r="RZH2" s="903"/>
      <c r="RZI2" s="903"/>
      <c r="RZJ2" s="903"/>
      <c r="RZK2" s="903"/>
      <c r="RZL2" s="903"/>
      <c r="RZM2" s="903"/>
      <c r="RZN2" s="903"/>
      <c r="RZO2" s="903"/>
      <c r="RZP2" s="903"/>
      <c r="RZQ2" s="903"/>
      <c r="RZR2" s="903"/>
      <c r="RZS2" s="903"/>
      <c r="RZT2" s="903"/>
      <c r="RZU2" s="903"/>
      <c r="RZV2" s="903"/>
      <c r="RZW2" s="903"/>
      <c r="RZX2" s="903"/>
      <c r="RZY2" s="903"/>
      <c r="RZZ2" s="903"/>
      <c r="SAA2" s="903"/>
      <c r="SAB2" s="903"/>
      <c r="SAC2" s="903"/>
      <c r="SAD2" s="903"/>
      <c r="SAE2" s="903"/>
      <c r="SAF2" s="903"/>
      <c r="SAG2" s="903"/>
      <c r="SAH2" s="903"/>
      <c r="SAI2" s="903"/>
      <c r="SAJ2" s="903"/>
      <c r="SAK2" s="903"/>
      <c r="SAL2" s="903"/>
      <c r="SAM2" s="903"/>
      <c r="SAN2" s="903"/>
      <c r="SAO2" s="903"/>
      <c r="SAP2" s="903"/>
      <c r="SAQ2" s="903"/>
      <c r="SAR2" s="903"/>
      <c r="SAS2" s="903"/>
      <c r="SAT2" s="903"/>
      <c r="SAU2" s="903"/>
      <c r="SAV2" s="903"/>
      <c r="SAW2" s="903"/>
      <c r="SAX2" s="903"/>
      <c r="SAY2" s="903"/>
      <c r="SAZ2" s="903"/>
      <c r="SBA2" s="903"/>
      <c r="SBB2" s="903"/>
      <c r="SBC2" s="903"/>
      <c r="SBD2" s="903"/>
      <c r="SBE2" s="903"/>
      <c r="SBF2" s="903"/>
      <c r="SBG2" s="903"/>
      <c r="SBH2" s="903"/>
      <c r="SBI2" s="903"/>
      <c r="SBJ2" s="903"/>
      <c r="SBK2" s="903"/>
      <c r="SBL2" s="903"/>
      <c r="SBM2" s="903"/>
      <c r="SBN2" s="903"/>
      <c r="SBO2" s="903"/>
      <c r="SBP2" s="903"/>
      <c r="SBQ2" s="903"/>
      <c r="SBR2" s="903"/>
      <c r="SBS2" s="903"/>
      <c r="SBT2" s="903"/>
      <c r="SBU2" s="903"/>
      <c r="SBV2" s="903"/>
      <c r="SBW2" s="903"/>
      <c r="SBX2" s="903"/>
      <c r="SBY2" s="903"/>
      <c r="SBZ2" s="903"/>
      <c r="SCA2" s="903"/>
      <c r="SCB2" s="903"/>
      <c r="SCC2" s="903"/>
      <c r="SCD2" s="903"/>
      <c r="SCE2" s="903"/>
      <c r="SCF2" s="903"/>
      <c r="SCG2" s="903"/>
      <c r="SCH2" s="903"/>
      <c r="SCI2" s="903"/>
      <c r="SCJ2" s="903"/>
      <c r="SCK2" s="903"/>
      <c r="SCL2" s="903"/>
      <c r="SCM2" s="903"/>
      <c r="SCN2" s="903"/>
      <c r="SCO2" s="903"/>
      <c r="SCP2" s="903"/>
      <c r="SCQ2" s="903"/>
      <c r="SCR2" s="903"/>
      <c r="SCS2" s="903"/>
      <c r="SCT2" s="903"/>
      <c r="SCU2" s="903"/>
      <c r="SCV2" s="903"/>
      <c r="SCW2" s="903"/>
      <c r="SCX2" s="903"/>
      <c r="SCY2" s="903"/>
      <c r="SCZ2" s="903"/>
      <c r="SDA2" s="903"/>
      <c r="SDB2" s="903"/>
      <c r="SDC2" s="903"/>
      <c r="SDD2" s="903"/>
      <c r="SDE2" s="903"/>
      <c r="SDF2" s="903"/>
      <c r="SDG2" s="903"/>
      <c r="SDH2" s="903"/>
      <c r="SDI2" s="903"/>
      <c r="SDJ2" s="903"/>
      <c r="SDK2" s="903"/>
      <c r="SDL2" s="903"/>
      <c r="SDM2" s="903"/>
      <c r="SDN2" s="903"/>
      <c r="SDO2" s="903"/>
      <c r="SDP2" s="903"/>
      <c r="SDQ2" s="903"/>
      <c r="SDR2" s="903"/>
      <c r="SDS2" s="903"/>
      <c r="SDT2" s="903"/>
      <c r="SDU2" s="903"/>
      <c r="SDV2" s="903"/>
      <c r="SDW2" s="903"/>
      <c r="SDX2" s="903"/>
      <c r="SDY2" s="903"/>
      <c r="SDZ2" s="903"/>
      <c r="SEA2" s="903"/>
      <c r="SEB2" s="903"/>
      <c r="SEC2" s="903"/>
      <c r="SED2" s="903"/>
      <c r="SEE2" s="903"/>
      <c r="SEF2" s="903"/>
      <c r="SEG2" s="903"/>
      <c r="SEH2" s="903"/>
      <c r="SEI2" s="903"/>
      <c r="SEJ2" s="903"/>
      <c r="SEK2" s="903"/>
      <c r="SEL2" s="903"/>
      <c r="SEM2" s="903"/>
      <c r="SEN2" s="903"/>
      <c r="SEO2" s="903"/>
      <c r="SEP2" s="903"/>
      <c r="SEQ2" s="903"/>
      <c r="SER2" s="903"/>
      <c r="SES2" s="903"/>
      <c r="SET2" s="903"/>
      <c r="SEU2" s="903"/>
      <c r="SEV2" s="903"/>
      <c r="SEW2" s="903"/>
      <c r="SEX2" s="903"/>
      <c r="SEY2" s="903"/>
      <c r="SEZ2" s="903"/>
      <c r="SFA2" s="903"/>
      <c r="SFB2" s="903"/>
      <c r="SFC2" s="903"/>
      <c r="SFD2" s="903"/>
      <c r="SFE2" s="903"/>
      <c r="SFF2" s="903"/>
      <c r="SFG2" s="903"/>
      <c r="SFH2" s="903"/>
      <c r="SFI2" s="903"/>
      <c r="SFJ2" s="903"/>
      <c r="SFK2" s="903"/>
      <c r="SFL2" s="903"/>
      <c r="SFM2" s="903"/>
      <c r="SFN2" s="903"/>
      <c r="SFO2" s="903"/>
      <c r="SFP2" s="903"/>
      <c r="SFQ2" s="903"/>
      <c r="SFR2" s="903"/>
      <c r="SFS2" s="903"/>
      <c r="SFT2" s="903"/>
      <c r="SFU2" s="903"/>
      <c r="SFV2" s="903"/>
      <c r="SFW2" s="903"/>
      <c r="SFX2" s="903"/>
      <c r="SFY2" s="903"/>
      <c r="SFZ2" s="903"/>
      <c r="SGA2" s="903"/>
      <c r="SGB2" s="903"/>
      <c r="SGC2" s="903"/>
      <c r="SGD2" s="903"/>
      <c r="SGE2" s="903"/>
      <c r="SGF2" s="903"/>
      <c r="SGG2" s="903"/>
      <c r="SGH2" s="903"/>
      <c r="SGI2" s="903"/>
      <c r="SGJ2" s="903"/>
      <c r="SGK2" s="903"/>
      <c r="SGL2" s="903"/>
      <c r="SGM2" s="903"/>
      <c r="SGN2" s="903"/>
      <c r="SGO2" s="903"/>
      <c r="SGP2" s="903"/>
      <c r="SGQ2" s="903"/>
      <c r="SGR2" s="903"/>
      <c r="SGS2" s="903"/>
      <c r="SGT2" s="903"/>
      <c r="SGU2" s="903"/>
      <c r="SGV2" s="903"/>
      <c r="SGW2" s="903"/>
      <c r="SGX2" s="903"/>
      <c r="SGY2" s="903"/>
      <c r="SGZ2" s="903"/>
      <c r="SHA2" s="903"/>
      <c r="SHB2" s="903"/>
      <c r="SHC2" s="903"/>
      <c r="SHD2" s="903"/>
      <c r="SHE2" s="903"/>
      <c r="SHF2" s="903"/>
      <c r="SHG2" s="903"/>
      <c r="SHH2" s="903"/>
      <c r="SHI2" s="903"/>
      <c r="SHJ2" s="903"/>
      <c r="SHK2" s="903"/>
      <c r="SHL2" s="903"/>
      <c r="SHM2" s="903"/>
      <c r="SHN2" s="903"/>
      <c r="SHO2" s="903"/>
      <c r="SHP2" s="903"/>
      <c r="SHQ2" s="903"/>
      <c r="SHR2" s="903"/>
      <c r="SHS2" s="903"/>
      <c r="SHT2" s="903"/>
      <c r="SHU2" s="903"/>
      <c r="SHV2" s="903"/>
      <c r="SHW2" s="903"/>
      <c r="SHX2" s="903"/>
      <c r="SHY2" s="903"/>
      <c r="SHZ2" s="903"/>
      <c r="SIA2" s="903"/>
      <c r="SIB2" s="903"/>
      <c r="SIC2" s="903"/>
      <c r="SID2" s="903"/>
      <c r="SIE2" s="903"/>
      <c r="SIF2" s="903"/>
      <c r="SIG2" s="903"/>
      <c r="SIH2" s="903"/>
      <c r="SII2" s="903"/>
      <c r="SIJ2" s="903"/>
      <c r="SIK2" s="903"/>
      <c r="SIL2" s="903"/>
      <c r="SIM2" s="903"/>
      <c r="SIN2" s="903"/>
      <c r="SIO2" s="903"/>
      <c r="SIP2" s="903"/>
      <c r="SIQ2" s="903"/>
      <c r="SIR2" s="903"/>
      <c r="SIS2" s="903"/>
      <c r="SIT2" s="903"/>
      <c r="SIU2" s="903"/>
      <c r="SIV2" s="903"/>
      <c r="SIW2" s="903"/>
      <c r="SIX2" s="903"/>
      <c r="SIY2" s="903"/>
      <c r="SIZ2" s="903"/>
      <c r="SJA2" s="903"/>
      <c r="SJB2" s="903"/>
      <c r="SJC2" s="903"/>
      <c r="SJD2" s="903"/>
      <c r="SJE2" s="903"/>
      <c r="SJF2" s="903"/>
      <c r="SJG2" s="903"/>
      <c r="SJH2" s="903"/>
      <c r="SJI2" s="903"/>
      <c r="SJJ2" s="903"/>
      <c r="SJK2" s="903"/>
      <c r="SJL2" s="903"/>
      <c r="SJM2" s="903"/>
      <c r="SJN2" s="903"/>
      <c r="SJO2" s="903"/>
      <c r="SJP2" s="903"/>
      <c r="SJQ2" s="903"/>
      <c r="SJR2" s="903"/>
      <c r="SJS2" s="903"/>
      <c r="SJT2" s="903"/>
      <c r="SJU2" s="903"/>
      <c r="SJV2" s="903"/>
      <c r="SJW2" s="903"/>
      <c r="SJX2" s="903"/>
      <c r="SJY2" s="903"/>
      <c r="SJZ2" s="903"/>
      <c r="SKA2" s="903"/>
      <c r="SKB2" s="903"/>
      <c r="SKC2" s="903"/>
      <c r="SKD2" s="903"/>
      <c r="SKE2" s="903"/>
      <c r="SKF2" s="903"/>
      <c r="SKG2" s="903"/>
      <c r="SKH2" s="903"/>
      <c r="SKI2" s="903"/>
      <c r="SKJ2" s="903"/>
      <c r="SKK2" s="903"/>
      <c r="SKL2" s="903"/>
      <c r="SKM2" s="903"/>
      <c r="SKN2" s="903"/>
      <c r="SKO2" s="903"/>
      <c r="SKP2" s="903"/>
      <c r="SKQ2" s="903"/>
      <c r="SKR2" s="903"/>
      <c r="SKS2" s="903"/>
      <c r="SKT2" s="903"/>
      <c r="SKU2" s="903"/>
      <c r="SKV2" s="903"/>
      <c r="SKW2" s="903"/>
      <c r="SKX2" s="903"/>
      <c r="SKY2" s="903"/>
      <c r="SKZ2" s="903"/>
      <c r="SLA2" s="903"/>
      <c r="SLB2" s="903"/>
      <c r="SLC2" s="903"/>
      <c r="SLD2" s="903"/>
      <c r="SLE2" s="903"/>
      <c r="SLF2" s="903"/>
      <c r="SLG2" s="903"/>
      <c r="SLH2" s="903"/>
      <c r="SLI2" s="903"/>
      <c r="SLJ2" s="903"/>
      <c r="SLK2" s="903"/>
      <c r="SLL2" s="903"/>
      <c r="SLM2" s="903"/>
      <c r="SLN2" s="903"/>
      <c r="SLO2" s="903"/>
      <c r="SLP2" s="903"/>
      <c r="SLQ2" s="903"/>
      <c r="SLR2" s="903"/>
      <c r="SLS2" s="903"/>
      <c r="SLT2" s="903"/>
      <c r="SLU2" s="903"/>
      <c r="SLV2" s="903"/>
      <c r="SLW2" s="903"/>
      <c r="SLX2" s="903"/>
      <c r="SLY2" s="903"/>
      <c r="SLZ2" s="903"/>
      <c r="SMA2" s="903"/>
      <c r="SMB2" s="903"/>
      <c r="SMC2" s="903"/>
      <c r="SMD2" s="903"/>
      <c r="SME2" s="903"/>
      <c r="SMF2" s="903"/>
      <c r="SMG2" s="903"/>
      <c r="SMH2" s="903"/>
      <c r="SMI2" s="903"/>
      <c r="SMJ2" s="903"/>
      <c r="SMK2" s="903"/>
      <c r="SML2" s="903"/>
      <c r="SMM2" s="903"/>
      <c r="SMN2" s="903"/>
      <c r="SMO2" s="903"/>
      <c r="SMP2" s="903"/>
      <c r="SMQ2" s="903"/>
      <c r="SMR2" s="903"/>
      <c r="SMS2" s="903"/>
      <c r="SMT2" s="903"/>
      <c r="SMU2" s="903"/>
      <c r="SMV2" s="903"/>
      <c r="SMW2" s="903"/>
      <c r="SMX2" s="903"/>
      <c r="SMY2" s="903"/>
      <c r="SMZ2" s="903"/>
      <c r="SNA2" s="903"/>
      <c r="SNB2" s="903"/>
      <c r="SNC2" s="903"/>
      <c r="SND2" s="903"/>
      <c r="SNE2" s="903"/>
      <c r="SNF2" s="903"/>
      <c r="SNG2" s="903"/>
      <c r="SNH2" s="903"/>
      <c r="SNI2" s="903"/>
      <c r="SNJ2" s="903"/>
      <c r="SNK2" s="903"/>
      <c r="SNL2" s="903"/>
      <c r="SNM2" s="903"/>
      <c r="SNN2" s="903"/>
      <c r="SNO2" s="903"/>
      <c r="SNP2" s="903"/>
      <c r="SNQ2" s="903"/>
      <c r="SNR2" s="903"/>
      <c r="SNS2" s="903"/>
      <c r="SNT2" s="903"/>
      <c r="SNU2" s="903"/>
      <c r="SNV2" s="903"/>
      <c r="SNW2" s="903"/>
      <c r="SNX2" s="903"/>
      <c r="SNY2" s="903"/>
      <c r="SNZ2" s="903"/>
      <c r="SOA2" s="903"/>
      <c r="SOB2" s="903"/>
      <c r="SOC2" s="903"/>
      <c r="SOD2" s="903"/>
      <c r="SOE2" s="903"/>
      <c r="SOF2" s="903"/>
      <c r="SOG2" s="903"/>
      <c r="SOH2" s="903"/>
      <c r="SOI2" s="903"/>
      <c r="SOJ2" s="903"/>
      <c r="SOK2" s="903"/>
      <c r="SOL2" s="903"/>
      <c r="SOM2" s="903"/>
      <c r="SON2" s="903"/>
      <c r="SOO2" s="903"/>
      <c r="SOP2" s="903"/>
      <c r="SOQ2" s="903"/>
      <c r="SOR2" s="903"/>
      <c r="SOS2" s="903"/>
      <c r="SOT2" s="903"/>
      <c r="SOU2" s="903"/>
      <c r="SOV2" s="903"/>
      <c r="SOW2" s="903"/>
      <c r="SOX2" s="903"/>
      <c r="SOY2" s="903"/>
      <c r="SOZ2" s="903"/>
      <c r="SPA2" s="903"/>
      <c r="SPB2" s="903"/>
      <c r="SPC2" s="903"/>
      <c r="SPD2" s="903"/>
      <c r="SPE2" s="903"/>
      <c r="SPF2" s="903"/>
      <c r="SPG2" s="903"/>
      <c r="SPH2" s="903"/>
      <c r="SPI2" s="903"/>
      <c r="SPJ2" s="903"/>
      <c r="SPK2" s="903"/>
      <c r="SPL2" s="903"/>
      <c r="SPM2" s="903"/>
      <c r="SPN2" s="903"/>
      <c r="SPO2" s="903"/>
      <c r="SPP2" s="903"/>
      <c r="SPQ2" s="903"/>
      <c r="SPR2" s="903"/>
      <c r="SPS2" s="903"/>
      <c r="SPT2" s="903"/>
      <c r="SPU2" s="903"/>
      <c r="SPV2" s="903"/>
      <c r="SPW2" s="903"/>
      <c r="SPX2" s="903"/>
      <c r="SPY2" s="903"/>
      <c r="SPZ2" s="903"/>
      <c r="SQA2" s="903"/>
      <c r="SQB2" s="903"/>
      <c r="SQC2" s="903"/>
      <c r="SQD2" s="903"/>
      <c r="SQE2" s="903"/>
      <c r="SQF2" s="903"/>
      <c r="SQG2" s="903"/>
      <c r="SQH2" s="903"/>
      <c r="SQI2" s="903"/>
      <c r="SQJ2" s="903"/>
      <c r="SQK2" s="903"/>
      <c r="SQL2" s="903"/>
      <c r="SQM2" s="903"/>
      <c r="SQN2" s="903"/>
      <c r="SQO2" s="903"/>
      <c r="SQP2" s="903"/>
      <c r="SQQ2" s="903"/>
      <c r="SQR2" s="903"/>
      <c r="SQS2" s="903"/>
      <c r="SQT2" s="903"/>
      <c r="SQU2" s="903"/>
      <c r="SQV2" s="903"/>
      <c r="SQW2" s="903"/>
      <c r="SQX2" s="903"/>
      <c r="SQY2" s="903"/>
      <c r="SQZ2" s="903"/>
      <c r="SRA2" s="903"/>
      <c r="SRB2" s="903"/>
      <c r="SRC2" s="903"/>
      <c r="SRD2" s="903"/>
      <c r="SRE2" s="903"/>
      <c r="SRF2" s="903"/>
      <c r="SRG2" s="903"/>
      <c r="SRH2" s="903"/>
      <c r="SRI2" s="903"/>
      <c r="SRJ2" s="903"/>
      <c r="SRK2" s="903"/>
      <c r="SRL2" s="903"/>
      <c r="SRM2" s="903"/>
      <c r="SRN2" s="903"/>
      <c r="SRO2" s="903"/>
      <c r="SRP2" s="903"/>
      <c r="SRQ2" s="903"/>
      <c r="SRR2" s="903"/>
      <c r="SRS2" s="903"/>
      <c r="SRT2" s="903"/>
      <c r="SRU2" s="903"/>
      <c r="SRV2" s="903"/>
      <c r="SRW2" s="903"/>
      <c r="SRX2" s="903"/>
      <c r="SRY2" s="903"/>
      <c r="SRZ2" s="903"/>
      <c r="SSA2" s="903"/>
      <c r="SSB2" s="903"/>
      <c r="SSC2" s="903"/>
      <c r="SSD2" s="903"/>
      <c r="SSE2" s="903"/>
      <c r="SSF2" s="903"/>
      <c r="SSG2" s="903"/>
      <c r="SSH2" s="903"/>
      <c r="SSI2" s="903"/>
      <c r="SSJ2" s="903"/>
      <c r="SSK2" s="903"/>
      <c r="SSL2" s="903"/>
      <c r="SSM2" s="903"/>
      <c r="SSN2" s="903"/>
      <c r="SSO2" s="903"/>
      <c r="SSP2" s="903"/>
      <c r="SSQ2" s="903"/>
      <c r="SSR2" s="903"/>
      <c r="SSS2" s="903"/>
      <c r="SST2" s="903"/>
      <c r="SSU2" s="903"/>
      <c r="SSV2" s="903"/>
      <c r="SSW2" s="903"/>
      <c r="SSX2" s="903"/>
      <c r="SSY2" s="903"/>
      <c r="SSZ2" s="903"/>
      <c r="STA2" s="903"/>
      <c r="STB2" s="903"/>
      <c r="STC2" s="903"/>
      <c r="STD2" s="903"/>
      <c r="STE2" s="903"/>
      <c r="STF2" s="903"/>
      <c r="STG2" s="903"/>
      <c r="STH2" s="903"/>
      <c r="STI2" s="903"/>
      <c r="STJ2" s="903"/>
      <c r="STK2" s="903"/>
      <c r="STL2" s="903"/>
      <c r="STM2" s="903"/>
      <c r="STN2" s="903"/>
      <c r="STO2" s="903"/>
      <c r="STP2" s="903"/>
      <c r="STQ2" s="903"/>
      <c r="STR2" s="903"/>
      <c r="STS2" s="903"/>
      <c r="STT2" s="903"/>
      <c r="STU2" s="903"/>
      <c r="STV2" s="903"/>
      <c r="STW2" s="903"/>
      <c r="STX2" s="903"/>
      <c r="STY2" s="903"/>
      <c r="STZ2" s="903"/>
      <c r="SUA2" s="903"/>
      <c r="SUB2" s="903"/>
      <c r="SUC2" s="903"/>
      <c r="SUD2" s="903"/>
      <c r="SUE2" s="903"/>
      <c r="SUF2" s="903"/>
      <c r="SUG2" s="903"/>
      <c r="SUH2" s="903"/>
      <c r="SUI2" s="903"/>
      <c r="SUJ2" s="903"/>
      <c r="SUK2" s="903"/>
      <c r="SUL2" s="903"/>
      <c r="SUM2" s="903"/>
      <c r="SUN2" s="903"/>
      <c r="SUO2" s="903"/>
      <c r="SUP2" s="903"/>
      <c r="SUQ2" s="903"/>
      <c r="SUR2" s="903"/>
      <c r="SUS2" s="903"/>
      <c r="SUT2" s="903"/>
      <c r="SUU2" s="903"/>
      <c r="SUV2" s="903"/>
      <c r="SUW2" s="903"/>
      <c r="SUX2" s="903"/>
      <c r="SUY2" s="903"/>
      <c r="SUZ2" s="903"/>
      <c r="SVA2" s="903"/>
      <c r="SVB2" s="903"/>
      <c r="SVC2" s="903"/>
      <c r="SVD2" s="903"/>
      <c r="SVE2" s="903"/>
      <c r="SVF2" s="903"/>
      <c r="SVG2" s="903"/>
      <c r="SVH2" s="903"/>
      <c r="SVI2" s="903"/>
      <c r="SVJ2" s="903"/>
      <c r="SVK2" s="903"/>
      <c r="SVL2" s="903"/>
      <c r="SVM2" s="903"/>
      <c r="SVN2" s="903"/>
      <c r="SVO2" s="903"/>
      <c r="SVP2" s="903"/>
      <c r="SVQ2" s="903"/>
      <c r="SVR2" s="903"/>
      <c r="SVS2" s="903"/>
      <c r="SVT2" s="903"/>
      <c r="SVU2" s="903"/>
      <c r="SVV2" s="903"/>
      <c r="SVW2" s="903"/>
      <c r="SVX2" s="903"/>
      <c r="SVY2" s="903"/>
      <c r="SVZ2" s="903"/>
      <c r="SWA2" s="903"/>
      <c r="SWB2" s="903"/>
      <c r="SWC2" s="903"/>
      <c r="SWD2" s="903"/>
      <c r="SWE2" s="903"/>
      <c r="SWF2" s="903"/>
      <c r="SWG2" s="903"/>
      <c r="SWH2" s="903"/>
      <c r="SWI2" s="903"/>
      <c r="SWJ2" s="903"/>
      <c r="SWK2" s="903"/>
      <c r="SWL2" s="903"/>
      <c r="SWM2" s="903"/>
      <c r="SWN2" s="903"/>
      <c r="SWO2" s="903"/>
      <c r="SWP2" s="903"/>
      <c r="SWQ2" s="903"/>
      <c r="SWR2" s="903"/>
      <c r="SWS2" s="903"/>
      <c r="SWT2" s="903"/>
      <c r="SWU2" s="903"/>
      <c r="SWV2" s="903"/>
      <c r="SWW2" s="903"/>
      <c r="SWX2" s="903"/>
      <c r="SWY2" s="903"/>
      <c r="SWZ2" s="903"/>
      <c r="SXA2" s="903"/>
      <c r="SXB2" s="903"/>
      <c r="SXC2" s="903"/>
      <c r="SXD2" s="903"/>
      <c r="SXE2" s="903"/>
      <c r="SXF2" s="903"/>
      <c r="SXG2" s="903"/>
      <c r="SXH2" s="903"/>
      <c r="SXI2" s="903"/>
      <c r="SXJ2" s="903"/>
      <c r="SXK2" s="903"/>
      <c r="SXL2" s="903"/>
      <c r="SXM2" s="903"/>
      <c r="SXN2" s="903"/>
      <c r="SXO2" s="903"/>
      <c r="SXP2" s="903"/>
      <c r="SXQ2" s="903"/>
      <c r="SXR2" s="903"/>
      <c r="SXS2" s="903"/>
      <c r="SXT2" s="903"/>
      <c r="SXU2" s="903"/>
      <c r="SXV2" s="903"/>
      <c r="SXW2" s="903"/>
      <c r="SXX2" s="903"/>
      <c r="SXY2" s="903"/>
      <c r="SXZ2" s="903"/>
      <c r="SYA2" s="903"/>
      <c r="SYB2" s="903"/>
      <c r="SYC2" s="903"/>
      <c r="SYD2" s="903"/>
      <c r="SYE2" s="903"/>
      <c r="SYF2" s="903"/>
      <c r="SYG2" s="903"/>
      <c r="SYH2" s="903"/>
      <c r="SYI2" s="903"/>
      <c r="SYJ2" s="903"/>
      <c r="SYK2" s="903"/>
      <c r="SYL2" s="903"/>
      <c r="SYM2" s="903"/>
      <c r="SYN2" s="903"/>
      <c r="SYO2" s="903"/>
      <c r="SYP2" s="903"/>
      <c r="SYQ2" s="903"/>
      <c r="SYR2" s="903"/>
      <c r="SYS2" s="903"/>
      <c r="SYT2" s="903"/>
      <c r="SYU2" s="903"/>
      <c r="SYV2" s="903"/>
      <c r="SYW2" s="903"/>
      <c r="SYX2" s="903"/>
      <c r="SYY2" s="903"/>
      <c r="SYZ2" s="903"/>
      <c r="SZA2" s="903"/>
      <c r="SZB2" s="903"/>
      <c r="SZC2" s="903"/>
      <c r="SZD2" s="903"/>
      <c r="SZE2" s="903"/>
      <c r="SZF2" s="903"/>
      <c r="SZG2" s="903"/>
      <c r="SZH2" s="903"/>
      <c r="SZI2" s="903"/>
      <c r="SZJ2" s="903"/>
      <c r="SZK2" s="903"/>
      <c r="SZL2" s="903"/>
      <c r="SZM2" s="903"/>
      <c r="SZN2" s="903"/>
      <c r="SZO2" s="903"/>
      <c r="SZP2" s="903"/>
      <c r="SZQ2" s="903"/>
      <c r="SZR2" s="903"/>
      <c r="SZS2" s="903"/>
      <c r="SZT2" s="903"/>
      <c r="SZU2" s="903"/>
      <c r="SZV2" s="903"/>
      <c r="SZW2" s="903"/>
      <c r="SZX2" s="903"/>
      <c r="SZY2" s="903"/>
      <c r="SZZ2" s="903"/>
      <c r="TAA2" s="903"/>
      <c r="TAB2" s="903"/>
      <c r="TAC2" s="903"/>
      <c r="TAD2" s="903"/>
      <c r="TAE2" s="903"/>
      <c r="TAF2" s="903"/>
      <c r="TAG2" s="903"/>
      <c r="TAH2" s="903"/>
      <c r="TAI2" s="903"/>
      <c r="TAJ2" s="903"/>
      <c r="TAK2" s="903"/>
      <c r="TAL2" s="903"/>
      <c r="TAM2" s="903"/>
      <c r="TAN2" s="903"/>
      <c r="TAO2" s="903"/>
      <c r="TAP2" s="903"/>
      <c r="TAQ2" s="903"/>
      <c r="TAR2" s="903"/>
      <c r="TAS2" s="903"/>
      <c r="TAT2" s="903"/>
      <c r="TAU2" s="903"/>
      <c r="TAV2" s="903"/>
      <c r="TAW2" s="903"/>
      <c r="TAX2" s="903"/>
      <c r="TAY2" s="903"/>
      <c r="TAZ2" s="903"/>
      <c r="TBA2" s="903"/>
      <c r="TBB2" s="903"/>
      <c r="TBC2" s="903"/>
      <c r="TBD2" s="903"/>
      <c r="TBE2" s="903"/>
      <c r="TBF2" s="903"/>
      <c r="TBG2" s="903"/>
      <c r="TBH2" s="903"/>
      <c r="TBI2" s="903"/>
      <c r="TBJ2" s="903"/>
      <c r="TBK2" s="903"/>
      <c r="TBL2" s="903"/>
      <c r="TBM2" s="903"/>
      <c r="TBN2" s="903"/>
      <c r="TBO2" s="903"/>
      <c r="TBP2" s="903"/>
      <c r="TBQ2" s="903"/>
      <c r="TBR2" s="903"/>
      <c r="TBS2" s="903"/>
      <c r="TBT2" s="903"/>
      <c r="TBU2" s="903"/>
      <c r="TBV2" s="903"/>
      <c r="TBW2" s="903"/>
      <c r="TBX2" s="903"/>
      <c r="TBY2" s="903"/>
      <c r="TBZ2" s="903"/>
      <c r="TCA2" s="903"/>
      <c r="TCB2" s="903"/>
      <c r="TCC2" s="903"/>
      <c r="TCD2" s="903"/>
      <c r="TCE2" s="903"/>
      <c r="TCF2" s="903"/>
      <c r="TCG2" s="903"/>
      <c r="TCH2" s="903"/>
      <c r="TCI2" s="903"/>
      <c r="TCJ2" s="903"/>
      <c r="TCK2" s="903"/>
      <c r="TCL2" s="903"/>
      <c r="TCM2" s="903"/>
      <c r="TCN2" s="903"/>
      <c r="TCO2" s="903"/>
      <c r="TCP2" s="903"/>
      <c r="TCQ2" s="903"/>
      <c r="TCR2" s="903"/>
      <c r="TCS2" s="903"/>
      <c r="TCT2" s="903"/>
      <c r="TCU2" s="903"/>
      <c r="TCV2" s="903"/>
      <c r="TCW2" s="903"/>
      <c r="TCX2" s="903"/>
      <c r="TCY2" s="903"/>
      <c r="TCZ2" s="903"/>
      <c r="TDA2" s="903"/>
      <c r="TDB2" s="903"/>
      <c r="TDC2" s="903"/>
      <c r="TDD2" s="903"/>
      <c r="TDE2" s="903"/>
      <c r="TDF2" s="903"/>
      <c r="TDG2" s="903"/>
      <c r="TDH2" s="903"/>
      <c r="TDI2" s="903"/>
      <c r="TDJ2" s="903"/>
      <c r="TDK2" s="903"/>
      <c r="TDL2" s="903"/>
      <c r="TDM2" s="903"/>
      <c r="TDN2" s="903"/>
      <c r="TDO2" s="903"/>
      <c r="TDP2" s="903"/>
      <c r="TDQ2" s="903"/>
      <c r="TDR2" s="903"/>
      <c r="TDS2" s="903"/>
      <c r="TDT2" s="903"/>
      <c r="TDU2" s="903"/>
      <c r="TDV2" s="903"/>
      <c r="TDW2" s="903"/>
      <c r="TDX2" s="903"/>
      <c r="TDY2" s="903"/>
      <c r="TDZ2" s="903"/>
      <c r="TEA2" s="903"/>
      <c r="TEB2" s="903"/>
      <c r="TEC2" s="903"/>
      <c r="TED2" s="903"/>
      <c r="TEE2" s="903"/>
      <c r="TEF2" s="903"/>
      <c r="TEG2" s="903"/>
      <c r="TEH2" s="903"/>
      <c r="TEI2" s="903"/>
      <c r="TEJ2" s="903"/>
      <c r="TEK2" s="903"/>
      <c r="TEL2" s="903"/>
      <c r="TEM2" s="903"/>
      <c r="TEN2" s="903"/>
      <c r="TEO2" s="903"/>
      <c r="TEP2" s="903"/>
      <c r="TEQ2" s="903"/>
      <c r="TER2" s="903"/>
      <c r="TES2" s="903"/>
      <c r="TET2" s="903"/>
      <c r="TEU2" s="903"/>
      <c r="TEV2" s="903"/>
      <c r="TEW2" s="903"/>
      <c r="TEX2" s="903"/>
      <c r="TEY2" s="903"/>
      <c r="TEZ2" s="903"/>
      <c r="TFA2" s="903"/>
      <c r="TFB2" s="903"/>
      <c r="TFC2" s="903"/>
      <c r="TFD2" s="903"/>
      <c r="TFE2" s="903"/>
      <c r="TFF2" s="903"/>
      <c r="TFG2" s="903"/>
      <c r="TFH2" s="903"/>
      <c r="TFI2" s="903"/>
      <c r="TFJ2" s="903"/>
      <c r="TFK2" s="903"/>
      <c r="TFL2" s="903"/>
      <c r="TFM2" s="903"/>
      <c r="TFN2" s="903"/>
      <c r="TFO2" s="903"/>
      <c r="TFP2" s="903"/>
      <c r="TFQ2" s="903"/>
      <c r="TFR2" s="903"/>
      <c r="TFS2" s="903"/>
      <c r="TFT2" s="903"/>
      <c r="TFU2" s="903"/>
      <c r="TFV2" s="903"/>
      <c r="TFW2" s="903"/>
      <c r="TFX2" s="903"/>
      <c r="TFY2" s="903"/>
      <c r="TFZ2" s="903"/>
      <c r="TGA2" s="903"/>
      <c r="TGB2" s="903"/>
      <c r="TGC2" s="903"/>
      <c r="TGD2" s="903"/>
      <c r="TGE2" s="903"/>
      <c r="TGF2" s="903"/>
      <c r="TGG2" s="903"/>
      <c r="TGH2" s="903"/>
      <c r="TGI2" s="903"/>
      <c r="TGJ2" s="903"/>
      <c r="TGK2" s="903"/>
      <c r="TGL2" s="903"/>
      <c r="TGM2" s="903"/>
      <c r="TGN2" s="903"/>
      <c r="TGO2" s="903"/>
      <c r="TGP2" s="903"/>
      <c r="TGQ2" s="903"/>
      <c r="TGR2" s="903"/>
      <c r="TGS2" s="903"/>
      <c r="TGT2" s="903"/>
      <c r="TGU2" s="903"/>
      <c r="TGV2" s="903"/>
      <c r="TGW2" s="903"/>
      <c r="TGX2" s="903"/>
      <c r="TGY2" s="903"/>
      <c r="TGZ2" s="903"/>
      <c r="THA2" s="903"/>
      <c r="THB2" s="903"/>
      <c r="THC2" s="903"/>
      <c r="THD2" s="903"/>
      <c r="THE2" s="903"/>
      <c r="THF2" s="903"/>
      <c r="THG2" s="903"/>
      <c r="THH2" s="903"/>
      <c r="THI2" s="903"/>
      <c r="THJ2" s="903"/>
      <c r="THK2" s="903"/>
      <c r="THL2" s="903"/>
      <c r="THM2" s="903"/>
      <c r="THN2" s="903"/>
      <c r="THO2" s="903"/>
      <c r="THP2" s="903"/>
      <c r="THQ2" s="903"/>
      <c r="THR2" s="903"/>
      <c r="THS2" s="903"/>
      <c r="THT2" s="903"/>
      <c r="THU2" s="903"/>
      <c r="THV2" s="903"/>
      <c r="THW2" s="903"/>
      <c r="THX2" s="903"/>
      <c r="THY2" s="903"/>
      <c r="THZ2" s="903"/>
      <c r="TIA2" s="903"/>
      <c r="TIB2" s="903"/>
      <c r="TIC2" s="903"/>
      <c r="TID2" s="903"/>
      <c r="TIE2" s="903"/>
      <c r="TIF2" s="903"/>
      <c r="TIG2" s="903"/>
      <c r="TIH2" s="903"/>
      <c r="TII2" s="903"/>
      <c r="TIJ2" s="903"/>
      <c r="TIK2" s="903"/>
      <c r="TIL2" s="903"/>
      <c r="TIM2" s="903"/>
      <c r="TIN2" s="903"/>
      <c r="TIO2" s="903"/>
      <c r="TIP2" s="903"/>
      <c r="TIQ2" s="903"/>
      <c r="TIR2" s="903"/>
      <c r="TIS2" s="903"/>
      <c r="TIT2" s="903"/>
      <c r="TIU2" s="903"/>
      <c r="TIV2" s="903"/>
      <c r="TIW2" s="903"/>
      <c r="TIX2" s="903"/>
      <c r="TIY2" s="903"/>
      <c r="TIZ2" s="903"/>
      <c r="TJA2" s="903"/>
      <c r="TJB2" s="903"/>
      <c r="TJC2" s="903"/>
      <c r="TJD2" s="903"/>
      <c r="TJE2" s="903"/>
      <c r="TJF2" s="903"/>
      <c r="TJG2" s="903"/>
      <c r="TJH2" s="903"/>
      <c r="TJI2" s="903"/>
      <c r="TJJ2" s="903"/>
      <c r="TJK2" s="903"/>
      <c r="TJL2" s="903"/>
      <c r="TJM2" s="903"/>
      <c r="TJN2" s="903"/>
      <c r="TJO2" s="903"/>
      <c r="TJP2" s="903"/>
      <c r="TJQ2" s="903"/>
      <c r="TJR2" s="903"/>
      <c r="TJS2" s="903"/>
      <c r="TJT2" s="903"/>
      <c r="TJU2" s="903"/>
      <c r="TJV2" s="903"/>
      <c r="TJW2" s="903"/>
      <c r="TJX2" s="903"/>
      <c r="TJY2" s="903"/>
      <c r="TJZ2" s="903"/>
      <c r="TKA2" s="903"/>
      <c r="TKB2" s="903"/>
      <c r="TKC2" s="903"/>
      <c r="TKD2" s="903"/>
      <c r="TKE2" s="903"/>
      <c r="TKF2" s="903"/>
      <c r="TKG2" s="903"/>
      <c r="TKH2" s="903"/>
      <c r="TKI2" s="903"/>
      <c r="TKJ2" s="903"/>
      <c r="TKK2" s="903"/>
      <c r="TKL2" s="903"/>
      <c r="TKM2" s="903"/>
      <c r="TKN2" s="903"/>
      <c r="TKO2" s="903"/>
      <c r="TKP2" s="903"/>
      <c r="TKQ2" s="903"/>
      <c r="TKR2" s="903"/>
      <c r="TKS2" s="903"/>
      <c r="TKT2" s="903"/>
      <c r="TKU2" s="903"/>
      <c r="TKV2" s="903"/>
      <c r="TKW2" s="903"/>
      <c r="TKX2" s="903"/>
      <c r="TKY2" s="903"/>
      <c r="TKZ2" s="903"/>
      <c r="TLA2" s="903"/>
      <c r="TLB2" s="903"/>
      <c r="TLC2" s="903"/>
      <c r="TLD2" s="903"/>
      <c r="TLE2" s="903"/>
      <c r="TLF2" s="903"/>
      <c r="TLG2" s="903"/>
      <c r="TLH2" s="903"/>
      <c r="TLI2" s="903"/>
      <c r="TLJ2" s="903"/>
      <c r="TLK2" s="903"/>
      <c r="TLL2" s="903"/>
      <c r="TLM2" s="903"/>
      <c r="TLN2" s="903"/>
      <c r="TLO2" s="903"/>
      <c r="TLP2" s="903"/>
      <c r="TLQ2" s="903"/>
      <c r="TLR2" s="903"/>
      <c r="TLS2" s="903"/>
      <c r="TLT2" s="903"/>
      <c r="TLU2" s="903"/>
      <c r="TLV2" s="903"/>
      <c r="TLW2" s="903"/>
      <c r="TLX2" s="903"/>
      <c r="TLY2" s="903"/>
      <c r="TLZ2" s="903"/>
      <c r="TMA2" s="903"/>
      <c r="TMB2" s="903"/>
      <c r="TMC2" s="903"/>
      <c r="TMD2" s="903"/>
      <c r="TME2" s="903"/>
      <c r="TMF2" s="903"/>
      <c r="TMG2" s="903"/>
      <c r="TMH2" s="903"/>
      <c r="TMI2" s="903"/>
      <c r="TMJ2" s="903"/>
      <c r="TMK2" s="903"/>
      <c r="TML2" s="903"/>
      <c r="TMM2" s="903"/>
      <c r="TMN2" s="903"/>
      <c r="TMO2" s="903"/>
      <c r="TMP2" s="903"/>
      <c r="TMQ2" s="903"/>
      <c r="TMR2" s="903"/>
      <c r="TMS2" s="903"/>
      <c r="TMT2" s="903"/>
      <c r="TMU2" s="903"/>
      <c r="TMV2" s="903"/>
      <c r="TMW2" s="903"/>
      <c r="TMX2" s="903"/>
      <c r="TMY2" s="903"/>
      <c r="TMZ2" s="903"/>
      <c r="TNA2" s="903"/>
      <c r="TNB2" s="903"/>
      <c r="TNC2" s="903"/>
      <c r="TND2" s="903"/>
      <c r="TNE2" s="903"/>
      <c r="TNF2" s="903"/>
      <c r="TNG2" s="903"/>
      <c r="TNH2" s="903"/>
      <c r="TNI2" s="903"/>
      <c r="TNJ2" s="903"/>
      <c r="TNK2" s="903"/>
      <c r="TNL2" s="903"/>
      <c r="TNM2" s="903"/>
      <c r="TNN2" s="903"/>
      <c r="TNO2" s="903"/>
      <c r="TNP2" s="903"/>
      <c r="TNQ2" s="903"/>
      <c r="TNR2" s="903"/>
      <c r="TNS2" s="903"/>
      <c r="TNT2" s="903"/>
      <c r="TNU2" s="903"/>
      <c r="TNV2" s="903"/>
      <c r="TNW2" s="903"/>
      <c r="TNX2" s="903"/>
      <c r="TNY2" s="903"/>
      <c r="TNZ2" s="903"/>
      <c r="TOA2" s="903"/>
      <c r="TOB2" s="903"/>
      <c r="TOC2" s="903"/>
      <c r="TOD2" s="903"/>
      <c r="TOE2" s="903"/>
      <c r="TOF2" s="903"/>
      <c r="TOG2" s="903"/>
      <c r="TOH2" s="903"/>
      <c r="TOI2" s="903"/>
      <c r="TOJ2" s="903"/>
      <c r="TOK2" s="903"/>
      <c r="TOL2" s="903"/>
      <c r="TOM2" s="903"/>
      <c r="TON2" s="903"/>
      <c r="TOO2" s="903"/>
      <c r="TOP2" s="903"/>
      <c r="TOQ2" s="903"/>
      <c r="TOR2" s="903"/>
      <c r="TOS2" s="903"/>
      <c r="TOT2" s="903"/>
      <c r="TOU2" s="903"/>
      <c r="TOV2" s="903"/>
      <c r="TOW2" s="903"/>
      <c r="TOX2" s="903"/>
      <c r="TOY2" s="903"/>
      <c r="TOZ2" s="903"/>
      <c r="TPA2" s="903"/>
      <c r="TPB2" s="903"/>
      <c r="TPC2" s="903"/>
      <c r="TPD2" s="903"/>
      <c r="TPE2" s="903"/>
      <c r="TPF2" s="903"/>
      <c r="TPG2" s="903"/>
      <c r="TPH2" s="903"/>
      <c r="TPI2" s="903"/>
      <c r="TPJ2" s="903"/>
      <c r="TPK2" s="903"/>
      <c r="TPL2" s="903"/>
      <c r="TPM2" s="903"/>
      <c r="TPN2" s="903"/>
      <c r="TPO2" s="903"/>
      <c r="TPP2" s="903"/>
      <c r="TPQ2" s="903"/>
      <c r="TPR2" s="903"/>
      <c r="TPS2" s="903"/>
      <c r="TPT2" s="903"/>
      <c r="TPU2" s="903"/>
      <c r="TPV2" s="903"/>
      <c r="TPW2" s="903"/>
      <c r="TPX2" s="903"/>
      <c r="TPY2" s="903"/>
      <c r="TPZ2" s="903"/>
      <c r="TQA2" s="903"/>
      <c r="TQB2" s="903"/>
      <c r="TQC2" s="903"/>
      <c r="TQD2" s="903"/>
      <c r="TQE2" s="903"/>
      <c r="TQF2" s="903"/>
      <c r="TQG2" s="903"/>
      <c r="TQH2" s="903"/>
      <c r="TQI2" s="903"/>
      <c r="TQJ2" s="903"/>
      <c r="TQK2" s="903"/>
      <c r="TQL2" s="903"/>
      <c r="TQM2" s="903"/>
      <c r="TQN2" s="903"/>
      <c r="TQO2" s="903"/>
      <c r="TQP2" s="903"/>
      <c r="TQQ2" s="903"/>
      <c r="TQR2" s="903"/>
      <c r="TQS2" s="903"/>
      <c r="TQT2" s="903"/>
      <c r="TQU2" s="903"/>
      <c r="TQV2" s="903"/>
      <c r="TQW2" s="903"/>
      <c r="TQX2" s="903"/>
      <c r="TQY2" s="903"/>
      <c r="TQZ2" s="903"/>
      <c r="TRA2" s="903"/>
      <c r="TRB2" s="903"/>
      <c r="TRC2" s="903"/>
      <c r="TRD2" s="903"/>
      <c r="TRE2" s="903"/>
      <c r="TRF2" s="903"/>
      <c r="TRG2" s="903"/>
      <c r="TRH2" s="903"/>
      <c r="TRI2" s="903"/>
      <c r="TRJ2" s="903"/>
      <c r="TRK2" s="903"/>
      <c r="TRL2" s="903"/>
      <c r="TRM2" s="903"/>
      <c r="TRN2" s="903"/>
      <c r="TRO2" s="903"/>
      <c r="TRP2" s="903"/>
      <c r="TRQ2" s="903"/>
      <c r="TRR2" s="903"/>
      <c r="TRS2" s="903"/>
      <c r="TRT2" s="903"/>
      <c r="TRU2" s="903"/>
      <c r="TRV2" s="903"/>
      <c r="TRW2" s="903"/>
      <c r="TRX2" s="903"/>
      <c r="TRY2" s="903"/>
      <c r="TRZ2" s="903"/>
      <c r="TSA2" s="903"/>
      <c r="TSB2" s="903"/>
      <c r="TSC2" s="903"/>
      <c r="TSD2" s="903"/>
      <c r="TSE2" s="903"/>
      <c r="TSF2" s="903"/>
      <c r="TSG2" s="903"/>
      <c r="TSH2" s="903"/>
      <c r="TSI2" s="903"/>
      <c r="TSJ2" s="903"/>
      <c r="TSK2" s="903"/>
      <c r="TSL2" s="903"/>
      <c r="TSM2" s="903"/>
      <c r="TSN2" s="903"/>
      <c r="TSO2" s="903"/>
      <c r="TSP2" s="903"/>
      <c r="TSQ2" s="903"/>
      <c r="TSR2" s="903"/>
      <c r="TSS2" s="903"/>
      <c r="TST2" s="903"/>
      <c r="TSU2" s="903"/>
      <c r="TSV2" s="903"/>
      <c r="TSW2" s="903"/>
      <c r="TSX2" s="903"/>
      <c r="TSY2" s="903"/>
      <c r="TSZ2" s="903"/>
      <c r="TTA2" s="903"/>
      <c r="TTB2" s="903"/>
      <c r="TTC2" s="903"/>
      <c r="TTD2" s="903"/>
      <c r="TTE2" s="903"/>
      <c r="TTF2" s="903"/>
      <c r="TTG2" s="903"/>
      <c r="TTH2" s="903"/>
      <c r="TTI2" s="903"/>
      <c r="TTJ2" s="903"/>
      <c r="TTK2" s="903"/>
      <c r="TTL2" s="903"/>
      <c r="TTM2" s="903"/>
      <c r="TTN2" s="903"/>
      <c r="TTO2" s="903"/>
      <c r="TTP2" s="903"/>
      <c r="TTQ2" s="903"/>
      <c r="TTR2" s="903"/>
      <c r="TTS2" s="903"/>
      <c r="TTT2" s="903"/>
      <c r="TTU2" s="903"/>
      <c r="TTV2" s="903"/>
      <c r="TTW2" s="903"/>
      <c r="TTX2" s="903"/>
      <c r="TTY2" s="903"/>
      <c r="TTZ2" s="903"/>
      <c r="TUA2" s="903"/>
      <c r="TUB2" s="903"/>
      <c r="TUC2" s="903"/>
      <c r="TUD2" s="903"/>
      <c r="TUE2" s="903"/>
      <c r="TUF2" s="903"/>
      <c r="TUG2" s="903"/>
      <c r="TUH2" s="903"/>
      <c r="TUI2" s="903"/>
      <c r="TUJ2" s="903"/>
      <c r="TUK2" s="903"/>
      <c r="TUL2" s="903"/>
      <c r="TUM2" s="903"/>
      <c r="TUN2" s="903"/>
      <c r="TUO2" s="903"/>
      <c r="TUP2" s="903"/>
      <c r="TUQ2" s="903"/>
      <c r="TUR2" s="903"/>
      <c r="TUS2" s="903"/>
      <c r="TUT2" s="903"/>
      <c r="TUU2" s="903"/>
      <c r="TUV2" s="903"/>
      <c r="TUW2" s="903"/>
      <c r="TUX2" s="903"/>
      <c r="TUY2" s="903"/>
      <c r="TUZ2" s="903"/>
      <c r="TVA2" s="903"/>
      <c r="TVB2" s="903"/>
      <c r="TVC2" s="903"/>
      <c r="TVD2" s="903"/>
      <c r="TVE2" s="903"/>
      <c r="TVF2" s="903"/>
      <c r="TVG2" s="903"/>
      <c r="TVH2" s="903"/>
      <c r="TVI2" s="903"/>
      <c r="TVJ2" s="903"/>
      <c r="TVK2" s="903"/>
      <c r="TVL2" s="903"/>
      <c r="TVM2" s="903"/>
      <c r="TVN2" s="903"/>
      <c r="TVO2" s="903"/>
      <c r="TVP2" s="903"/>
      <c r="TVQ2" s="903"/>
      <c r="TVR2" s="903"/>
      <c r="TVS2" s="903"/>
      <c r="TVT2" s="903"/>
      <c r="TVU2" s="903"/>
      <c r="TVV2" s="903"/>
      <c r="TVW2" s="903"/>
      <c r="TVX2" s="903"/>
      <c r="TVY2" s="903"/>
      <c r="TVZ2" s="903"/>
      <c r="TWA2" s="903"/>
      <c r="TWB2" s="903"/>
      <c r="TWC2" s="903"/>
      <c r="TWD2" s="903"/>
      <c r="TWE2" s="903"/>
      <c r="TWF2" s="903"/>
      <c r="TWG2" s="903"/>
      <c r="TWH2" s="903"/>
      <c r="TWI2" s="903"/>
      <c r="TWJ2" s="903"/>
      <c r="TWK2" s="903"/>
      <c r="TWL2" s="903"/>
      <c r="TWM2" s="903"/>
      <c r="TWN2" s="903"/>
      <c r="TWO2" s="903"/>
      <c r="TWP2" s="903"/>
      <c r="TWQ2" s="903"/>
      <c r="TWR2" s="903"/>
      <c r="TWS2" s="903"/>
      <c r="TWT2" s="903"/>
      <c r="TWU2" s="903"/>
      <c r="TWV2" s="903"/>
      <c r="TWW2" s="903"/>
      <c r="TWX2" s="903"/>
      <c r="TWY2" s="903"/>
      <c r="TWZ2" s="903"/>
      <c r="TXA2" s="903"/>
      <c r="TXB2" s="903"/>
      <c r="TXC2" s="903"/>
      <c r="TXD2" s="903"/>
      <c r="TXE2" s="903"/>
      <c r="TXF2" s="903"/>
      <c r="TXG2" s="903"/>
      <c r="TXH2" s="903"/>
      <c r="TXI2" s="903"/>
      <c r="TXJ2" s="903"/>
      <c r="TXK2" s="903"/>
      <c r="TXL2" s="903"/>
      <c r="TXM2" s="903"/>
      <c r="TXN2" s="903"/>
      <c r="TXO2" s="903"/>
      <c r="TXP2" s="903"/>
      <c r="TXQ2" s="903"/>
      <c r="TXR2" s="903"/>
      <c r="TXS2" s="903"/>
      <c r="TXT2" s="903"/>
      <c r="TXU2" s="903"/>
      <c r="TXV2" s="903"/>
      <c r="TXW2" s="903"/>
      <c r="TXX2" s="903"/>
      <c r="TXY2" s="903"/>
      <c r="TXZ2" s="903"/>
      <c r="TYA2" s="903"/>
      <c r="TYB2" s="903"/>
      <c r="TYC2" s="903"/>
      <c r="TYD2" s="903"/>
      <c r="TYE2" s="903"/>
      <c r="TYF2" s="903"/>
      <c r="TYG2" s="903"/>
      <c r="TYH2" s="903"/>
      <c r="TYI2" s="903"/>
      <c r="TYJ2" s="903"/>
      <c r="TYK2" s="903"/>
      <c r="TYL2" s="903"/>
      <c r="TYM2" s="903"/>
      <c r="TYN2" s="903"/>
      <c r="TYO2" s="903"/>
      <c r="TYP2" s="903"/>
      <c r="TYQ2" s="903"/>
      <c r="TYR2" s="903"/>
      <c r="TYS2" s="903"/>
      <c r="TYT2" s="903"/>
      <c r="TYU2" s="903"/>
      <c r="TYV2" s="903"/>
      <c r="TYW2" s="903"/>
      <c r="TYX2" s="903"/>
      <c r="TYY2" s="903"/>
      <c r="TYZ2" s="903"/>
      <c r="TZA2" s="903"/>
      <c r="TZB2" s="903"/>
      <c r="TZC2" s="903"/>
      <c r="TZD2" s="903"/>
      <c r="TZE2" s="903"/>
      <c r="TZF2" s="903"/>
      <c r="TZG2" s="903"/>
      <c r="TZH2" s="903"/>
      <c r="TZI2" s="903"/>
      <c r="TZJ2" s="903"/>
      <c r="TZK2" s="903"/>
      <c r="TZL2" s="903"/>
      <c r="TZM2" s="903"/>
      <c r="TZN2" s="903"/>
      <c r="TZO2" s="903"/>
      <c r="TZP2" s="903"/>
      <c r="TZQ2" s="903"/>
      <c r="TZR2" s="903"/>
      <c r="TZS2" s="903"/>
      <c r="TZT2" s="903"/>
      <c r="TZU2" s="903"/>
      <c r="TZV2" s="903"/>
      <c r="TZW2" s="903"/>
      <c r="TZX2" s="903"/>
      <c r="TZY2" s="903"/>
      <c r="TZZ2" s="903"/>
      <c r="UAA2" s="903"/>
      <c r="UAB2" s="903"/>
      <c r="UAC2" s="903"/>
      <c r="UAD2" s="903"/>
      <c r="UAE2" s="903"/>
      <c r="UAF2" s="903"/>
      <c r="UAG2" s="903"/>
      <c r="UAH2" s="903"/>
      <c r="UAI2" s="903"/>
      <c r="UAJ2" s="903"/>
      <c r="UAK2" s="903"/>
      <c r="UAL2" s="903"/>
      <c r="UAM2" s="903"/>
      <c r="UAN2" s="903"/>
      <c r="UAO2" s="903"/>
      <c r="UAP2" s="903"/>
      <c r="UAQ2" s="903"/>
      <c r="UAR2" s="903"/>
      <c r="UAS2" s="903"/>
      <c r="UAT2" s="903"/>
      <c r="UAU2" s="903"/>
      <c r="UAV2" s="903"/>
      <c r="UAW2" s="903"/>
      <c r="UAX2" s="903"/>
      <c r="UAY2" s="903"/>
      <c r="UAZ2" s="903"/>
      <c r="UBA2" s="903"/>
      <c r="UBB2" s="903"/>
      <c r="UBC2" s="903"/>
      <c r="UBD2" s="903"/>
      <c r="UBE2" s="903"/>
      <c r="UBF2" s="903"/>
      <c r="UBG2" s="903"/>
      <c r="UBH2" s="903"/>
      <c r="UBI2" s="903"/>
      <c r="UBJ2" s="903"/>
      <c r="UBK2" s="903"/>
      <c r="UBL2" s="903"/>
      <c r="UBM2" s="903"/>
      <c r="UBN2" s="903"/>
      <c r="UBO2" s="903"/>
      <c r="UBP2" s="903"/>
      <c r="UBQ2" s="903"/>
      <c r="UBR2" s="903"/>
      <c r="UBS2" s="903"/>
      <c r="UBT2" s="903"/>
      <c r="UBU2" s="903"/>
      <c r="UBV2" s="903"/>
      <c r="UBW2" s="903"/>
      <c r="UBX2" s="903"/>
      <c r="UBY2" s="903"/>
      <c r="UBZ2" s="903"/>
      <c r="UCA2" s="903"/>
      <c r="UCB2" s="903"/>
      <c r="UCC2" s="903"/>
      <c r="UCD2" s="903"/>
      <c r="UCE2" s="903"/>
      <c r="UCF2" s="903"/>
      <c r="UCG2" s="903"/>
      <c r="UCH2" s="903"/>
      <c r="UCI2" s="903"/>
      <c r="UCJ2" s="903"/>
      <c r="UCK2" s="903"/>
      <c r="UCL2" s="903"/>
      <c r="UCM2" s="903"/>
      <c r="UCN2" s="903"/>
      <c r="UCO2" s="903"/>
      <c r="UCP2" s="903"/>
      <c r="UCQ2" s="903"/>
      <c r="UCR2" s="903"/>
      <c r="UCS2" s="903"/>
      <c r="UCT2" s="903"/>
      <c r="UCU2" s="903"/>
      <c r="UCV2" s="903"/>
      <c r="UCW2" s="903"/>
      <c r="UCX2" s="903"/>
      <c r="UCY2" s="903"/>
      <c r="UCZ2" s="903"/>
      <c r="UDA2" s="903"/>
      <c r="UDB2" s="903"/>
      <c r="UDC2" s="903"/>
      <c r="UDD2" s="903"/>
      <c r="UDE2" s="903"/>
      <c r="UDF2" s="903"/>
      <c r="UDG2" s="903"/>
      <c r="UDH2" s="903"/>
      <c r="UDI2" s="903"/>
      <c r="UDJ2" s="903"/>
      <c r="UDK2" s="903"/>
      <c r="UDL2" s="903"/>
      <c r="UDM2" s="903"/>
      <c r="UDN2" s="903"/>
      <c r="UDO2" s="903"/>
      <c r="UDP2" s="903"/>
      <c r="UDQ2" s="903"/>
      <c r="UDR2" s="903"/>
      <c r="UDS2" s="903"/>
      <c r="UDT2" s="903"/>
      <c r="UDU2" s="903"/>
      <c r="UDV2" s="903"/>
      <c r="UDW2" s="903"/>
      <c r="UDX2" s="903"/>
      <c r="UDY2" s="903"/>
      <c r="UDZ2" s="903"/>
      <c r="UEA2" s="903"/>
      <c r="UEB2" s="903"/>
      <c r="UEC2" s="903"/>
      <c r="UED2" s="903"/>
      <c r="UEE2" s="903"/>
      <c r="UEF2" s="903"/>
      <c r="UEG2" s="903"/>
      <c r="UEH2" s="903"/>
      <c r="UEI2" s="903"/>
      <c r="UEJ2" s="903"/>
      <c r="UEK2" s="903"/>
      <c r="UEL2" s="903"/>
      <c r="UEM2" s="903"/>
      <c r="UEN2" s="903"/>
      <c r="UEO2" s="903"/>
      <c r="UEP2" s="903"/>
      <c r="UEQ2" s="903"/>
      <c r="UER2" s="903"/>
      <c r="UES2" s="903"/>
      <c r="UET2" s="903"/>
      <c r="UEU2" s="903"/>
      <c r="UEV2" s="903"/>
      <c r="UEW2" s="903"/>
      <c r="UEX2" s="903"/>
      <c r="UEY2" s="903"/>
      <c r="UEZ2" s="903"/>
      <c r="UFA2" s="903"/>
      <c r="UFB2" s="903"/>
      <c r="UFC2" s="903"/>
      <c r="UFD2" s="903"/>
      <c r="UFE2" s="903"/>
      <c r="UFF2" s="903"/>
      <c r="UFG2" s="903"/>
      <c r="UFH2" s="903"/>
      <c r="UFI2" s="903"/>
      <c r="UFJ2" s="903"/>
      <c r="UFK2" s="903"/>
      <c r="UFL2" s="903"/>
      <c r="UFM2" s="903"/>
      <c r="UFN2" s="903"/>
      <c r="UFO2" s="903"/>
      <c r="UFP2" s="903"/>
      <c r="UFQ2" s="903"/>
      <c r="UFR2" s="903"/>
      <c r="UFS2" s="903"/>
      <c r="UFT2" s="903"/>
      <c r="UFU2" s="903"/>
      <c r="UFV2" s="903"/>
      <c r="UFW2" s="903"/>
      <c r="UFX2" s="903"/>
      <c r="UFY2" s="903"/>
      <c r="UFZ2" s="903"/>
      <c r="UGA2" s="903"/>
      <c r="UGB2" s="903"/>
      <c r="UGC2" s="903"/>
      <c r="UGD2" s="903"/>
      <c r="UGE2" s="903"/>
      <c r="UGF2" s="903"/>
      <c r="UGG2" s="903"/>
      <c r="UGH2" s="903"/>
      <c r="UGI2" s="903"/>
      <c r="UGJ2" s="903"/>
      <c r="UGK2" s="903"/>
      <c r="UGL2" s="903"/>
      <c r="UGM2" s="903"/>
      <c r="UGN2" s="903"/>
      <c r="UGO2" s="903"/>
      <c r="UGP2" s="903"/>
      <c r="UGQ2" s="903"/>
      <c r="UGR2" s="903"/>
      <c r="UGS2" s="903"/>
      <c r="UGT2" s="903"/>
      <c r="UGU2" s="903"/>
      <c r="UGV2" s="903"/>
      <c r="UGW2" s="903"/>
      <c r="UGX2" s="903"/>
      <c r="UGY2" s="903"/>
      <c r="UGZ2" s="903"/>
      <c r="UHA2" s="903"/>
      <c r="UHB2" s="903"/>
      <c r="UHC2" s="903"/>
      <c r="UHD2" s="903"/>
      <c r="UHE2" s="903"/>
      <c r="UHF2" s="903"/>
      <c r="UHG2" s="903"/>
      <c r="UHH2" s="903"/>
      <c r="UHI2" s="903"/>
      <c r="UHJ2" s="903"/>
      <c r="UHK2" s="903"/>
      <c r="UHL2" s="903"/>
      <c r="UHM2" s="903"/>
      <c r="UHN2" s="903"/>
      <c r="UHO2" s="903"/>
      <c r="UHP2" s="903"/>
      <c r="UHQ2" s="903"/>
      <c r="UHR2" s="903"/>
      <c r="UHS2" s="903"/>
      <c r="UHT2" s="903"/>
      <c r="UHU2" s="903"/>
      <c r="UHV2" s="903"/>
      <c r="UHW2" s="903"/>
      <c r="UHX2" s="903"/>
      <c r="UHY2" s="903"/>
      <c r="UHZ2" s="903"/>
      <c r="UIA2" s="903"/>
      <c r="UIB2" s="903"/>
      <c r="UIC2" s="903"/>
      <c r="UID2" s="903"/>
      <c r="UIE2" s="903"/>
      <c r="UIF2" s="903"/>
      <c r="UIG2" s="903"/>
      <c r="UIH2" s="903"/>
      <c r="UII2" s="903"/>
      <c r="UIJ2" s="903"/>
      <c r="UIK2" s="903"/>
      <c r="UIL2" s="903"/>
      <c r="UIM2" s="903"/>
      <c r="UIN2" s="903"/>
      <c r="UIO2" s="903"/>
      <c r="UIP2" s="903"/>
      <c r="UIQ2" s="903"/>
      <c r="UIR2" s="903"/>
      <c r="UIS2" s="903"/>
      <c r="UIT2" s="903"/>
      <c r="UIU2" s="903"/>
      <c r="UIV2" s="903"/>
      <c r="UIW2" s="903"/>
      <c r="UIX2" s="903"/>
      <c r="UIY2" s="903"/>
      <c r="UIZ2" s="903"/>
      <c r="UJA2" s="903"/>
      <c r="UJB2" s="903"/>
      <c r="UJC2" s="903"/>
      <c r="UJD2" s="903"/>
      <c r="UJE2" s="903"/>
      <c r="UJF2" s="903"/>
      <c r="UJG2" s="903"/>
      <c r="UJH2" s="903"/>
      <c r="UJI2" s="903"/>
      <c r="UJJ2" s="903"/>
      <c r="UJK2" s="903"/>
      <c r="UJL2" s="903"/>
      <c r="UJM2" s="903"/>
      <c r="UJN2" s="903"/>
      <c r="UJO2" s="903"/>
      <c r="UJP2" s="903"/>
      <c r="UJQ2" s="903"/>
      <c r="UJR2" s="903"/>
      <c r="UJS2" s="903"/>
      <c r="UJT2" s="903"/>
      <c r="UJU2" s="903"/>
      <c r="UJV2" s="903"/>
      <c r="UJW2" s="903"/>
      <c r="UJX2" s="903"/>
      <c r="UJY2" s="903"/>
      <c r="UJZ2" s="903"/>
      <c r="UKA2" s="903"/>
      <c r="UKB2" s="903"/>
      <c r="UKC2" s="903"/>
      <c r="UKD2" s="903"/>
      <c r="UKE2" s="903"/>
      <c r="UKF2" s="903"/>
      <c r="UKG2" s="903"/>
      <c r="UKH2" s="903"/>
      <c r="UKI2" s="903"/>
      <c r="UKJ2" s="903"/>
      <c r="UKK2" s="903"/>
      <c r="UKL2" s="903"/>
      <c r="UKM2" s="903"/>
      <c r="UKN2" s="903"/>
      <c r="UKO2" s="903"/>
      <c r="UKP2" s="903"/>
      <c r="UKQ2" s="903"/>
      <c r="UKR2" s="903"/>
      <c r="UKS2" s="903"/>
      <c r="UKT2" s="903"/>
      <c r="UKU2" s="903"/>
      <c r="UKV2" s="903"/>
      <c r="UKW2" s="903"/>
      <c r="UKX2" s="903"/>
      <c r="UKY2" s="903"/>
      <c r="UKZ2" s="903"/>
      <c r="ULA2" s="903"/>
      <c r="ULB2" s="903"/>
      <c r="ULC2" s="903"/>
      <c r="ULD2" s="903"/>
      <c r="ULE2" s="903"/>
      <c r="ULF2" s="903"/>
      <c r="ULG2" s="903"/>
      <c r="ULH2" s="903"/>
      <c r="ULI2" s="903"/>
      <c r="ULJ2" s="903"/>
      <c r="ULK2" s="903"/>
      <c r="ULL2" s="903"/>
      <c r="ULM2" s="903"/>
      <c r="ULN2" s="903"/>
      <c r="ULO2" s="903"/>
      <c r="ULP2" s="903"/>
      <c r="ULQ2" s="903"/>
      <c r="ULR2" s="903"/>
      <c r="ULS2" s="903"/>
      <c r="ULT2" s="903"/>
      <c r="ULU2" s="903"/>
      <c r="ULV2" s="903"/>
      <c r="ULW2" s="903"/>
      <c r="ULX2" s="903"/>
      <c r="ULY2" s="903"/>
      <c r="ULZ2" s="903"/>
      <c r="UMA2" s="903"/>
      <c r="UMB2" s="903"/>
      <c r="UMC2" s="903"/>
      <c r="UMD2" s="903"/>
      <c r="UME2" s="903"/>
      <c r="UMF2" s="903"/>
      <c r="UMG2" s="903"/>
      <c r="UMH2" s="903"/>
      <c r="UMI2" s="903"/>
      <c r="UMJ2" s="903"/>
      <c r="UMK2" s="903"/>
      <c r="UML2" s="903"/>
      <c r="UMM2" s="903"/>
      <c r="UMN2" s="903"/>
      <c r="UMO2" s="903"/>
      <c r="UMP2" s="903"/>
      <c r="UMQ2" s="903"/>
      <c r="UMR2" s="903"/>
      <c r="UMS2" s="903"/>
      <c r="UMT2" s="903"/>
      <c r="UMU2" s="903"/>
      <c r="UMV2" s="903"/>
      <c r="UMW2" s="903"/>
      <c r="UMX2" s="903"/>
      <c r="UMY2" s="903"/>
      <c r="UMZ2" s="903"/>
      <c r="UNA2" s="903"/>
      <c r="UNB2" s="903"/>
      <c r="UNC2" s="903"/>
      <c r="UND2" s="903"/>
      <c r="UNE2" s="903"/>
      <c r="UNF2" s="903"/>
      <c r="UNG2" s="903"/>
      <c r="UNH2" s="903"/>
      <c r="UNI2" s="903"/>
      <c r="UNJ2" s="903"/>
      <c r="UNK2" s="903"/>
      <c r="UNL2" s="903"/>
      <c r="UNM2" s="903"/>
      <c r="UNN2" s="903"/>
      <c r="UNO2" s="903"/>
      <c r="UNP2" s="903"/>
      <c r="UNQ2" s="903"/>
      <c r="UNR2" s="903"/>
      <c r="UNS2" s="903"/>
      <c r="UNT2" s="903"/>
      <c r="UNU2" s="903"/>
      <c r="UNV2" s="903"/>
      <c r="UNW2" s="903"/>
      <c r="UNX2" s="903"/>
      <c r="UNY2" s="903"/>
      <c r="UNZ2" s="903"/>
      <c r="UOA2" s="903"/>
      <c r="UOB2" s="903"/>
      <c r="UOC2" s="903"/>
      <c r="UOD2" s="903"/>
      <c r="UOE2" s="903"/>
      <c r="UOF2" s="903"/>
      <c r="UOG2" s="903"/>
      <c r="UOH2" s="903"/>
      <c r="UOI2" s="903"/>
      <c r="UOJ2" s="903"/>
      <c r="UOK2" s="903"/>
      <c r="UOL2" s="903"/>
      <c r="UOM2" s="903"/>
      <c r="UON2" s="903"/>
      <c r="UOO2" s="903"/>
      <c r="UOP2" s="903"/>
      <c r="UOQ2" s="903"/>
      <c r="UOR2" s="903"/>
      <c r="UOS2" s="903"/>
      <c r="UOT2" s="903"/>
      <c r="UOU2" s="903"/>
      <c r="UOV2" s="903"/>
      <c r="UOW2" s="903"/>
      <c r="UOX2" s="903"/>
      <c r="UOY2" s="903"/>
      <c r="UOZ2" s="903"/>
      <c r="UPA2" s="903"/>
      <c r="UPB2" s="903"/>
      <c r="UPC2" s="903"/>
      <c r="UPD2" s="903"/>
      <c r="UPE2" s="903"/>
      <c r="UPF2" s="903"/>
      <c r="UPG2" s="903"/>
      <c r="UPH2" s="903"/>
      <c r="UPI2" s="903"/>
      <c r="UPJ2" s="903"/>
      <c r="UPK2" s="903"/>
      <c r="UPL2" s="903"/>
      <c r="UPM2" s="903"/>
      <c r="UPN2" s="903"/>
      <c r="UPO2" s="903"/>
      <c r="UPP2" s="903"/>
      <c r="UPQ2" s="903"/>
      <c r="UPR2" s="903"/>
      <c r="UPS2" s="903"/>
      <c r="UPT2" s="903"/>
      <c r="UPU2" s="903"/>
      <c r="UPV2" s="903"/>
      <c r="UPW2" s="903"/>
      <c r="UPX2" s="903"/>
      <c r="UPY2" s="903"/>
      <c r="UPZ2" s="903"/>
      <c r="UQA2" s="903"/>
      <c r="UQB2" s="903"/>
      <c r="UQC2" s="903"/>
      <c r="UQD2" s="903"/>
      <c r="UQE2" s="903"/>
      <c r="UQF2" s="903"/>
      <c r="UQG2" s="903"/>
      <c r="UQH2" s="903"/>
      <c r="UQI2" s="903"/>
      <c r="UQJ2" s="903"/>
      <c r="UQK2" s="903"/>
      <c r="UQL2" s="903"/>
      <c r="UQM2" s="903"/>
      <c r="UQN2" s="903"/>
      <c r="UQO2" s="903"/>
      <c r="UQP2" s="903"/>
      <c r="UQQ2" s="903"/>
      <c r="UQR2" s="903"/>
      <c r="UQS2" s="903"/>
      <c r="UQT2" s="903"/>
      <c r="UQU2" s="903"/>
      <c r="UQV2" s="903"/>
      <c r="UQW2" s="903"/>
      <c r="UQX2" s="903"/>
      <c r="UQY2" s="903"/>
      <c r="UQZ2" s="903"/>
      <c r="URA2" s="903"/>
      <c r="URB2" s="903"/>
      <c r="URC2" s="903"/>
      <c r="URD2" s="903"/>
      <c r="URE2" s="903"/>
      <c r="URF2" s="903"/>
      <c r="URG2" s="903"/>
      <c r="URH2" s="903"/>
      <c r="URI2" s="903"/>
      <c r="URJ2" s="903"/>
      <c r="URK2" s="903"/>
      <c r="URL2" s="903"/>
      <c r="URM2" s="903"/>
      <c r="URN2" s="903"/>
      <c r="URO2" s="903"/>
      <c r="URP2" s="903"/>
      <c r="URQ2" s="903"/>
      <c r="URR2" s="903"/>
      <c r="URS2" s="903"/>
      <c r="URT2" s="903"/>
      <c r="URU2" s="903"/>
      <c r="URV2" s="903"/>
      <c r="URW2" s="903"/>
      <c r="URX2" s="903"/>
      <c r="URY2" s="903"/>
      <c r="URZ2" s="903"/>
      <c r="USA2" s="903"/>
      <c r="USB2" s="903"/>
      <c r="USC2" s="903"/>
      <c r="USD2" s="903"/>
      <c r="USE2" s="903"/>
      <c r="USF2" s="903"/>
      <c r="USG2" s="903"/>
      <c r="USH2" s="903"/>
      <c r="USI2" s="903"/>
      <c r="USJ2" s="903"/>
      <c r="USK2" s="903"/>
      <c r="USL2" s="903"/>
      <c r="USM2" s="903"/>
      <c r="USN2" s="903"/>
      <c r="USO2" s="903"/>
      <c r="USP2" s="903"/>
      <c r="USQ2" s="903"/>
      <c r="USR2" s="903"/>
      <c r="USS2" s="903"/>
      <c r="UST2" s="903"/>
      <c r="USU2" s="903"/>
      <c r="USV2" s="903"/>
      <c r="USW2" s="903"/>
      <c r="USX2" s="903"/>
      <c r="USY2" s="903"/>
      <c r="USZ2" s="903"/>
      <c r="UTA2" s="903"/>
      <c r="UTB2" s="903"/>
      <c r="UTC2" s="903"/>
      <c r="UTD2" s="903"/>
      <c r="UTE2" s="903"/>
      <c r="UTF2" s="903"/>
      <c r="UTG2" s="903"/>
      <c r="UTH2" s="903"/>
      <c r="UTI2" s="903"/>
      <c r="UTJ2" s="903"/>
      <c r="UTK2" s="903"/>
      <c r="UTL2" s="903"/>
      <c r="UTM2" s="903"/>
      <c r="UTN2" s="903"/>
      <c r="UTO2" s="903"/>
      <c r="UTP2" s="903"/>
      <c r="UTQ2" s="903"/>
      <c r="UTR2" s="903"/>
      <c r="UTS2" s="903"/>
      <c r="UTT2" s="903"/>
      <c r="UTU2" s="903"/>
      <c r="UTV2" s="903"/>
      <c r="UTW2" s="903"/>
      <c r="UTX2" s="903"/>
      <c r="UTY2" s="903"/>
      <c r="UTZ2" s="903"/>
      <c r="UUA2" s="903"/>
      <c r="UUB2" s="903"/>
      <c r="UUC2" s="903"/>
      <c r="UUD2" s="903"/>
      <c r="UUE2" s="903"/>
      <c r="UUF2" s="903"/>
      <c r="UUG2" s="903"/>
      <c r="UUH2" s="903"/>
      <c r="UUI2" s="903"/>
      <c r="UUJ2" s="903"/>
      <c r="UUK2" s="903"/>
      <c r="UUL2" s="903"/>
      <c r="UUM2" s="903"/>
      <c r="UUN2" s="903"/>
      <c r="UUO2" s="903"/>
      <c r="UUP2" s="903"/>
      <c r="UUQ2" s="903"/>
      <c r="UUR2" s="903"/>
      <c r="UUS2" s="903"/>
      <c r="UUT2" s="903"/>
      <c r="UUU2" s="903"/>
      <c r="UUV2" s="903"/>
      <c r="UUW2" s="903"/>
      <c r="UUX2" s="903"/>
      <c r="UUY2" s="903"/>
      <c r="UUZ2" s="903"/>
      <c r="UVA2" s="903"/>
      <c r="UVB2" s="903"/>
      <c r="UVC2" s="903"/>
      <c r="UVD2" s="903"/>
      <c r="UVE2" s="903"/>
      <c r="UVF2" s="903"/>
      <c r="UVG2" s="903"/>
      <c r="UVH2" s="903"/>
      <c r="UVI2" s="903"/>
      <c r="UVJ2" s="903"/>
      <c r="UVK2" s="903"/>
      <c r="UVL2" s="903"/>
      <c r="UVM2" s="903"/>
      <c r="UVN2" s="903"/>
      <c r="UVO2" s="903"/>
      <c r="UVP2" s="903"/>
      <c r="UVQ2" s="903"/>
      <c r="UVR2" s="903"/>
      <c r="UVS2" s="903"/>
      <c r="UVT2" s="903"/>
      <c r="UVU2" s="903"/>
      <c r="UVV2" s="903"/>
      <c r="UVW2" s="903"/>
      <c r="UVX2" s="903"/>
      <c r="UVY2" s="903"/>
      <c r="UVZ2" s="903"/>
      <c r="UWA2" s="903"/>
      <c r="UWB2" s="903"/>
      <c r="UWC2" s="903"/>
      <c r="UWD2" s="903"/>
      <c r="UWE2" s="903"/>
      <c r="UWF2" s="903"/>
      <c r="UWG2" s="903"/>
      <c r="UWH2" s="903"/>
      <c r="UWI2" s="903"/>
      <c r="UWJ2" s="903"/>
      <c r="UWK2" s="903"/>
      <c r="UWL2" s="903"/>
      <c r="UWM2" s="903"/>
      <c r="UWN2" s="903"/>
      <c r="UWO2" s="903"/>
      <c r="UWP2" s="903"/>
      <c r="UWQ2" s="903"/>
      <c r="UWR2" s="903"/>
      <c r="UWS2" s="903"/>
      <c r="UWT2" s="903"/>
      <c r="UWU2" s="903"/>
      <c r="UWV2" s="903"/>
      <c r="UWW2" s="903"/>
      <c r="UWX2" s="903"/>
      <c r="UWY2" s="903"/>
      <c r="UWZ2" s="903"/>
      <c r="UXA2" s="903"/>
      <c r="UXB2" s="903"/>
      <c r="UXC2" s="903"/>
      <c r="UXD2" s="903"/>
      <c r="UXE2" s="903"/>
      <c r="UXF2" s="903"/>
      <c r="UXG2" s="903"/>
      <c r="UXH2" s="903"/>
      <c r="UXI2" s="903"/>
      <c r="UXJ2" s="903"/>
      <c r="UXK2" s="903"/>
      <c r="UXL2" s="903"/>
      <c r="UXM2" s="903"/>
      <c r="UXN2" s="903"/>
      <c r="UXO2" s="903"/>
      <c r="UXP2" s="903"/>
      <c r="UXQ2" s="903"/>
      <c r="UXR2" s="903"/>
      <c r="UXS2" s="903"/>
      <c r="UXT2" s="903"/>
      <c r="UXU2" s="903"/>
      <c r="UXV2" s="903"/>
      <c r="UXW2" s="903"/>
      <c r="UXX2" s="903"/>
      <c r="UXY2" s="903"/>
      <c r="UXZ2" s="903"/>
      <c r="UYA2" s="903"/>
      <c r="UYB2" s="903"/>
      <c r="UYC2" s="903"/>
      <c r="UYD2" s="903"/>
      <c r="UYE2" s="903"/>
      <c r="UYF2" s="903"/>
      <c r="UYG2" s="903"/>
      <c r="UYH2" s="903"/>
      <c r="UYI2" s="903"/>
      <c r="UYJ2" s="903"/>
      <c r="UYK2" s="903"/>
      <c r="UYL2" s="903"/>
      <c r="UYM2" s="903"/>
      <c r="UYN2" s="903"/>
      <c r="UYO2" s="903"/>
      <c r="UYP2" s="903"/>
      <c r="UYQ2" s="903"/>
      <c r="UYR2" s="903"/>
      <c r="UYS2" s="903"/>
      <c r="UYT2" s="903"/>
      <c r="UYU2" s="903"/>
      <c r="UYV2" s="903"/>
      <c r="UYW2" s="903"/>
      <c r="UYX2" s="903"/>
      <c r="UYY2" s="903"/>
      <c r="UYZ2" s="903"/>
      <c r="UZA2" s="903"/>
      <c r="UZB2" s="903"/>
      <c r="UZC2" s="903"/>
      <c r="UZD2" s="903"/>
      <c r="UZE2" s="903"/>
      <c r="UZF2" s="903"/>
      <c r="UZG2" s="903"/>
      <c r="UZH2" s="903"/>
      <c r="UZI2" s="903"/>
      <c r="UZJ2" s="903"/>
      <c r="UZK2" s="903"/>
      <c r="UZL2" s="903"/>
      <c r="UZM2" s="903"/>
      <c r="UZN2" s="903"/>
      <c r="UZO2" s="903"/>
      <c r="UZP2" s="903"/>
      <c r="UZQ2" s="903"/>
      <c r="UZR2" s="903"/>
      <c r="UZS2" s="903"/>
      <c r="UZT2" s="903"/>
      <c r="UZU2" s="903"/>
      <c r="UZV2" s="903"/>
      <c r="UZW2" s="903"/>
      <c r="UZX2" s="903"/>
      <c r="UZY2" s="903"/>
      <c r="UZZ2" s="903"/>
      <c r="VAA2" s="903"/>
      <c r="VAB2" s="903"/>
      <c r="VAC2" s="903"/>
      <c r="VAD2" s="903"/>
      <c r="VAE2" s="903"/>
      <c r="VAF2" s="903"/>
      <c r="VAG2" s="903"/>
      <c r="VAH2" s="903"/>
      <c r="VAI2" s="903"/>
      <c r="VAJ2" s="903"/>
      <c r="VAK2" s="903"/>
      <c r="VAL2" s="903"/>
      <c r="VAM2" s="903"/>
      <c r="VAN2" s="903"/>
      <c r="VAO2" s="903"/>
      <c r="VAP2" s="903"/>
      <c r="VAQ2" s="903"/>
      <c r="VAR2" s="903"/>
      <c r="VAS2" s="903"/>
      <c r="VAT2" s="903"/>
      <c r="VAU2" s="903"/>
      <c r="VAV2" s="903"/>
      <c r="VAW2" s="903"/>
      <c r="VAX2" s="903"/>
      <c r="VAY2" s="903"/>
      <c r="VAZ2" s="903"/>
      <c r="VBA2" s="903"/>
      <c r="VBB2" s="903"/>
      <c r="VBC2" s="903"/>
      <c r="VBD2" s="903"/>
      <c r="VBE2" s="903"/>
      <c r="VBF2" s="903"/>
      <c r="VBG2" s="903"/>
      <c r="VBH2" s="903"/>
      <c r="VBI2" s="903"/>
      <c r="VBJ2" s="903"/>
      <c r="VBK2" s="903"/>
      <c r="VBL2" s="903"/>
      <c r="VBM2" s="903"/>
      <c r="VBN2" s="903"/>
      <c r="VBO2" s="903"/>
      <c r="VBP2" s="903"/>
      <c r="VBQ2" s="903"/>
      <c r="VBR2" s="903"/>
      <c r="VBS2" s="903"/>
      <c r="VBT2" s="903"/>
      <c r="VBU2" s="903"/>
      <c r="VBV2" s="903"/>
      <c r="VBW2" s="903"/>
      <c r="VBX2" s="903"/>
      <c r="VBY2" s="903"/>
      <c r="VBZ2" s="903"/>
      <c r="VCA2" s="903"/>
      <c r="VCB2" s="903"/>
      <c r="VCC2" s="903"/>
      <c r="VCD2" s="903"/>
      <c r="VCE2" s="903"/>
      <c r="VCF2" s="903"/>
      <c r="VCG2" s="903"/>
      <c r="VCH2" s="903"/>
      <c r="VCI2" s="903"/>
      <c r="VCJ2" s="903"/>
      <c r="VCK2" s="903"/>
      <c r="VCL2" s="903"/>
      <c r="VCM2" s="903"/>
      <c r="VCN2" s="903"/>
      <c r="VCO2" s="903"/>
      <c r="VCP2" s="903"/>
      <c r="VCQ2" s="903"/>
      <c r="VCR2" s="903"/>
      <c r="VCS2" s="903"/>
      <c r="VCT2" s="903"/>
      <c r="VCU2" s="903"/>
      <c r="VCV2" s="903"/>
      <c r="VCW2" s="903"/>
      <c r="VCX2" s="903"/>
      <c r="VCY2" s="903"/>
      <c r="VCZ2" s="903"/>
      <c r="VDA2" s="903"/>
      <c r="VDB2" s="903"/>
      <c r="VDC2" s="903"/>
      <c r="VDD2" s="903"/>
      <c r="VDE2" s="903"/>
      <c r="VDF2" s="903"/>
      <c r="VDG2" s="903"/>
      <c r="VDH2" s="903"/>
      <c r="VDI2" s="903"/>
      <c r="VDJ2" s="903"/>
      <c r="VDK2" s="903"/>
      <c r="VDL2" s="903"/>
      <c r="VDM2" s="903"/>
      <c r="VDN2" s="903"/>
      <c r="VDO2" s="903"/>
      <c r="VDP2" s="903"/>
      <c r="VDQ2" s="903"/>
      <c r="VDR2" s="903"/>
      <c r="VDS2" s="903"/>
      <c r="VDT2" s="903"/>
      <c r="VDU2" s="903"/>
      <c r="VDV2" s="903"/>
      <c r="VDW2" s="903"/>
      <c r="VDX2" s="903"/>
      <c r="VDY2" s="903"/>
      <c r="VDZ2" s="903"/>
      <c r="VEA2" s="903"/>
      <c r="VEB2" s="903"/>
      <c r="VEC2" s="903"/>
      <c r="VED2" s="903"/>
      <c r="VEE2" s="903"/>
      <c r="VEF2" s="903"/>
      <c r="VEG2" s="903"/>
      <c r="VEH2" s="903"/>
      <c r="VEI2" s="903"/>
      <c r="VEJ2" s="903"/>
      <c r="VEK2" s="903"/>
      <c r="VEL2" s="903"/>
      <c r="VEM2" s="903"/>
      <c r="VEN2" s="903"/>
      <c r="VEO2" s="903"/>
      <c r="VEP2" s="903"/>
      <c r="VEQ2" s="903"/>
      <c r="VER2" s="903"/>
      <c r="VES2" s="903"/>
      <c r="VET2" s="903"/>
      <c r="VEU2" s="903"/>
      <c r="VEV2" s="903"/>
      <c r="VEW2" s="903"/>
      <c r="VEX2" s="903"/>
      <c r="VEY2" s="903"/>
      <c r="VEZ2" s="903"/>
      <c r="VFA2" s="903"/>
      <c r="VFB2" s="903"/>
      <c r="VFC2" s="903"/>
      <c r="VFD2" s="903"/>
      <c r="VFE2" s="903"/>
      <c r="VFF2" s="903"/>
      <c r="VFG2" s="903"/>
      <c r="VFH2" s="903"/>
      <c r="VFI2" s="903"/>
      <c r="VFJ2" s="903"/>
      <c r="VFK2" s="903"/>
      <c r="VFL2" s="903"/>
      <c r="VFM2" s="903"/>
      <c r="VFN2" s="903"/>
      <c r="VFO2" s="903"/>
      <c r="VFP2" s="903"/>
      <c r="VFQ2" s="903"/>
      <c r="VFR2" s="903"/>
      <c r="VFS2" s="903"/>
      <c r="VFT2" s="903"/>
      <c r="VFU2" s="903"/>
      <c r="VFV2" s="903"/>
      <c r="VFW2" s="903"/>
      <c r="VFX2" s="903"/>
      <c r="VFY2" s="903"/>
      <c r="VFZ2" s="903"/>
      <c r="VGA2" s="903"/>
      <c r="VGB2" s="903"/>
      <c r="VGC2" s="903"/>
      <c r="VGD2" s="903"/>
      <c r="VGE2" s="903"/>
      <c r="VGF2" s="903"/>
      <c r="VGG2" s="903"/>
      <c r="VGH2" s="903"/>
      <c r="VGI2" s="903"/>
      <c r="VGJ2" s="903"/>
      <c r="VGK2" s="903"/>
      <c r="VGL2" s="903"/>
      <c r="VGM2" s="903"/>
      <c r="VGN2" s="903"/>
      <c r="VGO2" s="903"/>
      <c r="VGP2" s="903"/>
      <c r="VGQ2" s="903"/>
      <c r="VGR2" s="903"/>
      <c r="VGS2" s="903"/>
      <c r="VGT2" s="903"/>
      <c r="VGU2" s="903"/>
      <c r="VGV2" s="903"/>
      <c r="VGW2" s="903"/>
      <c r="VGX2" s="903"/>
      <c r="VGY2" s="903"/>
      <c r="VGZ2" s="903"/>
      <c r="VHA2" s="903"/>
      <c r="VHB2" s="903"/>
      <c r="VHC2" s="903"/>
      <c r="VHD2" s="903"/>
      <c r="VHE2" s="903"/>
      <c r="VHF2" s="903"/>
      <c r="VHG2" s="903"/>
      <c r="VHH2" s="903"/>
      <c r="VHI2" s="903"/>
      <c r="VHJ2" s="903"/>
      <c r="VHK2" s="903"/>
      <c r="VHL2" s="903"/>
      <c r="VHM2" s="903"/>
      <c r="VHN2" s="903"/>
      <c r="VHO2" s="903"/>
      <c r="VHP2" s="903"/>
      <c r="VHQ2" s="903"/>
      <c r="VHR2" s="903"/>
      <c r="VHS2" s="903"/>
      <c r="VHT2" s="903"/>
      <c r="VHU2" s="903"/>
      <c r="VHV2" s="903"/>
      <c r="VHW2" s="903"/>
      <c r="VHX2" s="903"/>
      <c r="VHY2" s="903"/>
      <c r="VHZ2" s="903"/>
      <c r="VIA2" s="903"/>
      <c r="VIB2" s="903"/>
      <c r="VIC2" s="903"/>
      <c r="VID2" s="903"/>
      <c r="VIE2" s="903"/>
      <c r="VIF2" s="903"/>
      <c r="VIG2" s="903"/>
      <c r="VIH2" s="903"/>
      <c r="VII2" s="903"/>
      <c r="VIJ2" s="903"/>
      <c r="VIK2" s="903"/>
      <c r="VIL2" s="903"/>
      <c r="VIM2" s="903"/>
      <c r="VIN2" s="903"/>
      <c r="VIO2" s="903"/>
      <c r="VIP2" s="903"/>
      <c r="VIQ2" s="903"/>
      <c r="VIR2" s="903"/>
      <c r="VIS2" s="903"/>
      <c r="VIT2" s="903"/>
      <c r="VIU2" s="903"/>
      <c r="VIV2" s="903"/>
      <c r="VIW2" s="903"/>
      <c r="VIX2" s="903"/>
      <c r="VIY2" s="903"/>
      <c r="VIZ2" s="903"/>
      <c r="VJA2" s="903"/>
      <c r="VJB2" s="903"/>
      <c r="VJC2" s="903"/>
      <c r="VJD2" s="903"/>
      <c r="VJE2" s="903"/>
      <c r="VJF2" s="903"/>
      <c r="VJG2" s="903"/>
      <c r="VJH2" s="903"/>
      <c r="VJI2" s="903"/>
      <c r="VJJ2" s="903"/>
      <c r="VJK2" s="903"/>
      <c r="VJL2" s="903"/>
      <c r="VJM2" s="903"/>
      <c r="VJN2" s="903"/>
      <c r="VJO2" s="903"/>
      <c r="VJP2" s="903"/>
      <c r="VJQ2" s="903"/>
      <c r="VJR2" s="903"/>
      <c r="VJS2" s="903"/>
      <c r="VJT2" s="903"/>
      <c r="VJU2" s="903"/>
      <c r="VJV2" s="903"/>
      <c r="VJW2" s="903"/>
      <c r="VJX2" s="903"/>
      <c r="VJY2" s="903"/>
      <c r="VJZ2" s="903"/>
      <c r="VKA2" s="903"/>
      <c r="VKB2" s="903"/>
      <c r="VKC2" s="903"/>
      <c r="VKD2" s="903"/>
      <c r="VKE2" s="903"/>
      <c r="VKF2" s="903"/>
      <c r="VKG2" s="903"/>
      <c r="VKH2" s="903"/>
      <c r="VKI2" s="903"/>
      <c r="VKJ2" s="903"/>
      <c r="VKK2" s="903"/>
      <c r="VKL2" s="903"/>
      <c r="VKM2" s="903"/>
      <c r="VKN2" s="903"/>
      <c r="VKO2" s="903"/>
      <c r="VKP2" s="903"/>
      <c r="VKQ2" s="903"/>
      <c r="VKR2" s="903"/>
      <c r="VKS2" s="903"/>
      <c r="VKT2" s="903"/>
      <c r="VKU2" s="903"/>
      <c r="VKV2" s="903"/>
      <c r="VKW2" s="903"/>
      <c r="VKX2" s="903"/>
      <c r="VKY2" s="903"/>
      <c r="VKZ2" s="903"/>
      <c r="VLA2" s="903"/>
      <c r="VLB2" s="903"/>
      <c r="VLC2" s="903"/>
      <c r="VLD2" s="903"/>
      <c r="VLE2" s="903"/>
      <c r="VLF2" s="903"/>
      <c r="VLG2" s="903"/>
      <c r="VLH2" s="903"/>
      <c r="VLI2" s="903"/>
      <c r="VLJ2" s="903"/>
      <c r="VLK2" s="903"/>
      <c r="VLL2" s="903"/>
      <c r="VLM2" s="903"/>
      <c r="VLN2" s="903"/>
      <c r="VLO2" s="903"/>
      <c r="VLP2" s="903"/>
      <c r="VLQ2" s="903"/>
      <c r="VLR2" s="903"/>
      <c r="VLS2" s="903"/>
      <c r="VLT2" s="903"/>
      <c r="VLU2" s="903"/>
      <c r="VLV2" s="903"/>
      <c r="VLW2" s="903"/>
      <c r="VLX2" s="903"/>
      <c r="VLY2" s="903"/>
      <c r="VLZ2" s="903"/>
      <c r="VMA2" s="903"/>
      <c r="VMB2" s="903"/>
      <c r="VMC2" s="903"/>
      <c r="VMD2" s="903"/>
      <c r="VME2" s="903"/>
      <c r="VMF2" s="903"/>
      <c r="VMG2" s="903"/>
      <c r="VMH2" s="903"/>
      <c r="VMI2" s="903"/>
      <c r="VMJ2" s="903"/>
      <c r="VMK2" s="903"/>
      <c r="VML2" s="903"/>
      <c r="VMM2" s="903"/>
      <c r="VMN2" s="903"/>
      <c r="VMO2" s="903"/>
      <c r="VMP2" s="903"/>
      <c r="VMQ2" s="903"/>
      <c r="VMR2" s="903"/>
      <c r="VMS2" s="903"/>
      <c r="VMT2" s="903"/>
      <c r="VMU2" s="903"/>
      <c r="VMV2" s="903"/>
      <c r="VMW2" s="903"/>
      <c r="VMX2" s="903"/>
      <c r="VMY2" s="903"/>
      <c r="VMZ2" s="903"/>
      <c r="VNA2" s="903"/>
      <c r="VNB2" s="903"/>
      <c r="VNC2" s="903"/>
      <c r="VND2" s="903"/>
      <c r="VNE2" s="903"/>
      <c r="VNF2" s="903"/>
      <c r="VNG2" s="903"/>
      <c r="VNH2" s="903"/>
      <c r="VNI2" s="903"/>
      <c r="VNJ2" s="903"/>
      <c r="VNK2" s="903"/>
      <c r="VNL2" s="903"/>
      <c r="VNM2" s="903"/>
      <c r="VNN2" s="903"/>
      <c r="VNO2" s="903"/>
      <c r="VNP2" s="903"/>
      <c r="VNQ2" s="903"/>
      <c r="VNR2" s="903"/>
      <c r="VNS2" s="903"/>
      <c r="VNT2" s="903"/>
      <c r="VNU2" s="903"/>
      <c r="VNV2" s="903"/>
      <c r="VNW2" s="903"/>
      <c r="VNX2" s="903"/>
      <c r="VNY2" s="903"/>
      <c r="VNZ2" s="903"/>
      <c r="VOA2" s="903"/>
      <c r="VOB2" s="903"/>
      <c r="VOC2" s="903"/>
      <c r="VOD2" s="903"/>
      <c r="VOE2" s="903"/>
      <c r="VOF2" s="903"/>
      <c r="VOG2" s="903"/>
      <c r="VOH2" s="903"/>
      <c r="VOI2" s="903"/>
      <c r="VOJ2" s="903"/>
      <c r="VOK2" s="903"/>
      <c r="VOL2" s="903"/>
      <c r="VOM2" s="903"/>
      <c r="VON2" s="903"/>
      <c r="VOO2" s="903"/>
      <c r="VOP2" s="903"/>
      <c r="VOQ2" s="903"/>
      <c r="VOR2" s="903"/>
      <c r="VOS2" s="903"/>
      <c r="VOT2" s="903"/>
      <c r="VOU2" s="903"/>
      <c r="VOV2" s="903"/>
      <c r="VOW2" s="903"/>
      <c r="VOX2" s="903"/>
      <c r="VOY2" s="903"/>
      <c r="VOZ2" s="903"/>
      <c r="VPA2" s="903"/>
      <c r="VPB2" s="903"/>
      <c r="VPC2" s="903"/>
      <c r="VPD2" s="903"/>
      <c r="VPE2" s="903"/>
      <c r="VPF2" s="903"/>
      <c r="VPG2" s="903"/>
      <c r="VPH2" s="903"/>
      <c r="VPI2" s="903"/>
      <c r="VPJ2" s="903"/>
      <c r="VPK2" s="903"/>
      <c r="VPL2" s="903"/>
      <c r="VPM2" s="903"/>
      <c r="VPN2" s="903"/>
      <c r="VPO2" s="903"/>
      <c r="VPP2" s="903"/>
      <c r="VPQ2" s="903"/>
      <c r="VPR2" s="903"/>
      <c r="VPS2" s="903"/>
      <c r="VPT2" s="903"/>
      <c r="VPU2" s="903"/>
      <c r="VPV2" s="903"/>
      <c r="VPW2" s="903"/>
      <c r="VPX2" s="903"/>
      <c r="VPY2" s="903"/>
      <c r="VPZ2" s="903"/>
      <c r="VQA2" s="903"/>
      <c r="VQB2" s="903"/>
      <c r="VQC2" s="903"/>
      <c r="VQD2" s="903"/>
      <c r="VQE2" s="903"/>
      <c r="VQF2" s="903"/>
      <c r="VQG2" s="903"/>
      <c r="VQH2" s="903"/>
      <c r="VQI2" s="903"/>
      <c r="VQJ2" s="903"/>
      <c r="VQK2" s="903"/>
      <c r="VQL2" s="903"/>
      <c r="VQM2" s="903"/>
      <c r="VQN2" s="903"/>
      <c r="VQO2" s="903"/>
      <c r="VQP2" s="903"/>
      <c r="VQQ2" s="903"/>
      <c r="VQR2" s="903"/>
      <c r="VQS2" s="903"/>
      <c r="VQT2" s="903"/>
      <c r="VQU2" s="903"/>
      <c r="VQV2" s="903"/>
      <c r="VQW2" s="903"/>
      <c r="VQX2" s="903"/>
      <c r="VQY2" s="903"/>
      <c r="VQZ2" s="903"/>
      <c r="VRA2" s="903"/>
      <c r="VRB2" s="903"/>
      <c r="VRC2" s="903"/>
      <c r="VRD2" s="903"/>
      <c r="VRE2" s="903"/>
      <c r="VRF2" s="903"/>
      <c r="VRG2" s="903"/>
      <c r="VRH2" s="903"/>
      <c r="VRI2" s="903"/>
      <c r="VRJ2" s="903"/>
      <c r="VRK2" s="903"/>
      <c r="VRL2" s="903"/>
      <c r="VRM2" s="903"/>
      <c r="VRN2" s="903"/>
      <c r="VRO2" s="903"/>
      <c r="VRP2" s="903"/>
      <c r="VRQ2" s="903"/>
      <c r="VRR2" s="903"/>
      <c r="VRS2" s="903"/>
      <c r="VRT2" s="903"/>
      <c r="VRU2" s="903"/>
      <c r="VRV2" s="903"/>
      <c r="VRW2" s="903"/>
      <c r="VRX2" s="903"/>
      <c r="VRY2" s="903"/>
      <c r="VRZ2" s="903"/>
      <c r="VSA2" s="903"/>
      <c r="VSB2" s="903"/>
      <c r="VSC2" s="903"/>
      <c r="VSD2" s="903"/>
      <c r="VSE2" s="903"/>
      <c r="VSF2" s="903"/>
      <c r="VSG2" s="903"/>
      <c r="VSH2" s="903"/>
      <c r="VSI2" s="903"/>
      <c r="VSJ2" s="903"/>
      <c r="VSK2" s="903"/>
      <c r="VSL2" s="903"/>
      <c r="VSM2" s="903"/>
      <c r="VSN2" s="903"/>
      <c r="VSO2" s="903"/>
      <c r="VSP2" s="903"/>
      <c r="VSQ2" s="903"/>
      <c r="VSR2" s="903"/>
      <c r="VSS2" s="903"/>
      <c r="VST2" s="903"/>
      <c r="VSU2" s="903"/>
      <c r="VSV2" s="903"/>
      <c r="VSW2" s="903"/>
      <c r="VSX2" s="903"/>
      <c r="VSY2" s="903"/>
      <c r="VSZ2" s="903"/>
      <c r="VTA2" s="903"/>
      <c r="VTB2" s="903"/>
      <c r="VTC2" s="903"/>
      <c r="VTD2" s="903"/>
      <c r="VTE2" s="903"/>
      <c r="VTF2" s="903"/>
      <c r="VTG2" s="903"/>
      <c r="VTH2" s="903"/>
      <c r="VTI2" s="903"/>
      <c r="VTJ2" s="903"/>
      <c r="VTK2" s="903"/>
      <c r="VTL2" s="903"/>
      <c r="VTM2" s="903"/>
      <c r="VTN2" s="903"/>
      <c r="VTO2" s="903"/>
      <c r="VTP2" s="903"/>
      <c r="VTQ2" s="903"/>
      <c r="VTR2" s="903"/>
      <c r="VTS2" s="903"/>
      <c r="VTT2" s="903"/>
      <c r="VTU2" s="903"/>
      <c r="VTV2" s="903"/>
      <c r="VTW2" s="903"/>
      <c r="VTX2" s="903"/>
      <c r="VTY2" s="903"/>
      <c r="VTZ2" s="903"/>
      <c r="VUA2" s="903"/>
      <c r="VUB2" s="903"/>
      <c r="VUC2" s="903"/>
      <c r="VUD2" s="903"/>
      <c r="VUE2" s="903"/>
      <c r="VUF2" s="903"/>
      <c r="VUG2" s="903"/>
      <c r="VUH2" s="903"/>
      <c r="VUI2" s="903"/>
      <c r="VUJ2" s="903"/>
      <c r="VUK2" s="903"/>
      <c r="VUL2" s="903"/>
      <c r="VUM2" s="903"/>
      <c r="VUN2" s="903"/>
      <c r="VUO2" s="903"/>
      <c r="VUP2" s="903"/>
      <c r="VUQ2" s="903"/>
      <c r="VUR2" s="903"/>
      <c r="VUS2" s="903"/>
      <c r="VUT2" s="903"/>
      <c r="VUU2" s="903"/>
      <c r="VUV2" s="903"/>
      <c r="VUW2" s="903"/>
      <c r="VUX2" s="903"/>
      <c r="VUY2" s="903"/>
      <c r="VUZ2" s="903"/>
      <c r="VVA2" s="903"/>
      <c r="VVB2" s="903"/>
      <c r="VVC2" s="903"/>
      <c r="VVD2" s="903"/>
      <c r="VVE2" s="903"/>
      <c r="VVF2" s="903"/>
      <c r="VVG2" s="903"/>
      <c r="VVH2" s="903"/>
      <c r="VVI2" s="903"/>
      <c r="VVJ2" s="903"/>
      <c r="VVK2" s="903"/>
      <c r="VVL2" s="903"/>
      <c r="VVM2" s="903"/>
      <c r="VVN2" s="903"/>
      <c r="VVO2" s="903"/>
      <c r="VVP2" s="903"/>
      <c r="VVQ2" s="903"/>
      <c r="VVR2" s="903"/>
      <c r="VVS2" s="903"/>
      <c r="VVT2" s="903"/>
      <c r="VVU2" s="903"/>
      <c r="VVV2" s="903"/>
      <c r="VVW2" s="903"/>
      <c r="VVX2" s="903"/>
      <c r="VVY2" s="903"/>
      <c r="VVZ2" s="903"/>
      <c r="VWA2" s="903"/>
      <c r="VWB2" s="903"/>
      <c r="VWC2" s="903"/>
      <c r="VWD2" s="903"/>
      <c r="VWE2" s="903"/>
      <c r="VWF2" s="903"/>
      <c r="VWG2" s="903"/>
      <c r="VWH2" s="903"/>
      <c r="VWI2" s="903"/>
      <c r="VWJ2" s="903"/>
      <c r="VWK2" s="903"/>
      <c r="VWL2" s="903"/>
      <c r="VWM2" s="903"/>
      <c r="VWN2" s="903"/>
      <c r="VWO2" s="903"/>
      <c r="VWP2" s="903"/>
      <c r="VWQ2" s="903"/>
      <c r="VWR2" s="903"/>
      <c r="VWS2" s="903"/>
      <c r="VWT2" s="903"/>
      <c r="VWU2" s="903"/>
      <c r="VWV2" s="903"/>
      <c r="VWW2" s="903"/>
      <c r="VWX2" s="903"/>
      <c r="VWY2" s="903"/>
      <c r="VWZ2" s="903"/>
      <c r="VXA2" s="903"/>
      <c r="VXB2" s="903"/>
      <c r="VXC2" s="903"/>
      <c r="VXD2" s="903"/>
      <c r="VXE2" s="903"/>
      <c r="VXF2" s="903"/>
      <c r="VXG2" s="903"/>
      <c r="VXH2" s="903"/>
      <c r="VXI2" s="903"/>
      <c r="VXJ2" s="903"/>
      <c r="VXK2" s="903"/>
      <c r="VXL2" s="903"/>
      <c r="VXM2" s="903"/>
      <c r="VXN2" s="903"/>
      <c r="VXO2" s="903"/>
      <c r="VXP2" s="903"/>
      <c r="VXQ2" s="903"/>
      <c r="VXR2" s="903"/>
      <c r="VXS2" s="903"/>
      <c r="VXT2" s="903"/>
      <c r="VXU2" s="903"/>
      <c r="VXV2" s="903"/>
      <c r="VXW2" s="903"/>
      <c r="VXX2" s="903"/>
      <c r="VXY2" s="903"/>
      <c r="VXZ2" s="903"/>
      <c r="VYA2" s="903"/>
      <c r="VYB2" s="903"/>
      <c r="VYC2" s="903"/>
      <c r="VYD2" s="903"/>
      <c r="VYE2" s="903"/>
      <c r="VYF2" s="903"/>
      <c r="VYG2" s="903"/>
      <c r="VYH2" s="903"/>
      <c r="VYI2" s="903"/>
      <c r="VYJ2" s="903"/>
      <c r="VYK2" s="903"/>
      <c r="VYL2" s="903"/>
      <c r="VYM2" s="903"/>
      <c r="VYN2" s="903"/>
      <c r="VYO2" s="903"/>
      <c r="VYP2" s="903"/>
      <c r="VYQ2" s="903"/>
      <c r="VYR2" s="903"/>
      <c r="VYS2" s="903"/>
      <c r="VYT2" s="903"/>
      <c r="VYU2" s="903"/>
      <c r="VYV2" s="903"/>
      <c r="VYW2" s="903"/>
      <c r="VYX2" s="903"/>
      <c r="VYY2" s="903"/>
      <c r="VYZ2" s="903"/>
      <c r="VZA2" s="903"/>
      <c r="VZB2" s="903"/>
      <c r="VZC2" s="903"/>
      <c r="VZD2" s="903"/>
      <c r="VZE2" s="903"/>
      <c r="VZF2" s="903"/>
      <c r="VZG2" s="903"/>
      <c r="VZH2" s="903"/>
      <c r="VZI2" s="903"/>
      <c r="VZJ2" s="903"/>
      <c r="VZK2" s="903"/>
      <c r="VZL2" s="903"/>
      <c r="VZM2" s="903"/>
      <c r="VZN2" s="903"/>
      <c r="VZO2" s="903"/>
      <c r="VZP2" s="903"/>
      <c r="VZQ2" s="903"/>
      <c r="VZR2" s="903"/>
      <c r="VZS2" s="903"/>
      <c r="VZT2" s="903"/>
      <c r="VZU2" s="903"/>
      <c r="VZV2" s="903"/>
      <c r="VZW2" s="903"/>
      <c r="VZX2" s="903"/>
      <c r="VZY2" s="903"/>
      <c r="VZZ2" s="903"/>
      <c r="WAA2" s="903"/>
      <c r="WAB2" s="903"/>
      <c r="WAC2" s="903"/>
      <c r="WAD2" s="903"/>
      <c r="WAE2" s="903"/>
      <c r="WAF2" s="903"/>
      <c r="WAG2" s="903"/>
      <c r="WAH2" s="903"/>
      <c r="WAI2" s="903"/>
      <c r="WAJ2" s="903"/>
      <c r="WAK2" s="903"/>
      <c r="WAL2" s="903"/>
      <c r="WAM2" s="903"/>
      <c r="WAN2" s="903"/>
      <c r="WAO2" s="903"/>
      <c r="WAP2" s="903"/>
      <c r="WAQ2" s="903"/>
      <c r="WAR2" s="903"/>
      <c r="WAS2" s="903"/>
      <c r="WAT2" s="903"/>
      <c r="WAU2" s="903"/>
      <c r="WAV2" s="903"/>
      <c r="WAW2" s="903"/>
      <c r="WAX2" s="903"/>
      <c r="WAY2" s="903"/>
      <c r="WAZ2" s="903"/>
      <c r="WBA2" s="903"/>
      <c r="WBB2" s="903"/>
      <c r="WBC2" s="903"/>
      <c r="WBD2" s="903"/>
      <c r="WBE2" s="903"/>
      <c r="WBF2" s="903"/>
      <c r="WBG2" s="903"/>
      <c r="WBH2" s="903"/>
      <c r="WBI2" s="903"/>
      <c r="WBJ2" s="903"/>
      <c r="WBK2" s="903"/>
      <c r="WBL2" s="903"/>
      <c r="WBM2" s="903"/>
      <c r="WBN2" s="903"/>
      <c r="WBO2" s="903"/>
      <c r="WBP2" s="903"/>
      <c r="WBQ2" s="903"/>
      <c r="WBR2" s="903"/>
      <c r="WBS2" s="903"/>
      <c r="WBT2" s="903"/>
      <c r="WBU2" s="903"/>
      <c r="WBV2" s="903"/>
      <c r="WBW2" s="903"/>
      <c r="WBX2" s="903"/>
      <c r="WBY2" s="903"/>
      <c r="WBZ2" s="903"/>
      <c r="WCA2" s="903"/>
      <c r="WCB2" s="903"/>
      <c r="WCC2" s="903"/>
      <c r="WCD2" s="903"/>
      <c r="WCE2" s="903"/>
      <c r="WCF2" s="903"/>
      <c r="WCG2" s="903"/>
      <c r="WCH2" s="903"/>
      <c r="WCI2" s="903"/>
      <c r="WCJ2" s="903"/>
      <c r="WCK2" s="903"/>
      <c r="WCL2" s="903"/>
      <c r="WCM2" s="903"/>
      <c r="WCN2" s="903"/>
      <c r="WCO2" s="903"/>
      <c r="WCP2" s="903"/>
      <c r="WCQ2" s="903"/>
      <c r="WCR2" s="903"/>
      <c r="WCS2" s="903"/>
      <c r="WCT2" s="903"/>
      <c r="WCU2" s="903"/>
      <c r="WCV2" s="903"/>
      <c r="WCW2" s="903"/>
      <c r="WCX2" s="903"/>
      <c r="WCY2" s="903"/>
      <c r="WCZ2" s="903"/>
      <c r="WDA2" s="903"/>
      <c r="WDB2" s="903"/>
      <c r="WDC2" s="903"/>
      <c r="WDD2" s="903"/>
      <c r="WDE2" s="903"/>
      <c r="WDF2" s="903"/>
      <c r="WDG2" s="903"/>
      <c r="WDH2" s="903"/>
      <c r="WDI2" s="903"/>
      <c r="WDJ2" s="903"/>
      <c r="WDK2" s="903"/>
      <c r="WDL2" s="903"/>
      <c r="WDM2" s="903"/>
      <c r="WDN2" s="903"/>
      <c r="WDO2" s="903"/>
      <c r="WDP2" s="903"/>
      <c r="WDQ2" s="903"/>
      <c r="WDR2" s="903"/>
      <c r="WDS2" s="903"/>
      <c r="WDT2" s="903"/>
      <c r="WDU2" s="903"/>
      <c r="WDV2" s="903"/>
      <c r="WDW2" s="903"/>
      <c r="WDX2" s="903"/>
      <c r="WDY2" s="903"/>
      <c r="WDZ2" s="903"/>
      <c r="WEA2" s="903"/>
      <c r="WEB2" s="903"/>
      <c r="WEC2" s="903"/>
      <c r="WED2" s="903"/>
      <c r="WEE2" s="903"/>
      <c r="WEF2" s="903"/>
      <c r="WEG2" s="903"/>
      <c r="WEH2" s="903"/>
      <c r="WEI2" s="903"/>
      <c r="WEJ2" s="903"/>
      <c r="WEK2" s="903"/>
      <c r="WEL2" s="903"/>
      <c r="WEM2" s="903"/>
      <c r="WEN2" s="903"/>
      <c r="WEO2" s="903"/>
      <c r="WEP2" s="903"/>
      <c r="WEQ2" s="903"/>
      <c r="WER2" s="903"/>
      <c r="WES2" s="903"/>
      <c r="WET2" s="903"/>
      <c r="WEU2" s="903"/>
      <c r="WEV2" s="903"/>
      <c r="WEW2" s="903"/>
      <c r="WEX2" s="903"/>
      <c r="WEY2" s="903"/>
      <c r="WEZ2" s="903"/>
      <c r="WFA2" s="903"/>
      <c r="WFB2" s="903"/>
      <c r="WFC2" s="903"/>
      <c r="WFD2" s="903"/>
      <c r="WFE2" s="903"/>
      <c r="WFF2" s="903"/>
      <c r="WFG2" s="903"/>
      <c r="WFH2" s="903"/>
      <c r="WFI2" s="903"/>
      <c r="WFJ2" s="903"/>
      <c r="WFK2" s="903"/>
      <c r="WFL2" s="903"/>
      <c r="WFM2" s="903"/>
      <c r="WFN2" s="903"/>
      <c r="WFO2" s="903"/>
      <c r="WFP2" s="903"/>
      <c r="WFQ2" s="903"/>
      <c r="WFR2" s="903"/>
      <c r="WFS2" s="903"/>
      <c r="WFT2" s="903"/>
      <c r="WFU2" s="903"/>
      <c r="WFV2" s="903"/>
      <c r="WFW2" s="903"/>
      <c r="WFX2" s="903"/>
      <c r="WFY2" s="903"/>
      <c r="WFZ2" s="903"/>
      <c r="WGA2" s="903"/>
      <c r="WGB2" s="903"/>
      <c r="WGC2" s="903"/>
      <c r="WGD2" s="903"/>
      <c r="WGE2" s="903"/>
      <c r="WGF2" s="903"/>
      <c r="WGG2" s="903"/>
      <c r="WGH2" s="903"/>
      <c r="WGI2" s="903"/>
      <c r="WGJ2" s="903"/>
      <c r="WGK2" s="903"/>
      <c r="WGL2" s="903"/>
      <c r="WGM2" s="903"/>
      <c r="WGN2" s="903"/>
      <c r="WGO2" s="903"/>
      <c r="WGP2" s="903"/>
      <c r="WGQ2" s="903"/>
      <c r="WGR2" s="903"/>
      <c r="WGS2" s="903"/>
      <c r="WGT2" s="903"/>
      <c r="WGU2" s="903"/>
      <c r="WGV2" s="903"/>
      <c r="WGW2" s="903"/>
      <c r="WGX2" s="903"/>
      <c r="WGY2" s="903"/>
      <c r="WGZ2" s="903"/>
      <c r="WHA2" s="903"/>
      <c r="WHB2" s="903"/>
      <c r="WHC2" s="903"/>
      <c r="WHD2" s="903"/>
      <c r="WHE2" s="903"/>
      <c r="WHF2" s="903"/>
      <c r="WHG2" s="903"/>
      <c r="WHH2" s="903"/>
      <c r="WHI2" s="903"/>
      <c r="WHJ2" s="903"/>
      <c r="WHK2" s="903"/>
      <c r="WHL2" s="903"/>
      <c r="WHM2" s="903"/>
      <c r="WHN2" s="903"/>
      <c r="WHO2" s="903"/>
      <c r="WHP2" s="903"/>
      <c r="WHQ2" s="903"/>
      <c r="WHR2" s="903"/>
      <c r="WHS2" s="903"/>
      <c r="WHT2" s="903"/>
      <c r="WHU2" s="903"/>
      <c r="WHV2" s="903"/>
      <c r="WHW2" s="903"/>
      <c r="WHX2" s="903"/>
      <c r="WHY2" s="903"/>
      <c r="WHZ2" s="903"/>
      <c r="WIA2" s="903"/>
      <c r="WIB2" s="903"/>
      <c r="WIC2" s="903"/>
      <c r="WID2" s="903"/>
      <c r="WIE2" s="903"/>
      <c r="WIF2" s="903"/>
      <c r="WIG2" s="903"/>
      <c r="WIH2" s="903"/>
      <c r="WII2" s="903"/>
      <c r="WIJ2" s="903"/>
      <c r="WIK2" s="903"/>
      <c r="WIL2" s="903"/>
      <c r="WIM2" s="903"/>
      <c r="WIN2" s="903"/>
      <c r="WIO2" s="903"/>
      <c r="WIP2" s="903"/>
      <c r="WIQ2" s="903"/>
      <c r="WIR2" s="903"/>
      <c r="WIS2" s="903"/>
      <c r="WIT2" s="903"/>
      <c r="WIU2" s="903"/>
      <c r="WIV2" s="903"/>
      <c r="WIW2" s="903"/>
      <c r="WIX2" s="903"/>
      <c r="WIY2" s="903"/>
      <c r="WIZ2" s="903"/>
      <c r="WJA2" s="903"/>
      <c r="WJB2" s="903"/>
      <c r="WJC2" s="903"/>
      <c r="WJD2" s="903"/>
      <c r="WJE2" s="903"/>
      <c r="WJF2" s="903"/>
      <c r="WJG2" s="903"/>
      <c r="WJH2" s="903"/>
      <c r="WJI2" s="903"/>
      <c r="WJJ2" s="903"/>
      <c r="WJK2" s="903"/>
      <c r="WJL2" s="903"/>
      <c r="WJM2" s="903"/>
      <c r="WJN2" s="903"/>
      <c r="WJO2" s="903"/>
      <c r="WJP2" s="903"/>
      <c r="WJQ2" s="903"/>
      <c r="WJR2" s="903"/>
      <c r="WJS2" s="903"/>
      <c r="WJT2" s="903"/>
      <c r="WJU2" s="903"/>
      <c r="WJV2" s="903"/>
      <c r="WJW2" s="903"/>
      <c r="WJX2" s="903"/>
      <c r="WJY2" s="903"/>
      <c r="WJZ2" s="903"/>
      <c r="WKA2" s="903"/>
      <c r="WKB2" s="903"/>
      <c r="WKC2" s="903"/>
      <c r="WKD2" s="903"/>
      <c r="WKE2" s="903"/>
      <c r="WKF2" s="903"/>
      <c r="WKG2" s="903"/>
      <c r="WKH2" s="903"/>
      <c r="WKI2" s="903"/>
      <c r="WKJ2" s="903"/>
      <c r="WKK2" s="903"/>
      <c r="WKL2" s="903"/>
      <c r="WKM2" s="903"/>
      <c r="WKN2" s="903"/>
      <c r="WKO2" s="903"/>
      <c r="WKP2" s="903"/>
      <c r="WKQ2" s="903"/>
      <c r="WKR2" s="903"/>
      <c r="WKS2" s="903"/>
      <c r="WKT2" s="903"/>
      <c r="WKU2" s="903"/>
      <c r="WKV2" s="903"/>
      <c r="WKW2" s="903"/>
      <c r="WKX2" s="903"/>
      <c r="WKY2" s="903"/>
      <c r="WKZ2" s="903"/>
      <c r="WLA2" s="903"/>
      <c r="WLB2" s="903"/>
      <c r="WLC2" s="903"/>
      <c r="WLD2" s="903"/>
      <c r="WLE2" s="903"/>
      <c r="WLF2" s="903"/>
      <c r="WLG2" s="903"/>
      <c r="WLH2" s="903"/>
      <c r="WLI2" s="903"/>
      <c r="WLJ2" s="903"/>
      <c r="WLK2" s="903"/>
      <c r="WLL2" s="903"/>
      <c r="WLM2" s="903"/>
      <c r="WLN2" s="903"/>
      <c r="WLO2" s="903"/>
      <c r="WLP2" s="903"/>
      <c r="WLQ2" s="903"/>
      <c r="WLR2" s="903"/>
      <c r="WLS2" s="903"/>
      <c r="WLT2" s="903"/>
      <c r="WLU2" s="903"/>
      <c r="WLV2" s="903"/>
      <c r="WLW2" s="903"/>
      <c r="WLX2" s="903"/>
      <c r="WLY2" s="903"/>
      <c r="WLZ2" s="903"/>
      <c r="WMA2" s="903"/>
      <c r="WMB2" s="903"/>
      <c r="WMC2" s="903"/>
      <c r="WMD2" s="903"/>
      <c r="WME2" s="903"/>
      <c r="WMF2" s="903"/>
      <c r="WMG2" s="903"/>
      <c r="WMH2" s="903"/>
      <c r="WMI2" s="903"/>
      <c r="WMJ2" s="903"/>
      <c r="WMK2" s="903"/>
      <c r="WML2" s="903"/>
      <c r="WMM2" s="903"/>
      <c r="WMN2" s="903"/>
      <c r="WMO2" s="903"/>
      <c r="WMP2" s="903"/>
      <c r="WMQ2" s="903"/>
      <c r="WMR2" s="903"/>
      <c r="WMS2" s="903"/>
      <c r="WMT2" s="903"/>
      <c r="WMU2" s="903"/>
      <c r="WMV2" s="903"/>
      <c r="WMW2" s="903"/>
      <c r="WMX2" s="903"/>
      <c r="WMY2" s="903"/>
      <c r="WMZ2" s="903"/>
      <c r="WNA2" s="903"/>
      <c r="WNB2" s="903"/>
      <c r="WNC2" s="903"/>
      <c r="WND2" s="903"/>
      <c r="WNE2" s="903"/>
      <c r="WNF2" s="903"/>
      <c r="WNG2" s="903"/>
      <c r="WNH2" s="903"/>
      <c r="WNI2" s="903"/>
      <c r="WNJ2" s="903"/>
      <c r="WNK2" s="903"/>
      <c r="WNL2" s="903"/>
      <c r="WNM2" s="903"/>
      <c r="WNN2" s="903"/>
      <c r="WNO2" s="903"/>
      <c r="WNP2" s="903"/>
      <c r="WNQ2" s="903"/>
      <c r="WNR2" s="903"/>
      <c r="WNS2" s="903"/>
      <c r="WNT2" s="903"/>
      <c r="WNU2" s="903"/>
      <c r="WNV2" s="903"/>
      <c r="WNW2" s="903"/>
      <c r="WNX2" s="903"/>
      <c r="WNY2" s="903"/>
      <c r="WNZ2" s="903"/>
      <c r="WOA2" s="903"/>
      <c r="WOB2" s="903"/>
      <c r="WOC2" s="903"/>
      <c r="WOD2" s="903"/>
      <c r="WOE2" s="903"/>
      <c r="WOF2" s="903"/>
      <c r="WOG2" s="903"/>
      <c r="WOH2" s="903"/>
      <c r="WOI2" s="903"/>
      <c r="WOJ2" s="903"/>
      <c r="WOK2" s="903"/>
      <c r="WOL2" s="903"/>
      <c r="WOM2" s="903"/>
      <c r="WON2" s="903"/>
      <c r="WOO2" s="903"/>
      <c r="WOP2" s="903"/>
      <c r="WOQ2" s="903"/>
      <c r="WOR2" s="903"/>
      <c r="WOS2" s="903"/>
      <c r="WOT2" s="903"/>
      <c r="WOU2" s="903"/>
      <c r="WOV2" s="903"/>
      <c r="WOW2" s="903"/>
      <c r="WOX2" s="903"/>
      <c r="WOY2" s="903"/>
      <c r="WOZ2" s="903"/>
      <c r="WPA2" s="903"/>
      <c r="WPB2" s="903"/>
      <c r="WPC2" s="903"/>
      <c r="WPD2" s="903"/>
      <c r="WPE2" s="903"/>
      <c r="WPF2" s="903"/>
      <c r="WPG2" s="903"/>
      <c r="WPH2" s="903"/>
      <c r="WPI2" s="903"/>
      <c r="WPJ2" s="903"/>
      <c r="WPK2" s="903"/>
      <c r="WPL2" s="903"/>
      <c r="WPM2" s="903"/>
      <c r="WPN2" s="903"/>
      <c r="WPO2" s="903"/>
      <c r="WPP2" s="903"/>
      <c r="WPQ2" s="903"/>
      <c r="WPR2" s="903"/>
      <c r="WPS2" s="903"/>
      <c r="WPT2" s="903"/>
      <c r="WPU2" s="903"/>
      <c r="WPV2" s="903"/>
      <c r="WPW2" s="903"/>
      <c r="WPX2" s="903"/>
      <c r="WPY2" s="903"/>
      <c r="WPZ2" s="903"/>
      <c r="WQA2" s="903"/>
      <c r="WQB2" s="903"/>
      <c r="WQC2" s="903"/>
      <c r="WQD2" s="903"/>
      <c r="WQE2" s="903"/>
      <c r="WQF2" s="903"/>
      <c r="WQG2" s="903"/>
      <c r="WQH2" s="903"/>
      <c r="WQI2" s="903"/>
      <c r="WQJ2" s="903"/>
      <c r="WQK2" s="903"/>
      <c r="WQL2" s="903"/>
      <c r="WQM2" s="903"/>
      <c r="WQN2" s="903"/>
      <c r="WQO2" s="903"/>
      <c r="WQP2" s="903"/>
      <c r="WQQ2" s="903"/>
      <c r="WQR2" s="903"/>
      <c r="WQS2" s="903"/>
      <c r="WQT2" s="903"/>
      <c r="WQU2" s="903"/>
      <c r="WQV2" s="903"/>
      <c r="WQW2" s="903"/>
      <c r="WQX2" s="903"/>
      <c r="WQY2" s="903"/>
      <c r="WQZ2" s="903"/>
      <c r="WRA2" s="903"/>
      <c r="WRB2" s="903"/>
      <c r="WRC2" s="903"/>
      <c r="WRD2" s="903"/>
      <c r="WRE2" s="903"/>
      <c r="WRF2" s="903"/>
      <c r="WRG2" s="903"/>
      <c r="WRH2" s="903"/>
      <c r="WRI2" s="903"/>
      <c r="WRJ2" s="903"/>
      <c r="WRK2" s="903"/>
      <c r="WRL2" s="903"/>
      <c r="WRM2" s="903"/>
      <c r="WRN2" s="903"/>
      <c r="WRO2" s="903"/>
      <c r="WRP2" s="903"/>
      <c r="WRQ2" s="903"/>
      <c r="WRR2" s="903"/>
      <c r="WRS2" s="903"/>
      <c r="WRT2" s="903"/>
      <c r="WRU2" s="903"/>
      <c r="WRV2" s="903"/>
      <c r="WRW2" s="903"/>
      <c r="WRX2" s="903"/>
      <c r="WRY2" s="903"/>
      <c r="WRZ2" s="903"/>
      <c r="WSA2" s="903"/>
      <c r="WSB2" s="903"/>
      <c r="WSC2" s="903"/>
      <c r="WSD2" s="903"/>
      <c r="WSE2" s="903"/>
      <c r="WSF2" s="903"/>
      <c r="WSG2" s="903"/>
      <c r="WSH2" s="903"/>
      <c r="WSI2" s="903"/>
      <c r="WSJ2" s="903"/>
      <c r="WSK2" s="903"/>
      <c r="WSL2" s="903"/>
      <c r="WSM2" s="903"/>
      <c r="WSN2" s="903"/>
      <c r="WSO2" s="903"/>
      <c r="WSP2" s="903"/>
      <c r="WSQ2" s="903"/>
      <c r="WSR2" s="903"/>
      <c r="WSS2" s="903"/>
      <c r="WST2" s="903"/>
      <c r="WSU2" s="903"/>
      <c r="WSV2" s="903"/>
      <c r="WSW2" s="903"/>
      <c r="WSX2" s="903"/>
      <c r="WSY2" s="903"/>
      <c r="WSZ2" s="903"/>
      <c r="WTA2" s="903"/>
      <c r="WTB2" s="903"/>
      <c r="WTC2" s="903"/>
      <c r="WTD2" s="903"/>
      <c r="WTE2" s="903"/>
      <c r="WTF2" s="903"/>
      <c r="WTG2" s="903"/>
      <c r="WTH2" s="903"/>
      <c r="WTI2" s="903"/>
      <c r="WTJ2" s="903"/>
      <c r="WTK2" s="903"/>
      <c r="WTL2" s="903"/>
      <c r="WTM2" s="903"/>
      <c r="WTN2" s="903"/>
      <c r="WTO2" s="903"/>
      <c r="WTP2" s="903"/>
      <c r="WTQ2" s="903"/>
      <c r="WTR2" s="903"/>
      <c r="WTS2" s="903"/>
      <c r="WTT2" s="903"/>
      <c r="WTU2" s="903"/>
      <c r="WTV2" s="903"/>
      <c r="WTW2" s="903"/>
      <c r="WTX2" s="903"/>
      <c r="WTY2" s="903"/>
      <c r="WTZ2" s="903"/>
      <c r="WUA2" s="903"/>
      <c r="WUB2" s="903"/>
      <c r="WUC2" s="903"/>
      <c r="WUD2" s="903"/>
      <c r="WUE2" s="903"/>
      <c r="WUF2" s="903"/>
      <c r="WUG2" s="903"/>
      <c r="WUH2" s="903"/>
      <c r="WUI2" s="903"/>
      <c r="WUJ2" s="903"/>
      <c r="WUK2" s="903"/>
      <c r="WUL2" s="903"/>
      <c r="WUM2" s="903"/>
      <c r="WUN2" s="903"/>
      <c r="WUO2" s="903"/>
      <c r="WUP2" s="903"/>
      <c r="WUQ2" s="903"/>
      <c r="WUR2" s="903"/>
      <c r="WUS2" s="903"/>
      <c r="WUT2" s="903"/>
      <c r="WUU2" s="903"/>
      <c r="WUV2" s="903"/>
      <c r="WUW2" s="903"/>
      <c r="WUX2" s="903"/>
      <c r="WUY2" s="903"/>
      <c r="WUZ2" s="903"/>
      <c r="WVA2" s="903"/>
      <c r="WVB2" s="903"/>
      <c r="WVC2" s="903"/>
      <c r="WVD2" s="903"/>
      <c r="WVE2" s="903"/>
      <c r="WVF2" s="903"/>
      <c r="WVG2" s="903"/>
      <c r="WVH2" s="903"/>
      <c r="WVI2" s="903"/>
      <c r="WVJ2" s="903"/>
      <c r="WVK2" s="903"/>
      <c r="WVL2" s="903"/>
      <c r="WVM2" s="903"/>
      <c r="WVN2" s="903"/>
      <c r="WVO2" s="903"/>
      <c r="WVP2" s="903"/>
      <c r="WVQ2" s="903"/>
      <c r="WVR2" s="903"/>
      <c r="WVS2" s="903"/>
      <c r="WVT2" s="903"/>
      <c r="WVU2" s="903"/>
      <c r="WVV2" s="903"/>
      <c r="WVW2" s="903"/>
      <c r="WVX2" s="903"/>
      <c r="WVY2" s="903"/>
      <c r="WVZ2" s="903"/>
      <c r="WWA2" s="903"/>
      <c r="WWB2" s="903"/>
      <c r="WWC2" s="903"/>
      <c r="WWD2" s="903"/>
      <c r="WWE2" s="903"/>
      <c r="WWF2" s="903"/>
      <c r="WWG2" s="903"/>
      <c r="WWH2" s="903"/>
      <c r="WWI2" s="903"/>
      <c r="WWJ2" s="903"/>
      <c r="WWK2" s="903"/>
      <c r="WWL2" s="903"/>
      <c r="WWM2" s="903"/>
      <c r="WWN2" s="903"/>
      <c r="WWO2" s="903"/>
      <c r="WWP2" s="903"/>
      <c r="WWQ2" s="903"/>
      <c r="WWR2" s="903"/>
      <c r="WWS2" s="903"/>
      <c r="WWT2" s="903"/>
      <c r="WWU2" s="903"/>
      <c r="WWV2" s="903"/>
      <c r="WWW2" s="903"/>
      <c r="WWX2" s="903"/>
      <c r="WWY2" s="903"/>
      <c r="WWZ2" s="903"/>
      <c r="WXA2" s="903"/>
      <c r="WXB2" s="903"/>
      <c r="WXC2" s="903"/>
      <c r="WXD2" s="903"/>
      <c r="WXE2" s="903"/>
      <c r="WXF2" s="903"/>
      <c r="WXG2" s="903"/>
      <c r="WXH2" s="903"/>
      <c r="WXI2" s="903"/>
      <c r="WXJ2" s="903"/>
      <c r="WXK2" s="903"/>
      <c r="WXL2" s="903"/>
      <c r="WXM2" s="903"/>
      <c r="WXN2" s="903"/>
      <c r="WXO2" s="903"/>
      <c r="WXP2" s="903"/>
      <c r="WXQ2" s="903"/>
      <c r="WXR2" s="903"/>
      <c r="WXS2" s="903"/>
      <c r="WXT2" s="903"/>
      <c r="WXU2" s="903"/>
      <c r="WXV2" s="903"/>
      <c r="WXW2" s="903"/>
      <c r="WXX2" s="903"/>
      <c r="WXY2" s="903"/>
      <c r="WXZ2" s="903"/>
      <c r="WYA2" s="903"/>
      <c r="WYB2" s="903"/>
      <c r="WYC2" s="903"/>
      <c r="WYD2" s="903"/>
      <c r="WYE2" s="903"/>
      <c r="WYF2" s="903"/>
      <c r="WYG2" s="903"/>
      <c r="WYH2" s="903"/>
      <c r="WYI2" s="903"/>
      <c r="WYJ2" s="903"/>
      <c r="WYK2" s="903"/>
      <c r="WYL2" s="903"/>
      <c r="WYM2" s="903"/>
      <c r="WYN2" s="903"/>
      <c r="WYO2" s="903"/>
      <c r="WYP2" s="903"/>
      <c r="WYQ2" s="903"/>
      <c r="WYR2" s="903"/>
      <c r="WYS2" s="903"/>
      <c r="WYT2" s="903"/>
      <c r="WYU2" s="903"/>
      <c r="WYV2" s="903"/>
      <c r="WYW2" s="903"/>
      <c r="WYX2" s="903"/>
      <c r="WYY2" s="903"/>
      <c r="WYZ2" s="903"/>
      <c r="WZA2" s="903"/>
      <c r="WZB2" s="903"/>
      <c r="WZC2" s="903"/>
      <c r="WZD2" s="903"/>
      <c r="WZE2" s="903"/>
      <c r="WZF2" s="903"/>
      <c r="WZG2" s="903"/>
      <c r="WZH2" s="903"/>
      <c r="WZI2" s="903"/>
      <c r="WZJ2" s="903"/>
      <c r="WZK2" s="903"/>
      <c r="WZL2" s="903"/>
      <c r="WZM2" s="903"/>
      <c r="WZN2" s="903"/>
      <c r="WZO2" s="903"/>
      <c r="WZP2" s="903"/>
      <c r="WZQ2" s="903"/>
      <c r="WZR2" s="903"/>
      <c r="WZS2" s="903"/>
      <c r="WZT2" s="903"/>
      <c r="WZU2" s="903"/>
      <c r="WZV2" s="903"/>
      <c r="WZW2" s="903"/>
      <c r="WZX2" s="903"/>
      <c r="WZY2" s="903"/>
      <c r="WZZ2" s="903"/>
      <c r="XAA2" s="903"/>
      <c r="XAB2" s="903"/>
      <c r="XAC2" s="903"/>
      <c r="XAD2" s="903"/>
      <c r="XAE2" s="903"/>
      <c r="XAF2" s="903"/>
      <c r="XAG2" s="903"/>
      <c r="XAH2" s="903"/>
      <c r="XAI2" s="903"/>
      <c r="XAJ2" s="903"/>
      <c r="XAK2" s="903"/>
      <c r="XAL2" s="903"/>
      <c r="XAM2" s="903"/>
      <c r="XAN2" s="903"/>
      <c r="XAO2" s="903"/>
      <c r="XAP2" s="903"/>
      <c r="XAQ2" s="903"/>
      <c r="XAR2" s="903"/>
      <c r="XAS2" s="903"/>
      <c r="XAT2" s="903"/>
      <c r="XAU2" s="903"/>
      <c r="XAV2" s="903"/>
      <c r="XAW2" s="903"/>
      <c r="XAX2" s="903"/>
      <c r="XAY2" s="903"/>
      <c r="XAZ2" s="903"/>
      <c r="XBA2" s="903"/>
      <c r="XBB2" s="903"/>
      <c r="XBC2" s="903"/>
      <c r="XBD2" s="903"/>
      <c r="XBE2" s="903"/>
      <c r="XBF2" s="903"/>
      <c r="XBG2" s="903"/>
      <c r="XBH2" s="903"/>
      <c r="XBI2" s="903"/>
      <c r="XBJ2" s="903"/>
      <c r="XBK2" s="903"/>
      <c r="XBL2" s="903"/>
      <c r="XBM2" s="903"/>
      <c r="XBN2" s="903"/>
      <c r="XBO2" s="903"/>
      <c r="XBP2" s="903"/>
      <c r="XBQ2" s="903"/>
      <c r="XBR2" s="903"/>
      <c r="XBS2" s="903"/>
      <c r="XBT2" s="903"/>
      <c r="XBU2" s="903"/>
      <c r="XBV2" s="903"/>
      <c r="XBW2" s="903"/>
      <c r="XBX2" s="903"/>
      <c r="XBY2" s="903"/>
      <c r="XBZ2" s="903"/>
      <c r="XCA2" s="903"/>
      <c r="XCB2" s="903"/>
      <c r="XCC2" s="903"/>
      <c r="XCD2" s="903"/>
      <c r="XCE2" s="903"/>
      <c r="XCF2" s="903"/>
      <c r="XCG2" s="903"/>
      <c r="XCH2" s="903"/>
      <c r="XCI2" s="903"/>
      <c r="XCJ2" s="903"/>
      <c r="XCK2" s="903"/>
      <c r="XCL2" s="903"/>
      <c r="XCM2" s="903"/>
      <c r="XCN2" s="903"/>
      <c r="XCO2" s="903"/>
      <c r="XCP2" s="903"/>
      <c r="XCQ2" s="903"/>
      <c r="XCR2" s="903"/>
      <c r="XCS2" s="903"/>
      <c r="XCT2" s="903"/>
      <c r="XCU2" s="903"/>
      <c r="XCV2" s="903"/>
      <c r="XCW2" s="903"/>
      <c r="XCX2" s="903"/>
      <c r="XCY2" s="903"/>
      <c r="XCZ2" s="903"/>
      <c r="XDA2" s="903"/>
      <c r="XDB2" s="903"/>
      <c r="XDC2" s="903"/>
      <c r="XDD2" s="903"/>
      <c r="XDE2" s="903"/>
      <c r="XDF2" s="903"/>
      <c r="XDG2" s="903"/>
      <c r="XDH2" s="903"/>
      <c r="XDI2" s="903"/>
      <c r="XDJ2" s="903"/>
      <c r="XDK2" s="903"/>
      <c r="XDL2" s="903"/>
      <c r="XDM2" s="903"/>
      <c r="XDN2" s="903"/>
      <c r="XDO2" s="903"/>
      <c r="XDP2" s="903"/>
      <c r="XDQ2" s="903"/>
      <c r="XDR2" s="903"/>
      <c r="XDS2" s="903"/>
      <c r="XDT2" s="903"/>
      <c r="XDU2" s="903"/>
      <c r="XDV2" s="903"/>
      <c r="XDW2" s="903"/>
      <c r="XDX2" s="903"/>
      <c r="XDY2" s="903"/>
      <c r="XDZ2" s="903"/>
      <c r="XEA2" s="903"/>
      <c r="XEB2" s="903"/>
      <c r="XEC2" s="903"/>
      <c r="XED2" s="903"/>
      <c r="XEE2" s="903"/>
      <c r="XEF2" s="903"/>
      <c r="XEG2" s="903"/>
      <c r="XEH2" s="903"/>
      <c r="XEI2" s="903"/>
      <c r="XEJ2" s="903"/>
      <c r="XEK2" s="903"/>
      <c r="XEL2" s="903"/>
      <c r="XEM2" s="903"/>
      <c r="XEN2" s="903"/>
      <c r="XEO2" s="903"/>
      <c r="XEP2" s="903"/>
      <c r="XEQ2" s="903"/>
      <c r="XER2" s="903"/>
      <c r="XES2" s="903"/>
      <c r="XET2" s="903"/>
      <c r="XEU2" s="903"/>
      <c r="XEV2" s="903"/>
      <c r="XEW2" s="903"/>
      <c r="XEX2" s="903"/>
      <c r="XEY2" s="903"/>
      <c r="XEZ2" s="903"/>
      <c r="XFA2" s="903"/>
      <c r="XFB2" s="903"/>
      <c r="XFC2" s="903"/>
      <c r="XFD2" s="903"/>
    </row>
    <row r="3" spans="1:16384" s="362" customFormat="1" ht="19.2"/>
    <row r="4" spans="1:16384" s="183" customFormat="1" ht="31.5" customHeight="1">
      <c r="A4" s="906" t="s">
        <v>335</v>
      </c>
      <c r="B4" s="906"/>
      <c r="C4" s="906"/>
      <c r="D4" s="182"/>
      <c r="E4" s="182"/>
      <c r="F4" s="182"/>
      <c r="G4" s="182"/>
      <c r="H4" s="182"/>
    </row>
    <row r="5" spans="1:16384" s="362" customFormat="1" ht="19.2"/>
    <row r="6" spans="1:16384" s="363" customFormat="1" ht="78.599999999999994" customHeight="1">
      <c r="A6" s="729" t="s">
        <v>2073</v>
      </c>
      <c r="B6" s="730" t="s">
        <v>2074</v>
      </c>
      <c r="C6" s="730" t="s">
        <v>336</v>
      </c>
    </row>
    <row r="7" spans="1:16384" s="364" customFormat="1" ht="30" customHeight="1">
      <c r="A7" s="731" t="s">
        <v>2075</v>
      </c>
      <c r="B7" s="732" t="s">
        <v>2076</v>
      </c>
      <c r="C7" s="472" t="s">
        <v>2077</v>
      </c>
    </row>
    <row r="8" spans="1:16384" s="364" customFormat="1" ht="79.2">
      <c r="A8" s="731" t="s">
        <v>2078</v>
      </c>
      <c r="B8" s="732" t="s">
        <v>1076</v>
      </c>
      <c r="C8" s="472" t="s">
        <v>2079</v>
      </c>
    </row>
    <row r="9" spans="1:16384" s="364" customFormat="1" ht="17.25" customHeight="1">
      <c r="A9" s="731" t="s">
        <v>2075</v>
      </c>
      <c r="B9" s="732" t="s">
        <v>2080</v>
      </c>
      <c r="C9" s="472" t="s">
        <v>2081</v>
      </c>
    </row>
    <row r="10" spans="1:16384" s="364" customFormat="1" ht="45" customHeight="1">
      <c r="A10" s="731" t="s">
        <v>2078</v>
      </c>
      <c r="B10" s="732" t="s">
        <v>2082</v>
      </c>
      <c r="C10" s="472" t="s">
        <v>2083</v>
      </c>
    </row>
    <row r="11" spans="1:16384" ht="18" customHeight="1">
      <c r="A11" s="731" t="s">
        <v>2078</v>
      </c>
      <c r="B11" s="313" t="s">
        <v>2084</v>
      </c>
      <c r="C11" s="472" t="s">
        <v>2085</v>
      </c>
    </row>
    <row r="12" spans="1:16384" ht="18" customHeight="1">
      <c r="A12" s="731" t="s">
        <v>2075</v>
      </c>
      <c r="B12" s="313" t="s">
        <v>2086</v>
      </c>
      <c r="C12" s="472" t="s">
        <v>2087</v>
      </c>
    </row>
    <row r="13" spans="1:16384" ht="18" customHeight="1">
      <c r="A13" s="731" t="s">
        <v>2075</v>
      </c>
      <c r="B13" s="313" t="s">
        <v>2088</v>
      </c>
      <c r="C13" s="472" t="s">
        <v>2089</v>
      </c>
    </row>
    <row r="14" spans="1:16384" ht="18" customHeight="1">
      <c r="A14" s="731" t="s">
        <v>2075</v>
      </c>
      <c r="B14" s="313" t="s">
        <v>162</v>
      </c>
      <c r="C14" s="472" t="s">
        <v>6816</v>
      </c>
    </row>
    <row r="15" spans="1:16384" ht="17.25" customHeight="1">
      <c r="A15" s="731" t="s">
        <v>2075</v>
      </c>
      <c r="B15" s="313" t="s">
        <v>87</v>
      </c>
      <c r="C15" s="472" t="s">
        <v>2090</v>
      </c>
    </row>
    <row r="16" spans="1:16384" ht="30" customHeight="1">
      <c r="A16" s="731" t="s">
        <v>2075</v>
      </c>
      <c r="B16" s="733" t="s">
        <v>116</v>
      </c>
      <c r="C16" s="472" t="s">
        <v>2091</v>
      </c>
    </row>
    <row r="17" spans="1:3" ht="30.75" customHeight="1">
      <c r="A17" s="731" t="s">
        <v>2075</v>
      </c>
      <c r="B17" s="733" t="s">
        <v>2092</v>
      </c>
      <c r="C17" s="472" t="s">
        <v>2093</v>
      </c>
    </row>
    <row r="18" spans="1:3" ht="26.4">
      <c r="A18" s="731" t="s">
        <v>2075</v>
      </c>
      <c r="B18" s="733" t="s">
        <v>76</v>
      </c>
      <c r="C18" s="472" t="s">
        <v>2094</v>
      </c>
    </row>
    <row r="19" spans="1:3" ht="96.75" customHeight="1">
      <c r="A19" s="731" t="s">
        <v>2078</v>
      </c>
      <c r="B19" s="733" t="s">
        <v>2095</v>
      </c>
      <c r="C19" s="472" t="s">
        <v>2096</v>
      </c>
    </row>
    <row r="20" spans="1:3" ht="74.849999999999994" customHeight="1">
      <c r="A20" s="731" t="s">
        <v>2078</v>
      </c>
      <c r="B20" s="733" t="s">
        <v>2097</v>
      </c>
      <c r="C20" s="472" t="s">
        <v>2098</v>
      </c>
    </row>
    <row r="21" spans="1:3" ht="109.5" customHeight="1">
      <c r="A21" s="731" t="s">
        <v>2078</v>
      </c>
      <c r="B21" s="733" t="s">
        <v>2099</v>
      </c>
      <c r="C21" s="472" t="s">
        <v>2100</v>
      </c>
    </row>
    <row r="22" spans="1:3" ht="37.950000000000003" customHeight="1">
      <c r="A22" s="731" t="s">
        <v>2078</v>
      </c>
      <c r="B22" s="733" t="s">
        <v>2101</v>
      </c>
      <c r="C22" s="472" t="s">
        <v>2102</v>
      </c>
    </row>
    <row r="23" spans="1:3" ht="257.55" customHeight="1">
      <c r="A23" s="731" t="s">
        <v>2075</v>
      </c>
      <c r="B23" s="734" t="s">
        <v>2103</v>
      </c>
      <c r="C23" s="472" t="s">
        <v>6817</v>
      </c>
    </row>
    <row r="24" spans="1:3" ht="42.75" customHeight="1">
      <c r="A24" s="731" t="s">
        <v>2078</v>
      </c>
      <c r="B24" s="733" t="s">
        <v>771</v>
      </c>
      <c r="C24" s="724" t="s">
        <v>2104</v>
      </c>
    </row>
    <row r="25" spans="1:3" ht="33" customHeight="1">
      <c r="A25" s="731" t="s">
        <v>2078</v>
      </c>
      <c r="B25" s="733" t="s">
        <v>2105</v>
      </c>
      <c r="C25" s="724" t="s">
        <v>2106</v>
      </c>
    </row>
    <row r="26" spans="1:3" ht="28.5" customHeight="1">
      <c r="A26" s="731" t="s">
        <v>2078</v>
      </c>
      <c r="B26" s="733" t="s">
        <v>2107</v>
      </c>
      <c r="C26" s="472" t="s">
        <v>2108</v>
      </c>
    </row>
    <row r="27" spans="1:3" ht="28.5" customHeight="1">
      <c r="A27" s="731" t="s">
        <v>2078</v>
      </c>
      <c r="B27" s="733" t="s">
        <v>2109</v>
      </c>
      <c r="C27" s="472" t="s">
        <v>2110</v>
      </c>
    </row>
    <row r="28" spans="1:3" ht="24.45" customHeight="1">
      <c r="A28" s="731" t="s">
        <v>2078</v>
      </c>
      <c r="B28" s="733" t="s">
        <v>2113</v>
      </c>
      <c r="C28" s="472" t="s">
        <v>2114</v>
      </c>
    </row>
    <row r="29" spans="1:3" ht="37.950000000000003" customHeight="1">
      <c r="A29" s="731" t="s">
        <v>2075</v>
      </c>
      <c r="B29" s="733" t="s">
        <v>2115</v>
      </c>
      <c r="C29" s="472" t="s">
        <v>2116</v>
      </c>
    </row>
  </sheetData>
  <mergeCells count="3279">
    <mergeCell ref="XEV2:XEZ2"/>
    <mergeCell ref="XFA2:XFD2"/>
    <mergeCell ref="A4:C4"/>
    <mergeCell ref="XDR2:XDV2"/>
    <mergeCell ref="XDW2:XEA2"/>
    <mergeCell ref="XEB2:XEF2"/>
    <mergeCell ref="XEG2:XEK2"/>
    <mergeCell ref="XEL2:XEP2"/>
    <mergeCell ref="XEQ2:XEU2"/>
    <mergeCell ref="XCN2:XCR2"/>
    <mergeCell ref="XCS2:XCW2"/>
    <mergeCell ref="XCX2:XDB2"/>
    <mergeCell ref="XDC2:XDG2"/>
    <mergeCell ref="XDH2:XDL2"/>
    <mergeCell ref="XDM2:XDQ2"/>
    <mergeCell ref="XBJ2:XBN2"/>
    <mergeCell ref="XBO2:XBS2"/>
    <mergeCell ref="XBT2:XBX2"/>
    <mergeCell ref="XBY2:XCC2"/>
    <mergeCell ref="XCD2:XCH2"/>
    <mergeCell ref="XCI2:XCM2"/>
    <mergeCell ref="XAF2:XAJ2"/>
    <mergeCell ref="XAK2:XAO2"/>
    <mergeCell ref="XAP2:XAT2"/>
    <mergeCell ref="XAU2:XAY2"/>
    <mergeCell ref="XAZ2:XBD2"/>
    <mergeCell ref="XBE2:XBI2"/>
    <mergeCell ref="WZB2:WZF2"/>
    <mergeCell ref="WZG2:WZK2"/>
    <mergeCell ref="WZL2:WZP2"/>
    <mergeCell ref="WZQ2:WZU2"/>
    <mergeCell ref="WZV2:WZZ2"/>
    <mergeCell ref="XAA2:XAE2"/>
    <mergeCell ref="WXX2:WYB2"/>
    <mergeCell ref="WYC2:WYG2"/>
    <mergeCell ref="WYH2:WYL2"/>
    <mergeCell ref="WYM2:WYQ2"/>
    <mergeCell ref="WYR2:WYV2"/>
    <mergeCell ref="WYW2:WZA2"/>
    <mergeCell ref="WWT2:WWX2"/>
    <mergeCell ref="WWY2:WXC2"/>
    <mergeCell ref="WXD2:WXH2"/>
    <mergeCell ref="WXI2:WXM2"/>
    <mergeCell ref="WXN2:WXR2"/>
    <mergeCell ref="WXS2:WXW2"/>
    <mergeCell ref="WVP2:WVT2"/>
    <mergeCell ref="WVU2:WVY2"/>
    <mergeCell ref="WVZ2:WWD2"/>
    <mergeCell ref="WWE2:WWI2"/>
    <mergeCell ref="WWJ2:WWN2"/>
    <mergeCell ref="WWO2:WWS2"/>
    <mergeCell ref="WUL2:WUP2"/>
    <mergeCell ref="WUQ2:WUU2"/>
    <mergeCell ref="WUV2:WUZ2"/>
    <mergeCell ref="WVA2:WVE2"/>
    <mergeCell ref="WVF2:WVJ2"/>
    <mergeCell ref="WVK2:WVO2"/>
    <mergeCell ref="WTH2:WTL2"/>
    <mergeCell ref="WTM2:WTQ2"/>
    <mergeCell ref="WTR2:WTV2"/>
    <mergeCell ref="WTW2:WUA2"/>
    <mergeCell ref="WUB2:WUF2"/>
    <mergeCell ref="WUG2:WUK2"/>
    <mergeCell ref="WSD2:WSH2"/>
    <mergeCell ref="WSI2:WSM2"/>
    <mergeCell ref="WSN2:WSR2"/>
    <mergeCell ref="WSS2:WSW2"/>
    <mergeCell ref="WSX2:WTB2"/>
    <mergeCell ref="WTC2:WTG2"/>
    <mergeCell ref="WQZ2:WRD2"/>
    <mergeCell ref="WRE2:WRI2"/>
    <mergeCell ref="WRJ2:WRN2"/>
    <mergeCell ref="WRO2:WRS2"/>
    <mergeCell ref="WRT2:WRX2"/>
    <mergeCell ref="WRY2:WSC2"/>
    <mergeCell ref="WPV2:WPZ2"/>
    <mergeCell ref="WQA2:WQE2"/>
    <mergeCell ref="WQF2:WQJ2"/>
    <mergeCell ref="WQK2:WQO2"/>
    <mergeCell ref="WQP2:WQT2"/>
    <mergeCell ref="WQU2:WQY2"/>
    <mergeCell ref="WOR2:WOV2"/>
    <mergeCell ref="WOW2:WPA2"/>
    <mergeCell ref="WPB2:WPF2"/>
    <mergeCell ref="WPG2:WPK2"/>
    <mergeCell ref="WPL2:WPP2"/>
    <mergeCell ref="WPQ2:WPU2"/>
    <mergeCell ref="WNN2:WNR2"/>
    <mergeCell ref="WNS2:WNW2"/>
    <mergeCell ref="WNX2:WOB2"/>
    <mergeCell ref="WOC2:WOG2"/>
    <mergeCell ref="WOH2:WOL2"/>
    <mergeCell ref="WOM2:WOQ2"/>
    <mergeCell ref="WMJ2:WMN2"/>
    <mergeCell ref="WMO2:WMS2"/>
    <mergeCell ref="WMT2:WMX2"/>
    <mergeCell ref="WMY2:WNC2"/>
    <mergeCell ref="WND2:WNH2"/>
    <mergeCell ref="WNI2:WNM2"/>
    <mergeCell ref="WLF2:WLJ2"/>
    <mergeCell ref="WLK2:WLO2"/>
    <mergeCell ref="WLP2:WLT2"/>
    <mergeCell ref="WLU2:WLY2"/>
    <mergeCell ref="WLZ2:WMD2"/>
    <mergeCell ref="WME2:WMI2"/>
    <mergeCell ref="WKB2:WKF2"/>
    <mergeCell ref="WKG2:WKK2"/>
    <mergeCell ref="WKL2:WKP2"/>
    <mergeCell ref="WKQ2:WKU2"/>
    <mergeCell ref="WKV2:WKZ2"/>
    <mergeCell ref="WLA2:WLE2"/>
    <mergeCell ref="WIX2:WJB2"/>
    <mergeCell ref="WJC2:WJG2"/>
    <mergeCell ref="WJH2:WJL2"/>
    <mergeCell ref="WJM2:WJQ2"/>
    <mergeCell ref="WJR2:WJV2"/>
    <mergeCell ref="WJW2:WKA2"/>
    <mergeCell ref="WHT2:WHX2"/>
    <mergeCell ref="WHY2:WIC2"/>
    <mergeCell ref="WID2:WIH2"/>
    <mergeCell ref="WII2:WIM2"/>
    <mergeCell ref="WIN2:WIR2"/>
    <mergeCell ref="WIS2:WIW2"/>
    <mergeCell ref="WGP2:WGT2"/>
    <mergeCell ref="WGU2:WGY2"/>
    <mergeCell ref="WGZ2:WHD2"/>
    <mergeCell ref="WHE2:WHI2"/>
    <mergeCell ref="WHJ2:WHN2"/>
    <mergeCell ref="WHO2:WHS2"/>
    <mergeCell ref="WFL2:WFP2"/>
    <mergeCell ref="WFQ2:WFU2"/>
    <mergeCell ref="WFV2:WFZ2"/>
    <mergeCell ref="WGA2:WGE2"/>
    <mergeCell ref="WGF2:WGJ2"/>
    <mergeCell ref="WGK2:WGO2"/>
    <mergeCell ref="WEH2:WEL2"/>
    <mergeCell ref="WEM2:WEQ2"/>
    <mergeCell ref="WER2:WEV2"/>
    <mergeCell ref="WEW2:WFA2"/>
    <mergeCell ref="WFB2:WFF2"/>
    <mergeCell ref="WFG2:WFK2"/>
    <mergeCell ref="WDD2:WDH2"/>
    <mergeCell ref="WDI2:WDM2"/>
    <mergeCell ref="WDN2:WDR2"/>
    <mergeCell ref="WDS2:WDW2"/>
    <mergeCell ref="WDX2:WEB2"/>
    <mergeCell ref="WEC2:WEG2"/>
    <mergeCell ref="WBZ2:WCD2"/>
    <mergeCell ref="WCE2:WCI2"/>
    <mergeCell ref="WCJ2:WCN2"/>
    <mergeCell ref="WCO2:WCS2"/>
    <mergeCell ref="WCT2:WCX2"/>
    <mergeCell ref="WCY2:WDC2"/>
    <mergeCell ref="WAV2:WAZ2"/>
    <mergeCell ref="WBA2:WBE2"/>
    <mergeCell ref="WBF2:WBJ2"/>
    <mergeCell ref="WBK2:WBO2"/>
    <mergeCell ref="WBP2:WBT2"/>
    <mergeCell ref="WBU2:WBY2"/>
    <mergeCell ref="VZR2:VZV2"/>
    <mergeCell ref="VZW2:WAA2"/>
    <mergeCell ref="WAB2:WAF2"/>
    <mergeCell ref="WAG2:WAK2"/>
    <mergeCell ref="WAL2:WAP2"/>
    <mergeCell ref="WAQ2:WAU2"/>
    <mergeCell ref="VYN2:VYR2"/>
    <mergeCell ref="VYS2:VYW2"/>
    <mergeCell ref="VYX2:VZB2"/>
    <mergeCell ref="VZC2:VZG2"/>
    <mergeCell ref="VZH2:VZL2"/>
    <mergeCell ref="VZM2:VZQ2"/>
    <mergeCell ref="VXJ2:VXN2"/>
    <mergeCell ref="VXO2:VXS2"/>
    <mergeCell ref="VXT2:VXX2"/>
    <mergeCell ref="VXY2:VYC2"/>
    <mergeCell ref="VYD2:VYH2"/>
    <mergeCell ref="VYI2:VYM2"/>
    <mergeCell ref="VWF2:VWJ2"/>
    <mergeCell ref="VWK2:VWO2"/>
    <mergeCell ref="VWP2:VWT2"/>
    <mergeCell ref="VWU2:VWY2"/>
    <mergeCell ref="VWZ2:VXD2"/>
    <mergeCell ref="VXE2:VXI2"/>
    <mergeCell ref="VVB2:VVF2"/>
    <mergeCell ref="VVG2:VVK2"/>
    <mergeCell ref="VVL2:VVP2"/>
    <mergeCell ref="VVQ2:VVU2"/>
    <mergeCell ref="VVV2:VVZ2"/>
    <mergeCell ref="VWA2:VWE2"/>
    <mergeCell ref="VTX2:VUB2"/>
    <mergeCell ref="VUC2:VUG2"/>
    <mergeCell ref="VUH2:VUL2"/>
    <mergeCell ref="VUM2:VUQ2"/>
    <mergeCell ref="VUR2:VUV2"/>
    <mergeCell ref="VUW2:VVA2"/>
    <mergeCell ref="VST2:VSX2"/>
    <mergeCell ref="VSY2:VTC2"/>
    <mergeCell ref="VTD2:VTH2"/>
    <mergeCell ref="VTI2:VTM2"/>
    <mergeCell ref="VTN2:VTR2"/>
    <mergeCell ref="VTS2:VTW2"/>
    <mergeCell ref="VRP2:VRT2"/>
    <mergeCell ref="VRU2:VRY2"/>
    <mergeCell ref="VRZ2:VSD2"/>
    <mergeCell ref="VSE2:VSI2"/>
    <mergeCell ref="VSJ2:VSN2"/>
    <mergeCell ref="VSO2:VSS2"/>
    <mergeCell ref="VQL2:VQP2"/>
    <mergeCell ref="VQQ2:VQU2"/>
    <mergeCell ref="VQV2:VQZ2"/>
    <mergeCell ref="VRA2:VRE2"/>
    <mergeCell ref="VRF2:VRJ2"/>
    <mergeCell ref="VRK2:VRO2"/>
    <mergeCell ref="VPH2:VPL2"/>
    <mergeCell ref="VPM2:VPQ2"/>
    <mergeCell ref="VPR2:VPV2"/>
    <mergeCell ref="VPW2:VQA2"/>
    <mergeCell ref="VQB2:VQF2"/>
    <mergeCell ref="VQG2:VQK2"/>
    <mergeCell ref="VOD2:VOH2"/>
    <mergeCell ref="VOI2:VOM2"/>
    <mergeCell ref="VON2:VOR2"/>
    <mergeCell ref="VOS2:VOW2"/>
    <mergeCell ref="VOX2:VPB2"/>
    <mergeCell ref="VPC2:VPG2"/>
    <mergeCell ref="VMZ2:VND2"/>
    <mergeCell ref="VNE2:VNI2"/>
    <mergeCell ref="VNJ2:VNN2"/>
    <mergeCell ref="VNO2:VNS2"/>
    <mergeCell ref="VNT2:VNX2"/>
    <mergeCell ref="VNY2:VOC2"/>
    <mergeCell ref="VLV2:VLZ2"/>
    <mergeCell ref="VMA2:VME2"/>
    <mergeCell ref="VMF2:VMJ2"/>
    <mergeCell ref="VMK2:VMO2"/>
    <mergeCell ref="VMP2:VMT2"/>
    <mergeCell ref="VMU2:VMY2"/>
    <mergeCell ref="VKR2:VKV2"/>
    <mergeCell ref="VKW2:VLA2"/>
    <mergeCell ref="VLB2:VLF2"/>
    <mergeCell ref="VLG2:VLK2"/>
    <mergeCell ref="VLL2:VLP2"/>
    <mergeCell ref="VLQ2:VLU2"/>
    <mergeCell ref="VJN2:VJR2"/>
    <mergeCell ref="VJS2:VJW2"/>
    <mergeCell ref="VJX2:VKB2"/>
    <mergeCell ref="VKC2:VKG2"/>
    <mergeCell ref="VKH2:VKL2"/>
    <mergeCell ref="VKM2:VKQ2"/>
    <mergeCell ref="VIJ2:VIN2"/>
    <mergeCell ref="VIO2:VIS2"/>
    <mergeCell ref="VIT2:VIX2"/>
    <mergeCell ref="VIY2:VJC2"/>
    <mergeCell ref="VJD2:VJH2"/>
    <mergeCell ref="VJI2:VJM2"/>
    <mergeCell ref="VHF2:VHJ2"/>
    <mergeCell ref="VHK2:VHO2"/>
    <mergeCell ref="VHP2:VHT2"/>
    <mergeCell ref="VHU2:VHY2"/>
    <mergeCell ref="VHZ2:VID2"/>
    <mergeCell ref="VIE2:VII2"/>
    <mergeCell ref="VGB2:VGF2"/>
    <mergeCell ref="VGG2:VGK2"/>
    <mergeCell ref="VGL2:VGP2"/>
    <mergeCell ref="VGQ2:VGU2"/>
    <mergeCell ref="VGV2:VGZ2"/>
    <mergeCell ref="VHA2:VHE2"/>
    <mergeCell ref="VEX2:VFB2"/>
    <mergeCell ref="VFC2:VFG2"/>
    <mergeCell ref="VFH2:VFL2"/>
    <mergeCell ref="VFM2:VFQ2"/>
    <mergeCell ref="VFR2:VFV2"/>
    <mergeCell ref="VFW2:VGA2"/>
    <mergeCell ref="VDT2:VDX2"/>
    <mergeCell ref="VDY2:VEC2"/>
    <mergeCell ref="VED2:VEH2"/>
    <mergeCell ref="VEI2:VEM2"/>
    <mergeCell ref="VEN2:VER2"/>
    <mergeCell ref="VES2:VEW2"/>
    <mergeCell ref="VCP2:VCT2"/>
    <mergeCell ref="VCU2:VCY2"/>
    <mergeCell ref="VCZ2:VDD2"/>
    <mergeCell ref="VDE2:VDI2"/>
    <mergeCell ref="VDJ2:VDN2"/>
    <mergeCell ref="VDO2:VDS2"/>
    <mergeCell ref="VBL2:VBP2"/>
    <mergeCell ref="VBQ2:VBU2"/>
    <mergeCell ref="VBV2:VBZ2"/>
    <mergeCell ref="VCA2:VCE2"/>
    <mergeCell ref="VCF2:VCJ2"/>
    <mergeCell ref="VCK2:VCO2"/>
    <mergeCell ref="VAH2:VAL2"/>
    <mergeCell ref="VAM2:VAQ2"/>
    <mergeCell ref="VAR2:VAV2"/>
    <mergeCell ref="VAW2:VBA2"/>
    <mergeCell ref="VBB2:VBF2"/>
    <mergeCell ref="VBG2:VBK2"/>
    <mergeCell ref="UZD2:UZH2"/>
    <mergeCell ref="UZI2:UZM2"/>
    <mergeCell ref="UZN2:UZR2"/>
    <mergeCell ref="UZS2:UZW2"/>
    <mergeCell ref="UZX2:VAB2"/>
    <mergeCell ref="VAC2:VAG2"/>
    <mergeCell ref="UXZ2:UYD2"/>
    <mergeCell ref="UYE2:UYI2"/>
    <mergeCell ref="UYJ2:UYN2"/>
    <mergeCell ref="UYO2:UYS2"/>
    <mergeCell ref="UYT2:UYX2"/>
    <mergeCell ref="UYY2:UZC2"/>
    <mergeCell ref="UWV2:UWZ2"/>
    <mergeCell ref="UXA2:UXE2"/>
    <mergeCell ref="UXF2:UXJ2"/>
    <mergeCell ref="UXK2:UXO2"/>
    <mergeCell ref="UXP2:UXT2"/>
    <mergeCell ref="UXU2:UXY2"/>
    <mergeCell ref="UVR2:UVV2"/>
    <mergeCell ref="UVW2:UWA2"/>
    <mergeCell ref="UWB2:UWF2"/>
    <mergeCell ref="UWG2:UWK2"/>
    <mergeCell ref="UWL2:UWP2"/>
    <mergeCell ref="UWQ2:UWU2"/>
    <mergeCell ref="UUN2:UUR2"/>
    <mergeCell ref="UUS2:UUW2"/>
    <mergeCell ref="UUX2:UVB2"/>
    <mergeCell ref="UVC2:UVG2"/>
    <mergeCell ref="UVH2:UVL2"/>
    <mergeCell ref="UVM2:UVQ2"/>
    <mergeCell ref="UTJ2:UTN2"/>
    <mergeCell ref="UTO2:UTS2"/>
    <mergeCell ref="UTT2:UTX2"/>
    <mergeCell ref="UTY2:UUC2"/>
    <mergeCell ref="UUD2:UUH2"/>
    <mergeCell ref="UUI2:UUM2"/>
    <mergeCell ref="USF2:USJ2"/>
    <mergeCell ref="USK2:USO2"/>
    <mergeCell ref="USP2:UST2"/>
    <mergeCell ref="USU2:USY2"/>
    <mergeCell ref="USZ2:UTD2"/>
    <mergeCell ref="UTE2:UTI2"/>
    <mergeCell ref="URB2:URF2"/>
    <mergeCell ref="URG2:URK2"/>
    <mergeCell ref="URL2:URP2"/>
    <mergeCell ref="URQ2:URU2"/>
    <mergeCell ref="URV2:URZ2"/>
    <mergeCell ref="USA2:USE2"/>
    <mergeCell ref="UPX2:UQB2"/>
    <mergeCell ref="UQC2:UQG2"/>
    <mergeCell ref="UQH2:UQL2"/>
    <mergeCell ref="UQM2:UQQ2"/>
    <mergeCell ref="UQR2:UQV2"/>
    <mergeCell ref="UQW2:URA2"/>
    <mergeCell ref="UOT2:UOX2"/>
    <mergeCell ref="UOY2:UPC2"/>
    <mergeCell ref="UPD2:UPH2"/>
    <mergeCell ref="UPI2:UPM2"/>
    <mergeCell ref="UPN2:UPR2"/>
    <mergeCell ref="UPS2:UPW2"/>
    <mergeCell ref="UNP2:UNT2"/>
    <mergeCell ref="UNU2:UNY2"/>
    <mergeCell ref="UNZ2:UOD2"/>
    <mergeCell ref="UOE2:UOI2"/>
    <mergeCell ref="UOJ2:UON2"/>
    <mergeCell ref="UOO2:UOS2"/>
    <mergeCell ref="UML2:UMP2"/>
    <mergeCell ref="UMQ2:UMU2"/>
    <mergeCell ref="UMV2:UMZ2"/>
    <mergeCell ref="UNA2:UNE2"/>
    <mergeCell ref="UNF2:UNJ2"/>
    <mergeCell ref="UNK2:UNO2"/>
    <mergeCell ref="ULH2:ULL2"/>
    <mergeCell ref="ULM2:ULQ2"/>
    <mergeCell ref="ULR2:ULV2"/>
    <mergeCell ref="ULW2:UMA2"/>
    <mergeCell ref="UMB2:UMF2"/>
    <mergeCell ref="UMG2:UMK2"/>
    <mergeCell ref="UKD2:UKH2"/>
    <mergeCell ref="UKI2:UKM2"/>
    <mergeCell ref="UKN2:UKR2"/>
    <mergeCell ref="UKS2:UKW2"/>
    <mergeCell ref="UKX2:ULB2"/>
    <mergeCell ref="ULC2:ULG2"/>
    <mergeCell ref="UIZ2:UJD2"/>
    <mergeCell ref="UJE2:UJI2"/>
    <mergeCell ref="UJJ2:UJN2"/>
    <mergeCell ref="UJO2:UJS2"/>
    <mergeCell ref="UJT2:UJX2"/>
    <mergeCell ref="UJY2:UKC2"/>
    <mergeCell ref="UHV2:UHZ2"/>
    <mergeCell ref="UIA2:UIE2"/>
    <mergeCell ref="UIF2:UIJ2"/>
    <mergeCell ref="UIK2:UIO2"/>
    <mergeCell ref="UIP2:UIT2"/>
    <mergeCell ref="UIU2:UIY2"/>
    <mergeCell ref="UGR2:UGV2"/>
    <mergeCell ref="UGW2:UHA2"/>
    <mergeCell ref="UHB2:UHF2"/>
    <mergeCell ref="UHG2:UHK2"/>
    <mergeCell ref="UHL2:UHP2"/>
    <mergeCell ref="UHQ2:UHU2"/>
    <mergeCell ref="UFN2:UFR2"/>
    <mergeCell ref="UFS2:UFW2"/>
    <mergeCell ref="UFX2:UGB2"/>
    <mergeCell ref="UGC2:UGG2"/>
    <mergeCell ref="UGH2:UGL2"/>
    <mergeCell ref="UGM2:UGQ2"/>
    <mergeCell ref="UEJ2:UEN2"/>
    <mergeCell ref="UEO2:UES2"/>
    <mergeCell ref="UET2:UEX2"/>
    <mergeCell ref="UEY2:UFC2"/>
    <mergeCell ref="UFD2:UFH2"/>
    <mergeCell ref="UFI2:UFM2"/>
    <mergeCell ref="UDF2:UDJ2"/>
    <mergeCell ref="UDK2:UDO2"/>
    <mergeCell ref="UDP2:UDT2"/>
    <mergeCell ref="UDU2:UDY2"/>
    <mergeCell ref="UDZ2:UED2"/>
    <mergeCell ref="UEE2:UEI2"/>
    <mergeCell ref="UCB2:UCF2"/>
    <mergeCell ref="UCG2:UCK2"/>
    <mergeCell ref="UCL2:UCP2"/>
    <mergeCell ref="UCQ2:UCU2"/>
    <mergeCell ref="UCV2:UCZ2"/>
    <mergeCell ref="UDA2:UDE2"/>
    <mergeCell ref="UAX2:UBB2"/>
    <mergeCell ref="UBC2:UBG2"/>
    <mergeCell ref="UBH2:UBL2"/>
    <mergeCell ref="UBM2:UBQ2"/>
    <mergeCell ref="UBR2:UBV2"/>
    <mergeCell ref="UBW2:UCA2"/>
    <mergeCell ref="TZT2:TZX2"/>
    <mergeCell ref="TZY2:UAC2"/>
    <mergeCell ref="UAD2:UAH2"/>
    <mergeCell ref="UAI2:UAM2"/>
    <mergeCell ref="UAN2:UAR2"/>
    <mergeCell ref="UAS2:UAW2"/>
    <mergeCell ref="TYP2:TYT2"/>
    <mergeCell ref="TYU2:TYY2"/>
    <mergeCell ref="TYZ2:TZD2"/>
    <mergeCell ref="TZE2:TZI2"/>
    <mergeCell ref="TZJ2:TZN2"/>
    <mergeCell ref="TZO2:TZS2"/>
    <mergeCell ref="TXL2:TXP2"/>
    <mergeCell ref="TXQ2:TXU2"/>
    <mergeCell ref="TXV2:TXZ2"/>
    <mergeCell ref="TYA2:TYE2"/>
    <mergeCell ref="TYF2:TYJ2"/>
    <mergeCell ref="TYK2:TYO2"/>
    <mergeCell ref="TWH2:TWL2"/>
    <mergeCell ref="TWM2:TWQ2"/>
    <mergeCell ref="TWR2:TWV2"/>
    <mergeCell ref="TWW2:TXA2"/>
    <mergeCell ref="TXB2:TXF2"/>
    <mergeCell ref="TXG2:TXK2"/>
    <mergeCell ref="TVD2:TVH2"/>
    <mergeCell ref="TVI2:TVM2"/>
    <mergeCell ref="TVN2:TVR2"/>
    <mergeCell ref="TVS2:TVW2"/>
    <mergeCell ref="TVX2:TWB2"/>
    <mergeCell ref="TWC2:TWG2"/>
    <mergeCell ref="TTZ2:TUD2"/>
    <mergeCell ref="TUE2:TUI2"/>
    <mergeCell ref="TUJ2:TUN2"/>
    <mergeCell ref="TUO2:TUS2"/>
    <mergeCell ref="TUT2:TUX2"/>
    <mergeCell ref="TUY2:TVC2"/>
    <mergeCell ref="TSV2:TSZ2"/>
    <mergeCell ref="TTA2:TTE2"/>
    <mergeCell ref="TTF2:TTJ2"/>
    <mergeCell ref="TTK2:TTO2"/>
    <mergeCell ref="TTP2:TTT2"/>
    <mergeCell ref="TTU2:TTY2"/>
    <mergeCell ref="TRR2:TRV2"/>
    <mergeCell ref="TRW2:TSA2"/>
    <mergeCell ref="TSB2:TSF2"/>
    <mergeCell ref="TSG2:TSK2"/>
    <mergeCell ref="TSL2:TSP2"/>
    <mergeCell ref="TSQ2:TSU2"/>
    <mergeCell ref="TQN2:TQR2"/>
    <mergeCell ref="TQS2:TQW2"/>
    <mergeCell ref="TQX2:TRB2"/>
    <mergeCell ref="TRC2:TRG2"/>
    <mergeCell ref="TRH2:TRL2"/>
    <mergeCell ref="TRM2:TRQ2"/>
    <mergeCell ref="TPJ2:TPN2"/>
    <mergeCell ref="TPO2:TPS2"/>
    <mergeCell ref="TPT2:TPX2"/>
    <mergeCell ref="TPY2:TQC2"/>
    <mergeCell ref="TQD2:TQH2"/>
    <mergeCell ref="TQI2:TQM2"/>
    <mergeCell ref="TOF2:TOJ2"/>
    <mergeCell ref="TOK2:TOO2"/>
    <mergeCell ref="TOP2:TOT2"/>
    <mergeCell ref="TOU2:TOY2"/>
    <mergeCell ref="TOZ2:TPD2"/>
    <mergeCell ref="TPE2:TPI2"/>
    <mergeCell ref="TNB2:TNF2"/>
    <mergeCell ref="TNG2:TNK2"/>
    <mergeCell ref="TNL2:TNP2"/>
    <mergeCell ref="TNQ2:TNU2"/>
    <mergeCell ref="TNV2:TNZ2"/>
    <mergeCell ref="TOA2:TOE2"/>
    <mergeCell ref="TLX2:TMB2"/>
    <mergeCell ref="TMC2:TMG2"/>
    <mergeCell ref="TMH2:TML2"/>
    <mergeCell ref="TMM2:TMQ2"/>
    <mergeCell ref="TMR2:TMV2"/>
    <mergeCell ref="TMW2:TNA2"/>
    <mergeCell ref="TKT2:TKX2"/>
    <mergeCell ref="TKY2:TLC2"/>
    <mergeCell ref="TLD2:TLH2"/>
    <mergeCell ref="TLI2:TLM2"/>
    <mergeCell ref="TLN2:TLR2"/>
    <mergeCell ref="TLS2:TLW2"/>
    <mergeCell ref="TJP2:TJT2"/>
    <mergeCell ref="TJU2:TJY2"/>
    <mergeCell ref="TJZ2:TKD2"/>
    <mergeCell ref="TKE2:TKI2"/>
    <mergeCell ref="TKJ2:TKN2"/>
    <mergeCell ref="TKO2:TKS2"/>
    <mergeCell ref="TIL2:TIP2"/>
    <mergeCell ref="TIQ2:TIU2"/>
    <mergeCell ref="TIV2:TIZ2"/>
    <mergeCell ref="TJA2:TJE2"/>
    <mergeCell ref="TJF2:TJJ2"/>
    <mergeCell ref="TJK2:TJO2"/>
    <mergeCell ref="THH2:THL2"/>
    <mergeCell ref="THM2:THQ2"/>
    <mergeCell ref="THR2:THV2"/>
    <mergeCell ref="THW2:TIA2"/>
    <mergeCell ref="TIB2:TIF2"/>
    <mergeCell ref="TIG2:TIK2"/>
    <mergeCell ref="TGD2:TGH2"/>
    <mergeCell ref="TGI2:TGM2"/>
    <mergeCell ref="TGN2:TGR2"/>
    <mergeCell ref="TGS2:TGW2"/>
    <mergeCell ref="TGX2:THB2"/>
    <mergeCell ref="THC2:THG2"/>
    <mergeCell ref="TEZ2:TFD2"/>
    <mergeCell ref="TFE2:TFI2"/>
    <mergeCell ref="TFJ2:TFN2"/>
    <mergeCell ref="TFO2:TFS2"/>
    <mergeCell ref="TFT2:TFX2"/>
    <mergeCell ref="TFY2:TGC2"/>
    <mergeCell ref="TDV2:TDZ2"/>
    <mergeCell ref="TEA2:TEE2"/>
    <mergeCell ref="TEF2:TEJ2"/>
    <mergeCell ref="TEK2:TEO2"/>
    <mergeCell ref="TEP2:TET2"/>
    <mergeCell ref="TEU2:TEY2"/>
    <mergeCell ref="TCR2:TCV2"/>
    <mergeCell ref="TCW2:TDA2"/>
    <mergeCell ref="TDB2:TDF2"/>
    <mergeCell ref="TDG2:TDK2"/>
    <mergeCell ref="TDL2:TDP2"/>
    <mergeCell ref="TDQ2:TDU2"/>
    <mergeCell ref="TBN2:TBR2"/>
    <mergeCell ref="TBS2:TBW2"/>
    <mergeCell ref="TBX2:TCB2"/>
    <mergeCell ref="TCC2:TCG2"/>
    <mergeCell ref="TCH2:TCL2"/>
    <mergeCell ref="TCM2:TCQ2"/>
    <mergeCell ref="TAJ2:TAN2"/>
    <mergeCell ref="TAO2:TAS2"/>
    <mergeCell ref="TAT2:TAX2"/>
    <mergeCell ref="TAY2:TBC2"/>
    <mergeCell ref="TBD2:TBH2"/>
    <mergeCell ref="TBI2:TBM2"/>
    <mergeCell ref="SZF2:SZJ2"/>
    <mergeCell ref="SZK2:SZO2"/>
    <mergeCell ref="SZP2:SZT2"/>
    <mergeCell ref="SZU2:SZY2"/>
    <mergeCell ref="SZZ2:TAD2"/>
    <mergeCell ref="TAE2:TAI2"/>
    <mergeCell ref="SYB2:SYF2"/>
    <mergeCell ref="SYG2:SYK2"/>
    <mergeCell ref="SYL2:SYP2"/>
    <mergeCell ref="SYQ2:SYU2"/>
    <mergeCell ref="SYV2:SYZ2"/>
    <mergeCell ref="SZA2:SZE2"/>
    <mergeCell ref="SWX2:SXB2"/>
    <mergeCell ref="SXC2:SXG2"/>
    <mergeCell ref="SXH2:SXL2"/>
    <mergeCell ref="SXM2:SXQ2"/>
    <mergeCell ref="SXR2:SXV2"/>
    <mergeCell ref="SXW2:SYA2"/>
    <mergeCell ref="SVT2:SVX2"/>
    <mergeCell ref="SVY2:SWC2"/>
    <mergeCell ref="SWD2:SWH2"/>
    <mergeCell ref="SWI2:SWM2"/>
    <mergeCell ref="SWN2:SWR2"/>
    <mergeCell ref="SWS2:SWW2"/>
    <mergeCell ref="SUP2:SUT2"/>
    <mergeCell ref="SUU2:SUY2"/>
    <mergeCell ref="SUZ2:SVD2"/>
    <mergeCell ref="SVE2:SVI2"/>
    <mergeCell ref="SVJ2:SVN2"/>
    <mergeCell ref="SVO2:SVS2"/>
    <mergeCell ref="STL2:STP2"/>
    <mergeCell ref="STQ2:STU2"/>
    <mergeCell ref="STV2:STZ2"/>
    <mergeCell ref="SUA2:SUE2"/>
    <mergeCell ref="SUF2:SUJ2"/>
    <mergeCell ref="SUK2:SUO2"/>
    <mergeCell ref="SSH2:SSL2"/>
    <mergeCell ref="SSM2:SSQ2"/>
    <mergeCell ref="SSR2:SSV2"/>
    <mergeCell ref="SSW2:STA2"/>
    <mergeCell ref="STB2:STF2"/>
    <mergeCell ref="STG2:STK2"/>
    <mergeCell ref="SRD2:SRH2"/>
    <mergeCell ref="SRI2:SRM2"/>
    <mergeCell ref="SRN2:SRR2"/>
    <mergeCell ref="SRS2:SRW2"/>
    <mergeCell ref="SRX2:SSB2"/>
    <mergeCell ref="SSC2:SSG2"/>
    <mergeCell ref="SPZ2:SQD2"/>
    <mergeCell ref="SQE2:SQI2"/>
    <mergeCell ref="SQJ2:SQN2"/>
    <mergeCell ref="SQO2:SQS2"/>
    <mergeCell ref="SQT2:SQX2"/>
    <mergeCell ref="SQY2:SRC2"/>
    <mergeCell ref="SOV2:SOZ2"/>
    <mergeCell ref="SPA2:SPE2"/>
    <mergeCell ref="SPF2:SPJ2"/>
    <mergeCell ref="SPK2:SPO2"/>
    <mergeCell ref="SPP2:SPT2"/>
    <mergeCell ref="SPU2:SPY2"/>
    <mergeCell ref="SNR2:SNV2"/>
    <mergeCell ref="SNW2:SOA2"/>
    <mergeCell ref="SOB2:SOF2"/>
    <mergeCell ref="SOG2:SOK2"/>
    <mergeCell ref="SOL2:SOP2"/>
    <mergeCell ref="SOQ2:SOU2"/>
    <mergeCell ref="SMN2:SMR2"/>
    <mergeCell ref="SMS2:SMW2"/>
    <mergeCell ref="SMX2:SNB2"/>
    <mergeCell ref="SNC2:SNG2"/>
    <mergeCell ref="SNH2:SNL2"/>
    <mergeCell ref="SNM2:SNQ2"/>
    <mergeCell ref="SLJ2:SLN2"/>
    <mergeCell ref="SLO2:SLS2"/>
    <mergeCell ref="SLT2:SLX2"/>
    <mergeCell ref="SLY2:SMC2"/>
    <mergeCell ref="SMD2:SMH2"/>
    <mergeCell ref="SMI2:SMM2"/>
    <mergeCell ref="SKF2:SKJ2"/>
    <mergeCell ref="SKK2:SKO2"/>
    <mergeCell ref="SKP2:SKT2"/>
    <mergeCell ref="SKU2:SKY2"/>
    <mergeCell ref="SKZ2:SLD2"/>
    <mergeCell ref="SLE2:SLI2"/>
    <mergeCell ref="SJB2:SJF2"/>
    <mergeCell ref="SJG2:SJK2"/>
    <mergeCell ref="SJL2:SJP2"/>
    <mergeCell ref="SJQ2:SJU2"/>
    <mergeCell ref="SJV2:SJZ2"/>
    <mergeCell ref="SKA2:SKE2"/>
    <mergeCell ref="SHX2:SIB2"/>
    <mergeCell ref="SIC2:SIG2"/>
    <mergeCell ref="SIH2:SIL2"/>
    <mergeCell ref="SIM2:SIQ2"/>
    <mergeCell ref="SIR2:SIV2"/>
    <mergeCell ref="SIW2:SJA2"/>
    <mergeCell ref="SGT2:SGX2"/>
    <mergeCell ref="SGY2:SHC2"/>
    <mergeCell ref="SHD2:SHH2"/>
    <mergeCell ref="SHI2:SHM2"/>
    <mergeCell ref="SHN2:SHR2"/>
    <mergeCell ref="SHS2:SHW2"/>
    <mergeCell ref="SFP2:SFT2"/>
    <mergeCell ref="SFU2:SFY2"/>
    <mergeCell ref="SFZ2:SGD2"/>
    <mergeCell ref="SGE2:SGI2"/>
    <mergeCell ref="SGJ2:SGN2"/>
    <mergeCell ref="SGO2:SGS2"/>
    <mergeCell ref="SEL2:SEP2"/>
    <mergeCell ref="SEQ2:SEU2"/>
    <mergeCell ref="SEV2:SEZ2"/>
    <mergeCell ref="SFA2:SFE2"/>
    <mergeCell ref="SFF2:SFJ2"/>
    <mergeCell ref="SFK2:SFO2"/>
    <mergeCell ref="SDH2:SDL2"/>
    <mergeCell ref="SDM2:SDQ2"/>
    <mergeCell ref="SDR2:SDV2"/>
    <mergeCell ref="SDW2:SEA2"/>
    <mergeCell ref="SEB2:SEF2"/>
    <mergeCell ref="SEG2:SEK2"/>
    <mergeCell ref="SCD2:SCH2"/>
    <mergeCell ref="SCI2:SCM2"/>
    <mergeCell ref="SCN2:SCR2"/>
    <mergeCell ref="SCS2:SCW2"/>
    <mergeCell ref="SCX2:SDB2"/>
    <mergeCell ref="SDC2:SDG2"/>
    <mergeCell ref="SAZ2:SBD2"/>
    <mergeCell ref="SBE2:SBI2"/>
    <mergeCell ref="SBJ2:SBN2"/>
    <mergeCell ref="SBO2:SBS2"/>
    <mergeCell ref="SBT2:SBX2"/>
    <mergeCell ref="SBY2:SCC2"/>
    <mergeCell ref="RZV2:RZZ2"/>
    <mergeCell ref="SAA2:SAE2"/>
    <mergeCell ref="SAF2:SAJ2"/>
    <mergeCell ref="SAK2:SAO2"/>
    <mergeCell ref="SAP2:SAT2"/>
    <mergeCell ref="SAU2:SAY2"/>
    <mergeCell ref="RYR2:RYV2"/>
    <mergeCell ref="RYW2:RZA2"/>
    <mergeCell ref="RZB2:RZF2"/>
    <mergeCell ref="RZG2:RZK2"/>
    <mergeCell ref="RZL2:RZP2"/>
    <mergeCell ref="RZQ2:RZU2"/>
    <mergeCell ref="RXN2:RXR2"/>
    <mergeCell ref="RXS2:RXW2"/>
    <mergeCell ref="RXX2:RYB2"/>
    <mergeCell ref="RYC2:RYG2"/>
    <mergeCell ref="RYH2:RYL2"/>
    <mergeCell ref="RYM2:RYQ2"/>
    <mergeCell ref="RWJ2:RWN2"/>
    <mergeCell ref="RWO2:RWS2"/>
    <mergeCell ref="RWT2:RWX2"/>
    <mergeCell ref="RWY2:RXC2"/>
    <mergeCell ref="RXD2:RXH2"/>
    <mergeCell ref="RXI2:RXM2"/>
    <mergeCell ref="RVF2:RVJ2"/>
    <mergeCell ref="RVK2:RVO2"/>
    <mergeCell ref="RVP2:RVT2"/>
    <mergeCell ref="RVU2:RVY2"/>
    <mergeCell ref="RVZ2:RWD2"/>
    <mergeCell ref="RWE2:RWI2"/>
    <mergeCell ref="RUB2:RUF2"/>
    <mergeCell ref="RUG2:RUK2"/>
    <mergeCell ref="RUL2:RUP2"/>
    <mergeCell ref="RUQ2:RUU2"/>
    <mergeCell ref="RUV2:RUZ2"/>
    <mergeCell ref="RVA2:RVE2"/>
    <mergeCell ref="RSX2:RTB2"/>
    <mergeCell ref="RTC2:RTG2"/>
    <mergeCell ref="RTH2:RTL2"/>
    <mergeCell ref="RTM2:RTQ2"/>
    <mergeCell ref="RTR2:RTV2"/>
    <mergeCell ref="RTW2:RUA2"/>
    <mergeCell ref="RRT2:RRX2"/>
    <mergeCell ref="RRY2:RSC2"/>
    <mergeCell ref="RSD2:RSH2"/>
    <mergeCell ref="RSI2:RSM2"/>
    <mergeCell ref="RSN2:RSR2"/>
    <mergeCell ref="RSS2:RSW2"/>
    <mergeCell ref="RQP2:RQT2"/>
    <mergeCell ref="RQU2:RQY2"/>
    <mergeCell ref="RQZ2:RRD2"/>
    <mergeCell ref="RRE2:RRI2"/>
    <mergeCell ref="RRJ2:RRN2"/>
    <mergeCell ref="RRO2:RRS2"/>
    <mergeCell ref="RPL2:RPP2"/>
    <mergeCell ref="RPQ2:RPU2"/>
    <mergeCell ref="RPV2:RPZ2"/>
    <mergeCell ref="RQA2:RQE2"/>
    <mergeCell ref="RQF2:RQJ2"/>
    <mergeCell ref="RQK2:RQO2"/>
    <mergeCell ref="ROH2:ROL2"/>
    <mergeCell ref="ROM2:ROQ2"/>
    <mergeCell ref="ROR2:ROV2"/>
    <mergeCell ref="ROW2:RPA2"/>
    <mergeCell ref="RPB2:RPF2"/>
    <mergeCell ref="RPG2:RPK2"/>
    <mergeCell ref="RND2:RNH2"/>
    <mergeCell ref="RNI2:RNM2"/>
    <mergeCell ref="RNN2:RNR2"/>
    <mergeCell ref="RNS2:RNW2"/>
    <mergeCell ref="RNX2:ROB2"/>
    <mergeCell ref="ROC2:ROG2"/>
    <mergeCell ref="RLZ2:RMD2"/>
    <mergeCell ref="RME2:RMI2"/>
    <mergeCell ref="RMJ2:RMN2"/>
    <mergeCell ref="RMO2:RMS2"/>
    <mergeCell ref="RMT2:RMX2"/>
    <mergeCell ref="RMY2:RNC2"/>
    <mergeCell ref="RKV2:RKZ2"/>
    <mergeCell ref="RLA2:RLE2"/>
    <mergeCell ref="RLF2:RLJ2"/>
    <mergeCell ref="RLK2:RLO2"/>
    <mergeCell ref="RLP2:RLT2"/>
    <mergeCell ref="RLU2:RLY2"/>
    <mergeCell ref="RJR2:RJV2"/>
    <mergeCell ref="RJW2:RKA2"/>
    <mergeCell ref="RKB2:RKF2"/>
    <mergeCell ref="RKG2:RKK2"/>
    <mergeCell ref="RKL2:RKP2"/>
    <mergeCell ref="RKQ2:RKU2"/>
    <mergeCell ref="RIN2:RIR2"/>
    <mergeCell ref="RIS2:RIW2"/>
    <mergeCell ref="RIX2:RJB2"/>
    <mergeCell ref="RJC2:RJG2"/>
    <mergeCell ref="RJH2:RJL2"/>
    <mergeCell ref="RJM2:RJQ2"/>
    <mergeCell ref="RHJ2:RHN2"/>
    <mergeCell ref="RHO2:RHS2"/>
    <mergeCell ref="RHT2:RHX2"/>
    <mergeCell ref="RHY2:RIC2"/>
    <mergeCell ref="RID2:RIH2"/>
    <mergeCell ref="RII2:RIM2"/>
    <mergeCell ref="RGF2:RGJ2"/>
    <mergeCell ref="RGK2:RGO2"/>
    <mergeCell ref="RGP2:RGT2"/>
    <mergeCell ref="RGU2:RGY2"/>
    <mergeCell ref="RGZ2:RHD2"/>
    <mergeCell ref="RHE2:RHI2"/>
    <mergeCell ref="RFB2:RFF2"/>
    <mergeCell ref="RFG2:RFK2"/>
    <mergeCell ref="RFL2:RFP2"/>
    <mergeCell ref="RFQ2:RFU2"/>
    <mergeCell ref="RFV2:RFZ2"/>
    <mergeCell ref="RGA2:RGE2"/>
    <mergeCell ref="RDX2:REB2"/>
    <mergeCell ref="REC2:REG2"/>
    <mergeCell ref="REH2:REL2"/>
    <mergeCell ref="REM2:REQ2"/>
    <mergeCell ref="RER2:REV2"/>
    <mergeCell ref="REW2:RFA2"/>
    <mergeCell ref="RCT2:RCX2"/>
    <mergeCell ref="RCY2:RDC2"/>
    <mergeCell ref="RDD2:RDH2"/>
    <mergeCell ref="RDI2:RDM2"/>
    <mergeCell ref="RDN2:RDR2"/>
    <mergeCell ref="RDS2:RDW2"/>
    <mergeCell ref="RBP2:RBT2"/>
    <mergeCell ref="RBU2:RBY2"/>
    <mergeCell ref="RBZ2:RCD2"/>
    <mergeCell ref="RCE2:RCI2"/>
    <mergeCell ref="RCJ2:RCN2"/>
    <mergeCell ref="RCO2:RCS2"/>
    <mergeCell ref="RAL2:RAP2"/>
    <mergeCell ref="RAQ2:RAU2"/>
    <mergeCell ref="RAV2:RAZ2"/>
    <mergeCell ref="RBA2:RBE2"/>
    <mergeCell ref="RBF2:RBJ2"/>
    <mergeCell ref="RBK2:RBO2"/>
    <mergeCell ref="QZH2:QZL2"/>
    <mergeCell ref="QZM2:QZQ2"/>
    <mergeCell ref="QZR2:QZV2"/>
    <mergeCell ref="QZW2:RAA2"/>
    <mergeCell ref="RAB2:RAF2"/>
    <mergeCell ref="RAG2:RAK2"/>
    <mergeCell ref="QYD2:QYH2"/>
    <mergeCell ref="QYI2:QYM2"/>
    <mergeCell ref="QYN2:QYR2"/>
    <mergeCell ref="QYS2:QYW2"/>
    <mergeCell ref="QYX2:QZB2"/>
    <mergeCell ref="QZC2:QZG2"/>
    <mergeCell ref="QWZ2:QXD2"/>
    <mergeCell ref="QXE2:QXI2"/>
    <mergeCell ref="QXJ2:QXN2"/>
    <mergeCell ref="QXO2:QXS2"/>
    <mergeCell ref="QXT2:QXX2"/>
    <mergeCell ref="QXY2:QYC2"/>
    <mergeCell ref="QVV2:QVZ2"/>
    <mergeCell ref="QWA2:QWE2"/>
    <mergeCell ref="QWF2:QWJ2"/>
    <mergeCell ref="QWK2:QWO2"/>
    <mergeCell ref="QWP2:QWT2"/>
    <mergeCell ref="QWU2:QWY2"/>
    <mergeCell ref="QUR2:QUV2"/>
    <mergeCell ref="QUW2:QVA2"/>
    <mergeCell ref="QVB2:QVF2"/>
    <mergeCell ref="QVG2:QVK2"/>
    <mergeCell ref="QVL2:QVP2"/>
    <mergeCell ref="QVQ2:QVU2"/>
    <mergeCell ref="QTN2:QTR2"/>
    <mergeCell ref="QTS2:QTW2"/>
    <mergeCell ref="QTX2:QUB2"/>
    <mergeCell ref="QUC2:QUG2"/>
    <mergeCell ref="QUH2:QUL2"/>
    <mergeCell ref="QUM2:QUQ2"/>
    <mergeCell ref="QSJ2:QSN2"/>
    <mergeCell ref="QSO2:QSS2"/>
    <mergeCell ref="QST2:QSX2"/>
    <mergeCell ref="QSY2:QTC2"/>
    <mergeCell ref="QTD2:QTH2"/>
    <mergeCell ref="QTI2:QTM2"/>
    <mergeCell ref="QRF2:QRJ2"/>
    <mergeCell ref="QRK2:QRO2"/>
    <mergeCell ref="QRP2:QRT2"/>
    <mergeCell ref="QRU2:QRY2"/>
    <mergeCell ref="QRZ2:QSD2"/>
    <mergeCell ref="QSE2:QSI2"/>
    <mergeCell ref="QQB2:QQF2"/>
    <mergeCell ref="QQG2:QQK2"/>
    <mergeCell ref="QQL2:QQP2"/>
    <mergeCell ref="QQQ2:QQU2"/>
    <mergeCell ref="QQV2:QQZ2"/>
    <mergeCell ref="QRA2:QRE2"/>
    <mergeCell ref="QOX2:QPB2"/>
    <mergeCell ref="QPC2:QPG2"/>
    <mergeCell ref="QPH2:QPL2"/>
    <mergeCell ref="QPM2:QPQ2"/>
    <mergeCell ref="QPR2:QPV2"/>
    <mergeCell ref="QPW2:QQA2"/>
    <mergeCell ref="QNT2:QNX2"/>
    <mergeCell ref="QNY2:QOC2"/>
    <mergeCell ref="QOD2:QOH2"/>
    <mergeCell ref="QOI2:QOM2"/>
    <mergeCell ref="QON2:QOR2"/>
    <mergeCell ref="QOS2:QOW2"/>
    <mergeCell ref="QMP2:QMT2"/>
    <mergeCell ref="QMU2:QMY2"/>
    <mergeCell ref="QMZ2:QND2"/>
    <mergeCell ref="QNE2:QNI2"/>
    <mergeCell ref="QNJ2:QNN2"/>
    <mergeCell ref="QNO2:QNS2"/>
    <mergeCell ref="QLL2:QLP2"/>
    <mergeCell ref="QLQ2:QLU2"/>
    <mergeCell ref="QLV2:QLZ2"/>
    <mergeCell ref="QMA2:QME2"/>
    <mergeCell ref="QMF2:QMJ2"/>
    <mergeCell ref="QMK2:QMO2"/>
    <mergeCell ref="QKH2:QKL2"/>
    <mergeCell ref="QKM2:QKQ2"/>
    <mergeCell ref="QKR2:QKV2"/>
    <mergeCell ref="QKW2:QLA2"/>
    <mergeCell ref="QLB2:QLF2"/>
    <mergeCell ref="QLG2:QLK2"/>
    <mergeCell ref="QJD2:QJH2"/>
    <mergeCell ref="QJI2:QJM2"/>
    <mergeCell ref="QJN2:QJR2"/>
    <mergeCell ref="QJS2:QJW2"/>
    <mergeCell ref="QJX2:QKB2"/>
    <mergeCell ref="QKC2:QKG2"/>
    <mergeCell ref="QHZ2:QID2"/>
    <mergeCell ref="QIE2:QII2"/>
    <mergeCell ref="QIJ2:QIN2"/>
    <mergeCell ref="QIO2:QIS2"/>
    <mergeCell ref="QIT2:QIX2"/>
    <mergeCell ref="QIY2:QJC2"/>
    <mergeCell ref="QGV2:QGZ2"/>
    <mergeCell ref="QHA2:QHE2"/>
    <mergeCell ref="QHF2:QHJ2"/>
    <mergeCell ref="QHK2:QHO2"/>
    <mergeCell ref="QHP2:QHT2"/>
    <mergeCell ref="QHU2:QHY2"/>
    <mergeCell ref="QFR2:QFV2"/>
    <mergeCell ref="QFW2:QGA2"/>
    <mergeCell ref="QGB2:QGF2"/>
    <mergeCell ref="QGG2:QGK2"/>
    <mergeCell ref="QGL2:QGP2"/>
    <mergeCell ref="QGQ2:QGU2"/>
    <mergeCell ref="QEN2:QER2"/>
    <mergeCell ref="QES2:QEW2"/>
    <mergeCell ref="QEX2:QFB2"/>
    <mergeCell ref="QFC2:QFG2"/>
    <mergeCell ref="QFH2:QFL2"/>
    <mergeCell ref="QFM2:QFQ2"/>
    <mergeCell ref="QDJ2:QDN2"/>
    <mergeCell ref="QDO2:QDS2"/>
    <mergeCell ref="QDT2:QDX2"/>
    <mergeCell ref="QDY2:QEC2"/>
    <mergeCell ref="QED2:QEH2"/>
    <mergeCell ref="QEI2:QEM2"/>
    <mergeCell ref="QCF2:QCJ2"/>
    <mergeCell ref="QCK2:QCO2"/>
    <mergeCell ref="QCP2:QCT2"/>
    <mergeCell ref="QCU2:QCY2"/>
    <mergeCell ref="QCZ2:QDD2"/>
    <mergeCell ref="QDE2:QDI2"/>
    <mergeCell ref="QBB2:QBF2"/>
    <mergeCell ref="QBG2:QBK2"/>
    <mergeCell ref="QBL2:QBP2"/>
    <mergeCell ref="QBQ2:QBU2"/>
    <mergeCell ref="QBV2:QBZ2"/>
    <mergeCell ref="QCA2:QCE2"/>
    <mergeCell ref="PZX2:QAB2"/>
    <mergeCell ref="QAC2:QAG2"/>
    <mergeCell ref="QAH2:QAL2"/>
    <mergeCell ref="QAM2:QAQ2"/>
    <mergeCell ref="QAR2:QAV2"/>
    <mergeCell ref="QAW2:QBA2"/>
    <mergeCell ref="PYT2:PYX2"/>
    <mergeCell ref="PYY2:PZC2"/>
    <mergeCell ref="PZD2:PZH2"/>
    <mergeCell ref="PZI2:PZM2"/>
    <mergeCell ref="PZN2:PZR2"/>
    <mergeCell ref="PZS2:PZW2"/>
    <mergeCell ref="PXP2:PXT2"/>
    <mergeCell ref="PXU2:PXY2"/>
    <mergeCell ref="PXZ2:PYD2"/>
    <mergeCell ref="PYE2:PYI2"/>
    <mergeCell ref="PYJ2:PYN2"/>
    <mergeCell ref="PYO2:PYS2"/>
    <mergeCell ref="PWL2:PWP2"/>
    <mergeCell ref="PWQ2:PWU2"/>
    <mergeCell ref="PWV2:PWZ2"/>
    <mergeCell ref="PXA2:PXE2"/>
    <mergeCell ref="PXF2:PXJ2"/>
    <mergeCell ref="PXK2:PXO2"/>
    <mergeCell ref="PVH2:PVL2"/>
    <mergeCell ref="PVM2:PVQ2"/>
    <mergeCell ref="PVR2:PVV2"/>
    <mergeCell ref="PVW2:PWA2"/>
    <mergeCell ref="PWB2:PWF2"/>
    <mergeCell ref="PWG2:PWK2"/>
    <mergeCell ref="PUD2:PUH2"/>
    <mergeCell ref="PUI2:PUM2"/>
    <mergeCell ref="PUN2:PUR2"/>
    <mergeCell ref="PUS2:PUW2"/>
    <mergeCell ref="PUX2:PVB2"/>
    <mergeCell ref="PVC2:PVG2"/>
    <mergeCell ref="PSZ2:PTD2"/>
    <mergeCell ref="PTE2:PTI2"/>
    <mergeCell ref="PTJ2:PTN2"/>
    <mergeCell ref="PTO2:PTS2"/>
    <mergeCell ref="PTT2:PTX2"/>
    <mergeCell ref="PTY2:PUC2"/>
    <mergeCell ref="PRV2:PRZ2"/>
    <mergeCell ref="PSA2:PSE2"/>
    <mergeCell ref="PSF2:PSJ2"/>
    <mergeCell ref="PSK2:PSO2"/>
    <mergeCell ref="PSP2:PST2"/>
    <mergeCell ref="PSU2:PSY2"/>
    <mergeCell ref="PQR2:PQV2"/>
    <mergeCell ref="PQW2:PRA2"/>
    <mergeCell ref="PRB2:PRF2"/>
    <mergeCell ref="PRG2:PRK2"/>
    <mergeCell ref="PRL2:PRP2"/>
    <mergeCell ref="PRQ2:PRU2"/>
    <mergeCell ref="PPN2:PPR2"/>
    <mergeCell ref="PPS2:PPW2"/>
    <mergeCell ref="PPX2:PQB2"/>
    <mergeCell ref="PQC2:PQG2"/>
    <mergeCell ref="PQH2:PQL2"/>
    <mergeCell ref="PQM2:PQQ2"/>
    <mergeCell ref="POJ2:PON2"/>
    <mergeCell ref="POO2:POS2"/>
    <mergeCell ref="POT2:POX2"/>
    <mergeCell ref="POY2:PPC2"/>
    <mergeCell ref="PPD2:PPH2"/>
    <mergeCell ref="PPI2:PPM2"/>
    <mergeCell ref="PNF2:PNJ2"/>
    <mergeCell ref="PNK2:PNO2"/>
    <mergeCell ref="PNP2:PNT2"/>
    <mergeCell ref="PNU2:PNY2"/>
    <mergeCell ref="PNZ2:POD2"/>
    <mergeCell ref="POE2:POI2"/>
    <mergeCell ref="PMB2:PMF2"/>
    <mergeCell ref="PMG2:PMK2"/>
    <mergeCell ref="PML2:PMP2"/>
    <mergeCell ref="PMQ2:PMU2"/>
    <mergeCell ref="PMV2:PMZ2"/>
    <mergeCell ref="PNA2:PNE2"/>
    <mergeCell ref="PKX2:PLB2"/>
    <mergeCell ref="PLC2:PLG2"/>
    <mergeCell ref="PLH2:PLL2"/>
    <mergeCell ref="PLM2:PLQ2"/>
    <mergeCell ref="PLR2:PLV2"/>
    <mergeCell ref="PLW2:PMA2"/>
    <mergeCell ref="PJT2:PJX2"/>
    <mergeCell ref="PJY2:PKC2"/>
    <mergeCell ref="PKD2:PKH2"/>
    <mergeCell ref="PKI2:PKM2"/>
    <mergeCell ref="PKN2:PKR2"/>
    <mergeCell ref="PKS2:PKW2"/>
    <mergeCell ref="PIP2:PIT2"/>
    <mergeCell ref="PIU2:PIY2"/>
    <mergeCell ref="PIZ2:PJD2"/>
    <mergeCell ref="PJE2:PJI2"/>
    <mergeCell ref="PJJ2:PJN2"/>
    <mergeCell ref="PJO2:PJS2"/>
    <mergeCell ref="PHL2:PHP2"/>
    <mergeCell ref="PHQ2:PHU2"/>
    <mergeCell ref="PHV2:PHZ2"/>
    <mergeCell ref="PIA2:PIE2"/>
    <mergeCell ref="PIF2:PIJ2"/>
    <mergeCell ref="PIK2:PIO2"/>
    <mergeCell ref="PGH2:PGL2"/>
    <mergeCell ref="PGM2:PGQ2"/>
    <mergeCell ref="PGR2:PGV2"/>
    <mergeCell ref="PGW2:PHA2"/>
    <mergeCell ref="PHB2:PHF2"/>
    <mergeCell ref="PHG2:PHK2"/>
    <mergeCell ref="PFD2:PFH2"/>
    <mergeCell ref="PFI2:PFM2"/>
    <mergeCell ref="PFN2:PFR2"/>
    <mergeCell ref="PFS2:PFW2"/>
    <mergeCell ref="PFX2:PGB2"/>
    <mergeCell ref="PGC2:PGG2"/>
    <mergeCell ref="PDZ2:PED2"/>
    <mergeCell ref="PEE2:PEI2"/>
    <mergeCell ref="PEJ2:PEN2"/>
    <mergeCell ref="PEO2:PES2"/>
    <mergeCell ref="PET2:PEX2"/>
    <mergeCell ref="PEY2:PFC2"/>
    <mergeCell ref="PCV2:PCZ2"/>
    <mergeCell ref="PDA2:PDE2"/>
    <mergeCell ref="PDF2:PDJ2"/>
    <mergeCell ref="PDK2:PDO2"/>
    <mergeCell ref="PDP2:PDT2"/>
    <mergeCell ref="PDU2:PDY2"/>
    <mergeCell ref="PBR2:PBV2"/>
    <mergeCell ref="PBW2:PCA2"/>
    <mergeCell ref="PCB2:PCF2"/>
    <mergeCell ref="PCG2:PCK2"/>
    <mergeCell ref="PCL2:PCP2"/>
    <mergeCell ref="PCQ2:PCU2"/>
    <mergeCell ref="PAN2:PAR2"/>
    <mergeCell ref="PAS2:PAW2"/>
    <mergeCell ref="PAX2:PBB2"/>
    <mergeCell ref="PBC2:PBG2"/>
    <mergeCell ref="PBH2:PBL2"/>
    <mergeCell ref="PBM2:PBQ2"/>
    <mergeCell ref="OZJ2:OZN2"/>
    <mergeCell ref="OZO2:OZS2"/>
    <mergeCell ref="OZT2:OZX2"/>
    <mergeCell ref="OZY2:PAC2"/>
    <mergeCell ref="PAD2:PAH2"/>
    <mergeCell ref="PAI2:PAM2"/>
    <mergeCell ref="OYF2:OYJ2"/>
    <mergeCell ref="OYK2:OYO2"/>
    <mergeCell ref="OYP2:OYT2"/>
    <mergeCell ref="OYU2:OYY2"/>
    <mergeCell ref="OYZ2:OZD2"/>
    <mergeCell ref="OZE2:OZI2"/>
    <mergeCell ref="OXB2:OXF2"/>
    <mergeCell ref="OXG2:OXK2"/>
    <mergeCell ref="OXL2:OXP2"/>
    <mergeCell ref="OXQ2:OXU2"/>
    <mergeCell ref="OXV2:OXZ2"/>
    <mergeCell ref="OYA2:OYE2"/>
    <mergeCell ref="OVX2:OWB2"/>
    <mergeCell ref="OWC2:OWG2"/>
    <mergeCell ref="OWH2:OWL2"/>
    <mergeCell ref="OWM2:OWQ2"/>
    <mergeCell ref="OWR2:OWV2"/>
    <mergeCell ref="OWW2:OXA2"/>
    <mergeCell ref="OUT2:OUX2"/>
    <mergeCell ref="OUY2:OVC2"/>
    <mergeCell ref="OVD2:OVH2"/>
    <mergeCell ref="OVI2:OVM2"/>
    <mergeCell ref="OVN2:OVR2"/>
    <mergeCell ref="OVS2:OVW2"/>
    <mergeCell ref="OTP2:OTT2"/>
    <mergeCell ref="OTU2:OTY2"/>
    <mergeCell ref="OTZ2:OUD2"/>
    <mergeCell ref="OUE2:OUI2"/>
    <mergeCell ref="OUJ2:OUN2"/>
    <mergeCell ref="OUO2:OUS2"/>
    <mergeCell ref="OSL2:OSP2"/>
    <mergeCell ref="OSQ2:OSU2"/>
    <mergeCell ref="OSV2:OSZ2"/>
    <mergeCell ref="OTA2:OTE2"/>
    <mergeCell ref="OTF2:OTJ2"/>
    <mergeCell ref="OTK2:OTO2"/>
    <mergeCell ref="ORH2:ORL2"/>
    <mergeCell ref="ORM2:ORQ2"/>
    <mergeCell ref="ORR2:ORV2"/>
    <mergeCell ref="ORW2:OSA2"/>
    <mergeCell ref="OSB2:OSF2"/>
    <mergeCell ref="OSG2:OSK2"/>
    <mergeCell ref="OQD2:OQH2"/>
    <mergeCell ref="OQI2:OQM2"/>
    <mergeCell ref="OQN2:OQR2"/>
    <mergeCell ref="OQS2:OQW2"/>
    <mergeCell ref="OQX2:ORB2"/>
    <mergeCell ref="ORC2:ORG2"/>
    <mergeCell ref="OOZ2:OPD2"/>
    <mergeCell ref="OPE2:OPI2"/>
    <mergeCell ref="OPJ2:OPN2"/>
    <mergeCell ref="OPO2:OPS2"/>
    <mergeCell ref="OPT2:OPX2"/>
    <mergeCell ref="OPY2:OQC2"/>
    <mergeCell ref="ONV2:ONZ2"/>
    <mergeCell ref="OOA2:OOE2"/>
    <mergeCell ref="OOF2:OOJ2"/>
    <mergeCell ref="OOK2:OOO2"/>
    <mergeCell ref="OOP2:OOT2"/>
    <mergeCell ref="OOU2:OOY2"/>
    <mergeCell ref="OMR2:OMV2"/>
    <mergeCell ref="OMW2:ONA2"/>
    <mergeCell ref="ONB2:ONF2"/>
    <mergeCell ref="ONG2:ONK2"/>
    <mergeCell ref="ONL2:ONP2"/>
    <mergeCell ref="ONQ2:ONU2"/>
    <mergeCell ref="OLN2:OLR2"/>
    <mergeCell ref="OLS2:OLW2"/>
    <mergeCell ref="OLX2:OMB2"/>
    <mergeCell ref="OMC2:OMG2"/>
    <mergeCell ref="OMH2:OML2"/>
    <mergeCell ref="OMM2:OMQ2"/>
    <mergeCell ref="OKJ2:OKN2"/>
    <mergeCell ref="OKO2:OKS2"/>
    <mergeCell ref="OKT2:OKX2"/>
    <mergeCell ref="OKY2:OLC2"/>
    <mergeCell ref="OLD2:OLH2"/>
    <mergeCell ref="OLI2:OLM2"/>
    <mergeCell ref="OJF2:OJJ2"/>
    <mergeCell ref="OJK2:OJO2"/>
    <mergeCell ref="OJP2:OJT2"/>
    <mergeCell ref="OJU2:OJY2"/>
    <mergeCell ref="OJZ2:OKD2"/>
    <mergeCell ref="OKE2:OKI2"/>
    <mergeCell ref="OIB2:OIF2"/>
    <mergeCell ref="OIG2:OIK2"/>
    <mergeCell ref="OIL2:OIP2"/>
    <mergeCell ref="OIQ2:OIU2"/>
    <mergeCell ref="OIV2:OIZ2"/>
    <mergeCell ref="OJA2:OJE2"/>
    <mergeCell ref="OGX2:OHB2"/>
    <mergeCell ref="OHC2:OHG2"/>
    <mergeCell ref="OHH2:OHL2"/>
    <mergeCell ref="OHM2:OHQ2"/>
    <mergeCell ref="OHR2:OHV2"/>
    <mergeCell ref="OHW2:OIA2"/>
    <mergeCell ref="OFT2:OFX2"/>
    <mergeCell ref="OFY2:OGC2"/>
    <mergeCell ref="OGD2:OGH2"/>
    <mergeCell ref="OGI2:OGM2"/>
    <mergeCell ref="OGN2:OGR2"/>
    <mergeCell ref="OGS2:OGW2"/>
    <mergeCell ref="OEP2:OET2"/>
    <mergeCell ref="OEU2:OEY2"/>
    <mergeCell ref="OEZ2:OFD2"/>
    <mergeCell ref="OFE2:OFI2"/>
    <mergeCell ref="OFJ2:OFN2"/>
    <mergeCell ref="OFO2:OFS2"/>
    <mergeCell ref="ODL2:ODP2"/>
    <mergeCell ref="ODQ2:ODU2"/>
    <mergeCell ref="ODV2:ODZ2"/>
    <mergeCell ref="OEA2:OEE2"/>
    <mergeCell ref="OEF2:OEJ2"/>
    <mergeCell ref="OEK2:OEO2"/>
    <mergeCell ref="OCH2:OCL2"/>
    <mergeCell ref="OCM2:OCQ2"/>
    <mergeCell ref="OCR2:OCV2"/>
    <mergeCell ref="OCW2:ODA2"/>
    <mergeCell ref="ODB2:ODF2"/>
    <mergeCell ref="ODG2:ODK2"/>
    <mergeCell ref="OBD2:OBH2"/>
    <mergeCell ref="OBI2:OBM2"/>
    <mergeCell ref="OBN2:OBR2"/>
    <mergeCell ref="OBS2:OBW2"/>
    <mergeCell ref="OBX2:OCB2"/>
    <mergeCell ref="OCC2:OCG2"/>
    <mergeCell ref="NZZ2:OAD2"/>
    <mergeCell ref="OAE2:OAI2"/>
    <mergeCell ref="OAJ2:OAN2"/>
    <mergeCell ref="OAO2:OAS2"/>
    <mergeCell ref="OAT2:OAX2"/>
    <mergeCell ref="OAY2:OBC2"/>
    <mergeCell ref="NYV2:NYZ2"/>
    <mergeCell ref="NZA2:NZE2"/>
    <mergeCell ref="NZF2:NZJ2"/>
    <mergeCell ref="NZK2:NZO2"/>
    <mergeCell ref="NZP2:NZT2"/>
    <mergeCell ref="NZU2:NZY2"/>
    <mergeCell ref="NXR2:NXV2"/>
    <mergeCell ref="NXW2:NYA2"/>
    <mergeCell ref="NYB2:NYF2"/>
    <mergeCell ref="NYG2:NYK2"/>
    <mergeCell ref="NYL2:NYP2"/>
    <mergeCell ref="NYQ2:NYU2"/>
    <mergeCell ref="NWN2:NWR2"/>
    <mergeCell ref="NWS2:NWW2"/>
    <mergeCell ref="NWX2:NXB2"/>
    <mergeCell ref="NXC2:NXG2"/>
    <mergeCell ref="NXH2:NXL2"/>
    <mergeCell ref="NXM2:NXQ2"/>
    <mergeCell ref="NVJ2:NVN2"/>
    <mergeCell ref="NVO2:NVS2"/>
    <mergeCell ref="NVT2:NVX2"/>
    <mergeCell ref="NVY2:NWC2"/>
    <mergeCell ref="NWD2:NWH2"/>
    <mergeCell ref="NWI2:NWM2"/>
    <mergeCell ref="NUF2:NUJ2"/>
    <mergeCell ref="NUK2:NUO2"/>
    <mergeCell ref="NUP2:NUT2"/>
    <mergeCell ref="NUU2:NUY2"/>
    <mergeCell ref="NUZ2:NVD2"/>
    <mergeCell ref="NVE2:NVI2"/>
    <mergeCell ref="NTB2:NTF2"/>
    <mergeCell ref="NTG2:NTK2"/>
    <mergeCell ref="NTL2:NTP2"/>
    <mergeCell ref="NTQ2:NTU2"/>
    <mergeCell ref="NTV2:NTZ2"/>
    <mergeCell ref="NUA2:NUE2"/>
    <mergeCell ref="NRX2:NSB2"/>
    <mergeCell ref="NSC2:NSG2"/>
    <mergeCell ref="NSH2:NSL2"/>
    <mergeCell ref="NSM2:NSQ2"/>
    <mergeCell ref="NSR2:NSV2"/>
    <mergeCell ref="NSW2:NTA2"/>
    <mergeCell ref="NQT2:NQX2"/>
    <mergeCell ref="NQY2:NRC2"/>
    <mergeCell ref="NRD2:NRH2"/>
    <mergeCell ref="NRI2:NRM2"/>
    <mergeCell ref="NRN2:NRR2"/>
    <mergeCell ref="NRS2:NRW2"/>
    <mergeCell ref="NPP2:NPT2"/>
    <mergeCell ref="NPU2:NPY2"/>
    <mergeCell ref="NPZ2:NQD2"/>
    <mergeCell ref="NQE2:NQI2"/>
    <mergeCell ref="NQJ2:NQN2"/>
    <mergeCell ref="NQO2:NQS2"/>
    <mergeCell ref="NOL2:NOP2"/>
    <mergeCell ref="NOQ2:NOU2"/>
    <mergeCell ref="NOV2:NOZ2"/>
    <mergeCell ref="NPA2:NPE2"/>
    <mergeCell ref="NPF2:NPJ2"/>
    <mergeCell ref="NPK2:NPO2"/>
    <mergeCell ref="NNH2:NNL2"/>
    <mergeCell ref="NNM2:NNQ2"/>
    <mergeCell ref="NNR2:NNV2"/>
    <mergeCell ref="NNW2:NOA2"/>
    <mergeCell ref="NOB2:NOF2"/>
    <mergeCell ref="NOG2:NOK2"/>
    <mergeCell ref="NMD2:NMH2"/>
    <mergeCell ref="NMI2:NMM2"/>
    <mergeCell ref="NMN2:NMR2"/>
    <mergeCell ref="NMS2:NMW2"/>
    <mergeCell ref="NMX2:NNB2"/>
    <mergeCell ref="NNC2:NNG2"/>
    <mergeCell ref="NKZ2:NLD2"/>
    <mergeCell ref="NLE2:NLI2"/>
    <mergeCell ref="NLJ2:NLN2"/>
    <mergeCell ref="NLO2:NLS2"/>
    <mergeCell ref="NLT2:NLX2"/>
    <mergeCell ref="NLY2:NMC2"/>
    <mergeCell ref="NJV2:NJZ2"/>
    <mergeCell ref="NKA2:NKE2"/>
    <mergeCell ref="NKF2:NKJ2"/>
    <mergeCell ref="NKK2:NKO2"/>
    <mergeCell ref="NKP2:NKT2"/>
    <mergeCell ref="NKU2:NKY2"/>
    <mergeCell ref="NIR2:NIV2"/>
    <mergeCell ref="NIW2:NJA2"/>
    <mergeCell ref="NJB2:NJF2"/>
    <mergeCell ref="NJG2:NJK2"/>
    <mergeCell ref="NJL2:NJP2"/>
    <mergeCell ref="NJQ2:NJU2"/>
    <mergeCell ref="NHN2:NHR2"/>
    <mergeCell ref="NHS2:NHW2"/>
    <mergeCell ref="NHX2:NIB2"/>
    <mergeCell ref="NIC2:NIG2"/>
    <mergeCell ref="NIH2:NIL2"/>
    <mergeCell ref="NIM2:NIQ2"/>
    <mergeCell ref="NGJ2:NGN2"/>
    <mergeCell ref="NGO2:NGS2"/>
    <mergeCell ref="NGT2:NGX2"/>
    <mergeCell ref="NGY2:NHC2"/>
    <mergeCell ref="NHD2:NHH2"/>
    <mergeCell ref="NHI2:NHM2"/>
    <mergeCell ref="NFF2:NFJ2"/>
    <mergeCell ref="NFK2:NFO2"/>
    <mergeCell ref="NFP2:NFT2"/>
    <mergeCell ref="NFU2:NFY2"/>
    <mergeCell ref="NFZ2:NGD2"/>
    <mergeCell ref="NGE2:NGI2"/>
    <mergeCell ref="NEB2:NEF2"/>
    <mergeCell ref="NEG2:NEK2"/>
    <mergeCell ref="NEL2:NEP2"/>
    <mergeCell ref="NEQ2:NEU2"/>
    <mergeCell ref="NEV2:NEZ2"/>
    <mergeCell ref="NFA2:NFE2"/>
    <mergeCell ref="NCX2:NDB2"/>
    <mergeCell ref="NDC2:NDG2"/>
    <mergeCell ref="NDH2:NDL2"/>
    <mergeCell ref="NDM2:NDQ2"/>
    <mergeCell ref="NDR2:NDV2"/>
    <mergeCell ref="NDW2:NEA2"/>
    <mergeCell ref="NBT2:NBX2"/>
    <mergeCell ref="NBY2:NCC2"/>
    <mergeCell ref="NCD2:NCH2"/>
    <mergeCell ref="NCI2:NCM2"/>
    <mergeCell ref="NCN2:NCR2"/>
    <mergeCell ref="NCS2:NCW2"/>
    <mergeCell ref="NAP2:NAT2"/>
    <mergeCell ref="NAU2:NAY2"/>
    <mergeCell ref="NAZ2:NBD2"/>
    <mergeCell ref="NBE2:NBI2"/>
    <mergeCell ref="NBJ2:NBN2"/>
    <mergeCell ref="NBO2:NBS2"/>
    <mergeCell ref="MZL2:MZP2"/>
    <mergeCell ref="MZQ2:MZU2"/>
    <mergeCell ref="MZV2:MZZ2"/>
    <mergeCell ref="NAA2:NAE2"/>
    <mergeCell ref="NAF2:NAJ2"/>
    <mergeCell ref="NAK2:NAO2"/>
    <mergeCell ref="MYH2:MYL2"/>
    <mergeCell ref="MYM2:MYQ2"/>
    <mergeCell ref="MYR2:MYV2"/>
    <mergeCell ref="MYW2:MZA2"/>
    <mergeCell ref="MZB2:MZF2"/>
    <mergeCell ref="MZG2:MZK2"/>
    <mergeCell ref="MXD2:MXH2"/>
    <mergeCell ref="MXI2:MXM2"/>
    <mergeCell ref="MXN2:MXR2"/>
    <mergeCell ref="MXS2:MXW2"/>
    <mergeCell ref="MXX2:MYB2"/>
    <mergeCell ref="MYC2:MYG2"/>
    <mergeCell ref="MVZ2:MWD2"/>
    <mergeCell ref="MWE2:MWI2"/>
    <mergeCell ref="MWJ2:MWN2"/>
    <mergeCell ref="MWO2:MWS2"/>
    <mergeCell ref="MWT2:MWX2"/>
    <mergeCell ref="MWY2:MXC2"/>
    <mergeCell ref="MUV2:MUZ2"/>
    <mergeCell ref="MVA2:MVE2"/>
    <mergeCell ref="MVF2:MVJ2"/>
    <mergeCell ref="MVK2:MVO2"/>
    <mergeCell ref="MVP2:MVT2"/>
    <mergeCell ref="MVU2:MVY2"/>
    <mergeCell ref="MTR2:MTV2"/>
    <mergeCell ref="MTW2:MUA2"/>
    <mergeCell ref="MUB2:MUF2"/>
    <mergeCell ref="MUG2:MUK2"/>
    <mergeCell ref="MUL2:MUP2"/>
    <mergeCell ref="MUQ2:MUU2"/>
    <mergeCell ref="MSN2:MSR2"/>
    <mergeCell ref="MSS2:MSW2"/>
    <mergeCell ref="MSX2:MTB2"/>
    <mergeCell ref="MTC2:MTG2"/>
    <mergeCell ref="MTH2:MTL2"/>
    <mergeCell ref="MTM2:MTQ2"/>
    <mergeCell ref="MRJ2:MRN2"/>
    <mergeCell ref="MRO2:MRS2"/>
    <mergeCell ref="MRT2:MRX2"/>
    <mergeCell ref="MRY2:MSC2"/>
    <mergeCell ref="MSD2:MSH2"/>
    <mergeCell ref="MSI2:MSM2"/>
    <mergeCell ref="MQF2:MQJ2"/>
    <mergeCell ref="MQK2:MQO2"/>
    <mergeCell ref="MQP2:MQT2"/>
    <mergeCell ref="MQU2:MQY2"/>
    <mergeCell ref="MQZ2:MRD2"/>
    <mergeCell ref="MRE2:MRI2"/>
    <mergeCell ref="MPB2:MPF2"/>
    <mergeCell ref="MPG2:MPK2"/>
    <mergeCell ref="MPL2:MPP2"/>
    <mergeCell ref="MPQ2:MPU2"/>
    <mergeCell ref="MPV2:MPZ2"/>
    <mergeCell ref="MQA2:MQE2"/>
    <mergeCell ref="MNX2:MOB2"/>
    <mergeCell ref="MOC2:MOG2"/>
    <mergeCell ref="MOH2:MOL2"/>
    <mergeCell ref="MOM2:MOQ2"/>
    <mergeCell ref="MOR2:MOV2"/>
    <mergeCell ref="MOW2:MPA2"/>
    <mergeCell ref="MMT2:MMX2"/>
    <mergeCell ref="MMY2:MNC2"/>
    <mergeCell ref="MND2:MNH2"/>
    <mergeCell ref="MNI2:MNM2"/>
    <mergeCell ref="MNN2:MNR2"/>
    <mergeCell ref="MNS2:MNW2"/>
    <mergeCell ref="MLP2:MLT2"/>
    <mergeCell ref="MLU2:MLY2"/>
    <mergeCell ref="MLZ2:MMD2"/>
    <mergeCell ref="MME2:MMI2"/>
    <mergeCell ref="MMJ2:MMN2"/>
    <mergeCell ref="MMO2:MMS2"/>
    <mergeCell ref="MKL2:MKP2"/>
    <mergeCell ref="MKQ2:MKU2"/>
    <mergeCell ref="MKV2:MKZ2"/>
    <mergeCell ref="MLA2:MLE2"/>
    <mergeCell ref="MLF2:MLJ2"/>
    <mergeCell ref="MLK2:MLO2"/>
    <mergeCell ref="MJH2:MJL2"/>
    <mergeCell ref="MJM2:MJQ2"/>
    <mergeCell ref="MJR2:MJV2"/>
    <mergeCell ref="MJW2:MKA2"/>
    <mergeCell ref="MKB2:MKF2"/>
    <mergeCell ref="MKG2:MKK2"/>
    <mergeCell ref="MID2:MIH2"/>
    <mergeCell ref="MII2:MIM2"/>
    <mergeCell ref="MIN2:MIR2"/>
    <mergeCell ref="MIS2:MIW2"/>
    <mergeCell ref="MIX2:MJB2"/>
    <mergeCell ref="MJC2:MJG2"/>
    <mergeCell ref="MGZ2:MHD2"/>
    <mergeCell ref="MHE2:MHI2"/>
    <mergeCell ref="MHJ2:MHN2"/>
    <mergeCell ref="MHO2:MHS2"/>
    <mergeCell ref="MHT2:MHX2"/>
    <mergeCell ref="MHY2:MIC2"/>
    <mergeCell ref="MFV2:MFZ2"/>
    <mergeCell ref="MGA2:MGE2"/>
    <mergeCell ref="MGF2:MGJ2"/>
    <mergeCell ref="MGK2:MGO2"/>
    <mergeCell ref="MGP2:MGT2"/>
    <mergeCell ref="MGU2:MGY2"/>
    <mergeCell ref="MER2:MEV2"/>
    <mergeCell ref="MEW2:MFA2"/>
    <mergeCell ref="MFB2:MFF2"/>
    <mergeCell ref="MFG2:MFK2"/>
    <mergeCell ref="MFL2:MFP2"/>
    <mergeCell ref="MFQ2:MFU2"/>
    <mergeCell ref="MDN2:MDR2"/>
    <mergeCell ref="MDS2:MDW2"/>
    <mergeCell ref="MDX2:MEB2"/>
    <mergeCell ref="MEC2:MEG2"/>
    <mergeCell ref="MEH2:MEL2"/>
    <mergeCell ref="MEM2:MEQ2"/>
    <mergeCell ref="MCJ2:MCN2"/>
    <mergeCell ref="MCO2:MCS2"/>
    <mergeCell ref="MCT2:MCX2"/>
    <mergeCell ref="MCY2:MDC2"/>
    <mergeCell ref="MDD2:MDH2"/>
    <mergeCell ref="MDI2:MDM2"/>
    <mergeCell ref="MBF2:MBJ2"/>
    <mergeCell ref="MBK2:MBO2"/>
    <mergeCell ref="MBP2:MBT2"/>
    <mergeCell ref="MBU2:MBY2"/>
    <mergeCell ref="MBZ2:MCD2"/>
    <mergeCell ref="MCE2:MCI2"/>
    <mergeCell ref="MAB2:MAF2"/>
    <mergeCell ref="MAG2:MAK2"/>
    <mergeCell ref="MAL2:MAP2"/>
    <mergeCell ref="MAQ2:MAU2"/>
    <mergeCell ref="MAV2:MAZ2"/>
    <mergeCell ref="MBA2:MBE2"/>
    <mergeCell ref="LYX2:LZB2"/>
    <mergeCell ref="LZC2:LZG2"/>
    <mergeCell ref="LZH2:LZL2"/>
    <mergeCell ref="LZM2:LZQ2"/>
    <mergeCell ref="LZR2:LZV2"/>
    <mergeCell ref="LZW2:MAA2"/>
    <mergeCell ref="LXT2:LXX2"/>
    <mergeCell ref="LXY2:LYC2"/>
    <mergeCell ref="LYD2:LYH2"/>
    <mergeCell ref="LYI2:LYM2"/>
    <mergeCell ref="LYN2:LYR2"/>
    <mergeCell ref="LYS2:LYW2"/>
    <mergeCell ref="LWP2:LWT2"/>
    <mergeCell ref="LWU2:LWY2"/>
    <mergeCell ref="LWZ2:LXD2"/>
    <mergeCell ref="LXE2:LXI2"/>
    <mergeCell ref="LXJ2:LXN2"/>
    <mergeCell ref="LXO2:LXS2"/>
    <mergeCell ref="LVL2:LVP2"/>
    <mergeCell ref="LVQ2:LVU2"/>
    <mergeCell ref="LVV2:LVZ2"/>
    <mergeCell ref="LWA2:LWE2"/>
    <mergeCell ref="LWF2:LWJ2"/>
    <mergeCell ref="LWK2:LWO2"/>
    <mergeCell ref="LUH2:LUL2"/>
    <mergeCell ref="LUM2:LUQ2"/>
    <mergeCell ref="LUR2:LUV2"/>
    <mergeCell ref="LUW2:LVA2"/>
    <mergeCell ref="LVB2:LVF2"/>
    <mergeCell ref="LVG2:LVK2"/>
    <mergeCell ref="LTD2:LTH2"/>
    <mergeCell ref="LTI2:LTM2"/>
    <mergeCell ref="LTN2:LTR2"/>
    <mergeCell ref="LTS2:LTW2"/>
    <mergeCell ref="LTX2:LUB2"/>
    <mergeCell ref="LUC2:LUG2"/>
    <mergeCell ref="LRZ2:LSD2"/>
    <mergeCell ref="LSE2:LSI2"/>
    <mergeCell ref="LSJ2:LSN2"/>
    <mergeCell ref="LSO2:LSS2"/>
    <mergeCell ref="LST2:LSX2"/>
    <mergeCell ref="LSY2:LTC2"/>
    <mergeCell ref="LQV2:LQZ2"/>
    <mergeCell ref="LRA2:LRE2"/>
    <mergeCell ref="LRF2:LRJ2"/>
    <mergeCell ref="LRK2:LRO2"/>
    <mergeCell ref="LRP2:LRT2"/>
    <mergeCell ref="LRU2:LRY2"/>
    <mergeCell ref="LPR2:LPV2"/>
    <mergeCell ref="LPW2:LQA2"/>
    <mergeCell ref="LQB2:LQF2"/>
    <mergeCell ref="LQG2:LQK2"/>
    <mergeCell ref="LQL2:LQP2"/>
    <mergeCell ref="LQQ2:LQU2"/>
    <mergeCell ref="LON2:LOR2"/>
    <mergeCell ref="LOS2:LOW2"/>
    <mergeCell ref="LOX2:LPB2"/>
    <mergeCell ref="LPC2:LPG2"/>
    <mergeCell ref="LPH2:LPL2"/>
    <mergeCell ref="LPM2:LPQ2"/>
    <mergeCell ref="LNJ2:LNN2"/>
    <mergeCell ref="LNO2:LNS2"/>
    <mergeCell ref="LNT2:LNX2"/>
    <mergeCell ref="LNY2:LOC2"/>
    <mergeCell ref="LOD2:LOH2"/>
    <mergeCell ref="LOI2:LOM2"/>
    <mergeCell ref="LMF2:LMJ2"/>
    <mergeCell ref="LMK2:LMO2"/>
    <mergeCell ref="LMP2:LMT2"/>
    <mergeCell ref="LMU2:LMY2"/>
    <mergeCell ref="LMZ2:LND2"/>
    <mergeCell ref="LNE2:LNI2"/>
    <mergeCell ref="LLB2:LLF2"/>
    <mergeCell ref="LLG2:LLK2"/>
    <mergeCell ref="LLL2:LLP2"/>
    <mergeCell ref="LLQ2:LLU2"/>
    <mergeCell ref="LLV2:LLZ2"/>
    <mergeCell ref="LMA2:LME2"/>
    <mergeCell ref="LJX2:LKB2"/>
    <mergeCell ref="LKC2:LKG2"/>
    <mergeCell ref="LKH2:LKL2"/>
    <mergeCell ref="LKM2:LKQ2"/>
    <mergeCell ref="LKR2:LKV2"/>
    <mergeCell ref="LKW2:LLA2"/>
    <mergeCell ref="LIT2:LIX2"/>
    <mergeCell ref="LIY2:LJC2"/>
    <mergeCell ref="LJD2:LJH2"/>
    <mergeCell ref="LJI2:LJM2"/>
    <mergeCell ref="LJN2:LJR2"/>
    <mergeCell ref="LJS2:LJW2"/>
    <mergeCell ref="LHP2:LHT2"/>
    <mergeCell ref="LHU2:LHY2"/>
    <mergeCell ref="LHZ2:LID2"/>
    <mergeCell ref="LIE2:LII2"/>
    <mergeCell ref="LIJ2:LIN2"/>
    <mergeCell ref="LIO2:LIS2"/>
    <mergeCell ref="LGL2:LGP2"/>
    <mergeCell ref="LGQ2:LGU2"/>
    <mergeCell ref="LGV2:LGZ2"/>
    <mergeCell ref="LHA2:LHE2"/>
    <mergeCell ref="LHF2:LHJ2"/>
    <mergeCell ref="LHK2:LHO2"/>
    <mergeCell ref="LFH2:LFL2"/>
    <mergeCell ref="LFM2:LFQ2"/>
    <mergeCell ref="LFR2:LFV2"/>
    <mergeCell ref="LFW2:LGA2"/>
    <mergeCell ref="LGB2:LGF2"/>
    <mergeCell ref="LGG2:LGK2"/>
    <mergeCell ref="LED2:LEH2"/>
    <mergeCell ref="LEI2:LEM2"/>
    <mergeCell ref="LEN2:LER2"/>
    <mergeCell ref="LES2:LEW2"/>
    <mergeCell ref="LEX2:LFB2"/>
    <mergeCell ref="LFC2:LFG2"/>
    <mergeCell ref="LCZ2:LDD2"/>
    <mergeCell ref="LDE2:LDI2"/>
    <mergeCell ref="LDJ2:LDN2"/>
    <mergeCell ref="LDO2:LDS2"/>
    <mergeCell ref="LDT2:LDX2"/>
    <mergeCell ref="LDY2:LEC2"/>
    <mergeCell ref="LBV2:LBZ2"/>
    <mergeCell ref="LCA2:LCE2"/>
    <mergeCell ref="LCF2:LCJ2"/>
    <mergeCell ref="LCK2:LCO2"/>
    <mergeCell ref="LCP2:LCT2"/>
    <mergeCell ref="LCU2:LCY2"/>
    <mergeCell ref="LAR2:LAV2"/>
    <mergeCell ref="LAW2:LBA2"/>
    <mergeCell ref="LBB2:LBF2"/>
    <mergeCell ref="LBG2:LBK2"/>
    <mergeCell ref="LBL2:LBP2"/>
    <mergeCell ref="LBQ2:LBU2"/>
    <mergeCell ref="KZN2:KZR2"/>
    <mergeCell ref="KZS2:KZW2"/>
    <mergeCell ref="KZX2:LAB2"/>
    <mergeCell ref="LAC2:LAG2"/>
    <mergeCell ref="LAH2:LAL2"/>
    <mergeCell ref="LAM2:LAQ2"/>
    <mergeCell ref="KYJ2:KYN2"/>
    <mergeCell ref="KYO2:KYS2"/>
    <mergeCell ref="KYT2:KYX2"/>
    <mergeCell ref="KYY2:KZC2"/>
    <mergeCell ref="KZD2:KZH2"/>
    <mergeCell ref="KZI2:KZM2"/>
    <mergeCell ref="KXF2:KXJ2"/>
    <mergeCell ref="KXK2:KXO2"/>
    <mergeCell ref="KXP2:KXT2"/>
    <mergeCell ref="KXU2:KXY2"/>
    <mergeCell ref="KXZ2:KYD2"/>
    <mergeCell ref="KYE2:KYI2"/>
    <mergeCell ref="KWB2:KWF2"/>
    <mergeCell ref="KWG2:KWK2"/>
    <mergeCell ref="KWL2:KWP2"/>
    <mergeCell ref="KWQ2:KWU2"/>
    <mergeCell ref="KWV2:KWZ2"/>
    <mergeCell ref="KXA2:KXE2"/>
    <mergeCell ref="KUX2:KVB2"/>
    <mergeCell ref="KVC2:KVG2"/>
    <mergeCell ref="KVH2:KVL2"/>
    <mergeCell ref="KVM2:KVQ2"/>
    <mergeCell ref="KVR2:KVV2"/>
    <mergeCell ref="KVW2:KWA2"/>
    <mergeCell ref="KTT2:KTX2"/>
    <mergeCell ref="KTY2:KUC2"/>
    <mergeCell ref="KUD2:KUH2"/>
    <mergeCell ref="KUI2:KUM2"/>
    <mergeCell ref="KUN2:KUR2"/>
    <mergeCell ref="KUS2:KUW2"/>
    <mergeCell ref="KSP2:KST2"/>
    <mergeCell ref="KSU2:KSY2"/>
    <mergeCell ref="KSZ2:KTD2"/>
    <mergeCell ref="KTE2:KTI2"/>
    <mergeCell ref="KTJ2:KTN2"/>
    <mergeCell ref="KTO2:KTS2"/>
    <mergeCell ref="KRL2:KRP2"/>
    <mergeCell ref="KRQ2:KRU2"/>
    <mergeCell ref="KRV2:KRZ2"/>
    <mergeCell ref="KSA2:KSE2"/>
    <mergeCell ref="KSF2:KSJ2"/>
    <mergeCell ref="KSK2:KSO2"/>
    <mergeCell ref="KQH2:KQL2"/>
    <mergeCell ref="KQM2:KQQ2"/>
    <mergeCell ref="KQR2:KQV2"/>
    <mergeCell ref="KQW2:KRA2"/>
    <mergeCell ref="KRB2:KRF2"/>
    <mergeCell ref="KRG2:KRK2"/>
    <mergeCell ref="KPD2:KPH2"/>
    <mergeCell ref="KPI2:KPM2"/>
    <mergeCell ref="KPN2:KPR2"/>
    <mergeCell ref="KPS2:KPW2"/>
    <mergeCell ref="KPX2:KQB2"/>
    <mergeCell ref="KQC2:KQG2"/>
    <mergeCell ref="KNZ2:KOD2"/>
    <mergeCell ref="KOE2:KOI2"/>
    <mergeCell ref="KOJ2:KON2"/>
    <mergeCell ref="KOO2:KOS2"/>
    <mergeCell ref="KOT2:KOX2"/>
    <mergeCell ref="KOY2:KPC2"/>
    <mergeCell ref="KMV2:KMZ2"/>
    <mergeCell ref="KNA2:KNE2"/>
    <mergeCell ref="KNF2:KNJ2"/>
    <mergeCell ref="KNK2:KNO2"/>
    <mergeCell ref="KNP2:KNT2"/>
    <mergeCell ref="KNU2:KNY2"/>
    <mergeCell ref="KLR2:KLV2"/>
    <mergeCell ref="KLW2:KMA2"/>
    <mergeCell ref="KMB2:KMF2"/>
    <mergeCell ref="KMG2:KMK2"/>
    <mergeCell ref="KML2:KMP2"/>
    <mergeCell ref="KMQ2:KMU2"/>
    <mergeCell ref="KKN2:KKR2"/>
    <mergeCell ref="KKS2:KKW2"/>
    <mergeCell ref="KKX2:KLB2"/>
    <mergeCell ref="KLC2:KLG2"/>
    <mergeCell ref="KLH2:KLL2"/>
    <mergeCell ref="KLM2:KLQ2"/>
    <mergeCell ref="KJJ2:KJN2"/>
    <mergeCell ref="KJO2:KJS2"/>
    <mergeCell ref="KJT2:KJX2"/>
    <mergeCell ref="KJY2:KKC2"/>
    <mergeCell ref="KKD2:KKH2"/>
    <mergeCell ref="KKI2:KKM2"/>
    <mergeCell ref="KIF2:KIJ2"/>
    <mergeCell ref="KIK2:KIO2"/>
    <mergeCell ref="KIP2:KIT2"/>
    <mergeCell ref="KIU2:KIY2"/>
    <mergeCell ref="KIZ2:KJD2"/>
    <mergeCell ref="KJE2:KJI2"/>
    <mergeCell ref="KHB2:KHF2"/>
    <mergeCell ref="KHG2:KHK2"/>
    <mergeCell ref="KHL2:KHP2"/>
    <mergeCell ref="KHQ2:KHU2"/>
    <mergeCell ref="KHV2:KHZ2"/>
    <mergeCell ref="KIA2:KIE2"/>
    <mergeCell ref="KFX2:KGB2"/>
    <mergeCell ref="KGC2:KGG2"/>
    <mergeCell ref="KGH2:KGL2"/>
    <mergeCell ref="KGM2:KGQ2"/>
    <mergeCell ref="KGR2:KGV2"/>
    <mergeCell ref="KGW2:KHA2"/>
    <mergeCell ref="KET2:KEX2"/>
    <mergeCell ref="KEY2:KFC2"/>
    <mergeCell ref="KFD2:KFH2"/>
    <mergeCell ref="KFI2:KFM2"/>
    <mergeCell ref="KFN2:KFR2"/>
    <mergeCell ref="KFS2:KFW2"/>
    <mergeCell ref="KDP2:KDT2"/>
    <mergeCell ref="KDU2:KDY2"/>
    <mergeCell ref="KDZ2:KED2"/>
    <mergeCell ref="KEE2:KEI2"/>
    <mergeCell ref="KEJ2:KEN2"/>
    <mergeCell ref="KEO2:KES2"/>
    <mergeCell ref="KCL2:KCP2"/>
    <mergeCell ref="KCQ2:KCU2"/>
    <mergeCell ref="KCV2:KCZ2"/>
    <mergeCell ref="KDA2:KDE2"/>
    <mergeCell ref="KDF2:KDJ2"/>
    <mergeCell ref="KDK2:KDO2"/>
    <mergeCell ref="KBH2:KBL2"/>
    <mergeCell ref="KBM2:KBQ2"/>
    <mergeCell ref="KBR2:KBV2"/>
    <mergeCell ref="KBW2:KCA2"/>
    <mergeCell ref="KCB2:KCF2"/>
    <mergeCell ref="KCG2:KCK2"/>
    <mergeCell ref="KAD2:KAH2"/>
    <mergeCell ref="KAI2:KAM2"/>
    <mergeCell ref="KAN2:KAR2"/>
    <mergeCell ref="KAS2:KAW2"/>
    <mergeCell ref="KAX2:KBB2"/>
    <mergeCell ref="KBC2:KBG2"/>
    <mergeCell ref="JYZ2:JZD2"/>
    <mergeCell ref="JZE2:JZI2"/>
    <mergeCell ref="JZJ2:JZN2"/>
    <mergeCell ref="JZO2:JZS2"/>
    <mergeCell ref="JZT2:JZX2"/>
    <mergeCell ref="JZY2:KAC2"/>
    <mergeCell ref="JXV2:JXZ2"/>
    <mergeCell ref="JYA2:JYE2"/>
    <mergeCell ref="JYF2:JYJ2"/>
    <mergeCell ref="JYK2:JYO2"/>
    <mergeCell ref="JYP2:JYT2"/>
    <mergeCell ref="JYU2:JYY2"/>
    <mergeCell ref="JWR2:JWV2"/>
    <mergeCell ref="JWW2:JXA2"/>
    <mergeCell ref="JXB2:JXF2"/>
    <mergeCell ref="JXG2:JXK2"/>
    <mergeCell ref="JXL2:JXP2"/>
    <mergeCell ref="JXQ2:JXU2"/>
    <mergeCell ref="JVN2:JVR2"/>
    <mergeCell ref="JVS2:JVW2"/>
    <mergeCell ref="JVX2:JWB2"/>
    <mergeCell ref="JWC2:JWG2"/>
    <mergeCell ref="JWH2:JWL2"/>
    <mergeCell ref="JWM2:JWQ2"/>
    <mergeCell ref="JUJ2:JUN2"/>
    <mergeCell ref="JUO2:JUS2"/>
    <mergeCell ref="JUT2:JUX2"/>
    <mergeCell ref="JUY2:JVC2"/>
    <mergeCell ref="JVD2:JVH2"/>
    <mergeCell ref="JVI2:JVM2"/>
    <mergeCell ref="JTF2:JTJ2"/>
    <mergeCell ref="JTK2:JTO2"/>
    <mergeCell ref="JTP2:JTT2"/>
    <mergeCell ref="JTU2:JTY2"/>
    <mergeCell ref="JTZ2:JUD2"/>
    <mergeCell ref="JUE2:JUI2"/>
    <mergeCell ref="JSB2:JSF2"/>
    <mergeCell ref="JSG2:JSK2"/>
    <mergeCell ref="JSL2:JSP2"/>
    <mergeCell ref="JSQ2:JSU2"/>
    <mergeCell ref="JSV2:JSZ2"/>
    <mergeCell ref="JTA2:JTE2"/>
    <mergeCell ref="JQX2:JRB2"/>
    <mergeCell ref="JRC2:JRG2"/>
    <mergeCell ref="JRH2:JRL2"/>
    <mergeCell ref="JRM2:JRQ2"/>
    <mergeCell ref="JRR2:JRV2"/>
    <mergeCell ref="JRW2:JSA2"/>
    <mergeCell ref="JPT2:JPX2"/>
    <mergeCell ref="JPY2:JQC2"/>
    <mergeCell ref="JQD2:JQH2"/>
    <mergeCell ref="JQI2:JQM2"/>
    <mergeCell ref="JQN2:JQR2"/>
    <mergeCell ref="JQS2:JQW2"/>
    <mergeCell ref="JOP2:JOT2"/>
    <mergeCell ref="JOU2:JOY2"/>
    <mergeCell ref="JOZ2:JPD2"/>
    <mergeCell ref="JPE2:JPI2"/>
    <mergeCell ref="JPJ2:JPN2"/>
    <mergeCell ref="JPO2:JPS2"/>
    <mergeCell ref="JNL2:JNP2"/>
    <mergeCell ref="JNQ2:JNU2"/>
    <mergeCell ref="JNV2:JNZ2"/>
    <mergeCell ref="JOA2:JOE2"/>
    <mergeCell ref="JOF2:JOJ2"/>
    <mergeCell ref="JOK2:JOO2"/>
    <mergeCell ref="JMH2:JML2"/>
    <mergeCell ref="JMM2:JMQ2"/>
    <mergeCell ref="JMR2:JMV2"/>
    <mergeCell ref="JMW2:JNA2"/>
    <mergeCell ref="JNB2:JNF2"/>
    <mergeCell ref="JNG2:JNK2"/>
    <mergeCell ref="JLD2:JLH2"/>
    <mergeCell ref="JLI2:JLM2"/>
    <mergeCell ref="JLN2:JLR2"/>
    <mergeCell ref="JLS2:JLW2"/>
    <mergeCell ref="JLX2:JMB2"/>
    <mergeCell ref="JMC2:JMG2"/>
    <mergeCell ref="JJZ2:JKD2"/>
    <mergeCell ref="JKE2:JKI2"/>
    <mergeCell ref="JKJ2:JKN2"/>
    <mergeCell ref="JKO2:JKS2"/>
    <mergeCell ref="JKT2:JKX2"/>
    <mergeCell ref="JKY2:JLC2"/>
    <mergeCell ref="JIV2:JIZ2"/>
    <mergeCell ref="JJA2:JJE2"/>
    <mergeCell ref="JJF2:JJJ2"/>
    <mergeCell ref="JJK2:JJO2"/>
    <mergeCell ref="JJP2:JJT2"/>
    <mergeCell ref="JJU2:JJY2"/>
    <mergeCell ref="JHR2:JHV2"/>
    <mergeCell ref="JHW2:JIA2"/>
    <mergeCell ref="JIB2:JIF2"/>
    <mergeCell ref="JIG2:JIK2"/>
    <mergeCell ref="JIL2:JIP2"/>
    <mergeCell ref="JIQ2:JIU2"/>
    <mergeCell ref="JGN2:JGR2"/>
    <mergeCell ref="JGS2:JGW2"/>
    <mergeCell ref="JGX2:JHB2"/>
    <mergeCell ref="JHC2:JHG2"/>
    <mergeCell ref="JHH2:JHL2"/>
    <mergeCell ref="JHM2:JHQ2"/>
    <mergeCell ref="JFJ2:JFN2"/>
    <mergeCell ref="JFO2:JFS2"/>
    <mergeCell ref="JFT2:JFX2"/>
    <mergeCell ref="JFY2:JGC2"/>
    <mergeCell ref="JGD2:JGH2"/>
    <mergeCell ref="JGI2:JGM2"/>
    <mergeCell ref="JEF2:JEJ2"/>
    <mergeCell ref="JEK2:JEO2"/>
    <mergeCell ref="JEP2:JET2"/>
    <mergeCell ref="JEU2:JEY2"/>
    <mergeCell ref="JEZ2:JFD2"/>
    <mergeCell ref="JFE2:JFI2"/>
    <mergeCell ref="JDB2:JDF2"/>
    <mergeCell ref="JDG2:JDK2"/>
    <mergeCell ref="JDL2:JDP2"/>
    <mergeCell ref="JDQ2:JDU2"/>
    <mergeCell ref="JDV2:JDZ2"/>
    <mergeCell ref="JEA2:JEE2"/>
    <mergeCell ref="JBX2:JCB2"/>
    <mergeCell ref="JCC2:JCG2"/>
    <mergeCell ref="JCH2:JCL2"/>
    <mergeCell ref="JCM2:JCQ2"/>
    <mergeCell ref="JCR2:JCV2"/>
    <mergeCell ref="JCW2:JDA2"/>
    <mergeCell ref="JAT2:JAX2"/>
    <mergeCell ref="JAY2:JBC2"/>
    <mergeCell ref="JBD2:JBH2"/>
    <mergeCell ref="JBI2:JBM2"/>
    <mergeCell ref="JBN2:JBR2"/>
    <mergeCell ref="JBS2:JBW2"/>
    <mergeCell ref="IZP2:IZT2"/>
    <mergeCell ref="IZU2:IZY2"/>
    <mergeCell ref="IZZ2:JAD2"/>
    <mergeCell ref="JAE2:JAI2"/>
    <mergeCell ref="JAJ2:JAN2"/>
    <mergeCell ref="JAO2:JAS2"/>
    <mergeCell ref="IYL2:IYP2"/>
    <mergeCell ref="IYQ2:IYU2"/>
    <mergeCell ref="IYV2:IYZ2"/>
    <mergeCell ref="IZA2:IZE2"/>
    <mergeCell ref="IZF2:IZJ2"/>
    <mergeCell ref="IZK2:IZO2"/>
    <mergeCell ref="IXH2:IXL2"/>
    <mergeCell ref="IXM2:IXQ2"/>
    <mergeCell ref="IXR2:IXV2"/>
    <mergeCell ref="IXW2:IYA2"/>
    <mergeCell ref="IYB2:IYF2"/>
    <mergeCell ref="IYG2:IYK2"/>
    <mergeCell ref="IWD2:IWH2"/>
    <mergeCell ref="IWI2:IWM2"/>
    <mergeCell ref="IWN2:IWR2"/>
    <mergeCell ref="IWS2:IWW2"/>
    <mergeCell ref="IWX2:IXB2"/>
    <mergeCell ref="IXC2:IXG2"/>
    <mergeCell ref="IUZ2:IVD2"/>
    <mergeCell ref="IVE2:IVI2"/>
    <mergeCell ref="IVJ2:IVN2"/>
    <mergeCell ref="IVO2:IVS2"/>
    <mergeCell ref="IVT2:IVX2"/>
    <mergeCell ref="IVY2:IWC2"/>
    <mergeCell ref="ITV2:ITZ2"/>
    <mergeCell ref="IUA2:IUE2"/>
    <mergeCell ref="IUF2:IUJ2"/>
    <mergeCell ref="IUK2:IUO2"/>
    <mergeCell ref="IUP2:IUT2"/>
    <mergeCell ref="IUU2:IUY2"/>
    <mergeCell ref="ISR2:ISV2"/>
    <mergeCell ref="ISW2:ITA2"/>
    <mergeCell ref="ITB2:ITF2"/>
    <mergeCell ref="ITG2:ITK2"/>
    <mergeCell ref="ITL2:ITP2"/>
    <mergeCell ref="ITQ2:ITU2"/>
    <mergeCell ref="IRN2:IRR2"/>
    <mergeCell ref="IRS2:IRW2"/>
    <mergeCell ref="IRX2:ISB2"/>
    <mergeCell ref="ISC2:ISG2"/>
    <mergeCell ref="ISH2:ISL2"/>
    <mergeCell ref="ISM2:ISQ2"/>
    <mergeCell ref="IQJ2:IQN2"/>
    <mergeCell ref="IQO2:IQS2"/>
    <mergeCell ref="IQT2:IQX2"/>
    <mergeCell ref="IQY2:IRC2"/>
    <mergeCell ref="IRD2:IRH2"/>
    <mergeCell ref="IRI2:IRM2"/>
    <mergeCell ref="IPF2:IPJ2"/>
    <mergeCell ref="IPK2:IPO2"/>
    <mergeCell ref="IPP2:IPT2"/>
    <mergeCell ref="IPU2:IPY2"/>
    <mergeCell ref="IPZ2:IQD2"/>
    <mergeCell ref="IQE2:IQI2"/>
    <mergeCell ref="IOB2:IOF2"/>
    <mergeCell ref="IOG2:IOK2"/>
    <mergeCell ref="IOL2:IOP2"/>
    <mergeCell ref="IOQ2:IOU2"/>
    <mergeCell ref="IOV2:IOZ2"/>
    <mergeCell ref="IPA2:IPE2"/>
    <mergeCell ref="IMX2:INB2"/>
    <mergeCell ref="INC2:ING2"/>
    <mergeCell ref="INH2:INL2"/>
    <mergeCell ref="INM2:INQ2"/>
    <mergeCell ref="INR2:INV2"/>
    <mergeCell ref="INW2:IOA2"/>
    <mergeCell ref="ILT2:ILX2"/>
    <mergeCell ref="ILY2:IMC2"/>
    <mergeCell ref="IMD2:IMH2"/>
    <mergeCell ref="IMI2:IMM2"/>
    <mergeCell ref="IMN2:IMR2"/>
    <mergeCell ref="IMS2:IMW2"/>
    <mergeCell ref="IKP2:IKT2"/>
    <mergeCell ref="IKU2:IKY2"/>
    <mergeCell ref="IKZ2:ILD2"/>
    <mergeCell ref="ILE2:ILI2"/>
    <mergeCell ref="ILJ2:ILN2"/>
    <mergeCell ref="ILO2:ILS2"/>
    <mergeCell ref="IJL2:IJP2"/>
    <mergeCell ref="IJQ2:IJU2"/>
    <mergeCell ref="IJV2:IJZ2"/>
    <mergeCell ref="IKA2:IKE2"/>
    <mergeCell ref="IKF2:IKJ2"/>
    <mergeCell ref="IKK2:IKO2"/>
    <mergeCell ref="IIH2:IIL2"/>
    <mergeCell ref="IIM2:IIQ2"/>
    <mergeCell ref="IIR2:IIV2"/>
    <mergeCell ref="IIW2:IJA2"/>
    <mergeCell ref="IJB2:IJF2"/>
    <mergeCell ref="IJG2:IJK2"/>
    <mergeCell ref="IHD2:IHH2"/>
    <mergeCell ref="IHI2:IHM2"/>
    <mergeCell ref="IHN2:IHR2"/>
    <mergeCell ref="IHS2:IHW2"/>
    <mergeCell ref="IHX2:IIB2"/>
    <mergeCell ref="IIC2:IIG2"/>
    <mergeCell ref="IFZ2:IGD2"/>
    <mergeCell ref="IGE2:IGI2"/>
    <mergeCell ref="IGJ2:IGN2"/>
    <mergeCell ref="IGO2:IGS2"/>
    <mergeCell ref="IGT2:IGX2"/>
    <mergeCell ref="IGY2:IHC2"/>
    <mergeCell ref="IEV2:IEZ2"/>
    <mergeCell ref="IFA2:IFE2"/>
    <mergeCell ref="IFF2:IFJ2"/>
    <mergeCell ref="IFK2:IFO2"/>
    <mergeCell ref="IFP2:IFT2"/>
    <mergeCell ref="IFU2:IFY2"/>
    <mergeCell ref="IDR2:IDV2"/>
    <mergeCell ref="IDW2:IEA2"/>
    <mergeCell ref="IEB2:IEF2"/>
    <mergeCell ref="IEG2:IEK2"/>
    <mergeCell ref="IEL2:IEP2"/>
    <mergeCell ref="IEQ2:IEU2"/>
    <mergeCell ref="ICN2:ICR2"/>
    <mergeCell ref="ICS2:ICW2"/>
    <mergeCell ref="ICX2:IDB2"/>
    <mergeCell ref="IDC2:IDG2"/>
    <mergeCell ref="IDH2:IDL2"/>
    <mergeCell ref="IDM2:IDQ2"/>
    <mergeCell ref="IBJ2:IBN2"/>
    <mergeCell ref="IBO2:IBS2"/>
    <mergeCell ref="IBT2:IBX2"/>
    <mergeCell ref="IBY2:ICC2"/>
    <mergeCell ref="ICD2:ICH2"/>
    <mergeCell ref="ICI2:ICM2"/>
    <mergeCell ref="IAF2:IAJ2"/>
    <mergeCell ref="IAK2:IAO2"/>
    <mergeCell ref="IAP2:IAT2"/>
    <mergeCell ref="IAU2:IAY2"/>
    <mergeCell ref="IAZ2:IBD2"/>
    <mergeCell ref="IBE2:IBI2"/>
    <mergeCell ref="HZB2:HZF2"/>
    <mergeCell ref="HZG2:HZK2"/>
    <mergeCell ref="HZL2:HZP2"/>
    <mergeCell ref="HZQ2:HZU2"/>
    <mergeCell ref="HZV2:HZZ2"/>
    <mergeCell ref="IAA2:IAE2"/>
    <mergeCell ref="HXX2:HYB2"/>
    <mergeCell ref="HYC2:HYG2"/>
    <mergeCell ref="HYH2:HYL2"/>
    <mergeCell ref="HYM2:HYQ2"/>
    <mergeCell ref="HYR2:HYV2"/>
    <mergeCell ref="HYW2:HZA2"/>
    <mergeCell ref="HWT2:HWX2"/>
    <mergeCell ref="HWY2:HXC2"/>
    <mergeCell ref="HXD2:HXH2"/>
    <mergeCell ref="HXI2:HXM2"/>
    <mergeCell ref="HXN2:HXR2"/>
    <mergeCell ref="HXS2:HXW2"/>
    <mergeCell ref="HVP2:HVT2"/>
    <mergeCell ref="HVU2:HVY2"/>
    <mergeCell ref="HVZ2:HWD2"/>
    <mergeCell ref="HWE2:HWI2"/>
    <mergeCell ref="HWJ2:HWN2"/>
    <mergeCell ref="HWO2:HWS2"/>
    <mergeCell ref="HUL2:HUP2"/>
    <mergeCell ref="HUQ2:HUU2"/>
    <mergeCell ref="HUV2:HUZ2"/>
    <mergeCell ref="HVA2:HVE2"/>
    <mergeCell ref="HVF2:HVJ2"/>
    <mergeCell ref="HVK2:HVO2"/>
    <mergeCell ref="HTH2:HTL2"/>
    <mergeCell ref="HTM2:HTQ2"/>
    <mergeCell ref="HTR2:HTV2"/>
    <mergeCell ref="HTW2:HUA2"/>
    <mergeCell ref="HUB2:HUF2"/>
    <mergeCell ref="HUG2:HUK2"/>
    <mergeCell ref="HSD2:HSH2"/>
    <mergeCell ref="HSI2:HSM2"/>
    <mergeCell ref="HSN2:HSR2"/>
    <mergeCell ref="HSS2:HSW2"/>
    <mergeCell ref="HSX2:HTB2"/>
    <mergeCell ref="HTC2:HTG2"/>
    <mergeCell ref="HQZ2:HRD2"/>
    <mergeCell ref="HRE2:HRI2"/>
    <mergeCell ref="HRJ2:HRN2"/>
    <mergeCell ref="HRO2:HRS2"/>
    <mergeCell ref="HRT2:HRX2"/>
    <mergeCell ref="HRY2:HSC2"/>
    <mergeCell ref="HPV2:HPZ2"/>
    <mergeCell ref="HQA2:HQE2"/>
    <mergeCell ref="HQF2:HQJ2"/>
    <mergeCell ref="HQK2:HQO2"/>
    <mergeCell ref="HQP2:HQT2"/>
    <mergeCell ref="HQU2:HQY2"/>
    <mergeCell ref="HOR2:HOV2"/>
    <mergeCell ref="HOW2:HPA2"/>
    <mergeCell ref="HPB2:HPF2"/>
    <mergeCell ref="HPG2:HPK2"/>
    <mergeCell ref="HPL2:HPP2"/>
    <mergeCell ref="HPQ2:HPU2"/>
    <mergeCell ref="HNN2:HNR2"/>
    <mergeCell ref="HNS2:HNW2"/>
    <mergeCell ref="HNX2:HOB2"/>
    <mergeCell ref="HOC2:HOG2"/>
    <mergeCell ref="HOH2:HOL2"/>
    <mergeCell ref="HOM2:HOQ2"/>
    <mergeCell ref="HMJ2:HMN2"/>
    <mergeCell ref="HMO2:HMS2"/>
    <mergeCell ref="HMT2:HMX2"/>
    <mergeCell ref="HMY2:HNC2"/>
    <mergeCell ref="HND2:HNH2"/>
    <mergeCell ref="HNI2:HNM2"/>
    <mergeCell ref="HLF2:HLJ2"/>
    <mergeCell ref="HLK2:HLO2"/>
    <mergeCell ref="HLP2:HLT2"/>
    <mergeCell ref="HLU2:HLY2"/>
    <mergeCell ref="HLZ2:HMD2"/>
    <mergeCell ref="HME2:HMI2"/>
    <mergeCell ref="HKB2:HKF2"/>
    <mergeCell ref="HKG2:HKK2"/>
    <mergeCell ref="HKL2:HKP2"/>
    <mergeCell ref="HKQ2:HKU2"/>
    <mergeCell ref="HKV2:HKZ2"/>
    <mergeCell ref="HLA2:HLE2"/>
    <mergeCell ref="HIX2:HJB2"/>
    <mergeCell ref="HJC2:HJG2"/>
    <mergeCell ref="HJH2:HJL2"/>
    <mergeCell ref="HJM2:HJQ2"/>
    <mergeCell ref="HJR2:HJV2"/>
    <mergeCell ref="HJW2:HKA2"/>
    <mergeCell ref="HHT2:HHX2"/>
    <mergeCell ref="HHY2:HIC2"/>
    <mergeCell ref="HID2:HIH2"/>
    <mergeCell ref="HII2:HIM2"/>
    <mergeCell ref="HIN2:HIR2"/>
    <mergeCell ref="HIS2:HIW2"/>
    <mergeCell ref="HGP2:HGT2"/>
    <mergeCell ref="HGU2:HGY2"/>
    <mergeCell ref="HGZ2:HHD2"/>
    <mergeCell ref="HHE2:HHI2"/>
    <mergeCell ref="HHJ2:HHN2"/>
    <mergeCell ref="HHO2:HHS2"/>
    <mergeCell ref="HFL2:HFP2"/>
    <mergeCell ref="HFQ2:HFU2"/>
    <mergeCell ref="HFV2:HFZ2"/>
    <mergeCell ref="HGA2:HGE2"/>
    <mergeCell ref="HGF2:HGJ2"/>
    <mergeCell ref="HGK2:HGO2"/>
    <mergeCell ref="HEH2:HEL2"/>
    <mergeCell ref="HEM2:HEQ2"/>
    <mergeCell ref="HER2:HEV2"/>
    <mergeCell ref="HEW2:HFA2"/>
    <mergeCell ref="HFB2:HFF2"/>
    <mergeCell ref="HFG2:HFK2"/>
    <mergeCell ref="HDD2:HDH2"/>
    <mergeCell ref="HDI2:HDM2"/>
    <mergeCell ref="HDN2:HDR2"/>
    <mergeCell ref="HDS2:HDW2"/>
    <mergeCell ref="HDX2:HEB2"/>
    <mergeCell ref="HEC2:HEG2"/>
    <mergeCell ref="HBZ2:HCD2"/>
    <mergeCell ref="HCE2:HCI2"/>
    <mergeCell ref="HCJ2:HCN2"/>
    <mergeCell ref="HCO2:HCS2"/>
    <mergeCell ref="HCT2:HCX2"/>
    <mergeCell ref="HCY2:HDC2"/>
    <mergeCell ref="HAV2:HAZ2"/>
    <mergeCell ref="HBA2:HBE2"/>
    <mergeCell ref="HBF2:HBJ2"/>
    <mergeCell ref="HBK2:HBO2"/>
    <mergeCell ref="HBP2:HBT2"/>
    <mergeCell ref="HBU2:HBY2"/>
    <mergeCell ref="GZR2:GZV2"/>
    <mergeCell ref="GZW2:HAA2"/>
    <mergeCell ref="HAB2:HAF2"/>
    <mergeCell ref="HAG2:HAK2"/>
    <mergeCell ref="HAL2:HAP2"/>
    <mergeCell ref="HAQ2:HAU2"/>
    <mergeCell ref="GYN2:GYR2"/>
    <mergeCell ref="GYS2:GYW2"/>
    <mergeCell ref="GYX2:GZB2"/>
    <mergeCell ref="GZC2:GZG2"/>
    <mergeCell ref="GZH2:GZL2"/>
    <mergeCell ref="GZM2:GZQ2"/>
    <mergeCell ref="GXJ2:GXN2"/>
    <mergeCell ref="GXO2:GXS2"/>
    <mergeCell ref="GXT2:GXX2"/>
    <mergeCell ref="GXY2:GYC2"/>
    <mergeCell ref="GYD2:GYH2"/>
    <mergeCell ref="GYI2:GYM2"/>
    <mergeCell ref="GWF2:GWJ2"/>
    <mergeCell ref="GWK2:GWO2"/>
    <mergeCell ref="GWP2:GWT2"/>
    <mergeCell ref="GWU2:GWY2"/>
    <mergeCell ref="GWZ2:GXD2"/>
    <mergeCell ref="GXE2:GXI2"/>
    <mergeCell ref="GVB2:GVF2"/>
    <mergeCell ref="GVG2:GVK2"/>
    <mergeCell ref="GVL2:GVP2"/>
    <mergeCell ref="GVQ2:GVU2"/>
    <mergeCell ref="GVV2:GVZ2"/>
    <mergeCell ref="GWA2:GWE2"/>
    <mergeCell ref="GTX2:GUB2"/>
    <mergeCell ref="GUC2:GUG2"/>
    <mergeCell ref="GUH2:GUL2"/>
    <mergeCell ref="GUM2:GUQ2"/>
    <mergeCell ref="GUR2:GUV2"/>
    <mergeCell ref="GUW2:GVA2"/>
    <mergeCell ref="GST2:GSX2"/>
    <mergeCell ref="GSY2:GTC2"/>
    <mergeCell ref="GTD2:GTH2"/>
    <mergeCell ref="GTI2:GTM2"/>
    <mergeCell ref="GTN2:GTR2"/>
    <mergeCell ref="GTS2:GTW2"/>
    <mergeCell ref="GRP2:GRT2"/>
    <mergeCell ref="GRU2:GRY2"/>
    <mergeCell ref="GRZ2:GSD2"/>
    <mergeCell ref="GSE2:GSI2"/>
    <mergeCell ref="GSJ2:GSN2"/>
    <mergeCell ref="GSO2:GSS2"/>
    <mergeCell ref="GQL2:GQP2"/>
    <mergeCell ref="GQQ2:GQU2"/>
    <mergeCell ref="GQV2:GQZ2"/>
    <mergeCell ref="GRA2:GRE2"/>
    <mergeCell ref="GRF2:GRJ2"/>
    <mergeCell ref="GRK2:GRO2"/>
    <mergeCell ref="GPH2:GPL2"/>
    <mergeCell ref="GPM2:GPQ2"/>
    <mergeCell ref="GPR2:GPV2"/>
    <mergeCell ref="GPW2:GQA2"/>
    <mergeCell ref="GQB2:GQF2"/>
    <mergeCell ref="GQG2:GQK2"/>
    <mergeCell ref="GOD2:GOH2"/>
    <mergeCell ref="GOI2:GOM2"/>
    <mergeCell ref="GON2:GOR2"/>
    <mergeCell ref="GOS2:GOW2"/>
    <mergeCell ref="GOX2:GPB2"/>
    <mergeCell ref="GPC2:GPG2"/>
    <mergeCell ref="GMZ2:GND2"/>
    <mergeCell ref="GNE2:GNI2"/>
    <mergeCell ref="GNJ2:GNN2"/>
    <mergeCell ref="GNO2:GNS2"/>
    <mergeCell ref="GNT2:GNX2"/>
    <mergeCell ref="GNY2:GOC2"/>
    <mergeCell ref="GLV2:GLZ2"/>
    <mergeCell ref="GMA2:GME2"/>
    <mergeCell ref="GMF2:GMJ2"/>
    <mergeCell ref="GMK2:GMO2"/>
    <mergeCell ref="GMP2:GMT2"/>
    <mergeCell ref="GMU2:GMY2"/>
    <mergeCell ref="GKR2:GKV2"/>
    <mergeCell ref="GKW2:GLA2"/>
    <mergeCell ref="GLB2:GLF2"/>
    <mergeCell ref="GLG2:GLK2"/>
    <mergeCell ref="GLL2:GLP2"/>
    <mergeCell ref="GLQ2:GLU2"/>
    <mergeCell ref="GJN2:GJR2"/>
    <mergeCell ref="GJS2:GJW2"/>
    <mergeCell ref="GJX2:GKB2"/>
    <mergeCell ref="GKC2:GKG2"/>
    <mergeCell ref="GKH2:GKL2"/>
    <mergeCell ref="GKM2:GKQ2"/>
    <mergeCell ref="GIJ2:GIN2"/>
    <mergeCell ref="GIO2:GIS2"/>
    <mergeCell ref="GIT2:GIX2"/>
    <mergeCell ref="GIY2:GJC2"/>
    <mergeCell ref="GJD2:GJH2"/>
    <mergeCell ref="GJI2:GJM2"/>
    <mergeCell ref="GHF2:GHJ2"/>
    <mergeCell ref="GHK2:GHO2"/>
    <mergeCell ref="GHP2:GHT2"/>
    <mergeCell ref="GHU2:GHY2"/>
    <mergeCell ref="GHZ2:GID2"/>
    <mergeCell ref="GIE2:GII2"/>
    <mergeCell ref="GGB2:GGF2"/>
    <mergeCell ref="GGG2:GGK2"/>
    <mergeCell ref="GGL2:GGP2"/>
    <mergeCell ref="GGQ2:GGU2"/>
    <mergeCell ref="GGV2:GGZ2"/>
    <mergeCell ref="GHA2:GHE2"/>
    <mergeCell ref="GEX2:GFB2"/>
    <mergeCell ref="GFC2:GFG2"/>
    <mergeCell ref="GFH2:GFL2"/>
    <mergeCell ref="GFM2:GFQ2"/>
    <mergeCell ref="GFR2:GFV2"/>
    <mergeCell ref="GFW2:GGA2"/>
    <mergeCell ref="GDT2:GDX2"/>
    <mergeCell ref="GDY2:GEC2"/>
    <mergeCell ref="GED2:GEH2"/>
    <mergeCell ref="GEI2:GEM2"/>
    <mergeCell ref="GEN2:GER2"/>
    <mergeCell ref="GES2:GEW2"/>
    <mergeCell ref="GCP2:GCT2"/>
    <mergeCell ref="GCU2:GCY2"/>
    <mergeCell ref="GCZ2:GDD2"/>
    <mergeCell ref="GDE2:GDI2"/>
    <mergeCell ref="GDJ2:GDN2"/>
    <mergeCell ref="GDO2:GDS2"/>
    <mergeCell ref="GBL2:GBP2"/>
    <mergeCell ref="GBQ2:GBU2"/>
    <mergeCell ref="GBV2:GBZ2"/>
    <mergeCell ref="GCA2:GCE2"/>
    <mergeCell ref="GCF2:GCJ2"/>
    <mergeCell ref="GCK2:GCO2"/>
    <mergeCell ref="GAH2:GAL2"/>
    <mergeCell ref="GAM2:GAQ2"/>
    <mergeCell ref="GAR2:GAV2"/>
    <mergeCell ref="GAW2:GBA2"/>
    <mergeCell ref="GBB2:GBF2"/>
    <mergeCell ref="GBG2:GBK2"/>
    <mergeCell ref="FZD2:FZH2"/>
    <mergeCell ref="FZI2:FZM2"/>
    <mergeCell ref="FZN2:FZR2"/>
    <mergeCell ref="FZS2:FZW2"/>
    <mergeCell ref="FZX2:GAB2"/>
    <mergeCell ref="GAC2:GAG2"/>
    <mergeCell ref="FXZ2:FYD2"/>
    <mergeCell ref="FYE2:FYI2"/>
    <mergeCell ref="FYJ2:FYN2"/>
    <mergeCell ref="FYO2:FYS2"/>
    <mergeCell ref="FYT2:FYX2"/>
    <mergeCell ref="FYY2:FZC2"/>
    <mergeCell ref="FWV2:FWZ2"/>
    <mergeCell ref="FXA2:FXE2"/>
    <mergeCell ref="FXF2:FXJ2"/>
    <mergeCell ref="FXK2:FXO2"/>
    <mergeCell ref="FXP2:FXT2"/>
    <mergeCell ref="FXU2:FXY2"/>
    <mergeCell ref="FVR2:FVV2"/>
    <mergeCell ref="FVW2:FWA2"/>
    <mergeCell ref="FWB2:FWF2"/>
    <mergeCell ref="FWG2:FWK2"/>
    <mergeCell ref="FWL2:FWP2"/>
    <mergeCell ref="FWQ2:FWU2"/>
    <mergeCell ref="FUN2:FUR2"/>
    <mergeCell ref="FUS2:FUW2"/>
    <mergeCell ref="FUX2:FVB2"/>
    <mergeCell ref="FVC2:FVG2"/>
    <mergeCell ref="FVH2:FVL2"/>
    <mergeCell ref="FVM2:FVQ2"/>
    <mergeCell ref="FTJ2:FTN2"/>
    <mergeCell ref="FTO2:FTS2"/>
    <mergeCell ref="FTT2:FTX2"/>
    <mergeCell ref="FTY2:FUC2"/>
    <mergeCell ref="FUD2:FUH2"/>
    <mergeCell ref="FUI2:FUM2"/>
    <mergeCell ref="FSF2:FSJ2"/>
    <mergeCell ref="FSK2:FSO2"/>
    <mergeCell ref="FSP2:FST2"/>
    <mergeCell ref="FSU2:FSY2"/>
    <mergeCell ref="FSZ2:FTD2"/>
    <mergeCell ref="FTE2:FTI2"/>
    <mergeCell ref="FRB2:FRF2"/>
    <mergeCell ref="FRG2:FRK2"/>
    <mergeCell ref="FRL2:FRP2"/>
    <mergeCell ref="FRQ2:FRU2"/>
    <mergeCell ref="FRV2:FRZ2"/>
    <mergeCell ref="FSA2:FSE2"/>
    <mergeCell ref="FPX2:FQB2"/>
    <mergeCell ref="FQC2:FQG2"/>
    <mergeCell ref="FQH2:FQL2"/>
    <mergeCell ref="FQM2:FQQ2"/>
    <mergeCell ref="FQR2:FQV2"/>
    <mergeCell ref="FQW2:FRA2"/>
    <mergeCell ref="FOT2:FOX2"/>
    <mergeCell ref="FOY2:FPC2"/>
    <mergeCell ref="FPD2:FPH2"/>
    <mergeCell ref="FPI2:FPM2"/>
    <mergeCell ref="FPN2:FPR2"/>
    <mergeCell ref="FPS2:FPW2"/>
    <mergeCell ref="FNP2:FNT2"/>
    <mergeCell ref="FNU2:FNY2"/>
    <mergeCell ref="FNZ2:FOD2"/>
    <mergeCell ref="FOE2:FOI2"/>
    <mergeCell ref="FOJ2:FON2"/>
    <mergeCell ref="FOO2:FOS2"/>
    <mergeCell ref="FML2:FMP2"/>
    <mergeCell ref="FMQ2:FMU2"/>
    <mergeCell ref="FMV2:FMZ2"/>
    <mergeCell ref="FNA2:FNE2"/>
    <mergeCell ref="FNF2:FNJ2"/>
    <mergeCell ref="FNK2:FNO2"/>
    <mergeCell ref="FLH2:FLL2"/>
    <mergeCell ref="FLM2:FLQ2"/>
    <mergeCell ref="FLR2:FLV2"/>
    <mergeCell ref="FLW2:FMA2"/>
    <mergeCell ref="FMB2:FMF2"/>
    <mergeCell ref="FMG2:FMK2"/>
    <mergeCell ref="FKD2:FKH2"/>
    <mergeCell ref="FKI2:FKM2"/>
    <mergeCell ref="FKN2:FKR2"/>
    <mergeCell ref="FKS2:FKW2"/>
    <mergeCell ref="FKX2:FLB2"/>
    <mergeCell ref="FLC2:FLG2"/>
    <mergeCell ref="FIZ2:FJD2"/>
    <mergeCell ref="FJE2:FJI2"/>
    <mergeCell ref="FJJ2:FJN2"/>
    <mergeCell ref="FJO2:FJS2"/>
    <mergeCell ref="FJT2:FJX2"/>
    <mergeCell ref="FJY2:FKC2"/>
    <mergeCell ref="FHV2:FHZ2"/>
    <mergeCell ref="FIA2:FIE2"/>
    <mergeCell ref="FIF2:FIJ2"/>
    <mergeCell ref="FIK2:FIO2"/>
    <mergeCell ref="FIP2:FIT2"/>
    <mergeCell ref="FIU2:FIY2"/>
    <mergeCell ref="FGR2:FGV2"/>
    <mergeCell ref="FGW2:FHA2"/>
    <mergeCell ref="FHB2:FHF2"/>
    <mergeCell ref="FHG2:FHK2"/>
    <mergeCell ref="FHL2:FHP2"/>
    <mergeCell ref="FHQ2:FHU2"/>
    <mergeCell ref="FFN2:FFR2"/>
    <mergeCell ref="FFS2:FFW2"/>
    <mergeCell ref="FFX2:FGB2"/>
    <mergeCell ref="FGC2:FGG2"/>
    <mergeCell ref="FGH2:FGL2"/>
    <mergeCell ref="FGM2:FGQ2"/>
    <mergeCell ref="FEJ2:FEN2"/>
    <mergeCell ref="FEO2:FES2"/>
    <mergeCell ref="FET2:FEX2"/>
    <mergeCell ref="FEY2:FFC2"/>
    <mergeCell ref="FFD2:FFH2"/>
    <mergeCell ref="FFI2:FFM2"/>
    <mergeCell ref="FDF2:FDJ2"/>
    <mergeCell ref="FDK2:FDO2"/>
    <mergeCell ref="FDP2:FDT2"/>
    <mergeCell ref="FDU2:FDY2"/>
    <mergeCell ref="FDZ2:FED2"/>
    <mergeCell ref="FEE2:FEI2"/>
    <mergeCell ref="FCB2:FCF2"/>
    <mergeCell ref="FCG2:FCK2"/>
    <mergeCell ref="FCL2:FCP2"/>
    <mergeCell ref="FCQ2:FCU2"/>
    <mergeCell ref="FCV2:FCZ2"/>
    <mergeCell ref="FDA2:FDE2"/>
    <mergeCell ref="FAX2:FBB2"/>
    <mergeCell ref="FBC2:FBG2"/>
    <mergeCell ref="FBH2:FBL2"/>
    <mergeCell ref="FBM2:FBQ2"/>
    <mergeCell ref="FBR2:FBV2"/>
    <mergeCell ref="FBW2:FCA2"/>
    <mergeCell ref="EZT2:EZX2"/>
    <mergeCell ref="EZY2:FAC2"/>
    <mergeCell ref="FAD2:FAH2"/>
    <mergeCell ref="FAI2:FAM2"/>
    <mergeCell ref="FAN2:FAR2"/>
    <mergeCell ref="FAS2:FAW2"/>
    <mergeCell ref="EYP2:EYT2"/>
    <mergeCell ref="EYU2:EYY2"/>
    <mergeCell ref="EYZ2:EZD2"/>
    <mergeCell ref="EZE2:EZI2"/>
    <mergeCell ref="EZJ2:EZN2"/>
    <mergeCell ref="EZO2:EZS2"/>
    <mergeCell ref="EXL2:EXP2"/>
    <mergeCell ref="EXQ2:EXU2"/>
    <mergeCell ref="EXV2:EXZ2"/>
    <mergeCell ref="EYA2:EYE2"/>
    <mergeCell ref="EYF2:EYJ2"/>
    <mergeCell ref="EYK2:EYO2"/>
    <mergeCell ref="EWH2:EWL2"/>
    <mergeCell ref="EWM2:EWQ2"/>
    <mergeCell ref="EWR2:EWV2"/>
    <mergeCell ref="EWW2:EXA2"/>
    <mergeCell ref="EXB2:EXF2"/>
    <mergeCell ref="EXG2:EXK2"/>
    <mergeCell ref="EVD2:EVH2"/>
    <mergeCell ref="EVI2:EVM2"/>
    <mergeCell ref="EVN2:EVR2"/>
    <mergeCell ref="EVS2:EVW2"/>
    <mergeCell ref="EVX2:EWB2"/>
    <mergeCell ref="EWC2:EWG2"/>
    <mergeCell ref="ETZ2:EUD2"/>
    <mergeCell ref="EUE2:EUI2"/>
    <mergeCell ref="EUJ2:EUN2"/>
    <mergeCell ref="EUO2:EUS2"/>
    <mergeCell ref="EUT2:EUX2"/>
    <mergeCell ref="EUY2:EVC2"/>
    <mergeCell ref="ESV2:ESZ2"/>
    <mergeCell ref="ETA2:ETE2"/>
    <mergeCell ref="ETF2:ETJ2"/>
    <mergeCell ref="ETK2:ETO2"/>
    <mergeCell ref="ETP2:ETT2"/>
    <mergeCell ref="ETU2:ETY2"/>
    <mergeCell ref="ERR2:ERV2"/>
    <mergeCell ref="ERW2:ESA2"/>
    <mergeCell ref="ESB2:ESF2"/>
    <mergeCell ref="ESG2:ESK2"/>
    <mergeCell ref="ESL2:ESP2"/>
    <mergeCell ref="ESQ2:ESU2"/>
    <mergeCell ref="EQN2:EQR2"/>
    <mergeCell ref="EQS2:EQW2"/>
    <mergeCell ref="EQX2:ERB2"/>
    <mergeCell ref="ERC2:ERG2"/>
    <mergeCell ref="ERH2:ERL2"/>
    <mergeCell ref="ERM2:ERQ2"/>
    <mergeCell ref="EPJ2:EPN2"/>
    <mergeCell ref="EPO2:EPS2"/>
    <mergeCell ref="EPT2:EPX2"/>
    <mergeCell ref="EPY2:EQC2"/>
    <mergeCell ref="EQD2:EQH2"/>
    <mergeCell ref="EQI2:EQM2"/>
    <mergeCell ref="EOF2:EOJ2"/>
    <mergeCell ref="EOK2:EOO2"/>
    <mergeCell ref="EOP2:EOT2"/>
    <mergeCell ref="EOU2:EOY2"/>
    <mergeCell ref="EOZ2:EPD2"/>
    <mergeCell ref="EPE2:EPI2"/>
    <mergeCell ref="ENB2:ENF2"/>
    <mergeCell ref="ENG2:ENK2"/>
    <mergeCell ref="ENL2:ENP2"/>
    <mergeCell ref="ENQ2:ENU2"/>
    <mergeCell ref="ENV2:ENZ2"/>
    <mergeCell ref="EOA2:EOE2"/>
    <mergeCell ref="ELX2:EMB2"/>
    <mergeCell ref="EMC2:EMG2"/>
    <mergeCell ref="EMH2:EML2"/>
    <mergeCell ref="EMM2:EMQ2"/>
    <mergeCell ref="EMR2:EMV2"/>
    <mergeCell ref="EMW2:ENA2"/>
    <mergeCell ref="EKT2:EKX2"/>
    <mergeCell ref="EKY2:ELC2"/>
    <mergeCell ref="ELD2:ELH2"/>
    <mergeCell ref="ELI2:ELM2"/>
    <mergeCell ref="ELN2:ELR2"/>
    <mergeCell ref="ELS2:ELW2"/>
    <mergeCell ref="EJP2:EJT2"/>
    <mergeCell ref="EJU2:EJY2"/>
    <mergeCell ref="EJZ2:EKD2"/>
    <mergeCell ref="EKE2:EKI2"/>
    <mergeCell ref="EKJ2:EKN2"/>
    <mergeCell ref="EKO2:EKS2"/>
    <mergeCell ref="EIL2:EIP2"/>
    <mergeCell ref="EIQ2:EIU2"/>
    <mergeCell ref="EIV2:EIZ2"/>
    <mergeCell ref="EJA2:EJE2"/>
    <mergeCell ref="EJF2:EJJ2"/>
    <mergeCell ref="EJK2:EJO2"/>
    <mergeCell ref="EHH2:EHL2"/>
    <mergeCell ref="EHM2:EHQ2"/>
    <mergeCell ref="EHR2:EHV2"/>
    <mergeCell ref="EHW2:EIA2"/>
    <mergeCell ref="EIB2:EIF2"/>
    <mergeCell ref="EIG2:EIK2"/>
    <mergeCell ref="EGD2:EGH2"/>
    <mergeCell ref="EGI2:EGM2"/>
    <mergeCell ref="EGN2:EGR2"/>
    <mergeCell ref="EGS2:EGW2"/>
    <mergeCell ref="EGX2:EHB2"/>
    <mergeCell ref="EHC2:EHG2"/>
    <mergeCell ref="EEZ2:EFD2"/>
    <mergeCell ref="EFE2:EFI2"/>
    <mergeCell ref="EFJ2:EFN2"/>
    <mergeCell ref="EFO2:EFS2"/>
    <mergeCell ref="EFT2:EFX2"/>
    <mergeCell ref="EFY2:EGC2"/>
    <mergeCell ref="EDV2:EDZ2"/>
    <mergeCell ref="EEA2:EEE2"/>
    <mergeCell ref="EEF2:EEJ2"/>
    <mergeCell ref="EEK2:EEO2"/>
    <mergeCell ref="EEP2:EET2"/>
    <mergeCell ref="EEU2:EEY2"/>
    <mergeCell ref="ECR2:ECV2"/>
    <mergeCell ref="ECW2:EDA2"/>
    <mergeCell ref="EDB2:EDF2"/>
    <mergeCell ref="EDG2:EDK2"/>
    <mergeCell ref="EDL2:EDP2"/>
    <mergeCell ref="EDQ2:EDU2"/>
    <mergeCell ref="EBN2:EBR2"/>
    <mergeCell ref="EBS2:EBW2"/>
    <mergeCell ref="EBX2:ECB2"/>
    <mergeCell ref="ECC2:ECG2"/>
    <mergeCell ref="ECH2:ECL2"/>
    <mergeCell ref="ECM2:ECQ2"/>
    <mergeCell ref="EAJ2:EAN2"/>
    <mergeCell ref="EAO2:EAS2"/>
    <mergeCell ref="EAT2:EAX2"/>
    <mergeCell ref="EAY2:EBC2"/>
    <mergeCell ref="EBD2:EBH2"/>
    <mergeCell ref="EBI2:EBM2"/>
    <mergeCell ref="DZF2:DZJ2"/>
    <mergeCell ref="DZK2:DZO2"/>
    <mergeCell ref="DZP2:DZT2"/>
    <mergeCell ref="DZU2:DZY2"/>
    <mergeCell ref="DZZ2:EAD2"/>
    <mergeCell ref="EAE2:EAI2"/>
    <mergeCell ref="DYB2:DYF2"/>
    <mergeCell ref="DYG2:DYK2"/>
    <mergeCell ref="DYL2:DYP2"/>
    <mergeCell ref="DYQ2:DYU2"/>
    <mergeCell ref="DYV2:DYZ2"/>
    <mergeCell ref="DZA2:DZE2"/>
    <mergeCell ref="DWX2:DXB2"/>
    <mergeCell ref="DXC2:DXG2"/>
    <mergeCell ref="DXH2:DXL2"/>
    <mergeCell ref="DXM2:DXQ2"/>
    <mergeCell ref="DXR2:DXV2"/>
    <mergeCell ref="DXW2:DYA2"/>
    <mergeCell ref="DVT2:DVX2"/>
    <mergeCell ref="DVY2:DWC2"/>
    <mergeCell ref="DWD2:DWH2"/>
    <mergeCell ref="DWI2:DWM2"/>
    <mergeCell ref="DWN2:DWR2"/>
    <mergeCell ref="DWS2:DWW2"/>
    <mergeCell ref="DUP2:DUT2"/>
    <mergeCell ref="DUU2:DUY2"/>
    <mergeCell ref="DUZ2:DVD2"/>
    <mergeCell ref="DVE2:DVI2"/>
    <mergeCell ref="DVJ2:DVN2"/>
    <mergeCell ref="DVO2:DVS2"/>
    <mergeCell ref="DTL2:DTP2"/>
    <mergeCell ref="DTQ2:DTU2"/>
    <mergeCell ref="DTV2:DTZ2"/>
    <mergeCell ref="DUA2:DUE2"/>
    <mergeCell ref="DUF2:DUJ2"/>
    <mergeCell ref="DUK2:DUO2"/>
    <mergeCell ref="DSH2:DSL2"/>
    <mergeCell ref="DSM2:DSQ2"/>
    <mergeCell ref="DSR2:DSV2"/>
    <mergeCell ref="DSW2:DTA2"/>
    <mergeCell ref="DTB2:DTF2"/>
    <mergeCell ref="DTG2:DTK2"/>
    <mergeCell ref="DRD2:DRH2"/>
    <mergeCell ref="DRI2:DRM2"/>
    <mergeCell ref="DRN2:DRR2"/>
    <mergeCell ref="DRS2:DRW2"/>
    <mergeCell ref="DRX2:DSB2"/>
    <mergeCell ref="DSC2:DSG2"/>
    <mergeCell ref="DPZ2:DQD2"/>
    <mergeCell ref="DQE2:DQI2"/>
    <mergeCell ref="DQJ2:DQN2"/>
    <mergeCell ref="DQO2:DQS2"/>
    <mergeCell ref="DQT2:DQX2"/>
    <mergeCell ref="DQY2:DRC2"/>
    <mergeCell ref="DOV2:DOZ2"/>
    <mergeCell ref="DPA2:DPE2"/>
    <mergeCell ref="DPF2:DPJ2"/>
    <mergeCell ref="DPK2:DPO2"/>
    <mergeCell ref="DPP2:DPT2"/>
    <mergeCell ref="DPU2:DPY2"/>
    <mergeCell ref="DNR2:DNV2"/>
    <mergeCell ref="DNW2:DOA2"/>
    <mergeCell ref="DOB2:DOF2"/>
    <mergeCell ref="DOG2:DOK2"/>
    <mergeCell ref="DOL2:DOP2"/>
    <mergeCell ref="DOQ2:DOU2"/>
    <mergeCell ref="DMN2:DMR2"/>
    <mergeCell ref="DMS2:DMW2"/>
    <mergeCell ref="DMX2:DNB2"/>
    <mergeCell ref="DNC2:DNG2"/>
    <mergeCell ref="DNH2:DNL2"/>
    <mergeCell ref="DNM2:DNQ2"/>
    <mergeCell ref="DLJ2:DLN2"/>
    <mergeCell ref="DLO2:DLS2"/>
    <mergeCell ref="DLT2:DLX2"/>
    <mergeCell ref="DLY2:DMC2"/>
    <mergeCell ref="DMD2:DMH2"/>
    <mergeCell ref="DMI2:DMM2"/>
    <mergeCell ref="DKF2:DKJ2"/>
    <mergeCell ref="DKK2:DKO2"/>
    <mergeCell ref="DKP2:DKT2"/>
    <mergeCell ref="DKU2:DKY2"/>
    <mergeCell ref="DKZ2:DLD2"/>
    <mergeCell ref="DLE2:DLI2"/>
    <mergeCell ref="DJB2:DJF2"/>
    <mergeCell ref="DJG2:DJK2"/>
    <mergeCell ref="DJL2:DJP2"/>
    <mergeCell ref="DJQ2:DJU2"/>
    <mergeCell ref="DJV2:DJZ2"/>
    <mergeCell ref="DKA2:DKE2"/>
    <mergeCell ref="DHX2:DIB2"/>
    <mergeCell ref="DIC2:DIG2"/>
    <mergeCell ref="DIH2:DIL2"/>
    <mergeCell ref="DIM2:DIQ2"/>
    <mergeCell ref="DIR2:DIV2"/>
    <mergeCell ref="DIW2:DJA2"/>
    <mergeCell ref="DGT2:DGX2"/>
    <mergeCell ref="DGY2:DHC2"/>
    <mergeCell ref="DHD2:DHH2"/>
    <mergeCell ref="DHI2:DHM2"/>
    <mergeCell ref="DHN2:DHR2"/>
    <mergeCell ref="DHS2:DHW2"/>
    <mergeCell ref="DFP2:DFT2"/>
    <mergeCell ref="DFU2:DFY2"/>
    <mergeCell ref="DFZ2:DGD2"/>
    <mergeCell ref="DGE2:DGI2"/>
    <mergeCell ref="DGJ2:DGN2"/>
    <mergeCell ref="DGO2:DGS2"/>
    <mergeCell ref="DEL2:DEP2"/>
    <mergeCell ref="DEQ2:DEU2"/>
    <mergeCell ref="DEV2:DEZ2"/>
    <mergeCell ref="DFA2:DFE2"/>
    <mergeCell ref="DFF2:DFJ2"/>
    <mergeCell ref="DFK2:DFO2"/>
    <mergeCell ref="DDH2:DDL2"/>
    <mergeCell ref="DDM2:DDQ2"/>
    <mergeCell ref="DDR2:DDV2"/>
    <mergeCell ref="DDW2:DEA2"/>
    <mergeCell ref="DEB2:DEF2"/>
    <mergeCell ref="DEG2:DEK2"/>
    <mergeCell ref="DCD2:DCH2"/>
    <mergeCell ref="DCI2:DCM2"/>
    <mergeCell ref="DCN2:DCR2"/>
    <mergeCell ref="DCS2:DCW2"/>
    <mergeCell ref="DCX2:DDB2"/>
    <mergeCell ref="DDC2:DDG2"/>
    <mergeCell ref="DAZ2:DBD2"/>
    <mergeCell ref="DBE2:DBI2"/>
    <mergeCell ref="DBJ2:DBN2"/>
    <mergeCell ref="DBO2:DBS2"/>
    <mergeCell ref="DBT2:DBX2"/>
    <mergeCell ref="DBY2:DCC2"/>
    <mergeCell ref="CZV2:CZZ2"/>
    <mergeCell ref="DAA2:DAE2"/>
    <mergeCell ref="DAF2:DAJ2"/>
    <mergeCell ref="DAK2:DAO2"/>
    <mergeCell ref="DAP2:DAT2"/>
    <mergeCell ref="DAU2:DAY2"/>
    <mergeCell ref="CYR2:CYV2"/>
    <mergeCell ref="CYW2:CZA2"/>
    <mergeCell ref="CZB2:CZF2"/>
    <mergeCell ref="CZG2:CZK2"/>
    <mergeCell ref="CZL2:CZP2"/>
    <mergeCell ref="CZQ2:CZU2"/>
    <mergeCell ref="CXN2:CXR2"/>
    <mergeCell ref="CXS2:CXW2"/>
    <mergeCell ref="CXX2:CYB2"/>
    <mergeCell ref="CYC2:CYG2"/>
    <mergeCell ref="CYH2:CYL2"/>
    <mergeCell ref="CYM2:CYQ2"/>
    <mergeCell ref="CWJ2:CWN2"/>
    <mergeCell ref="CWO2:CWS2"/>
    <mergeCell ref="CWT2:CWX2"/>
    <mergeCell ref="CWY2:CXC2"/>
    <mergeCell ref="CXD2:CXH2"/>
    <mergeCell ref="CXI2:CXM2"/>
    <mergeCell ref="CVF2:CVJ2"/>
    <mergeCell ref="CVK2:CVO2"/>
    <mergeCell ref="CVP2:CVT2"/>
    <mergeCell ref="CVU2:CVY2"/>
    <mergeCell ref="CVZ2:CWD2"/>
    <mergeCell ref="CWE2:CWI2"/>
    <mergeCell ref="CUB2:CUF2"/>
    <mergeCell ref="CUG2:CUK2"/>
    <mergeCell ref="CUL2:CUP2"/>
    <mergeCell ref="CUQ2:CUU2"/>
    <mergeCell ref="CUV2:CUZ2"/>
    <mergeCell ref="CVA2:CVE2"/>
    <mergeCell ref="CSX2:CTB2"/>
    <mergeCell ref="CTC2:CTG2"/>
    <mergeCell ref="CTH2:CTL2"/>
    <mergeCell ref="CTM2:CTQ2"/>
    <mergeCell ref="CTR2:CTV2"/>
    <mergeCell ref="CTW2:CUA2"/>
    <mergeCell ref="CRT2:CRX2"/>
    <mergeCell ref="CRY2:CSC2"/>
    <mergeCell ref="CSD2:CSH2"/>
    <mergeCell ref="CSI2:CSM2"/>
    <mergeCell ref="CSN2:CSR2"/>
    <mergeCell ref="CSS2:CSW2"/>
    <mergeCell ref="CQP2:CQT2"/>
    <mergeCell ref="CQU2:CQY2"/>
    <mergeCell ref="CQZ2:CRD2"/>
    <mergeCell ref="CRE2:CRI2"/>
    <mergeCell ref="CRJ2:CRN2"/>
    <mergeCell ref="CRO2:CRS2"/>
    <mergeCell ref="CPL2:CPP2"/>
    <mergeCell ref="CPQ2:CPU2"/>
    <mergeCell ref="CPV2:CPZ2"/>
    <mergeCell ref="CQA2:CQE2"/>
    <mergeCell ref="CQF2:CQJ2"/>
    <mergeCell ref="CQK2:CQO2"/>
    <mergeCell ref="COH2:COL2"/>
    <mergeCell ref="COM2:COQ2"/>
    <mergeCell ref="COR2:COV2"/>
    <mergeCell ref="COW2:CPA2"/>
    <mergeCell ref="CPB2:CPF2"/>
    <mergeCell ref="CPG2:CPK2"/>
    <mergeCell ref="CND2:CNH2"/>
    <mergeCell ref="CNI2:CNM2"/>
    <mergeCell ref="CNN2:CNR2"/>
    <mergeCell ref="CNS2:CNW2"/>
    <mergeCell ref="CNX2:COB2"/>
    <mergeCell ref="COC2:COG2"/>
    <mergeCell ref="CLZ2:CMD2"/>
    <mergeCell ref="CME2:CMI2"/>
    <mergeCell ref="CMJ2:CMN2"/>
    <mergeCell ref="CMO2:CMS2"/>
    <mergeCell ref="CMT2:CMX2"/>
    <mergeCell ref="CMY2:CNC2"/>
    <mergeCell ref="CKV2:CKZ2"/>
    <mergeCell ref="CLA2:CLE2"/>
    <mergeCell ref="CLF2:CLJ2"/>
    <mergeCell ref="CLK2:CLO2"/>
    <mergeCell ref="CLP2:CLT2"/>
    <mergeCell ref="CLU2:CLY2"/>
    <mergeCell ref="CJR2:CJV2"/>
    <mergeCell ref="CJW2:CKA2"/>
    <mergeCell ref="CKB2:CKF2"/>
    <mergeCell ref="CKG2:CKK2"/>
    <mergeCell ref="CKL2:CKP2"/>
    <mergeCell ref="CKQ2:CKU2"/>
    <mergeCell ref="CIN2:CIR2"/>
    <mergeCell ref="CIS2:CIW2"/>
    <mergeCell ref="CIX2:CJB2"/>
    <mergeCell ref="CJC2:CJG2"/>
    <mergeCell ref="CJH2:CJL2"/>
    <mergeCell ref="CJM2:CJQ2"/>
    <mergeCell ref="CHJ2:CHN2"/>
    <mergeCell ref="CHO2:CHS2"/>
    <mergeCell ref="CHT2:CHX2"/>
    <mergeCell ref="CHY2:CIC2"/>
    <mergeCell ref="CID2:CIH2"/>
    <mergeCell ref="CII2:CIM2"/>
    <mergeCell ref="CGF2:CGJ2"/>
    <mergeCell ref="CGK2:CGO2"/>
    <mergeCell ref="CGP2:CGT2"/>
    <mergeCell ref="CGU2:CGY2"/>
    <mergeCell ref="CGZ2:CHD2"/>
    <mergeCell ref="CHE2:CHI2"/>
    <mergeCell ref="CFB2:CFF2"/>
    <mergeCell ref="CFG2:CFK2"/>
    <mergeCell ref="CFL2:CFP2"/>
    <mergeCell ref="CFQ2:CFU2"/>
    <mergeCell ref="CFV2:CFZ2"/>
    <mergeCell ref="CGA2:CGE2"/>
    <mergeCell ref="CDX2:CEB2"/>
    <mergeCell ref="CEC2:CEG2"/>
    <mergeCell ref="CEH2:CEL2"/>
    <mergeCell ref="CEM2:CEQ2"/>
    <mergeCell ref="CER2:CEV2"/>
    <mergeCell ref="CEW2:CFA2"/>
    <mergeCell ref="CCT2:CCX2"/>
    <mergeCell ref="CCY2:CDC2"/>
    <mergeCell ref="CDD2:CDH2"/>
    <mergeCell ref="CDI2:CDM2"/>
    <mergeCell ref="CDN2:CDR2"/>
    <mergeCell ref="CDS2:CDW2"/>
    <mergeCell ref="CBP2:CBT2"/>
    <mergeCell ref="CBU2:CBY2"/>
    <mergeCell ref="CBZ2:CCD2"/>
    <mergeCell ref="CCE2:CCI2"/>
    <mergeCell ref="CCJ2:CCN2"/>
    <mergeCell ref="CCO2:CCS2"/>
    <mergeCell ref="CAL2:CAP2"/>
    <mergeCell ref="CAQ2:CAU2"/>
    <mergeCell ref="CAV2:CAZ2"/>
    <mergeCell ref="CBA2:CBE2"/>
    <mergeCell ref="CBF2:CBJ2"/>
    <mergeCell ref="CBK2:CBO2"/>
    <mergeCell ref="BZH2:BZL2"/>
    <mergeCell ref="BZM2:BZQ2"/>
    <mergeCell ref="BZR2:BZV2"/>
    <mergeCell ref="BZW2:CAA2"/>
    <mergeCell ref="CAB2:CAF2"/>
    <mergeCell ref="CAG2:CAK2"/>
    <mergeCell ref="BYD2:BYH2"/>
    <mergeCell ref="BYI2:BYM2"/>
    <mergeCell ref="BYN2:BYR2"/>
    <mergeCell ref="BYS2:BYW2"/>
    <mergeCell ref="BYX2:BZB2"/>
    <mergeCell ref="BZC2:BZG2"/>
    <mergeCell ref="BWZ2:BXD2"/>
    <mergeCell ref="BXE2:BXI2"/>
    <mergeCell ref="BXJ2:BXN2"/>
    <mergeCell ref="BXO2:BXS2"/>
    <mergeCell ref="BXT2:BXX2"/>
    <mergeCell ref="BXY2:BYC2"/>
    <mergeCell ref="BVV2:BVZ2"/>
    <mergeCell ref="BWA2:BWE2"/>
    <mergeCell ref="BWF2:BWJ2"/>
    <mergeCell ref="BWK2:BWO2"/>
    <mergeCell ref="BWP2:BWT2"/>
    <mergeCell ref="BWU2:BWY2"/>
    <mergeCell ref="BUR2:BUV2"/>
    <mergeCell ref="BUW2:BVA2"/>
    <mergeCell ref="BVB2:BVF2"/>
    <mergeCell ref="BVG2:BVK2"/>
    <mergeCell ref="BVL2:BVP2"/>
    <mergeCell ref="BVQ2:BVU2"/>
    <mergeCell ref="BTN2:BTR2"/>
    <mergeCell ref="BTS2:BTW2"/>
    <mergeCell ref="BTX2:BUB2"/>
    <mergeCell ref="BUC2:BUG2"/>
    <mergeCell ref="BUH2:BUL2"/>
    <mergeCell ref="BUM2:BUQ2"/>
    <mergeCell ref="BSJ2:BSN2"/>
    <mergeCell ref="BSO2:BSS2"/>
    <mergeCell ref="BST2:BSX2"/>
    <mergeCell ref="BSY2:BTC2"/>
    <mergeCell ref="BTD2:BTH2"/>
    <mergeCell ref="BTI2:BTM2"/>
    <mergeCell ref="BRF2:BRJ2"/>
    <mergeCell ref="BRK2:BRO2"/>
    <mergeCell ref="BRP2:BRT2"/>
    <mergeCell ref="BRU2:BRY2"/>
    <mergeCell ref="BRZ2:BSD2"/>
    <mergeCell ref="BSE2:BSI2"/>
    <mergeCell ref="BQB2:BQF2"/>
    <mergeCell ref="BQG2:BQK2"/>
    <mergeCell ref="BQL2:BQP2"/>
    <mergeCell ref="BQQ2:BQU2"/>
    <mergeCell ref="BQV2:BQZ2"/>
    <mergeCell ref="BRA2:BRE2"/>
    <mergeCell ref="BOX2:BPB2"/>
    <mergeCell ref="BPC2:BPG2"/>
    <mergeCell ref="BPH2:BPL2"/>
    <mergeCell ref="BPM2:BPQ2"/>
    <mergeCell ref="BPR2:BPV2"/>
    <mergeCell ref="BPW2:BQA2"/>
    <mergeCell ref="BNT2:BNX2"/>
    <mergeCell ref="BNY2:BOC2"/>
    <mergeCell ref="BOD2:BOH2"/>
    <mergeCell ref="BOI2:BOM2"/>
    <mergeCell ref="BON2:BOR2"/>
    <mergeCell ref="BOS2:BOW2"/>
    <mergeCell ref="BMP2:BMT2"/>
    <mergeCell ref="BMU2:BMY2"/>
    <mergeCell ref="BMZ2:BND2"/>
    <mergeCell ref="BNE2:BNI2"/>
    <mergeCell ref="BNJ2:BNN2"/>
    <mergeCell ref="BNO2:BNS2"/>
    <mergeCell ref="BLL2:BLP2"/>
    <mergeCell ref="BLQ2:BLU2"/>
    <mergeCell ref="BLV2:BLZ2"/>
    <mergeCell ref="BMA2:BME2"/>
    <mergeCell ref="BMF2:BMJ2"/>
    <mergeCell ref="BMK2:BMO2"/>
    <mergeCell ref="BKH2:BKL2"/>
    <mergeCell ref="BKM2:BKQ2"/>
    <mergeCell ref="BKR2:BKV2"/>
    <mergeCell ref="BKW2:BLA2"/>
    <mergeCell ref="BLB2:BLF2"/>
    <mergeCell ref="BLG2:BLK2"/>
    <mergeCell ref="BJD2:BJH2"/>
    <mergeCell ref="BJI2:BJM2"/>
    <mergeCell ref="BJN2:BJR2"/>
    <mergeCell ref="BJS2:BJW2"/>
    <mergeCell ref="BJX2:BKB2"/>
    <mergeCell ref="BKC2:BKG2"/>
    <mergeCell ref="BHZ2:BID2"/>
    <mergeCell ref="BIE2:BII2"/>
    <mergeCell ref="BIJ2:BIN2"/>
    <mergeCell ref="BIO2:BIS2"/>
    <mergeCell ref="BIT2:BIX2"/>
    <mergeCell ref="BIY2:BJC2"/>
    <mergeCell ref="BGV2:BGZ2"/>
    <mergeCell ref="BHA2:BHE2"/>
    <mergeCell ref="BHF2:BHJ2"/>
    <mergeCell ref="BHK2:BHO2"/>
    <mergeCell ref="BHP2:BHT2"/>
    <mergeCell ref="BHU2:BHY2"/>
    <mergeCell ref="BFR2:BFV2"/>
    <mergeCell ref="BFW2:BGA2"/>
    <mergeCell ref="BGB2:BGF2"/>
    <mergeCell ref="BGG2:BGK2"/>
    <mergeCell ref="BGL2:BGP2"/>
    <mergeCell ref="BGQ2:BGU2"/>
    <mergeCell ref="BEN2:BER2"/>
    <mergeCell ref="BES2:BEW2"/>
    <mergeCell ref="BEX2:BFB2"/>
    <mergeCell ref="BFC2:BFG2"/>
    <mergeCell ref="BFH2:BFL2"/>
    <mergeCell ref="BFM2:BFQ2"/>
    <mergeCell ref="BDJ2:BDN2"/>
    <mergeCell ref="BDO2:BDS2"/>
    <mergeCell ref="BDT2:BDX2"/>
    <mergeCell ref="BDY2:BEC2"/>
    <mergeCell ref="BED2:BEH2"/>
    <mergeCell ref="BEI2:BEM2"/>
    <mergeCell ref="BCF2:BCJ2"/>
    <mergeCell ref="BCK2:BCO2"/>
    <mergeCell ref="BCP2:BCT2"/>
    <mergeCell ref="BCU2:BCY2"/>
    <mergeCell ref="BCZ2:BDD2"/>
    <mergeCell ref="BDE2:BDI2"/>
    <mergeCell ref="BBB2:BBF2"/>
    <mergeCell ref="BBG2:BBK2"/>
    <mergeCell ref="BBL2:BBP2"/>
    <mergeCell ref="BBQ2:BBU2"/>
    <mergeCell ref="BBV2:BBZ2"/>
    <mergeCell ref="BCA2:BCE2"/>
    <mergeCell ref="AZX2:BAB2"/>
    <mergeCell ref="BAC2:BAG2"/>
    <mergeCell ref="BAH2:BAL2"/>
    <mergeCell ref="BAM2:BAQ2"/>
    <mergeCell ref="BAR2:BAV2"/>
    <mergeCell ref="BAW2:BBA2"/>
    <mergeCell ref="AYT2:AYX2"/>
    <mergeCell ref="AYY2:AZC2"/>
    <mergeCell ref="AZD2:AZH2"/>
    <mergeCell ref="AZI2:AZM2"/>
    <mergeCell ref="AZN2:AZR2"/>
    <mergeCell ref="AZS2:AZW2"/>
    <mergeCell ref="AXP2:AXT2"/>
    <mergeCell ref="AXU2:AXY2"/>
    <mergeCell ref="AXZ2:AYD2"/>
    <mergeCell ref="AYE2:AYI2"/>
    <mergeCell ref="AYJ2:AYN2"/>
    <mergeCell ref="AYO2:AYS2"/>
    <mergeCell ref="AWL2:AWP2"/>
    <mergeCell ref="AWQ2:AWU2"/>
    <mergeCell ref="AWV2:AWZ2"/>
    <mergeCell ref="AXA2:AXE2"/>
    <mergeCell ref="AXF2:AXJ2"/>
    <mergeCell ref="AXK2:AXO2"/>
    <mergeCell ref="AVH2:AVL2"/>
    <mergeCell ref="AVM2:AVQ2"/>
    <mergeCell ref="AVR2:AVV2"/>
    <mergeCell ref="AVW2:AWA2"/>
    <mergeCell ref="AWB2:AWF2"/>
    <mergeCell ref="AWG2:AWK2"/>
    <mergeCell ref="AUD2:AUH2"/>
    <mergeCell ref="AUI2:AUM2"/>
    <mergeCell ref="AUN2:AUR2"/>
    <mergeCell ref="AUS2:AUW2"/>
    <mergeCell ref="AUX2:AVB2"/>
    <mergeCell ref="AVC2:AVG2"/>
    <mergeCell ref="ASZ2:ATD2"/>
    <mergeCell ref="ATE2:ATI2"/>
    <mergeCell ref="ATJ2:ATN2"/>
    <mergeCell ref="ATO2:ATS2"/>
    <mergeCell ref="ATT2:ATX2"/>
    <mergeCell ref="ATY2:AUC2"/>
    <mergeCell ref="ARV2:ARZ2"/>
    <mergeCell ref="ASA2:ASE2"/>
    <mergeCell ref="ASF2:ASJ2"/>
    <mergeCell ref="ASK2:ASO2"/>
    <mergeCell ref="ASP2:AST2"/>
    <mergeCell ref="ASU2:ASY2"/>
    <mergeCell ref="AQR2:AQV2"/>
    <mergeCell ref="AQW2:ARA2"/>
    <mergeCell ref="ARB2:ARF2"/>
    <mergeCell ref="ARG2:ARK2"/>
    <mergeCell ref="ARL2:ARP2"/>
    <mergeCell ref="ARQ2:ARU2"/>
    <mergeCell ref="APN2:APR2"/>
    <mergeCell ref="APS2:APW2"/>
    <mergeCell ref="APX2:AQB2"/>
    <mergeCell ref="AQC2:AQG2"/>
    <mergeCell ref="AQH2:AQL2"/>
    <mergeCell ref="AQM2:AQQ2"/>
    <mergeCell ref="AOJ2:AON2"/>
    <mergeCell ref="AOO2:AOS2"/>
    <mergeCell ref="AOT2:AOX2"/>
    <mergeCell ref="AOY2:APC2"/>
    <mergeCell ref="APD2:APH2"/>
    <mergeCell ref="API2:APM2"/>
    <mergeCell ref="ANF2:ANJ2"/>
    <mergeCell ref="ANK2:ANO2"/>
    <mergeCell ref="ANP2:ANT2"/>
    <mergeCell ref="ANU2:ANY2"/>
    <mergeCell ref="ANZ2:AOD2"/>
    <mergeCell ref="AOE2:AOI2"/>
    <mergeCell ref="AMB2:AMF2"/>
    <mergeCell ref="AMG2:AMK2"/>
    <mergeCell ref="AML2:AMP2"/>
    <mergeCell ref="AMQ2:AMU2"/>
    <mergeCell ref="AMV2:AMZ2"/>
    <mergeCell ref="ANA2:ANE2"/>
    <mergeCell ref="AKX2:ALB2"/>
    <mergeCell ref="ALC2:ALG2"/>
    <mergeCell ref="ALH2:ALL2"/>
    <mergeCell ref="ALM2:ALQ2"/>
    <mergeCell ref="ALR2:ALV2"/>
    <mergeCell ref="ALW2:AMA2"/>
    <mergeCell ref="AJT2:AJX2"/>
    <mergeCell ref="AJY2:AKC2"/>
    <mergeCell ref="AKD2:AKH2"/>
    <mergeCell ref="AKI2:AKM2"/>
    <mergeCell ref="AKN2:AKR2"/>
    <mergeCell ref="AKS2:AKW2"/>
    <mergeCell ref="AIP2:AIT2"/>
    <mergeCell ref="AIU2:AIY2"/>
    <mergeCell ref="AIZ2:AJD2"/>
    <mergeCell ref="AJE2:AJI2"/>
    <mergeCell ref="AJJ2:AJN2"/>
    <mergeCell ref="AJO2:AJS2"/>
    <mergeCell ref="AHL2:AHP2"/>
    <mergeCell ref="AHQ2:AHU2"/>
    <mergeCell ref="AHV2:AHZ2"/>
    <mergeCell ref="AIA2:AIE2"/>
    <mergeCell ref="AIF2:AIJ2"/>
    <mergeCell ref="AIK2:AIO2"/>
    <mergeCell ref="AGH2:AGL2"/>
    <mergeCell ref="AGM2:AGQ2"/>
    <mergeCell ref="AGR2:AGV2"/>
    <mergeCell ref="AGW2:AHA2"/>
    <mergeCell ref="AHB2:AHF2"/>
    <mergeCell ref="AHG2:AHK2"/>
    <mergeCell ref="AFD2:AFH2"/>
    <mergeCell ref="AFI2:AFM2"/>
    <mergeCell ref="AFN2:AFR2"/>
    <mergeCell ref="AFS2:AFW2"/>
    <mergeCell ref="AFX2:AGB2"/>
    <mergeCell ref="AGC2:AGG2"/>
    <mergeCell ref="ADZ2:AED2"/>
    <mergeCell ref="AEE2:AEI2"/>
    <mergeCell ref="AEJ2:AEN2"/>
    <mergeCell ref="AEO2:AES2"/>
    <mergeCell ref="AET2:AEX2"/>
    <mergeCell ref="AEY2:AFC2"/>
    <mergeCell ref="ACV2:ACZ2"/>
    <mergeCell ref="ADA2:ADE2"/>
    <mergeCell ref="ADF2:ADJ2"/>
    <mergeCell ref="ADK2:ADO2"/>
    <mergeCell ref="ADP2:ADT2"/>
    <mergeCell ref="ADU2:ADY2"/>
    <mergeCell ref="ABR2:ABV2"/>
    <mergeCell ref="ABW2:ACA2"/>
    <mergeCell ref="ACB2:ACF2"/>
    <mergeCell ref="ACG2:ACK2"/>
    <mergeCell ref="ACL2:ACP2"/>
    <mergeCell ref="ACQ2:ACU2"/>
    <mergeCell ref="AAN2:AAR2"/>
    <mergeCell ref="AAS2:AAW2"/>
    <mergeCell ref="AAX2:ABB2"/>
    <mergeCell ref="ABC2:ABG2"/>
    <mergeCell ref="ABH2:ABL2"/>
    <mergeCell ref="ABM2:ABQ2"/>
    <mergeCell ref="ZJ2:ZN2"/>
    <mergeCell ref="ZO2:ZS2"/>
    <mergeCell ref="ZT2:ZX2"/>
    <mergeCell ref="ZY2:AAC2"/>
    <mergeCell ref="AAD2:AAH2"/>
    <mergeCell ref="AAI2:AAM2"/>
    <mergeCell ref="YF2:YJ2"/>
    <mergeCell ref="YK2:YO2"/>
    <mergeCell ref="YP2:YT2"/>
    <mergeCell ref="YU2:YY2"/>
    <mergeCell ref="YZ2:ZD2"/>
    <mergeCell ref="ZE2:ZI2"/>
    <mergeCell ref="XB2:XF2"/>
    <mergeCell ref="XG2:XK2"/>
    <mergeCell ref="XL2:XP2"/>
    <mergeCell ref="XQ2:XU2"/>
    <mergeCell ref="XV2:XZ2"/>
    <mergeCell ref="YA2:YE2"/>
    <mergeCell ref="VX2:WB2"/>
    <mergeCell ref="WC2:WG2"/>
    <mergeCell ref="WH2:WL2"/>
    <mergeCell ref="WM2:WQ2"/>
    <mergeCell ref="WR2:WV2"/>
    <mergeCell ref="WW2:XA2"/>
    <mergeCell ref="UT2:UX2"/>
    <mergeCell ref="UY2:VC2"/>
    <mergeCell ref="VD2:VH2"/>
    <mergeCell ref="VI2:VM2"/>
    <mergeCell ref="VN2:VR2"/>
    <mergeCell ref="VS2:VW2"/>
    <mergeCell ref="TP2:TT2"/>
    <mergeCell ref="TU2:TY2"/>
    <mergeCell ref="TZ2:UD2"/>
    <mergeCell ref="UE2:UI2"/>
    <mergeCell ref="UJ2:UN2"/>
    <mergeCell ref="UO2:US2"/>
    <mergeCell ref="SL2:SP2"/>
    <mergeCell ref="SQ2:SU2"/>
    <mergeCell ref="SV2:SZ2"/>
    <mergeCell ref="TA2:TE2"/>
    <mergeCell ref="TF2:TJ2"/>
    <mergeCell ref="TK2:TO2"/>
    <mergeCell ref="RH2:RL2"/>
    <mergeCell ref="RM2:RQ2"/>
    <mergeCell ref="RR2:RV2"/>
    <mergeCell ref="RW2:SA2"/>
    <mergeCell ref="SB2:SF2"/>
    <mergeCell ref="SG2:SK2"/>
    <mergeCell ref="QD2:QH2"/>
    <mergeCell ref="QI2:QM2"/>
    <mergeCell ref="QN2:QR2"/>
    <mergeCell ref="QS2:QW2"/>
    <mergeCell ref="QX2:RB2"/>
    <mergeCell ref="RC2:RG2"/>
    <mergeCell ref="OZ2:PD2"/>
    <mergeCell ref="PE2:PI2"/>
    <mergeCell ref="PJ2:PN2"/>
    <mergeCell ref="PO2:PS2"/>
    <mergeCell ref="PT2:PX2"/>
    <mergeCell ref="PY2:QC2"/>
    <mergeCell ref="NV2:NZ2"/>
    <mergeCell ref="OA2:OE2"/>
    <mergeCell ref="OF2:OJ2"/>
    <mergeCell ref="OK2:OO2"/>
    <mergeCell ref="OP2:OT2"/>
    <mergeCell ref="OU2:OY2"/>
    <mergeCell ref="MR2:MV2"/>
    <mergeCell ref="MW2:NA2"/>
    <mergeCell ref="NB2:NF2"/>
    <mergeCell ref="NG2:NK2"/>
    <mergeCell ref="NL2:NP2"/>
    <mergeCell ref="NQ2:NU2"/>
    <mergeCell ref="LN2:LR2"/>
    <mergeCell ref="LS2:LW2"/>
    <mergeCell ref="LX2:MB2"/>
    <mergeCell ref="MC2:MG2"/>
    <mergeCell ref="MH2:ML2"/>
    <mergeCell ref="MM2:MQ2"/>
    <mergeCell ref="KJ2:KN2"/>
    <mergeCell ref="KO2:KS2"/>
    <mergeCell ref="KT2:KX2"/>
    <mergeCell ref="KY2:LC2"/>
    <mergeCell ref="LD2:LH2"/>
    <mergeCell ref="LI2:LM2"/>
    <mergeCell ref="JF2:JJ2"/>
    <mergeCell ref="JK2:JO2"/>
    <mergeCell ref="JP2:JT2"/>
    <mergeCell ref="JU2:JY2"/>
    <mergeCell ref="JZ2:KD2"/>
    <mergeCell ref="KE2:KI2"/>
    <mergeCell ref="IB2:IF2"/>
    <mergeCell ref="IG2:IK2"/>
    <mergeCell ref="IL2:IP2"/>
    <mergeCell ref="IQ2:IU2"/>
    <mergeCell ref="IV2:IZ2"/>
    <mergeCell ref="JA2:JE2"/>
    <mergeCell ref="GX2:HB2"/>
    <mergeCell ref="HC2:HG2"/>
    <mergeCell ref="HH2:HL2"/>
    <mergeCell ref="HM2:HQ2"/>
    <mergeCell ref="HR2:HV2"/>
    <mergeCell ref="HW2:IA2"/>
    <mergeCell ref="FT2:FX2"/>
    <mergeCell ref="FY2:GC2"/>
    <mergeCell ref="GD2:GH2"/>
    <mergeCell ref="GI2:GM2"/>
    <mergeCell ref="GN2:GR2"/>
    <mergeCell ref="GS2:GW2"/>
    <mergeCell ref="EP2:ET2"/>
    <mergeCell ref="EU2:EY2"/>
    <mergeCell ref="EZ2:FD2"/>
    <mergeCell ref="FE2:FI2"/>
    <mergeCell ref="FJ2:FN2"/>
    <mergeCell ref="FO2:FS2"/>
    <mergeCell ref="DL2:DP2"/>
    <mergeCell ref="DQ2:DU2"/>
    <mergeCell ref="DV2:DZ2"/>
    <mergeCell ref="EA2:EE2"/>
    <mergeCell ref="EF2:EJ2"/>
    <mergeCell ref="EK2:EO2"/>
    <mergeCell ref="A1:C1"/>
    <mergeCell ref="A2:C2"/>
    <mergeCell ref="F2:J2"/>
    <mergeCell ref="K2:O2"/>
    <mergeCell ref="P2:T2"/>
    <mergeCell ref="U2:Y2"/>
    <mergeCell ref="CH2:CL2"/>
    <mergeCell ref="CM2:CQ2"/>
    <mergeCell ref="CR2:CV2"/>
    <mergeCell ref="CW2:DA2"/>
    <mergeCell ref="DB2:DF2"/>
    <mergeCell ref="DG2:DK2"/>
    <mergeCell ref="BD2:BH2"/>
    <mergeCell ref="BI2:BM2"/>
    <mergeCell ref="BN2:BR2"/>
    <mergeCell ref="BS2:BW2"/>
    <mergeCell ref="BX2:CB2"/>
    <mergeCell ref="CC2:CG2"/>
    <mergeCell ref="Z2:AD2"/>
    <mergeCell ref="AE2:AI2"/>
    <mergeCell ref="AJ2:AN2"/>
    <mergeCell ref="AO2:AS2"/>
    <mergeCell ref="AT2:AX2"/>
    <mergeCell ref="AY2:BC2"/>
  </mergeCells>
  <pageMargins left="0.19685039370078741" right="0.19685039370078741" top="0.19685039370078741" bottom="0.19685039370078741" header="0.51181102362204722" footer="0.51181102362204722"/>
  <pageSetup paperSize="9" scale="1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4">
    <pageSetUpPr fitToPage="1"/>
  </sheetPr>
  <dimension ref="A1:R56"/>
  <sheetViews>
    <sheetView topLeftCell="A9" zoomScaleNormal="100" workbookViewId="0">
      <selection activeCell="D18" sqref="D18"/>
    </sheetView>
  </sheetViews>
  <sheetFormatPr defaultColWidth="13.21875" defaultRowHeight="13.2"/>
  <cols>
    <col min="1" max="1" width="9.21875" customWidth="1"/>
    <col min="2" max="2" width="18.44140625" customWidth="1"/>
    <col min="3" max="3" width="13.21875" customWidth="1"/>
    <col min="4" max="4" width="30.77734375" customWidth="1"/>
    <col min="5" max="5" width="14" customWidth="1"/>
    <col min="6" max="6" width="10.44140625" customWidth="1"/>
    <col min="7" max="7" width="29" customWidth="1"/>
    <col min="8" max="9" width="11.5546875" customWidth="1"/>
    <col min="10" max="10" width="10.21875" customWidth="1"/>
    <col min="11" max="11" width="39.5546875" customWidth="1"/>
    <col min="12" max="12" width="14.21875" style="7" customWidth="1"/>
    <col min="13" max="13" width="102" customWidth="1"/>
    <col min="14" max="14" width="44.44140625" customWidth="1"/>
    <col min="15" max="15" width="13.77734375" customWidth="1"/>
    <col min="16" max="16" width="12.5546875" customWidth="1"/>
    <col min="17" max="17" width="13.77734375" customWidth="1"/>
    <col min="18" max="18" width="13.21875" customWidth="1"/>
  </cols>
  <sheetData>
    <row r="1" spans="1:18" s="490" customFormat="1">
      <c r="A1" s="490" t="s">
        <v>2075</v>
      </c>
      <c r="B1" s="490" t="s">
        <v>2075</v>
      </c>
      <c r="C1" s="490" t="s">
        <v>2075</v>
      </c>
      <c r="D1" s="490" t="s">
        <v>2075</v>
      </c>
      <c r="E1" s="490" t="s">
        <v>2075</v>
      </c>
      <c r="F1" s="490" t="s">
        <v>2075</v>
      </c>
      <c r="G1" s="490" t="s">
        <v>2075</v>
      </c>
      <c r="H1" s="490" t="s">
        <v>2078</v>
      </c>
      <c r="I1" s="490" t="s">
        <v>2078</v>
      </c>
      <c r="J1" s="490" t="s">
        <v>2078</v>
      </c>
      <c r="K1" s="490" t="s">
        <v>2078</v>
      </c>
      <c r="L1" s="490" t="s">
        <v>2075</v>
      </c>
      <c r="M1" s="490" t="s">
        <v>2078</v>
      </c>
      <c r="N1" s="490" t="s">
        <v>2078</v>
      </c>
      <c r="O1" s="490" t="s">
        <v>2078</v>
      </c>
      <c r="P1" s="490" t="s">
        <v>2078</v>
      </c>
      <c r="Q1" s="490" t="s">
        <v>2078</v>
      </c>
      <c r="R1" s="490" t="s">
        <v>2075</v>
      </c>
    </row>
    <row r="2" spans="1:18" s="8" customFormat="1" ht="10.35" customHeight="1">
      <c r="A2" s="235" t="s">
        <v>2117</v>
      </c>
      <c r="B2" s="226"/>
      <c r="C2" s="226"/>
      <c r="D2" s="227"/>
      <c r="E2" s="227"/>
      <c r="F2" s="227"/>
      <c r="G2" s="227"/>
      <c r="H2" s="227"/>
      <c r="I2" s="227"/>
      <c r="J2" s="227"/>
      <c r="K2" s="227"/>
      <c r="L2" s="227"/>
      <c r="M2" s="228"/>
      <c r="N2" s="227"/>
      <c r="O2" s="227"/>
      <c r="P2" s="227"/>
      <c r="Q2" s="227"/>
      <c r="R2" s="229"/>
    </row>
    <row r="3" spans="1:18" ht="152.25" customHeight="1">
      <c r="A3" s="546" t="s">
        <v>2118</v>
      </c>
      <c r="B3" s="546"/>
      <c r="C3" s="546"/>
      <c r="D3" s="546"/>
      <c r="E3" s="547"/>
      <c r="F3" s="913" t="s">
        <v>2119</v>
      </c>
      <c r="G3" s="914"/>
      <c r="H3" s="907" t="s">
        <v>2120</v>
      </c>
      <c r="I3" s="908"/>
      <c r="J3" s="908"/>
      <c r="K3" s="909"/>
      <c r="L3" s="548" t="s">
        <v>2121</v>
      </c>
      <c r="M3" s="64" t="str">
        <f>"Group-level error/warning messages:"&amp;"
"&amp;IF(VLOOKUP(LEFT($A3,6),MDI,20,0)=0,"",VLOOKUP(LEFT($A3,6),MDI,20,0))</f>
        <v xml:space="preserve">Group-level error/warning messages:
</v>
      </c>
      <c r="N3" s="549"/>
      <c r="O3" s="549"/>
      <c r="P3" s="549"/>
      <c r="Q3" s="549"/>
      <c r="R3" s="550"/>
    </row>
    <row r="4" spans="1:18" ht="83.85" customHeight="1">
      <c r="A4" s="212" t="s">
        <v>2084</v>
      </c>
      <c r="B4" s="211" t="s">
        <v>2122</v>
      </c>
      <c r="C4" s="313" t="s">
        <v>162</v>
      </c>
      <c r="D4" s="211" t="s">
        <v>87</v>
      </c>
      <c r="E4" s="216" t="s">
        <v>116</v>
      </c>
      <c r="F4" s="216" t="s">
        <v>2092</v>
      </c>
      <c r="G4" s="211" t="s">
        <v>76</v>
      </c>
      <c r="H4" s="910" t="s">
        <v>2123</v>
      </c>
      <c r="I4" s="911"/>
      <c r="J4" s="911"/>
      <c r="K4" s="912"/>
      <c r="L4" s="213" t="s">
        <v>2124</v>
      </c>
      <c r="M4" s="211" t="s">
        <v>771</v>
      </c>
      <c r="N4" s="211" t="s">
        <v>2125</v>
      </c>
      <c r="O4" s="910" t="s">
        <v>2126</v>
      </c>
      <c r="P4" s="911"/>
      <c r="Q4" s="912"/>
      <c r="R4" s="211" t="s">
        <v>2115</v>
      </c>
    </row>
    <row r="5" spans="1:18" ht="41.25" customHeight="1">
      <c r="A5" s="211"/>
      <c r="B5" s="211"/>
      <c r="C5" s="211"/>
      <c r="D5" s="211"/>
      <c r="E5" s="211"/>
      <c r="F5" s="211"/>
      <c r="G5" s="211"/>
      <c r="H5" s="216" t="s">
        <v>2127</v>
      </c>
      <c r="I5" s="216" t="s">
        <v>2128</v>
      </c>
      <c r="J5" s="216" t="s">
        <v>2129</v>
      </c>
      <c r="K5" s="216" t="s">
        <v>767</v>
      </c>
      <c r="L5" s="213"/>
      <c r="M5" s="211"/>
      <c r="N5" s="211" t="s">
        <v>2130</v>
      </c>
      <c r="O5" s="211" t="s">
        <v>2131</v>
      </c>
      <c r="P5" s="211" t="s">
        <v>2132</v>
      </c>
      <c r="Q5" s="211" t="s">
        <v>2133</v>
      </c>
      <c r="R5" s="211"/>
    </row>
    <row r="6" spans="1:18" s="8" customFormat="1" ht="108.75" customHeight="1">
      <c r="A6" s="91" t="s">
        <v>2134</v>
      </c>
      <c r="B6" s="16" t="s">
        <v>2135</v>
      </c>
      <c r="C6" s="16" t="s">
        <v>8</v>
      </c>
      <c r="D6" s="58" t="s">
        <v>2136</v>
      </c>
      <c r="E6" s="49" t="s">
        <v>2137</v>
      </c>
      <c r="F6" s="39"/>
      <c r="G6" s="9"/>
      <c r="H6" s="9" t="s">
        <v>2138</v>
      </c>
      <c r="I6" s="9" t="s">
        <v>2138</v>
      </c>
      <c r="J6" s="9" t="s">
        <v>25</v>
      </c>
      <c r="K6" s="9" t="s">
        <v>2139</v>
      </c>
      <c r="L6" s="39" t="s">
        <v>1148</v>
      </c>
      <c r="M6" s="64" t="str">
        <f t="shared" ref="M6:M12" si="0">IF(VLOOKUP($A6,MDI,20,0)=0,"",VLOOKUP($A6,MDI,20,0))</f>
        <v>CYP00001 - File rejected - Data Set Version Number is blank.
CYP00002 - File rejected - Data Set Version Number has incorrect data format.
CYP00003 - File rejected - Data Set Version Number has incorrect value for current ruling data set. Data Set Version Number=&lt;C000010&gt;</v>
      </c>
      <c r="N6" s="78"/>
      <c r="O6" s="39" t="s">
        <v>2140</v>
      </c>
      <c r="P6" s="108" t="s">
        <v>2140</v>
      </c>
      <c r="Q6" s="108" t="s">
        <v>2140</v>
      </c>
      <c r="R6" s="108" t="s">
        <v>2141</v>
      </c>
    </row>
    <row r="7" spans="1:18" s="8" customFormat="1" ht="147" customHeight="1">
      <c r="A7" s="321" t="s">
        <v>2142</v>
      </c>
      <c r="B7" s="16" t="s">
        <v>2143</v>
      </c>
      <c r="C7" s="16" t="s">
        <v>2144</v>
      </c>
      <c r="D7" s="58" t="s">
        <v>2145</v>
      </c>
      <c r="E7" s="49" t="s">
        <v>137</v>
      </c>
      <c r="F7" s="49"/>
      <c r="G7" s="49"/>
      <c r="H7" s="9" t="s">
        <v>2138</v>
      </c>
      <c r="I7" s="9" t="s">
        <v>2138</v>
      </c>
      <c r="J7" s="9" t="s">
        <v>2138</v>
      </c>
      <c r="K7" s="9" t="s">
        <v>2146</v>
      </c>
      <c r="L7" s="39" t="s">
        <v>1148</v>
      </c>
      <c r="M7" s="64" t="str">
        <f t="shared" si="0"/>
        <v>CYP00004 - File rejected - Organisation Identifier (Code of Provider) is blank.
CYP00005 - File rejected - Organisation Identifier (Code of Provider) has incorrect data format. Organisation Identifier (Code of Provider)=&lt;C000020&gt;</v>
      </c>
      <c r="N7" s="78"/>
      <c r="O7" s="108" t="s">
        <v>2140</v>
      </c>
      <c r="P7" s="108" t="s">
        <v>2140</v>
      </c>
      <c r="Q7" s="108" t="s">
        <v>2140</v>
      </c>
      <c r="R7" s="108" t="s">
        <v>2141</v>
      </c>
    </row>
    <row r="8" spans="1:18" s="8" customFormat="1" ht="226.5" customHeight="1">
      <c r="A8" s="91" t="s">
        <v>348</v>
      </c>
      <c r="B8" s="16" t="s">
        <v>350</v>
      </c>
      <c r="C8" s="16" t="s">
        <v>2147</v>
      </c>
      <c r="D8" s="58" t="s">
        <v>351</v>
      </c>
      <c r="E8" s="49" t="s">
        <v>137</v>
      </c>
      <c r="F8" s="39"/>
      <c r="G8" s="9"/>
      <c r="H8" s="9" t="s">
        <v>2138</v>
      </c>
      <c r="I8" s="9" t="s">
        <v>2138</v>
      </c>
      <c r="J8" s="9" t="s">
        <v>2148</v>
      </c>
      <c r="K8" s="9" t="s">
        <v>2149</v>
      </c>
      <c r="L8" s="39" t="s">
        <v>1148</v>
      </c>
      <c r="M8" s="64" t="str">
        <f t="shared" si="0"/>
        <v>CYP00007 - File rejected - Organisation Identifier (Code Of Submitting Organisation) is blank.
CYP00008 - File rejected - Organisation Identifier (Code Of Submitting Organisation) has incorrect data format. Organisation Identifier (Code of Provider)=&lt;C000030&gt;
CYP00009 - Warning - Organisation Identifier (Code of Submitting Organisation) is not in national organisation tables as a "live" organisation at any point during the reporting period. Organisation Identifier (Code of Submitting Organisation)=&lt;C000030&gt;
CYP00025 - Warning - Organisation Identifier (Code Of Submitting Organisation) does not match the Organisation Identifier from the Submission Portal login details. Organisation Identifier (Code Of Submitting Organisation)=&lt;C000030&gt;</v>
      </c>
      <c r="N8" s="78"/>
      <c r="O8" s="108" t="s">
        <v>2140</v>
      </c>
      <c r="P8" s="108" t="s">
        <v>2140</v>
      </c>
      <c r="Q8" s="108" t="s">
        <v>2140</v>
      </c>
      <c r="R8" s="108" t="s">
        <v>2141</v>
      </c>
    </row>
    <row r="9" spans="1:18" s="8" customFormat="1" ht="156.75" customHeight="1">
      <c r="A9" s="91" t="s">
        <v>2150</v>
      </c>
      <c r="B9" s="16" t="s">
        <v>2151</v>
      </c>
      <c r="C9" s="16" t="s">
        <v>2152</v>
      </c>
      <c r="D9" s="58" t="s">
        <v>2153</v>
      </c>
      <c r="E9" s="49" t="s">
        <v>2154</v>
      </c>
      <c r="F9" s="39"/>
      <c r="G9" s="9"/>
      <c r="H9" s="9" t="s">
        <v>2138</v>
      </c>
      <c r="I9" s="9" t="s">
        <v>2138</v>
      </c>
      <c r="J9" s="9" t="s">
        <v>25</v>
      </c>
      <c r="K9" s="9" t="s">
        <v>2155</v>
      </c>
      <c r="L9" s="39" t="s">
        <v>1148</v>
      </c>
      <c r="M9" s="64" t="str">
        <f t="shared" si="0"/>
        <v>CYP00010 - File rejected - Reporting Period Start Date is blank.
CYP00011 - File rejected - Reporting Period Start Date has incorrect data format.
CYP00012 - File rejected - Reporting Period Start Date does not match the reporting period selected in Submission Portal upload. Reporting Period Start Date=&lt;C000040&gt; Reporting Period End Date=&lt;C000050&gt;</v>
      </c>
      <c r="O9" s="108" t="s">
        <v>2140</v>
      </c>
      <c r="P9" s="108" t="s">
        <v>2140</v>
      </c>
      <c r="Q9" s="108" t="s">
        <v>2140</v>
      </c>
      <c r="R9" s="108" t="s">
        <v>2141</v>
      </c>
    </row>
    <row r="10" spans="1:18" s="8" customFormat="1" ht="123" customHeight="1">
      <c r="A10" s="91" t="s">
        <v>2156</v>
      </c>
      <c r="B10" s="16" t="s">
        <v>2157</v>
      </c>
      <c r="C10" s="16" t="s">
        <v>2158</v>
      </c>
      <c r="D10" s="58" t="s">
        <v>2159</v>
      </c>
      <c r="E10" s="49" t="s">
        <v>2154</v>
      </c>
      <c r="F10" s="39"/>
      <c r="G10" s="9"/>
      <c r="H10" s="9" t="s">
        <v>2138</v>
      </c>
      <c r="I10" s="9" t="s">
        <v>2138</v>
      </c>
      <c r="J10" s="9" t="s">
        <v>25</v>
      </c>
      <c r="K10" s="9" t="s">
        <v>2160</v>
      </c>
      <c r="L10" s="39" t="s">
        <v>1148</v>
      </c>
      <c r="M10" s="64" t="str">
        <f t="shared" si="0"/>
        <v>CYP00013 - File rejected - Reporting Period End Date is blank.
CYP00014 - File rejected - Reporting Period End Date has incorrect data format.
CYP00015 - File rejected - Reporting Period End Date does not match the reporting period selected in Submission Portal upload. Reporting Period Start Date=&lt;C000040&gt; Reporting Period End Date=&lt;C000050&gt;</v>
      </c>
      <c r="N10" s="78"/>
      <c r="O10" s="108" t="s">
        <v>2140</v>
      </c>
      <c r="P10" s="108" t="s">
        <v>2140</v>
      </c>
      <c r="Q10" s="108" t="s">
        <v>2140</v>
      </c>
      <c r="R10" s="108" t="s">
        <v>2141</v>
      </c>
    </row>
    <row r="11" spans="1:18" s="8" customFormat="1" ht="140.1" customHeight="1">
      <c r="A11" s="91" t="s">
        <v>2161</v>
      </c>
      <c r="B11" s="16" t="s">
        <v>2162</v>
      </c>
      <c r="C11" s="16" t="s">
        <v>2163</v>
      </c>
      <c r="D11" s="58" t="s">
        <v>2164</v>
      </c>
      <c r="E11" s="49" t="s">
        <v>2165</v>
      </c>
      <c r="F11" s="39"/>
      <c r="G11" s="9"/>
      <c r="H11" s="9" t="s">
        <v>2138</v>
      </c>
      <c r="I11" s="9" t="s">
        <v>2138</v>
      </c>
      <c r="J11" s="9" t="s">
        <v>25</v>
      </c>
      <c r="K11" s="9" t="s">
        <v>2166</v>
      </c>
      <c r="L11" s="39" t="s">
        <v>1148</v>
      </c>
      <c r="M11" s="64" t="str">
        <f t="shared" si="0"/>
        <v>CYP00016 - File rejected - Date And Time Data Set Created is blank.
CYP00017 - File rejected - Date And Time Data Set Created has incorrect data format.
CYP00026 - File rejected - Date And Time Data Set Created is before Reporting period Start Date. Date And Time Data Set Created=&lt;C000060&gt; Reporting Period Start Date=&lt;C000040&gt;
CYP00027 - Warning - Date And Time Data Set Created is before Reporting period End Date. Date And Time Data Set Created=&lt;C000060&gt; Reporting Period End Date=&lt;C000050&gt;
CYP00028 - File rejected - Date And Time Data Set Created is after Upload Date. Date And Time Data Set Created=&lt;C000060&gt;</v>
      </c>
      <c r="N11" s="78"/>
      <c r="O11" s="108" t="s">
        <v>2140</v>
      </c>
      <c r="P11" s="108" t="s">
        <v>2140</v>
      </c>
      <c r="Q11" s="108" t="s">
        <v>2140</v>
      </c>
      <c r="R11" s="108" t="s">
        <v>2167</v>
      </c>
    </row>
    <row r="12" spans="1:18" s="8" customFormat="1" ht="135" customHeight="1">
      <c r="A12" s="279" t="s">
        <v>2168</v>
      </c>
      <c r="B12" s="16" t="s">
        <v>2169</v>
      </c>
      <c r="C12" s="16" t="s">
        <v>2170</v>
      </c>
      <c r="D12" s="58" t="s">
        <v>2171</v>
      </c>
      <c r="E12" s="49" t="s">
        <v>146</v>
      </c>
      <c r="F12" s="19"/>
      <c r="G12" s="18"/>
      <c r="H12" s="18" t="s">
        <v>2138</v>
      </c>
      <c r="I12" s="18" t="s">
        <v>2138</v>
      </c>
      <c r="J12" s="18" t="s">
        <v>25</v>
      </c>
      <c r="K12" s="18" t="s">
        <v>2172</v>
      </c>
      <c r="L12" s="19" t="s">
        <v>1148</v>
      </c>
      <c r="M12" s="118" t="str">
        <f t="shared" si="0"/>
        <v>CYP00029 - File rejected - Primary Data Collection System In Use is blank.
CYP00030 - File rejected - Primary Data Collection System In Use has incorrect data format.</v>
      </c>
      <c r="N12" s="403"/>
      <c r="O12" s="281" t="s">
        <v>2140</v>
      </c>
      <c r="P12" s="282" t="s">
        <v>2140</v>
      </c>
      <c r="Q12" s="281" t="s">
        <v>2140</v>
      </c>
      <c r="R12" s="47" t="s">
        <v>2141</v>
      </c>
    </row>
    <row r="13" spans="1:18" s="8" customFormat="1" ht="30.6">
      <c r="A13" s="191" t="s">
        <v>2173</v>
      </c>
      <c r="B13" s="191" t="s">
        <v>2174</v>
      </c>
      <c r="C13" s="318" t="s">
        <v>2175</v>
      </c>
      <c r="D13" s="124" t="s">
        <v>2176</v>
      </c>
      <c r="E13" s="125" t="s">
        <v>2177</v>
      </c>
      <c r="F13" s="33"/>
      <c r="G13" s="34"/>
      <c r="H13" s="34"/>
      <c r="I13" s="34"/>
      <c r="J13" s="34"/>
      <c r="K13" s="34"/>
      <c r="L13" s="130" t="s">
        <v>1027</v>
      </c>
      <c r="M13" s="135"/>
      <c r="N13" s="124" t="s">
        <v>2178</v>
      </c>
      <c r="O13" s="126" t="s">
        <v>2179</v>
      </c>
      <c r="P13" s="126" t="s">
        <v>2179</v>
      </c>
      <c r="Q13" s="126" t="s">
        <v>2140</v>
      </c>
      <c r="R13" s="123" t="s">
        <v>2180</v>
      </c>
    </row>
    <row r="14" spans="1:18" s="8" customFormat="1" ht="51">
      <c r="A14" s="191" t="s">
        <v>984</v>
      </c>
      <c r="B14" s="191" t="s">
        <v>2181</v>
      </c>
      <c r="C14" s="318" t="s">
        <v>2182</v>
      </c>
      <c r="D14" s="124" t="s">
        <v>2183</v>
      </c>
      <c r="E14" s="125" t="s">
        <v>829</v>
      </c>
      <c r="F14" s="33"/>
      <c r="G14" s="34"/>
      <c r="H14" s="34"/>
      <c r="I14" s="34"/>
      <c r="J14" s="34"/>
      <c r="K14" s="34"/>
      <c r="L14" s="130" t="s">
        <v>1027</v>
      </c>
      <c r="M14" s="135"/>
      <c r="N14" s="124" t="s">
        <v>2184</v>
      </c>
      <c r="O14" s="126" t="s">
        <v>2179</v>
      </c>
      <c r="P14" s="126" t="s">
        <v>2140</v>
      </c>
      <c r="Q14" s="126" t="s">
        <v>2140</v>
      </c>
      <c r="R14" s="126" t="s">
        <v>42</v>
      </c>
    </row>
    <row r="15" spans="1:18" s="8" customFormat="1" ht="20.399999999999999">
      <c r="A15" s="191" t="s">
        <v>815</v>
      </c>
      <c r="B15" s="192" t="s">
        <v>816</v>
      </c>
      <c r="C15" s="318" t="s">
        <v>2185</v>
      </c>
      <c r="D15" s="320" t="s">
        <v>2186</v>
      </c>
      <c r="E15" s="359" t="s">
        <v>818</v>
      </c>
      <c r="F15" s="121"/>
      <c r="G15" s="122"/>
      <c r="H15" s="122"/>
      <c r="I15" s="122"/>
      <c r="J15" s="122"/>
      <c r="K15" s="122"/>
      <c r="L15" s="32" t="s">
        <v>1027</v>
      </c>
      <c r="M15" s="117"/>
      <c r="N15" s="128" t="s">
        <v>2187</v>
      </c>
      <c r="O15" s="125" t="s">
        <v>2179</v>
      </c>
      <c r="P15" s="126" t="s">
        <v>2140</v>
      </c>
      <c r="Q15" s="126" t="s">
        <v>2140</v>
      </c>
      <c r="R15" s="126" t="s">
        <v>42</v>
      </c>
    </row>
    <row r="16" spans="1:18" s="8" customFormat="1" ht="20.399999999999999">
      <c r="A16" s="191" t="s">
        <v>2188</v>
      </c>
      <c r="B16" s="191" t="s">
        <v>2189</v>
      </c>
      <c r="C16" s="318" t="s">
        <v>2190</v>
      </c>
      <c r="D16" s="320" t="s">
        <v>2191</v>
      </c>
      <c r="E16" s="359" t="s">
        <v>2177</v>
      </c>
      <c r="F16" s="32"/>
      <c r="G16" s="122"/>
      <c r="H16" s="122"/>
      <c r="I16" s="122"/>
      <c r="J16" s="122"/>
      <c r="K16" s="122"/>
      <c r="L16" s="32" t="s">
        <v>1027</v>
      </c>
      <c r="M16" s="117"/>
      <c r="N16" s="404" t="s">
        <v>2191</v>
      </c>
      <c r="O16" s="126" t="s">
        <v>2179</v>
      </c>
      <c r="P16" s="126" t="s">
        <v>2140</v>
      </c>
      <c r="Q16" s="126" t="s">
        <v>2140</v>
      </c>
      <c r="R16" s="126" t="s">
        <v>2192</v>
      </c>
    </row>
    <row r="17" spans="1:18" ht="20.399999999999999">
      <c r="A17" s="191" t="s">
        <v>2193</v>
      </c>
      <c r="B17" s="342" t="s">
        <v>2194</v>
      </c>
      <c r="C17" s="318" t="s">
        <v>2195</v>
      </c>
      <c r="D17" s="320" t="s">
        <v>2196</v>
      </c>
      <c r="E17" s="359" t="s">
        <v>2197</v>
      </c>
      <c r="F17" s="121"/>
      <c r="G17" s="122"/>
      <c r="H17" s="122"/>
      <c r="I17" s="122"/>
      <c r="J17" s="122"/>
      <c r="K17" s="122"/>
      <c r="L17" s="32" t="s">
        <v>1027</v>
      </c>
      <c r="M17" s="117"/>
      <c r="N17" s="124" t="s">
        <v>2198</v>
      </c>
      <c r="O17" s="126" t="s">
        <v>2179</v>
      </c>
      <c r="P17" s="126" t="s">
        <v>2140</v>
      </c>
      <c r="Q17" s="126" t="s">
        <v>2140</v>
      </c>
      <c r="R17" s="126" t="s">
        <v>2199</v>
      </c>
    </row>
    <row r="18" spans="1:18" ht="76.349999999999994" customHeight="1">
      <c r="A18" s="312" t="s">
        <v>2200</v>
      </c>
      <c r="B18" s="319" t="s">
        <v>804</v>
      </c>
      <c r="C18" s="319" t="s">
        <v>2201</v>
      </c>
      <c r="D18" s="145" t="s">
        <v>2202</v>
      </c>
      <c r="E18" s="32" t="s">
        <v>806</v>
      </c>
      <c r="F18" s="304"/>
      <c r="G18" s="304"/>
      <c r="H18" s="304"/>
      <c r="I18" s="304"/>
      <c r="J18" s="304"/>
      <c r="K18" s="304"/>
      <c r="L18" s="304" t="s">
        <v>1027</v>
      </c>
      <c r="M18" s="304"/>
      <c r="N18" s="305" t="s">
        <v>2203</v>
      </c>
      <c r="O18" s="126" t="s">
        <v>2179</v>
      </c>
      <c r="P18" s="126" t="s">
        <v>2140</v>
      </c>
      <c r="Q18" s="126" t="s">
        <v>2140</v>
      </c>
      <c r="R18" s="304" t="s">
        <v>2141</v>
      </c>
    </row>
    <row r="19" spans="1:18" ht="105.75" customHeight="1">
      <c r="A19" s="312" t="s">
        <v>2204</v>
      </c>
      <c r="B19" s="319" t="s">
        <v>2205</v>
      </c>
      <c r="C19" s="319" t="s">
        <v>2206</v>
      </c>
      <c r="D19" s="320" t="s">
        <v>2207</v>
      </c>
      <c r="E19" s="32" t="s">
        <v>2208</v>
      </c>
      <c r="F19" s="304"/>
      <c r="G19" s="304"/>
      <c r="H19" s="304"/>
      <c r="I19" s="304"/>
      <c r="J19" s="304"/>
      <c r="K19" s="304"/>
      <c r="L19" s="304" t="s">
        <v>1027</v>
      </c>
      <c r="M19" s="304"/>
      <c r="N19" s="305" t="s">
        <v>2209</v>
      </c>
      <c r="O19" s="304" t="s">
        <v>2179</v>
      </c>
      <c r="P19" s="304" t="s">
        <v>2140</v>
      </c>
      <c r="Q19" s="304" t="s">
        <v>2140</v>
      </c>
      <c r="R19" s="304" t="s">
        <v>2210</v>
      </c>
    </row>
    <row r="20" spans="1:18" ht="104.1" customHeight="1">
      <c r="A20" s="312" t="s">
        <v>2211</v>
      </c>
      <c r="B20" s="319" t="s">
        <v>2212</v>
      </c>
      <c r="C20" s="319" t="s">
        <v>2213</v>
      </c>
      <c r="D20" s="320" t="s">
        <v>2207</v>
      </c>
      <c r="E20" s="32" t="s">
        <v>2208</v>
      </c>
      <c r="F20" s="304"/>
      <c r="G20" s="304"/>
      <c r="H20" s="304"/>
      <c r="I20" s="304"/>
      <c r="J20" s="304"/>
      <c r="K20" s="304"/>
      <c r="L20" s="304" t="s">
        <v>1027</v>
      </c>
      <c r="M20" s="304"/>
      <c r="N20" s="305" t="s">
        <v>2209</v>
      </c>
      <c r="O20" s="304" t="s">
        <v>2179</v>
      </c>
      <c r="P20" s="304" t="s">
        <v>2140</v>
      </c>
      <c r="Q20" s="304" t="s">
        <v>2140</v>
      </c>
      <c r="R20" s="304" t="s">
        <v>2210</v>
      </c>
    </row>
    <row r="21" spans="1:18" ht="111" customHeight="1">
      <c r="A21" s="312" t="s">
        <v>2214</v>
      </c>
      <c r="B21" s="319" t="s">
        <v>2215</v>
      </c>
      <c r="C21" s="319" t="s">
        <v>2216</v>
      </c>
      <c r="D21" s="320" t="s">
        <v>2207</v>
      </c>
      <c r="E21" s="32" t="s">
        <v>2208</v>
      </c>
      <c r="F21" s="304"/>
      <c r="G21" s="304"/>
      <c r="H21" s="304"/>
      <c r="I21" s="304"/>
      <c r="J21" s="304"/>
      <c r="K21" s="304"/>
      <c r="L21" s="304" t="s">
        <v>1027</v>
      </c>
      <c r="M21" s="304"/>
      <c r="N21" s="305" t="s">
        <v>2209</v>
      </c>
      <c r="O21" s="304" t="s">
        <v>2179</v>
      </c>
      <c r="P21" s="304" t="s">
        <v>2140</v>
      </c>
      <c r="Q21" s="304" t="s">
        <v>2140</v>
      </c>
      <c r="R21" s="304" t="s">
        <v>2210</v>
      </c>
    </row>
    <row r="22" spans="1:18" ht="120" customHeight="1">
      <c r="A22" s="192" t="s">
        <v>2217</v>
      </c>
      <c r="B22" s="192" t="s">
        <v>2218</v>
      </c>
      <c r="C22" s="192" t="s">
        <v>2219</v>
      </c>
      <c r="D22" s="320" t="s">
        <v>2207</v>
      </c>
      <c r="E22" s="32" t="s">
        <v>2208</v>
      </c>
      <c r="F22" s="316"/>
      <c r="G22" s="316"/>
      <c r="H22" s="316"/>
      <c r="I22" s="316"/>
      <c r="J22" s="316"/>
      <c r="K22" s="316"/>
      <c r="L22" s="304" t="s">
        <v>1027</v>
      </c>
      <c r="M22" s="304"/>
      <c r="N22" s="305" t="s">
        <v>2209</v>
      </c>
      <c r="O22" s="304" t="s">
        <v>2179</v>
      </c>
      <c r="P22" s="304" t="s">
        <v>2140</v>
      </c>
      <c r="Q22" s="304" t="s">
        <v>2140</v>
      </c>
      <c r="R22" s="304" t="s">
        <v>2210</v>
      </c>
    </row>
    <row r="23" spans="1:18" ht="112.5" customHeight="1">
      <c r="A23" s="192" t="s">
        <v>2220</v>
      </c>
      <c r="B23" s="192" t="s">
        <v>2221</v>
      </c>
      <c r="C23" s="192" t="s">
        <v>2222</v>
      </c>
      <c r="D23" s="320" t="s">
        <v>2207</v>
      </c>
      <c r="E23" s="32" t="s">
        <v>2208</v>
      </c>
      <c r="F23" s="316"/>
      <c r="G23" s="316"/>
      <c r="H23" s="316"/>
      <c r="I23" s="316"/>
      <c r="J23" s="316"/>
      <c r="K23" s="316"/>
      <c r="L23" s="304" t="s">
        <v>1027</v>
      </c>
      <c r="M23" s="304"/>
      <c r="N23" s="305" t="s">
        <v>2209</v>
      </c>
      <c r="O23" s="304" t="s">
        <v>2179</v>
      </c>
      <c r="P23" s="304" t="s">
        <v>2140</v>
      </c>
      <c r="Q23" s="304" t="s">
        <v>2140</v>
      </c>
      <c r="R23" s="304" t="s">
        <v>2210</v>
      </c>
    </row>
    <row r="24" spans="1:18" ht="112.5" customHeight="1">
      <c r="A24" s="192" t="s">
        <v>2223</v>
      </c>
      <c r="B24" s="192" t="s">
        <v>2224</v>
      </c>
      <c r="C24" s="192" t="s">
        <v>2225</v>
      </c>
      <c r="D24" s="320" t="s">
        <v>2207</v>
      </c>
      <c r="E24" s="32" t="s">
        <v>2208</v>
      </c>
      <c r="F24" s="316"/>
      <c r="G24" s="316"/>
      <c r="H24" s="316"/>
      <c r="I24" s="316"/>
      <c r="J24" s="316"/>
      <c r="K24" s="316"/>
      <c r="L24" s="304" t="s">
        <v>1027</v>
      </c>
      <c r="M24" s="304"/>
      <c r="N24" s="305" t="s">
        <v>2209</v>
      </c>
      <c r="O24" s="304" t="s">
        <v>2179</v>
      </c>
      <c r="P24" s="304" t="s">
        <v>2140</v>
      </c>
      <c r="Q24" s="304" t="s">
        <v>2140</v>
      </c>
      <c r="R24" s="304" t="s">
        <v>2210</v>
      </c>
    </row>
    <row r="25" spans="1:18" ht="111" customHeight="1">
      <c r="A25" s="192" t="s">
        <v>2226</v>
      </c>
      <c r="B25" s="192" t="s">
        <v>2227</v>
      </c>
      <c r="C25" s="192" t="s">
        <v>2228</v>
      </c>
      <c r="D25" s="320" t="s">
        <v>2207</v>
      </c>
      <c r="E25" s="32" t="s">
        <v>2208</v>
      </c>
      <c r="F25" s="316"/>
      <c r="G25" s="316"/>
      <c r="H25" s="316"/>
      <c r="I25" s="316"/>
      <c r="J25" s="316"/>
      <c r="K25" s="316"/>
      <c r="L25" s="304" t="s">
        <v>1027</v>
      </c>
      <c r="M25" s="304"/>
      <c r="N25" s="305" t="s">
        <v>2209</v>
      </c>
      <c r="O25" s="304" t="s">
        <v>2179</v>
      </c>
      <c r="P25" s="304" t="s">
        <v>2140</v>
      </c>
      <c r="Q25" s="304" t="s">
        <v>2140</v>
      </c>
      <c r="R25" s="304" t="s">
        <v>2210</v>
      </c>
    </row>
    <row r="26" spans="1:18" ht="111" customHeight="1">
      <c r="A26" s="192" t="s">
        <v>2229</v>
      </c>
      <c r="B26" s="192" t="s">
        <v>2230</v>
      </c>
      <c r="C26" s="192" t="s">
        <v>2231</v>
      </c>
      <c r="D26" s="320" t="s">
        <v>2207</v>
      </c>
      <c r="E26" s="32" t="s">
        <v>2208</v>
      </c>
      <c r="F26" s="192"/>
      <c r="G26" s="192"/>
      <c r="H26" s="192"/>
      <c r="I26" s="192"/>
      <c r="J26" s="192"/>
      <c r="K26" s="192"/>
      <c r="L26" s="304" t="s">
        <v>1027</v>
      </c>
      <c r="M26" s="304"/>
      <c r="N26" s="305" t="s">
        <v>2209</v>
      </c>
      <c r="O26" s="304" t="s">
        <v>2179</v>
      </c>
      <c r="P26" s="304" t="s">
        <v>2140</v>
      </c>
      <c r="Q26" s="304" t="s">
        <v>2140</v>
      </c>
      <c r="R26" s="304" t="s">
        <v>2210</v>
      </c>
    </row>
    <row r="27" spans="1:18" ht="111" customHeight="1">
      <c r="A27" s="192" t="s">
        <v>2232</v>
      </c>
      <c r="B27" s="192" t="s">
        <v>2233</v>
      </c>
      <c r="C27" s="192" t="s">
        <v>2234</v>
      </c>
      <c r="D27" s="320" t="s">
        <v>2207</v>
      </c>
      <c r="E27" s="32" t="s">
        <v>2208</v>
      </c>
      <c r="F27" s="192"/>
      <c r="G27" s="192"/>
      <c r="H27" s="192"/>
      <c r="I27" s="192"/>
      <c r="J27" s="192"/>
      <c r="K27" s="192"/>
      <c r="L27" s="304" t="s">
        <v>1027</v>
      </c>
      <c r="M27" s="304"/>
      <c r="N27" s="305" t="s">
        <v>2209</v>
      </c>
      <c r="O27" s="304" t="s">
        <v>2179</v>
      </c>
      <c r="P27" s="304" t="s">
        <v>2140</v>
      </c>
      <c r="Q27" s="304" t="s">
        <v>2140</v>
      </c>
      <c r="R27" s="304" t="s">
        <v>2210</v>
      </c>
    </row>
    <row r="28" spans="1:18" ht="108.75" customHeight="1">
      <c r="A28" s="192" t="s">
        <v>2235</v>
      </c>
      <c r="B28" s="192" t="s">
        <v>2236</v>
      </c>
      <c r="C28" s="192" t="s">
        <v>2237</v>
      </c>
      <c r="D28" s="320" t="s">
        <v>2207</v>
      </c>
      <c r="E28" s="32" t="s">
        <v>2208</v>
      </c>
      <c r="F28" s="192"/>
      <c r="G28" s="192"/>
      <c r="H28" s="192"/>
      <c r="I28" s="192"/>
      <c r="J28" s="192"/>
      <c r="K28" s="192"/>
      <c r="L28" s="304" t="s">
        <v>1027</v>
      </c>
      <c r="M28" s="304"/>
      <c r="N28" s="305" t="s">
        <v>2209</v>
      </c>
      <c r="O28" s="304" t="s">
        <v>2179</v>
      </c>
      <c r="P28" s="304" t="s">
        <v>2140</v>
      </c>
      <c r="Q28" s="304" t="s">
        <v>2140</v>
      </c>
      <c r="R28" s="304" t="s">
        <v>2210</v>
      </c>
    </row>
    <row r="29" spans="1:18" ht="111" customHeight="1">
      <c r="A29" s="192" t="s">
        <v>2238</v>
      </c>
      <c r="B29" s="192" t="s">
        <v>2239</v>
      </c>
      <c r="C29" s="192" t="s">
        <v>2240</v>
      </c>
      <c r="D29" s="320" t="s">
        <v>2207</v>
      </c>
      <c r="E29" s="32" t="s">
        <v>2208</v>
      </c>
      <c r="F29" s="192"/>
      <c r="G29" s="192"/>
      <c r="H29" s="192"/>
      <c r="I29" s="192"/>
      <c r="J29" s="192"/>
      <c r="K29" s="192"/>
      <c r="L29" s="304" t="s">
        <v>1027</v>
      </c>
      <c r="M29" s="304"/>
      <c r="N29" s="305" t="s">
        <v>2209</v>
      </c>
      <c r="O29" s="304" t="s">
        <v>2179</v>
      </c>
      <c r="P29" s="304" t="s">
        <v>2140</v>
      </c>
      <c r="Q29" s="304" t="s">
        <v>2140</v>
      </c>
      <c r="R29" s="304" t="s">
        <v>2210</v>
      </c>
    </row>
    <row r="30" spans="1:18" ht="111" customHeight="1">
      <c r="A30" s="192" t="s">
        <v>2241</v>
      </c>
      <c r="B30" s="192" t="s">
        <v>2242</v>
      </c>
      <c r="C30" s="192" t="s">
        <v>2243</v>
      </c>
      <c r="D30" s="320" t="s">
        <v>2207</v>
      </c>
      <c r="E30" s="32" t="s">
        <v>2208</v>
      </c>
      <c r="F30" s="192"/>
      <c r="G30" s="192"/>
      <c r="H30" s="192"/>
      <c r="I30" s="192"/>
      <c r="J30" s="192"/>
      <c r="K30" s="192"/>
      <c r="L30" s="304" t="s">
        <v>1027</v>
      </c>
      <c r="M30" s="304"/>
      <c r="N30" s="305" t="s">
        <v>2209</v>
      </c>
      <c r="O30" s="304" t="s">
        <v>2179</v>
      </c>
      <c r="P30" s="304" t="s">
        <v>2140</v>
      </c>
      <c r="Q30" s="304" t="s">
        <v>2140</v>
      </c>
      <c r="R30" s="304" t="s">
        <v>2210</v>
      </c>
    </row>
    <row r="31" spans="1:18" ht="111" customHeight="1">
      <c r="A31" s="192" t="s">
        <v>2244</v>
      </c>
      <c r="B31" s="192" t="s">
        <v>2245</v>
      </c>
      <c r="C31" s="192" t="s">
        <v>2246</v>
      </c>
      <c r="D31" s="320" t="s">
        <v>2207</v>
      </c>
      <c r="E31" s="32" t="s">
        <v>2208</v>
      </c>
      <c r="F31" s="192"/>
      <c r="G31" s="192"/>
      <c r="H31" s="192"/>
      <c r="I31" s="192"/>
      <c r="J31" s="192"/>
      <c r="K31" s="192"/>
      <c r="L31" s="304" t="s">
        <v>1027</v>
      </c>
      <c r="M31" s="304"/>
      <c r="N31" s="305" t="s">
        <v>2209</v>
      </c>
      <c r="O31" s="304" t="s">
        <v>2179</v>
      </c>
      <c r="P31" s="304" t="s">
        <v>2140</v>
      </c>
      <c r="Q31" s="304" t="s">
        <v>2140</v>
      </c>
      <c r="R31" s="304" t="s">
        <v>2210</v>
      </c>
    </row>
    <row r="32" spans="1:18" ht="111.75" customHeight="1">
      <c r="A32" s="192" t="s">
        <v>2247</v>
      </c>
      <c r="B32" s="192" t="s">
        <v>2248</v>
      </c>
      <c r="C32" s="192" t="s">
        <v>2249</v>
      </c>
      <c r="D32" s="320" t="s">
        <v>2207</v>
      </c>
      <c r="E32" s="32" t="s">
        <v>2208</v>
      </c>
      <c r="F32" s="192"/>
      <c r="G32" s="192"/>
      <c r="H32" s="192"/>
      <c r="I32" s="192"/>
      <c r="J32" s="192"/>
      <c r="K32" s="192"/>
      <c r="L32" s="304" t="s">
        <v>1027</v>
      </c>
      <c r="M32" s="304"/>
      <c r="N32" s="305" t="s">
        <v>2209</v>
      </c>
      <c r="O32" s="304" t="s">
        <v>2179</v>
      </c>
      <c r="P32" s="304" t="s">
        <v>2140</v>
      </c>
      <c r="Q32" s="304" t="s">
        <v>2140</v>
      </c>
      <c r="R32" s="304" t="s">
        <v>2210</v>
      </c>
    </row>
    <row r="33" spans="1:18" ht="113.25" customHeight="1">
      <c r="A33" s="192" t="s">
        <v>2250</v>
      </c>
      <c r="B33" s="192" t="s">
        <v>2251</v>
      </c>
      <c r="C33" s="192" t="s">
        <v>2252</v>
      </c>
      <c r="D33" s="320" t="s">
        <v>2207</v>
      </c>
      <c r="E33" s="32" t="s">
        <v>2208</v>
      </c>
      <c r="F33" s="192"/>
      <c r="G33" s="192"/>
      <c r="H33" s="192"/>
      <c r="I33" s="192"/>
      <c r="J33" s="192"/>
      <c r="K33" s="192"/>
      <c r="L33" s="304" t="s">
        <v>1027</v>
      </c>
      <c r="M33" s="304"/>
      <c r="N33" s="305" t="s">
        <v>2209</v>
      </c>
      <c r="O33" s="304" t="s">
        <v>2179</v>
      </c>
      <c r="P33" s="304" t="s">
        <v>2140</v>
      </c>
      <c r="Q33" s="304" t="s">
        <v>2140</v>
      </c>
      <c r="R33" s="304" t="s">
        <v>2210</v>
      </c>
    </row>
    <row r="34" spans="1:18" ht="110.25" customHeight="1">
      <c r="A34" s="192" t="s">
        <v>2253</v>
      </c>
      <c r="B34" s="192" t="s">
        <v>2254</v>
      </c>
      <c r="C34" s="192" t="s">
        <v>2255</v>
      </c>
      <c r="D34" s="320" t="s">
        <v>2207</v>
      </c>
      <c r="E34" s="32" t="s">
        <v>2208</v>
      </c>
      <c r="F34" s="192"/>
      <c r="G34" s="192"/>
      <c r="H34" s="192"/>
      <c r="I34" s="192"/>
      <c r="J34" s="192"/>
      <c r="K34" s="192"/>
      <c r="L34" s="304" t="s">
        <v>1027</v>
      </c>
      <c r="M34" s="304"/>
      <c r="N34" s="305" t="s">
        <v>2209</v>
      </c>
      <c r="O34" s="304" t="s">
        <v>2179</v>
      </c>
      <c r="P34" s="304" t="s">
        <v>2140</v>
      </c>
      <c r="Q34" s="304" t="s">
        <v>2140</v>
      </c>
      <c r="R34" s="304" t="s">
        <v>2210</v>
      </c>
    </row>
    <row r="35" spans="1:18" ht="108.75" customHeight="1">
      <c r="A35" s="192" t="s">
        <v>2256</v>
      </c>
      <c r="B35" s="192" t="s">
        <v>2257</v>
      </c>
      <c r="C35" s="192" t="s">
        <v>2258</v>
      </c>
      <c r="D35" s="320" t="s">
        <v>2207</v>
      </c>
      <c r="E35" s="32" t="s">
        <v>2208</v>
      </c>
      <c r="F35" s="192"/>
      <c r="G35" s="192"/>
      <c r="H35" s="192"/>
      <c r="I35" s="192"/>
      <c r="J35" s="192"/>
      <c r="K35" s="192"/>
      <c r="L35" s="304" t="s">
        <v>1027</v>
      </c>
      <c r="M35" s="304"/>
      <c r="N35" s="305" t="s">
        <v>2209</v>
      </c>
      <c r="O35" s="304" t="s">
        <v>2179</v>
      </c>
      <c r="P35" s="304" t="s">
        <v>2140</v>
      </c>
      <c r="Q35" s="304" t="s">
        <v>2140</v>
      </c>
      <c r="R35" s="304" t="s">
        <v>2210</v>
      </c>
    </row>
    <row r="36" spans="1:18" ht="110.25" customHeight="1">
      <c r="A36" s="192" t="s">
        <v>2259</v>
      </c>
      <c r="B36" s="192" t="s">
        <v>2260</v>
      </c>
      <c r="C36" s="192" t="s">
        <v>2261</v>
      </c>
      <c r="D36" s="320" t="s">
        <v>2207</v>
      </c>
      <c r="E36" s="32" t="s">
        <v>2208</v>
      </c>
      <c r="F36" s="192"/>
      <c r="G36" s="192"/>
      <c r="H36" s="192"/>
      <c r="I36" s="192"/>
      <c r="J36" s="192"/>
      <c r="K36" s="192"/>
      <c r="L36" s="304" t="s">
        <v>1027</v>
      </c>
      <c r="M36" s="304"/>
      <c r="N36" s="305" t="s">
        <v>2209</v>
      </c>
      <c r="O36" s="304" t="s">
        <v>2179</v>
      </c>
      <c r="P36" s="304" t="s">
        <v>2140</v>
      </c>
      <c r="Q36" s="304" t="s">
        <v>2140</v>
      </c>
      <c r="R36" s="304" t="s">
        <v>2210</v>
      </c>
    </row>
    <row r="37" spans="1:18" ht="109.5" customHeight="1">
      <c r="A37" s="192" t="s">
        <v>2262</v>
      </c>
      <c r="B37" s="192" t="s">
        <v>2263</v>
      </c>
      <c r="C37" s="192" t="s">
        <v>2264</v>
      </c>
      <c r="D37" s="320" t="s">
        <v>2207</v>
      </c>
      <c r="E37" s="32" t="s">
        <v>2208</v>
      </c>
      <c r="F37" s="192"/>
      <c r="G37" s="192"/>
      <c r="H37" s="192"/>
      <c r="I37" s="192"/>
      <c r="J37" s="192"/>
      <c r="K37" s="192"/>
      <c r="L37" s="304" t="s">
        <v>1027</v>
      </c>
      <c r="M37" s="304"/>
      <c r="N37" s="305" t="s">
        <v>2209</v>
      </c>
      <c r="O37" s="304" t="s">
        <v>2179</v>
      </c>
      <c r="P37" s="304" t="s">
        <v>2140</v>
      </c>
      <c r="Q37" s="304" t="s">
        <v>2140</v>
      </c>
      <c r="R37" s="304" t="s">
        <v>2210</v>
      </c>
    </row>
    <row r="38" spans="1:18" ht="111" customHeight="1">
      <c r="A38" s="192" t="s">
        <v>2265</v>
      </c>
      <c r="B38" s="192" t="s">
        <v>2266</v>
      </c>
      <c r="C38" s="192" t="s">
        <v>2267</v>
      </c>
      <c r="D38" s="320" t="s">
        <v>2207</v>
      </c>
      <c r="E38" s="32" t="s">
        <v>2208</v>
      </c>
      <c r="F38" s="192"/>
      <c r="G38" s="192"/>
      <c r="H38" s="192"/>
      <c r="I38" s="192"/>
      <c r="J38" s="192"/>
      <c r="K38" s="192"/>
      <c r="L38" s="304" t="s">
        <v>1027</v>
      </c>
      <c r="M38" s="304"/>
      <c r="N38" s="305" t="s">
        <v>2209</v>
      </c>
      <c r="O38" s="304" t="s">
        <v>2179</v>
      </c>
      <c r="P38" s="304" t="s">
        <v>2140</v>
      </c>
      <c r="Q38" s="304" t="s">
        <v>2140</v>
      </c>
      <c r="R38" s="304" t="s">
        <v>2210</v>
      </c>
    </row>
    <row r="39" spans="1:18" ht="108" customHeight="1">
      <c r="A39" s="192" t="s">
        <v>2268</v>
      </c>
      <c r="B39" s="192" t="s">
        <v>2269</v>
      </c>
      <c r="C39" s="192" t="s">
        <v>2270</v>
      </c>
      <c r="D39" s="320" t="s">
        <v>2207</v>
      </c>
      <c r="E39" s="32" t="s">
        <v>2208</v>
      </c>
      <c r="F39" s="192"/>
      <c r="G39" s="192"/>
      <c r="H39" s="192"/>
      <c r="I39" s="192"/>
      <c r="J39" s="192"/>
      <c r="K39" s="192"/>
      <c r="L39" s="304" t="s">
        <v>1027</v>
      </c>
      <c r="M39" s="304"/>
      <c r="N39" s="305" t="s">
        <v>2209</v>
      </c>
      <c r="O39" s="304" t="s">
        <v>2179</v>
      </c>
      <c r="P39" s="304" t="s">
        <v>2140</v>
      </c>
      <c r="Q39" s="304" t="s">
        <v>2140</v>
      </c>
      <c r="R39" s="304" t="s">
        <v>2210</v>
      </c>
    </row>
    <row r="40" spans="1:18" ht="105.75" customHeight="1">
      <c r="A40" s="192" t="s">
        <v>2271</v>
      </c>
      <c r="B40" s="192" t="s">
        <v>2272</v>
      </c>
      <c r="C40" s="192" t="s">
        <v>2273</v>
      </c>
      <c r="D40" s="320" t="s">
        <v>2207</v>
      </c>
      <c r="E40" s="32" t="s">
        <v>2208</v>
      </c>
      <c r="F40" s="192"/>
      <c r="G40" s="192"/>
      <c r="H40" s="192"/>
      <c r="I40" s="192"/>
      <c r="J40" s="192"/>
      <c r="K40" s="192"/>
      <c r="L40" s="304" t="s">
        <v>1027</v>
      </c>
      <c r="M40" s="304"/>
      <c r="N40" s="305" t="s">
        <v>2209</v>
      </c>
      <c r="O40" s="304" t="s">
        <v>2179</v>
      </c>
      <c r="P40" s="304" t="s">
        <v>2140</v>
      </c>
      <c r="Q40" s="304" t="s">
        <v>2140</v>
      </c>
      <c r="R40" s="304" t="s">
        <v>2210</v>
      </c>
    </row>
    <row r="41" spans="1:18" ht="110.25" customHeight="1">
      <c r="A41" s="192" t="s">
        <v>2274</v>
      </c>
      <c r="B41" s="192" t="s">
        <v>2275</v>
      </c>
      <c r="C41" s="192" t="s">
        <v>2276</v>
      </c>
      <c r="D41" s="320" t="s">
        <v>2207</v>
      </c>
      <c r="E41" s="32" t="s">
        <v>2208</v>
      </c>
      <c r="F41" s="192"/>
      <c r="G41" s="192"/>
      <c r="H41" s="192"/>
      <c r="I41" s="192"/>
      <c r="J41" s="192"/>
      <c r="K41" s="192"/>
      <c r="L41" s="304" t="s">
        <v>1027</v>
      </c>
      <c r="M41" s="304"/>
      <c r="N41" s="305" t="s">
        <v>2209</v>
      </c>
      <c r="O41" s="304" t="s">
        <v>2179</v>
      </c>
      <c r="P41" s="304" t="s">
        <v>2140</v>
      </c>
      <c r="Q41" s="304" t="s">
        <v>2140</v>
      </c>
      <c r="R41" s="304" t="s">
        <v>2210</v>
      </c>
    </row>
    <row r="42" spans="1:18" ht="111" customHeight="1">
      <c r="A42" s="192" t="s">
        <v>2277</v>
      </c>
      <c r="B42" s="192" t="s">
        <v>2278</v>
      </c>
      <c r="C42" s="192" t="s">
        <v>2279</v>
      </c>
      <c r="D42" s="320" t="s">
        <v>2207</v>
      </c>
      <c r="E42" s="32" t="s">
        <v>2208</v>
      </c>
      <c r="F42" s="192"/>
      <c r="G42" s="192"/>
      <c r="H42" s="192"/>
      <c r="I42" s="192"/>
      <c r="J42" s="192"/>
      <c r="K42" s="192"/>
      <c r="L42" s="304" t="s">
        <v>1027</v>
      </c>
      <c r="M42" s="304"/>
      <c r="N42" s="305" t="s">
        <v>2209</v>
      </c>
      <c r="O42" s="304" t="s">
        <v>2179</v>
      </c>
      <c r="P42" s="304" t="s">
        <v>2140</v>
      </c>
      <c r="Q42" s="304" t="s">
        <v>2140</v>
      </c>
      <c r="R42" s="304" t="s">
        <v>2210</v>
      </c>
    </row>
    <row r="43" spans="1:18" ht="109.5" customHeight="1">
      <c r="A43" s="192" t="s">
        <v>2280</v>
      </c>
      <c r="B43" s="192" t="s">
        <v>2281</v>
      </c>
      <c r="C43" s="192" t="s">
        <v>2282</v>
      </c>
      <c r="D43" s="320" t="s">
        <v>2207</v>
      </c>
      <c r="E43" s="32" t="s">
        <v>2208</v>
      </c>
      <c r="F43" s="192"/>
      <c r="G43" s="192"/>
      <c r="H43" s="192"/>
      <c r="I43" s="192"/>
      <c r="J43" s="192"/>
      <c r="K43" s="192"/>
      <c r="L43" s="304" t="s">
        <v>1027</v>
      </c>
      <c r="M43" s="304"/>
      <c r="N43" s="305" t="s">
        <v>2209</v>
      </c>
      <c r="O43" s="304" t="s">
        <v>2179</v>
      </c>
      <c r="P43" s="304" t="s">
        <v>2140</v>
      </c>
      <c r="Q43" s="304" t="s">
        <v>2140</v>
      </c>
      <c r="R43" s="304" t="s">
        <v>2210</v>
      </c>
    </row>
    <row r="44" spans="1:18" ht="107.25" customHeight="1">
      <c r="A44" s="192" t="s">
        <v>2283</v>
      </c>
      <c r="B44" s="192" t="s">
        <v>2284</v>
      </c>
      <c r="C44" s="192" t="s">
        <v>2285</v>
      </c>
      <c r="D44" s="320" t="s">
        <v>2207</v>
      </c>
      <c r="E44" s="32" t="s">
        <v>2208</v>
      </c>
      <c r="F44" s="192"/>
      <c r="G44" s="192"/>
      <c r="H44" s="192"/>
      <c r="I44" s="192"/>
      <c r="J44" s="192"/>
      <c r="K44" s="192"/>
      <c r="L44" s="304" t="s">
        <v>1027</v>
      </c>
      <c r="M44" s="304"/>
      <c r="N44" s="305" t="s">
        <v>2209</v>
      </c>
      <c r="O44" s="304" t="s">
        <v>2179</v>
      </c>
      <c r="P44" s="304" t="s">
        <v>2140</v>
      </c>
      <c r="Q44" s="304" t="s">
        <v>2140</v>
      </c>
      <c r="R44" s="304" t="s">
        <v>2210</v>
      </c>
    </row>
    <row r="45" spans="1:18" ht="107.25" customHeight="1">
      <c r="A45" s="192" t="s">
        <v>2286</v>
      </c>
      <c r="B45" s="192" t="s">
        <v>2287</v>
      </c>
      <c r="C45" s="192" t="s">
        <v>2288</v>
      </c>
      <c r="D45" s="320" t="s">
        <v>2207</v>
      </c>
      <c r="E45" s="32" t="s">
        <v>2208</v>
      </c>
      <c r="F45" s="192"/>
      <c r="G45" s="192"/>
      <c r="H45" s="192"/>
      <c r="I45" s="192"/>
      <c r="J45" s="192"/>
      <c r="K45" s="192"/>
      <c r="L45" s="304" t="s">
        <v>1027</v>
      </c>
      <c r="M45" s="304"/>
      <c r="N45" s="305" t="s">
        <v>2209</v>
      </c>
      <c r="O45" s="304" t="s">
        <v>2179</v>
      </c>
      <c r="P45" s="304" t="s">
        <v>2140</v>
      </c>
      <c r="Q45" s="304" t="s">
        <v>2140</v>
      </c>
      <c r="R45" s="304" t="s">
        <v>2210</v>
      </c>
    </row>
    <row r="46" spans="1:18" ht="108" customHeight="1">
      <c r="A46" s="192" t="s">
        <v>2289</v>
      </c>
      <c r="B46" s="192" t="s">
        <v>2290</v>
      </c>
      <c r="C46" s="192" t="s">
        <v>2291</v>
      </c>
      <c r="D46" s="320" t="s">
        <v>2207</v>
      </c>
      <c r="E46" s="32" t="s">
        <v>2208</v>
      </c>
      <c r="F46" s="192"/>
      <c r="G46" s="192"/>
      <c r="H46" s="192"/>
      <c r="I46" s="192"/>
      <c r="J46" s="192"/>
      <c r="K46" s="192"/>
      <c r="L46" s="304" t="s">
        <v>1027</v>
      </c>
      <c r="M46" s="304"/>
      <c r="N46" s="305" t="s">
        <v>2209</v>
      </c>
      <c r="O46" s="304" t="s">
        <v>2179</v>
      </c>
      <c r="P46" s="304" t="s">
        <v>2140</v>
      </c>
      <c r="Q46" s="304" t="s">
        <v>2140</v>
      </c>
      <c r="R46" s="304" t="s">
        <v>2210</v>
      </c>
    </row>
    <row r="47" spans="1:18" ht="108.75" customHeight="1">
      <c r="A47" s="192" t="s">
        <v>2292</v>
      </c>
      <c r="B47" s="192" t="s">
        <v>2293</v>
      </c>
      <c r="C47" s="192" t="s">
        <v>2294</v>
      </c>
      <c r="D47" s="320" t="s">
        <v>2207</v>
      </c>
      <c r="E47" s="32" t="s">
        <v>2208</v>
      </c>
      <c r="F47" s="192"/>
      <c r="G47" s="192"/>
      <c r="H47" s="192"/>
      <c r="I47" s="192"/>
      <c r="J47" s="192"/>
      <c r="K47" s="192"/>
      <c r="L47" s="304" t="s">
        <v>1027</v>
      </c>
      <c r="M47" s="304"/>
      <c r="N47" s="305" t="s">
        <v>2209</v>
      </c>
      <c r="O47" s="304" t="s">
        <v>2179</v>
      </c>
      <c r="P47" s="304" t="s">
        <v>2140</v>
      </c>
      <c r="Q47" s="304" t="s">
        <v>2140</v>
      </c>
      <c r="R47" s="304" t="s">
        <v>2210</v>
      </c>
    </row>
    <row r="48" spans="1:18" ht="112.5" customHeight="1">
      <c r="A48" s="192" t="s">
        <v>2295</v>
      </c>
      <c r="B48" s="192" t="s">
        <v>2296</v>
      </c>
      <c r="C48" s="192" t="s">
        <v>2297</v>
      </c>
      <c r="D48" s="320" t="s">
        <v>2207</v>
      </c>
      <c r="E48" s="32" t="s">
        <v>2208</v>
      </c>
      <c r="F48" s="192"/>
      <c r="G48" s="192"/>
      <c r="H48" s="192"/>
      <c r="I48" s="192"/>
      <c r="J48" s="192"/>
      <c r="K48" s="192"/>
      <c r="L48" s="304" t="s">
        <v>1027</v>
      </c>
      <c r="M48" s="304"/>
      <c r="N48" s="305" t="s">
        <v>2209</v>
      </c>
      <c r="O48" s="304" t="s">
        <v>2179</v>
      </c>
      <c r="P48" s="304" t="s">
        <v>2140</v>
      </c>
      <c r="Q48" s="304" t="s">
        <v>2140</v>
      </c>
      <c r="R48" s="304" t="s">
        <v>2210</v>
      </c>
    </row>
    <row r="49" spans="1:18" ht="115.5" customHeight="1">
      <c r="A49" s="192" t="s">
        <v>2298</v>
      </c>
      <c r="B49" s="192" t="s">
        <v>2299</v>
      </c>
      <c r="C49" s="192" t="s">
        <v>2300</v>
      </c>
      <c r="D49" s="320" t="s">
        <v>2207</v>
      </c>
      <c r="E49" s="32" t="s">
        <v>2208</v>
      </c>
      <c r="F49" s="192"/>
      <c r="G49" s="192"/>
      <c r="H49" s="192"/>
      <c r="I49" s="192"/>
      <c r="J49" s="192"/>
      <c r="K49" s="192"/>
      <c r="L49" s="304" t="s">
        <v>1027</v>
      </c>
      <c r="M49" s="304"/>
      <c r="N49" s="305" t="s">
        <v>2209</v>
      </c>
      <c r="O49" s="304" t="s">
        <v>2179</v>
      </c>
      <c r="P49" s="304" t="s">
        <v>2140</v>
      </c>
      <c r="Q49" s="304" t="s">
        <v>2140</v>
      </c>
      <c r="R49" s="304" t="s">
        <v>2210</v>
      </c>
    </row>
    <row r="50" spans="1:18" ht="110.25" customHeight="1">
      <c r="A50" s="192" t="s">
        <v>2301</v>
      </c>
      <c r="B50" s="192" t="s">
        <v>2302</v>
      </c>
      <c r="C50" s="192" t="s">
        <v>2303</v>
      </c>
      <c r="D50" s="320" t="s">
        <v>2207</v>
      </c>
      <c r="E50" s="32" t="s">
        <v>2208</v>
      </c>
      <c r="F50" s="192"/>
      <c r="G50" s="192"/>
      <c r="H50" s="192"/>
      <c r="I50" s="192"/>
      <c r="J50" s="192"/>
      <c r="K50" s="192"/>
      <c r="L50" s="304" t="s">
        <v>1027</v>
      </c>
      <c r="M50" s="304"/>
      <c r="N50" s="305" t="s">
        <v>2209</v>
      </c>
      <c r="O50" s="304" t="s">
        <v>2179</v>
      </c>
      <c r="P50" s="304" t="s">
        <v>2140</v>
      </c>
      <c r="Q50" s="304" t="s">
        <v>2140</v>
      </c>
      <c r="R50" s="304" t="s">
        <v>2210</v>
      </c>
    </row>
    <row r="51" spans="1:18" ht="107.25" customHeight="1">
      <c r="A51" s="192" t="s">
        <v>2304</v>
      </c>
      <c r="B51" s="192" t="s">
        <v>2305</v>
      </c>
      <c r="C51" s="192" t="s">
        <v>2306</v>
      </c>
      <c r="D51" s="320" t="s">
        <v>2207</v>
      </c>
      <c r="E51" s="32" t="s">
        <v>2208</v>
      </c>
      <c r="F51" s="192"/>
      <c r="G51" s="192"/>
      <c r="H51" s="192"/>
      <c r="I51" s="192"/>
      <c r="J51" s="192"/>
      <c r="K51" s="192"/>
      <c r="L51" s="304" t="s">
        <v>1027</v>
      </c>
      <c r="M51" s="304"/>
      <c r="N51" s="305" t="s">
        <v>2209</v>
      </c>
      <c r="O51" s="304" t="s">
        <v>2179</v>
      </c>
      <c r="P51" s="304" t="s">
        <v>2140</v>
      </c>
      <c r="Q51" s="304" t="s">
        <v>2140</v>
      </c>
      <c r="R51" s="304" t="s">
        <v>2210</v>
      </c>
    </row>
    <row r="52" spans="1:18" ht="111.75" customHeight="1">
      <c r="A52" s="192" t="s">
        <v>2307</v>
      </c>
      <c r="B52" s="192" t="s">
        <v>2308</v>
      </c>
      <c r="C52" s="192" t="s">
        <v>2309</v>
      </c>
      <c r="D52" s="320" t="s">
        <v>2207</v>
      </c>
      <c r="E52" s="32" t="s">
        <v>2208</v>
      </c>
      <c r="F52" s="192"/>
      <c r="G52" s="192"/>
      <c r="H52" s="192"/>
      <c r="I52" s="192"/>
      <c r="J52" s="192"/>
      <c r="K52" s="192"/>
      <c r="L52" s="304" t="s">
        <v>1027</v>
      </c>
      <c r="M52" s="304"/>
      <c r="N52" s="305" t="s">
        <v>2209</v>
      </c>
      <c r="O52" s="304" t="s">
        <v>2179</v>
      </c>
      <c r="P52" s="304" t="s">
        <v>2140</v>
      </c>
      <c r="Q52" s="304" t="s">
        <v>2140</v>
      </c>
      <c r="R52" s="304" t="s">
        <v>2210</v>
      </c>
    </row>
    <row r="53" spans="1:18" ht="106.5" customHeight="1">
      <c r="A53" s="192" t="s">
        <v>2310</v>
      </c>
      <c r="B53" s="192" t="s">
        <v>2311</v>
      </c>
      <c r="C53" s="192" t="s">
        <v>2312</v>
      </c>
      <c r="D53" s="320" t="s">
        <v>2207</v>
      </c>
      <c r="E53" s="32" t="s">
        <v>2208</v>
      </c>
      <c r="F53" s="192"/>
      <c r="G53" s="192"/>
      <c r="H53" s="192"/>
      <c r="I53" s="192"/>
      <c r="J53" s="192"/>
      <c r="K53" s="192"/>
      <c r="L53" s="304" t="s">
        <v>1027</v>
      </c>
      <c r="M53" s="304"/>
      <c r="N53" s="305" t="s">
        <v>2209</v>
      </c>
      <c r="O53" s="304" t="s">
        <v>2179</v>
      </c>
      <c r="P53" s="304" t="s">
        <v>2140</v>
      </c>
      <c r="Q53" s="304" t="s">
        <v>2140</v>
      </c>
      <c r="R53" s="304" t="s">
        <v>2210</v>
      </c>
    </row>
    <row r="54" spans="1:18" ht="98.85" customHeight="1">
      <c r="A54" s="312" t="s">
        <v>2313</v>
      </c>
      <c r="B54" s="319" t="s">
        <v>2314</v>
      </c>
      <c r="C54" s="319" t="s">
        <v>2315</v>
      </c>
      <c r="D54" s="145" t="s">
        <v>2316</v>
      </c>
      <c r="E54" s="32" t="s">
        <v>818</v>
      </c>
      <c r="F54" s="304"/>
      <c r="G54" s="304"/>
      <c r="H54" s="304"/>
      <c r="I54" s="304"/>
      <c r="J54" s="304"/>
      <c r="K54" s="304"/>
      <c r="L54" s="304" t="s">
        <v>1027</v>
      </c>
      <c r="M54" s="304"/>
      <c r="N54" s="305" t="s">
        <v>2317</v>
      </c>
      <c r="O54" s="304" t="s">
        <v>2179</v>
      </c>
      <c r="P54" s="304" t="s">
        <v>2140</v>
      </c>
      <c r="Q54" s="304" t="s">
        <v>2140</v>
      </c>
      <c r="R54" s="304" t="s">
        <v>2210</v>
      </c>
    </row>
    <row r="55" spans="1:18" ht="98.85" customHeight="1">
      <c r="A55" s="737" t="s">
        <v>1096</v>
      </c>
      <c r="B55" s="192" t="s">
        <v>1097</v>
      </c>
      <c r="C55" s="192" t="s">
        <v>2318</v>
      </c>
      <c r="D55" s="320" t="s">
        <v>2207</v>
      </c>
      <c r="E55" s="32" t="s">
        <v>2208</v>
      </c>
      <c r="F55" s="304"/>
      <c r="G55" s="304"/>
      <c r="H55" s="304"/>
      <c r="I55" s="304"/>
      <c r="J55" s="304"/>
      <c r="K55" s="304"/>
      <c r="L55" s="304" t="s">
        <v>1027</v>
      </c>
      <c r="M55" s="304"/>
      <c r="N55" s="305" t="s">
        <v>2317</v>
      </c>
      <c r="O55" s="304" t="s">
        <v>2179</v>
      </c>
      <c r="P55" s="304" t="s">
        <v>2140</v>
      </c>
      <c r="Q55" s="304" t="s">
        <v>2140</v>
      </c>
      <c r="R55" s="304" t="s">
        <v>47</v>
      </c>
    </row>
    <row r="56" spans="1:18">
      <c r="A56" s="241" t="s">
        <v>2319</v>
      </c>
      <c r="B56" s="239"/>
      <c r="C56" s="239"/>
      <c r="D56" s="240"/>
      <c r="E56" s="240"/>
      <c r="F56" s="240"/>
      <c r="G56" s="240"/>
      <c r="H56" s="240"/>
      <c r="I56" s="240"/>
      <c r="J56" s="240"/>
      <c r="K56" s="240"/>
      <c r="L56" s="240"/>
      <c r="M56" s="240"/>
      <c r="N56" s="240"/>
      <c r="O56" s="240"/>
      <c r="P56" s="240"/>
      <c r="Q56" s="240"/>
      <c r="R56" s="341"/>
    </row>
  </sheetData>
  <autoFilter ref="A1:R56" xr:uid="{706C83F6-FE48-4D60-BB01-67A301C5952A}"/>
  <sortState xmlns:xlrd2="http://schemas.microsoft.com/office/spreadsheetml/2017/richdata2" ref="A6:R54">
    <sortCondition ref="A6:A54"/>
  </sortState>
  <mergeCells count="4">
    <mergeCell ref="H3:K3"/>
    <mergeCell ref="H4:K4"/>
    <mergeCell ref="O4:Q4"/>
    <mergeCell ref="F3:G3"/>
  </mergeCells>
  <phoneticPr fontId="110" type="noConversion"/>
  <pageMargins left="0.25" right="0.25" top="0.75" bottom="0.75" header="0.3" footer="0.3"/>
  <pageSetup paperSize="8" scale="46"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1" stopIfTrue="1" id="{07499899-5C21-4F31-8F1E-8AF6C900AED5}">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6AE7E859-A46B-49E2-B1D7-3885735A7CF6}">
            <xm:f>'C:\Windows\system32\IC.Green.Net\IC_User_DFS\Users\deel1\Desktop\[Maternity Services Data Set Technical Output Specification.xlsm]MAT101Booking'!#REF!=yes</xm:f>
            <x14:dxf>
              <fill>
                <patternFill>
                  <bgColor indexed="43"/>
                </patternFill>
              </fill>
            </x14:dxf>
          </x14:cfRule>
          <xm:sqref>N13</xm:sqref>
        </x14:conditionalFormatting>
        <x14:conditionalFormatting xmlns:xm="http://schemas.microsoft.com/office/excel/2006/main">
          <x14:cfRule type="expression" priority="3" stopIfTrue="1" id="{ABBCD203-B4C4-4DEB-B044-BEE5AF1758BC}">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3857CAFE-1CA5-473E-8B8B-02F2DEBC7758}">
            <xm:f>'C:\Windows\system32\IC.Green.Net\IC_User_DFS\Users\deel1\Desktop\[Maternity Services Data Set Technical Output Specification.xlsm]MAT101Booking'!#REF!=yes</xm:f>
            <x14:dxf>
              <fill>
                <patternFill>
                  <bgColor indexed="43"/>
                </patternFill>
              </fill>
            </x14:dxf>
          </x14:cfRule>
          <xm:sqref>N14</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5">
    <tabColor rgb="FFFAFC9E"/>
    <pageSetUpPr fitToPage="1"/>
  </sheetPr>
  <dimension ref="A1:R255"/>
  <sheetViews>
    <sheetView topLeftCell="A22" zoomScaleNormal="100" workbookViewId="0"/>
  </sheetViews>
  <sheetFormatPr defaultColWidth="13.21875" defaultRowHeight="13.2"/>
  <cols>
    <col min="1" max="1" width="12.21875" customWidth="1"/>
    <col min="2" max="2" width="17.44140625" customWidth="1"/>
    <col min="3" max="3" width="24.5546875" customWidth="1"/>
    <col min="4" max="4" width="30.77734375" customWidth="1"/>
    <col min="5" max="5" width="14" customWidth="1"/>
    <col min="6" max="6" width="10.77734375" customWidth="1"/>
    <col min="7" max="7" width="35.21875" customWidth="1"/>
    <col min="8" max="9" width="11.5546875" customWidth="1"/>
    <col min="10" max="10" width="10.21875" customWidth="1"/>
    <col min="11" max="11" width="40" customWidth="1"/>
    <col min="12" max="12" width="14.21875" style="7" customWidth="1"/>
    <col min="13" max="13" width="102" customWidth="1"/>
    <col min="14" max="14" width="57.21875" customWidth="1"/>
    <col min="15" max="15" width="13.77734375" customWidth="1"/>
    <col min="16" max="16" width="12.5546875" customWidth="1"/>
    <col min="17" max="17" width="13.77734375" customWidth="1"/>
    <col min="18" max="18" width="13.21875" customWidth="1"/>
  </cols>
  <sheetData>
    <row r="1" spans="1:18" s="490" customFormat="1">
      <c r="A1" s="490" t="s">
        <v>2075</v>
      </c>
      <c r="B1" s="490" t="s">
        <v>2075</v>
      </c>
      <c r="C1" s="490" t="s">
        <v>2075</v>
      </c>
      <c r="D1" s="490" t="s">
        <v>2075</v>
      </c>
      <c r="E1" s="490" t="s">
        <v>2075</v>
      </c>
      <c r="F1" s="490" t="s">
        <v>2075</v>
      </c>
      <c r="G1" s="490" t="s">
        <v>2075</v>
      </c>
      <c r="H1" s="490" t="s">
        <v>2078</v>
      </c>
      <c r="I1" s="490" t="s">
        <v>2078</v>
      </c>
      <c r="J1" s="490" t="s">
        <v>2078</v>
      </c>
      <c r="K1" s="490" t="s">
        <v>2078</v>
      </c>
      <c r="L1" s="490" t="s">
        <v>2075</v>
      </c>
      <c r="M1" s="490" t="s">
        <v>2078</v>
      </c>
      <c r="N1" s="490" t="s">
        <v>2078</v>
      </c>
      <c r="O1" s="490" t="s">
        <v>2078</v>
      </c>
      <c r="P1" s="490" t="s">
        <v>2078</v>
      </c>
      <c r="Q1" s="490" t="s">
        <v>2078</v>
      </c>
      <c r="R1" s="490" t="s">
        <v>2075</v>
      </c>
    </row>
    <row r="2" spans="1:18" s="8" customFormat="1" ht="15.75" customHeight="1">
      <c r="A2" s="236" t="s">
        <v>2320</v>
      </c>
      <c r="B2" s="540"/>
      <c r="C2" s="230"/>
      <c r="D2" s="227"/>
      <c r="E2" s="227"/>
      <c r="F2" s="227"/>
      <c r="G2" s="227"/>
      <c r="H2" s="227"/>
      <c r="I2" s="227"/>
      <c r="J2" s="227"/>
      <c r="K2" s="227"/>
      <c r="L2" s="227"/>
      <c r="M2" s="228"/>
      <c r="N2" s="227"/>
      <c r="O2" s="227"/>
      <c r="P2" s="227"/>
      <c r="Q2" s="227"/>
      <c r="R2" s="229"/>
    </row>
    <row r="3" spans="1:18" ht="191.85" customHeight="1">
      <c r="A3" s="551" t="s">
        <v>1158</v>
      </c>
      <c r="B3" s="552"/>
      <c r="C3" s="551"/>
      <c r="D3" s="551"/>
      <c r="E3" s="553"/>
      <c r="F3" s="919" t="s">
        <v>2321</v>
      </c>
      <c r="G3" s="920"/>
      <c r="H3" s="919" t="s">
        <v>2322</v>
      </c>
      <c r="I3" s="920"/>
      <c r="J3" s="920"/>
      <c r="K3" s="926"/>
      <c r="L3" s="554" t="s">
        <v>2323</v>
      </c>
      <c r="M3" s="555" t="str">
        <f>"Group-level error/warning messages:"&amp;"
"&amp;IF(VLOOKUP(LEFT($A3,6),MDI,20,0)=0,"",VLOOKUP(LEFT($A3,6),MDI,20,0))</f>
        <v>Group-level error/warning messages:
CYP001100 - Group rejected - More than one CYP001 provided for this NHS Number. NHS Number=&lt;C001040&gt;
CYP00171 - Group rejected - No valid CYP002 group transmitted for this Local Patient Identifier (Extended). Local Patient Identifier (Extended)=&lt;C001901&gt;
CYP00199 - Group rejected - More than one CYP001 provided for this Local Patient Identifier (Extended). Local Patient Identifier (Extended) = &lt;C001901&gt;</v>
      </c>
      <c r="N3" s="556"/>
      <c r="O3" s="556"/>
      <c r="P3" s="556"/>
      <c r="Q3" s="556"/>
      <c r="R3" s="557"/>
    </row>
    <row r="4" spans="1:18" ht="83.85" customHeight="1">
      <c r="A4" s="522" t="s">
        <v>2084</v>
      </c>
      <c r="B4" s="211" t="s">
        <v>2122</v>
      </c>
      <c r="C4" s="530" t="s">
        <v>162</v>
      </c>
      <c r="D4" s="211" t="s">
        <v>87</v>
      </c>
      <c r="E4" s="216" t="s">
        <v>116</v>
      </c>
      <c r="F4" s="216" t="s">
        <v>2092</v>
      </c>
      <c r="G4" s="211" t="s">
        <v>76</v>
      </c>
      <c r="H4" s="910" t="s">
        <v>2324</v>
      </c>
      <c r="I4" s="911"/>
      <c r="J4" s="911"/>
      <c r="K4" s="912"/>
      <c r="L4" s="213" t="s">
        <v>2124</v>
      </c>
      <c r="M4" s="211" t="s">
        <v>771</v>
      </c>
      <c r="N4" s="211" t="s">
        <v>2125</v>
      </c>
      <c r="O4" s="910" t="s">
        <v>2126</v>
      </c>
      <c r="P4" s="911"/>
      <c r="Q4" s="912"/>
      <c r="R4" s="211" t="s">
        <v>2115</v>
      </c>
    </row>
    <row r="5" spans="1:18" ht="39.6">
      <c r="A5" s="371"/>
      <c r="B5" s="211"/>
      <c r="C5" s="268"/>
      <c r="D5" s="211"/>
      <c r="E5" s="211"/>
      <c r="F5" s="211"/>
      <c r="G5" s="211"/>
      <c r="H5" s="216" t="s">
        <v>2127</v>
      </c>
      <c r="I5" s="216" t="s">
        <v>2128</v>
      </c>
      <c r="J5" s="216" t="s">
        <v>2129</v>
      </c>
      <c r="K5" s="216" t="s">
        <v>767</v>
      </c>
      <c r="L5" s="213"/>
      <c r="M5" s="211"/>
      <c r="N5" s="211" t="s">
        <v>2130</v>
      </c>
      <c r="O5" s="211" t="s">
        <v>2131</v>
      </c>
      <c r="P5" s="211" t="s">
        <v>2132</v>
      </c>
      <c r="Q5" s="211" t="s">
        <v>2133</v>
      </c>
      <c r="R5" s="211"/>
    </row>
    <row r="6" spans="1:18" s="8" customFormat="1" ht="73.5" customHeight="1">
      <c r="A6" s="523" t="s">
        <v>986</v>
      </c>
      <c r="B6" s="65" t="s">
        <v>969</v>
      </c>
      <c r="C6" s="531" t="s">
        <v>1124</v>
      </c>
      <c r="D6" s="58" t="s">
        <v>2325</v>
      </c>
      <c r="E6" s="49" t="s">
        <v>146</v>
      </c>
      <c r="F6" s="58"/>
      <c r="G6" s="58"/>
      <c r="H6" s="49" t="s">
        <v>2138</v>
      </c>
      <c r="I6" s="49" t="s">
        <v>2138</v>
      </c>
      <c r="J6" s="49" t="s">
        <v>25</v>
      </c>
      <c r="K6" s="58" t="s">
        <v>1294</v>
      </c>
      <c r="L6" s="39" t="s">
        <v>1148</v>
      </c>
      <c r="M6" s="64" t="str">
        <f t="shared" ref="M6:M36" si="0">IF(VLOOKUP($A6,MDI,20,0)=0,"",VLOOKUP($A6,MDI,20,0))</f>
        <v>CYP00104 - Record rejected - Local Patient Identifier (Extended) is blank.  NHS Number=&lt;C001040&gt;
CYP00105 - Record rejected - Local Patient Identifier (Extended) has incorrect data format. Local Patient Identifier (Extended)=&lt;C001901&gt;</v>
      </c>
      <c r="N6" s="78"/>
      <c r="O6" s="39" t="s">
        <v>2140</v>
      </c>
      <c r="P6" s="108" t="s">
        <v>2140</v>
      </c>
      <c r="Q6" s="108" t="s">
        <v>2140</v>
      </c>
      <c r="R6" s="108" t="s">
        <v>42</v>
      </c>
    </row>
    <row r="7" spans="1:18" s="8" customFormat="1" ht="128.25" customHeight="1">
      <c r="A7" s="523" t="s">
        <v>547</v>
      </c>
      <c r="B7" s="65" t="s">
        <v>548</v>
      </c>
      <c r="C7" s="531" t="s">
        <v>2326</v>
      </c>
      <c r="D7" s="58" t="s">
        <v>2327</v>
      </c>
      <c r="E7" s="49" t="s">
        <v>158</v>
      </c>
      <c r="F7" s="58"/>
      <c r="G7" s="58"/>
      <c r="H7" s="49" t="s">
        <v>2138</v>
      </c>
      <c r="I7" s="49" t="s">
        <v>2138</v>
      </c>
      <c r="J7" s="49" t="s">
        <v>2148</v>
      </c>
      <c r="K7" s="58" t="s">
        <v>2328</v>
      </c>
      <c r="L7" s="39" t="s">
        <v>1148</v>
      </c>
      <c r="M7" s="64" t="str">
        <f t="shared" si="0"/>
        <v>CYP00106 - Record rejected - Organisation Identifier (Local Patient Identifier) is blank. Local Patient Identifier (Extended)=&lt;C001901&gt;
CYP00107 - Record rejected - Organisation Identifier (Local Patient Identifier) has incorrect data format. Local Patient Identifier (Extended)=&lt;C001901&gt;
CYP00108 - Warning - Organisation Identifier (Local Patient Identifier) does not match the Organisation Identifier (Code of Provider) from the CYP000. Local Patient Identifier (Extended)=&lt;C001901&gt;
CYP00147 - Warning - Organisation Identifier (Local Patient Identifier) is not in national organisation tables as a "live" organisation at any point during the reporting period. Local Patient Identifier (Extended)=&lt;C001901&gt; Organisation Identifier (Local Patient Identifier)=&lt;C001010&gt;</v>
      </c>
      <c r="N7" s="78"/>
      <c r="O7" s="108" t="s">
        <v>2140</v>
      </c>
      <c r="P7" s="108" t="s">
        <v>2140</v>
      </c>
      <c r="Q7" s="108" t="s">
        <v>2140</v>
      </c>
      <c r="R7" s="108" t="s">
        <v>2210</v>
      </c>
    </row>
    <row r="8" spans="1:18" s="8" customFormat="1" ht="97.5" customHeight="1">
      <c r="A8" s="524" t="s">
        <v>272</v>
      </c>
      <c r="B8" s="187" t="s">
        <v>273</v>
      </c>
      <c r="C8" s="532" t="s">
        <v>2329</v>
      </c>
      <c r="D8" s="18" t="s">
        <v>275</v>
      </c>
      <c r="E8" s="19" t="s">
        <v>2330</v>
      </c>
      <c r="F8" s="39"/>
      <c r="G8" s="9"/>
      <c r="H8" s="39" t="s">
        <v>25</v>
      </c>
      <c r="I8" s="39" t="s">
        <v>2138</v>
      </c>
      <c r="J8" s="39" t="s">
        <v>2148</v>
      </c>
      <c r="K8" s="64" t="s">
        <v>2331</v>
      </c>
      <c r="L8" s="39" t="s">
        <v>195</v>
      </c>
      <c r="M8" s="64" t="str">
        <f t="shared" si="0"/>
        <v>CYP001104 - Warning - Organisation Identifier (Educational Establishment) was not a live organisation in national code tables at any point during the reporting period. Local Patient Identifier (Extended)=&lt;C001901&gt; Organisation Identifier (Educational Establishment)=&lt;C001030&gt;
CYP00145 - Record rejected - Organisation Identifier (Educational Establishment) has incorrect data format. Local Patient Identifier (Extended)=&lt;C001901&gt;</v>
      </c>
      <c r="N8" s="78"/>
      <c r="O8" s="108" t="s">
        <v>2140</v>
      </c>
      <c r="P8" s="108" t="s">
        <v>2140</v>
      </c>
      <c r="Q8" s="108" t="s">
        <v>2140</v>
      </c>
      <c r="R8" s="108" t="s">
        <v>42</v>
      </c>
    </row>
    <row r="9" spans="1:18" s="8" customFormat="1" ht="108" customHeight="1">
      <c r="A9" s="525" t="s">
        <v>2332</v>
      </c>
      <c r="B9" s="65" t="s">
        <v>2333</v>
      </c>
      <c r="C9" s="533" t="s">
        <v>2334</v>
      </c>
      <c r="D9" s="63" t="s">
        <v>2335</v>
      </c>
      <c r="E9" s="60" t="s">
        <v>2336</v>
      </c>
      <c r="F9" s="63"/>
      <c r="G9" s="63"/>
      <c r="H9" s="60" t="s">
        <v>2148</v>
      </c>
      <c r="I9" s="60" t="s">
        <v>2138</v>
      </c>
      <c r="J9" s="60" t="s">
        <v>25</v>
      </c>
      <c r="K9" s="63" t="s">
        <v>1294</v>
      </c>
      <c r="L9" s="104" t="s">
        <v>195</v>
      </c>
      <c r="M9" s="106" t="str">
        <f t="shared" si="0"/>
        <v>CYP00111 - Warning - NHS Number is blank. Local Patient Identifier (Extended)=&lt;C001901&gt;</v>
      </c>
      <c r="N9" s="120"/>
      <c r="O9" s="114" t="s">
        <v>2140</v>
      </c>
      <c r="P9" s="114" t="s">
        <v>2140</v>
      </c>
      <c r="Q9" s="114" t="s">
        <v>2140</v>
      </c>
      <c r="R9" s="108" t="s">
        <v>2199</v>
      </c>
    </row>
    <row r="10" spans="1:18" s="8" customFormat="1" ht="24" customHeight="1">
      <c r="A10" s="915" t="s">
        <v>712</v>
      </c>
      <c r="B10" s="918" t="s">
        <v>713</v>
      </c>
      <c r="C10" s="924" t="s">
        <v>2337</v>
      </c>
      <c r="D10" s="921" t="s">
        <v>2338</v>
      </c>
      <c r="E10" s="927" t="s">
        <v>1213</v>
      </c>
      <c r="F10" s="44" t="s">
        <v>2339</v>
      </c>
      <c r="G10" s="58" t="s">
        <v>2340</v>
      </c>
      <c r="H10" s="927" t="s">
        <v>25</v>
      </c>
      <c r="I10" s="927" t="s">
        <v>2138</v>
      </c>
      <c r="J10" s="927" t="s">
        <v>2148</v>
      </c>
      <c r="K10" s="921" t="s">
        <v>2341</v>
      </c>
      <c r="L10" s="927" t="s">
        <v>195</v>
      </c>
      <c r="M10" s="921" t="str">
        <f t="shared" si="0"/>
        <v>CYP00115 - Record rejected - NHS Number Status Indicator Code has incorrect data format. Local Patient Identifier (Extended)=&lt;C001901&gt; NHS Number Status Indicator Code=&lt;C001050&gt;
CYP00116 - Warning - NHS Number Status Indicator Code contains an invalid national code. Local Patient Identifier (Extended)=&lt;C001901&gt; NHS Number Status Indicator Code=&lt;C001050&gt;
CYP00117 - Warning - NHS Number contains a value, and the NHS Number Status Indicator Code is "07 - Number not present and trace not required". Local Patient Identifier (Extended)=&lt;C001901&gt; NHS Number=&lt;C001040&gt; NHS Number Status Indicator Code=&lt;C001050&gt;
CYP00118 - Warning - Both the NHS Number Status Indicator Code and the NHS Number are blank. Local Patient Identifier (Extended)=&lt;C001901&gt;
CYP00119 - Warning - NHS Number is blank but the NHS Number Status Indicator Code contains a value of  '01' or '02'. Local Patient Identifier (Extended)=&lt;C001901&gt; NHS Number Status Indicator Code=&lt;C001050&gt;</v>
      </c>
      <c r="N10" s="937"/>
      <c r="O10" s="938" t="s">
        <v>2140</v>
      </c>
      <c r="P10" s="938" t="s">
        <v>2140</v>
      </c>
      <c r="Q10" s="938" t="s">
        <v>2140</v>
      </c>
      <c r="R10" s="938" t="s">
        <v>42</v>
      </c>
    </row>
    <row r="11" spans="1:18" s="8" customFormat="1" ht="24" customHeight="1">
      <c r="A11" s="917" t="e">
        <v>#N/A</v>
      </c>
      <c r="B11" s="918" t="e">
        <v>#N/A</v>
      </c>
      <c r="C11" s="933" t="e">
        <v>#N/A</v>
      </c>
      <c r="D11" s="922" t="e">
        <v>#N/A</v>
      </c>
      <c r="E11" s="928" t="e">
        <v>#N/A</v>
      </c>
      <c r="F11" s="44" t="s">
        <v>2342</v>
      </c>
      <c r="G11" s="58" t="s">
        <v>2343</v>
      </c>
      <c r="H11" s="928" t="e">
        <v>#N/A</v>
      </c>
      <c r="I11" s="928" t="e">
        <v>#N/A</v>
      </c>
      <c r="J11" s="928" t="e">
        <v>#N/A</v>
      </c>
      <c r="K11" s="922" t="e">
        <v>#N/A</v>
      </c>
      <c r="L11" s="928" t="e">
        <v>#N/A</v>
      </c>
      <c r="M11" s="922" t="e">
        <f t="shared" si="0"/>
        <v>#N/A</v>
      </c>
      <c r="N11" s="937"/>
      <c r="O11" s="938"/>
      <c r="P11" s="938"/>
      <c r="Q11" s="938"/>
      <c r="R11" s="938"/>
    </row>
    <row r="12" spans="1:18" s="8" customFormat="1" ht="24" customHeight="1">
      <c r="A12" s="917" t="e">
        <v>#N/A</v>
      </c>
      <c r="B12" s="918" t="e">
        <v>#N/A</v>
      </c>
      <c r="C12" s="933" t="e">
        <v>#N/A</v>
      </c>
      <c r="D12" s="922" t="e">
        <v>#N/A</v>
      </c>
      <c r="E12" s="928" t="e">
        <v>#N/A</v>
      </c>
      <c r="F12" s="44" t="s">
        <v>2344</v>
      </c>
      <c r="G12" s="58" t="s">
        <v>2345</v>
      </c>
      <c r="H12" s="928" t="e">
        <v>#N/A</v>
      </c>
      <c r="I12" s="928" t="e">
        <v>#N/A</v>
      </c>
      <c r="J12" s="928" t="e">
        <v>#N/A</v>
      </c>
      <c r="K12" s="922" t="e">
        <v>#N/A</v>
      </c>
      <c r="L12" s="928" t="e">
        <v>#N/A</v>
      </c>
      <c r="M12" s="922" t="e">
        <f t="shared" si="0"/>
        <v>#N/A</v>
      </c>
      <c r="N12" s="937"/>
      <c r="O12" s="938"/>
      <c r="P12" s="938"/>
      <c r="Q12" s="938"/>
      <c r="R12" s="938"/>
    </row>
    <row r="13" spans="1:18" s="8" customFormat="1" ht="24" customHeight="1">
      <c r="A13" s="917" t="e">
        <v>#N/A</v>
      </c>
      <c r="B13" s="918" t="e">
        <v>#N/A</v>
      </c>
      <c r="C13" s="933" t="e">
        <v>#N/A</v>
      </c>
      <c r="D13" s="922" t="e">
        <v>#N/A</v>
      </c>
      <c r="E13" s="928" t="e">
        <v>#N/A</v>
      </c>
      <c r="F13" s="44" t="s">
        <v>2346</v>
      </c>
      <c r="G13" s="58" t="s">
        <v>2347</v>
      </c>
      <c r="H13" s="928" t="e">
        <v>#N/A</v>
      </c>
      <c r="I13" s="928" t="e">
        <v>#N/A</v>
      </c>
      <c r="J13" s="928" t="e">
        <v>#N/A</v>
      </c>
      <c r="K13" s="922" t="e">
        <v>#N/A</v>
      </c>
      <c r="L13" s="928" t="e">
        <v>#N/A</v>
      </c>
      <c r="M13" s="922" t="e">
        <f t="shared" si="0"/>
        <v>#N/A</v>
      </c>
      <c r="N13" s="937"/>
      <c r="O13" s="938"/>
      <c r="P13" s="938"/>
      <c r="Q13" s="938"/>
      <c r="R13" s="938"/>
    </row>
    <row r="14" spans="1:18" s="8" customFormat="1" ht="24" customHeight="1">
      <c r="A14" s="917" t="e">
        <v>#N/A</v>
      </c>
      <c r="B14" s="918" t="e">
        <v>#N/A</v>
      </c>
      <c r="C14" s="933" t="e">
        <v>#N/A</v>
      </c>
      <c r="D14" s="922" t="e">
        <v>#N/A</v>
      </c>
      <c r="E14" s="928" t="e">
        <v>#N/A</v>
      </c>
      <c r="F14" s="44" t="s">
        <v>2348</v>
      </c>
      <c r="G14" s="58" t="s">
        <v>2349</v>
      </c>
      <c r="H14" s="928" t="e">
        <v>#N/A</v>
      </c>
      <c r="I14" s="928" t="e">
        <v>#N/A</v>
      </c>
      <c r="J14" s="928" t="e">
        <v>#N/A</v>
      </c>
      <c r="K14" s="922" t="e">
        <v>#N/A</v>
      </c>
      <c r="L14" s="928" t="e">
        <v>#N/A</v>
      </c>
      <c r="M14" s="922" t="e">
        <f t="shared" si="0"/>
        <v>#N/A</v>
      </c>
      <c r="N14" s="937"/>
      <c r="O14" s="938"/>
      <c r="P14" s="938"/>
      <c r="Q14" s="938"/>
      <c r="R14" s="938"/>
    </row>
    <row r="15" spans="1:18" s="8" customFormat="1" ht="24" customHeight="1">
      <c r="A15" s="917" t="e">
        <v>#N/A</v>
      </c>
      <c r="B15" s="918" t="e">
        <v>#N/A</v>
      </c>
      <c r="C15" s="933" t="e">
        <v>#N/A</v>
      </c>
      <c r="D15" s="922" t="e">
        <v>#N/A</v>
      </c>
      <c r="E15" s="928" t="e">
        <v>#N/A</v>
      </c>
      <c r="F15" s="44" t="s">
        <v>2350</v>
      </c>
      <c r="G15" s="58" t="s">
        <v>2351</v>
      </c>
      <c r="H15" s="928" t="e">
        <v>#N/A</v>
      </c>
      <c r="I15" s="928" t="e">
        <v>#N/A</v>
      </c>
      <c r="J15" s="928" t="e">
        <v>#N/A</v>
      </c>
      <c r="K15" s="922" t="e">
        <v>#N/A</v>
      </c>
      <c r="L15" s="928" t="e">
        <v>#N/A</v>
      </c>
      <c r="M15" s="922" t="e">
        <f t="shared" si="0"/>
        <v>#N/A</v>
      </c>
      <c r="N15" s="937"/>
      <c r="O15" s="938"/>
      <c r="P15" s="938"/>
      <c r="Q15" s="938"/>
      <c r="R15" s="938"/>
    </row>
    <row r="16" spans="1:18" s="8" customFormat="1" ht="24" customHeight="1">
      <c r="A16" s="917" t="e">
        <v>#N/A</v>
      </c>
      <c r="B16" s="918" t="e">
        <v>#N/A</v>
      </c>
      <c r="C16" s="933" t="e">
        <v>#N/A</v>
      </c>
      <c r="D16" s="922" t="e">
        <v>#N/A</v>
      </c>
      <c r="E16" s="928" t="e">
        <v>#N/A</v>
      </c>
      <c r="F16" s="44" t="s">
        <v>2352</v>
      </c>
      <c r="G16" s="58" t="s">
        <v>2353</v>
      </c>
      <c r="H16" s="928" t="e">
        <v>#N/A</v>
      </c>
      <c r="I16" s="928" t="e">
        <v>#N/A</v>
      </c>
      <c r="J16" s="928" t="e">
        <v>#N/A</v>
      </c>
      <c r="K16" s="922" t="e">
        <v>#N/A</v>
      </c>
      <c r="L16" s="928" t="e">
        <v>#N/A</v>
      </c>
      <c r="M16" s="922" t="e">
        <f t="shared" si="0"/>
        <v>#N/A</v>
      </c>
      <c r="N16" s="937"/>
      <c r="O16" s="938"/>
      <c r="P16" s="938"/>
      <c r="Q16" s="938"/>
      <c r="R16" s="938"/>
    </row>
    <row r="17" spans="1:18" s="8" customFormat="1" ht="24" customHeight="1">
      <c r="A17" s="916" t="e">
        <v>#N/A</v>
      </c>
      <c r="B17" s="918" t="e">
        <v>#N/A</v>
      </c>
      <c r="C17" s="925" t="e">
        <v>#N/A</v>
      </c>
      <c r="D17" s="923" t="e">
        <v>#N/A</v>
      </c>
      <c r="E17" s="929" t="e">
        <v>#N/A</v>
      </c>
      <c r="F17" s="44" t="s">
        <v>2354</v>
      </c>
      <c r="G17" s="58" t="s">
        <v>2355</v>
      </c>
      <c r="H17" s="929" t="e">
        <v>#N/A</v>
      </c>
      <c r="I17" s="929" t="e">
        <v>#N/A</v>
      </c>
      <c r="J17" s="929" t="e">
        <v>#N/A</v>
      </c>
      <c r="K17" s="923" t="e">
        <v>#N/A</v>
      </c>
      <c r="L17" s="929" t="e">
        <v>#N/A</v>
      </c>
      <c r="M17" s="923" t="e">
        <f t="shared" si="0"/>
        <v>#N/A</v>
      </c>
      <c r="N17" s="937"/>
      <c r="O17" s="938"/>
      <c r="P17" s="938"/>
      <c r="Q17" s="938"/>
      <c r="R17" s="938"/>
    </row>
    <row r="18" spans="1:18" s="8" customFormat="1" ht="103.5" customHeight="1">
      <c r="A18" s="523" t="s">
        <v>2356</v>
      </c>
      <c r="B18" s="65" t="s">
        <v>2357</v>
      </c>
      <c r="C18" s="531" t="s">
        <v>2358</v>
      </c>
      <c r="D18" s="58" t="s">
        <v>2359</v>
      </c>
      <c r="E18" s="49" t="s">
        <v>2154</v>
      </c>
      <c r="F18" s="58"/>
      <c r="G18" s="58"/>
      <c r="H18" s="49" t="s">
        <v>2148</v>
      </c>
      <c r="I18" s="49" t="s">
        <v>2138</v>
      </c>
      <c r="J18" s="49" t="s">
        <v>25</v>
      </c>
      <c r="K18" s="58" t="s">
        <v>2360</v>
      </c>
      <c r="L18" s="39" t="s">
        <v>195</v>
      </c>
      <c r="M18" s="64" t="str">
        <f>IF(VLOOKUP($A18,MDI,20,0)=0,"",VLOOKUP($A18,MDI,20,0))</f>
        <v>CYP00150 - Warning - Person Birth Date is blank. Local Patient Identifier (Extended)=&lt;C001901&gt;</v>
      </c>
      <c r="N18" s="78"/>
      <c r="O18" s="108" t="s">
        <v>2140</v>
      </c>
      <c r="P18" s="108" t="s">
        <v>2140</v>
      </c>
      <c r="Q18" s="108" t="s">
        <v>2140</v>
      </c>
      <c r="R18" s="108" t="s">
        <v>2199</v>
      </c>
    </row>
    <row r="19" spans="1:18" s="8" customFormat="1" ht="164.25" customHeight="1">
      <c r="A19" s="523" t="s">
        <v>2361</v>
      </c>
      <c r="B19" s="65" t="s">
        <v>2362</v>
      </c>
      <c r="C19" s="531" t="s">
        <v>1279</v>
      </c>
      <c r="D19" s="58" t="s">
        <v>2363</v>
      </c>
      <c r="E19" s="49" t="s">
        <v>1280</v>
      </c>
      <c r="F19" s="58"/>
      <c r="G19" s="58"/>
      <c r="H19" s="49" t="s">
        <v>2148</v>
      </c>
      <c r="I19" s="49" t="s">
        <v>2138</v>
      </c>
      <c r="J19" s="49" t="s">
        <v>2148</v>
      </c>
      <c r="K19" s="58" t="s">
        <v>2364</v>
      </c>
      <c r="L19" s="39" t="s">
        <v>195</v>
      </c>
      <c r="M19" s="64" t="str">
        <f t="shared" si="0"/>
        <v>CYP001103 - Warning - Postcode Of Usual Address provided was not a current valid postcode in national code tables at any point during the reporting period. Local Patient Identifier (Extended)=&lt;C001901&gt; Postcode Of Usual Address=&lt;C001070&gt; Reporting Period Start Date=&lt;C000040&gt;
CYP00151 - Warning - Postcode Of Usual Address is blank. Local Patient Identifier (Extended)=&lt;C001901&gt;</v>
      </c>
      <c r="N19" s="78"/>
      <c r="O19" s="108" t="s">
        <v>2140</v>
      </c>
      <c r="P19" s="108" t="s">
        <v>2140</v>
      </c>
      <c r="Q19" s="108" t="s">
        <v>2140</v>
      </c>
      <c r="R19" s="108" t="s">
        <v>2180</v>
      </c>
    </row>
    <row r="20" spans="1:18" s="8" customFormat="1" ht="16.5" customHeight="1">
      <c r="A20" s="915" t="s">
        <v>276</v>
      </c>
      <c r="B20" s="918" t="s">
        <v>277</v>
      </c>
      <c r="C20" s="924" t="s">
        <v>2365</v>
      </c>
      <c r="D20" s="921" t="s">
        <v>279</v>
      </c>
      <c r="E20" s="927" t="s">
        <v>2366</v>
      </c>
      <c r="F20" s="49">
        <v>1</v>
      </c>
      <c r="G20" s="58" t="s">
        <v>2367</v>
      </c>
      <c r="H20" s="927" t="s">
        <v>2148</v>
      </c>
      <c r="I20" s="927" t="s">
        <v>2138</v>
      </c>
      <c r="J20" s="927" t="s">
        <v>2148</v>
      </c>
      <c r="K20" s="921" t="s">
        <v>2368</v>
      </c>
      <c r="L20" s="927" t="s">
        <v>195</v>
      </c>
      <c r="M20" s="921" t="str">
        <f t="shared" si="0"/>
        <v>CYP00125 - Record rejected - Person Stated Gender Code has incorrect data format. Local Patient Identifier (Extended)=&lt;C001901&gt; NHS Number=&lt;C001040&gt;
CYP00126 - Warning - Person Stated Gender Code contains an invalid national code. Local Patient Identifier (Extended)=&lt;C001901&gt; Gender=&lt;C001080&gt;
CYP00152 - Warning - Person Stated Gender Code is blank. Local Patient Identifier (Extended)=&lt;C001901&gt;</v>
      </c>
      <c r="N20" s="945"/>
      <c r="O20" s="942" t="s">
        <v>2140</v>
      </c>
      <c r="P20" s="942" t="s">
        <v>2140</v>
      </c>
      <c r="Q20" s="942" t="s">
        <v>2140</v>
      </c>
      <c r="R20" s="942" t="s">
        <v>13</v>
      </c>
    </row>
    <row r="21" spans="1:18" s="8" customFormat="1" ht="16.5" customHeight="1">
      <c r="A21" s="917" t="e">
        <v>#N/A</v>
      </c>
      <c r="B21" s="918" t="e">
        <v>#N/A</v>
      </c>
      <c r="C21" s="933" t="e">
        <v>#N/A</v>
      </c>
      <c r="D21" s="922" t="e">
        <v>#N/A</v>
      </c>
      <c r="E21" s="928" t="e">
        <v>#N/A</v>
      </c>
      <c r="F21" s="49">
        <v>2</v>
      </c>
      <c r="G21" s="58" t="s">
        <v>2369</v>
      </c>
      <c r="H21" s="928" t="e">
        <v>#N/A</v>
      </c>
      <c r="I21" s="928" t="e">
        <v>#N/A</v>
      </c>
      <c r="J21" s="928" t="e">
        <v>#N/A</v>
      </c>
      <c r="K21" s="922" t="e">
        <v>#N/A</v>
      </c>
      <c r="L21" s="928" t="e">
        <v>#N/A</v>
      </c>
      <c r="M21" s="922" t="e">
        <f t="shared" si="0"/>
        <v>#N/A</v>
      </c>
      <c r="N21" s="946"/>
      <c r="O21" s="944"/>
      <c r="P21" s="944"/>
      <c r="Q21" s="944"/>
      <c r="R21" s="944"/>
    </row>
    <row r="22" spans="1:18" s="8" customFormat="1" ht="27.75" customHeight="1">
      <c r="A22" s="917" t="e">
        <v>#N/A</v>
      </c>
      <c r="B22" s="918" t="e">
        <v>#N/A</v>
      </c>
      <c r="C22" s="933" t="e">
        <v>#N/A</v>
      </c>
      <c r="D22" s="922" t="e">
        <v>#N/A</v>
      </c>
      <c r="E22" s="928" t="e">
        <v>#N/A</v>
      </c>
      <c r="F22" s="49">
        <v>9</v>
      </c>
      <c r="G22" s="58" t="s">
        <v>2370</v>
      </c>
      <c r="H22" s="928" t="e">
        <v>#N/A</v>
      </c>
      <c r="I22" s="928" t="e">
        <v>#N/A</v>
      </c>
      <c r="J22" s="928" t="e">
        <v>#N/A</v>
      </c>
      <c r="K22" s="922" t="e">
        <v>#N/A</v>
      </c>
      <c r="L22" s="928" t="e">
        <v>#N/A</v>
      </c>
      <c r="M22" s="922" t="e">
        <f t="shared" si="0"/>
        <v>#N/A</v>
      </c>
      <c r="N22" s="946"/>
      <c r="O22" s="944"/>
      <c r="P22" s="944"/>
      <c r="Q22" s="944"/>
      <c r="R22" s="944"/>
    </row>
    <row r="23" spans="1:18" s="8" customFormat="1" ht="24.75" customHeight="1">
      <c r="A23" s="916" t="e">
        <v>#N/A</v>
      </c>
      <c r="B23" s="918" t="e">
        <v>#N/A</v>
      </c>
      <c r="C23" s="925" t="e">
        <v>#N/A</v>
      </c>
      <c r="D23" s="923" t="e">
        <v>#N/A</v>
      </c>
      <c r="E23" s="929" t="e">
        <v>#N/A</v>
      </c>
      <c r="F23" s="49" t="s">
        <v>2371</v>
      </c>
      <c r="G23" s="58" t="s">
        <v>2372</v>
      </c>
      <c r="H23" s="929" t="e">
        <v>#N/A</v>
      </c>
      <c r="I23" s="929" t="e">
        <v>#N/A</v>
      </c>
      <c r="J23" s="929" t="e">
        <v>#N/A</v>
      </c>
      <c r="K23" s="923" t="e">
        <v>#N/A</v>
      </c>
      <c r="L23" s="929" t="e">
        <v>#N/A</v>
      </c>
      <c r="M23" s="923" t="e">
        <f t="shared" si="0"/>
        <v>#N/A</v>
      </c>
      <c r="N23" s="947"/>
      <c r="O23" s="943"/>
      <c r="P23" s="943"/>
      <c r="Q23" s="943"/>
      <c r="R23" s="943"/>
    </row>
    <row r="24" spans="1:18" s="8" customFormat="1" ht="14.25" customHeight="1">
      <c r="A24" s="913" t="s">
        <v>101</v>
      </c>
      <c r="B24" s="918" t="s">
        <v>102</v>
      </c>
      <c r="C24" s="934" t="s">
        <v>2373</v>
      </c>
      <c r="D24" s="935" t="s">
        <v>2374</v>
      </c>
      <c r="E24" s="936" t="s">
        <v>1218</v>
      </c>
      <c r="F24" s="513" t="s">
        <v>2375</v>
      </c>
      <c r="G24" s="512" t="s">
        <v>2376</v>
      </c>
      <c r="H24" s="936" t="s">
        <v>25</v>
      </c>
      <c r="I24" s="936" t="s">
        <v>2138</v>
      </c>
      <c r="J24" s="936" t="s">
        <v>2148</v>
      </c>
      <c r="K24" s="935" t="s">
        <v>1294</v>
      </c>
      <c r="L24" s="936" t="s">
        <v>195</v>
      </c>
      <c r="M24" s="935" t="str">
        <f>IF(VLOOKUP($A24,MDI,20,0)=0,"",VLOOKUP($A24,MDI,20,0))</f>
        <v>CYP00127 - Record rejected - Ethnic Category has incorrect data format. Local Patient Identifier (Extended)=&lt;C001901&gt;
CYP00128 - Warning - Ethnic Category contains an invalid national code. Local Patient Identifier (Extended)=&lt;C001901&gt; Ethnic Category=&lt;C001090&gt;</v>
      </c>
      <c r="N24" s="937"/>
      <c r="O24" s="938" t="s">
        <v>2140</v>
      </c>
      <c r="P24" s="938" t="s">
        <v>2140</v>
      </c>
      <c r="Q24" s="938" t="s">
        <v>2140</v>
      </c>
      <c r="R24" s="938" t="s">
        <v>2377</v>
      </c>
    </row>
    <row r="25" spans="1:18" s="8" customFormat="1" ht="12.75" customHeight="1">
      <c r="A25" s="913" t="e">
        <v>#N/A</v>
      </c>
      <c r="B25" s="918" t="e">
        <v>#N/A</v>
      </c>
      <c r="C25" s="934" t="e">
        <v>#N/A</v>
      </c>
      <c r="D25" s="935" t="e">
        <v>#N/A</v>
      </c>
      <c r="E25" s="936" t="e">
        <v>#N/A</v>
      </c>
      <c r="F25" s="513" t="s">
        <v>2378</v>
      </c>
      <c r="G25" s="512" t="s">
        <v>2379</v>
      </c>
      <c r="H25" s="936" t="e">
        <v>#N/A</v>
      </c>
      <c r="I25" s="936" t="e">
        <v>#N/A</v>
      </c>
      <c r="J25" s="936" t="e">
        <v>#N/A</v>
      </c>
      <c r="K25" s="935" t="e">
        <v>#N/A</v>
      </c>
      <c r="L25" s="936" t="e">
        <v>#N/A</v>
      </c>
      <c r="M25" s="935" t="e">
        <f t="shared" si="0"/>
        <v>#N/A</v>
      </c>
      <c r="N25" s="937"/>
      <c r="O25" s="938"/>
      <c r="P25" s="938"/>
      <c r="Q25" s="938"/>
      <c r="R25" s="938"/>
    </row>
    <row r="26" spans="1:18" s="8" customFormat="1" ht="12.75" customHeight="1">
      <c r="A26" s="913" t="e">
        <v>#N/A</v>
      </c>
      <c r="B26" s="918" t="e">
        <v>#N/A</v>
      </c>
      <c r="C26" s="934" t="e">
        <v>#N/A</v>
      </c>
      <c r="D26" s="935" t="e">
        <v>#N/A</v>
      </c>
      <c r="E26" s="936" t="e">
        <v>#N/A</v>
      </c>
      <c r="F26" s="513" t="s">
        <v>2380</v>
      </c>
      <c r="G26" s="512" t="s">
        <v>2381</v>
      </c>
      <c r="H26" s="936" t="e">
        <v>#N/A</v>
      </c>
      <c r="I26" s="936" t="e">
        <v>#N/A</v>
      </c>
      <c r="J26" s="936" t="e">
        <v>#N/A</v>
      </c>
      <c r="K26" s="935" t="e">
        <v>#N/A</v>
      </c>
      <c r="L26" s="936" t="e">
        <v>#N/A</v>
      </c>
      <c r="M26" s="935" t="e">
        <f t="shared" si="0"/>
        <v>#N/A</v>
      </c>
      <c r="N26" s="937"/>
      <c r="O26" s="938"/>
      <c r="P26" s="938"/>
      <c r="Q26" s="938"/>
      <c r="R26" s="938"/>
    </row>
    <row r="27" spans="1:18" s="8" customFormat="1" ht="12.75" customHeight="1">
      <c r="A27" s="913" t="e">
        <v>#N/A</v>
      </c>
      <c r="B27" s="918" t="e">
        <v>#N/A</v>
      </c>
      <c r="C27" s="934" t="e">
        <v>#N/A</v>
      </c>
      <c r="D27" s="935" t="e">
        <v>#N/A</v>
      </c>
      <c r="E27" s="936" t="e">
        <v>#N/A</v>
      </c>
      <c r="F27" s="513" t="s">
        <v>1027</v>
      </c>
      <c r="G27" s="512" t="s">
        <v>2382</v>
      </c>
      <c r="H27" s="936" t="e">
        <v>#N/A</v>
      </c>
      <c r="I27" s="936" t="e">
        <v>#N/A</v>
      </c>
      <c r="J27" s="936" t="e">
        <v>#N/A</v>
      </c>
      <c r="K27" s="935" t="e">
        <v>#N/A</v>
      </c>
      <c r="L27" s="936" t="e">
        <v>#N/A</v>
      </c>
      <c r="M27" s="935" t="e">
        <f t="shared" si="0"/>
        <v>#N/A</v>
      </c>
      <c r="N27" s="937"/>
      <c r="O27" s="938"/>
      <c r="P27" s="938"/>
      <c r="Q27" s="938"/>
      <c r="R27" s="938"/>
    </row>
    <row r="28" spans="1:18" s="8" customFormat="1" ht="12.75" customHeight="1">
      <c r="A28" s="913" t="e">
        <v>#N/A</v>
      </c>
      <c r="B28" s="918" t="e">
        <v>#N/A</v>
      </c>
      <c r="C28" s="934" t="e">
        <v>#N/A</v>
      </c>
      <c r="D28" s="935" t="e">
        <v>#N/A</v>
      </c>
      <c r="E28" s="936" t="e">
        <v>#N/A</v>
      </c>
      <c r="F28" s="513" t="s">
        <v>2383</v>
      </c>
      <c r="G28" s="512" t="s">
        <v>2384</v>
      </c>
      <c r="H28" s="936" t="e">
        <v>#N/A</v>
      </c>
      <c r="I28" s="936" t="e">
        <v>#N/A</v>
      </c>
      <c r="J28" s="936" t="e">
        <v>#N/A</v>
      </c>
      <c r="K28" s="935" t="e">
        <v>#N/A</v>
      </c>
      <c r="L28" s="936" t="e">
        <v>#N/A</v>
      </c>
      <c r="M28" s="935" t="e">
        <f t="shared" si="0"/>
        <v>#N/A</v>
      </c>
      <c r="N28" s="937"/>
      <c r="O28" s="938"/>
      <c r="P28" s="938"/>
      <c r="Q28" s="938"/>
      <c r="R28" s="938"/>
    </row>
    <row r="29" spans="1:18" s="8" customFormat="1" ht="12.75" customHeight="1">
      <c r="A29" s="913" t="e">
        <v>#N/A</v>
      </c>
      <c r="B29" s="918" t="e">
        <v>#N/A</v>
      </c>
      <c r="C29" s="934" t="e">
        <v>#N/A</v>
      </c>
      <c r="D29" s="935" t="e">
        <v>#N/A</v>
      </c>
      <c r="E29" s="936" t="e">
        <v>#N/A</v>
      </c>
      <c r="F29" s="513" t="s">
        <v>2385</v>
      </c>
      <c r="G29" s="512" t="s">
        <v>2386</v>
      </c>
      <c r="H29" s="936" t="e">
        <v>#N/A</v>
      </c>
      <c r="I29" s="936" t="e">
        <v>#N/A</v>
      </c>
      <c r="J29" s="936" t="e">
        <v>#N/A</v>
      </c>
      <c r="K29" s="935" t="e">
        <v>#N/A</v>
      </c>
      <c r="L29" s="936" t="e">
        <v>#N/A</v>
      </c>
      <c r="M29" s="935" t="e">
        <f t="shared" si="0"/>
        <v>#N/A</v>
      </c>
      <c r="N29" s="937"/>
      <c r="O29" s="938"/>
      <c r="P29" s="938"/>
      <c r="Q29" s="938"/>
      <c r="R29" s="938"/>
    </row>
    <row r="30" spans="1:18" s="8" customFormat="1" ht="12.75" customHeight="1">
      <c r="A30" s="913" t="e">
        <v>#N/A</v>
      </c>
      <c r="B30" s="918" t="e">
        <v>#N/A</v>
      </c>
      <c r="C30" s="934" t="e">
        <v>#N/A</v>
      </c>
      <c r="D30" s="935" t="e">
        <v>#N/A</v>
      </c>
      <c r="E30" s="936" t="e">
        <v>#N/A</v>
      </c>
      <c r="F30" s="513" t="s">
        <v>2387</v>
      </c>
      <c r="G30" s="512" t="s">
        <v>2388</v>
      </c>
      <c r="H30" s="936" t="e">
        <v>#N/A</v>
      </c>
      <c r="I30" s="936" t="e">
        <v>#N/A</v>
      </c>
      <c r="J30" s="936" t="e">
        <v>#N/A</v>
      </c>
      <c r="K30" s="935" t="e">
        <v>#N/A</v>
      </c>
      <c r="L30" s="936" t="e">
        <v>#N/A</v>
      </c>
      <c r="M30" s="935" t="e">
        <f t="shared" si="0"/>
        <v>#N/A</v>
      </c>
      <c r="N30" s="937"/>
      <c r="O30" s="938"/>
      <c r="P30" s="938"/>
      <c r="Q30" s="938"/>
      <c r="R30" s="938"/>
    </row>
    <row r="31" spans="1:18" s="8" customFormat="1" ht="12.75" customHeight="1">
      <c r="A31" s="913" t="e">
        <v>#N/A</v>
      </c>
      <c r="B31" s="918" t="e">
        <v>#N/A</v>
      </c>
      <c r="C31" s="934" t="e">
        <v>#N/A</v>
      </c>
      <c r="D31" s="935" t="e">
        <v>#N/A</v>
      </c>
      <c r="E31" s="936" t="e">
        <v>#N/A</v>
      </c>
      <c r="F31" s="513" t="s">
        <v>2389</v>
      </c>
      <c r="G31" s="512" t="s">
        <v>2390</v>
      </c>
      <c r="H31" s="936" t="e">
        <v>#N/A</v>
      </c>
      <c r="I31" s="936" t="e">
        <v>#N/A</v>
      </c>
      <c r="J31" s="936" t="e">
        <v>#N/A</v>
      </c>
      <c r="K31" s="935" t="e">
        <v>#N/A</v>
      </c>
      <c r="L31" s="936" t="e">
        <v>#N/A</v>
      </c>
      <c r="M31" s="935" t="e">
        <f t="shared" si="0"/>
        <v>#N/A</v>
      </c>
      <c r="N31" s="937"/>
      <c r="O31" s="938"/>
      <c r="P31" s="938"/>
      <c r="Q31" s="938"/>
      <c r="R31" s="938"/>
    </row>
    <row r="32" spans="1:18" s="8" customFormat="1" ht="12.75" customHeight="1">
      <c r="A32" s="913" t="e">
        <v>#N/A</v>
      </c>
      <c r="B32" s="918" t="e">
        <v>#N/A</v>
      </c>
      <c r="C32" s="934" t="e">
        <v>#N/A</v>
      </c>
      <c r="D32" s="935" t="e">
        <v>#N/A</v>
      </c>
      <c r="E32" s="936" t="e">
        <v>#N/A</v>
      </c>
      <c r="F32" s="513" t="s">
        <v>2391</v>
      </c>
      <c r="G32" s="512" t="s">
        <v>2392</v>
      </c>
      <c r="H32" s="936" t="e">
        <v>#N/A</v>
      </c>
      <c r="I32" s="936" t="e">
        <v>#N/A</v>
      </c>
      <c r="J32" s="936" t="e">
        <v>#N/A</v>
      </c>
      <c r="K32" s="935" t="e">
        <v>#N/A</v>
      </c>
      <c r="L32" s="936" t="e">
        <v>#N/A</v>
      </c>
      <c r="M32" s="935" t="e">
        <f t="shared" si="0"/>
        <v>#N/A</v>
      </c>
      <c r="N32" s="937"/>
      <c r="O32" s="938"/>
      <c r="P32" s="938"/>
      <c r="Q32" s="938"/>
      <c r="R32" s="938"/>
    </row>
    <row r="33" spans="1:18" s="8" customFormat="1" ht="12.75" customHeight="1">
      <c r="A33" s="913" t="e">
        <v>#N/A</v>
      </c>
      <c r="B33" s="918" t="e">
        <v>#N/A</v>
      </c>
      <c r="C33" s="934" t="e">
        <v>#N/A</v>
      </c>
      <c r="D33" s="935" t="e">
        <v>#N/A</v>
      </c>
      <c r="E33" s="936" t="e">
        <v>#N/A</v>
      </c>
      <c r="F33" s="513" t="s">
        <v>2393</v>
      </c>
      <c r="G33" s="512" t="s">
        <v>2394</v>
      </c>
      <c r="H33" s="936" t="e">
        <v>#N/A</v>
      </c>
      <c r="I33" s="936" t="e">
        <v>#N/A</v>
      </c>
      <c r="J33" s="936" t="e">
        <v>#N/A</v>
      </c>
      <c r="K33" s="935" t="e">
        <v>#N/A</v>
      </c>
      <c r="L33" s="936" t="e">
        <v>#N/A</v>
      </c>
      <c r="M33" s="935" t="e">
        <f t="shared" si="0"/>
        <v>#N/A</v>
      </c>
      <c r="N33" s="937"/>
      <c r="O33" s="938"/>
      <c r="P33" s="938"/>
      <c r="Q33" s="938"/>
      <c r="R33" s="938"/>
    </row>
    <row r="34" spans="1:18" s="8" customFormat="1" ht="12.75" customHeight="1">
      <c r="A34" s="913" t="e">
        <v>#N/A</v>
      </c>
      <c r="B34" s="918" t="e">
        <v>#N/A</v>
      </c>
      <c r="C34" s="934" t="e">
        <v>#N/A</v>
      </c>
      <c r="D34" s="935" t="e">
        <v>#N/A</v>
      </c>
      <c r="E34" s="936" t="e">
        <v>#N/A</v>
      </c>
      <c r="F34" s="513" t="s">
        <v>2395</v>
      </c>
      <c r="G34" s="512" t="s">
        <v>2396</v>
      </c>
      <c r="H34" s="936" t="e">
        <v>#N/A</v>
      </c>
      <c r="I34" s="936" t="e">
        <v>#N/A</v>
      </c>
      <c r="J34" s="936" t="e">
        <v>#N/A</v>
      </c>
      <c r="K34" s="935" t="e">
        <v>#N/A</v>
      </c>
      <c r="L34" s="936" t="e">
        <v>#N/A</v>
      </c>
      <c r="M34" s="935" t="e">
        <f t="shared" si="0"/>
        <v>#N/A</v>
      </c>
      <c r="N34" s="937"/>
      <c r="O34" s="938"/>
      <c r="P34" s="938"/>
      <c r="Q34" s="938"/>
      <c r="R34" s="938"/>
    </row>
    <row r="35" spans="1:18" s="8" customFormat="1" ht="12.75" customHeight="1">
      <c r="A35" s="913" t="e">
        <v>#N/A</v>
      </c>
      <c r="B35" s="918" t="e">
        <v>#N/A</v>
      </c>
      <c r="C35" s="934" t="e">
        <v>#N/A</v>
      </c>
      <c r="D35" s="935" t="e">
        <v>#N/A</v>
      </c>
      <c r="E35" s="936" t="e">
        <v>#N/A</v>
      </c>
      <c r="F35" s="513" t="s">
        <v>1148</v>
      </c>
      <c r="G35" s="512" t="s">
        <v>2397</v>
      </c>
      <c r="H35" s="936" t="e">
        <v>#N/A</v>
      </c>
      <c r="I35" s="936" t="e">
        <v>#N/A</v>
      </c>
      <c r="J35" s="936" t="e">
        <v>#N/A</v>
      </c>
      <c r="K35" s="935" t="e">
        <v>#N/A</v>
      </c>
      <c r="L35" s="936" t="e">
        <v>#N/A</v>
      </c>
      <c r="M35" s="935" t="e">
        <f t="shared" si="0"/>
        <v>#N/A</v>
      </c>
      <c r="N35" s="937"/>
      <c r="O35" s="938"/>
      <c r="P35" s="938"/>
      <c r="Q35" s="938"/>
      <c r="R35" s="938"/>
    </row>
    <row r="36" spans="1:18" s="8" customFormat="1" ht="12.75" customHeight="1">
      <c r="A36" s="913" t="e">
        <v>#N/A</v>
      </c>
      <c r="B36" s="918" t="e">
        <v>#N/A</v>
      </c>
      <c r="C36" s="934" t="e">
        <v>#N/A</v>
      </c>
      <c r="D36" s="935" t="e">
        <v>#N/A</v>
      </c>
      <c r="E36" s="936" t="e">
        <v>#N/A</v>
      </c>
      <c r="F36" s="513" t="s">
        <v>2179</v>
      </c>
      <c r="G36" s="512" t="s">
        <v>2398</v>
      </c>
      <c r="H36" s="936" t="e">
        <v>#N/A</v>
      </c>
      <c r="I36" s="936" t="e">
        <v>#N/A</v>
      </c>
      <c r="J36" s="936" t="e">
        <v>#N/A</v>
      </c>
      <c r="K36" s="935" t="e">
        <v>#N/A</v>
      </c>
      <c r="L36" s="936" t="e">
        <v>#N/A</v>
      </c>
      <c r="M36" s="935" t="e">
        <f t="shared" si="0"/>
        <v>#N/A</v>
      </c>
      <c r="N36" s="937"/>
      <c r="O36" s="938"/>
      <c r="P36" s="938"/>
      <c r="Q36" s="938"/>
      <c r="R36" s="938"/>
    </row>
    <row r="37" spans="1:18" s="8" customFormat="1" ht="12.75" customHeight="1">
      <c r="A37" s="913" t="e">
        <v>#N/A</v>
      </c>
      <c r="B37" s="918" t="e">
        <v>#N/A</v>
      </c>
      <c r="C37" s="934" t="e">
        <v>#N/A</v>
      </c>
      <c r="D37" s="935" t="e">
        <v>#N/A</v>
      </c>
      <c r="E37" s="936" t="e">
        <v>#N/A</v>
      </c>
      <c r="F37" s="513" t="s">
        <v>2399</v>
      </c>
      <c r="G37" s="512" t="s">
        <v>2400</v>
      </c>
      <c r="H37" s="936" t="e">
        <v>#N/A</v>
      </c>
      <c r="I37" s="936" t="e">
        <v>#N/A</v>
      </c>
      <c r="J37" s="936" t="e">
        <v>#N/A</v>
      </c>
      <c r="K37" s="935" t="e">
        <v>#N/A</v>
      </c>
      <c r="L37" s="936" t="e">
        <v>#N/A</v>
      </c>
      <c r="M37" s="935" t="e">
        <f t="shared" ref="M37:M64" si="1">IF(VLOOKUP($A37,MDI,20,0)=0,"",VLOOKUP($A37,MDI,20,0))</f>
        <v>#N/A</v>
      </c>
      <c r="N37" s="937"/>
      <c r="O37" s="938"/>
      <c r="P37" s="938"/>
      <c r="Q37" s="938"/>
      <c r="R37" s="938"/>
    </row>
    <row r="38" spans="1:18" s="8" customFormat="1" ht="12.75" customHeight="1">
      <c r="A38" s="913" t="e">
        <v>#N/A</v>
      </c>
      <c r="B38" s="918" t="e">
        <v>#N/A</v>
      </c>
      <c r="C38" s="934" t="e">
        <v>#N/A</v>
      </c>
      <c r="D38" s="935" t="e">
        <v>#N/A</v>
      </c>
      <c r="E38" s="936" t="e">
        <v>#N/A</v>
      </c>
      <c r="F38" s="513" t="s">
        <v>195</v>
      </c>
      <c r="G38" s="512" t="s">
        <v>2401</v>
      </c>
      <c r="H38" s="936" t="e">
        <v>#N/A</v>
      </c>
      <c r="I38" s="936" t="e">
        <v>#N/A</v>
      </c>
      <c r="J38" s="936" t="e">
        <v>#N/A</v>
      </c>
      <c r="K38" s="935" t="e">
        <v>#N/A</v>
      </c>
      <c r="L38" s="936" t="e">
        <v>#N/A</v>
      </c>
      <c r="M38" s="935" t="e">
        <f t="shared" si="1"/>
        <v>#N/A</v>
      </c>
      <c r="N38" s="937"/>
      <c r="O38" s="938"/>
      <c r="P38" s="938"/>
      <c r="Q38" s="938"/>
      <c r="R38" s="938"/>
    </row>
    <row r="39" spans="1:18" s="8" customFormat="1" ht="12.75" customHeight="1">
      <c r="A39" s="913" t="e">
        <v>#N/A</v>
      </c>
      <c r="B39" s="918" t="e">
        <v>#N/A</v>
      </c>
      <c r="C39" s="934" t="e">
        <v>#N/A</v>
      </c>
      <c r="D39" s="935" t="e">
        <v>#N/A</v>
      </c>
      <c r="E39" s="936" t="e">
        <v>#N/A</v>
      </c>
      <c r="F39" s="513" t="s">
        <v>2402</v>
      </c>
      <c r="G39" s="512" t="s">
        <v>2403</v>
      </c>
      <c r="H39" s="936" t="e">
        <v>#N/A</v>
      </c>
      <c r="I39" s="936" t="e">
        <v>#N/A</v>
      </c>
      <c r="J39" s="936" t="e">
        <v>#N/A</v>
      </c>
      <c r="K39" s="935" t="e">
        <v>#N/A</v>
      </c>
      <c r="L39" s="936" t="e">
        <v>#N/A</v>
      </c>
      <c r="M39" s="935" t="e">
        <f t="shared" si="1"/>
        <v>#N/A</v>
      </c>
      <c r="N39" s="937"/>
      <c r="O39" s="938"/>
      <c r="P39" s="938"/>
      <c r="Q39" s="938"/>
      <c r="R39" s="938"/>
    </row>
    <row r="40" spans="1:18" s="8" customFormat="1" ht="12.75" customHeight="1">
      <c r="A40" s="913" t="e">
        <v>#N/A</v>
      </c>
      <c r="B40" s="918" t="e">
        <v>#N/A</v>
      </c>
      <c r="C40" s="934" t="e">
        <v>#N/A</v>
      </c>
      <c r="D40" s="935" t="e">
        <v>#N/A</v>
      </c>
      <c r="E40" s="936" t="e">
        <v>#N/A</v>
      </c>
      <c r="F40" s="513" t="s">
        <v>2404</v>
      </c>
      <c r="G40" s="512" t="s">
        <v>2405</v>
      </c>
      <c r="H40" s="936" t="e">
        <v>#N/A</v>
      </c>
      <c r="I40" s="936" t="e">
        <v>#N/A</v>
      </c>
      <c r="J40" s="936" t="e">
        <v>#N/A</v>
      </c>
      <c r="K40" s="935" t="e">
        <v>#N/A</v>
      </c>
      <c r="L40" s="936" t="e">
        <v>#N/A</v>
      </c>
      <c r="M40" s="935" t="e">
        <f t="shared" si="1"/>
        <v>#N/A</v>
      </c>
      <c r="N40" s="937"/>
      <c r="O40" s="938"/>
      <c r="P40" s="938"/>
      <c r="Q40" s="938"/>
      <c r="R40" s="938"/>
    </row>
    <row r="41" spans="1:18" s="8" customFormat="1" ht="12.75" customHeight="1">
      <c r="A41" s="913" t="e">
        <v>#N/A</v>
      </c>
      <c r="B41" s="918" t="e">
        <v>#N/A</v>
      </c>
      <c r="C41" s="934" t="e">
        <v>#N/A</v>
      </c>
      <c r="D41" s="935" t="e">
        <v>#N/A</v>
      </c>
      <c r="E41" s="936" t="e">
        <v>#N/A</v>
      </c>
      <c r="F41" s="513" t="s">
        <v>2406</v>
      </c>
      <c r="G41" s="512" t="s">
        <v>2407</v>
      </c>
      <c r="H41" s="936" t="e">
        <v>#N/A</v>
      </c>
      <c r="I41" s="936" t="e">
        <v>#N/A</v>
      </c>
      <c r="J41" s="936" t="e">
        <v>#N/A</v>
      </c>
      <c r="K41" s="935" t="e">
        <v>#N/A</v>
      </c>
      <c r="L41" s="936" t="e">
        <v>#N/A</v>
      </c>
      <c r="M41" s="935" t="e">
        <f t="shared" si="1"/>
        <v>#N/A</v>
      </c>
      <c r="N41" s="937"/>
      <c r="O41" s="938"/>
      <c r="P41" s="938"/>
      <c r="Q41" s="938"/>
      <c r="R41" s="938"/>
    </row>
    <row r="42" spans="1:18" s="8" customFormat="1" ht="61.35" customHeight="1">
      <c r="A42" s="526" t="s">
        <v>96</v>
      </c>
      <c r="B42" s="91" t="s">
        <v>98</v>
      </c>
      <c r="C42" s="534" t="s">
        <v>2408</v>
      </c>
      <c r="D42" s="61" t="s">
        <v>2409</v>
      </c>
      <c r="E42" s="60" t="s">
        <v>2410</v>
      </c>
      <c r="F42" s="60"/>
      <c r="G42" s="63"/>
      <c r="H42" s="60" t="s">
        <v>25</v>
      </c>
      <c r="I42" s="60" t="s">
        <v>2138</v>
      </c>
      <c r="J42" s="60" t="s">
        <v>25</v>
      </c>
      <c r="K42" s="61" t="s">
        <v>2411</v>
      </c>
      <c r="L42" s="60" t="s">
        <v>2399</v>
      </c>
      <c r="M42" s="61" t="str">
        <f>IF(VLOOKUP($A42,MDI,20,0)=0,"",VLOOKUP($A42,MDI,20,0))</f>
        <v>CYP001106 - Record rejected - Ethnic Category 2021 has incorrect data format. Local Patient Identifier (Extended)=&lt;C001901&gt;
CYP001107 - Warning - An agreed value list for Ethnic Category 2021 does not yet exist. No data is expected for this data item until an agreed value list has been created by the NHS Data Model and Dictionary. Local Patient Identifier (Extended)=&lt;C001901&gt; Ethnic Category 2021 =&lt;C001250&gt;</v>
      </c>
      <c r="N42" s="486"/>
      <c r="O42" s="114" t="s">
        <v>2179</v>
      </c>
      <c r="P42" s="114" t="s">
        <v>2179</v>
      </c>
      <c r="Q42" s="114" t="s">
        <v>2179</v>
      </c>
      <c r="R42" s="114" t="s">
        <v>39</v>
      </c>
    </row>
    <row r="43" spans="1:18" s="8" customFormat="1" ht="36.75" customHeight="1">
      <c r="A43" s="915" t="s">
        <v>280</v>
      </c>
      <c r="B43" s="918" t="s">
        <v>281</v>
      </c>
      <c r="C43" s="924" t="s">
        <v>2412</v>
      </c>
      <c r="D43" s="921" t="s">
        <v>283</v>
      </c>
      <c r="E43" s="927" t="s">
        <v>1213</v>
      </c>
      <c r="F43" s="49"/>
      <c r="G43" s="58" t="s">
        <v>2413</v>
      </c>
      <c r="H43" s="927" t="s">
        <v>25</v>
      </c>
      <c r="I43" s="927" t="s">
        <v>2138</v>
      </c>
      <c r="J43" s="927" t="s">
        <v>2148</v>
      </c>
      <c r="K43" s="921" t="s">
        <v>1294</v>
      </c>
      <c r="L43" s="927" t="s">
        <v>195</v>
      </c>
      <c r="M43" s="921" t="str">
        <f t="shared" si="1"/>
        <v>CYP00129 - Record rejected - Language Code (Preferred) has incorrect data format. Local Patient Identifier (Extended)=&lt;C001901&gt;
CYP00130 - Warning - Language Code (Preferred) contains an invalid national code. Local Patient Identifier (Extended)=&lt;C001901&gt; Language Code (Preferred)=&lt;C001100&gt;</v>
      </c>
      <c r="N43" s="937"/>
      <c r="O43" s="938" t="s">
        <v>2140</v>
      </c>
      <c r="P43" s="938" t="s">
        <v>2140</v>
      </c>
      <c r="Q43" s="938" t="s">
        <v>2140</v>
      </c>
      <c r="R43" s="938" t="s">
        <v>32</v>
      </c>
    </row>
    <row r="44" spans="1:18" s="8" customFormat="1" ht="12.75" customHeight="1">
      <c r="A44" s="917"/>
      <c r="B44" s="918" t="e">
        <v>#N/A</v>
      </c>
      <c r="C44" s="933" t="e">
        <v>#N/A</v>
      </c>
      <c r="D44" s="922" t="e">
        <v>#N/A</v>
      </c>
      <c r="E44" s="928" t="e">
        <v>#N/A</v>
      </c>
      <c r="F44" s="49"/>
      <c r="G44" s="16" t="s">
        <v>2414</v>
      </c>
      <c r="H44" s="928" t="e">
        <v>#N/A</v>
      </c>
      <c r="I44" s="928" t="e">
        <v>#N/A</v>
      </c>
      <c r="J44" s="928" t="e">
        <v>#N/A</v>
      </c>
      <c r="K44" s="922" t="e">
        <v>#N/A</v>
      </c>
      <c r="L44" s="928" t="e">
        <v>#N/A</v>
      </c>
      <c r="M44" s="922" t="e">
        <f t="shared" si="1"/>
        <v>#N/A</v>
      </c>
      <c r="N44" s="937"/>
      <c r="O44" s="938"/>
      <c r="P44" s="938"/>
      <c r="Q44" s="938"/>
      <c r="R44" s="938"/>
    </row>
    <row r="45" spans="1:18" s="8" customFormat="1" ht="12.75" customHeight="1">
      <c r="A45" s="917"/>
      <c r="B45" s="918" t="e">
        <v>#N/A</v>
      </c>
      <c r="C45" s="933" t="e">
        <v>#N/A</v>
      </c>
      <c r="D45" s="922" t="e">
        <v>#N/A</v>
      </c>
      <c r="E45" s="928" t="e">
        <v>#N/A</v>
      </c>
      <c r="F45" s="49" t="s">
        <v>2415</v>
      </c>
      <c r="G45" s="58" t="s">
        <v>2416</v>
      </c>
      <c r="H45" s="928" t="e">
        <v>#N/A</v>
      </c>
      <c r="I45" s="928" t="e">
        <v>#N/A</v>
      </c>
      <c r="J45" s="928" t="e">
        <v>#N/A</v>
      </c>
      <c r="K45" s="922" t="e">
        <v>#N/A</v>
      </c>
      <c r="L45" s="928" t="e">
        <v>#N/A</v>
      </c>
      <c r="M45" s="922" t="e">
        <f t="shared" si="1"/>
        <v>#N/A</v>
      </c>
      <c r="N45" s="937"/>
      <c r="O45" s="938"/>
      <c r="P45" s="938"/>
      <c r="Q45" s="938"/>
      <c r="R45" s="938"/>
    </row>
    <row r="46" spans="1:18" s="8" customFormat="1" ht="12.75" customHeight="1">
      <c r="A46" s="917"/>
      <c r="B46" s="918" t="e">
        <v>#N/A</v>
      </c>
      <c r="C46" s="933" t="e">
        <v>#N/A</v>
      </c>
      <c r="D46" s="922" t="e">
        <v>#N/A</v>
      </c>
      <c r="E46" s="928" t="e">
        <v>#N/A</v>
      </c>
      <c r="F46" s="49" t="s">
        <v>2417</v>
      </c>
      <c r="G46" s="58" t="s">
        <v>2418</v>
      </c>
      <c r="H46" s="928" t="e">
        <v>#N/A</v>
      </c>
      <c r="I46" s="928" t="e">
        <v>#N/A</v>
      </c>
      <c r="J46" s="928" t="e">
        <v>#N/A</v>
      </c>
      <c r="K46" s="922" t="e">
        <v>#N/A</v>
      </c>
      <c r="L46" s="928" t="e">
        <v>#N/A</v>
      </c>
      <c r="M46" s="922" t="e">
        <f t="shared" si="1"/>
        <v>#N/A</v>
      </c>
      <c r="N46" s="937"/>
      <c r="O46" s="938"/>
      <c r="P46" s="938"/>
      <c r="Q46" s="938"/>
      <c r="R46" s="938"/>
    </row>
    <row r="47" spans="1:18" s="8" customFormat="1" ht="12.75" customHeight="1">
      <c r="A47" s="917"/>
      <c r="B47" s="918" t="e">
        <v>#N/A</v>
      </c>
      <c r="C47" s="933" t="e">
        <v>#N/A</v>
      </c>
      <c r="D47" s="922" t="e">
        <v>#N/A</v>
      </c>
      <c r="E47" s="928" t="e">
        <v>#N/A</v>
      </c>
      <c r="F47" s="49" t="s">
        <v>2419</v>
      </c>
      <c r="G47" s="58" t="s">
        <v>2420</v>
      </c>
      <c r="H47" s="928" t="e">
        <v>#N/A</v>
      </c>
      <c r="I47" s="928" t="e">
        <v>#N/A</v>
      </c>
      <c r="J47" s="928" t="e">
        <v>#N/A</v>
      </c>
      <c r="K47" s="922" t="e">
        <v>#N/A</v>
      </c>
      <c r="L47" s="928" t="e">
        <v>#N/A</v>
      </c>
      <c r="M47" s="922" t="e">
        <f t="shared" si="1"/>
        <v>#N/A</v>
      </c>
      <c r="N47" s="937"/>
      <c r="O47" s="938"/>
      <c r="P47" s="938"/>
      <c r="Q47" s="938"/>
      <c r="R47" s="938"/>
    </row>
    <row r="48" spans="1:18" s="8" customFormat="1" ht="12.75" customHeight="1">
      <c r="A48" s="917"/>
      <c r="B48" s="918" t="e">
        <v>#N/A</v>
      </c>
      <c r="C48" s="933" t="e">
        <v>#N/A</v>
      </c>
      <c r="D48" s="922" t="e">
        <v>#N/A</v>
      </c>
      <c r="E48" s="928" t="e">
        <v>#N/A</v>
      </c>
      <c r="F48" s="49" t="s">
        <v>2421</v>
      </c>
      <c r="G48" s="58" t="s">
        <v>2422</v>
      </c>
      <c r="H48" s="928" t="e">
        <v>#N/A</v>
      </c>
      <c r="I48" s="928" t="e">
        <v>#N/A</v>
      </c>
      <c r="J48" s="928" t="e">
        <v>#N/A</v>
      </c>
      <c r="K48" s="922" t="e">
        <v>#N/A</v>
      </c>
      <c r="L48" s="928" t="e">
        <v>#N/A</v>
      </c>
      <c r="M48" s="922" t="e">
        <f t="shared" si="1"/>
        <v>#N/A</v>
      </c>
      <c r="N48" s="937"/>
      <c r="O48" s="938"/>
      <c r="P48" s="938"/>
      <c r="Q48" s="938"/>
      <c r="R48" s="938"/>
    </row>
    <row r="49" spans="1:18" s="8" customFormat="1" ht="20.399999999999999">
      <c r="A49" s="916"/>
      <c r="B49" s="918" t="e">
        <v>#N/A</v>
      </c>
      <c r="C49" s="925" t="e">
        <v>#N/A</v>
      </c>
      <c r="D49" s="923" t="e">
        <v>#N/A</v>
      </c>
      <c r="E49" s="929" t="e">
        <v>#N/A</v>
      </c>
      <c r="F49" s="39" t="s">
        <v>2423</v>
      </c>
      <c r="G49" s="9" t="s">
        <v>2424</v>
      </c>
      <c r="H49" s="929" t="e">
        <v>#N/A</v>
      </c>
      <c r="I49" s="929" t="e">
        <v>#N/A</v>
      </c>
      <c r="J49" s="929" t="e">
        <v>#N/A</v>
      </c>
      <c r="K49" s="923" t="e">
        <v>#N/A</v>
      </c>
      <c r="L49" s="929" t="e">
        <v>#N/A</v>
      </c>
      <c r="M49" s="923" t="e">
        <f t="shared" si="1"/>
        <v>#N/A</v>
      </c>
      <c r="N49" s="937"/>
      <c r="O49" s="938"/>
      <c r="P49" s="938"/>
      <c r="Q49" s="938"/>
      <c r="R49" s="938"/>
    </row>
    <row r="50" spans="1:18" s="8" customFormat="1" ht="12" customHeight="1">
      <c r="A50" s="915" t="s">
        <v>2425</v>
      </c>
      <c r="B50" s="918" t="s">
        <v>2426</v>
      </c>
      <c r="C50" s="924" t="s">
        <v>2427</v>
      </c>
      <c r="D50" s="930" t="s">
        <v>2428</v>
      </c>
      <c r="E50" s="927" t="s">
        <v>2429</v>
      </c>
      <c r="F50" s="17" t="s">
        <v>2430</v>
      </c>
      <c r="G50" s="16" t="s">
        <v>2431</v>
      </c>
      <c r="H50" s="927" t="s">
        <v>25</v>
      </c>
      <c r="I50" s="927" t="s">
        <v>2138</v>
      </c>
      <c r="J50" s="927" t="s">
        <v>2148</v>
      </c>
      <c r="K50" s="930" t="s">
        <v>1294</v>
      </c>
      <c r="L50" s="927" t="s">
        <v>195</v>
      </c>
      <c r="M50" s="921" t="str">
        <f t="shared" si="1"/>
        <v>CYP00162 - Record rejected - Person Relationship (Main Carer) has incorrect data format. Local Patient Identifier (Extended)=&lt;C001901&gt;
CYP00163 - Warning - Person Relationship (Main Carer) contains an invalid national code. Local Patient Identifier (Extended)=&lt;C001901&gt; Person Relationship (Main Carer)=&lt;C001110&gt;</v>
      </c>
      <c r="N50" s="937"/>
      <c r="O50" s="938" t="s">
        <v>2140</v>
      </c>
      <c r="P50" s="938" t="s">
        <v>2140</v>
      </c>
      <c r="Q50" s="938" t="s">
        <v>2140</v>
      </c>
      <c r="R50" s="938" t="s">
        <v>2432</v>
      </c>
    </row>
    <row r="51" spans="1:18" s="8" customFormat="1" ht="12.75" customHeight="1">
      <c r="A51" s="917"/>
      <c r="B51" s="918" t="e">
        <v>#N/A</v>
      </c>
      <c r="C51" s="933" t="e">
        <v>#N/A</v>
      </c>
      <c r="D51" s="931" t="e">
        <v>#N/A</v>
      </c>
      <c r="E51" s="928" t="e">
        <v>#N/A</v>
      </c>
      <c r="F51" s="49" t="s">
        <v>2433</v>
      </c>
      <c r="G51" s="58" t="s">
        <v>2434</v>
      </c>
      <c r="H51" s="928" t="e">
        <v>#N/A</v>
      </c>
      <c r="I51" s="928" t="e">
        <v>#N/A</v>
      </c>
      <c r="J51" s="928" t="e">
        <v>#N/A</v>
      </c>
      <c r="K51" s="931" t="e">
        <v>#N/A</v>
      </c>
      <c r="L51" s="928" t="e">
        <v>#N/A</v>
      </c>
      <c r="M51" s="922" t="e">
        <f t="shared" si="1"/>
        <v>#N/A</v>
      </c>
      <c r="N51" s="937"/>
      <c r="O51" s="938"/>
      <c r="P51" s="938"/>
      <c r="Q51" s="938"/>
      <c r="R51" s="938"/>
    </row>
    <row r="52" spans="1:18" s="8" customFormat="1" ht="12.75" customHeight="1">
      <c r="A52" s="917"/>
      <c r="B52" s="918" t="e">
        <v>#N/A</v>
      </c>
      <c r="C52" s="933" t="e">
        <v>#N/A</v>
      </c>
      <c r="D52" s="931" t="e">
        <v>#N/A</v>
      </c>
      <c r="E52" s="928" t="e">
        <v>#N/A</v>
      </c>
      <c r="F52" s="49" t="s">
        <v>2435</v>
      </c>
      <c r="G52" s="58" t="s">
        <v>2436</v>
      </c>
      <c r="H52" s="928" t="e">
        <v>#N/A</v>
      </c>
      <c r="I52" s="928" t="e">
        <v>#N/A</v>
      </c>
      <c r="J52" s="928" t="e">
        <v>#N/A</v>
      </c>
      <c r="K52" s="931" t="e">
        <v>#N/A</v>
      </c>
      <c r="L52" s="928" t="e">
        <v>#N/A</v>
      </c>
      <c r="M52" s="922" t="e">
        <f t="shared" si="1"/>
        <v>#N/A</v>
      </c>
      <c r="N52" s="937"/>
      <c r="O52" s="938"/>
      <c r="P52" s="938"/>
      <c r="Q52" s="938"/>
      <c r="R52" s="938"/>
    </row>
    <row r="53" spans="1:18" s="8" customFormat="1" ht="12.75" customHeight="1">
      <c r="A53" s="917"/>
      <c r="B53" s="918" t="e">
        <v>#N/A</v>
      </c>
      <c r="C53" s="933" t="e">
        <v>#N/A</v>
      </c>
      <c r="D53" s="931" t="e">
        <v>#N/A</v>
      </c>
      <c r="E53" s="928" t="e">
        <v>#N/A</v>
      </c>
      <c r="F53" s="17" t="s">
        <v>2437</v>
      </c>
      <c r="G53" s="16" t="s">
        <v>2438</v>
      </c>
      <c r="H53" s="928" t="e">
        <v>#N/A</v>
      </c>
      <c r="I53" s="928" t="e">
        <v>#N/A</v>
      </c>
      <c r="J53" s="928" t="e">
        <v>#N/A</v>
      </c>
      <c r="K53" s="931" t="e">
        <v>#N/A</v>
      </c>
      <c r="L53" s="928" t="e">
        <v>#N/A</v>
      </c>
      <c r="M53" s="922" t="e">
        <f t="shared" si="1"/>
        <v>#N/A</v>
      </c>
      <c r="N53" s="937"/>
      <c r="O53" s="938"/>
      <c r="P53" s="938"/>
      <c r="Q53" s="938"/>
      <c r="R53" s="938"/>
    </row>
    <row r="54" spans="1:18" s="8" customFormat="1" ht="12.75" customHeight="1">
      <c r="A54" s="917"/>
      <c r="B54" s="918" t="e">
        <v>#N/A</v>
      </c>
      <c r="C54" s="933" t="e">
        <v>#N/A</v>
      </c>
      <c r="D54" s="931" t="e">
        <v>#N/A</v>
      </c>
      <c r="E54" s="928" t="e">
        <v>#N/A</v>
      </c>
      <c r="F54" s="49" t="s">
        <v>2439</v>
      </c>
      <c r="G54" s="58" t="s">
        <v>2440</v>
      </c>
      <c r="H54" s="928" t="e">
        <v>#N/A</v>
      </c>
      <c r="I54" s="928" t="e">
        <v>#N/A</v>
      </c>
      <c r="J54" s="928" t="e">
        <v>#N/A</v>
      </c>
      <c r="K54" s="931" t="e">
        <v>#N/A</v>
      </c>
      <c r="L54" s="928" t="e">
        <v>#N/A</v>
      </c>
      <c r="M54" s="922" t="e">
        <f t="shared" si="1"/>
        <v>#N/A</v>
      </c>
      <c r="N54" s="937"/>
      <c r="O54" s="938"/>
      <c r="P54" s="938"/>
      <c r="Q54" s="938"/>
      <c r="R54" s="938"/>
    </row>
    <row r="55" spans="1:18" s="8" customFormat="1" ht="12.75" customHeight="1">
      <c r="A55" s="917"/>
      <c r="B55" s="918" t="e">
        <v>#N/A</v>
      </c>
      <c r="C55" s="933" t="e">
        <v>#N/A</v>
      </c>
      <c r="D55" s="931" t="e">
        <v>#N/A</v>
      </c>
      <c r="E55" s="928" t="e">
        <v>#N/A</v>
      </c>
      <c r="F55" s="49" t="s">
        <v>2441</v>
      </c>
      <c r="G55" s="58" t="s">
        <v>2442</v>
      </c>
      <c r="H55" s="928" t="e">
        <v>#N/A</v>
      </c>
      <c r="I55" s="928" t="e">
        <v>#N/A</v>
      </c>
      <c r="J55" s="928" t="e">
        <v>#N/A</v>
      </c>
      <c r="K55" s="931" t="e">
        <v>#N/A</v>
      </c>
      <c r="L55" s="928" t="e">
        <v>#N/A</v>
      </c>
      <c r="M55" s="922" t="e">
        <f t="shared" si="1"/>
        <v>#N/A</v>
      </c>
      <c r="N55" s="937"/>
      <c r="O55" s="938"/>
      <c r="P55" s="938"/>
      <c r="Q55" s="938"/>
      <c r="R55" s="938"/>
    </row>
    <row r="56" spans="1:18" s="8" customFormat="1" ht="12.75" customHeight="1">
      <c r="A56" s="917"/>
      <c r="B56" s="918" t="e">
        <v>#N/A</v>
      </c>
      <c r="C56" s="933" t="e">
        <v>#N/A</v>
      </c>
      <c r="D56" s="931" t="e">
        <v>#N/A</v>
      </c>
      <c r="E56" s="928" t="e">
        <v>#N/A</v>
      </c>
      <c r="F56" s="269" t="s">
        <v>2443</v>
      </c>
      <c r="G56" s="270" t="s">
        <v>2444</v>
      </c>
      <c r="H56" s="928" t="e">
        <v>#N/A</v>
      </c>
      <c r="I56" s="928" t="e">
        <v>#N/A</v>
      </c>
      <c r="J56" s="928" t="e">
        <v>#N/A</v>
      </c>
      <c r="K56" s="931" t="e">
        <v>#N/A</v>
      </c>
      <c r="L56" s="928" t="e">
        <v>#N/A</v>
      </c>
      <c r="M56" s="922" t="e">
        <f t="shared" si="1"/>
        <v>#N/A</v>
      </c>
      <c r="N56" s="937"/>
      <c r="O56" s="938"/>
      <c r="P56" s="938"/>
      <c r="Q56" s="938"/>
      <c r="R56" s="938"/>
    </row>
    <row r="57" spans="1:18" s="8" customFormat="1" ht="12.75" customHeight="1">
      <c r="A57" s="917"/>
      <c r="B57" s="918" t="e">
        <v>#N/A</v>
      </c>
      <c r="C57" s="933" t="e">
        <v>#N/A</v>
      </c>
      <c r="D57" s="931" t="e">
        <v>#N/A</v>
      </c>
      <c r="E57" s="928" t="e">
        <v>#N/A</v>
      </c>
      <c r="F57" s="277" t="s">
        <v>2445</v>
      </c>
      <c r="G57" s="271" t="s">
        <v>2446</v>
      </c>
      <c r="H57" s="928" t="e">
        <v>#N/A</v>
      </c>
      <c r="I57" s="928" t="e">
        <v>#N/A</v>
      </c>
      <c r="J57" s="928" t="e">
        <v>#N/A</v>
      </c>
      <c r="K57" s="931" t="e">
        <v>#N/A</v>
      </c>
      <c r="L57" s="928" t="e">
        <v>#N/A</v>
      </c>
      <c r="M57" s="922" t="e">
        <f t="shared" si="1"/>
        <v>#N/A</v>
      </c>
      <c r="N57" s="937"/>
      <c r="O57" s="938"/>
      <c r="P57" s="938"/>
      <c r="Q57" s="938"/>
      <c r="R57" s="938"/>
    </row>
    <row r="58" spans="1:18" s="8" customFormat="1" ht="12.75" customHeight="1">
      <c r="A58" s="917"/>
      <c r="B58" s="918" t="e">
        <v>#N/A</v>
      </c>
      <c r="C58" s="933" t="e">
        <v>#N/A</v>
      </c>
      <c r="D58" s="931" t="e">
        <v>#N/A</v>
      </c>
      <c r="E58" s="928" t="e">
        <v>#N/A</v>
      </c>
      <c r="F58" s="277" t="s">
        <v>2447</v>
      </c>
      <c r="G58" s="271" t="s">
        <v>2448</v>
      </c>
      <c r="H58" s="928" t="e">
        <v>#N/A</v>
      </c>
      <c r="I58" s="928" t="e">
        <v>#N/A</v>
      </c>
      <c r="J58" s="928" t="e">
        <v>#N/A</v>
      </c>
      <c r="K58" s="931" t="e">
        <v>#N/A</v>
      </c>
      <c r="L58" s="928" t="e">
        <v>#N/A</v>
      </c>
      <c r="M58" s="922" t="e">
        <f t="shared" si="1"/>
        <v>#N/A</v>
      </c>
      <c r="N58" s="937"/>
      <c r="O58" s="938"/>
      <c r="P58" s="938"/>
      <c r="Q58" s="938"/>
      <c r="R58" s="938"/>
    </row>
    <row r="59" spans="1:18" s="8" customFormat="1" ht="12.75" customHeight="1">
      <c r="A59" s="917"/>
      <c r="B59" s="918" t="e">
        <v>#N/A</v>
      </c>
      <c r="C59" s="933" t="e">
        <v>#N/A</v>
      </c>
      <c r="D59" s="931" t="e">
        <v>#N/A</v>
      </c>
      <c r="E59" s="928" t="e">
        <v>#N/A</v>
      </c>
      <c r="F59" s="269" t="s">
        <v>2449</v>
      </c>
      <c r="G59" s="270" t="s">
        <v>2450</v>
      </c>
      <c r="H59" s="928" t="e">
        <v>#N/A</v>
      </c>
      <c r="I59" s="928" t="e">
        <v>#N/A</v>
      </c>
      <c r="J59" s="928" t="e">
        <v>#N/A</v>
      </c>
      <c r="K59" s="931" t="e">
        <v>#N/A</v>
      </c>
      <c r="L59" s="928" t="e">
        <v>#N/A</v>
      </c>
      <c r="M59" s="922" t="e">
        <f t="shared" si="1"/>
        <v>#N/A</v>
      </c>
      <c r="N59" s="937"/>
      <c r="O59" s="938"/>
      <c r="P59" s="938"/>
      <c r="Q59" s="938"/>
      <c r="R59" s="938"/>
    </row>
    <row r="60" spans="1:18" s="8" customFormat="1" ht="12.75" customHeight="1">
      <c r="A60" s="917"/>
      <c r="B60" s="918" t="e">
        <v>#N/A</v>
      </c>
      <c r="C60" s="933" t="e">
        <v>#N/A</v>
      </c>
      <c r="D60" s="931" t="e">
        <v>#N/A</v>
      </c>
      <c r="E60" s="928" t="e">
        <v>#N/A</v>
      </c>
      <c r="F60" s="277" t="s">
        <v>2451</v>
      </c>
      <c r="G60" s="271" t="s">
        <v>2452</v>
      </c>
      <c r="H60" s="928" t="e">
        <v>#N/A</v>
      </c>
      <c r="I60" s="928" t="e">
        <v>#N/A</v>
      </c>
      <c r="J60" s="928" t="e">
        <v>#N/A</v>
      </c>
      <c r="K60" s="931" t="e">
        <v>#N/A</v>
      </c>
      <c r="L60" s="928" t="e">
        <v>#N/A</v>
      </c>
      <c r="M60" s="922" t="e">
        <f t="shared" si="1"/>
        <v>#N/A</v>
      </c>
      <c r="N60" s="937"/>
      <c r="O60" s="938"/>
      <c r="P60" s="938"/>
      <c r="Q60" s="938"/>
      <c r="R60" s="938"/>
    </row>
    <row r="61" spans="1:18" s="8" customFormat="1" ht="12.75" customHeight="1">
      <c r="A61" s="917"/>
      <c r="B61" s="918" t="e">
        <v>#N/A</v>
      </c>
      <c r="C61" s="933" t="e">
        <v>#N/A</v>
      </c>
      <c r="D61" s="931" t="e">
        <v>#N/A</v>
      </c>
      <c r="E61" s="928" t="e">
        <v>#N/A</v>
      </c>
      <c r="F61" s="277" t="s">
        <v>2453</v>
      </c>
      <c r="G61" s="271" t="s">
        <v>2454</v>
      </c>
      <c r="H61" s="928" t="e">
        <v>#N/A</v>
      </c>
      <c r="I61" s="928" t="e">
        <v>#N/A</v>
      </c>
      <c r="J61" s="928" t="e">
        <v>#N/A</v>
      </c>
      <c r="K61" s="931" t="e">
        <v>#N/A</v>
      </c>
      <c r="L61" s="928" t="e">
        <v>#N/A</v>
      </c>
      <c r="M61" s="922" t="e">
        <f t="shared" si="1"/>
        <v>#N/A</v>
      </c>
      <c r="N61" s="937"/>
      <c r="O61" s="938"/>
      <c r="P61" s="938"/>
      <c r="Q61" s="938"/>
      <c r="R61" s="938"/>
    </row>
    <row r="62" spans="1:18" s="8" customFormat="1" ht="12.75" customHeight="1">
      <c r="A62" s="917"/>
      <c r="B62" s="918" t="e">
        <v>#N/A</v>
      </c>
      <c r="C62" s="933" t="e">
        <v>#N/A</v>
      </c>
      <c r="D62" s="931" t="e">
        <v>#N/A</v>
      </c>
      <c r="E62" s="928" t="e">
        <v>#N/A</v>
      </c>
      <c r="F62" s="269" t="s">
        <v>2455</v>
      </c>
      <c r="G62" s="270" t="s">
        <v>2456</v>
      </c>
      <c r="H62" s="928" t="e">
        <v>#N/A</v>
      </c>
      <c r="I62" s="928" t="e">
        <v>#N/A</v>
      </c>
      <c r="J62" s="928" t="e">
        <v>#N/A</v>
      </c>
      <c r="K62" s="931" t="e">
        <v>#N/A</v>
      </c>
      <c r="L62" s="928" t="e">
        <v>#N/A</v>
      </c>
      <c r="M62" s="922" t="e">
        <f t="shared" si="1"/>
        <v>#N/A</v>
      </c>
      <c r="N62" s="937"/>
      <c r="O62" s="938"/>
      <c r="P62" s="938"/>
      <c r="Q62" s="938"/>
      <c r="R62" s="938"/>
    </row>
    <row r="63" spans="1:18" s="8" customFormat="1" ht="12.75" customHeight="1">
      <c r="A63" s="917"/>
      <c r="B63" s="918" t="e">
        <v>#N/A</v>
      </c>
      <c r="C63" s="933" t="e">
        <v>#N/A</v>
      </c>
      <c r="D63" s="931" t="e">
        <v>#N/A</v>
      </c>
      <c r="E63" s="928" t="e">
        <v>#N/A</v>
      </c>
      <c r="F63" s="277" t="s">
        <v>2457</v>
      </c>
      <c r="G63" s="271" t="s">
        <v>2458</v>
      </c>
      <c r="H63" s="928" t="e">
        <v>#N/A</v>
      </c>
      <c r="I63" s="928" t="e">
        <v>#N/A</v>
      </c>
      <c r="J63" s="928" t="e">
        <v>#N/A</v>
      </c>
      <c r="K63" s="931" t="e">
        <v>#N/A</v>
      </c>
      <c r="L63" s="928" t="e">
        <v>#N/A</v>
      </c>
      <c r="M63" s="922" t="e">
        <f t="shared" si="1"/>
        <v>#N/A</v>
      </c>
      <c r="N63" s="937"/>
      <c r="O63" s="938"/>
      <c r="P63" s="938"/>
      <c r="Q63" s="938"/>
      <c r="R63" s="938"/>
    </row>
    <row r="64" spans="1:18" s="8" customFormat="1" ht="12.75" customHeight="1">
      <c r="A64" s="917"/>
      <c r="B64" s="918" t="e">
        <v>#N/A</v>
      </c>
      <c r="C64" s="933" t="e">
        <v>#N/A</v>
      </c>
      <c r="D64" s="931" t="e">
        <v>#N/A</v>
      </c>
      <c r="E64" s="928" t="e">
        <v>#N/A</v>
      </c>
      <c r="F64" s="277" t="s">
        <v>2459</v>
      </c>
      <c r="G64" s="271" t="s">
        <v>2460</v>
      </c>
      <c r="H64" s="928" t="e">
        <v>#N/A</v>
      </c>
      <c r="I64" s="928" t="e">
        <v>#N/A</v>
      </c>
      <c r="J64" s="928" t="e">
        <v>#N/A</v>
      </c>
      <c r="K64" s="931" t="e">
        <v>#N/A</v>
      </c>
      <c r="L64" s="928" t="e">
        <v>#N/A</v>
      </c>
      <c r="M64" s="922" t="e">
        <f t="shared" si="1"/>
        <v>#N/A</v>
      </c>
      <c r="N64" s="937"/>
      <c r="O64" s="938"/>
      <c r="P64" s="938"/>
      <c r="Q64" s="938"/>
      <c r="R64" s="938"/>
    </row>
    <row r="65" spans="1:18" s="8" customFormat="1" ht="12.75" customHeight="1">
      <c r="A65" s="917"/>
      <c r="B65" s="918" t="e">
        <v>#N/A</v>
      </c>
      <c r="C65" s="933" t="e">
        <v>#N/A</v>
      </c>
      <c r="D65" s="931" t="e">
        <v>#N/A</v>
      </c>
      <c r="E65" s="928" t="e">
        <v>#N/A</v>
      </c>
      <c r="F65" s="269" t="s">
        <v>2461</v>
      </c>
      <c r="G65" s="270" t="s">
        <v>2462</v>
      </c>
      <c r="H65" s="928" t="e">
        <v>#N/A</v>
      </c>
      <c r="I65" s="928" t="e">
        <v>#N/A</v>
      </c>
      <c r="J65" s="928" t="e">
        <v>#N/A</v>
      </c>
      <c r="K65" s="931" t="e">
        <v>#N/A</v>
      </c>
      <c r="L65" s="928" t="e">
        <v>#N/A</v>
      </c>
      <c r="M65" s="922" t="e">
        <f t="shared" ref="M65:M96" si="2">IF(VLOOKUP($A65,MDI,20,0)=0,"",VLOOKUP($A65,MDI,20,0))</f>
        <v>#N/A</v>
      </c>
      <c r="N65" s="937"/>
      <c r="O65" s="938"/>
      <c r="P65" s="938"/>
      <c r="Q65" s="938"/>
      <c r="R65" s="938"/>
    </row>
    <row r="66" spans="1:18" s="8" customFormat="1" ht="12.75" customHeight="1">
      <c r="A66" s="917"/>
      <c r="B66" s="918" t="e">
        <v>#N/A</v>
      </c>
      <c r="C66" s="933" t="e">
        <v>#N/A</v>
      </c>
      <c r="D66" s="931" t="e">
        <v>#N/A</v>
      </c>
      <c r="E66" s="928" t="e">
        <v>#N/A</v>
      </c>
      <c r="F66" s="49" t="s">
        <v>2463</v>
      </c>
      <c r="G66" s="58" t="s">
        <v>2464</v>
      </c>
      <c r="H66" s="928" t="e">
        <v>#N/A</v>
      </c>
      <c r="I66" s="928" t="e">
        <v>#N/A</v>
      </c>
      <c r="J66" s="928" t="e">
        <v>#N/A</v>
      </c>
      <c r="K66" s="931" t="e">
        <v>#N/A</v>
      </c>
      <c r="L66" s="928" t="e">
        <v>#N/A</v>
      </c>
      <c r="M66" s="922" t="e">
        <f t="shared" si="2"/>
        <v>#N/A</v>
      </c>
      <c r="N66" s="937"/>
      <c r="O66" s="938"/>
      <c r="P66" s="938"/>
      <c r="Q66" s="938"/>
      <c r="R66" s="938"/>
    </row>
    <row r="67" spans="1:18" s="8" customFormat="1" ht="12.75" customHeight="1">
      <c r="A67" s="917" t="e">
        <v>#N/A</v>
      </c>
      <c r="B67" s="918" t="e">
        <v>#N/A</v>
      </c>
      <c r="C67" s="933" t="e">
        <v>#N/A</v>
      </c>
      <c r="D67" s="931" t="e">
        <v>#N/A</v>
      </c>
      <c r="E67" s="928" t="e">
        <v>#N/A</v>
      </c>
      <c r="F67" s="49" t="s">
        <v>2465</v>
      </c>
      <c r="G67" s="58" t="s">
        <v>2466</v>
      </c>
      <c r="H67" s="928" t="e">
        <v>#N/A</v>
      </c>
      <c r="I67" s="928" t="e">
        <v>#N/A</v>
      </c>
      <c r="J67" s="928" t="e">
        <v>#N/A</v>
      </c>
      <c r="K67" s="931" t="e">
        <v>#N/A</v>
      </c>
      <c r="L67" s="928" t="e">
        <v>#N/A</v>
      </c>
      <c r="M67" s="922" t="e">
        <f t="shared" si="2"/>
        <v>#N/A</v>
      </c>
      <c r="N67" s="937"/>
      <c r="O67" s="938"/>
      <c r="P67" s="938"/>
      <c r="Q67" s="938"/>
      <c r="R67" s="938"/>
    </row>
    <row r="68" spans="1:18" s="8" customFormat="1" ht="12.75" customHeight="1">
      <c r="A68" s="917"/>
      <c r="B68" s="918" t="e">
        <v>#N/A</v>
      </c>
      <c r="C68" s="933" t="e">
        <v>#N/A</v>
      </c>
      <c r="D68" s="931" t="e">
        <v>#N/A</v>
      </c>
      <c r="E68" s="928" t="e">
        <v>#N/A</v>
      </c>
      <c r="F68" s="269" t="s">
        <v>2467</v>
      </c>
      <c r="G68" s="270" t="s">
        <v>2468</v>
      </c>
      <c r="H68" s="928" t="e">
        <v>#N/A</v>
      </c>
      <c r="I68" s="928" t="e">
        <v>#N/A</v>
      </c>
      <c r="J68" s="928" t="e">
        <v>#N/A</v>
      </c>
      <c r="K68" s="931" t="e">
        <v>#N/A</v>
      </c>
      <c r="L68" s="928" t="e">
        <v>#N/A</v>
      </c>
      <c r="M68" s="922" t="e">
        <f t="shared" si="2"/>
        <v>#N/A</v>
      </c>
      <c r="N68" s="937"/>
      <c r="O68" s="938"/>
      <c r="P68" s="938"/>
      <c r="Q68" s="938"/>
      <c r="R68" s="938"/>
    </row>
    <row r="69" spans="1:18" s="8" customFormat="1" ht="12.75" customHeight="1">
      <c r="A69" s="917"/>
      <c r="B69" s="918" t="e">
        <v>#N/A</v>
      </c>
      <c r="C69" s="933" t="e">
        <v>#N/A</v>
      </c>
      <c r="D69" s="931" t="e">
        <v>#N/A</v>
      </c>
      <c r="E69" s="928" t="e">
        <v>#N/A</v>
      </c>
      <c r="F69" s="277" t="s">
        <v>2469</v>
      </c>
      <c r="G69" s="271" t="s">
        <v>2470</v>
      </c>
      <c r="H69" s="928" t="e">
        <v>#N/A</v>
      </c>
      <c r="I69" s="928" t="e">
        <v>#N/A</v>
      </c>
      <c r="J69" s="928" t="e">
        <v>#N/A</v>
      </c>
      <c r="K69" s="931" t="e">
        <v>#N/A</v>
      </c>
      <c r="L69" s="928" t="e">
        <v>#N/A</v>
      </c>
      <c r="M69" s="922" t="e">
        <f t="shared" si="2"/>
        <v>#N/A</v>
      </c>
      <c r="N69" s="937"/>
      <c r="O69" s="938"/>
      <c r="P69" s="938"/>
      <c r="Q69" s="938"/>
      <c r="R69" s="938"/>
    </row>
    <row r="70" spans="1:18" s="8" customFormat="1" ht="12.75" customHeight="1">
      <c r="A70" s="917"/>
      <c r="B70" s="918" t="e">
        <v>#N/A</v>
      </c>
      <c r="C70" s="933" t="e">
        <v>#N/A</v>
      </c>
      <c r="D70" s="931" t="e">
        <v>#N/A</v>
      </c>
      <c r="E70" s="928" t="e">
        <v>#N/A</v>
      </c>
      <c r="F70" s="277" t="s">
        <v>2471</v>
      </c>
      <c r="G70" s="271" t="s">
        <v>2472</v>
      </c>
      <c r="H70" s="928" t="e">
        <v>#N/A</v>
      </c>
      <c r="I70" s="928" t="e">
        <v>#N/A</v>
      </c>
      <c r="J70" s="928" t="e">
        <v>#N/A</v>
      </c>
      <c r="K70" s="931" t="e">
        <v>#N/A</v>
      </c>
      <c r="L70" s="928" t="e">
        <v>#N/A</v>
      </c>
      <c r="M70" s="922" t="e">
        <f t="shared" si="2"/>
        <v>#N/A</v>
      </c>
      <c r="N70" s="937"/>
      <c r="O70" s="938"/>
      <c r="P70" s="938"/>
      <c r="Q70" s="938"/>
      <c r="R70" s="938"/>
    </row>
    <row r="71" spans="1:18" s="8" customFormat="1" ht="12.75" customHeight="1">
      <c r="A71" s="917"/>
      <c r="B71" s="918" t="e">
        <v>#N/A</v>
      </c>
      <c r="C71" s="933" t="e">
        <v>#N/A</v>
      </c>
      <c r="D71" s="931" t="e">
        <v>#N/A</v>
      </c>
      <c r="E71" s="928" t="e">
        <v>#N/A</v>
      </c>
      <c r="F71" s="17" t="s">
        <v>2473</v>
      </c>
      <c r="G71" s="16" t="s">
        <v>2474</v>
      </c>
      <c r="H71" s="928" t="e">
        <v>#N/A</v>
      </c>
      <c r="I71" s="928" t="e">
        <v>#N/A</v>
      </c>
      <c r="J71" s="928" t="e">
        <v>#N/A</v>
      </c>
      <c r="K71" s="931" t="e">
        <v>#N/A</v>
      </c>
      <c r="L71" s="928" t="e">
        <v>#N/A</v>
      </c>
      <c r="M71" s="922" t="e">
        <f t="shared" si="2"/>
        <v>#N/A</v>
      </c>
      <c r="N71" s="937"/>
      <c r="O71" s="938"/>
      <c r="P71" s="938"/>
      <c r="Q71" s="938"/>
      <c r="R71" s="938"/>
    </row>
    <row r="72" spans="1:18" s="8" customFormat="1" ht="12.75" customHeight="1">
      <c r="A72" s="917"/>
      <c r="B72" s="918" t="e">
        <v>#N/A</v>
      </c>
      <c r="C72" s="933" t="e">
        <v>#N/A</v>
      </c>
      <c r="D72" s="931" t="e">
        <v>#N/A</v>
      </c>
      <c r="E72" s="928" t="e">
        <v>#N/A</v>
      </c>
      <c r="F72" s="49" t="s">
        <v>2475</v>
      </c>
      <c r="G72" s="58" t="s">
        <v>2476</v>
      </c>
      <c r="H72" s="928" t="e">
        <v>#N/A</v>
      </c>
      <c r="I72" s="928" t="e">
        <v>#N/A</v>
      </c>
      <c r="J72" s="928" t="e">
        <v>#N/A</v>
      </c>
      <c r="K72" s="931" t="e">
        <v>#N/A</v>
      </c>
      <c r="L72" s="928" t="e">
        <v>#N/A</v>
      </c>
      <c r="M72" s="922" t="e">
        <f t="shared" si="2"/>
        <v>#N/A</v>
      </c>
      <c r="N72" s="937"/>
      <c r="O72" s="938"/>
      <c r="P72" s="938"/>
      <c r="Q72" s="938"/>
      <c r="R72" s="938"/>
    </row>
    <row r="73" spans="1:18" s="8" customFormat="1" ht="12.75" customHeight="1">
      <c r="A73" s="917"/>
      <c r="B73" s="918" t="e">
        <v>#N/A</v>
      </c>
      <c r="C73" s="933" t="e">
        <v>#N/A</v>
      </c>
      <c r="D73" s="931" t="e">
        <v>#N/A</v>
      </c>
      <c r="E73" s="928" t="e">
        <v>#N/A</v>
      </c>
      <c r="F73" s="49" t="s">
        <v>2477</v>
      </c>
      <c r="G73" s="58" t="s">
        <v>2478</v>
      </c>
      <c r="H73" s="928" t="e">
        <v>#N/A</v>
      </c>
      <c r="I73" s="928" t="e">
        <v>#N/A</v>
      </c>
      <c r="J73" s="928" t="e">
        <v>#N/A</v>
      </c>
      <c r="K73" s="931" t="e">
        <v>#N/A</v>
      </c>
      <c r="L73" s="928" t="e">
        <v>#N/A</v>
      </c>
      <c r="M73" s="922" t="e">
        <f t="shared" si="2"/>
        <v>#N/A</v>
      </c>
      <c r="N73" s="937"/>
      <c r="O73" s="938"/>
      <c r="P73" s="938"/>
      <c r="Q73" s="938"/>
      <c r="R73" s="938"/>
    </row>
    <row r="74" spans="1:18" s="8" customFormat="1" ht="12.75" customHeight="1">
      <c r="A74" s="917"/>
      <c r="B74" s="918" t="e">
        <v>#N/A</v>
      </c>
      <c r="C74" s="933" t="e">
        <v>#N/A</v>
      </c>
      <c r="D74" s="931" t="e">
        <v>#N/A</v>
      </c>
      <c r="E74" s="928" t="e">
        <v>#N/A</v>
      </c>
      <c r="F74" s="49" t="s">
        <v>2479</v>
      </c>
      <c r="G74" s="58" t="s">
        <v>2480</v>
      </c>
      <c r="H74" s="928" t="e">
        <v>#N/A</v>
      </c>
      <c r="I74" s="928" t="e">
        <v>#N/A</v>
      </c>
      <c r="J74" s="928" t="e">
        <v>#N/A</v>
      </c>
      <c r="K74" s="931" t="e">
        <v>#N/A</v>
      </c>
      <c r="L74" s="928" t="e">
        <v>#N/A</v>
      </c>
      <c r="M74" s="922" t="e">
        <f t="shared" si="2"/>
        <v>#N/A</v>
      </c>
      <c r="N74" s="937"/>
      <c r="O74" s="938"/>
      <c r="P74" s="938"/>
      <c r="Q74" s="938"/>
      <c r="R74" s="938"/>
    </row>
    <row r="75" spans="1:18" s="8" customFormat="1" ht="12.75" customHeight="1">
      <c r="A75" s="917"/>
      <c r="B75" s="918" t="e">
        <v>#N/A</v>
      </c>
      <c r="C75" s="933" t="e">
        <v>#N/A</v>
      </c>
      <c r="D75" s="931" t="e">
        <v>#N/A</v>
      </c>
      <c r="E75" s="928" t="e">
        <v>#N/A</v>
      </c>
      <c r="F75" s="49" t="s">
        <v>2481</v>
      </c>
      <c r="G75" s="58" t="s">
        <v>2482</v>
      </c>
      <c r="H75" s="928" t="e">
        <v>#N/A</v>
      </c>
      <c r="I75" s="928" t="e">
        <v>#N/A</v>
      </c>
      <c r="J75" s="928" t="e">
        <v>#N/A</v>
      </c>
      <c r="K75" s="931" t="e">
        <v>#N/A</v>
      </c>
      <c r="L75" s="928" t="e">
        <v>#N/A</v>
      </c>
      <c r="M75" s="922" t="e">
        <f t="shared" si="2"/>
        <v>#N/A</v>
      </c>
      <c r="N75" s="937"/>
      <c r="O75" s="938"/>
      <c r="P75" s="938"/>
      <c r="Q75" s="938"/>
      <c r="R75" s="938"/>
    </row>
    <row r="76" spans="1:18" s="8" customFormat="1" ht="12.75" customHeight="1">
      <c r="A76" s="917"/>
      <c r="B76" s="918" t="e">
        <v>#N/A</v>
      </c>
      <c r="C76" s="933" t="e">
        <v>#N/A</v>
      </c>
      <c r="D76" s="931" t="e">
        <v>#N/A</v>
      </c>
      <c r="E76" s="928" t="e">
        <v>#N/A</v>
      </c>
      <c r="F76" s="49" t="s">
        <v>2483</v>
      </c>
      <c r="G76" s="58" t="s">
        <v>2484</v>
      </c>
      <c r="H76" s="928" t="e">
        <v>#N/A</v>
      </c>
      <c r="I76" s="928" t="e">
        <v>#N/A</v>
      </c>
      <c r="J76" s="928" t="e">
        <v>#N/A</v>
      </c>
      <c r="K76" s="931" t="e">
        <v>#N/A</v>
      </c>
      <c r="L76" s="928" t="e">
        <v>#N/A</v>
      </c>
      <c r="M76" s="922" t="e">
        <f t="shared" si="2"/>
        <v>#N/A</v>
      </c>
      <c r="N76" s="937"/>
      <c r="O76" s="938"/>
      <c r="P76" s="938"/>
      <c r="Q76" s="938"/>
      <c r="R76" s="938"/>
    </row>
    <row r="77" spans="1:18" s="8" customFormat="1" ht="12.75" customHeight="1">
      <c r="A77" s="917"/>
      <c r="B77" s="918" t="e">
        <v>#N/A</v>
      </c>
      <c r="C77" s="933" t="e">
        <v>#N/A</v>
      </c>
      <c r="D77" s="931" t="e">
        <v>#N/A</v>
      </c>
      <c r="E77" s="928" t="e">
        <v>#N/A</v>
      </c>
      <c r="F77" s="17" t="s">
        <v>2485</v>
      </c>
      <c r="G77" s="16" t="s">
        <v>2486</v>
      </c>
      <c r="H77" s="928" t="e">
        <v>#N/A</v>
      </c>
      <c r="I77" s="928" t="e">
        <v>#N/A</v>
      </c>
      <c r="J77" s="928" t="e">
        <v>#N/A</v>
      </c>
      <c r="K77" s="931" t="e">
        <v>#N/A</v>
      </c>
      <c r="L77" s="928" t="e">
        <v>#N/A</v>
      </c>
      <c r="M77" s="922" t="e">
        <f t="shared" si="2"/>
        <v>#N/A</v>
      </c>
      <c r="N77" s="937"/>
      <c r="O77" s="938"/>
      <c r="P77" s="938"/>
      <c r="Q77" s="938"/>
      <c r="R77" s="938"/>
    </row>
    <row r="78" spans="1:18" s="8" customFormat="1" ht="12.75" customHeight="1">
      <c r="A78" s="917" t="e">
        <v>#N/A</v>
      </c>
      <c r="B78" s="918" t="e">
        <v>#N/A</v>
      </c>
      <c r="C78" s="933" t="e">
        <v>#N/A</v>
      </c>
      <c r="D78" s="931" t="e">
        <v>#N/A</v>
      </c>
      <c r="E78" s="928" t="e">
        <v>#N/A</v>
      </c>
      <c r="F78" s="49" t="s">
        <v>2487</v>
      </c>
      <c r="G78" s="58" t="s">
        <v>2488</v>
      </c>
      <c r="H78" s="928" t="e">
        <v>#N/A</v>
      </c>
      <c r="I78" s="928" t="e">
        <v>#N/A</v>
      </c>
      <c r="J78" s="928" t="e">
        <v>#N/A</v>
      </c>
      <c r="K78" s="931" t="e">
        <v>#N/A</v>
      </c>
      <c r="L78" s="928" t="e">
        <v>#N/A</v>
      </c>
      <c r="M78" s="922" t="e">
        <f t="shared" si="2"/>
        <v>#N/A</v>
      </c>
      <c r="N78" s="937"/>
      <c r="O78" s="938"/>
      <c r="P78" s="938"/>
      <c r="Q78" s="938"/>
      <c r="R78" s="938"/>
    </row>
    <row r="79" spans="1:18" s="8" customFormat="1" ht="12.75" customHeight="1">
      <c r="A79" s="917"/>
      <c r="B79" s="918" t="e">
        <v>#N/A</v>
      </c>
      <c r="C79" s="933" t="e">
        <v>#N/A</v>
      </c>
      <c r="D79" s="931" t="e">
        <v>#N/A</v>
      </c>
      <c r="E79" s="928" t="e">
        <v>#N/A</v>
      </c>
      <c r="F79" s="49" t="s">
        <v>2489</v>
      </c>
      <c r="G79" s="58" t="s">
        <v>2490</v>
      </c>
      <c r="H79" s="928" t="e">
        <v>#N/A</v>
      </c>
      <c r="I79" s="928" t="e">
        <v>#N/A</v>
      </c>
      <c r="J79" s="928" t="e">
        <v>#N/A</v>
      </c>
      <c r="K79" s="931" t="e">
        <v>#N/A</v>
      </c>
      <c r="L79" s="928" t="e">
        <v>#N/A</v>
      </c>
      <c r="M79" s="922" t="e">
        <f t="shared" si="2"/>
        <v>#N/A</v>
      </c>
      <c r="N79" s="937"/>
      <c r="O79" s="938"/>
      <c r="P79" s="938"/>
      <c r="Q79" s="938"/>
      <c r="R79" s="938"/>
    </row>
    <row r="80" spans="1:18" s="8" customFormat="1" ht="12.75" customHeight="1">
      <c r="A80" s="917"/>
      <c r="B80" s="918" t="e">
        <v>#N/A</v>
      </c>
      <c r="C80" s="933" t="e">
        <v>#N/A</v>
      </c>
      <c r="D80" s="931" t="e">
        <v>#N/A</v>
      </c>
      <c r="E80" s="928" t="e">
        <v>#N/A</v>
      </c>
      <c r="F80" s="17" t="s">
        <v>2491</v>
      </c>
      <c r="G80" s="16" t="s">
        <v>2492</v>
      </c>
      <c r="H80" s="928" t="e">
        <v>#N/A</v>
      </c>
      <c r="I80" s="928" t="e">
        <v>#N/A</v>
      </c>
      <c r="J80" s="928" t="e">
        <v>#N/A</v>
      </c>
      <c r="K80" s="931" t="e">
        <v>#N/A</v>
      </c>
      <c r="L80" s="928" t="e">
        <v>#N/A</v>
      </c>
      <c r="M80" s="922" t="e">
        <f t="shared" si="2"/>
        <v>#N/A</v>
      </c>
      <c r="N80" s="937"/>
      <c r="O80" s="938"/>
      <c r="P80" s="938"/>
      <c r="Q80" s="938"/>
      <c r="R80" s="938"/>
    </row>
    <row r="81" spans="1:18" s="8" customFormat="1" ht="12.75" customHeight="1">
      <c r="A81" s="917"/>
      <c r="B81" s="918" t="e">
        <v>#N/A</v>
      </c>
      <c r="C81" s="933" t="e">
        <v>#N/A</v>
      </c>
      <c r="D81" s="931" t="e">
        <v>#N/A</v>
      </c>
      <c r="E81" s="928" t="e">
        <v>#N/A</v>
      </c>
      <c r="F81" s="49" t="s">
        <v>2493</v>
      </c>
      <c r="G81" s="58" t="s">
        <v>2494</v>
      </c>
      <c r="H81" s="928" t="e">
        <v>#N/A</v>
      </c>
      <c r="I81" s="928" t="e">
        <v>#N/A</v>
      </c>
      <c r="J81" s="928" t="e">
        <v>#N/A</v>
      </c>
      <c r="K81" s="931" t="e">
        <v>#N/A</v>
      </c>
      <c r="L81" s="928" t="e">
        <v>#N/A</v>
      </c>
      <c r="M81" s="922" t="e">
        <f t="shared" si="2"/>
        <v>#N/A</v>
      </c>
      <c r="N81" s="937"/>
      <c r="O81" s="938"/>
      <c r="P81" s="938"/>
      <c r="Q81" s="938"/>
      <c r="R81" s="938"/>
    </row>
    <row r="82" spans="1:18" s="8" customFormat="1" ht="12.75" customHeight="1">
      <c r="A82" s="917"/>
      <c r="B82" s="918" t="e">
        <v>#N/A</v>
      </c>
      <c r="C82" s="933" t="e">
        <v>#N/A</v>
      </c>
      <c r="D82" s="931" t="e">
        <v>#N/A</v>
      </c>
      <c r="E82" s="928" t="e">
        <v>#N/A</v>
      </c>
      <c r="F82" s="49" t="s">
        <v>2495</v>
      </c>
      <c r="G82" s="58" t="s">
        <v>2496</v>
      </c>
      <c r="H82" s="928" t="e">
        <v>#N/A</v>
      </c>
      <c r="I82" s="928" t="e">
        <v>#N/A</v>
      </c>
      <c r="J82" s="928" t="e">
        <v>#N/A</v>
      </c>
      <c r="K82" s="931" t="e">
        <v>#N/A</v>
      </c>
      <c r="L82" s="928" t="e">
        <v>#N/A</v>
      </c>
      <c r="M82" s="922" t="e">
        <f t="shared" si="2"/>
        <v>#N/A</v>
      </c>
      <c r="N82" s="937"/>
      <c r="O82" s="938"/>
      <c r="P82" s="938"/>
      <c r="Q82" s="938"/>
      <c r="R82" s="938"/>
    </row>
    <row r="83" spans="1:18" s="8" customFormat="1" ht="12.75" customHeight="1">
      <c r="A83" s="917"/>
      <c r="B83" s="918" t="e">
        <v>#N/A</v>
      </c>
      <c r="C83" s="933" t="e">
        <v>#N/A</v>
      </c>
      <c r="D83" s="931" t="e">
        <v>#N/A</v>
      </c>
      <c r="E83" s="928" t="e">
        <v>#N/A</v>
      </c>
      <c r="F83" s="17" t="s">
        <v>2497</v>
      </c>
      <c r="G83" s="16" t="s">
        <v>2498</v>
      </c>
      <c r="H83" s="928" t="e">
        <v>#N/A</v>
      </c>
      <c r="I83" s="928" t="e">
        <v>#N/A</v>
      </c>
      <c r="J83" s="928" t="e">
        <v>#N/A</v>
      </c>
      <c r="K83" s="931" t="e">
        <v>#N/A</v>
      </c>
      <c r="L83" s="928" t="e">
        <v>#N/A</v>
      </c>
      <c r="M83" s="922" t="e">
        <f t="shared" si="2"/>
        <v>#N/A</v>
      </c>
      <c r="N83" s="937"/>
      <c r="O83" s="938"/>
      <c r="P83" s="938"/>
      <c r="Q83" s="938"/>
      <c r="R83" s="938"/>
    </row>
    <row r="84" spans="1:18" s="8" customFormat="1" ht="12.75" customHeight="1">
      <c r="A84" s="917"/>
      <c r="B84" s="918" t="e">
        <v>#N/A</v>
      </c>
      <c r="C84" s="933" t="e">
        <v>#N/A</v>
      </c>
      <c r="D84" s="931" t="e">
        <v>#N/A</v>
      </c>
      <c r="E84" s="928" t="e">
        <v>#N/A</v>
      </c>
      <c r="F84" s="17" t="s">
        <v>2499</v>
      </c>
      <c r="G84" s="16" t="s">
        <v>2500</v>
      </c>
      <c r="H84" s="928" t="e">
        <v>#N/A</v>
      </c>
      <c r="I84" s="928" t="e">
        <v>#N/A</v>
      </c>
      <c r="J84" s="928" t="e">
        <v>#N/A</v>
      </c>
      <c r="K84" s="931" t="e">
        <v>#N/A</v>
      </c>
      <c r="L84" s="928" t="e">
        <v>#N/A</v>
      </c>
      <c r="M84" s="922" t="e">
        <f t="shared" si="2"/>
        <v>#N/A</v>
      </c>
      <c r="N84" s="937"/>
      <c r="O84" s="938"/>
      <c r="P84" s="938"/>
      <c r="Q84" s="938"/>
      <c r="R84" s="938"/>
    </row>
    <row r="85" spans="1:18" s="8" customFormat="1" ht="12.75" customHeight="1">
      <c r="A85" s="916"/>
      <c r="B85" s="918" t="e">
        <v>#N/A</v>
      </c>
      <c r="C85" s="925" t="e">
        <v>#N/A</v>
      </c>
      <c r="D85" s="932" t="e">
        <v>#N/A</v>
      </c>
      <c r="E85" s="929" t="e">
        <v>#N/A</v>
      </c>
      <c r="F85" s="17" t="s">
        <v>2501</v>
      </c>
      <c r="G85" s="16" t="s">
        <v>2502</v>
      </c>
      <c r="H85" s="929" t="e">
        <v>#N/A</v>
      </c>
      <c r="I85" s="929" t="e">
        <v>#N/A</v>
      </c>
      <c r="J85" s="929" t="e">
        <v>#N/A</v>
      </c>
      <c r="K85" s="932" t="e">
        <v>#N/A</v>
      </c>
      <c r="L85" s="929" t="e">
        <v>#N/A</v>
      </c>
      <c r="M85" s="923" t="e">
        <f t="shared" si="2"/>
        <v>#N/A</v>
      </c>
      <c r="N85" s="937"/>
      <c r="O85" s="938"/>
      <c r="P85" s="938"/>
      <c r="Q85" s="938"/>
      <c r="R85" s="938"/>
    </row>
    <row r="86" spans="1:18" s="8" customFormat="1" ht="185.1" customHeight="1">
      <c r="A86" s="526" t="s">
        <v>343</v>
      </c>
      <c r="B86" s="91" t="s">
        <v>344</v>
      </c>
      <c r="C86" s="534" t="s">
        <v>2503</v>
      </c>
      <c r="D86" s="61" t="s">
        <v>346</v>
      </c>
      <c r="E86" s="49" t="s">
        <v>2154</v>
      </c>
      <c r="F86" s="17"/>
      <c r="G86" s="16"/>
      <c r="H86" s="60" t="s">
        <v>25</v>
      </c>
      <c r="I86" s="60" t="s">
        <v>2138</v>
      </c>
      <c r="J86" s="60" t="s">
        <v>25</v>
      </c>
      <c r="K86" s="61" t="s">
        <v>2504</v>
      </c>
      <c r="L86" s="39" t="s">
        <v>195</v>
      </c>
      <c r="M86" s="64" t="str">
        <f t="shared" si="2"/>
        <v>CYP00164 - Record rejected - Health Visitor First Antenatal Visit Date has incorrect data format. Local Patient Identifier (Extended)=&lt;C001901&gt;
CYP00176 - Record rejected - Health Visitor First Antenatal Visit Date is more than 1 year before the Person Birth Date. Local Patient Identifier (Extended)=&lt;C001901&gt; Health Visitor First Antenatal Visit Date=&lt;C001120&gt; Person Birth Date=&lt;C001060&gt;
CYP00178 - Record rejected - Health Visitor First Antenatal Visit Date is after the Date and Time Data Set Created. Local Patient Identifier (Extended)=&lt;C001901&gt; Health Visitor First Antenatal Visit Date=&lt;C001120&gt; Date And Time Data Set Created=&lt;C000060&gt;
CYP00179 - Warning - Health Visitor First Antenatal Visit Date is after Reporting Period End Date. Local Patient Identifier (Extended)=&lt;C001901&gt; Health Visitor First Antenatal Visit Date=&lt;C001120&gt; Reporting Period End Date=&lt;C000050&gt;
CYP00184 - Record rejected - Health Visitor First Antenatal Visit Date is after the Person Birth Date. Local Patient Identifier (Extended)=&lt;C001901&gt; Health Visitor First Antenatal Visit Date=&lt;C001120&gt; Person Birth Date=&lt;C001060&gt;
CYP00185 - Record rejected - Person Birth Date is blank AND Health Visitor First Antenatal Visit Date is populated. Local Patient Identifier (Extended)=&lt;C001901&gt; Health Visitor First Antenatal Visit Date=&lt;C001120&gt;</v>
      </c>
      <c r="N86" s="78"/>
      <c r="O86" s="108" t="s">
        <v>2140</v>
      </c>
      <c r="P86" s="108" t="s">
        <v>2140</v>
      </c>
      <c r="Q86" s="108" t="s">
        <v>2140</v>
      </c>
      <c r="R86" s="108" t="s">
        <v>32</v>
      </c>
    </row>
    <row r="87" spans="1:18" s="8" customFormat="1" ht="15.75" customHeight="1">
      <c r="A87" s="915" t="s">
        <v>284</v>
      </c>
      <c r="B87" s="918" t="s">
        <v>285</v>
      </c>
      <c r="C87" s="924" t="s">
        <v>2505</v>
      </c>
      <c r="D87" s="921" t="s">
        <v>2506</v>
      </c>
      <c r="E87" s="927" t="s">
        <v>2366</v>
      </c>
      <c r="F87" s="49" t="s">
        <v>2140</v>
      </c>
      <c r="G87" s="58" t="s">
        <v>2507</v>
      </c>
      <c r="H87" s="927" t="s">
        <v>25</v>
      </c>
      <c r="I87" s="927" t="s">
        <v>2138</v>
      </c>
      <c r="J87" s="927" t="s">
        <v>2148</v>
      </c>
      <c r="K87" s="921" t="s">
        <v>2508</v>
      </c>
      <c r="L87" s="927" t="s">
        <v>195</v>
      </c>
      <c r="M87" s="935" t="str">
        <f t="shared" si="2"/>
        <v>CYP00131 - Record rejected - Looked After Child Indicator has incorrect data format. Local Patient Identifier (Extended)=&lt;C001901&gt;
CYP00132 - Warning - Looked After Child Indicator contains an invalid national code. Local Patient Identifier (Extended)=&lt;C001901&gt; Looked After Child Indicator=&lt;C001130&gt;
CYP00186 - Record rejected - Person was 19 years of age or over at the Reporting Period Start Date, but Looked After Child Indicator is populated. Local Patient Identifier (Extended)=&lt;C001901&gt; Looked After Child Indicator=&lt;C001130&gt; Person Birth Date=&lt;C001060&gt; Reporting Period Start Date=&lt;C000040&gt;
CYP00187 - Record rejected - Person Birth Date is blank and Looked After Child Indicator is populated. Local Patient Identifier (Extended)=&lt;C001901&gt; Looked After Child Indicator=&lt;C001130&gt;</v>
      </c>
      <c r="N87" s="937"/>
      <c r="O87" s="938" t="s">
        <v>2140</v>
      </c>
      <c r="P87" s="938" t="s">
        <v>2140</v>
      </c>
      <c r="Q87" s="938" t="s">
        <v>2140</v>
      </c>
      <c r="R87" s="938" t="s">
        <v>32</v>
      </c>
    </row>
    <row r="88" spans="1:18" s="8" customFormat="1" ht="15.75" customHeight="1">
      <c r="A88" s="917" t="e">
        <v>#N/A</v>
      </c>
      <c r="B88" s="918" t="e">
        <v>#N/A</v>
      </c>
      <c r="C88" s="933" t="e">
        <v>#N/A</v>
      </c>
      <c r="D88" s="922" t="e">
        <v>#N/A</v>
      </c>
      <c r="E88" s="928" t="e">
        <v>#N/A</v>
      </c>
      <c r="F88" s="49" t="s">
        <v>2179</v>
      </c>
      <c r="G88" s="58" t="s">
        <v>2509</v>
      </c>
      <c r="H88" s="928" t="e">
        <v>#N/A</v>
      </c>
      <c r="I88" s="928" t="e">
        <v>#N/A</v>
      </c>
      <c r="J88" s="928" t="e">
        <v>#N/A</v>
      </c>
      <c r="K88" s="922" t="e">
        <v>#N/A</v>
      </c>
      <c r="L88" s="928" t="e">
        <v>#N/A</v>
      </c>
      <c r="M88" s="935" t="e">
        <f t="shared" si="2"/>
        <v>#N/A</v>
      </c>
      <c r="N88" s="937"/>
      <c r="O88" s="938"/>
      <c r="P88" s="938"/>
      <c r="Q88" s="938"/>
      <c r="R88" s="938"/>
    </row>
    <row r="89" spans="1:18" s="8" customFormat="1" ht="86.1" customHeight="1">
      <c r="A89" s="916" t="e">
        <v>#N/A</v>
      </c>
      <c r="B89" s="918" t="e">
        <v>#N/A</v>
      </c>
      <c r="C89" s="925" t="e">
        <v>#N/A</v>
      </c>
      <c r="D89" s="923" t="e">
        <v>#N/A</v>
      </c>
      <c r="E89" s="929" t="e">
        <v>#N/A</v>
      </c>
      <c r="F89" s="49" t="s">
        <v>2371</v>
      </c>
      <c r="G89" s="58" t="s">
        <v>2510</v>
      </c>
      <c r="H89" s="929" t="e">
        <v>#N/A</v>
      </c>
      <c r="I89" s="929" t="e">
        <v>#N/A</v>
      </c>
      <c r="J89" s="929" t="e">
        <v>#N/A</v>
      </c>
      <c r="K89" s="923" t="e">
        <v>#N/A</v>
      </c>
      <c r="L89" s="929" t="e">
        <v>#N/A</v>
      </c>
      <c r="M89" s="935" t="e">
        <f t="shared" si="2"/>
        <v>#N/A</v>
      </c>
      <c r="N89" s="937"/>
      <c r="O89" s="938"/>
      <c r="P89" s="938"/>
      <c r="Q89" s="938"/>
      <c r="R89" s="938"/>
    </row>
    <row r="90" spans="1:18" s="8" customFormat="1" ht="22.5" customHeight="1">
      <c r="A90" s="915" t="s">
        <v>289</v>
      </c>
      <c r="B90" s="918" t="s">
        <v>290</v>
      </c>
      <c r="C90" s="924" t="s">
        <v>2511</v>
      </c>
      <c r="D90" s="921" t="s">
        <v>2512</v>
      </c>
      <c r="E90" s="927" t="s">
        <v>2366</v>
      </c>
      <c r="F90" s="49" t="s">
        <v>2140</v>
      </c>
      <c r="G90" s="58" t="s">
        <v>2513</v>
      </c>
      <c r="H90" s="927" t="s">
        <v>25</v>
      </c>
      <c r="I90" s="927" t="s">
        <v>2138</v>
      </c>
      <c r="J90" s="927" t="s">
        <v>2148</v>
      </c>
      <c r="K90" s="921" t="s">
        <v>2514</v>
      </c>
      <c r="L90" s="927" t="s">
        <v>195</v>
      </c>
      <c r="M90" s="921" t="str">
        <f t="shared" si="2"/>
        <v>CYP00133 - Record rejected - Safeguarding Vulnerability Factors Indicator has incorrect data format. Local Patient Identifier (Extended)=&lt;C001901&gt;
CYP00134 - Warning - Safeguarding Vulnerability Factors Indicator contains an invalid national code. Local Patient Identifier (Extended)=&lt;C001901&gt; Safeguarding Vulnerability Factors Indicator=&lt;C001140&gt;
CYP00188 - Record rejected - Person was 19 years of age or over at the Reporting Period Start Date, but Safeguarding Vulnerability Factors Indicator is populated. Local Patient Identifier (Extended)=&lt;C001901&gt; Safeguarding Vulnerability Factors Indicator=&lt;C001140&gt; Person Birth Date=&lt;C001060&gt; Reporting Period Start Date=&lt;C000040&gt;
CYP00189 - Record rejected - Person Birth Date is blank and Safeguarding Vulnerability Factors Indicator is populated. Local Patient Identifier (Extended)=&lt;C001901&gt; Safeguarding Vulnerability Factors Indicator=&lt;C001140&gt;</v>
      </c>
      <c r="N90" s="945"/>
      <c r="O90" s="942" t="s">
        <v>2140</v>
      </c>
      <c r="P90" s="942" t="s">
        <v>2140</v>
      </c>
      <c r="Q90" s="942" t="s">
        <v>2140</v>
      </c>
      <c r="R90" s="942" t="s">
        <v>42</v>
      </c>
    </row>
    <row r="91" spans="1:18" s="8" customFormat="1" ht="105.75" customHeight="1">
      <c r="A91" s="916" t="e">
        <v>#N/A</v>
      </c>
      <c r="B91" s="918" t="e">
        <v>#N/A</v>
      </c>
      <c r="C91" s="925" t="e">
        <v>#N/A</v>
      </c>
      <c r="D91" s="923" t="e">
        <v>#N/A</v>
      </c>
      <c r="E91" s="929" t="e">
        <v>#N/A</v>
      </c>
      <c r="F91" s="49" t="s">
        <v>2179</v>
      </c>
      <c r="G91" s="58" t="s">
        <v>2515</v>
      </c>
      <c r="H91" s="929" t="e">
        <v>#N/A</v>
      </c>
      <c r="I91" s="929" t="e">
        <v>#N/A</v>
      </c>
      <c r="J91" s="929" t="e">
        <v>#N/A</v>
      </c>
      <c r="K91" s="923" t="e">
        <v>#N/A</v>
      </c>
      <c r="L91" s="929" t="e">
        <v>#N/A</v>
      </c>
      <c r="M91" s="923" t="e">
        <f t="shared" si="2"/>
        <v>#N/A</v>
      </c>
      <c r="N91" s="947"/>
      <c r="O91" s="943"/>
      <c r="P91" s="943"/>
      <c r="Q91" s="943"/>
      <c r="R91" s="943"/>
    </row>
    <row r="92" spans="1:18" s="8" customFormat="1" ht="38.1" customHeight="1">
      <c r="A92" s="915" t="s">
        <v>2516</v>
      </c>
      <c r="B92" s="918" t="s">
        <v>2517</v>
      </c>
      <c r="C92" s="924" t="s">
        <v>2518</v>
      </c>
      <c r="D92" s="921" t="s">
        <v>2519</v>
      </c>
      <c r="E92" s="927" t="s">
        <v>2366</v>
      </c>
      <c r="F92" s="49" t="s">
        <v>2140</v>
      </c>
      <c r="G92" s="58" t="s">
        <v>2520</v>
      </c>
      <c r="H92" s="927" t="s">
        <v>25</v>
      </c>
      <c r="I92" s="927" t="s">
        <v>2138</v>
      </c>
      <c r="J92" s="927" t="s">
        <v>2148</v>
      </c>
      <c r="K92" s="921" t="s">
        <v>1294</v>
      </c>
      <c r="L92" s="927" t="s">
        <v>195</v>
      </c>
      <c r="M92" s="921" t="str">
        <f t="shared" si="2"/>
        <v>CYP00153 - Record rejected - Constant Supervision And Care Required Due To Disability Indicator has incorrect data format. Local Patient Identifier (Extended)=&lt;C001901&gt;
CYP00154 - Warning - Constant Supervision And Care Required Due To Disability Indicator contains an invalid national code. Local Patient Identifier (Extended)=&lt;C001901&gt; Constant Supervision And Care Required Due To Disability Indicator=&lt;C001150&gt;</v>
      </c>
      <c r="N92" s="937"/>
      <c r="O92" s="938" t="s">
        <v>2140</v>
      </c>
      <c r="P92" s="938" t="s">
        <v>2140</v>
      </c>
      <c r="Q92" s="938" t="s">
        <v>2140</v>
      </c>
      <c r="R92" s="938" t="s">
        <v>2199</v>
      </c>
    </row>
    <row r="93" spans="1:18" s="8" customFormat="1" ht="38.1" customHeight="1">
      <c r="A93" s="916"/>
      <c r="B93" s="918" t="e">
        <v>#N/A</v>
      </c>
      <c r="C93" s="925" t="e">
        <v>#N/A</v>
      </c>
      <c r="D93" s="923" t="e">
        <v>#N/A</v>
      </c>
      <c r="E93" s="929" t="e">
        <v>#N/A</v>
      </c>
      <c r="F93" s="49" t="s">
        <v>2179</v>
      </c>
      <c r="G93" s="58" t="s">
        <v>2521</v>
      </c>
      <c r="H93" s="929" t="e">
        <v>#N/A</v>
      </c>
      <c r="I93" s="929" t="e">
        <v>#N/A</v>
      </c>
      <c r="J93" s="929" t="e">
        <v>#N/A</v>
      </c>
      <c r="K93" s="923" t="e">
        <v>#N/A</v>
      </c>
      <c r="L93" s="929" t="e">
        <v>#N/A</v>
      </c>
      <c r="M93" s="923" t="e">
        <f t="shared" si="2"/>
        <v>#N/A</v>
      </c>
      <c r="N93" s="937"/>
      <c r="O93" s="938"/>
      <c r="P93" s="938"/>
      <c r="Q93" s="938"/>
      <c r="R93" s="938"/>
    </row>
    <row r="94" spans="1:18" s="8" customFormat="1" ht="24" customHeight="1">
      <c r="A94" s="915" t="s">
        <v>2522</v>
      </c>
      <c r="B94" s="918" t="s">
        <v>2523</v>
      </c>
      <c r="C94" s="924" t="s">
        <v>2524</v>
      </c>
      <c r="D94" s="921" t="s">
        <v>2525</v>
      </c>
      <c r="E94" s="927" t="s">
        <v>1213</v>
      </c>
      <c r="F94" s="44" t="s">
        <v>2339</v>
      </c>
      <c r="G94" s="58" t="s">
        <v>2526</v>
      </c>
      <c r="H94" s="927" t="s">
        <v>25</v>
      </c>
      <c r="I94" s="927" t="s">
        <v>2138</v>
      </c>
      <c r="J94" s="927" t="s">
        <v>2148</v>
      </c>
      <c r="K94" s="921" t="s">
        <v>1294</v>
      </c>
      <c r="L94" s="927" t="s">
        <v>195</v>
      </c>
      <c r="M94" s="921" t="str">
        <f t="shared" si="2"/>
        <v>CYP00135 - Record rejected - Educational Assessment Outcome has incorrect data format. Local Patient Identifier (Extended)=&lt;C001901&gt;
CYP00136 - Warning - Educational Assessment Outcome contains an invalid national code. Local Patient Identifier (Extended)=&lt;C001901&gt; Educational Assessment Outcome=&lt;C001160&gt;</v>
      </c>
      <c r="N94" s="937"/>
      <c r="O94" s="938" t="s">
        <v>2140</v>
      </c>
      <c r="P94" s="938" t="s">
        <v>2140</v>
      </c>
      <c r="Q94" s="938" t="s">
        <v>2140</v>
      </c>
      <c r="R94" s="938" t="s">
        <v>2199</v>
      </c>
    </row>
    <row r="95" spans="1:18" s="8" customFormat="1" ht="23.85" customHeight="1">
      <c r="A95" s="917" t="e">
        <v>#N/A</v>
      </c>
      <c r="B95" s="918" t="e">
        <v>#N/A</v>
      </c>
      <c r="C95" s="925" t="e">
        <v>#N/A</v>
      </c>
      <c r="D95" s="922" t="e">
        <v>#N/A</v>
      </c>
      <c r="E95" s="928" t="e">
        <v>#N/A</v>
      </c>
      <c r="F95" s="44" t="s">
        <v>2348</v>
      </c>
      <c r="G95" s="58" t="s">
        <v>2527</v>
      </c>
      <c r="H95" s="928" t="e">
        <v>#N/A</v>
      </c>
      <c r="I95" s="928" t="e">
        <v>#N/A</v>
      </c>
      <c r="J95" s="928" t="e">
        <v>#N/A</v>
      </c>
      <c r="K95" s="922" t="e">
        <v>#N/A</v>
      </c>
      <c r="L95" s="929" t="e">
        <v>#N/A</v>
      </c>
      <c r="M95" s="923" t="e">
        <f t="shared" si="2"/>
        <v>#N/A</v>
      </c>
      <c r="N95" s="937"/>
      <c r="O95" s="938"/>
      <c r="P95" s="938"/>
      <c r="Q95" s="938"/>
      <c r="R95" s="938"/>
    </row>
    <row r="96" spans="1:18" s="8" customFormat="1" ht="38.1" customHeight="1">
      <c r="A96" s="915" t="s">
        <v>2528</v>
      </c>
      <c r="B96" s="918" t="s">
        <v>2529</v>
      </c>
      <c r="C96" s="924" t="s">
        <v>2530</v>
      </c>
      <c r="D96" s="921" t="s">
        <v>2531</v>
      </c>
      <c r="E96" s="927" t="s">
        <v>2366</v>
      </c>
      <c r="F96" s="49" t="s">
        <v>2140</v>
      </c>
      <c r="G96" s="58" t="s">
        <v>2532</v>
      </c>
      <c r="H96" s="927" t="s">
        <v>25</v>
      </c>
      <c r="I96" s="927" t="s">
        <v>2138</v>
      </c>
      <c r="J96" s="927" t="s">
        <v>2148</v>
      </c>
      <c r="K96" s="921" t="s">
        <v>1294</v>
      </c>
      <c r="L96" s="927" t="s">
        <v>195</v>
      </c>
      <c r="M96" s="930" t="str">
        <f t="shared" si="2"/>
        <v>CYP00157 - Record rejected - Preferred Death Location Discussed Indicator has incorrect data format. Local Patient Identifier (Extended)=&lt;C001901&gt;
CYP00158 - Warning - Preferred Death Location Discussed Indicator contains an invalid national code. Local Patient Identifier (Extended)=&lt;C001901&gt; Preferred Death Location Discussed Indicator=&lt;C001170&gt;</v>
      </c>
      <c r="N96" s="937"/>
      <c r="O96" s="938" t="s">
        <v>2140</v>
      </c>
      <c r="P96" s="938" t="s">
        <v>2140</v>
      </c>
      <c r="Q96" s="938" t="s">
        <v>2140</v>
      </c>
      <c r="R96" s="938" t="s">
        <v>2199</v>
      </c>
    </row>
    <row r="97" spans="1:18" s="8" customFormat="1" ht="38.1" customHeight="1">
      <c r="A97" s="916"/>
      <c r="B97" s="918" t="e">
        <v>#N/A</v>
      </c>
      <c r="C97" s="925" t="e">
        <v>#N/A</v>
      </c>
      <c r="D97" s="923" t="e">
        <v>#N/A</v>
      </c>
      <c r="E97" s="929" t="e">
        <v>#N/A</v>
      </c>
      <c r="F97" s="49" t="s">
        <v>2179</v>
      </c>
      <c r="G97" s="58" t="s">
        <v>2533</v>
      </c>
      <c r="H97" s="929" t="e">
        <v>#N/A</v>
      </c>
      <c r="I97" s="929" t="e">
        <v>#N/A</v>
      </c>
      <c r="J97" s="929" t="e">
        <v>#N/A</v>
      </c>
      <c r="K97" s="923" t="e">
        <v>#N/A</v>
      </c>
      <c r="L97" s="929" t="e">
        <v>#N/A</v>
      </c>
      <c r="M97" s="932" t="e">
        <f t="shared" ref="M97:M128" si="3">IF(VLOOKUP($A97,MDI,20,0)=0,"",VLOOKUP($A97,MDI,20,0))</f>
        <v>#N/A</v>
      </c>
      <c r="N97" s="937"/>
      <c r="O97" s="938"/>
      <c r="P97" s="938"/>
      <c r="Q97" s="938"/>
      <c r="R97" s="938"/>
    </row>
    <row r="98" spans="1:18" s="8" customFormat="1" ht="22.35" customHeight="1">
      <c r="A98" s="915" t="s">
        <v>2534</v>
      </c>
      <c r="B98" s="918" t="s">
        <v>2535</v>
      </c>
      <c r="C98" s="924" t="s">
        <v>2536</v>
      </c>
      <c r="D98" s="921" t="s">
        <v>2537</v>
      </c>
      <c r="E98" s="927" t="s">
        <v>2366</v>
      </c>
      <c r="F98" s="49" t="s">
        <v>2140</v>
      </c>
      <c r="G98" s="58" t="s">
        <v>2538</v>
      </c>
      <c r="H98" s="927" t="s">
        <v>25</v>
      </c>
      <c r="I98" s="927" t="s">
        <v>2138</v>
      </c>
      <c r="J98" s="927" t="s">
        <v>2148</v>
      </c>
      <c r="K98" s="921"/>
      <c r="L98" s="927" t="s">
        <v>195</v>
      </c>
      <c r="M98" s="948" t="str">
        <f t="shared" si="3"/>
        <v>CYP00155 - Record rejected - Person At Risk Of Unexpected Death Indicator has incorrect data format. Local Patient Identifier (Extended)=&lt;C001901&gt;
CYP00156 - Warning - Person At Risk Of Unexpected Death Indicator contains an invalid national code. Local Patient Identifier (Extended)=&lt;C001901&gt; Person At Risk Of Unexpected Death Indicator=&lt;C001180&gt;</v>
      </c>
      <c r="N98" s="937"/>
      <c r="O98" s="938" t="s">
        <v>2140</v>
      </c>
      <c r="P98" s="938" t="s">
        <v>2140</v>
      </c>
      <c r="Q98" s="938" t="s">
        <v>2140</v>
      </c>
      <c r="R98" s="938" t="s">
        <v>2199</v>
      </c>
    </row>
    <row r="99" spans="1:18" s="8" customFormat="1" ht="22.35" customHeight="1">
      <c r="A99" s="916"/>
      <c r="B99" s="918" t="e">
        <v>#N/A</v>
      </c>
      <c r="C99" s="925" t="e">
        <v>#N/A</v>
      </c>
      <c r="D99" s="923" t="e">
        <v>#N/A</v>
      </c>
      <c r="E99" s="929" t="e">
        <v>#N/A</v>
      </c>
      <c r="F99" s="49" t="s">
        <v>2179</v>
      </c>
      <c r="G99" s="58" t="s">
        <v>2539</v>
      </c>
      <c r="H99" s="929" t="e">
        <v>#N/A</v>
      </c>
      <c r="I99" s="929" t="e">
        <v>#N/A</v>
      </c>
      <c r="J99" s="929" t="e">
        <v>#N/A</v>
      </c>
      <c r="K99" s="923"/>
      <c r="L99" s="929" t="e">
        <v>#N/A</v>
      </c>
      <c r="M99" s="948" t="e">
        <f t="shared" si="3"/>
        <v>#N/A</v>
      </c>
      <c r="N99" s="937"/>
      <c r="O99" s="938"/>
      <c r="P99" s="938"/>
      <c r="Q99" s="938"/>
      <c r="R99" s="938"/>
    </row>
    <row r="100" spans="1:18" s="8" customFormat="1" ht="10.199999999999999">
      <c r="A100" s="915" t="s">
        <v>293</v>
      </c>
      <c r="B100" s="918" t="s">
        <v>294</v>
      </c>
      <c r="C100" s="924" t="s">
        <v>2540</v>
      </c>
      <c r="D100" s="921" t="s">
        <v>296</v>
      </c>
      <c r="E100" s="927" t="s">
        <v>1213</v>
      </c>
      <c r="F100" s="17">
        <v>10</v>
      </c>
      <c r="G100" s="16" t="s">
        <v>2541</v>
      </c>
      <c r="H100" s="927" t="s">
        <v>25</v>
      </c>
      <c r="I100" s="927" t="s">
        <v>2138</v>
      </c>
      <c r="J100" s="927" t="s">
        <v>2148</v>
      </c>
      <c r="K100" s="921" t="s">
        <v>2542</v>
      </c>
      <c r="L100" s="927" t="s">
        <v>195</v>
      </c>
      <c r="M100" s="935" t="str">
        <f t="shared" si="3"/>
        <v>CYP00140 - Record rejected - Death Location Type Code (Preferred) has incorrect data format. Local Patient Identifier (Extended)=&lt;C001901&gt;
CYP00141 - Warning - Death Location Type Code (Preferred) contains an invalid national code. Local Patient Identifier (Extended)=&lt;C001901&gt; Death Location Type Code (Preferred)=&lt;C001190&gt;</v>
      </c>
      <c r="N100" s="937"/>
      <c r="O100" s="938" t="s">
        <v>2140</v>
      </c>
      <c r="P100" s="938" t="s">
        <v>2140</v>
      </c>
      <c r="Q100" s="938" t="s">
        <v>2140</v>
      </c>
      <c r="R100" s="938" t="s">
        <v>32</v>
      </c>
    </row>
    <row r="101" spans="1:18" s="8" customFormat="1" ht="12.75" customHeight="1">
      <c r="A101" s="917"/>
      <c r="B101" s="918" t="e">
        <v>#N/A</v>
      </c>
      <c r="C101" s="933" t="e">
        <v>#N/A</v>
      </c>
      <c r="D101" s="922" t="e">
        <v>#N/A</v>
      </c>
      <c r="E101" s="928" t="e">
        <v>#N/A</v>
      </c>
      <c r="F101" s="17">
        <v>20</v>
      </c>
      <c r="G101" s="16" t="s">
        <v>2543</v>
      </c>
      <c r="H101" s="928" t="e">
        <v>#N/A</v>
      </c>
      <c r="I101" s="928" t="e">
        <v>#N/A</v>
      </c>
      <c r="J101" s="928" t="e">
        <v>#N/A</v>
      </c>
      <c r="K101" s="922" t="e">
        <v>#N/A</v>
      </c>
      <c r="L101" s="928" t="e">
        <v>#N/A</v>
      </c>
      <c r="M101" s="935" t="e">
        <f t="shared" si="3"/>
        <v>#N/A</v>
      </c>
      <c r="N101" s="937"/>
      <c r="O101" s="938"/>
      <c r="P101" s="938"/>
      <c r="Q101" s="938"/>
      <c r="R101" s="938"/>
    </row>
    <row r="102" spans="1:18" s="8" customFormat="1" ht="12.75" customHeight="1">
      <c r="A102" s="917" t="e">
        <v>#N/A</v>
      </c>
      <c r="B102" s="918" t="e">
        <v>#N/A</v>
      </c>
      <c r="C102" s="933" t="e">
        <v>#N/A</v>
      </c>
      <c r="D102" s="922" t="e">
        <v>#N/A</v>
      </c>
      <c r="E102" s="928" t="e">
        <v>#N/A</v>
      </c>
      <c r="F102" s="49">
        <v>21</v>
      </c>
      <c r="G102" s="58" t="s">
        <v>2544</v>
      </c>
      <c r="H102" s="928" t="e">
        <v>#N/A</v>
      </c>
      <c r="I102" s="928" t="e">
        <v>#N/A</v>
      </c>
      <c r="J102" s="928" t="e">
        <v>#N/A</v>
      </c>
      <c r="K102" s="922" t="e">
        <v>#N/A</v>
      </c>
      <c r="L102" s="928" t="e">
        <v>#N/A</v>
      </c>
      <c r="M102" s="935" t="e">
        <f t="shared" si="3"/>
        <v>#N/A</v>
      </c>
      <c r="N102" s="937"/>
      <c r="O102" s="938"/>
      <c r="P102" s="938"/>
      <c r="Q102" s="938"/>
      <c r="R102" s="938"/>
    </row>
    <row r="103" spans="1:18" s="8" customFormat="1" ht="20.399999999999999">
      <c r="A103" s="917"/>
      <c r="B103" s="918" t="e">
        <v>#N/A</v>
      </c>
      <c r="C103" s="933" t="e">
        <v>#N/A</v>
      </c>
      <c r="D103" s="922" t="e">
        <v>#N/A</v>
      </c>
      <c r="E103" s="928" t="e">
        <v>#N/A</v>
      </c>
      <c r="F103" s="49">
        <v>22</v>
      </c>
      <c r="G103" s="58" t="s">
        <v>2545</v>
      </c>
      <c r="H103" s="928" t="e">
        <v>#N/A</v>
      </c>
      <c r="I103" s="928" t="e">
        <v>#N/A</v>
      </c>
      <c r="J103" s="928" t="e">
        <v>#N/A</v>
      </c>
      <c r="K103" s="922" t="e">
        <v>#N/A</v>
      </c>
      <c r="L103" s="928" t="e">
        <v>#N/A</v>
      </c>
      <c r="M103" s="935" t="e">
        <f t="shared" si="3"/>
        <v>#N/A</v>
      </c>
      <c r="N103" s="937"/>
      <c r="O103" s="938"/>
      <c r="P103" s="938"/>
      <c r="Q103" s="938"/>
      <c r="R103" s="938"/>
    </row>
    <row r="104" spans="1:18" s="8" customFormat="1" ht="12.75" customHeight="1">
      <c r="A104" s="917" t="e">
        <v>#N/A</v>
      </c>
      <c r="B104" s="918" t="e">
        <v>#N/A</v>
      </c>
      <c r="C104" s="933" t="e">
        <v>#N/A</v>
      </c>
      <c r="D104" s="922" t="e">
        <v>#N/A</v>
      </c>
      <c r="E104" s="928" t="e">
        <v>#N/A</v>
      </c>
      <c r="F104" s="17">
        <v>30</v>
      </c>
      <c r="G104" s="16" t="s">
        <v>2546</v>
      </c>
      <c r="H104" s="928" t="e">
        <v>#N/A</v>
      </c>
      <c r="I104" s="928" t="e">
        <v>#N/A</v>
      </c>
      <c r="J104" s="928" t="e">
        <v>#N/A</v>
      </c>
      <c r="K104" s="922" t="e">
        <v>#N/A</v>
      </c>
      <c r="L104" s="928" t="e">
        <v>#N/A</v>
      </c>
      <c r="M104" s="935" t="e">
        <f t="shared" si="3"/>
        <v>#N/A</v>
      </c>
      <c r="N104" s="937"/>
      <c r="O104" s="938"/>
      <c r="P104" s="938"/>
      <c r="Q104" s="938"/>
      <c r="R104" s="938"/>
    </row>
    <row r="105" spans="1:18" s="8" customFormat="1" ht="12.75" customHeight="1">
      <c r="A105" s="917"/>
      <c r="B105" s="918" t="e">
        <v>#N/A</v>
      </c>
      <c r="C105" s="933" t="e">
        <v>#N/A</v>
      </c>
      <c r="D105" s="922" t="e">
        <v>#N/A</v>
      </c>
      <c r="E105" s="928" t="e">
        <v>#N/A</v>
      </c>
      <c r="F105" s="17">
        <v>40</v>
      </c>
      <c r="G105" s="16" t="s">
        <v>2547</v>
      </c>
      <c r="H105" s="928" t="e">
        <v>#N/A</v>
      </c>
      <c r="I105" s="928" t="e">
        <v>#N/A</v>
      </c>
      <c r="J105" s="928" t="e">
        <v>#N/A</v>
      </c>
      <c r="K105" s="922" t="e">
        <v>#N/A</v>
      </c>
      <c r="L105" s="928" t="e">
        <v>#N/A</v>
      </c>
      <c r="M105" s="935" t="e">
        <f t="shared" si="3"/>
        <v>#N/A</v>
      </c>
      <c r="N105" s="937"/>
      <c r="O105" s="938"/>
      <c r="P105" s="938"/>
      <c r="Q105" s="938"/>
      <c r="R105" s="938"/>
    </row>
    <row r="106" spans="1:18" s="8" customFormat="1" ht="12.75" customHeight="1">
      <c r="A106" s="917" t="e">
        <v>#N/A</v>
      </c>
      <c r="B106" s="918" t="e">
        <v>#N/A</v>
      </c>
      <c r="C106" s="933" t="e">
        <v>#N/A</v>
      </c>
      <c r="D106" s="922" t="e">
        <v>#N/A</v>
      </c>
      <c r="E106" s="928" t="e">
        <v>#N/A</v>
      </c>
      <c r="F106" s="49">
        <v>41</v>
      </c>
      <c r="G106" s="58" t="s">
        <v>2548</v>
      </c>
      <c r="H106" s="928" t="e">
        <v>#N/A</v>
      </c>
      <c r="I106" s="928" t="e">
        <v>#N/A</v>
      </c>
      <c r="J106" s="928" t="e">
        <v>#N/A</v>
      </c>
      <c r="K106" s="922" t="e">
        <v>#N/A</v>
      </c>
      <c r="L106" s="928" t="e">
        <v>#N/A</v>
      </c>
      <c r="M106" s="935" t="e">
        <f t="shared" si="3"/>
        <v>#N/A</v>
      </c>
      <c r="N106" s="937"/>
      <c r="O106" s="938"/>
      <c r="P106" s="938"/>
      <c r="Q106" s="938"/>
      <c r="R106" s="938"/>
    </row>
    <row r="107" spans="1:18" s="8" customFormat="1" ht="12.75" customHeight="1">
      <c r="A107" s="917"/>
      <c r="B107" s="918" t="e">
        <v>#N/A</v>
      </c>
      <c r="C107" s="933" t="e">
        <v>#N/A</v>
      </c>
      <c r="D107" s="922" t="e">
        <v>#N/A</v>
      </c>
      <c r="E107" s="928" t="e">
        <v>#N/A</v>
      </c>
      <c r="F107" s="49">
        <v>42</v>
      </c>
      <c r="G107" s="58" t="s">
        <v>2549</v>
      </c>
      <c r="H107" s="928" t="e">
        <v>#N/A</v>
      </c>
      <c r="I107" s="928" t="e">
        <v>#N/A</v>
      </c>
      <c r="J107" s="928" t="e">
        <v>#N/A</v>
      </c>
      <c r="K107" s="922" t="e">
        <v>#N/A</v>
      </c>
      <c r="L107" s="928" t="e">
        <v>#N/A</v>
      </c>
      <c r="M107" s="935" t="e">
        <f t="shared" si="3"/>
        <v>#N/A</v>
      </c>
      <c r="N107" s="937"/>
      <c r="O107" s="938"/>
      <c r="P107" s="938"/>
      <c r="Q107" s="938"/>
      <c r="R107" s="938"/>
    </row>
    <row r="108" spans="1:18" s="8" customFormat="1" ht="12.75" customHeight="1">
      <c r="A108" s="917" t="e">
        <v>#N/A</v>
      </c>
      <c r="B108" s="918" t="e">
        <v>#N/A</v>
      </c>
      <c r="C108" s="933" t="e">
        <v>#N/A</v>
      </c>
      <c r="D108" s="922" t="e">
        <v>#N/A</v>
      </c>
      <c r="E108" s="928" t="e">
        <v>#N/A</v>
      </c>
      <c r="F108" s="17">
        <v>50</v>
      </c>
      <c r="G108" s="16" t="s">
        <v>2500</v>
      </c>
      <c r="H108" s="928" t="e">
        <v>#N/A</v>
      </c>
      <c r="I108" s="928" t="e">
        <v>#N/A</v>
      </c>
      <c r="J108" s="928" t="e">
        <v>#N/A</v>
      </c>
      <c r="K108" s="922" t="e">
        <v>#N/A</v>
      </c>
      <c r="L108" s="928" t="e">
        <v>#N/A</v>
      </c>
      <c r="M108" s="935" t="e">
        <f t="shared" si="3"/>
        <v>#N/A</v>
      </c>
      <c r="N108" s="937"/>
      <c r="O108" s="938"/>
      <c r="P108" s="938"/>
      <c r="Q108" s="938"/>
      <c r="R108" s="938"/>
    </row>
    <row r="109" spans="1:18" s="8" customFormat="1" ht="30.6">
      <c r="A109" s="916"/>
      <c r="B109" s="918" t="e">
        <v>#N/A</v>
      </c>
      <c r="C109" s="925" t="e">
        <v>#N/A</v>
      </c>
      <c r="D109" s="923" t="e">
        <v>#N/A</v>
      </c>
      <c r="E109" s="929" t="e">
        <v>#N/A</v>
      </c>
      <c r="F109" s="49">
        <v>99</v>
      </c>
      <c r="G109" s="58" t="s">
        <v>2550</v>
      </c>
      <c r="H109" s="929" t="e">
        <v>#N/A</v>
      </c>
      <c r="I109" s="929" t="e">
        <v>#N/A</v>
      </c>
      <c r="J109" s="929" t="e">
        <v>#N/A</v>
      </c>
      <c r="K109" s="923" t="e">
        <v>#N/A</v>
      </c>
      <c r="L109" s="929" t="e">
        <v>#N/A</v>
      </c>
      <c r="M109" s="935" t="e">
        <f t="shared" si="3"/>
        <v>#N/A</v>
      </c>
      <c r="N109" s="937"/>
      <c r="O109" s="938"/>
      <c r="P109" s="938"/>
      <c r="Q109" s="938"/>
      <c r="R109" s="938"/>
    </row>
    <row r="110" spans="1:18" s="8" customFormat="1" ht="148.35" customHeight="1">
      <c r="A110" s="523" t="s">
        <v>2551</v>
      </c>
      <c r="B110" s="65" t="s">
        <v>2552</v>
      </c>
      <c r="C110" s="531" t="s">
        <v>2553</v>
      </c>
      <c r="D110" s="58" t="s">
        <v>2554</v>
      </c>
      <c r="E110" s="49" t="s">
        <v>2154</v>
      </c>
      <c r="F110" s="58"/>
      <c r="G110" s="58"/>
      <c r="H110" s="49" t="s">
        <v>25</v>
      </c>
      <c r="I110" s="49" t="s">
        <v>2138</v>
      </c>
      <c r="J110" s="49" t="s">
        <v>25</v>
      </c>
      <c r="K110" s="58" t="s">
        <v>2555</v>
      </c>
      <c r="L110" s="39" t="s">
        <v>195</v>
      </c>
      <c r="M110" s="64" t="str">
        <f t="shared" si="3"/>
        <v>CYP00137 - Record rejected - Person Death Date has incorrect data format. Local Patient Identifier (Extended)=&lt;C001901&gt;
CYP00138 - Record rejected - Person Death Date contains a Person Death Date that is before the Reporting Period Start Date. Local Patient Identifier (Extended)=&lt;C001901&gt; Person Death Date=&lt;C001200&gt;
CYP00139 - Warning - Person Death Date contains a Person Death Date that falls after the Reporting Period End Date. Local Patient Identifier (Extended)=&lt;C001901&gt; Person Death Date=&lt;C001200&gt;
CYP00180 - Record rejected - Person Death Date is before the Person Birth Date. Local Patient Identifier (Extended)=&lt;C001901&gt; Person Death Date=&lt;C001200&gt; Person Birth Date=&lt;C001060&gt;
CYP00181 - Record rejected - Person Death Date is after the Date and Time Data Set Created. Local Patient Identifier (Extended)=&lt;C001901&gt; Person Death Date=&lt;C001200&gt; Date and time data set created=&lt;C000060&gt;</v>
      </c>
      <c r="N110" s="78"/>
      <c r="O110" s="108" t="s">
        <v>2140</v>
      </c>
      <c r="P110" s="108" t="s">
        <v>2140</v>
      </c>
      <c r="Q110" s="108" t="s">
        <v>2140</v>
      </c>
      <c r="R110" s="108" t="s">
        <v>2556</v>
      </c>
    </row>
    <row r="111" spans="1:18" s="8" customFormat="1" ht="10.199999999999999">
      <c r="A111" s="915" t="s">
        <v>2557</v>
      </c>
      <c r="B111" s="918" t="s">
        <v>2558</v>
      </c>
      <c r="C111" s="924" t="s">
        <v>2559</v>
      </c>
      <c r="D111" s="921" t="s">
        <v>2560</v>
      </c>
      <c r="E111" s="927" t="s">
        <v>1213</v>
      </c>
      <c r="F111" s="17">
        <v>10</v>
      </c>
      <c r="G111" s="16" t="s">
        <v>2541</v>
      </c>
      <c r="H111" s="927" t="s">
        <v>25</v>
      </c>
      <c r="I111" s="927" t="s">
        <v>2138</v>
      </c>
      <c r="J111" s="927" t="s">
        <v>2148</v>
      </c>
      <c r="K111" s="921" t="s">
        <v>2561</v>
      </c>
      <c r="L111" s="927" t="s">
        <v>195</v>
      </c>
      <c r="M111" s="935" t="str">
        <f t="shared" si="3"/>
        <v>CYP00142 - Record rejected - Death Location Type Code (Actual) has incorrect data format. Local Patient Identifier (Extended)=&lt;C001901&gt;
CYP00143 - Warning - Death Location Type Code (Actual) contains an invalid national code. Local Patient Identifier (Extended)=&lt;C001901&gt; Death Location Type Code (Actual)=&lt;C001210&gt;
CYP00144 - Warning - PERSON DEATH DATE is populated but the Death Location Type Code (Actual) is blank. Local Patient Identifier (Extended)=&lt;C001901&gt;
CYP00166 - Warning - Death Location Type Code (Actual) is populated but the Person Death Date is blank. Local Patient Identifier (Extended)=&lt;C001901&gt; Death Location Type Code (Actual)=&lt;C001210&gt;</v>
      </c>
      <c r="N111" s="937"/>
      <c r="O111" s="938" t="s">
        <v>2140</v>
      </c>
      <c r="P111" s="938" t="s">
        <v>2140</v>
      </c>
      <c r="Q111" s="938" t="s">
        <v>2140</v>
      </c>
      <c r="R111" s="938" t="s">
        <v>2199</v>
      </c>
    </row>
    <row r="112" spans="1:18" s="8" customFormat="1" ht="12.75" customHeight="1">
      <c r="A112" s="917" t="e">
        <v>#N/A</v>
      </c>
      <c r="B112" s="918" t="e">
        <v>#N/A</v>
      </c>
      <c r="C112" s="933" t="e">
        <v>#N/A</v>
      </c>
      <c r="D112" s="922" t="e">
        <v>#N/A</v>
      </c>
      <c r="E112" s="928" t="e">
        <v>#N/A</v>
      </c>
      <c r="F112" s="17">
        <v>20</v>
      </c>
      <c r="G112" s="16" t="s">
        <v>2543</v>
      </c>
      <c r="H112" s="928" t="e">
        <v>#N/A</v>
      </c>
      <c r="I112" s="928" t="e">
        <v>#N/A</v>
      </c>
      <c r="J112" s="928" t="e">
        <v>#N/A</v>
      </c>
      <c r="K112" s="922" t="e">
        <v>#N/A</v>
      </c>
      <c r="L112" s="928" t="e">
        <v>#N/A</v>
      </c>
      <c r="M112" s="935" t="e">
        <f t="shared" si="3"/>
        <v>#N/A</v>
      </c>
      <c r="N112" s="937"/>
      <c r="O112" s="938"/>
      <c r="P112" s="938"/>
      <c r="Q112" s="938"/>
      <c r="R112" s="938"/>
    </row>
    <row r="113" spans="1:18" s="8" customFormat="1" ht="12.75" customHeight="1">
      <c r="A113" s="917" t="e">
        <v>#N/A</v>
      </c>
      <c r="B113" s="918" t="e">
        <v>#N/A</v>
      </c>
      <c r="C113" s="933" t="e">
        <v>#N/A</v>
      </c>
      <c r="D113" s="922" t="e">
        <v>#N/A</v>
      </c>
      <c r="E113" s="928" t="e">
        <v>#N/A</v>
      </c>
      <c r="F113" s="49">
        <v>21</v>
      </c>
      <c r="G113" s="58" t="s">
        <v>2544</v>
      </c>
      <c r="H113" s="928" t="e">
        <v>#N/A</v>
      </c>
      <c r="I113" s="928" t="e">
        <v>#N/A</v>
      </c>
      <c r="J113" s="928" t="e">
        <v>#N/A</v>
      </c>
      <c r="K113" s="922" t="e">
        <v>#N/A</v>
      </c>
      <c r="L113" s="928" t="e">
        <v>#N/A</v>
      </c>
      <c r="M113" s="935" t="e">
        <f t="shared" si="3"/>
        <v>#N/A</v>
      </c>
      <c r="N113" s="937"/>
      <c r="O113" s="938"/>
      <c r="P113" s="938"/>
      <c r="Q113" s="938"/>
      <c r="R113" s="938"/>
    </row>
    <row r="114" spans="1:18" s="8" customFormat="1" ht="20.399999999999999">
      <c r="A114" s="917" t="e">
        <v>#N/A</v>
      </c>
      <c r="B114" s="918" t="e">
        <v>#N/A</v>
      </c>
      <c r="C114" s="933" t="e">
        <v>#N/A</v>
      </c>
      <c r="D114" s="922" t="e">
        <v>#N/A</v>
      </c>
      <c r="E114" s="928" t="e">
        <v>#N/A</v>
      </c>
      <c r="F114" s="49">
        <v>22</v>
      </c>
      <c r="G114" s="58" t="s">
        <v>2545</v>
      </c>
      <c r="H114" s="928" t="e">
        <v>#N/A</v>
      </c>
      <c r="I114" s="928" t="e">
        <v>#N/A</v>
      </c>
      <c r="J114" s="928" t="e">
        <v>#N/A</v>
      </c>
      <c r="K114" s="922" t="e">
        <v>#N/A</v>
      </c>
      <c r="L114" s="928" t="e">
        <v>#N/A</v>
      </c>
      <c r="M114" s="935" t="e">
        <f t="shared" si="3"/>
        <v>#N/A</v>
      </c>
      <c r="N114" s="937"/>
      <c r="O114" s="938"/>
      <c r="P114" s="938"/>
      <c r="Q114" s="938"/>
      <c r="R114" s="938"/>
    </row>
    <row r="115" spans="1:18" s="8" customFormat="1" ht="12.75" customHeight="1">
      <c r="A115" s="917" t="e">
        <v>#N/A</v>
      </c>
      <c r="B115" s="918" t="e">
        <v>#N/A</v>
      </c>
      <c r="C115" s="933" t="e">
        <v>#N/A</v>
      </c>
      <c r="D115" s="922" t="e">
        <v>#N/A</v>
      </c>
      <c r="E115" s="928" t="e">
        <v>#N/A</v>
      </c>
      <c r="F115" s="17">
        <v>30</v>
      </c>
      <c r="G115" s="16" t="s">
        <v>2546</v>
      </c>
      <c r="H115" s="928" t="e">
        <v>#N/A</v>
      </c>
      <c r="I115" s="928" t="e">
        <v>#N/A</v>
      </c>
      <c r="J115" s="928" t="e">
        <v>#N/A</v>
      </c>
      <c r="K115" s="922" t="e">
        <v>#N/A</v>
      </c>
      <c r="L115" s="928" t="e">
        <v>#N/A</v>
      </c>
      <c r="M115" s="935" t="e">
        <f t="shared" si="3"/>
        <v>#N/A</v>
      </c>
      <c r="N115" s="937"/>
      <c r="O115" s="938"/>
      <c r="P115" s="938"/>
      <c r="Q115" s="938"/>
      <c r="R115" s="938"/>
    </row>
    <row r="116" spans="1:18" s="8" customFormat="1" ht="12.75" customHeight="1">
      <c r="A116" s="917" t="e">
        <v>#N/A</v>
      </c>
      <c r="B116" s="918" t="e">
        <v>#N/A</v>
      </c>
      <c r="C116" s="933" t="e">
        <v>#N/A</v>
      </c>
      <c r="D116" s="922" t="e">
        <v>#N/A</v>
      </c>
      <c r="E116" s="928" t="e">
        <v>#N/A</v>
      </c>
      <c r="F116" s="17">
        <v>40</v>
      </c>
      <c r="G116" s="16" t="s">
        <v>2547</v>
      </c>
      <c r="H116" s="928" t="e">
        <v>#N/A</v>
      </c>
      <c r="I116" s="928" t="e">
        <v>#N/A</v>
      </c>
      <c r="J116" s="928" t="e">
        <v>#N/A</v>
      </c>
      <c r="K116" s="922" t="e">
        <v>#N/A</v>
      </c>
      <c r="L116" s="928" t="e">
        <v>#N/A</v>
      </c>
      <c r="M116" s="935" t="e">
        <f t="shared" si="3"/>
        <v>#N/A</v>
      </c>
      <c r="N116" s="937"/>
      <c r="O116" s="938"/>
      <c r="P116" s="938"/>
      <c r="Q116" s="938"/>
      <c r="R116" s="938"/>
    </row>
    <row r="117" spans="1:18" s="8" customFormat="1" ht="12.75" customHeight="1">
      <c r="A117" s="917" t="e">
        <v>#N/A</v>
      </c>
      <c r="B117" s="918" t="e">
        <v>#N/A</v>
      </c>
      <c r="C117" s="933" t="e">
        <v>#N/A</v>
      </c>
      <c r="D117" s="922" t="e">
        <v>#N/A</v>
      </c>
      <c r="E117" s="928" t="e">
        <v>#N/A</v>
      </c>
      <c r="F117" s="49">
        <v>41</v>
      </c>
      <c r="G117" s="58" t="s">
        <v>2548</v>
      </c>
      <c r="H117" s="928" t="e">
        <v>#N/A</v>
      </c>
      <c r="I117" s="928" t="e">
        <v>#N/A</v>
      </c>
      <c r="J117" s="928" t="e">
        <v>#N/A</v>
      </c>
      <c r="K117" s="922" t="e">
        <v>#N/A</v>
      </c>
      <c r="L117" s="928" t="e">
        <v>#N/A</v>
      </c>
      <c r="M117" s="935" t="e">
        <f t="shared" si="3"/>
        <v>#N/A</v>
      </c>
      <c r="N117" s="937"/>
      <c r="O117" s="938"/>
      <c r="P117" s="938"/>
      <c r="Q117" s="938"/>
      <c r="R117" s="938"/>
    </row>
    <row r="118" spans="1:18" s="8" customFormat="1" ht="12.75" customHeight="1">
      <c r="A118" s="917" t="e">
        <v>#N/A</v>
      </c>
      <c r="B118" s="918" t="e">
        <v>#N/A</v>
      </c>
      <c r="C118" s="933" t="e">
        <v>#N/A</v>
      </c>
      <c r="D118" s="922" t="e">
        <v>#N/A</v>
      </c>
      <c r="E118" s="928" t="e">
        <v>#N/A</v>
      </c>
      <c r="F118" s="49">
        <v>42</v>
      </c>
      <c r="G118" s="58" t="s">
        <v>2549</v>
      </c>
      <c r="H118" s="928" t="e">
        <v>#N/A</v>
      </c>
      <c r="I118" s="928" t="e">
        <v>#N/A</v>
      </c>
      <c r="J118" s="928" t="e">
        <v>#N/A</v>
      </c>
      <c r="K118" s="922" t="e">
        <v>#N/A</v>
      </c>
      <c r="L118" s="928" t="e">
        <v>#N/A</v>
      </c>
      <c r="M118" s="935" t="e">
        <f t="shared" si="3"/>
        <v>#N/A</v>
      </c>
      <c r="N118" s="937"/>
      <c r="O118" s="938"/>
      <c r="P118" s="938"/>
      <c r="Q118" s="938"/>
      <c r="R118" s="938"/>
    </row>
    <row r="119" spans="1:18" s="8" customFormat="1" ht="12.75" customHeight="1">
      <c r="A119" s="917" t="e">
        <v>#N/A</v>
      </c>
      <c r="B119" s="918" t="e">
        <v>#N/A</v>
      </c>
      <c r="C119" s="925" t="e">
        <v>#N/A</v>
      </c>
      <c r="D119" s="922" t="e">
        <v>#N/A</v>
      </c>
      <c r="E119" s="928" t="e">
        <v>#N/A</v>
      </c>
      <c r="F119" s="17">
        <v>50</v>
      </c>
      <c r="G119" s="65" t="s">
        <v>2500</v>
      </c>
      <c r="H119" s="928" t="e">
        <v>#N/A</v>
      </c>
      <c r="I119" s="928" t="e">
        <v>#N/A</v>
      </c>
      <c r="J119" s="928" t="e">
        <v>#N/A</v>
      </c>
      <c r="K119" s="923" t="e">
        <v>#N/A</v>
      </c>
      <c r="L119" s="929" t="e">
        <v>#N/A</v>
      </c>
      <c r="M119" s="935" t="e">
        <f t="shared" si="3"/>
        <v>#N/A</v>
      </c>
      <c r="N119" s="937"/>
      <c r="O119" s="938"/>
      <c r="P119" s="938"/>
      <c r="Q119" s="938"/>
      <c r="R119" s="938"/>
    </row>
    <row r="120" spans="1:18" ht="18" customHeight="1">
      <c r="A120" s="915" t="s">
        <v>297</v>
      </c>
      <c r="B120" s="918" t="s">
        <v>298</v>
      </c>
      <c r="C120" s="924" t="s">
        <v>2562</v>
      </c>
      <c r="D120" s="921" t="s">
        <v>2563</v>
      </c>
      <c r="E120" s="927" t="s">
        <v>1213</v>
      </c>
      <c r="F120" s="49" t="s">
        <v>2339</v>
      </c>
      <c r="G120" s="42" t="s">
        <v>2564</v>
      </c>
      <c r="H120" s="927" t="s">
        <v>25</v>
      </c>
      <c r="I120" s="927" t="s">
        <v>2138</v>
      </c>
      <c r="J120" s="927" t="s">
        <v>2148</v>
      </c>
      <c r="K120" s="939" t="s">
        <v>2565</v>
      </c>
      <c r="L120" s="927" t="s">
        <v>195</v>
      </c>
      <c r="M120" s="935" t="str">
        <f t="shared" si="3"/>
        <v>CYP001101 - Warning - Death Not At Preferred Location Reason is populated but Death Location Type Code (Preferred) contains the same value as Death Location Type Code (Actual). Local Patient Identifier (Extended)=&lt;C001901&gt; Death Not At Preferred Location Reason=&lt;C001220&gt; Death Location Type Code (Preferred)=&lt;C001190&gt; Death Location Type Code (Actual)=&lt;C001210&gt;
CYP00159 - Record rejected - Death Not At Preferred Location Reason has incorrect data format. Local Patient Identifier (Extended)=&lt;C001901&gt;
CYP00160 - Warning - Death Not At Preferred Location Reason contains an invalid national code. Local Patient Identifier (Extended)=&lt;C001901&gt; Death Not At Preferred Location Reason=&lt;C001220&gt;
CYP00167 - Warning - Death Not At Preferred Location Reason is populated but the Person Death Date is blank. Local Patient Identifier (Extended)=&lt;C001901&gt; Death Not At Preferred Location Reason=&lt;C001220&gt;</v>
      </c>
      <c r="N120" s="937"/>
      <c r="O120" s="938" t="s">
        <v>2140</v>
      </c>
      <c r="P120" s="938" t="s">
        <v>2140</v>
      </c>
      <c r="Q120" s="938" t="s">
        <v>2140</v>
      </c>
      <c r="R120" s="938" t="s">
        <v>32</v>
      </c>
    </row>
    <row r="121" spans="1:18">
      <c r="A121" s="917" t="e">
        <v>#N/A</v>
      </c>
      <c r="B121" s="918" t="e">
        <v>#N/A</v>
      </c>
      <c r="C121" s="933" t="e">
        <v>#N/A</v>
      </c>
      <c r="D121" s="922" t="e">
        <v>#N/A</v>
      </c>
      <c r="E121" s="928" t="e">
        <v>#N/A</v>
      </c>
      <c r="F121" s="49" t="s">
        <v>2342</v>
      </c>
      <c r="G121" s="9" t="s">
        <v>2566</v>
      </c>
      <c r="H121" s="928" t="e">
        <v>#N/A</v>
      </c>
      <c r="I121" s="928" t="e">
        <v>#N/A</v>
      </c>
      <c r="J121" s="928" t="e">
        <v>#N/A</v>
      </c>
      <c r="K121" s="940" t="e">
        <v>#N/A</v>
      </c>
      <c r="L121" s="928" t="e">
        <v>#N/A</v>
      </c>
      <c r="M121" s="935" t="e">
        <f t="shared" si="3"/>
        <v>#N/A</v>
      </c>
      <c r="N121" s="937"/>
      <c r="O121" s="938"/>
      <c r="P121" s="938"/>
      <c r="Q121" s="938"/>
      <c r="R121" s="938"/>
    </row>
    <row r="122" spans="1:18">
      <c r="A122" s="917" t="e">
        <v>#N/A</v>
      </c>
      <c r="B122" s="918" t="e">
        <v>#N/A</v>
      </c>
      <c r="C122" s="933" t="e">
        <v>#N/A</v>
      </c>
      <c r="D122" s="922" t="e">
        <v>#N/A</v>
      </c>
      <c r="E122" s="928" t="e">
        <v>#N/A</v>
      </c>
      <c r="F122" s="49" t="s">
        <v>2344</v>
      </c>
      <c r="G122" s="9" t="s">
        <v>2567</v>
      </c>
      <c r="H122" s="928" t="e">
        <v>#N/A</v>
      </c>
      <c r="I122" s="928" t="e">
        <v>#N/A</v>
      </c>
      <c r="J122" s="928" t="e">
        <v>#N/A</v>
      </c>
      <c r="K122" s="940" t="e">
        <v>#N/A</v>
      </c>
      <c r="L122" s="928" t="e">
        <v>#N/A</v>
      </c>
      <c r="M122" s="935" t="e">
        <f t="shared" si="3"/>
        <v>#N/A</v>
      </c>
      <c r="N122" s="937"/>
      <c r="O122" s="938"/>
      <c r="P122" s="938"/>
      <c r="Q122" s="938"/>
      <c r="R122" s="938"/>
    </row>
    <row r="123" spans="1:18">
      <c r="A123" s="917" t="e">
        <v>#N/A</v>
      </c>
      <c r="B123" s="918" t="e">
        <v>#N/A</v>
      </c>
      <c r="C123" s="933" t="e">
        <v>#N/A</v>
      </c>
      <c r="D123" s="922" t="e">
        <v>#N/A</v>
      </c>
      <c r="E123" s="928" t="e">
        <v>#N/A</v>
      </c>
      <c r="F123" s="49" t="s">
        <v>2346</v>
      </c>
      <c r="G123" s="9" t="s">
        <v>2568</v>
      </c>
      <c r="H123" s="928" t="e">
        <v>#N/A</v>
      </c>
      <c r="I123" s="928" t="e">
        <v>#N/A</v>
      </c>
      <c r="J123" s="928" t="e">
        <v>#N/A</v>
      </c>
      <c r="K123" s="940" t="e">
        <v>#N/A</v>
      </c>
      <c r="L123" s="928" t="e">
        <v>#N/A</v>
      </c>
      <c r="M123" s="935" t="e">
        <f t="shared" si="3"/>
        <v>#N/A</v>
      </c>
      <c r="N123" s="937"/>
      <c r="O123" s="938"/>
      <c r="P123" s="938"/>
      <c r="Q123" s="938"/>
      <c r="R123" s="938"/>
    </row>
    <row r="124" spans="1:18">
      <c r="A124" s="917" t="e">
        <v>#N/A</v>
      </c>
      <c r="B124" s="918" t="e">
        <v>#N/A</v>
      </c>
      <c r="C124" s="933" t="e">
        <v>#N/A</v>
      </c>
      <c r="D124" s="922" t="e">
        <v>#N/A</v>
      </c>
      <c r="E124" s="928" t="e">
        <v>#N/A</v>
      </c>
      <c r="F124" s="44" t="s">
        <v>2348</v>
      </c>
      <c r="G124" s="9" t="s">
        <v>2569</v>
      </c>
      <c r="H124" s="928" t="e">
        <v>#N/A</v>
      </c>
      <c r="I124" s="928" t="e">
        <v>#N/A</v>
      </c>
      <c r="J124" s="928" t="e">
        <v>#N/A</v>
      </c>
      <c r="K124" s="940" t="e">
        <v>#N/A</v>
      </c>
      <c r="L124" s="928" t="e">
        <v>#N/A</v>
      </c>
      <c r="M124" s="935" t="e">
        <f t="shared" si="3"/>
        <v>#N/A</v>
      </c>
      <c r="N124" s="937"/>
      <c r="O124" s="938"/>
      <c r="P124" s="938"/>
      <c r="Q124" s="938"/>
      <c r="R124" s="938"/>
    </row>
    <row r="125" spans="1:18">
      <c r="A125" s="917" t="e">
        <v>#N/A</v>
      </c>
      <c r="B125" s="918" t="e">
        <v>#N/A</v>
      </c>
      <c r="C125" s="933" t="e">
        <v>#N/A</v>
      </c>
      <c r="D125" s="922" t="e">
        <v>#N/A</v>
      </c>
      <c r="E125" s="928" t="e">
        <v>#N/A</v>
      </c>
      <c r="F125" s="49" t="s">
        <v>2350</v>
      </c>
      <c r="G125" s="9" t="s">
        <v>2570</v>
      </c>
      <c r="H125" s="928" t="e">
        <v>#N/A</v>
      </c>
      <c r="I125" s="928" t="e">
        <v>#N/A</v>
      </c>
      <c r="J125" s="928" t="e">
        <v>#N/A</v>
      </c>
      <c r="K125" s="940" t="e">
        <v>#N/A</v>
      </c>
      <c r="L125" s="928" t="e">
        <v>#N/A</v>
      </c>
      <c r="M125" s="935" t="e">
        <f t="shared" si="3"/>
        <v>#N/A</v>
      </c>
      <c r="N125" s="937"/>
      <c r="O125" s="938"/>
      <c r="P125" s="938"/>
      <c r="Q125" s="938"/>
      <c r="R125" s="938"/>
    </row>
    <row r="126" spans="1:18">
      <c r="A126" s="917" t="e">
        <v>#N/A</v>
      </c>
      <c r="B126" s="918" t="e">
        <v>#N/A</v>
      </c>
      <c r="C126" s="933" t="e">
        <v>#N/A</v>
      </c>
      <c r="D126" s="922" t="e">
        <v>#N/A</v>
      </c>
      <c r="E126" s="928" t="e">
        <v>#N/A</v>
      </c>
      <c r="F126" s="49" t="s">
        <v>2352</v>
      </c>
      <c r="G126" s="9" t="s">
        <v>2571</v>
      </c>
      <c r="H126" s="928" t="e">
        <v>#N/A</v>
      </c>
      <c r="I126" s="928" t="e">
        <v>#N/A</v>
      </c>
      <c r="J126" s="928" t="e">
        <v>#N/A</v>
      </c>
      <c r="K126" s="940" t="e">
        <v>#N/A</v>
      </c>
      <c r="L126" s="928" t="e">
        <v>#N/A</v>
      </c>
      <c r="M126" s="935" t="e">
        <f t="shared" si="3"/>
        <v>#N/A</v>
      </c>
      <c r="N126" s="937"/>
      <c r="O126" s="938"/>
      <c r="P126" s="938"/>
      <c r="Q126" s="938"/>
      <c r="R126" s="938"/>
    </row>
    <row r="127" spans="1:18">
      <c r="A127" s="917" t="e">
        <v>#N/A</v>
      </c>
      <c r="B127" s="918" t="e">
        <v>#N/A</v>
      </c>
      <c r="C127" s="933" t="e">
        <v>#N/A</v>
      </c>
      <c r="D127" s="922" t="e">
        <v>#N/A</v>
      </c>
      <c r="E127" s="928" t="e">
        <v>#N/A</v>
      </c>
      <c r="F127" s="49">
        <v>98</v>
      </c>
      <c r="G127" s="9" t="s">
        <v>2500</v>
      </c>
      <c r="H127" s="928" t="e">
        <v>#N/A</v>
      </c>
      <c r="I127" s="928" t="e">
        <v>#N/A</v>
      </c>
      <c r="J127" s="928" t="e">
        <v>#N/A</v>
      </c>
      <c r="K127" s="940" t="e">
        <v>#N/A</v>
      </c>
      <c r="L127" s="928" t="e">
        <v>#N/A</v>
      </c>
      <c r="M127" s="935" t="e">
        <f t="shared" si="3"/>
        <v>#N/A</v>
      </c>
      <c r="N127" s="937"/>
      <c r="O127" s="938"/>
      <c r="P127" s="938"/>
      <c r="Q127" s="938"/>
      <c r="R127" s="938"/>
    </row>
    <row r="128" spans="1:18" ht="20.399999999999999">
      <c r="A128" s="917" t="e">
        <v>#N/A</v>
      </c>
      <c r="B128" s="918" t="e">
        <v>#N/A</v>
      </c>
      <c r="C128" s="925" t="e">
        <v>#N/A</v>
      </c>
      <c r="D128" s="922" t="e">
        <v>#N/A</v>
      </c>
      <c r="E128" s="929" t="e">
        <v>#N/A</v>
      </c>
      <c r="F128" s="49" t="s">
        <v>2406</v>
      </c>
      <c r="G128" s="647" t="s">
        <v>2572</v>
      </c>
      <c r="H128" s="928" t="e">
        <v>#N/A</v>
      </c>
      <c r="I128" s="928" t="e">
        <v>#N/A</v>
      </c>
      <c r="J128" s="928" t="e">
        <v>#N/A</v>
      </c>
      <c r="K128" s="941" t="e">
        <v>#N/A</v>
      </c>
      <c r="L128" s="929" t="e">
        <v>#N/A</v>
      </c>
      <c r="M128" s="935" t="e">
        <f t="shared" si="3"/>
        <v>#N/A</v>
      </c>
      <c r="N128" s="937"/>
      <c r="O128" s="938"/>
      <c r="P128" s="938"/>
      <c r="Q128" s="938"/>
      <c r="R128" s="938"/>
    </row>
    <row r="129" spans="1:18" s="8" customFormat="1" ht="182.25" customHeight="1">
      <c r="A129" s="523" t="s">
        <v>1008</v>
      </c>
      <c r="B129" s="65" t="s">
        <v>1009</v>
      </c>
      <c r="C129" s="531" t="s">
        <v>2573</v>
      </c>
      <c r="D129" s="58" t="s">
        <v>2574</v>
      </c>
      <c r="E129" s="49" t="s">
        <v>2336</v>
      </c>
      <c r="F129" s="49"/>
      <c r="G129" s="58"/>
      <c r="H129" s="49" t="s">
        <v>25</v>
      </c>
      <c r="I129" s="49" t="s">
        <v>2138</v>
      </c>
      <c r="J129" s="49" t="s">
        <v>25</v>
      </c>
      <c r="K129" s="58" t="s">
        <v>2575</v>
      </c>
      <c r="L129" s="39" t="s">
        <v>195</v>
      </c>
      <c r="M129" s="64" t="str">
        <f t="shared" ref="M129:M137" si="4">IF(VLOOKUP($A129,MDI,20,0)=0,"",VLOOKUP($A129,MDI,20,0))</f>
        <v>CYP001105 - Record rejected - NHS Number (Mother) contains an invalid NHS number. NHS numbers, if provided, must pass Modulus-11 checks. Local Patient Identifier (Extended)=&lt;C001901&gt;
CYP00196 - Record rejected - Person was 19 years of age or over at the Reporting Period Start Date, but NHS Number (Mother) is populated. Local Patient Identifier (Extended)=&lt;C001901&gt; NHS Number (Mother)=&lt;C001230&gt; Person Birth Date=&lt;C001060&gt; Reporting Period Start Date=&lt;C000040&gt;
CYP00197 - Record rejected - Person Birth Date is blank and NHS Number (Mother) is populated. Local Patient Identifier (Extended)=&lt;C001901&gt; NHS Number (Mother)=&lt;C001230&gt;</v>
      </c>
      <c r="N129" s="78"/>
      <c r="O129" s="108" t="s">
        <v>2140</v>
      </c>
      <c r="P129" s="108" t="s">
        <v>2140</v>
      </c>
      <c r="Q129" s="108" t="s">
        <v>2140</v>
      </c>
      <c r="R129" s="108" t="s">
        <v>42</v>
      </c>
    </row>
    <row r="130" spans="1:18" s="8" customFormat="1" ht="19.350000000000001" customHeight="1">
      <c r="A130" s="915" t="s">
        <v>301</v>
      </c>
      <c r="B130" s="918" t="s">
        <v>302</v>
      </c>
      <c r="C130" s="924" t="s">
        <v>2576</v>
      </c>
      <c r="D130" s="921" t="s">
        <v>304</v>
      </c>
      <c r="E130" s="927" t="s">
        <v>1213</v>
      </c>
      <c r="F130" s="44" t="s">
        <v>2339</v>
      </c>
      <c r="G130" s="58" t="s">
        <v>2577</v>
      </c>
      <c r="H130" s="927" t="s">
        <v>25</v>
      </c>
      <c r="I130" s="927" t="s">
        <v>2138</v>
      </c>
      <c r="J130" s="927" t="s">
        <v>2148</v>
      </c>
      <c r="K130" s="921" t="s">
        <v>2578</v>
      </c>
      <c r="L130" s="927" t="s">
        <v>195</v>
      </c>
      <c r="M130" s="921" t="str">
        <f t="shared" si="4"/>
        <v>CYP00148 - Record rejected - NHS Number Status Indicator Code (Mother) has incorrect data format. Local Patient Identifier (Extended)=&lt;C001901&gt; NHS Number (Mother)=&lt;C001230&gt;
CYP00149 - Warning - NHS Number Status Indicator Code (Mother) contains an invalid national code. Local Patient Identifier (Extended)=&lt;C001901&gt; NHS Number Status Indicator Code (Mother)=&lt;C001240&gt;
CYP00173 - Warning - NHS Number (Mother) contains a value, and the NHS Number Status Indicator Code (Mother) is "07 - Number not present and trace not required". Local Patient Identifier=&lt;C001901&gt; NHS Number (Mother)=&lt;C001230&gt; NHS Number Status Indicator Code (Mother)=&lt;C001240&gt;
CYP00175 - Warning - NHS Number (Mother) field is blank but the NHS Number Status Indicator Code (Mother) contains a value of '01' or '02'. Local Patient Identifier (Extended)=&lt;C001901&gt; NHS Number Status Indicator Code (Mother)=&lt;C001240&gt;
CYP00198 - Warning - NHS Number Status Indicator Code (Mother) should be completed where the NHS Number (Mother) is blank and Person was under 19 years of age at the Reporting Period Start Date. Local Patient Identifier (Extended)=&lt;C001901&gt; Person Birth Date=&lt;C001060&gt; Reporting Period Start Date=&lt;C000040&gt;</v>
      </c>
      <c r="N130" s="937"/>
      <c r="O130" s="938" t="s">
        <v>2140</v>
      </c>
      <c r="P130" s="938" t="s">
        <v>2140</v>
      </c>
      <c r="Q130" s="938" t="s">
        <v>2140</v>
      </c>
      <c r="R130" s="938" t="s">
        <v>42</v>
      </c>
    </row>
    <row r="131" spans="1:18" s="8" customFormat="1" ht="19.350000000000001" customHeight="1">
      <c r="A131" s="917" t="e">
        <v>#N/A</v>
      </c>
      <c r="B131" s="918" t="e">
        <v>#N/A</v>
      </c>
      <c r="C131" s="933" t="e">
        <v>#N/A</v>
      </c>
      <c r="D131" s="922" t="e">
        <v>#N/A</v>
      </c>
      <c r="E131" s="928" t="e">
        <v>#N/A</v>
      </c>
      <c r="F131" s="44" t="s">
        <v>2342</v>
      </c>
      <c r="G131" s="58" t="s">
        <v>2343</v>
      </c>
      <c r="H131" s="928" t="e">
        <v>#N/A</v>
      </c>
      <c r="I131" s="928" t="e">
        <v>#N/A</v>
      </c>
      <c r="J131" s="928" t="e">
        <v>#N/A</v>
      </c>
      <c r="K131" s="922" t="e">
        <v>#N/A</v>
      </c>
      <c r="L131" s="928" t="e">
        <v>#N/A</v>
      </c>
      <c r="M131" s="922" t="e">
        <f t="shared" si="4"/>
        <v>#N/A</v>
      </c>
      <c r="N131" s="937"/>
      <c r="O131" s="938"/>
      <c r="P131" s="938"/>
      <c r="Q131" s="938"/>
      <c r="R131" s="938"/>
    </row>
    <row r="132" spans="1:18" s="8" customFormat="1" ht="19.350000000000001" customHeight="1">
      <c r="A132" s="917" t="e">
        <v>#N/A</v>
      </c>
      <c r="B132" s="918" t="e">
        <v>#N/A</v>
      </c>
      <c r="C132" s="933" t="e">
        <v>#N/A</v>
      </c>
      <c r="D132" s="922" t="e">
        <v>#N/A</v>
      </c>
      <c r="E132" s="928" t="e">
        <v>#N/A</v>
      </c>
      <c r="F132" s="44" t="s">
        <v>2344</v>
      </c>
      <c r="G132" s="58" t="s">
        <v>2345</v>
      </c>
      <c r="H132" s="928" t="e">
        <v>#N/A</v>
      </c>
      <c r="I132" s="928" t="e">
        <v>#N/A</v>
      </c>
      <c r="J132" s="928" t="e">
        <v>#N/A</v>
      </c>
      <c r="K132" s="922" t="e">
        <v>#N/A</v>
      </c>
      <c r="L132" s="928" t="e">
        <v>#N/A</v>
      </c>
      <c r="M132" s="922" t="e">
        <f t="shared" si="4"/>
        <v>#N/A</v>
      </c>
      <c r="N132" s="937"/>
      <c r="O132" s="938"/>
      <c r="P132" s="938"/>
      <c r="Q132" s="938"/>
      <c r="R132" s="938"/>
    </row>
    <row r="133" spans="1:18" s="8" customFormat="1" ht="19.350000000000001" customHeight="1">
      <c r="A133" s="917" t="e">
        <v>#N/A</v>
      </c>
      <c r="B133" s="918" t="e">
        <v>#N/A</v>
      </c>
      <c r="C133" s="933" t="e">
        <v>#N/A</v>
      </c>
      <c r="D133" s="922" t="e">
        <v>#N/A</v>
      </c>
      <c r="E133" s="928" t="e">
        <v>#N/A</v>
      </c>
      <c r="F133" s="44" t="s">
        <v>2346</v>
      </c>
      <c r="G133" s="58" t="s">
        <v>2347</v>
      </c>
      <c r="H133" s="928" t="e">
        <v>#N/A</v>
      </c>
      <c r="I133" s="928" t="e">
        <v>#N/A</v>
      </c>
      <c r="J133" s="928" t="e">
        <v>#N/A</v>
      </c>
      <c r="K133" s="922" t="e">
        <v>#N/A</v>
      </c>
      <c r="L133" s="928" t="e">
        <v>#N/A</v>
      </c>
      <c r="M133" s="922" t="e">
        <f t="shared" si="4"/>
        <v>#N/A</v>
      </c>
      <c r="N133" s="937"/>
      <c r="O133" s="938"/>
      <c r="P133" s="938"/>
      <c r="Q133" s="938"/>
      <c r="R133" s="938"/>
    </row>
    <row r="134" spans="1:18" s="8" customFormat="1" ht="24.75" customHeight="1">
      <c r="A134" s="917" t="e">
        <v>#N/A</v>
      </c>
      <c r="B134" s="918" t="e">
        <v>#N/A</v>
      </c>
      <c r="C134" s="933" t="e">
        <v>#N/A</v>
      </c>
      <c r="D134" s="922" t="e">
        <v>#N/A</v>
      </c>
      <c r="E134" s="928" t="e">
        <v>#N/A</v>
      </c>
      <c r="F134" s="44" t="s">
        <v>2348</v>
      </c>
      <c r="G134" s="58" t="s">
        <v>2349</v>
      </c>
      <c r="H134" s="928" t="e">
        <v>#N/A</v>
      </c>
      <c r="I134" s="928" t="e">
        <v>#N/A</v>
      </c>
      <c r="J134" s="928" t="e">
        <v>#N/A</v>
      </c>
      <c r="K134" s="922" t="e">
        <v>#N/A</v>
      </c>
      <c r="L134" s="928" t="e">
        <v>#N/A</v>
      </c>
      <c r="M134" s="922" t="e">
        <f t="shared" si="4"/>
        <v>#N/A</v>
      </c>
      <c r="N134" s="937"/>
      <c r="O134" s="938"/>
      <c r="P134" s="938"/>
      <c r="Q134" s="938"/>
      <c r="R134" s="938"/>
    </row>
    <row r="135" spans="1:18" s="8" customFormat="1" ht="19.350000000000001" customHeight="1">
      <c r="A135" s="917" t="e">
        <v>#N/A</v>
      </c>
      <c r="B135" s="918" t="e">
        <v>#N/A</v>
      </c>
      <c r="C135" s="933" t="e">
        <v>#N/A</v>
      </c>
      <c r="D135" s="922" t="e">
        <v>#N/A</v>
      </c>
      <c r="E135" s="928" t="e">
        <v>#N/A</v>
      </c>
      <c r="F135" s="44" t="s">
        <v>2350</v>
      </c>
      <c r="G135" s="58" t="s">
        <v>2351</v>
      </c>
      <c r="H135" s="928" t="e">
        <v>#N/A</v>
      </c>
      <c r="I135" s="928" t="e">
        <v>#N/A</v>
      </c>
      <c r="J135" s="928" t="e">
        <v>#N/A</v>
      </c>
      <c r="K135" s="922" t="e">
        <v>#N/A</v>
      </c>
      <c r="L135" s="928" t="e">
        <v>#N/A</v>
      </c>
      <c r="M135" s="922" t="e">
        <f t="shared" si="4"/>
        <v>#N/A</v>
      </c>
      <c r="N135" s="937"/>
      <c r="O135" s="938"/>
      <c r="P135" s="938"/>
      <c r="Q135" s="938"/>
      <c r="R135" s="938"/>
    </row>
    <row r="136" spans="1:18" s="8" customFormat="1" ht="19.350000000000001" customHeight="1">
      <c r="A136" s="917" t="e">
        <v>#N/A</v>
      </c>
      <c r="B136" s="918" t="e">
        <v>#N/A</v>
      </c>
      <c r="C136" s="933" t="e">
        <v>#N/A</v>
      </c>
      <c r="D136" s="922" t="e">
        <v>#N/A</v>
      </c>
      <c r="E136" s="928" t="e">
        <v>#N/A</v>
      </c>
      <c r="F136" s="44" t="s">
        <v>2352</v>
      </c>
      <c r="G136" s="58" t="s">
        <v>2353</v>
      </c>
      <c r="H136" s="928" t="e">
        <v>#N/A</v>
      </c>
      <c r="I136" s="928" t="e">
        <v>#N/A</v>
      </c>
      <c r="J136" s="928" t="e">
        <v>#N/A</v>
      </c>
      <c r="K136" s="922" t="e">
        <v>#N/A</v>
      </c>
      <c r="L136" s="928" t="e">
        <v>#N/A</v>
      </c>
      <c r="M136" s="922" t="e">
        <f t="shared" si="4"/>
        <v>#N/A</v>
      </c>
      <c r="N136" s="937"/>
      <c r="O136" s="938"/>
      <c r="P136" s="938"/>
      <c r="Q136" s="938"/>
      <c r="R136" s="938"/>
    </row>
    <row r="137" spans="1:18" s="8" customFormat="1" ht="19.350000000000001" customHeight="1">
      <c r="A137" s="916" t="e">
        <v>#N/A</v>
      </c>
      <c r="B137" s="918" t="e">
        <v>#N/A</v>
      </c>
      <c r="C137" s="925" t="e">
        <v>#N/A</v>
      </c>
      <c r="D137" s="923" t="e">
        <v>#N/A</v>
      </c>
      <c r="E137" s="929" t="e">
        <v>#N/A</v>
      </c>
      <c r="F137" s="44" t="s">
        <v>2354</v>
      </c>
      <c r="G137" s="58" t="s">
        <v>2355</v>
      </c>
      <c r="H137" s="929" t="e">
        <v>#N/A</v>
      </c>
      <c r="I137" s="929" t="e">
        <v>#N/A</v>
      </c>
      <c r="J137" s="929" t="e">
        <v>#N/A</v>
      </c>
      <c r="K137" s="923" t="e">
        <v>#N/A</v>
      </c>
      <c r="L137" s="929" t="e">
        <v>#N/A</v>
      </c>
      <c r="M137" s="923" t="e">
        <f t="shared" si="4"/>
        <v>#N/A</v>
      </c>
      <c r="N137" s="937"/>
      <c r="O137" s="938"/>
      <c r="P137" s="938"/>
      <c r="Q137" s="938"/>
      <c r="R137" s="938"/>
    </row>
    <row r="138" spans="1:18" s="8" customFormat="1" ht="20.399999999999999">
      <c r="A138" s="527" t="s">
        <v>2579</v>
      </c>
      <c r="B138" s="191" t="s">
        <v>2174</v>
      </c>
      <c r="C138" s="535" t="s">
        <v>2175</v>
      </c>
      <c r="D138" s="124" t="s">
        <v>2176</v>
      </c>
      <c r="E138" s="125" t="s">
        <v>2177</v>
      </c>
      <c r="F138" s="33"/>
      <c r="G138" s="34"/>
      <c r="H138" s="34"/>
      <c r="I138" s="34"/>
      <c r="J138" s="34"/>
      <c r="K138" s="34"/>
      <c r="L138" s="130" t="s">
        <v>1027</v>
      </c>
      <c r="M138" s="135"/>
      <c r="N138" s="124" t="s">
        <v>2178</v>
      </c>
      <c r="O138" s="126" t="s">
        <v>2179</v>
      </c>
      <c r="P138" s="126" t="s">
        <v>2179</v>
      </c>
      <c r="Q138" s="126" t="s">
        <v>2140</v>
      </c>
      <c r="R138" s="123" t="s">
        <v>2180</v>
      </c>
    </row>
    <row r="139" spans="1:18" s="115" customFormat="1" ht="70.5" customHeight="1">
      <c r="A139" s="194" t="s">
        <v>821</v>
      </c>
      <c r="B139" s="192" t="s">
        <v>822</v>
      </c>
      <c r="C139" s="536" t="s">
        <v>2580</v>
      </c>
      <c r="D139" s="174" t="s">
        <v>2581</v>
      </c>
      <c r="E139" s="252" t="s">
        <v>824</v>
      </c>
      <c r="F139" s="33"/>
      <c r="G139" s="34"/>
      <c r="H139" s="34"/>
      <c r="I139" s="34"/>
      <c r="J139" s="34"/>
      <c r="K139" s="34"/>
      <c r="L139" s="32" t="s">
        <v>1027</v>
      </c>
      <c r="M139" s="34"/>
      <c r="N139" s="174" t="s">
        <v>2582</v>
      </c>
      <c r="O139" s="136" t="s">
        <v>2179</v>
      </c>
      <c r="P139" s="136" t="s">
        <v>2140</v>
      </c>
      <c r="Q139" s="137" t="s">
        <v>2140</v>
      </c>
      <c r="R139" s="136" t="s">
        <v>42</v>
      </c>
    </row>
    <row r="140" spans="1:18" s="8" customFormat="1" ht="59.85" customHeight="1">
      <c r="A140" s="194" t="s">
        <v>826</v>
      </c>
      <c r="B140" s="192" t="s">
        <v>827</v>
      </c>
      <c r="C140" s="536" t="s">
        <v>2583</v>
      </c>
      <c r="D140" s="124" t="s">
        <v>2183</v>
      </c>
      <c r="E140" s="125" t="s">
        <v>829</v>
      </c>
      <c r="F140" s="33"/>
      <c r="G140" s="34"/>
      <c r="H140" s="34"/>
      <c r="I140" s="34"/>
      <c r="J140" s="34"/>
      <c r="K140" s="34"/>
      <c r="L140" s="130" t="s">
        <v>1027</v>
      </c>
      <c r="M140" s="135"/>
      <c r="N140" s="124" t="s">
        <v>2184</v>
      </c>
      <c r="O140" s="126" t="s">
        <v>2179</v>
      </c>
      <c r="P140" s="126" t="s">
        <v>2140</v>
      </c>
      <c r="Q140" s="126" t="s">
        <v>2140</v>
      </c>
      <c r="R140" s="123" t="s">
        <v>42</v>
      </c>
    </row>
    <row r="141" spans="1:18" s="8" customFormat="1" ht="39.75" customHeight="1">
      <c r="A141" s="194" t="s">
        <v>2584</v>
      </c>
      <c r="B141" s="192" t="s">
        <v>2143</v>
      </c>
      <c r="C141" s="536" t="s">
        <v>2144</v>
      </c>
      <c r="D141" s="128" t="s">
        <v>2585</v>
      </c>
      <c r="E141" s="32" t="s">
        <v>2586</v>
      </c>
      <c r="F141" s="33"/>
      <c r="G141" s="34"/>
      <c r="H141" s="34"/>
      <c r="I141" s="34"/>
      <c r="J141" s="34"/>
      <c r="K141" s="34"/>
      <c r="L141" s="32" t="s">
        <v>1027</v>
      </c>
      <c r="M141" s="34"/>
      <c r="N141" s="128" t="s">
        <v>2587</v>
      </c>
      <c r="O141" s="136" t="s">
        <v>2179</v>
      </c>
      <c r="P141" s="136" t="s">
        <v>2140</v>
      </c>
      <c r="Q141" s="136" t="s">
        <v>2140</v>
      </c>
      <c r="R141" s="123" t="s">
        <v>2192</v>
      </c>
    </row>
    <row r="142" spans="1:18" s="8" customFormat="1" ht="145.5" customHeight="1">
      <c r="A142" s="194" t="s">
        <v>2588</v>
      </c>
      <c r="B142" s="192" t="s">
        <v>2589</v>
      </c>
      <c r="C142" s="536" t="s">
        <v>2590</v>
      </c>
      <c r="D142" s="128" t="s">
        <v>2591</v>
      </c>
      <c r="E142" s="32" t="s">
        <v>2592</v>
      </c>
      <c r="F142" s="33"/>
      <c r="G142" s="34"/>
      <c r="H142" s="34"/>
      <c r="I142" s="34"/>
      <c r="J142" s="34"/>
      <c r="K142" s="34"/>
      <c r="L142" s="32" t="s">
        <v>1027</v>
      </c>
      <c r="M142" s="32"/>
      <c r="N142" s="128" t="s">
        <v>2593</v>
      </c>
      <c r="O142" s="136" t="s">
        <v>2179</v>
      </c>
      <c r="P142" s="136" t="s">
        <v>2179</v>
      </c>
      <c r="Q142" s="136" t="s">
        <v>2140</v>
      </c>
      <c r="R142" s="136" t="s">
        <v>2180</v>
      </c>
    </row>
    <row r="143" spans="1:18" s="8" customFormat="1" ht="39.75" customHeight="1">
      <c r="A143" s="194" t="s">
        <v>820</v>
      </c>
      <c r="B143" s="192" t="s">
        <v>816</v>
      </c>
      <c r="C143" s="536" t="s">
        <v>2185</v>
      </c>
      <c r="D143" s="128" t="s">
        <v>2186</v>
      </c>
      <c r="E143" s="32" t="s">
        <v>818</v>
      </c>
      <c r="F143" s="33"/>
      <c r="G143" s="34"/>
      <c r="H143" s="34"/>
      <c r="I143" s="34"/>
      <c r="J143" s="34"/>
      <c r="K143" s="34"/>
      <c r="L143" s="32" t="s">
        <v>1027</v>
      </c>
      <c r="M143" s="117"/>
      <c r="N143" s="128" t="s">
        <v>2187</v>
      </c>
      <c r="O143" s="136" t="s">
        <v>2179</v>
      </c>
      <c r="P143" s="136" t="s">
        <v>2140</v>
      </c>
      <c r="Q143" s="137" t="s">
        <v>2140</v>
      </c>
      <c r="R143" s="136" t="s">
        <v>42</v>
      </c>
    </row>
    <row r="144" spans="1:18" s="8" customFormat="1" ht="17.850000000000001" customHeight="1">
      <c r="A144" s="970" t="s">
        <v>2594</v>
      </c>
      <c r="B144" s="964" t="s">
        <v>2595</v>
      </c>
      <c r="C144" s="952" t="s">
        <v>2596</v>
      </c>
      <c r="D144" s="979" t="s">
        <v>2597</v>
      </c>
      <c r="E144" s="949" t="s">
        <v>2366</v>
      </c>
      <c r="F144" s="131" t="s">
        <v>2140</v>
      </c>
      <c r="G144" s="128" t="s">
        <v>2598</v>
      </c>
      <c r="H144" s="962"/>
      <c r="I144" s="962"/>
      <c r="J144" s="962"/>
      <c r="K144" s="962"/>
      <c r="L144" s="949" t="s">
        <v>1027</v>
      </c>
      <c r="M144" s="962"/>
      <c r="N144" s="979" t="s">
        <v>2599</v>
      </c>
      <c r="O144" s="973" t="s">
        <v>2179</v>
      </c>
      <c r="P144" s="973" t="s">
        <v>2140</v>
      </c>
      <c r="Q144" s="973" t="s">
        <v>2140</v>
      </c>
      <c r="R144" s="973" t="s">
        <v>2180</v>
      </c>
    </row>
    <row r="145" spans="1:18" s="8" customFormat="1" ht="15.6" customHeight="1">
      <c r="A145" s="972"/>
      <c r="B145" s="964"/>
      <c r="C145" s="954"/>
      <c r="D145" s="980"/>
      <c r="E145" s="951"/>
      <c r="F145" s="131" t="s">
        <v>2179</v>
      </c>
      <c r="G145" s="128" t="s">
        <v>2600</v>
      </c>
      <c r="H145" s="963"/>
      <c r="I145" s="963"/>
      <c r="J145" s="963"/>
      <c r="K145" s="963"/>
      <c r="L145" s="951"/>
      <c r="M145" s="963"/>
      <c r="N145" s="980"/>
      <c r="O145" s="974"/>
      <c r="P145" s="974"/>
      <c r="Q145" s="974"/>
      <c r="R145" s="974"/>
    </row>
    <row r="146" spans="1:18" s="8" customFormat="1" ht="24.6" customHeight="1">
      <c r="A146" s="970" t="s">
        <v>2601</v>
      </c>
      <c r="B146" s="964" t="s">
        <v>2602</v>
      </c>
      <c r="C146" s="952" t="s">
        <v>2603</v>
      </c>
      <c r="D146" s="975" t="s">
        <v>2604</v>
      </c>
      <c r="E146" s="977" t="s">
        <v>2366</v>
      </c>
      <c r="F146" s="314" t="s">
        <v>2140</v>
      </c>
      <c r="G146" s="132" t="s">
        <v>2598</v>
      </c>
      <c r="H146" s="962"/>
      <c r="I146" s="962"/>
      <c r="J146" s="962"/>
      <c r="K146" s="962"/>
      <c r="L146" s="949" t="s">
        <v>1027</v>
      </c>
      <c r="M146" s="949"/>
      <c r="N146" s="975" t="s">
        <v>2605</v>
      </c>
      <c r="O146" s="973" t="s">
        <v>2179</v>
      </c>
      <c r="P146" s="973" t="s">
        <v>2140</v>
      </c>
      <c r="Q146" s="973" t="s">
        <v>2140</v>
      </c>
      <c r="R146" s="973" t="s">
        <v>2180</v>
      </c>
    </row>
    <row r="147" spans="1:18" s="8" customFormat="1" ht="32.25" customHeight="1">
      <c r="A147" s="972"/>
      <c r="B147" s="964"/>
      <c r="C147" s="954"/>
      <c r="D147" s="976"/>
      <c r="E147" s="978"/>
      <c r="F147" s="314" t="s">
        <v>2179</v>
      </c>
      <c r="G147" s="132" t="s">
        <v>2600</v>
      </c>
      <c r="H147" s="963"/>
      <c r="I147" s="963"/>
      <c r="J147" s="963"/>
      <c r="K147" s="963"/>
      <c r="L147" s="951"/>
      <c r="M147" s="951"/>
      <c r="N147" s="976"/>
      <c r="O147" s="974"/>
      <c r="P147" s="974"/>
      <c r="Q147" s="974"/>
      <c r="R147" s="974"/>
    </row>
    <row r="148" spans="1:18" s="8" customFormat="1" ht="113.25" customHeight="1">
      <c r="A148" s="194" t="s">
        <v>2606</v>
      </c>
      <c r="B148" s="192" t="s">
        <v>2607</v>
      </c>
      <c r="C148" s="536" t="s">
        <v>2608</v>
      </c>
      <c r="D148" s="134" t="s">
        <v>2609</v>
      </c>
      <c r="E148" s="339" t="s">
        <v>2610</v>
      </c>
      <c r="F148" s="314"/>
      <c r="G148" s="129"/>
      <c r="H148" s="34"/>
      <c r="I148" s="34"/>
      <c r="J148" s="34"/>
      <c r="K148" s="34"/>
      <c r="L148" s="32" t="s">
        <v>1027</v>
      </c>
      <c r="M148" s="32"/>
      <c r="N148" s="128" t="s">
        <v>2611</v>
      </c>
      <c r="O148" s="334" t="s">
        <v>2179</v>
      </c>
      <c r="P148" s="334" t="s">
        <v>2140</v>
      </c>
      <c r="Q148" s="139" t="s">
        <v>2140</v>
      </c>
      <c r="R148" s="123" t="s">
        <v>2612</v>
      </c>
    </row>
    <row r="149" spans="1:18" s="8" customFormat="1" ht="102.75" customHeight="1">
      <c r="A149" s="194" t="s">
        <v>2613</v>
      </c>
      <c r="B149" s="192" t="s">
        <v>2614</v>
      </c>
      <c r="C149" s="536" t="s">
        <v>2615</v>
      </c>
      <c r="D149" s="134" t="s">
        <v>2616</v>
      </c>
      <c r="E149" s="339" t="s">
        <v>2617</v>
      </c>
      <c r="F149" s="314"/>
      <c r="G149" s="129"/>
      <c r="H149" s="34"/>
      <c r="I149" s="34"/>
      <c r="J149" s="34"/>
      <c r="K149" s="34"/>
      <c r="L149" s="32" t="s">
        <v>1027</v>
      </c>
      <c r="M149" s="32"/>
      <c r="N149" s="128" t="s">
        <v>2618</v>
      </c>
      <c r="O149" s="334" t="s">
        <v>2179</v>
      </c>
      <c r="P149" s="334" t="s">
        <v>2140</v>
      </c>
      <c r="Q149" s="139" t="s">
        <v>2140</v>
      </c>
      <c r="R149" s="123" t="s">
        <v>2180</v>
      </c>
    </row>
    <row r="150" spans="1:18" s="8" customFormat="1" ht="150" customHeight="1">
      <c r="A150" s="194" t="s">
        <v>2619</v>
      </c>
      <c r="B150" s="192" t="s">
        <v>2620</v>
      </c>
      <c r="C150" s="536" t="s">
        <v>2621</v>
      </c>
      <c r="D150" s="345" t="s">
        <v>2622</v>
      </c>
      <c r="E150" s="339" t="s">
        <v>2623</v>
      </c>
      <c r="F150" s="314"/>
      <c r="G150" s="129"/>
      <c r="H150" s="34"/>
      <c r="I150" s="34"/>
      <c r="J150" s="34"/>
      <c r="K150" s="34"/>
      <c r="L150" s="32" t="s">
        <v>1027</v>
      </c>
      <c r="M150" s="32"/>
      <c r="N150" s="128" t="s">
        <v>2624</v>
      </c>
      <c r="O150" s="334" t="s">
        <v>2179</v>
      </c>
      <c r="P150" s="334" t="s">
        <v>2140</v>
      </c>
      <c r="Q150" s="139" t="s">
        <v>2140</v>
      </c>
      <c r="R150" s="123" t="s">
        <v>2612</v>
      </c>
    </row>
    <row r="151" spans="1:18" s="8" customFormat="1" ht="106.5" customHeight="1">
      <c r="A151" s="194" t="s">
        <v>2625</v>
      </c>
      <c r="B151" s="192" t="s">
        <v>2626</v>
      </c>
      <c r="C151" s="536" t="s">
        <v>2627</v>
      </c>
      <c r="D151" s="343" t="s">
        <v>2628</v>
      </c>
      <c r="E151" s="32" t="s">
        <v>806</v>
      </c>
      <c r="F151" s="344"/>
      <c r="G151" s="344"/>
      <c r="H151" s="344"/>
      <c r="I151" s="344"/>
      <c r="J151" s="344"/>
      <c r="K151" s="344"/>
      <c r="L151" s="130" t="s">
        <v>1027</v>
      </c>
      <c r="M151" s="344"/>
      <c r="N151" s="128" t="s">
        <v>2629</v>
      </c>
      <c r="O151" s="136" t="s">
        <v>2179</v>
      </c>
      <c r="P151" s="136" t="s">
        <v>2140</v>
      </c>
      <c r="Q151" s="136" t="s">
        <v>2140</v>
      </c>
      <c r="R151" s="136" t="s">
        <v>2612</v>
      </c>
    </row>
    <row r="152" spans="1:18" s="8" customFormat="1" ht="151.35" customHeight="1">
      <c r="A152" s="528" t="s">
        <v>2630</v>
      </c>
      <c r="B152" s="192" t="s">
        <v>2631</v>
      </c>
      <c r="C152" s="537" t="s">
        <v>2632</v>
      </c>
      <c r="D152" s="338" t="s">
        <v>2633</v>
      </c>
      <c r="E152" s="340" t="s">
        <v>2623</v>
      </c>
      <c r="F152" s="133"/>
      <c r="G152" s="346"/>
      <c r="H152" s="337"/>
      <c r="I152" s="337"/>
      <c r="J152" s="337"/>
      <c r="K152" s="337"/>
      <c r="L152" s="130" t="s">
        <v>1027</v>
      </c>
      <c r="M152" s="335"/>
      <c r="N152" s="405" t="s">
        <v>2634</v>
      </c>
      <c r="O152" s="136" t="s">
        <v>2179</v>
      </c>
      <c r="P152" s="136" t="s">
        <v>2140</v>
      </c>
      <c r="Q152" s="136" t="s">
        <v>2140</v>
      </c>
      <c r="R152" s="123" t="s">
        <v>2612</v>
      </c>
    </row>
    <row r="153" spans="1:18" s="8" customFormat="1" ht="154.5" customHeight="1">
      <c r="A153" s="529" t="s">
        <v>2635</v>
      </c>
      <c r="B153" s="192" t="s">
        <v>2636</v>
      </c>
      <c r="C153" s="538" t="s">
        <v>2637</v>
      </c>
      <c r="D153" s="345" t="s">
        <v>2638</v>
      </c>
      <c r="E153" s="366" t="s">
        <v>2623</v>
      </c>
      <c r="F153" s="367"/>
      <c r="G153" s="368"/>
      <c r="H153" s="336"/>
      <c r="I153" s="336"/>
      <c r="J153" s="336"/>
      <c r="K153" s="336"/>
      <c r="L153" s="130" t="s">
        <v>1027</v>
      </c>
      <c r="M153" s="359"/>
      <c r="N153" s="360" t="s">
        <v>2639</v>
      </c>
      <c r="O153" s="136" t="s">
        <v>2179</v>
      </c>
      <c r="P153" s="136" t="s">
        <v>2140</v>
      </c>
      <c r="Q153" s="136" t="s">
        <v>2140</v>
      </c>
      <c r="R153" s="136" t="s">
        <v>2612</v>
      </c>
    </row>
    <row r="154" spans="1:18" s="8" customFormat="1" ht="156.6" customHeight="1">
      <c r="A154" s="194" t="s">
        <v>2640</v>
      </c>
      <c r="B154" s="192" t="s">
        <v>2641</v>
      </c>
      <c r="C154" s="536" t="s">
        <v>2642</v>
      </c>
      <c r="D154" s="134" t="s">
        <v>2643</v>
      </c>
      <c r="E154" s="339" t="s">
        <v>2623</v>
      </c>
      <c r="F154" s="314"/>
      <c r="G154" s="129"/>
      <c r="H154" s="34"/>
      <c r="I154" s="34"/>
      <c r="J154" s="34"/>
      <c r="K154" s="34"/>
      <c r="L154" s="130" t="s">
        <v>1027</v>
      </c>
      <c r="M154" s="32"/>
      <c r="N154" s="128" t="s">
        <v>2644</v>
      </c>
      <c r="O154" s="123" t="s">
        <v>2179</v>
      </c>
      <c r="P154" s="123" t="s">
        <v>2140</v>
      </c>
      <c r="Q154" s="123" t="s">
        <v>2140</v>
      </c>
      <c r="R154" s="123" t="s">
        <v>2612</v>
      </c>
    </row>
    <row r="155" spans="1:18" s="8" customFormat="1" ht="138" customHeight="1">
      <c r="A155" s="194" t="s">
        <v>2645</v>
      </c>
      <c r="B155" s="192" t="s">
        <v>2646</v>
      </c>
      <c r="C155" s="536" t="s">
        <v>2647</v>
      </c>
      <c r="D155" s="124" t="s">
        <v>2648</v>
      </c>
      <c r="E155" s="125" t="s">
        <v>2649</v>
      </c>
      <c r="F155" s="33"/>
      <c r="G155" s="34"/>
      <c r="H155" s="34"/>
      <c r="I155" s="34"/>
      <c r="J155" s="34"/>
      <c r="K155" s="34"/>
      <c r="L155" s="130" t="s">
        <v>1027</v>
      </c>
      <c r="M155" s="135"/>
      <c r="N155" s="124" t="s">
        <v>2650</v>
      </c>
      <c r="O155" s="125" t="s">
        <v>2179</v>
      </c>
      <c r="P155" s="125" t="s">
        <v>2140</v>
      </c>
      <c r="Q155" s="125" t="s">
        <v>2179</v>
      </c>
      <c r="R155" s="123" t="s">
        <v>2210</v>
      </c>
    </row>
    <row r="156" spans="1:18" s="8" customFormat="1" ht="105.75" customHeight="1">
      <c r="A156" s="194" t="s">
        <v>2651</v>
      </c>
      <c r="B156" s="192" t="s">
        <v>2652</v>
      </c>
      <c r="C156" s="536" t="s">
        <v>2653</v>
      </c>
      <c r="D156" s="124" t="s">
        <v>2654</v>
      </c>
      <c r="E156" s="125" t="s">
        <v>2649</v>
      </c>
      <c r="F156" s="33"/>
      <c r="G156" s="34"/>
      <c r="H156" s="34"/>
      <c r="I156" s="34"/>
      <c r="J156" s="34"/>
      <c r="K156" s="34"/>
      <c r="L156" s="130" t="s">
        <v>1027</v>
      </c>
      <c r="M156" s="135"/>
      <c r="N156" s="124" t="s">
        <v>2655</v>
      </c>
      <c r="O156" s="369" t="s">
        <v>2179</v>
      </c>
      <c r="P156" s="369" t="s">
        <v>2140</v>
      </c>
      <c r="Q156" s="370" t="s">
        <v>2179</v>
      </c>
      <c r="R156" s="123" t="s">
        <v>2612</v>
      </c>
    </row>
    <row r="157" spans="1:18" s="8" customFormat="1" ht="117.6" customHeight="1">
      <c r="A157" s="194" t="s">
        <v>2656</v>
      </c>
      <c r="B157" s="192" t="s">
        <v>2657</v>
      </c>
      <c r="C157" s="536" t="s">
        <v>2658</v>
      </c>
      <c r="D157" s="343" t="s">
        <v>2659</v>
      </c>
      <c r="E157" s="129" t="s">
        <v>2649</v>
      </c>
      <c r="F157" s="406"/>
      <c r="G157" s="34"/>
      <c r="H157" s="34"/>
      <c r="I157" s="34"/>
      <c r="J157" s="34"/>
      <c r="K157" s="34"/>
      <c r="L157" s="130" t="s">
        <v>1027</v>
      </c>
      <c r="M157" s="129"/>
      <c r="N157" s="132" t="s">
        <v>2660</v>
      </c>
      <c r="O157" s="123" t="s">
        <v>2179</v>
      </c>
      <c r="P157" s="123" t="s">
        <v>2140</v>
      </c>
      <c r="Q157" s="138" t="s">
        <v>2179</v>
      </c>
      <c r="R157" s="123" t="s">
        <v>2612</v>
      </c>
    </row>
    <row r="158" spans="1:18" s="8" customFormat="1" ht="225" customHeight="1">
      <c r="A158" s="194" t="s">
        <v>558</v>
      </c>
      <c r="B158" s="192" t="s">
        <v>560</v>
      </c>
      <c r="C158" s="536" t="s">
        <v>561</v>
      </c>
      <c r="D158" s="343" t="s">
        <v>604</v>
      </c>
      <c r="E158" s="130" t="s">
        <v>158</v>
      </c>
      <c r="F158" s="33"/>
      <c r="G158" s="34"/>
      <c r="H158" s="34"/>
      <c r="I158" s="34"/>
      <c r="J158" s="34"/>
      <c r="K158" s="34"/>
      <c r="L158" s="130" t="s">
        <v>1027</v>
      </c>
      <c r="M158" s="32"/>
      <c r="N158" s="127" t="s">
        <v>606</v>
      </c>
      <c r="O158" s="123" t="s">
        <v>2179</v>
      </c>
      <c r="P158" s="123" t="s">
        <v>2140</v>
      </c>
      <c r="Q158" s="138" t="s">
        <v>2140</v>
      </c>
      <c r="R158" s="136" t="s">
        <v>42</v>
      </c>
    </row>
    <row r="159" spans="1:18" s="8" customFormat="1" ht="143.25" customHeight="1">
      <c r="A159" s="194" t="s">
        <v>2661</v>
      </c>
      <c r="B159" s="192" t="s">
        <v>2662</v>
      </c>
      <c r="C159" s="536" t="s">
        <v>2663</v>
      </c>
      <c r="D159" s="128" t="s">
        <v>2664</v>
      </c>
      <c r="E159" s="335" t="s">
        <v>1644</v>
      </c>
      <c r="F159" s="33"/>
      <c r="G159" s="310"/>
      <c r="H159" s="310"/>
      <c r="I159" s="310"/>
      <c r="J159" s="310"/>
      <c r="K159" s="310"/>
      <c r="L159" s="130" t="s">
        <v>1027</v>
      </c>
      <c r="M159" s="310"/>
      <c r="N159" s="128" t="s">
        <v>2665</v>
      </c>
      <c r="O159" s="123" t="s">
        <v>2179</v>
      </c>
      <c r="P159" s="123" t="s">
        <v>2140</v>
      </c>
      <c r="Q159" s="138" t="s">
        <v>2140</v>
      </c>
      <c r="R159" s="123" t="s">
        <v>2666</v>
      </c>
    </row>
    <row r="160" spans="1:18" ht="143.25" customHeight="1">
      <c r="A160" s="194" t="s">
        <v>2667</v>
      </c>
      <c r="B160" s="192" t="s">
        <v>2668</v>
      </c>
      <c r="C160" s="536" t="s">
        <v>2669</v>
      </c>
      <c r="D160" s="128" t="s">
        <v>2670</v>
      </c>
      <c r="E160" s="32" t="s">
        <v>1644</v>
      </c>
      <c r="F160" s="33"/>
      <c r="G160" s="310"/>
      <c r="H160" s="310"/>
      <c r="I160" s="310"/>
      <c r="J160" s="310"/>
      <c r="K160" s="310"/>
      <c r="L160" s="130" t="s">
        <v>1027</v>
      </c>
      <c r="M160" s="310"/>
      <c r="N160" s="306" t="s">
        <v>2671</v>
      </c>
      <c r="O160" s="123" t="s">
        <v>2179</v>
      </c>
      <c r="P160" s="123" t="s">
        <v>2140</v>
      </c>
      <c r="Q160" s="138" t="s">
        <v>2140</v>
      </c>
      <c r="R160" s="136" t="s">
        <v>2612</v>
      </c>
    </row>
    <row r="161" spans="1:18" ht="122.25" customHeight="1">
      <c r="A161" s="194" t="s">
        <v>2672</v>
      </c>
      <c r="B161" s="192" t="s">
        <v>2673</v>
      </c>
      <c r="C161" s="536" t="s">
        <v>2674</v>
      </c>
      <c r="D161" s="343" t="s">
        <v>2675</v>
      </c>
      <c r="E161" s="32" t="s">
        <v>1644</v>
      </c>
      <c r="F161" s="309"/>
      <c r="G161" s="310"/>
      <c r="H161" s="310"/>
      <c r="I161" s="310"/>
      <c r="J161" s="310"/>
      <c r="K161" s="310"/>
      <c r="L161" s="130" t="s">
        <v>1027</v>
      </c>
      <c r="M161" s="310"/>
      <c r="N161" s="128" t="s">
        <v>2676</v>
      </c>
      <c r="O161" s="123" t="s">
        <v>2179</v>
      </c>
      <c r="P161" s="123" t="s">
        <v>2140</v>
      </c>
      <c r="Q161" s="138" t="s">
        <v>2140</v>
      </c>
      <c r="R161" s="136" t="s">
        <v>2666</v>
      </c>
    </row>
    <row r="162" spans="1:18" s="8" customFormat="1" ht="38.25" customHeight="1">
      <c r="A162" s="194" t="s">
        <v>2677</v>
      </c>
      <c r="B162" s="317" t="s">
        <v>1013</v>
      </c>
      <c r="C162" s="539" t="s">
        <v>2678</v>
      </c>
      <c r="D162" s="311" t="s">
        <v>2679</v>
      </c>
      <c r="E162" s="314" t="s">
        <v>2154</v>
      </c>
      <c r="F162" s="314"/>
      <c r="G162" s="314"/>
      <c r="H162" s="314"/>
      <c r="I162" s="314"/>
      <c r="J162" s="314"/>
      <c r="K162" s="314"/>
      <c r="L162" s="130" t="s">
        <v>1027</v>
      </c>
      <c r="M162" s="314"/>
      <c r="N162" s="311" t="s">
        <v>2680</v>
      </c>
      <c r="O162" s="314" t="s">
        <v>2179</v>
      </c>
      <c r="P162" s="314" t="s">
        <v>2179</v>
      </c>
      <c r="Q162" s="314" t="s">
        <v>2179</v>
      </c>
      <c r="R162" s="136" t="s">
        <v>2180</v>
      </c>
    </row>
    <row r="163" spans="1:18" ht="159.75" customHeight="1">
      <c r="A163" s="194" t="s">
        <v>2681</v>
      </c>
      <c r="B163" s="317" t="s">
        <v>1017</v>
      </c>
      <c r="C163" s="539" t="s">
        <v>2682</v>
      </c>
      <c r="D163" s="311" t="s">
        <v>2683</v>
      </c>
      <c r="E163" s="314" t="s">
        <v>2154</v>
      </c>
      <c r="F163" s="314"/>
      <c r="G163" s="314"/>
      <c r="H163" s="314"/>
      <c r="I163" s="314"/>
      <c r="J163" s="314"/>
      <c r="K163" s="314"/>
      <c r="L163" s="130" t="s">
        <v>1027</v>
      </c>
      <c r="M163" s="314"/>
      <c r="N163" s="311" t="s">
        <v>2684</v>
      </c>
      <c r="O163" s="314" t="s">
        <v>2179</v>
      </c>
      <c r="P163" s="314" t="s">
        <v>2179</v>
      </c>
      <c r="Q163" s="314" t="s">
        <v>2179</v>
      </c>
      <c r="R163" s="136" t="s">
        <v>2180</v>
      </c>
    </row>
    <row r="164" spans="1:18" ht="77.099999999999994" customHeight="1">
      <c r="A164" s="194" t="s">
        <v>2685</v>
      </c>
      <c r="B164" s="317" t="s">
        <v>804</v>
      </c>
      <c r="C164" s="539" t="s">
        <v>2201</v>
      </c>
      <c r="D164" s="311" t="s">
        <v>2202</v>
      </c>
      <c r="E164" s="314" t="s">
        <v>806</v>
      </c>
      <c r="F164" s="314"/>
      <c r="G164" s="314"/>
      <c r="H164" s="314"/>
      <c r="I164" s="314"/>
      <c r="J164" s="314"/>
      <c r="K164" s="314"/>
      <c r="L164" s="130" t="s">
        <v>1027</v>
      </c>
      <c r="M164" s="314"/>
      <c r="N164" s="311" t="s">
        <v>2203</v>
      </c>
      <c r="O164" s="314" t="s">
        <v>2179</v>
      </c>
      <c r="P164" s="314" t="s">
        <v>2179</v>
      </c>
      <c r="Q164" s="314" t="s">
        <v>2140</v>
      </c>
      <c r="R164" s="136" t="s">
        <v>2141</v>
      </c>
    </row>
    <row r="165" spans="1:18" ht="10.35" customHeight="1">
      <c r="A165" s="970" t="s">
        <v>2686</v>
      </c>
      <c r="B165" s="964" t="s">
        <v>2687</v>
      </c>
      <c r="C165" s="952" t="s">
        <v>2688</v>
      </c>
      <c r="D165" s="955" t="s">
        <v>2689</v>
      </c>
      <c r="E165" s="949" t="s">
        <v>2690</v>
      </c>
      <c r="F165" s="128" t="s">
        <v>2691</v>
      </c>
      <c r="G165" s="128" t="s">
        <v>2692</v>
      </c>
      <c r="H165" s="955"/>
      <c r="I165" s="955"/>
      <c r="J165" s="955"/>
      <c r="K165" s="955"/>
      <c r="L165" s="949" t="s">
        <v>1027</v>
      </c>
      <c r="M165" s="949"/>
      <c r="N165" s="955" t="s">
        <v>2693</v>
      </c>
      <c r="O165" s="949" t="s">
        <v>2179</v>
      </c>
      <c r="P165" s="949" t="s">
        <v>2140</v>
      </c>
      <c r="Q165" s="949" t="s">
        <v>2140</v>
      </c>
      <c r="R165" s="949" t="s">
        <v>2666</v>
      </c>
    </row>
    <row r="166" spans="1:18" ht="10.35" customHeight="1">
      <c r="A166" s="971"/>
      <c r="B166" s="964"/>
      <c r="C166" s="953"/>
      <c r="D166" s="956"/>
      <c r="E166" s="950"/>
      <c r="F166" s="128" t="s">
        <v>2694</v>
      </c>
      <c r="G166" s="128" t="s">
        <v>2695</v>
      </c>
      <c r="H166" s="956"/>
      <c r="I166" s="956"/>
      <c r="J166" s="956"/>
      <c r="K166" s="956"/>
      <c r="L166" s="950"/>
      <c r="M166" s="950"/>
      <c r="N166" s="956"/>
      <c r="O166" s="950"/>
      <c r="P166" s="950"/>
      <c r="Q166" s="950"/>
      <c r="R166" s="950"/>
    </row>
    <row r="167" spans="1:18" ht="25.5" customHeight="1">
      <c r="A167" s="972"/>
      <c r="B167" s="964"/>
      <c r="C167" s="954"/>
      <c r="D167" s="957"/>
      <c r="E167" s="951"/>
      <c r="F167" s="128" t="s">
        <v>2696</v>
      </c>
      <c r="G167" s="128" t="s">
        <v>2697</v>
      </c>
      <c r="H167" s="957"/>
      <c r="I167" s="957"/>
      <c r="J167" s="957"/>
      <c r="K167" s="957"/>
      <c r="L167" s="951"/>
      <c r="M167" s="951"/>
      <c r="N167" s="957"/>
      <c r="O167" s="951"/>
      <c r="P167" s="951"/>
      <c r="Q167" s="951"/>
      <c r="R167" s="951"/>
    </row>
    <row r="168" spans="1:18" ht="10.35" customHeight="1">
      <c r="A168" s="970" t="s">
        <v>2698</v>
      </c>
      <c r="B168" s="964" t="s">
        <v>2699</v>
      </c>
      <c r="C168" s="952" t="s">
        <v>2700</v>
      </c>
      <c r="D168" s="958" t="s">
        <v>2689</v>
      </c>
      <c r="E168" s="967" t="s">
        <v>2690</v>
      </c>
      <c r="F168" s="128" t="s">
        <v>2691</v>
      </c>
      <c r="G168" s="128" t="s">
        <v>2692</v>
      </c>
      <c r="H168" s="958"/>
      <c r="I168" s="958"/>
      <c r="J168" s="958"/>
      <c r="K168" s="958"/>
      <c r="L168" s="967" t="s">
        <v>1027</v>
      </c>
      <c r="M168" s="958"/>
      <c r="N168" s="958" t="s">
        <v>2701</v>
      </c>
      <c r="O168" s="967" t="s">
        <v>2179</v>
      </c>
      <c r="P168" s="967" t="s">
        <v>2140</v>
      </c>
      <c r="Q168" s="967" t="s">
        <v>2140</v>
      </c>
      <c r="R168" s="967" t="s">
        <v>2666</v>
      </c>
    </row>
    <row r="169" spans="1:18" ht="10.35" customHeight="1">
      <c r="A169" s="971"/>
      <c r="B169" s="964"/>
      <c r="C169" s="953"/>
      <c r="D169" s="959"/>
      <c r="E169" s="968"/>
      <c r="F169" s="360" t="s">
        <v>2694</v>
      </c>
      <c r="G169" s="360" t="s">
        <v>2695</v>
      </c>
      <c r="H169" s="959"/>
      <c r="I169" s="959"/>
      <c r="J169" s="959"/>
      <c r="K169" s="959"/>
      <c r="L169" s="968"/>
      <c r="M169" s="959"/>
      <c r="N169" s="959"/>
      <c r="O169" s="968"/>
      <c r="P169" s="968"/>
      <c r="Q169" s="968"/>
      <c r="R169" s="968"/>
    </row>
    <row r="170" spans="1:18" ht="17.850000000000001" customHeight="1">
      <c r="A170" s="971"/>
      <c r="B170" s="964"/>
      <c r="C170" s="953"/>
      <c r="D170" s="960"/>
      <c r="E170" s="969"/>
      <c r="F170" s="360" t="s">
        <v>2696</v>
      </c>
      <c r="G170" s="360" t="s">
        <v>2697</v>
      </c>
      <c r="H170" s="960"/>
      <c r="I170" s="960"/>
      <c r="J170" s="960"/>
      <c r="K170" s="960"/>
      <c r="L170" s="969"/>
      <c r="M170" s="960"/>
      <c r="N170" s="960"/>
      <c r="O170" s="969"/>
      <c r="P170" s="969"/>
      <c r="Q170" s="969"/>
      <c r="R170" s="969"/>
    </row>
    <row r="171" spans="1:18" ht="7.5" customHeight="1">
      <c r="A171" s="970" t="s">
        <v>2702</v>
      </c>
      <c r="B171" s="964" t="s">
        <v>2703</v>
      </c>
      <c r="C171" s="952" t="s">
        <v>2704</v>
      </c>
      <c r="D171" s="958" t="s">
        <v>2689</v>
      </c>
      <c r="E171" s="967" t="s">
        <v>2690</v>
      </c>
      <c r="F171" s="955" t="s">
        <v>2691</v>
      </c>
      <c r="G171" s="955" t="s">
        <v>2692</v>
      </c>
      <c r="H171" s="958"/>
      <c r="I171" s="958"/>
      <c r="J171" s="958"/>
      <c r="K171" s="958"/>
      <c r="L171" s="967" t="s">
        <v>1027</v>
      </c>
      <c r="M171" s="958"/>
      <c r="N171" s="958" t="s">
        <v>2705</v>
      </c>
      <c r="O171" s="967" t="s">
        <v>2179</v>
      </c>
      <c r="P171" s="967" t="s">
        <v>2140</v>
      </c>
      <c r="Q171" s="967" t="s">
        <v>2140</v>
      </c>
      <c r="R171" s="967" t="s">
        <v>2666</v>
      </c>
    </row>
    <row r="172" spans="1:18" ht="4.5" customHeight="1">
      <c r="A172" s="971"/>
      <c r="B172" s="964"/>
      <c r="C172" s="953"/>
      <c r="D172" s="959"/>
      <c r="E172" s="968"/>
      <c r="F172" s="957"/>
      <c r="G172" s="957"/>
      <c r="H172" s="959"/>
      <c r="I172" s="959"/>
      <c r="J172" s="959"/>
      <c r="K172" s="959"/>
      <c r="L172" s="968"/>
      <c r="M172" s="959"/>
      <c r="N172" s="959"/>
      <c r="O172" s="968"/>
      <c r="P172" s="968"/>
      <c r="Q172" s="968"/>
      <c r="R172" s="968"/>
    </row>
    <row r="173" spans="1:18" ht="10.35" customHeight="1">
      <c r="A173" s="971"/>
      <c r="B173" s="964"/>
      <c r="C173" s="953"/>
      <c r="D173" s="959"/>
      <c r="E173" s="968"/>
      <c r="F173" s="128" t="s">
        <v>2694</v>
      </c>
      <c r="G173" s="128" t="s">
        <v>2695</v>
      </c>
      <c r="H173" s="959"/>
      <c r="I173" s="959"/>
      <c r="J173" s="959"/>
      <c r="K173" s="959"/>
      <c r="L173" s="968"/>
      <c r="M173" s="959"/>
      <c r="N173" s="959"/>
      <c r="O173" s="968"/>
      <c r="P173" s="968"/>
      <c r="Q173" s="968"/>
      <c r="R173" s="968"/>
    </row>
    <row r="174" spans="1:18" ht="10.35" customHeight="1">
      <c r="A174" s="972"/>
      <c r="B174" s="964"/>
      <c r="C174" s="954"/>
      <c r="D174" s="960"/>
      <c r="E174" s="969"/>
      <c r="F174" s="128" t="s">
        <v>2696</v>
      </c>
      <c r="G174" s="128" t="s">
        <v>2697</v>
      </c>
      <c r="H174" s="960"/>
      <c r="I174" s="960"/>
      <c r="J174" s="960"/>
      <c r="K174" s="960"/>
      <c r="L174" s="969"/>
      <c r="M174" s="960"/>
      <c r="N174" s="960"/>
      <c r="O174" s="969"/>
      <c r="P174" s="969"/>
      <c r="Q174" s="969"/>
      <c r="R174" s="969"/>
    </row>
    <row r="175" spans="1:18" ht="12.6" customHeight="1">
      <c r="A175" s="970" t="s">
        <v>2706</v>
      </c>
      <c r="B175" s="964" t="s">
        <v>2707</v>
      </c>
      <c r="C175" s="952" t="s">
        <v>2708</v>
      </c>
      <c r="D175" s="955" t="s">
        <v>2709</v>
      </c>
      <c r="E175" s="949" t="s">
        <v>2690</v>
      </c>
      <c r="F175" s="374" t="s">
        <v>2710</v>
      </c>
      <c r="G175" s="128" t="s">
        <v>2711</v>
      </c>
      <c r="H175" s="955"/>
      <c r="I175" s="955"/>
      <c r="J175" s="955"/>
      <c r="K175" s="955"/>
      <c r="L175" s="949" t="s">
        <v>1027</v>
      </c>
      <c r="M175" s="955"/>
      <c r="N175" s="955" t="s">
        <v>2712</v>
      </c>
      <c r="O175" s="949" t="s">
        <v>2179</v>
      </c>
      <c r="P175" s="949" t="s">
        <v>2140</v>
      </c>
      <c r="Q175" s="949" t="s">
        <v>2140</v>
      </c>
      <c r="R175" s="949" t="s">
        <v>2180</v>
      </c>
    </row>
    <row r="176" spans="1:18" ht="12.6" customHeight="1">
      <c r="A176" s="971"/>
      <c r="B176" s="964"/>
      <c r="C176" s="953"/>
      <c r="D176" s="956"/>
      <c r="E176" s="950"/>
      <c r="F176" s="374" t="s">
        <v>2713</v>
      </c>
      <c r="G176" s="128" t="s">
        <v>2714</v>
      </c>
      <c r="H176" s="956"/>
      <c r="I176" s="956"/>
      <c r="J176" s="956"/>
      <c r="K176" s="956"/>
      <c r="L176" s="950"/>
      <c r="M176" s="956"/>
      <c r="N176" s="956"/>
      <c r="O176" s="950"/>
      <c r="P176" s="950"/>
      <c r="Q176" s="950"/>
      <c r="R176" s="950"/>
    </row>
    <row r="177" spans="1:18" ht="12.6" customHeight="1">
      <c r="A177" s="971"/>
      <c r="B177" s="964"/>
      <c r="C177" s="953"/>
      <c r="D177" s="956"/>
      <c r="E177" s="950"/>
      <c r="F177" s="374" t="s">
        <v>2715</v>
      </c>
      <c r="G177" s="128" t="s">
        <v>2716</v>
      </c>
      <c r="H177" s="956"/>
      <c r="I177" s="956"/>
      <c r="J177" s="956"/>
      <c r="K177" s="956"/>
      <c r="L177" s="950"/>
      <c r="M177" s="956"/>
      <c r="N177" s="956"/>
      <c r="O177" s="950"/>
      <c r="P177" s="950"/>
      <c r="Q177" s="950"/>
      <c r="R177" s="950"/>
    </row>
    <row r="178" spans="1:18" ht="12.6" customHeight="1">
      <c r="A178" s="971"/>
      <c r="B178" s="964"/>
      <c r="C178" s="953"/>
      <c r="D178" s="956"/>
      <c r="E178" s="950"/>
      <c r="F178" s="374" t="s">
        <v>2717</v>
      </c>
      <c r="G178" s="128" t="s">
        <v>2718</v>
      </c>
      <c r="H178" s="956"/>
      <c r="I178" s="956"/>
      <c r="J178" s="956"/>
      <c r="K178" s="956"/>
      <c r="L178" s="950"/>
      <c r="M178" s="956"/>
      <c r="N178" s="956"/>
      <c r="O178" s="950"/>
      <c r="P178" s="950"/>
      <c r="Q178" s="950"/>
      <c r="R178" s="950"/>
    </row>
    <row r="179" spans="1:18" ht="12.6" customHeight="1">
      <c r="A179" s="971"/>
      <c r="B179" s="964"/>
      <c r="C179" s="953"/>
      <c r="D179" s="956"/>
      <c r="E179" s="950"/>
      <c r="F179" s="374" t="s">
        <v>2719</v>
      </c>
      <c r="G179" s="128" t="s">
        <v>2720</v>
      </c>
      <c r="H179" s="956"/>
      <c r="I179" s="956"/>
      <c r="J179" s="956"/>
      <c r="K179" s="956"/>
      <c r="L179" s="950"/>
      <c r="M179" s="956"/>
      <c r="N179" s="956"/>
      <c r="O179" s="950"/>
      <c r="P179" s="950"/>
      <c r="Q179" s="950"/>
      <c r="R179" s="950"/>
    </row>
    <row r="180" spans="1:18" ht="12.6" customHeight="1">
      <c r="A180" s="971"/>
      <c r="B180" s="964"/>
      <c r="C180" s="953"/>
      <c r="D180" s="956"/>
      <c r="E180" s="950"/>
      <c r="F180" s="374" t="s">
        <v>2721</v>
      </c>
      <c r="G180" s="128" t="s">
        <v>2722</v>
      </c>
      <c r="H180" s="956"/>
      <c r="I180" s="956"/>
      <c r="J180" s="956"/>
      <c r="K180" s="956"/>
      <c r="L180" s="950"/>
      <c r="M180" s="956"/>
      <c r="N180" s="956"/>
      <c r="O180" s="950"/>
      <c r="P180" s="950"/>
      <c r="Q180" s="950"/>
      <c r="R180" s="950"/>
    </row>
    <row r="181" spans="1:18" ht="12.6" customHeight="1">
      <c r="A181" s="971"/>
      <c r="B181" s="964"/>
      <c r="C181" s="953"/>
      <c r="D181" s="956"/>
      <c r="E181" s="950"/>
      <c r="F181" s="374" t="s">
        <v>2723</v>
      </c>
      <c r="G181" s="128" t="s">
        <v>2724</v>
      </c>
      <c r="H181" s="956"/>
      <c r="I181" s="956"/>
      <c r="J181" s="956"/>
      <c r="K181" s="956"/>
      <c r="L181" s="950"/>
      <c r="M181" s="956"/>
      <c r="N181" s="956"/>
      <c r="O181" s="950"/>
      <c r="P181" s="950"/>
      <c r="Q181" s="950"/>
      <c r="R181" s="950"/>
    </row>
    <row r="182" spans="1:18" ht="12.6" customHeight="1">
      <c r="A182" s="971"/>
      <c r="B182" s="964"/>
      <c r="C182" s="953"/>
      <c r="D182" s="956"/>
      <c r="E182" s="950"/>
      <c r="F182" s="374" t="s">
        <v>2725</v>
      </c>
      <c r="G182" s="128" t="s">
        <v>2726</v>
      </c>
      <c r="H182" s="956"/>
      <c r="I182" s="956"/>
      <c r="J182" s="956"/>
      <c r="K182" s="956"/>
      <c r="L182" s="950"/>
      <c r="M182" s="956"/>
      <c r="N182" s="956"/>
      <c r="O182" s="950"/>
      <c r="P182" s="950"/>
      <c r="Q182" s="950"/>
      <c r="R182" s="950"/>
    </row>
    <row r="183" spans="1:18" ht="12.6" customHeight="1">
      <c r="A183" s="971"/>
      <c r="B183" s="964"/>
      <c r="C183" s="953"/>
      <c r="D183" s="956"/>
      <c r="E183" s="950"/>
      <c r="F183" s="374" t="s">
        <v>2727</v>
      </c>
      <c r="G183" s="128" t="s">
        <v>2728</v>
      </c>
      <c r="H183" s="956"/>
      <c r="I183" s="956"/>
      <c r="J183" s="956"/>
      <c r="K183" s="956"/>
      <c r="L183" s="950"/>
      <c r="M183" s="956"/>
      <c r="N183" s="956"/>
      <c r="O183" s="950"/>
      <c r="P183" s="950"/>
      <c r="Q183" s="950"/>
      <c r="R183" s="950"/>
    </row>
    <row r="184" spans="1:18" ht="12.6" customHeight="1">
      <c r="A184" s="971"/>
      <c r="B184" s="964"/>
      <c r="C184" s="953"/>
      <c r="D184" s="956"/>
      <c r="E184" s="950"/>
      <c r="F184" s="374" t="s">
        <v>2729</v>
      </c>
      <c r="G184" s="128" t="s">
        <v>2730</v>
      </c>
      <c r="H184" s="956"/>
      <c r="I184" s="956"/>
      <c r="J184" s="956"/>
      <c r="K184" s="956"/>
      <c r="L184" s="950"/>
      <c r="M184" s="956"/>
      <c r="N184" s="956"/>
      <c r="O184" s="950"/>
      <c r="P184" s="950"/>
      <c r="Q184" s="950"/>
      <c r="R184" s="950"/>
    </row>
    <row r="185" spans="1:18" ht="12.6" customHeight="1">
      <c r="A185" s="971"/>
      <c r="B185" s="964"/>
      <c r="C185" s="953"/>
      <c r="D185" s="956"/>
      <c r="E185" s="950"/>
      <c r="F185" s="374" t="s">
        <v>2731</v>
      </c>
      <c r="G185" s="128" t="s">
        <v>2732</v>
      </c>
      <c r="H185" s="956"/>
      <c r="I185" s="956"/>
      <c r="J185" s="956"/>
      <c r="K185" s="956"/>
      <c r="L185" s="950"/>
      <c r="M185" s="956"/>
      <c r="N185" s="956"/>
      <c r="O185" s="950"/>
      <c r="P185" s="950"/>
      <c r="Q185" s="950"/>
      <c r="R185" s="950"/>
    </row>
    <row r="186" spans="1:18" ht="12.6" customHeight="1">
      <c r="A186" s="971"/>
      <c r="B186" s="964"/>
      <c r="C186" s="953"/>
      <c r="D186" s="956"/>
      <c r="E186" s="950"/>
      <c r="F186" s="374" t="s">
        <v>2733</v>
      </c>
      <c r="G186" s="128" t="s">
        <v>2734</v>
      </c>
      <c r="H186" s="956"/>
      <c r="I186" s="956"/>
      <c r="J186" s="956"/>
      <c r="K186" s="956"/>
      <c r="L186" s="950"/>
      <c r="M186" s="956"/>
      <c r="N186" s="956"/>
      <c r="O186" s="950"/>
      <c r="P186" s="950"/>
      <c r="Q186" s="950"/>
      <c r="R186" s="950"/>
    </row>
    <row r="187" spans="1:18" ht="12.6" customHeight="1">
      <c r="A187" s="971"/>
      <c r="B187" s="964"/>
      <c r="C187" s="953"/>
      <c r="D187" s="956"/>
      <c r="E187" s="950"/>
      <c r="F187" s="374" t="s">
        <v>2735</v>
      </c>
      <c r="G187" s="128" t="s">
        <v>2736</v>
      </c>
      <c r="H187" s="956"/>
      <c r="I187" s="956"/>
      <c r="J187" s="956"/>
      <c r="K187" s="956"/>
      <c r="L187" s="950"/>
      <c r="M187" s="956"/>
      <c r="N187" s="956"/>
      <c r="O187" s="950"/>
      <c r="P187" s="950"/>
      <c r="Q187" s="950"/>
      <c r="R187" s="950"/>
    </row>
    <row r="188" spans="1:18" ht="12.6" customHeight="1">
      <c r="A188" s="971"/>
      <c r="B188" s="964"/>
      <c r="C188" s="953"/>
      <c r="D188" s="956"/>
      <c r="E188" s="950"/>
      <c r="F188" s="374" t="s">
        <v>2737</v>
      </c>
      <c r="G188" s="128" t="s">
        <v>2738</v>
      </c>
      <c r="H188" s="956"/>
      <c r="I188" s="956"/>
      <c r="J188" s="956"/>
      <c r="K188" s="956"/>
      <c r="L188" s="950"/>
      <c r="M188" s="956"/>
      <c r="N188" s="956"/>
      <c r="O188" s="950"/>
      <c r="P188" s="950"/>
      <c r="Q188" s="950"/>
      <c r="R188" s="950"/>
    </row>
    <row r="189" spans="1:18" ht="12.6" customHeight="1">
      <c r="A189" s="971"/>
      <c r="B189" s="964"/>
      <c r="C189" s="953"/>
      <c r="D189" s="956"/>
      <c r="E189" s="950"/>
      <c r="F189" s="374" t="s">
        <v>2739</v>
      </c>
      <c r="G189" s="128" t="s">
        <v>2740</v>
      </c>
      <c r="H189" s="956"/>
      <c r="I189" s="956"/>
      <c r="J189" s="956"/>
      <c r="K189" s="956"/>
      <c r="L189" s="950"/>
      <c r="M189" s="956"/>
      <c r="N189" s="956"/>
      <c r="O189" s="950"/>
      <c r="P189" s="950"/>
      <c r="Q189" s="950"/>
      <c r="R189" s="950"/>
    </row>
    <row r="190" spans="1:18" ht="12.6" customHeight="1">
      <c r="A190" s="971"/>
      <c r="B190" s="964"/>
      <c r="C190" s="953"/>
      <c r="D190" s="956"/>
      <c r="E190" s="950"/>
      <c r="F190" s="374" t="s">
        <v>2741</v>
      </c>
      <c r="G190" s="128" t="s">
        <v>2742</v>
      </c>
      <c r="H190" s="956"/>
      <c r="I190" s="956"/>
      <c r="J190" s="956"/>
      <c r="K190" s="956"/>
      <c r="L190" s="950"/>
      <c r="M190" s="956"/>
      <c r="N190" s="956"/>
      <c r="O190" s="950"/>
      <c r="P190" s="950"/>
      <c r="Q190" s="950"/>
      <c r="R190" s="950"/>
    </row>
    <row r="191" spans="1:18" ht="12.6" customHeight="1">
      <c r="A191" s="971"/>
      <c r="B191" s="964"/>
      <c r="C191" s="953"/>
      <c r="D191" s="956"/>
      <c r="E191" s="950"/>
      <c r="F191" s="374" t="s">
        <v>2743</v>
      </c>
      <c r="G191" s="128" t="s">
        <v>2744</v>
      </c>
      <c r="H191" s="956"/>
      <c r="I191" s="956"/>
      <c r="J191" s="956"/>
      <c r="K191" s="956"/>
      <c r="L191" s="950"/>
      <c r="M191" s="956"/>
      <c r="N191" s="956"/>
      <c r="O191" s="950"/>
      <c r="P191" s="950"/>
      <c r="Q191" s="950"/>
      <c r="R191" s="950"/>
    </row>
    <row r="192" spans="1:18" ht="12.6" customHeight="1">
      <c r="A192" s="971"/>
      <c r="B192" s="964"/>
      <c r="C192" s="953"/>
      <c r="D192" s="956"/>
      <c r="E192" s="950"/>
      <c r="F192" s="374" t="s">
        <v>2745</v>
      </c>
      <c r="G192" s="128" t="s">
        <v>2746</v>
      </c>
      <c r="H192" s="956"/>
      <c r="I192" s="956"/>
      <c r="J192" s="956"/>
      <c r="K192" s="956"/>
      <c r="L192" s="950"/>
      <c r="M192" s="956"/>
      <c r="N192" s="956"/>
      <c r="O192" s="950"/>
      <c r="P192" s="950"/>
      <c r="Q192" s="950"/>
      <c r="R192" s="950"/>
    </row>
    <row r="193" spans="1:18" ht="12.6" customHeight="1">
      <c r="A193" s="971"/>
      <c r="B193" s="964"/>
      <c r="C193" s="953"/>
      <c r="D193" s="956"/>
      <c r="E193" s="950"/>
      <c r="F193" s="374" t="s">
        <v>2747</v>
      </c>
      <c r="G193" s="128" t="s">
        <v>2748</v>
      </c>
      <c r="H193" s="956"/>
      <c r="I193" s="956"/>
      <c r="J193" s="956"/>
      <c r="K193" s="956"/>
      <c r="L193" s="950"/>
      <c r="M193" s="956"/>
      <c r="N193" s="956"/>
      <c r="O193" s="950"/>
      <c r="P193" s="950"/>
      <c r="Q193" s="950"/>
      <c r="R193" s="950"/>
    </row>
    <row r="194" spans="1:18" ht="12.6" customHeight="1">
      <c r="A194" s="971"/>
      <c r="B194" s="964"/>
      <c r="C194" s="953"/>
      <c r="D194" s="956"/>
      <c r="E194" s="950"/>
      <c r="F194" s="374" t="s">
        <v>2749</v>
      </c>
      <c r="G194" s="128" t="s">
        <v>2750</v>
      </c>
      <c r="H194" s="956"/>
      <c r="I194" s="956"/>
      <c r="J194" s="956"/>
      <c r="K194" s="956"/>
      <c r="L194" s="950"/>
      <c r="M194" s="956"/>
      <c r="N194" s="956"/>
      <c r="O194" s="950"/>
      <c r="P194" s="950"/>
      <c r="Q194" s="950"/>
      <c r="R194" s="950"/>
    </row>
    <row r="195" spans="1:18" ht="12.6" customHeight="1">
      <c r="A195" s="971"/>
      <c r="B195" s="964"/>
      <c r="C195" s="953"/>
      <c r="D195" s="956"/>
      <c r="E195" s="950"/>
      <c r="F195" s="374" t="s">
        <v>2751</v>
      </c>
      <c r="G195" s="128" t="s">
        <v>2752</v>
      </c>
      <c r="H195" s="956"/>
      <c r="I195" s="956"/>
      <c r="J195" s="956"/>
      <c r="K195" s="956"/>
      <c r="L195" s="950"/>
      <c r="M195" s="956"/>
      <c r="N195" s="956"/>
      <c r="O195" s="950"/>
      <c r="P195" s="950"/>
      <c r="Q195" s="950"/>
      <c r="R195" s="950"/>
    </row>
    <row r="196" spans="1:18" ht="12.6" customHeight="1">
      <c r="A196" s="971"/>
      <c r="B196" s="964"/>
      <c r="C196" s="953"/>
      <c r="D196" s="956"/>
      <c r="E196" s="950"/>
      <c r="F196" s="374" t="s">
        <v>2753</v>
      </c>
      <c r="G196" s="128" t="s">
        <v>2754</v>
      </c>
      <c r="H196" s="956"/>
      <c r="I196" s="956"/>
      <c r="J196" s="956"/>
      <c r="K196" s="956"/>
      <c r="L196" s="950"/>
      <c r="M196" s="956"/>
      <c r="N196" s="956"/>
      <c r="O196" s="950"/>
      <c r="P196" s="950"/>
      <c r="Q196" s="950"/>
      <c r="R196" s="950"/>
    </row>
    <row r="197" spans="1:18" ht="12.6" customHeight="1">
      <c r="A197" s="971"/>
      <c r="B197" s="964"/>
      <c r="C197" s="953"/>
      <c r="D197" s="956"/>
      <c r="E197" s="950"/>
      <c r="F197" s="374" t="s">
        <v>2755</v>
      </c>
      <c r="G197" s="128" t="s">
        <v>2756</v>
      </c>
      <c r="H197" s="956"/>
      <c r="I197" s="956"/>
      <c r="J197" s="956"/>
      <c r="K197" s="956"/>
      <c r="L197" s="950"/>
      <c r="M197" s="956"/>
      <c r="N197" s="956"/>
      <c r="O197" s="950"/>
      <c r="P197" s="950"/>
      <c r="Q197" s="950"/>
      <c r="R197" s="950"/>
    </row>
    <row r="198" spans="1:18" ht="12.6" customHeight="1">
      <c r="A198" s="971"/>
      <c r="B198" s="964"/>
      <c r="C198" s="953"/>
      <c r="D198" s="956"/>
      <c r="E198" s="950"/>
      <c r="F198" s="374" t="s">
        <v>2757</v>
      </c>
      <c r="G198" s="128" t="s">
        <v>2758</v>
      </c>
      <c r="H198" s="956"/>
      <c r="I198" s="956"/>
      <c r="J198" s="956"/>
      <c r="K198" s="956"/>
      <c r="L198" s="950"/>
      <c r="M198" s="956"/>
      <c r="N198" s="956"/>
      <c r="O198" s="950"/>
      <c r="P198" s="950"/>
      <c r="Q198" s="950"/>
      <c r="R198" s="950"/>
    </row>
    <row r="199" spans="1:18" ht="12.6" customHeight="1">
      <c r="A199" s="971"/>
      <c r="B199" s="964"/>
      <c r="C199" s="953"/>
      <c r="D199" s="956"/>
      <c r="E199" s="950"/>
      <c r="F199" s="374" t="s">
        <v>2759</v>
      </c>
      <c r="G199" s="128" t="s">
        <v>2760</v>
      </c>
      <c r="H199" s="956"/>
      <c r="I199" s="956"/>
      <c r="J199" s="956"/>
      <c r="K199" s="956"/>
      <c r="L199" s="950"/>
      <c r="M199" s="956"/>
      <c r="N199" s="956"/>
      <c r="O199" s="950"/>
      <c r="P199" s="950"/>
      <c r="Q199" s="950"/>
      <c r="R199" s="950"/>
    </row>
    <row r="200" spans="1:18" ht="12.6" customHeight="1">
      <c r="A200" s="972"/>
      <c r="B200" s="964"/>
      <c r="C200" s="954"/>
      <c r="D200" s="957"/>
      <c r="E200" s="951"/>
      <c r="F200" s="374" t="s">
        <v>2761</v>
      </c>
      <c r="G200" s="128" t="s">
        <v>2762</v>
      </c>
      <c r="H200" s="957"/>
      <c r="I200" s="957"/>
      <c r="J200" s="957"/>
      <c r="K200" s="957"/>
      <c r="L200" s="951"/>
      <c r="M200" s="957"/>
      <c r="N200" s="957"/>
      <c r="O200" s="951"/>
      <c r="P200" s="951"/>
      <c r="Q200" s="951"/>
      <c r="R200" s="951"/>
    </row>
    <row r="201" spans="1:18" ht="12" customHeight="1">
      <c r="A201" s="970" t="s">
        <v>2763</v>
      </c>
      <c r="B201" s="964" t="s">
        <v>2764</v>
      </c>
      <c r="C201" s="952" t="s">
        <v>2765</v>
      </c>
      <c r="D201" s="955" t="s">
        <v>2709</v>
      </c>
      <c r="E201" s="949" t="s">
        <v>2690</v>
      </c>
      <c r="F201" s="374" t="s">
        <v>2710</v>
      </c>
      <c r="G201" s="374" t="s">
        <v>2711</v>
      </c>
      <c r="H201" s="955"/>
      <c r="I201" s="955"/>
      <c r="J201" s="955"/>
      <c r="K201" s="955"/>
      <c r="L201" s="949" t="s">
        <v>1027</v>
      </c>
      <c r="M201" s="955"/>
      <c r="N201" s="955" t="s">
        <v>2766</v>
      </c>
      <c r="O201" s="961" t="s">
        <v>2179</v>
      </c>
      <c r="P201" s="949" t="s">
        <v>2140</v>
      </c>
      <c r="Q201" s="949" t="s">
        <v>2140</v>
      </c>
      <c r="R201" s="949" t="s">
        <v>2180</v>
      </c>
    </row>
    <row r="202" spans="1:18" ht="12" customHeight="1">
      <c r="A202" s="971"/>
      <c r="B202" s="964"/>
      <c r="C202" s="953"/>
      <c r="D202" s="956"/>
      <c r="E202" s="950"/>
      <c r="F202" s="374" t="s">
        <v>2713</v>
      </c>
      <c r="G202" s="374" t="s">
        <v>2714</v>
      </c>
      <c r="H202" s="956"/>
      <c r="I202" s="956"/>
      <c r="J202" s="956"/>
      <c r="K202" s="956"/>
      <c r="L202" s="950"/>
      <c r="M202" s="956"/>
      <c r="N202" s="956"/>
      <c r="O202" s="961"/>
      <c r="P202" s="950"/>
      <c r="Q202" s="950"/>
      <c r="R202" s="950"/>
    </row>
    <row r="203" spans="1:18" ht="12" customHeight="1">
      <c r="A203" s="971"/>
      <c r="B203" s="964"/>
      <c r="C203" s="953"/>
      <c r="D203" s="956"/>
      <c r="E203" s="950"/>
      <c r="F203" s="374" t="s">
        <v>2715</v>
      </c>
      <c r="G203" s="374" t="s">
        <v>2716</v>
      </c>
      <c r="H203" s="956"/>
      <c r="I203" s="956"/>
      <c r="J203" s="956"/>
      <c r="K203" s="956"/>
      <c r="L203" s="950"/>
      <c r="M203" s="956"/>
      <c r="N203" s="956"/>
      <c r="O203" s="961"/>
      <c r="P203" s="950"/>
      <c r="Q203" s="950"/>
      <c r="R203" s="950"/>
    </row>
    <row r="204" spans="1:18" ht="12" customHeight="1">
      <c r="A204" s="971"/>
      <c r="B204" s="964"/>
      <c r="C204" s="953"/>
      <c r="D204" s="956"/>
      <c r="E204" s="950"/>
      <c r="F204" s="374" t="s">
        <v>2717</v>
      </c>
      <c r="G204" s="374" t="s">
        <v>2718</v>
      </c>
      <c r="H204" s="956"/>
      <c r="I204" s="956"/>
      <c r="J204" s="956"/>
      <c r="K204" s="956"/>
      <c r="L204" s="950"/>
      <c r="M204" s="956"/>
      <c r="N204" s="956"/>
      <c r="O204" s="961"/>
      <c r="P204" s="950"/>
      <c r="Q204" s="950"/>
      <c r="R204" s="950"/>
    </row>
    <row r="205" spans="1:18" ht="12" customHeight="1">
      <c r="A205" s="971"/>
      <c r="B205" s="964"/>
      <c r="C205" s="953"/>
      <c r="D205" s="956"/>
      <c r="E205" s="950"/>
      <c r="F205" s="374" t="s">
        <v>2719</v>
      </c>
      <c r="G205" s="374" t="s">
        <v>2720</v>
      </c>
      <c r="H205" s="956"/>
      <c r="I205" s="956"/>
      <c r="J205" s="956"/>
      <c r="K205" s="956"/>
      <c r="L205" s="950"/>
      <c r="M205" s="956"/>
      <c r="N205" s="956"/>
      <c r="O205" s="961"/>
      <c r="P205" s="950"/>
      <c r="Q205" s="950"/>
      <c r="R205" s="950"/>
    </row>
    <row r="206" spans="1:18" ht="12" customHeight="1">
      <c r="A206" s="971"/>
      <c r="B206" s="964"/>
      <c r="C206" s="953"/>
      <c r="D206" s="956"/>
      <c r="E206" s="950"/>
      <c r="F206" s="374" t="s">
        <v>2721</v>
      </c>
      <c r="G206" s="374" t="s">
        <v>2722</v>
      </c>
      <c r="H206" s="956"/>
      <c r="I206" s="956"/>
      <c r="J206" s="956"/>
      <c r="K206" s="956"/>
      <c r="L206" s="950"/>
      <c r="M206" s="956"/>
      <c r="N206" s="956"/>
      <c r="O206" s="961"/>
      <c r="P206" s="950"/>
      <c r="Q206" s="950"/>
      <c r="R206" s="950"/>
    </row>
    <row r="207" spans="1:18" ht="12" customHeight="1">
      <c r="A207" s="971"/>
      <c r="B207" s="964"/>
      <c r="C207" s="953"/>
      <c r="D207" s="956"/>
      <c r="E207" s="950"/>
      <c r="F207" s="374" t="s">
        <v>2723</v>
      </c>
      <c r="G207" s="374" t="s">
        <v>2724</v>
      </c>
      <c r="H207" s="956"/>
      <c r="I207" s="956"/>
      <c r="J207" s="956"/>
      <c r="K207" s="956"/>
      <c r="L207" s="950"/>
      <c r="M207" s="956"/>
      <c r="N207" s="956"/>
      <c r="O207" s="961"/>
      <c r="P207" s="950"/>
      <c r="Q207" s="950"/>
      <c r="R207" s="950"/>
    </row>
    <row r="208" spans="1:18" ht="12" customHeight="1">
      <c r="A208" s="971"/>
      <c r="B208" s="964"/>
      <c r="C208" s="953"/>
      <c r="D208" s="956"/>
      <c r="E208" s="950"/>
      <c r="F208" s="374" t="s">
        <v>2725</v>
      </c>
      <c r="G208" s="374" t="s">
        <v>2726</v>
      </c>
      <c r="H208" s="956"/>
      <c r="I208" s="956"/>
      <c r="J208" s="956"/>
      <c r="K208" s="956"/>
      <c r="L208" s="950"/>
      <c r="M208" s="956"/>
      <c r="N208" s="956"/>
      <c r="O208" s="961"/>
      <c r="P208" s="950"/>
      <c r="Q208" s="950"/>
      <c r="R208" s="950"/>
    </row>
    <row r="209" spans="1:18" ht="12" customHeight="1">
      <c r="A209" s="971"/>
      <c r="B209" s="964"/>
      <c r="C209" s="953"/>
      <c r="D209" s="956"/>
      <c r="E209" s="950"/>
      <c r="F209" s="374" t="s">
        <v>2727</v>
      </c>
      <c r="G209" s="374" t="s">
        <v>2728</v>
      </c>
      <c r="H209" s="956"/>
      <c r="I209" s="956"/>
      <c r="J209" s="956"/>
      <c r="K209" s="956"/>
      <c r="L209" s="950"/>
      <c r="M209" s="956"/>
      <c r="N209" s="956"/>
      <c r="O209" s="961"/>
      <c r="P209" s="950"/>
      <c r="Q209" s="950"/>
      <c r="R209" s="950"/>
    </row>
    <row r="210" spans="1:18" ht="12" customHeight="1">
      <c r="A210" s="971"/>
      <c r="B210" s="964"/>
      <c r="C210" s="953"/>
      <c r="D210" s="956"/>
      <c r="E210" s="950"/>
      <c r="F210" s="374" t="s">
        <v>2729</v>
      </c>
      <c r="G210" s="374" t="s">
        <v>2730</v>
      </c>
      <c r="H210" s="956"/>
      <c r="I210" s="956"/>
      <c r="J210" s="956"/>
      <c r="K210" s="956"/>
      <c r="L210" s="950"/>
      <c r="M210" s="956"/>
      <c r="N210" s="956"/>
      <c r="O210" s="961"/>
      <c r="P210" s="950"/>
      <c r="Q210" s="950"/>
      <c r="R210" s="950"/>
    </row>
    <row r="211" spans="1:18" ht="12" customHeight="1">
      <c r="A211" s="971"/>
      <c r="B211" s="964"/>
      <c r="C211" s="953"/>
      <c r="D211" s="956"/>
      <c r="E211" s="950"/>
      <c r="F211" s="374" t="s">
        <v>2731</v>
      </c>
      <c r="G211" s="374" t="s">
        <v>2732</v>
      </c>
      <c r="H211" s="956"/>
      <c r="I211" s="956"/>
      <c r="J211" s="956"/>
      <c r="K211" s="956"/>
      <c r="L211" s="950"/>
      <c r="M211" s="956"/>
      <c r="N211" s="956"/>
      <c r="O211" s="961"/>
      <c r="P211" s="950"/>
      <c r="Q211" s="950"/>
      <c r="R211" s="950"/>
    </row>
    <row r="212" spans="1:18" ht="12" customHeight="1">
      <c r="A212" s="971"/>
      <c r="B212" s="964"/>
      <c r="C212" s="953"/>
      <c r="D212" s="956"/>
      <c r="E212" s="950"/>
      <c r="F212" s="374" t="s">
        <v>2733</v>
      </c>
      <c r="G212" s="374" t="s">
        <v>2734</v>
      </c>
      <c r="H212" s="956"/>
      <c r="I212" s="956"/>
      <c r="J212" s="956"/>
      <c r="K212" s="956"/>
      <c r="L212" s="950"/>
      <c r="M212" s="956"/>
      <c r="N212" s="956"/>
      <c r="O212" s="961"/>
      <c r="P212" s="950"/>
      <c r="Q212" s="950"/>
      <c r="R212" s="950"/>
    </row>
    <row r="213" spans="1:18" ht="12" customHeight="1">
      <c r="A213" s="971"/>
      <c r="B213" s="964"/>
      <c r="C213" s="953"/>
      <c r="D213" s="956"/>
      <c r="E213" s="950"/>
      <c r="F213" s="374" t="s">
        <v>2735</v>
      </c>
      <c r="G213" s="374" t="s">
        <v>2736</v>
      </c>
      <c r="H213" s="956"/>
      <c r="I213" s="956"/>
      <c r="J213" s="956"/>
      <c r="K213" s="956"/>
      <c r="L213" s="950"/>
      <c r="M213" s="956"/>
      <c r="N213" s="956"/>
      <c r="O213" s="961"/>
      <c r="P213" s="950"/>
      <c r="Q213" s="950"/>
      <c r="R213" s="950"/>
    </row>
    <row r="214" spans="1:18" ht="12" customHeight="1">
      <c r="A214" s="971"/>
      <c r="B214" s="964"/>
      <c r="C214" s="953"/>
      <c r="D214" s="956"/>
      <c r="E214" s="950"/>
      <c r="F214" s="374" t="s">
        <v>2737</v>
      </c>
      <c r="G214" s="374" t="s">
        <v>2738</v>
      </c>
      <c r="H214" s="956"/>
      <c r="I214" s="956"/>
      <c r="J214" s="956"/>
      <c r="K214" s="956"/>
      <c r="L214" s="950"/>
      <c r="M214" s="956"/>
      <c r="N214" s="956"/>
      <c r="O214" s="961"/>
      <c r="P214" s="950"/>
      <c r="Q214" s="950"/>
      <c r="R214" s="950"/>
    </row>
    <row r="215" spans="1:18" ht="12" customHeight="1">
      <c r="A215" s="971"/>
      <c r="B215" s="964"/>
      <c r="C215" s="953"/>
      <c r="D215" s="956"/>
      <c r="E215" s="950"/>
      <c r="F215" s="374" t="s">
        <v>2739</v>
      </c>
      <c r="G215" s="374" t="s">
        <v>2740</v>
      </c>
      <c r="H215" s="956"/>
      <c r="I215" s="956"/>
      <c r="J215" s="956"/>
      <c r="K215" s="956"/>
      <c r="L215" s="950"/>
      <c r="M215" s="956"/>
      <c r="N215" s="956"/>
      <c r="O215" s="961"/>
      <c r="P215" s="950"/>
      <c r="Q215" s="950"/>
      <c r="R215" s="950"/>
    </row>
    <row r="216" spans="1:18" ht="12" customHeight="1">
      <c r="A216" s="971"/>
      <c r="B216" s="964"/>
      <c r="C216" s="953"/>
      <c r="D216" s="956"/>
      <c r="E216" s="950"/>
      <c r="F216" s="374" t="s">
        <v>2741</v>
      </c>
      <c r="G216" s="374" t="s">
        <v>2742</v>
      </c>
      <c r="H216" s="956"/>
      <c r="I216" s="956"/>
      <c r="J216" s="956"/>
      <c r="K216" s="956"/>
      <c r="L216" s="950"/>
      <c r="M216" s="956"/>
      <c r="N216" s="956"/>
      <c r="O216" s="961"/>
      <c r="P216" s="950"/>
      <c r="Q216" s="950"/>
      <c r="R216" s="950"/>
    </row>
    <row r="217" spans="1:18" ht="12" customHeight="1">
      <c r="A217" s="971"/>
      <c r="B217" s="964"/>
      <c r="C217" s="953"/>
      <c r="D217" s="956"/>
      <c r="E217" s="950"/>
      <c r="F217" s="374" t="s">
        <v>2743</v>
      </c>
      <c r="G217" s="374" t="s">
        <v>2744</v>
      </c>
      <c r="H217" s="956"/>
      <c r="I217" s="956"/>
      <c r="J217" s="956"/>
      <c r="K217" s="956"/>
      <c r="L217" s="950"/>
      <c r="M217" s="956"/>
      <c r="N217" s="956"/>
      <c r="O217" s="961"/>
      <c r="P217" s="950"/>
      <c r="Q217" s="950"/>
      <c r="R217" s="950"/>
    </row>
    <row r="218" spans="1:18" ht="12" customHeight="1">
      <c r="A218" s="971"/>
      <c r="B218" s="964"/>
      <c r="C218" s="953"/>
      <c r="D218" s="956"/>
      <c r="E218" s="950"/>
      <c r="F218" s="374" t="s">
        <v>2745</v>
      </c>
      <c r="G218" s="374" t="s">
        <v>2746</v>
      </c>
      <c r="H218" s="956"/>
      <c r="I218" s="956"/>
      <c r="J218" s="956"/>
      <c r="K218" s="956"/>
      <c r="L218" s="950"/>
      <c r="M218" s="956"/>
      <c r="N218" s="956"/>
      <c r="O218" s="961"/>
      <c r="P218" s="950"/>
      <c r="Q218" s="950"/>
      <c r="R218" s="950"/>
    </row>
    <row r="219" spans="1:18" ht="12" customHeight="1">
      <c r="A219" s="971"/>
      <c r="B219" s="964"/>
      <c r="C219" s="953"/>
      <c r="D219" s="956"/>
      <c r="E219" s="950"/>
      <c r="F219" s="374" t="s">
        <v>2747</v>
      </c>
      <c r="G219" s="374" t="s">
        <v>2748</v>
      </c>
      <c r="H219" s="956"/>
      <c r="I219" s="956"/>
      <c r="J219" s="956"/>
      <c r="K219" s="956"/>
      <c r="L219" s="950"/>
      <c r="M219" s="956"/>
      <c r="N219" s="956"/>
      <c r="O219" s="961"/>
      <c r="P219" s="950"/>
      <c r="Q219" s="950"/>
      <c r="R219" s="950"/>
    </row>
    <row r="220" spans="1:18" ht="12" customHeight="1">
      <c r="A220" s="971"/>
      <c r="B220" s="964"/>
      <c r="C220" s="953"/>
      <c r="D220" s="956"/>
      <c r="E220" s="950"/>
      <c r="F220" s="374" t="s">
        <v>2749</v>
      </c>
      <c r="G220" s="374" t="s">
        <v>2750</v>
      </c>
      <c r="H220" s="956"/>
      <c r="I220" s="956"/>
      <c r="J220" s="956"/>
      <c r="K220" s="956"/>
      <c r="L220" s="950"/>
      <c r="M220" s="956"/>
      <c r="N220" s="956"/>
      <c r="O220" s="961"/>
      <c r="P220" s="950"/>
      <c r="Q220" s="950"/>
      <c r="R220" s="950"/>
    </row>
    <row r="221" spans="1:18" ht="12" customHeight="1">
      <c r="A221" s="971"/>
      <c r="B221" s="964"/>
      <c r="C221" s="953"/>
      <c r="D221" s="956"/>
      <c r="E221" s="950"/>
      <c r="F221" s="374" t="s">
        <v>2751</v>
      </c>
      <c r="G221" s="374" t="s">
        <v>2752</v>
      </c>
      <c r="H221" s="956"/>
      <c r="I221" s="956"/>
      <c r="J221" s="956"/>
      <c r="K221" s="956"/>
      <c r="L221" s="950"/>
      <c r="M221" s="956"/>
      <c r="N221" s="956"/>
      <c r="O221" s="961"/>
      <c r="P221" s="950"/>
      <c r="Q221" s="950"/>
      <c r="R221" s="950"/>
    </row>
    <row r="222" spans="1:18" ht="12" customHeight="1">
      <c r="A222" s="971"/>
      <c r="B222" s="964"/>
      <c r="C222" s="953"/>
      <c r="D222" s="956"/>
      <c r="E222" s="950"/>
      <c r="F222" s="374" t="s">
        <v>2753</v>
      </c>
      <c r="G222" s="374" t="s">
        <v>2754</v>
      </c>
      <c r="H222" s="956"/>
      <c r="I222" s="956"/>
      <c r="J222" s="956"/>
      <c r="K222" s="956"/>
      <c r="L222" s="950"/>
      <c r="M222" s="956"/>
      <c r="N222" s="956"/>
      <c r="O222" s="961"/>
      <c r="P222" s="950"/>
      <c r="Q222" s="950"/>
      <c r="R222" s="950"/>
    </row>
    <row r="223" spans="1:18" ht="12" customHeight="1">
      <c r="A223" s="971"/>
      <c r="B223" s="964"/>
      <c r="C223" s="953"/>
      <c r="D223" s="956"/>
      <c r="E223" s="950"/>
      <c r="F223" s="374" t="s">
        <v>2755</v>
      </c>
      <c r="G223" s="374" t="s">
        <v>2756</v>
      </c>
      <c r="H223" s="956"/>
      <c r="I223" s="956"/>
      <c r="J223" s="956"/>
      <c r="K223" s="956"/>
      <c r="L223" s="950"/>
      <c r="M223" s="956"/>
      <c r="N223" s="956"/>
      <c r="O223" s="961"/>
      <c r="P223" s="950"/>
      <c r="Q223" s="950"/>
      <c r="R223" s="950"/>
    </row>
    <row r="224" spans="1:18" ht="12" customHeight="1">
      <c r="A224" s="971"/>
      <c r="B224" s="964"/>
      <c r="C224" s="953"/>
      <c r="D224" s="956"/>
      <c r="E224" s="950"/>
      <c r="F224" s="374" t="s">
        <v>2757</v>
      </c>
      <c r="G224" s="374" t="s">
        <v>2758</v>
      </c>
      <c r="H224" s="956"/>
      <c r="I224" s="956"/>
      <c r="J224" s="956"/>
      <c r="K224" s="956"/>
      <c r="L224" s="950"/>
      <c r="M224" s="956"/>
      <c r="N224" s="956"/>
      <c r="O224" s="961"/>
      <c r="P224" s="950"/>
      <c r="Q224" s="950"/>
      <c r="R224" s="950"/>
    </row>
    <row r="225" spans="1:18" ht="12" customHeight="1">
      <c r="A225" s="971"/>
      <c r="B225" s="964"/>
      <c r="C225" s="953"/>
      <c r="D225" s="956"/>
      <c r="E225" s="950"/>
      <c r="F225" s="374" t="s">
        <v>2759</v>
      </c>
      <c r="G225" s="374" t="s">
        <v>2760</v>
      </c>
      <c r="H225" s="956"/>
      <c r="I225" s="956"/>
      <c r="J225" s="956"/>
      <c r="K225" s="956"/>
      <c r="L225" s="950"/>
      <c r="M225" s="956"/>
      <c r="N225" s="956"/>
      <c r="O225" s="961"/>
      <c r="P225" s="950"/>
      <c r="Q225" s="950"/>
      <c r="R225" s="950"/>
    </row>
    <row r="226" spans="1:18" ht="12" customHeight="1">
      <c r="A226" s="972"/>
      <c r="B226" s="964"/>
      <c r="C226" s="954"/>
      <c r="D226" s="957"/>
      <c r="E226" s="951"/>
      <c r="F226" s="374" t="s">
        <v>2761</v>
      </c>
      <c r="G226" s="374" t="s">
        <v>2762</v>
      </c>
      <c r="H226" s="957"/>
      <c r="I226" s="957"/>
      <c r="J226" s="957"/>
      <c r="K226" s="957"/>
      <c r="L226" s="951"/>
      <c r="M226" s="957"/>
      <c r="N226" s="957"/>
      <c r="O226" s="961"/>
      <c r="P226" s="951"/>
      <c r="Q226" s="951"/>
      <c r="R226" s="951"/>
    </row>
    <row r="227" spans="1:18" ht="12.75" customHeight="1">
      <c r="A227" s="965" t="s">
        <v>2767</v>
      </c>
      <c r="B227" s="964" t="s">
        <v>2768</v>
      </c>
      <c r="C227" s="966" t="s">
        <v>2769</v>
      </c>
      <c r="D227" s="955" t="s">
        <v>2709</v>
      </c>
      <c r="E227" s="949" t="s">
        <v>2690</v>
      </c>
      <c r="F227" s="374" t="s">
        <v>2710</v>
      </c>
      <c r="G227" s="374" t="s">
        <v>2711</v>
      </c>
      <c r="H227" s="955"/>
      <c r="I227" s="955"/>
      <c r="J227" s="955"/>
      <c r="K227" s="955"/>
      <c r="L227" s="949" t="s">
        <v>1027</v>
      </c>
      <c r="M227" s="955"/>
      <c r="N227" s="955" t="s">
        <v>2770</v>
      </c>
      <c r="O227" s="961" t="s">
        <v>2179</v>
      </c>
      <c r="P227" s="949" t="s">
        <v>2140</v>
      </c>
      <c r="Q227" s="949" t="s">
        <v>2140</v>
      </c>
      <c r="R227" s="949" t="s">
        <v>2180</v>
      </c>
    </row>
    <row r="228" spans="1:18" ht="11.25" customHeight="1">
      <c r="A228" s="965"/>
      <c r="B228" s="964"/>
      <c r="C228" s="966"/>
      <c r="D228" s="956"/>
      <c r="E228" s="950"/>
      <c r="F228" s="374" t="s">
        <v>2713</v>
      </c>
      <c r="G228" s="374" t="s">
        <v>2714</v>
      </c>
      <c r="H228" s="956"/>
      <c r="I228" s="956"/>
      <c r="J228" s="956"/>
      <c r="K228" s="956"/>
      <c r="L228" s="950"/>
      <c r="M228" s="956"/>
      <c r="N228" s="956"/>
      <c r="O228" s="961"/>
      <c r="P228" s="950"/>
      <c r="Q228" s="950"/>
      <c r="R228" s="950"/>
    </row>
    <row r="229" spans="1:18" ht="11.25" customHeight="1">
      <c r="A229" s="965"/>
      <c r="B229" s="964"/>
      <c r="C229" s="966"/>
      <c r="D229" s="956"/>
      <c r="E229" s="950"/>
      <c r="F229" s="374" t="s">
        <v>2715</v>
      </c>
      <c r="G229" s="374" t="s">
        <v>2716</v>
      </c>
      <c r="H229" s="956"/>
      <c r="I229" s="956"/>
      <c r="J229" s="956"/>
      <c r="K229" s="956"/>
      <c r="L229" s="950"/>
      <c r="M229" s="956"/>
      <c r="N229" s="956"/>
      <c r="O229" s="961"/>
      <c r="P229" s="950"/>
      <c r="Q229" s="950"/>
      <c r="R229" s="950"/>
    </row>
    <row r="230" spans="1:18" ht="11.25" customHeight="1">
      <c r="A230" s="965"/>
      <c r="B230" s="964"/>
      <c r="C230" s="966"/>
      <c r="D230" s="956"/>
      <c r="E230" s="950"/>
      <c r="F230" s="374" t="s">
        <v>2717</v>
      </c>
      <c r="G230" s="374" t="s">
        <v>2718</v>
      </c>
      <c r="H230" s="956"/>
      <c r="I230" s="956"/>
      <c r="J230" s="956"/>
      <c r="K230" s="956"/>
      <c r="L230" s="950"/>
      <c r="M230" s="956"/>
      <c r="N230" s="956"/>
      <c r="O230" s="961"/>
      <c r="P230" s="950"/>
      <c r="Q230" s="950"/>
      <c r="R230" s="950"/>
    </row>
    <row r="231" spans="1:18" ht="11.25" customHeight="1">
      <c r="A231" s="965"/>
      <c r="B231" s="964"/>
      <c r="C231" s="966"/>
      <c r="D231" s="956"/>
      <c r="E231" s="950"/>
      <c r="F231" s="374" t="s">
        <v>2719</v>
      </c>
      <c r="G231" s="374" t="s">
        <v>2720</v>
      </c>
      <c r="H231" s="956"/>
      <c r="I231" s="956"/>
      <c r="J231" s="956"/>
      <c r="K231" s="956"/>
      <c r="L231" s="950"/>
      <c r="M231" s="956"/>
      <c r="N231" s="956"/>
      <c r="O231" s="961"/>
      <c r="P231" s="950"/>
      <c r="Q231" s="950"/>
      <c r="R231" s="950"/>
    </row>
    <row r="232" spans="1:18" ht="11.25" customHeight="1">
      <c r="A232" s="965"/>
      <c r="B232" s="964"/>
      <c r="C232" s="966"/>
      <c r="D232" s="956"/>
      <c r="E232" s="950"/>
      <c r="F232" s="374" t="s">
        <v>2721</v>
      </c>
      <c r="G232" s="374" t="s">
        <v>2722</v>
      </c>
      <c r="H232" s="956"/>
      <c r="I232" s="956"/>
      <c r="J232" s="956"/>
      <c r="K232" s="956"/>
      <c r="L232" s="950"/>
      <c r="M232" s="956"/>
      <c r="N232" s="956"/>
      <c r="O232" s="961"/>
      <c r="P232" s="950"/>
      <c r="Q232" s="950"/>
      <c r="R232" s="950"/>
    </row>
    <row r="233" spans="1:18" ht="12.75" customHeight="1">
      <c r="A233" s="965"/>
      <c r="B233" s="964"/>
      <c r="C233" s="966"/>
      <c r="D233" s="956"/>
      <c r="E233" s="950"/>
      <c r="F233" s="374" t="s">
        <v>2723</v>
      </c>
      <c r="G233" s="374" t="s">
        <v>2724</v>
      </c>
      <c r="H233" s="956"/>
      <c r="I233" s="956"/>
      <c r="J233" s="956"/>
      <c r="K233" s="956"/>
      <c r="L233" s="950"/>
      <c r="M233" s="956"/>
      <c r="N233" s="956"/>
      <c r="O233" s="961"/>
      <c r="P233" s="950"/>
      <c r="Q233" s="950"/>
      <c r="R233" s="950"/>
    </row>
    <row r="234" spans="1:18" ht="11.25" customHeight="1">
      <c r="A234" s="965"/>
      <c r="B234" s="964"/>
      <c r="C234" s="966"/>
      <c r="D234" s="956"/>
      <c r="E234" s="950"/>
      <c r="F234" s="374" t="s">
        <v>2725</v>
      </c>
      <c r="G234" s="374" t="s">
        <v>2726</v>
      </c>
      <c r="H234" s="956"/>
      <c r="I234" s="956"/>
      <c r="J234" s="956"/>
      <c r="K234" s="956"/>
      <c r="L234" s="950"/>
      <c r="M234" s="956"/>
      <c r="N234" s="956"/>
      <c r="O234" s="961"/>
      <c r="P234" s="950"/>
      <c r="Q234" s="950"/>
      <c r="R234" s="950"/>
    </row>
    <row r="235" spans="1:18" ht="11.25" customHeight="1">
      <c r="A235" s="965"/>
      <c r="B235" s="964"/>
      <c r="C235" s="966"/>
      <c r="D235" s="956"/>
      <c r="E235" s="950"/>
      <c r="F235" s="374" t="s">
        <v>2727</v>
      </c>
      <c r="G235" s="374" t="s">
        <v>2728</v>
      </c>
      <c r="H235" s="956"/>
      <c r="I235" s="956"/>
      <c r="J235" s="956"/>
      <c r="K235" s="956"/>
      <c r="L235" s="950"/>
      <c r="M235" s="956"/>
      <c r="N235" s="956"/>
      <c r="O235" s="961"/>
      <c r="P235" s="950"/>
      <c r="Q235" s="950"/>
      <c r="R235" s="950"/>
    </row>
    <row r="236" spans="1:18" ht="11.25" customHeight="1">
      <c r="A236" s="965"/>
      <c r="B236" s="964"/>
      <c r="C236" s="966"/>
      <c r="D236" s="956"/>
      <c r="E236" s="950"/>
      <c r="F236" s="374" t="s">
        <v>2729</v>
      </c>
      <c r="G236" s="374" t="s">
        <v>2730</v>
      </c>
      <c r="H236" s="956"/>
      <c r="I236" s="956"/>
      <c r="J236" s="956"/>
      <c r="K236" s="956"/>
      <c r="L236" s="950"/>
      <c r="M236" s="956"/>
      <c r="N236" s="956"/>
      <c r="O236" s="961"/>
      <c r="P236" s="950"/>
      <c r="Q236" s="950"/>
      <c r="R236" s="950"/>
    </row>
    <row r="237" spans="1:18" ht="11.25" customHeight="1">
      <c r="A237" s="965"/>
      <c r="B237" s="964"/>
      <c r="C237" s="966"/>
      <c r="D237" s="956"/>
      <c r="E237" s="950"/>
      <c r="F237" s="374" t="s">
        <v>2731</v>
      </c>
      <c r="G237" s="374" t="s">
        <v>2732</v>
      </c>
      <c r="H237" s="956"/>
      <c r="I237" s="956"/>
      <c r="J237" s="956"/>
      <c r="K237" s="956"/>
      <c r="L237" s="950"/>
      <c r="M237" s="956"/>
      <c r="N237" s="956"/>
      <c r="O237" s="961"/>
      <c r="P237" s="950"/>
      <c r="Q237" s="950"/>
      <c r="R237" s="950"/>
    </row>
    <row r="238" spans="1:18" ht="11.25" customHeight="1">
      <c r="A238" s="965"/>
      <c r="B238" s="964"/>
      <c r="C238" s="966"/>
      <c r="D238" s="956"/>
      <c r="E238" s="950"/>
      <c r="F238" s="374" t="s">
        <v>2733</v>
      </c>
      <c r="G238" s="374" t="s">
        <v>2734</v>
      </c>
      <c r="H238" s="956"/>
      <c r="I238" s="956"/>
      <c r="J238" s="956"/>
      <c r="K238" s="956"/>
      <c r="L238" s="950"/>
      <c r="M238" s="956"/>
      <c r="N238" s="956"/>
      <c r="O238" s="961"/>
      <c r="P238" s="950"/>
      <c r="Q238" s="950"/>
      <c r="R238" s="950"/>
    </row>
    <row r="239" spans="1:18" ht="12.75" customHeight="1">
      <c r="A239" s="965"/>
      <c r="B239" s="964"/>
      <c r="C239" s="966"/>
      <c r="D239" s="956"/>
      <c r="E239" s="950"/>
      <c r="F239" s="374" t="s">
        <v>2735</v>
      </c>
      <c r="G239" s="374" t="s">
        <v>2736</v>
      </c>
      <c r="H239" s="956"/>
      <c r="I239" s="956"/>
      <c r="J239" s="956"/>
      <c r="K239" s="956"/>
      <c r="L239" s="950"/>
      <c r="M239" s="956"/>
      <c r="N239" s="956"/>
      <c r="O239" s="961"/>
      <c r="P239" s="950"/>
      <c r="Q239" s="950"/>
      <c r="R239" s="950"/>
    </row>
    <row r="240" spans="1:18" ht="11.25" customHeight="1">
      <c r="A240" s="965"/>
      <c r="B240" s="964"/>
      <c r="C240" s="966"/>
      <c r="D240" s="956"/>
      <c r="E240" s="950"/>
      <c r="F240" s="374" t="s">
        <v>2737</v>
      </c>
      <c r="G240" s="374" t="s">
        <v>2738</v>
      </c>
      <c r="H240" s="956"/>
      <c r="I240" s="956"/>
      <c r="J240" s="956"/>
      <c r="K240" s="956"/>
      <c r="L240" s="950"/>
      <c r="M240" s="956"/>
      <c r="N240" s="956"/>
      <c r="O240" s="961"/>
      <c r="P240" s="950"/>
      <c r="Q240" s="950"/>
      <c r="R240" s="950"/>
    </row>
    <row r="241" spans="1:18" ht="11.25" customHeight="1">
      <c r="A241" s="965"/>
      <c r="B241" s="964"/>
      <c r="C241" s="966"/>
      <c r="D241" s="956"/>
      <c r="E241" s="950"/>
      <c r="F241" s="374" t="s">
        <v>2739</v>
      </c>
      <c r="G241" s="374" t="s">
        <v>2740</v>
      </c>
      <c r="H241" s="956"/>
      <c r="I241" s="956"/>
      <c r="J241" s="956"/>
      <c r="K241" s="956"/>
      <c r="L241" s="950"/>
      <c r="M241" s="956"/>
      <c r="N241" s="956"/>
      <c r="O241" s="961"/>
      <c r="P241" s="950"/>
      <c r="Q241" s="950"/>
      <c r="R241" s="950"/>
    </row>
    <row r="242" spans="1:18" ht="11.25" customHeight="1">
      <c r="A242" s="965"/>
      <c r="B242" s="964"/>
      <c r="C242" s="966"/>
      <c r="D242" s="956"/>
      <c r="E242" s="950"/>
      <c r="F242" s="374" t="s">
        <v>2741</v>
      </c>
      <c r="G242" s="374" t="s">
        <v>2742</v>
      </c>
      <c r="H242" s="956"/>
      <c r="I242" s="956"/>
      <c r="J242" s="956"/>
      <c r="K242" s="956"/>
      <c r="L242" s="950"/>
      <c r="M242" s="956"/>
      <c r="N242" s="956"/>
      <c r="O242" s="961"/>
      <c r="P242" s="950"/>
      <c r="Q242" s="950"/>
      <c r="R242" s="950"/>
    </row>
    <row r="243" spans="1:18" ht="11.25" customHeight="1">
      <c r="A243" s="965"/>
      <c r="B243" s="964"/>
      <c r="C243" s="966"/>
      <c r="D243" s="956"/>
      <c r="E243" s="950"/>
      <c r="F243" s="374" t="s">
        <v>2743</v>
      </c>
      <c r="G243" s="374" t="s">
        <v>2744</v>
      </c>
      <c r="H243" s="956"/>
      <c r="I243" s="956"/>
      <c r="J243" s="956"/>
      <c r="K243" s="956"/>
      <c r="L243" s="950"/>
      <c r="M243" s="956"/>
      <c r="N243" s="956"/>
      <c r="O243" s="961"/>
      <c r="P243" s="950"/>
      <c r="Q243" s="950"/>
      <c r="R243" s="950"/>
    </row>
    <row r="244" spans="1:18" ht="11.25" customHeight="1">
      <c r="A244" s="965"/>
      <c r="B244" s="964"/>
      <c r="C244" s="966"/>
      <c r="D244" s="956"/>
      <c r="E244" s="950"/>
      <c r="F244" s="374" t="s">
        <v>2745</v>
      </c>
      <c r="G244" s="374" t="s">
        <v>2746</v>
      </c>
      <c r="H244" s="956"/>
      <c r="I244" s="956"/>
      <c r="J244" s="956"/>
      <c r="K244" s="956"/>
      <c r="L244" s="950"/>
      <c r="M244" s="956"/>
      <c r="N244" s="956"/>
      <c r="O244" s="961"/>
      <c r="P244" s="950"/>
      <c r="Q244" s="950"/>
      <c r="R244" s="950"/>
    </row>
    <row r="245" spans="1:18" ht="12.75" customHeight="1">
      <c r="A245" s="965"/>
      <c r="B245" s="964"/>
      <c r="C245" s="966"/>
      <c r="D245" s="956"/>
      <c r="E245" s="950"/>
      <c r="F245" s="374" t="s">
        <v>2747</v>
      </c>
      <c r="G245" s="374" t="s">
        <v>2748</v>
      </c>
      <c r="H245" s="956"/>
      <c r="I245" s="956"/>
      <c r="J245" s="956"/>
      <c r="K245" s="956"/>
      <c r="L245" s="950"/>
      <c r="M245" s="956"/>
      <c r="N245" s="956"/>
      <c r="O245" s="961"/>
      <c r="P245" s="950"/>
      <c r="Q245" s="950"/>
      <c r="R245" s="950"/>
    </row>
    <row r="246" spans="1:18" ht="11.25" customHeight="1">
      <c r="A246" s="965"/>
      <c r="B246" s="964"/>
      <c r="C246" s="966"/>
      <c r="D246" s="956"/>
      <c r="E246" s="950"/>
      <c r="F246" s="374" t="s">
        <v>2749</v>
      </c>
      <c r="G246" s="374" t="s">
        <v>2750</v>
      </c>
      <c r="H246" s="956"/>
      <c r="I246" s="956"/>
      <c r="J246" s="956"/>
      <c r="K246" s="956"/>
      <c r="L246" s="950"/>
      <c r="M246" s="956"/>
      <c r="N246" s="956"/>
      <c r="O246" s="961"/>
      <c r="P246" s="950"/>
      <c r="Q246" s="950"/>
      <c r="R246" s="950"/>
    </row>
    <row r="247" spans="1:18" ht="11.25" customHeight="1">
      <c r="A247" s="965"/>
      <c r="B247" s="964"/>
      <c r="C247" s="966"/>
      <c r="D247" s="956"/>
      <c r="E247" s="950"/>
      <c r="F247" s="374" t="s">
        <v>2751</v>
      </c>
      <c r="G247" s="374" t="s">
        <v>2752</v>
      </c>
      <c r="H247" s="956"/>
      <c r="I247" s="956"/>
      <c r="J247" s="956"/>
      <c r="K247" s="956"/>
      <c r="L247" s="950"/>
      <c r="M247" s="956"/>
      <c r="N247" s="956"/>
      <c r="O247" s="961"/>
      <c r="P247" s="950"/>
      <c r="Q247" s="950"/>
      <c r="R247" s="950"/>
    </row>
    <row r="248" spans="1:18" ht="11.25" customHeight="1">
      <c r="A248" s="965"/>
      <c r="B248" s="964"/>
      <c r="C248" s="966"/>
      <c r="D248" s="956"/>
      <c r="E248" s="950"/>
      <c r="F248" s="374" t="s">
        <v>2753</v>
      </c>
      <c r="G248" s="374" t="s">
        <v>2754</v>
      </c>
      <c r="H248" s="956"/>
      <c r="I248" s="956"/>
      <c r="J248" s="956"/>
      <c r="K248" s="956"/>
      <c r="L248" s="950"/>
      <c r="M248" s="956"/>
      <c r="N248" s="956"/>
      <c r="O248" s="961"/>
      <c r="P248" s="950"/>
      <c r="Q248" s="950"/>
      <c r="R248" s="950"/>
    </row>
    <row r="249" spans="1:18" ht="11.25" customHeight="1">
      <c r="A249" s="965"/>
      <c r="B249" s="964"/>
      <c r="C249" s="966"/>
      <c r="D249" s="956"/>
      <c r="E249" s="950"/>
      <c r="F249" s="374" t="s">
        <v>2755</v>
      </c>
      <c r="G249" s="374" t="s">
        <v>2756</v>
      </c>
      <c r="H249" s="956"/>
      <c r="I249" s="956"/>
      <c r="J249" s="956"/>
      <c r="K249" s="956"/>
      <c r="L249" s="950"/>
      <c r="M249" s="956"/>
      <c r="N249" s="956"/>
      <c r="O249" s="961"/>
      <c r="P249" s="950"/>
      <c r="Q249" s="950"/>
      <c r="R249" s="950"/>
    </row>
    <row r="250" spans="1:18" ht="11.25" customHeight="1">
      <c r="A250" s="965"/>
      <c r="B250" s="964"/>
      <c r="C250" s="966"/>
      <c r="D250" s="956"/>
      <c r="E250" s="950"/>
      <c r="F250" s="374" t="s">
        <v>2757</v>
      </c>
      <c r="G250" s="374" t="s">
        <v>2758</v>
      </c>
      <c r="H250" s="956"/>
      <c r="I250" s="956"/>
      <c r="J250" s="956"/>
      <c r="K250" s="956"/>
      <c r="L250" s="950"/>
      <c r="M250" s="956"/>
      <c r="N250" s="956"/>
      <c r="O250" s="961"/>
      <c r="P250" s="950"/>
      <c r="Q250" s="950"/>
      <c r="R250" s="950"/>
    </row>
    <row r="251" spans="1:18" ht="12.75" customHeight="1">
      <c r="A251" s="965"/>
      <c r="B251" s="964"/>
      <c r="C251" s="966"/>
      <c r="D251" s="956"/>
      <c r="E251" s="950"/>
      <c r="F251" s="374" t="s">
        <v>2759</v>
      </c>
      <c r="G251" s="374" t="s">
        <v>2760</v>
      </c>
      <c r="H251" s="956"/>
      <c r="I251" s="956"/>
      <c r="J251" s="956"/>
      <c r="K251" s="956"/>
      <c r="L251" s="950"/>
      <c r="M251" s="956"/>
      <c r="N251" s="956"/>
      <c r="O251" s="961"/>
      <c r="P251" s="950"/>
      <c r="Q251" s="950"/>
      <c r="R251" s="950"/>
    </row>
    <row r="252" spans="1:18" ht="11.1" customHeight="1">
      <c r="A252" s="965"/>
      <c r="B252" s="964"/>
      <c r="C252" s="966"/>
      <c r="D252" s="957"/>
      <c r="E252" s="951"/>
      <c r="F252" s="374" t="s">
        <v>2761</v>
      </c>
      <c r="G252" s="374" t="s">
        <v>2762</v>
      </c>
      <c r="H252" s="957"/>
      <c r="I252" s="957"/>
      <c r="J252" s="957"/>
      <c r="K252" s="957"/>
      <c r="L252" s="951"/>
      <c r="M252" s="957"/>
      <c r="N252" s="957"/>
      <c r="O252" s="961"/>
      <c r="P252" s="951"/>
      <c r="Q252" s="951"/>
      <c r="R252" s="951"/>
    </row>
    <row r="253" spans="1:18" ht="170.85" customHeight="1">
      <c r="A253" s="194" t="s">
        <v>614</v>
      </c>
      <c r="B253" s="319" t="s">
        <v>615</v>
      </c>
      <c r="C253" s="192" t="s">
        <v>562</v>
      </c>
      <c r="D253" s="128" t="s">
        <v>2771</v>
      </c>
      <c r="E253" s="32" t="s">
        <v>158</v>
      </c>
      <c r="F253" s="374"/>
      <c r="G253" s="374"/>
      <c r="H253" s="128"/>
      <c r="I253" s="128"/>
      <c r="J253" s="128"/>
      <c r="K253" s="128"/>
      <c r="L253" s="32" t="s">
        <v>1027</v>
      </c>
      <c r="M253" s="128"/>
      <c r="N253" s="128" t="s">
        <v>2772</v>
      </c>
      <c r="O253" s="359" t="s">
        <v>2179</v>
      </c>
      <c r="P253" s="359" t="s">
        <v>2140</v>
      </c>
      <c r="Q253" s="359" t="s">
        <v>2140</v>
      </c>
      <c r="R253" s="32" t="s">
        <v>42</v>
      </c>
    </row>
    <row r="254" spans="1:18" ht="170.85" customHeight="1">
      <c r="A254" s="194" t="s">
        <v>617</v>
      </c>
      <c r="B254" s="319" t="s">
        <v>618</v>
      </c>
      <c r="C254" s="192" t="s">
        <v>2773</v>
      </c>
      <c r="D254" s="128" t="s">
        <v>2774</v>
      </c>
      <c r="E254" s="32" t="s">
        <v>158</v>
      </c>
      <c r="F254" s="374"/>
      <c r="G254" s="374"/>
      <c r="H254" s="128"/>
      <c r="I254" s="128"/>
      <c r="J254" s="128"/>
      <c r="K254" s="128"/>
      <c r="L254" s="32" t="s">
        <v>1027</v>
      </c>
      <c r="M254" s="128"/>
      <c r="N254" s="128" t="s">
        <v>2775</v>
      </c>
      <c r="O254" s="32" t="s">
        <v>2179</v>
      </c>
      <c r="P254" s="32" t="s">
        <v>2140</v>
      </c>
      <c r="Q254" s="32" t="s">
        <v>2140</v>
      </c>
      <c r="R254" s="680" t="s">
        <v>42</v>
      </c>
    </row>
    <row r="255" spans="1:18">
      <c r="A255" s="540"/>
      <c r="B255" s="239"/>
      <c r="C255" s="239"/>
      <c r="D255" s="240"/>
      <c r="E255" s="240"/>
      <c r="F255" s="240"/>
      <c r="G255" s="240"/>
      <c r="H255" s="240"/>
      <c r="I255" s="240"/>
      <c r="J255" s="240"/>
      <c r="K255" s="240"/>
      <c r="L255" s="240"/>
      <c r="M255" s="240"/>
      <c r="N255" s="240"/>
      <c r="O255" s="240"/>
      <c r="P255" s="240"/>
      <c r="Q255" s="240"/>
      <c r="R255" s="341"/>
    </row>
  </sheetData>
  <autoFilter ref="A1:R255" xr:uid="{3F5A23A5-26CF-4423-B494-14CD9D120E32}"/>
  <sortState xmlns:xlrd2="http://schemas.microsoft.com/office/spreadsheetml/2017/richdata2" ref="A139:R227">
    <sortCondition ref="A139:A227"/>
  </sortState>
  <mergeCells count="374">
    <mergeCell ref="R144:R145"/>
    <mergeCell ref="A144:A145"/>
    <mergeCell ref="B144:B145"/>
    <mergeCell ref="C144:C145"/>
    <mergeCell ref="D144:D145"/>
    <mergeCell ref="E144:E145"/>
    <mergeCell ref="H144:H145"/>
    <mergeCell ref="I144:I145"/>
    <mergeCell ref="J144:J145"/>
    <mergeCell ref="L144:L145"/>
    <mergeCell ref="M144:M145"/>
    <mergeCell ref="N144:N145"/>
    <mergeCell ref="O144:O145"/>
    <mergeCell ref="P144:P145"/>
    <mergeCell ref="Q144:Q145"/>
    <mergeCell ref="R146:R147"/>
    <mergeCell ref="A146:A147"/>
    <mergeCell ref="B146:B147"/>
    <mergeCell ref="C146:C147"/>
    <mergeCell ref="D146:D147"/>
    <mergeCell ref="E146:E147"/>
    <mergeCell ref="H146:H147"/>
    <mergeCell ref="I146:I147"/>
    <mergeCell ref="J146:J147"/>
    <mergeCell ref="K146:K147"/>
    <mergeCell ref="L146:L147"/>
    <mergeCell ref="M146:M147"/>
    <mergeCell ref="N146:N147"/>
    <mergeCell ref="O146:O147"/>
    <mergeCell ref="P146:P147"/>
    <mergeCell ref="Q146:Q147"/>
    <mergeCell ref="A168:A170"/>
    <mergeCell ref="L165:L167"/>
    <mergeCell ref="M165:M167"/>
    <mergeCell ref="N165:N167"/>
    <mergeCell ref="O165:O167"/>
    <mergeCell ref="P165:P167"/>
    <mergeCell ref="Q165:Q167"/>
    <mergeCell ref="B168:B170"/>
    <mergeCell ref="C168:C170"/>
    <mergeCell ref="D168:D170"/>
    <mergeCell ref="E168:E170"/>
    <mergeCell ref="H168:H170"/>
    <mergeCell ref="I168:I170"/>
    <mergeCell ref="J168:J170"/>
    <mergeCell ref="L168:L170"/>
    <mergeCell ref="K168:K170"/>
    <mergeCell ref="O168:O170"/>
    <mergeCell ref="Q168:Q170"/>
    <mergeCell ref="R165:R167"/>
    <mergeCell ref="A165:A167"/>
    <mergeCell ref="B165:B167"/>
    <mergeCell ref="C165:C167"/>
    <mergeCell ref="D165:D167"/>
    <mergeCell ref="E165:E167"/>
    <mergeCell ref="H165:H167"/>
    <mergeCell ref="I165:I167"/>
    <mergeCell ref="J165:J167"/>
    <mergeCell ref="K165:K167"/>
    <mergeCell ref="A171:A174"/>
    <mergeCell ref="B171:B174"/>
    <mergeCell ref="C171:C174"/>
    <mergeCell ref="D171:D174"/>
    <mergeCell ref="E171:E174"/>
    <mergeCell ref="H171:H174"/>
    <mergeCell ref="I171:I174"/>
    <mergeCell ref="J171:J174"/>
    <mergeCell ref="K171:K174"/>
    <mergeCell ref="R201:R226"/>
    <mergeCell ref="F171:F172"/>
    <mergeCell ref="G171:G172"/>
    <mergeCell ref="L171:L174"/>
    <mergeCell ref="M171:M174"/>
    <mergeCell ref="N171:N174"/>
    <mergeCell ref="O171:O174"/>
    <mergeCell ref="P171:P174"/>
    <mergeCell ref="Q171:Q174"/>
    <mergeCell ref="R171:R174"/>
    <mergeCell ref="P201:P226"/>
    <mergeCell ref="M201:M226"/>
    <mergeCell ref="N201:N226"/>
    <mergeCell ref="O201:O226"/>
    <mergeCell ref="R168:R170"/>
    <mergeCell ref="P168:P170"/>
    <mergeCell ref="Q201:Q226"/>
    <mergeCell ref="R227:R252"/>
    <mergeCell ref="A175:A200"/>
    <mergeCell ref="B175:B200"/>
    <mergeCell ref="C175:C200"/>
    <mergeCell ref="D175:D200"/>
    <mergeCell ref="E175:E200"/>
    <mergeCell ref="H175:H200"/>
    <mergeCell ref="I175:I200"/>
    <mergeCell ref="J175:J200"/>
    <mergeCell ref="K175:K200"/>
    <mergeCell ref="L175:L200"/>
    <mergeCell ref="M175:M200"/>
    <mergeCell ref="N175:N200"/>
    <mergeCell ref="O175:O200"/>
    <mergeCell ref="P175:P200"/>
    <mergeCell ref="Q175:Q200"/>
    <mergeCell ref="R175:R200"/>
    <mergeCell ref="A201:A226"/>
    <mergeCell ref="K227:K252"/>
    <mergeCell ref="N227:N252"/>
    <mergeCell ref="L201:L226"/>
    <mergeCell ref="B201:B226"/>
    <mergeCell ref="A227:A252"/>
    <mergeCell ref="B227:B252"/>
    <mergeCell ref="C227:C252"/>
    <mergeCell ref="D227:D252"/>
    <mergeCell ref="E227:E252"/>
    <mergeCell ref="H227:H252"/>
    <mergeCell ref="I227:I252"/>
    <mergeCell ref="J227:J252"/>
    <mergeCell ref="Q227:Q252"/>
    <mergeCell ref="C201:C226"/>
    <mergeCell ref="D201:D226"/>
    <mergeCell ref="N130:N137"/>
    <mergeCell ref="P130:P137"/>
    <mergeCell ref="Q130:Q137"/>
    <mergeCell ref="O130:O137"/>
    <mergeCell ref="I130:I137"/>
    <mergeCell ref="J130:J137"/>
    <mergeCell ref="K130:K137"/>
    <mergeCell ref="P227:P252"/>
    <mergeCell ref="E201:E226"/>
    <mergeCell ref="H201:H226"/>
    <mergeCell ref="I201:I226"/>
    <mergeCell ref="J201:J226"/>
    <mergeCell ref="K201:K226"/>
    <mergeCell ref="M168:M170"/>
    <mergeCell ref="N168:N170"/>
    <mergeCell ref="O227:O252"/>
    <mergeCell ref="L227:L252"/>
    <mergeCell ref="M227:M252"/>
    <mergeCell ref="K144:K145"/>
    <mergeCell ref="L130:L137"/>
    <mergeCell ref="M130:M137"/>
    <mergeCell ref="O120:O128"/>
    <mergeCell ref="M120:M128"/>
    <mergeCell ref="L100:L109"/>
    <mergeCell ref="M100:M109"/>
    <mergeCell ref="O96:O97"/>
    <mergeCell ref="N98:N99"/>
    <mergeCell ref="M98:M99"/>
    <mergeCell ref="L98:L99"/>
    <mergeCell ref="N96:N97"/>
    <mergeCell ref="N120:N128"/>
    <mergeCell ref="N111:N119"/>
    <mergeCell ref="N100:N109"/>
    <mergeCell ref="L111:L119"/>
    <mergeCell ref="M111:M119"/>
    <mergeCell ref="L120:L128"/>
    <mergeCell ref="K94:K95"/>
    <mergeCell ref="K87:K89"/>
    <mergeCell ref="L94:L95"/>
    <mergeCell ref="L92:L93"/>
    <mergeCell ref="K98:K99"/>
    <mergeCell ref="J94:J95"/>
    <mergeCell ref="O111:O119"/>
    <mergeCell ref="O92:O93"/>
    <mergeCell ref="N92:N93"/>
    <mergeCell ref="N94:N95"/>
    <mergeCell ref="O90:O91"/>
    <mergeCell ref="O87:O89"/>
    <mergeCell ref="N87:N89"/>
    <mergeCell ref="N90:N91"/>
    <mergeCell ref="R130:R137"/>
    <mergeCell ref="R120:R128"/>
    <mergeCell ref="Q120:Q128"/>
    <mergeCell ref="P120:P128"/>
    <mergeCell ref="R92:R93"/>
    <mergeCell ref="R94:R95"/>
    <mergeCell ref="R96:R97"/>
    <mergeCell ref="P111:P119"/>
    <mergeCell ref="R111:R119"/>
    <mergeCell ref="R100:R109"/>
    <mergeCell ref="R98:R99"/>
    <mergeCell ref="Q98:Q99"/>
    <mergeCell ref="P98:P99"/>
    <mergeCell ref="Q111:Q119"/>
    <mergeCell ref="Q100:Q109"/>
    <mergeCell ref="P100:P109"/>
    <mergeCell ref="P92:P93"/>
    <mergeCell ref="Q92:Q93"/>
    <mergeCell ref="Q94:Q95"/>
    <mergeCell ref="P94:P95"/>
    <mergeCell ref="P96:P97"/>
    <mergeCell ref="Q96:Q97"/>
    <mergeCell ref="N10:N17"/>
    <mergeCell ref="R10:R17"/>
    <mergeCell ref="P10:P17"/>
    <mergeCell ref="Q10:Q17"/>
    <mergeCell ref="P20:P23"/>
    <mergeCell ref="Q20:Q23"/>
    <mergeCell ref="R20:R23"/>
    <mergeCell ref="O10:O17"/>
    <mergeCell ref="O20:O23"/>
    <mergeCell ref="N20:N23"/>
    <mergeCell ref="R24:R41"/>
    <mergeCell ref="Q24:Q41"/>
    <mergeCell ref="R90:R91"/>
    <mergeCell ref="R87:R89"/>
    <mergeCell ref="Q87:Q89"/>
    <mergeCell ref="P87:P89"/>
    <mergeCell ref="P90:P91"/>
    <mergeCell ref="R50:R85"/>
    <mergeCell ref="R43:R49"/>
    <mergeCell ref="Q43:Q49"/>
    <mergeCell ref="P43:P49"/>
    <mergeCell ref="Q90:Q91"/>
    <mergeCell ref="P50:P85"/>
    <mergeCell ref="Q50:Q85"/>
    <mergeCell ref="I111:I119"/>
    <mergeCell ref="J111:J119"/>
    <mergeCell ref="K111:K119"/>
    <mergeCell ref="P24:P41"/>
    <mergeCell ref="M94:M95"/>
    <mergeCell ref="M92:M93"/>
    <mergeCell ref="M96:M97"/>
    <mergeCell ref="L96:L97"/>
    <mergeCell ref="O98:O99"/>
    <mergeCell ref="O100:O109"/>
    <mergeCell ref="L87:L89"/>
    <mergeCell ref="J87:J89"/>
    <mergeCell ref="M90:M91"/>
    <mergeCell ref="M87:M89"/>
    <mergeCell ref="J92:J93"/>
    <mergeCell ref="K92:K93"/>
    <mergeCell ref="J96:J97"/>
    <mergeCell ref="K96:K97"/>
    <mergeCell ref="L90:L91"/>
    <mergeCell ref="O94:O95"/>
    <mergeCell ref="N24:N41"/>
    <mergeCell ref="N43:N49"/>
    <mergeCell ref="J90:J91"/>
    <mergeCell ref="K90:K91"/>
    <mergeCell ref="D111:D119"/>
    <mergeCell ref="E111:E119"/>
    <mergeCell ref="B100:B109"/>
    <mergeCell ref="D100:D109"/>
    <mergeCell ref="I100:I109"/>
    <mergeCell ref="J100:J109"/>
    <mergeCell ref="K100:K109"/>
    <mergeCell ref="D130:D137"/>
    <mergeCell ref="E130:E137"/>
    <mergeCell ref="H130:H137"/>
    <mergeCell ref="B120:B128"/>
    <mergeCell ref="D120:D128"/>
    <mergeCell ref="E120:E128"/>
    <mergeCell ref="H120:H128"/>
    <mergeCell ref="E100:E109"/>
    <mergeCell ref="C100:C109"/>
    <mergeCell ref="C111:C119"/>
    <mergeCell ref="C130:C137"/>
    <mergeCell ref="C120:C128"/>
    <mergeCell ref="H100:H109"/>
    <mergeCell ref="H111:H119"/>
    <mergeCell ref="K120:K128"/>
    <mergeCell ref="I120:I128"/>
    <mergeCell ref="J120:J128"/>
    <mergeCell ref="N50:N85"/>
    <mergeCell ref="O50:O85"/>
    <mergeCell ref="I24:I41"/>
    <mergeCell ref="H50:H85"/>
    <mergeCell ref="D10:D17"/>
    <mergeCell ref="H90:H91"/>
    <mergeCell ref="H24:H41"/>
    <mergeCell ref="I90:I91"/>
    <mergeCell ref="I87:I89"/>
    <mergeCell ref="O24:O41"/>
    <mergeCell ref="O43:O49"/>
    <mergeCell ref="M20:M23"/>
    <mergeCell ref="M10:M17"/>
    <mergeCell ref="M50:M85"/>
    <mergeCell ref="M43:M49"/>
    <mergeCell ref="M24:M41"/>
    <mergeCell ref="J50:J85"/>
    <mergeCell ref="K50:K85"/>
    <mergeCell ref="L50:L85"/>
    <mergeCell ref="L10:L17"/>
    <mergeCell ref="L20:L23"/>
    <mergeCell ref="L24:L41"/>
    <mergeCell ref="J24:J41"/>
    <mergeCell ref="K24:K41"/>
    <mergeCell ref="L43:L49"/>
    <mergeCell ref="K43:K49"/>
    <mergeCell ref="H87:H89"/>
    <mergeCell ref="B87:B89"/>
    <mergeCell ref="D87:D89"/>
    <mergeCell ref="E87:E89"/>
    <mergeCell ref="C50:C85"/>
    <mergeCell ref="C87:C89"/>
    <mergeCell ref="B10:B17"/>
    <mergeCell ref="B43:B49"/>
    <mergeCell ref="E10:E17"/>
    <mergeCell ref="C10:C17"/>
    <mergeCell ref="C20:C23"/>
    <mergeCell ref="C24:C41"/>
    <mergeCell ref="C43:C49"/>
    <mergeCell ref="B20:B23"/>
    <mergeCell ref="D20:D23"/>
    <mergeCell ref="E20:E23"/>
    <mergeCell ref="I50:I85"/>
    <mergeCell ref="D24:D41"/>
    <mergeCell ref="D43:D49"/>
    <mergeCell ref="E43:E49"/>
    <mergeCell ref="E24:E41"/>
    <mergeCell ref="C98:C99"/>
    <mergeCell ref="J98:J99"/>
    <mergeCell ref="H94:H95"/>
    <mergeCell ref="I94:I95"/>
    <mergeCell ref="H96:H97"/>
    <mergeCell ref="C92:C93"/>
    <mergeCell ref="E94:E95"/>
    <mergeCell ref="I92:I93"/>
    <mergeCell ref="C94:C95"/>
    <mergeCell ref="C96:C97"/>
    <mergeCell ref="I98:I99"/>
    <mergeCell ref="D98:D99"/>
    <mergeCell ref="E92:E93"/>
    <mergeCell ref="H92:H93"/>
    <mergeCell ref="E98:E99"/>
    <mergeCell ref="H98:H99"/>
    <mergeCell ref="D96:D97"/>
    <mergeCell ref="E96:E97"/>
    <mergeCell ref="I96:I97"/>
    <mergeCell ref="F3:G3"/>
    <mergeCell ref="O4:Q4"/>
    <mergeCell ref="B94:B95"/>
    <mergeCell ref="D94:D95"/>
    <mergeCell ref="B92:B93"/>
    <mergeCell ref="D92:D93"/>
    <mergeCell ref="C90:C91"/>
    <mergeCell ref="H3:K3"/>
    <mergeCell ref="H4:K4"/>
    <mergeCell ref="H20:H23"/>
    <mergeCell ref="I20:I23"/>
    <mergeCell ref="J20:J23"/>
    <mergeCell ref="K20:K23"/>
    <mergeCell ref="H43:H49"/>
    <mergeCell ref="I43:I49"/>
    <mergeCell ref="J43:J49"/>
    <mergeCell ref="H10:H17"/>
    <mergeCell ref="D90:D91"/>
    <mergeCell ref="E90:E91"/>
    <mergeCell ref="I10:I17"/>
    <mergeCell ref="J10:J17"/>
    <mergeCell ref="K10:K17"/>
    <mergeCell ref="D50:D85"/>
    <mergeCell ref="E50:E85"/>
    <mergeCell ref="A90:A91"/>
    <mergeCell ref="A20:A23"/>
    <mergeCell ref="A10:A17"/>
    <mergeCell ref="A87:A89"/>
    <mergeCell ref="A50:A85"/>
    <mergeCell ref="A43:A49"/>
    <mergeCell ref="A24:A41"/>
    <mergeCell ref="B24:B41"/>
    <mergeCell ref="A130:A137"/>
    <mergeCell ref="A120:A128"/>
    <mergeCell ref="A111:A119"/>
    <mergeCell ref="A100:A109"/>
    <mergeCell ref="A98:A99"/>
    <mergeCell ref="A96:A97"/>
    <mergeCell ref="A94:A95"/>
    <mergeCell ref="A92:A93"/>
    <mergeCell ref="B130:B137"/>
    <mergeCell ref="B90:B91"/>
    <mergeCell ref="B50:B85"/>
    <mergeCell ref="B96:B97"/>
    <mergeCell ref="B98:B99"/>
    <mergeCell ref="B111:B119"/>
  </mergeCells>
  <phoneticPr fontId="102" type="noConversion"/>
  <pageMargins left="0.25" right="0.25" top="0.75" bottom="0.75" header="0.3" footer="0.3"/>
  <pageSetup paperSize="8" scale="49" fitToHeight="0" orientation="landscape" r:id="rId1"/>
  <rowBreaks count="3" manualBreakCount="3">
    <brk id="18" max="13" man="1"/>
    <brk id="85" max="13" man="1"/>
    <brk id="119" max="13" man="1"/>
  </rowBreaks>
  <ignoredErrors>
    <ignoredError sqref="F177 F203" twoDigitTextYear="1"/>
  </ignoredErrors>
  <extLst>
    <ext xmlns:x14="http://schemas.microsoft.com/office/spreadsheetml/2009/9/main" uri="{78C0D931-6437-407d-A8EE-F0AAD7539E65}">
      <x14:conditionalFormattings>
        <x14:conditionalFormatting xmlns:xm="http://schemas.microsoft.com/office/excel/2006/main">
          <x14:cfRule type="expression" priority="1" stopIfTrue="1" id="{D341D1C9-F9F9-4F01-95BC-CAAD60E8AF08}">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4682AB60-93D2-4D41-92DE-A3290ABA5226}">
            <xm:f>'C:\Windows\system32\IC.Green.Net\IC_User_DFS\Users\deel1\Desktop\[Maternity Services Data Set Technical Output Specification.xlsm]MAT101Booking'!#REF!=yes</xm:f>
            <x14:dxf>
              <fill>
                <patternFill>
                  <bgColor indexed="43"/>
                </patternFill>
              </fill>
            </x14:dxf>
          </x14:cfRule>
          <xm:sqref>N138</xm:sqref>
        </x14:conditionalFormatting>
        <x14:conditionalFormatting xmlns:xm="http://schemas.microsoft.com/office/excel/2006/main">
          <x14:cfRule type="expression" priority="3" stopIfTrue="1" id="{2FFDA6BB-8BDF-485E-9247-9AD61908CB58}">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417B3835-1626-41B4-AF11-31F0ED3F8368}">
            <xm:f>'C:\Windows\system32\IC.Green.Net\IC_User_DFS\Users\deel1\Desktop\[Maternity Services Data Set Technical Output Specification.xlsm]MAT101Booking'!#REF!=yes</xm:f>
            <x14:dxf>
              <fill>
                <patternFill>
                  <bgColor indexed="43"/>
                </patternFill>
              </fill>
            </x14:dxf>
          </x14:cfRule>
          <xm:sqref>N139:N140</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NHSD Portfolio Excel Document (8 years)" ma:contentTypeID="0x01010003F4B319098D5D4696A488655A173DBC010000BC54254C2793499E5710B44A28805A" ma:contentTypeVersion="74" ma:contentTypeDescription="" ma:contentTypeScope="" ma:versionID="41431e3e17065fe9b9491c104fe50642">
  <xsd:schema xmlns:xsd="http://www.w3.org/2001/XMLSchema" xmlns:xs="http://www.w3.org/2001/XMLSchema" xmlns:p="http://schemas.microsoft.com/office/2006/metadata/properties" xmlns:ns2="079f59b7-ee51-46bb-b056-e39cd842a4c5" targetNamespace="http://schemas.microsoft.com/office/2006/metadata/properties" ma:root="true" ma:fieldsID="ce78b52a905b8ba97c98662943b4c738" ns2:_="">
    <xsd:import namespace="079f59b7-ee51-46bb-b056-e39cd842a4c5"/>
    <xsd:element name="properties">
      <xsd:complexType>
        <xsd:sequence>
          <xsd:element name="documentManagement">
            <xsd:complexType>
              <xsd:all>
                <xsd:element ref="ns2:ApprovalDate" minOccurs="0"/>
                <xsd:element ref="ns2:ApproverName" minOccurs="0"/>
                <xsd:element ref="ns2:AuthorName" minOccurs="0"/>
                <xsd:element ref="ns2:AuthoredDate"/>
                <xsd:element ref="ns2:InformationAudience" minOccurs="0"/>
                <xsd:element ref="ns2:InformationSource" minOccurs="0"/>
                <xsd:element ref="ns2:InformationStatus"/>
                <xsd:element ref="ns2:TaxCatchAll" minOccurs="0"/>
                <xsd:element ref="ns2:InformationVersion" minOccurs="0"/>
                <xsd:element ref="ns2:SecurityClassification"/>
                <xsd:element ref="ns2:SecurityDescriptor" minOccurs="0"/>
                <xsd:element ref="ns2:Summary" minOccurs="0"/>
                <xsd:element ref="ns2:e076e489fa624670a6d5030aa6510568" minOccurs="0"/>
                <xsd:element ref="ns2:TaxCatchAllLabel" minOccurs="0"/>
                <xsd:element ref="ns2:i8502cb9d1b74c4f9e1ea4582433635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9f59b7-ee51-46bb-b056-e39cd842a4c5" elementFormDefault="qualified">
    <xsd:import namespace="http://schemas.microsoft.com/office/2006/documentManagement/types"/>
    <xsd:import namespace="http://schemas.microsoft.com/office/infopath/2007/PartnerControls"/>
    <xsd:element name="ApprovalDate" ma:index="8" nillable="true" ma:displayName="Approval Date" ma:default="[Today]" ma:format="DateTime" ma:internalName="ApprovalDate" ma:readOnly="false">
      <xsd:simpleType>
        <xsd:restriction base="dms:DateTime"/>
      </xsd:simpleType>
    </xsd:element>
    <xsd:element name="ApproverName" ma:index="9" nillable="true" ma:displayName="Approver Name" ma:internalName="ApproverName" ma:readOnly="false">
      <xsd:simpleType>
        <xsd:restriction base="dms:Text"/>
      </xsd:simpleType>
    </xsd:element>
    <xsd:element name="AuthorName" ma:index="10" nillable="true" ma:displayName="Author Name" ma:description="The name of the primary author or contact" ma:SearchPeopleOnly="false" ma:SharePointGroup="0" ma:internalName="AuthorName"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uthoredDate" ma:index="11" ma:displayName="Authored Date" ma:default="[Today]" ma:format="DateTime" ma:internalName="AuthoredDate" ma:readOnly="false">
      <xsd:simpleType>
        <xsd:restriction base="dms:DateTime"/>
      </xsd:simpleType>
    </xsd:element>
    <xsd:element name="InformationAudience" ma:index="12" nillable="true" ma:displayName="Information Audience" ma:default="NHS Digital" ma:description="A category of user for whom the resource is intended" ma:internalName="InformationAudience" ma:readOnly="false">
      <xsd:simpleType>
        <xsd:restriction base="dms:Text"/>
      </xsd:simpleType>
    </xsd:element>
    <xsd:element name="InformationSource" ma:index="13" nillable="true" ma:displayName="Information Source" ma:description="The source from which the described resource is derived" ma:internalName="InformationSource" ma:readOnly="false">
      <xsd:simpleType>
        <xsd:restriction base="dms:Text"/>
      </xsd:simpleType>
    </xsd:element>
    <xsd:element name="InformationStatus" ma:index="14" ma:displayName="Information Status" ma:default="Draft" ma:description="The position of state of the resource" ma:format="Dropdown" ma:internalName="InformationStatus" ma:readOnly="false">
      <xsd:simpleType>
        <xsd:restriction base="dms:Choice">
          <xsd:enumeration value="Draft"/>
          <xsd:enumeration value="In Review"/>
          <xsd:enumeration value="Approved"/>
          <xsd:enumeration value="Archived"/>
          <xsd:enumeration value="Public"/>
        </xsd:restriction>
      </xsd:simpleType>
    </xsd:element>
    <xsd:element name="TaxCatchAll" ma:index="15" nillable="true" ma:displayName="Taxonomy Catch All Column" ma:hidden="true" ma:list="{8d201f50-ac1c-425d-8fc0-d3967eeb1e9a}" ma:internalName="TaxCatchAll" ma:readOnly="false" ma:showField="CatchAllData" ma:web="079f59b7-ee51-46bb-b056-e39cd842a4c5">
      <xsd:complexType>
        <xsd:complexContent>
          <xsd:extension base="dms:MultiChoiceLookup">
            <xsd:sequence>
              <xsd:element name="Value" type="dms:Lookup" maxOccurs="unbounded" minOccurs="0" nillable="true"/>
            </xsd:sequence>
          </xsd:extension>
        </xsd:complexContent>
      </xsd:complexType>
    </xsd:element>
    <xsd:element name="InformationVersion" ma:index="16" nillable="true" ma:displayName="Information Version" ma:decimals="2" ma:description="Identifies version number of the resource" ma:internalName="InformationVersion" ma:readOnly="false" ma:percentage="FALSE">
      <xsd:simpleType>
        <xsd:restriction base="dms:Number">
          <xsd:maxInclusive value="5000"/>
          <xsd:minInclusive value="0"/>
        </xsd:restriction>
      </xsd:simpleType>
    </xsd:element>
    <xsd:element name="SecurityClassification" ma:index="17" ma:displayName="Security Classification" ma:default="Official" ma:format="Dropdown" ma:internalName="SecurityClassification" ma:readOnly="false">
      <xsd:simpleType>
        <xsd:restriction base="dms:Choice">
          <xsd:enumeration value="Official"/>
          <xsd:enumeration value="Official - Sensitive"/>
        </xsd:restriction>
      </xsd:simpleType>
    </xsd:element>
    <xsd:element name="SecurityDescriptor" ma:index="18" nillable="true" ma:displayName="Security Descriptor" ma:format="Dropdown" ma:internalName="SecurityDescriptor" ma:readOnly="false">
      <xsd:simpleType>
        <xsd:restriction base="dms:Choice">
          <xsd:enumeration value="Commercial"/>
          <xsd:enumeration value="Personal"/>
          <xsd:enumeration value="Local Sensitive (LOCSEN)"/>
        </xsd:restriction>
      </xsd:simpleType>
    </xsd:element>
    <xsd:element name="Summary" ma:index="19" nillable="true" ma:displayName="Summary" ma:description="An account of the content of the resource" ma:internalName="Summary" ma:readOnly="false">
      <xsd:simpleType>
        <xsd:restriction base="dms:Note">
          <xsd:maxLength value="255"/>
        </xsd:restriction>
      </xsd:simpleType>
    </xsd:element>
    <xsd:element name="e076e489fa624670a6d5030aa6510568" ma:index="20" nillable="true" ma:displayName="InformationType_0" ma:hidden="true" ma:internalName="e076e489fa624670a6d5030aa6510568" ma:readOnly="false">
      <xsd:simpleType>
        <xsd:restriction base="dms:Note"/>
      </xsd:simpleType>
    </xsd:element>
    <xsd:element name="TaxCatchAllLabel" ma:index="21" nillable="true" ma:displayName="Taxonomy Catch All Column1" ma:hidden="true" ma:list="{8d201f50-ac1c-425d-8fc0-d3967eeb1e9a}" ma:internalName="TaxCatchAllLabel" ma:readOnly="false" ma:showField="CatchAllDataLabel" ma:web="079f59b7-ee51-46bb-b056-e39cd842a4c5">
      <xsd:complexType>
        <xsd:complexContent>
          <xsd:extension base="dms:MultiChoiceLookup">
            <xsd:sequence>
              <xsd:element name="Value" type="dms:Lookup" maxOccurs="unbounded" minOccurs="0" nillable="true"/>
            </xsd:sequence>
          </xsd:extension>
        </xsd:complexContent>
      </xsd:complexType>
    </xsd:element>
    <xsd:element name="i8502cb9d1b74c4f9e1ea45824336350" ma:index="22" nillable="true" ma:displayName="PortfolioCode_0" ma:hidden="true" ma:internalName="i8502cb9d1b74c4f9e1ea45824336350"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LongProperties xmlns="http://schemas.microsoft.com/office/2006/metadata/longProperties"/>
</file>

<file path=customXml/item4.xml><?xml version="1.0" encoding="utf-8"?>
<p:properties xmlns:p="http://schemas.microsoft.com/office/2006/metadata/properties" xmlns:xsi="http://www.w3.org/2001/XMLSchema-instance" xmlns:pc="http://schemas.microsoft.com/office/infopath/2007/PartnerControls">
  <documentManagement>
    <AuthoredDate xmlns="079f59b7-ee51-46bb-b056-e39cd842a4c5">2016-11-16T14:28:52+00:00</AuthoredDate>
    <SecurityClassification xmlns="079f59b7-ee51-46bb-b056-e39cd842a4c5">Official</SecurityClassification>
    <InformationVersion xmlns="079f59b7-ee51-46bb-b056-e39cd842a4c5" xsi:nil="true"/>
    <Summary xmlns="079f59b7-ee51-46bb-b056-e39cd842a4c5" xsi:nil="true"/>
    <SecurityDescriptor xmlns="079f59b7-ee51-46bb-b056-e39cd842a4c5" xsi:nil="true"/>
    <InformationStatus xmlns="079f59b7-ee51-46bb-b056-e39cd842a4c5">Draft</InformationStatus>
    <TaxCatchAll xmlns="079f59b7-ee51-46bb-b056-e39cd842a4c5" xsi:nil="true"/>
    <AuthorName xmlns="079f59b7-ee51-46bb-b056-e39cd842a4c5">
      <UserInfo>
        <DisplayName/>
        <AccountId xsi:nil="true"/>
        <AccountType/>
      </UserInfo>
    </AuthorName>
    <e076e489fa624670a6d5030aa6510568 xmlns="079f59b7-ee51-46bb-b056-e39cd842a4c5">Document6113f30c-7b54-4978-b917-a373efb61b62</e076e489fa624670a6d5030aa6510568>
    <TaxCatchAllLabel xmlns="079f59b7-ee51-46bb-b056-e39cd842a4c5" xsi:nil="true"/>
    <ApproverName xmlns="079f59b7-ee51-46bb-b056-e39cd842a4c5" xsi:nil="true"/>
    <ApprovalDate xmlns="079f59b7-ee51-46bb-b056-e39cd842a4c5">2018-09-17T03:20:41+00:00</ApprovalDate>
    <InformationAudience xmlns="079f59b7-ee51-46bb-b056-e39cd842a4c5">NHS Digital</InformationAudience>
    <InformationSource xmlns="079f59b7-ee51-46bb-b056-e39cd842a4c5" xsi:nil="true"/>
    <i8502cb9d1b74c4f9e1ea45824336350 xmlns="079f59b7-ee51-46bb-b056-e39cd842a4c5" xsi:nil="true"/>
  </documentManagement>
</p:properties>
</file>

<file path=customXml/itemProps1.xml><?xml version="1.0" encoding="utf-8"?>
<ds:datastoreItem xmlns:ds="http://schemas.openxmlformats.org/officeDocument/2006/customXml" ds:itemID="{3A6E6E23-1A8B-4D7E-BBC6-579059071E4E}">
  <ds:schemaRefs>
    <ds:schemaRef ds:uri="http://schemas.microsoft.com/sharepoint/v3/contenttype/forms"/>
  </ds:schemaRefs>
</ds:datastoreItem>
</file>

<file path=customXml/itemProps2.xml><?xml version="1.0" encoding="utf-8"?>
<ds:datastoreItem xmlns:ds="http://schemas.openxmlformats.org/officeDocument/2006/customXml" ds:itemID="{538E2297-D191-4641-9C1A-6DA87E41F16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79f59b7-ee51-46bb-b056-e39cd842a4c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B996872-00C4-4027-95E1-78545DE78498}">
  <ds:schemaRefs>
    <ds:schemaRef ds:uri="http://schemas.microsoft.com/office/2006/metadata/longProperties"/>
  </ds:schemaRefs>
</ds:datastoreItem>
</file>

<file path=customXml/itemProps4.xml><?xml version="1.0" encoding="utf-8"?>
<ds:datastoreItem xmlns:ds="http://schemas.openxmlformats.org/officeDocument/2006/customXml" ds:itemID="{480A3E3D-55FE-46A3-B3F4-B0BD1F1D918D}">
  <ds:schemaRefs>
    <ds:schemaRef ds:uri="http://schemas.openxmlformats.org/package/2006/metadata/core-properties"/>
    <ds:schemaRef ds:uri="079f59b7-ee51-46bb-b056-e39cd842a4c5"/>
    <ds:schemaRef ds:uri="http://purl.org/dc/elements/1.1/"/>
    <ds:schemaRef ds:uri="http://schemas.microsoft.com/office/infopath/2007/PartnerControls"/>
    <ds:schemaRef ds:uri="http://schemas.microsoft.com/office/2006/documentManagement/types"/>
    <ds:schemaRef ds:uri="http://purl.org/dc/terms/"/>
    <ds:schemaRef ds:uri="http://schemas.microsoft.com/office/2006/metadata/properties"/>
    <ds:schemaRef ds:uri="http://www.w3.org/XML/1998/namespace"/>
    <ds:schemaRef ds:uri="http://purl.org/dc/dcmitype/"/>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2</vt:i4>
      </vt:variant>
    </vt:vector>
  </HeadingPairs>
  <TitlesOfParts>
    <vt:vector size="52" baseType="lpstr">
      <vt:lpstr>Data Set Details</vt:lpstr>
      <vt:lpstr>Change Control</vt:lpstr>
      <vt:lpstr>Data Linkage</vt:lpstr>
      <vt:lpstr>Technical Glossary</vt:lpstr>
      <vt:lpstr>File-level Rejects</vt:lpstr>
      <vt:lpstr>CSDS Assessment Tools</vt:lpstr>
      <vt:lpstr>Explanation of Data Set Columns</vt:lpstr>
      <vt:lpstr>CYP000Header</vt:lpstr>
      <vt:lpstr>CYP001MPI</vt:lpstr>
      <vt:lpstr>CYP002GP</vt:lpstr>
      <vt:lpstr>CYP007EmpStatus</vt:lpstr>
      <vt:lpstr>CYP003AccommType</vt:lpstr>
      <vt:lpstr>CYP004CarePlanType</vt:lpstr>
      <vt:lpstr>CYP005CarePlanAgreement</vt:lpstr>
      <vt:lpstr>CYP006SocPerCircumstances</vt:lpstr>
      <vt:lpstr>CYP008OverseasVisitorChargCat</vt:lpstr>
      <vt:lpstr>CYP101Referral</vt:lpstr>
      <vt:lpstr>CYP102ServiceTypeReferredTo</vt:lpstr>
      <vt:lpstr>CYP103OtherReasonReferral</vt:lpstr>
      <vt:lpstr>CYP104RTT</vt:lpstr>
      <vt:lpstr>CYP105OnwardReferral</vt:lpstr>
      <vt:lpstr>CYP201CareContact</vt:lpstr>
      <vt:lpstr>CYP202CareActivity</vt:lpstr>
      <vt:lpstr>CYP301GroupSession</vt:lpstr>
      <vt:lpstr>CYP401SpEdNeedId</vt:lpstr>
      <vt:lpstr>CYP402SVF</vt:lpstr>
      <vt:lpstr>CYP403CPP</vt:lpstr>
      <vt:lpstr>CYP404AssTechToSupportDisTyp</vt:lpstr>
      <vt:lpstr>CYP501CodedImm</vt:lpstr>
      <vt:lpstr>CYP502Imm</vt:lpstr>
      <vt:lpstr>CYP601MedicalHistory</vt:lpstr>
      <vt:lpstr>CYP602DisabilityType</vt:lpstr>
      <vt:lpstr>CYP603NewbornHearingScreening</vt:lpstr>
      <vt:lpstr>CYP604BloodSpotResult</vt:lpstr>
      <vt:lpstr>CYP605IPE</vt:lpstr>
      <vt:lpstr>CYP606ProvDiag</vt:lpstr>
      <vt:lpstr>CYP607PrimDiag</vt:lpstr>
      <vt:lpstr>CYP608SecDiag</vt:lpstr>
      <vt:lpstr>CYP609CodedAssessmentReferral</vt:lpstr>
      <vt:lpstr>CYP610BreastfeedingStatus</vt:lpstr>
      <vt:lpstr>CYP611Obs</vt:lpstr>
      <vt:lpstr>CYP612CodedAssessmentContact</vt:lpstr>
      <vt:lpstr>CYP613AnonSelfAssessment</vt:lpstr>
      <vt:lpstr>CYP901StaffDetails</vt:lpstr>
      <vt:lpstr>Master Warnings List</vt:lpstr>
      <vt:lpstr>Complex Derivations</vt:lpstr>
      <vt:lpstr>CSDSMasterDataItemsList</vt:lpstr>
      <vt:lpstr>CDS items not for data flow</vt:lpstr>
      <vt:lpstr>Unique Fields List</vt:lpstr>
      <vt:lpstr>Master Data Item List</vt:lpstr>
      <vt:lpstr>'Unique Fields List'!Extract</vt:lpstr>
      <vt:lpstr>MDI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MASTER COPY</dc:title>
  <dc:subject/>
  <dc:creator>MHepples</dc:creator>
  <cp:keywords/>
  <dc:description/>
  <cp:lastModifiedBy>CLEAVE, Jane (NHS ENGLAND - X26)</cp:lastModifiedBy>
  <cp:revision/>
  <dcterms:created xsi:type="dcterms:W3CDTF">2010-01-24T13:48:23Z</dcterms:created>
  <dcterms:modified xsi:type="dcterms:W3CDTF">2025-02-06T12:04:09Z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Generic IC Document</vt:lpwstr>
  </property>
  <property fmtid="{D5CDD505-2E9C-101B-9397-08002B2CF9AE}" pid="3" name="Subject">
    <vt:lpwstr/>
  </property>
  <property fmtid="{D5CDD505-2E9C-101B-9397-08002B2CF9AE}" pid="4" name="Keywords">
    <vt:lpwstr/>
  </property>
  <property fmtid="{D5CDD505-2E9C-101B-9397-08002B2CF9AE}" pid="5" name="_Author">
    <vt:lpwstr>MHepples</vt:lpwstr>
  </property>
  <property fmtid="{D5CDD505-2E9C-101B-9397-08002B2CF9AE}" pid="6" name="_Category">
    <vt:lpwstr/>
  </property>
  <property fmtid="{D5CDD505-2E9C-101B-9397-08002B2CF9AE}" pid="7" name="Categories">
    <vt:lpwstr/>
  </property>
  <property fmtid="{D5CDD505-2E9C-101B-9397-08002B2CF9AE}" pid="8" name="Approval Level">
    <vt:lpwstr/>
  </property>
  <property fmtid="{D5CDD505-2E9C-101B-9397-08002B2CF9AE}" pid="9" name="_Comments">
    <vt:lpwstr/>
  </property>
  <property fmtid="{D5CDD505-2E9C-101B-9397-08002B2CF9AE}" pid="10" name="Assigned To">
    <vt:lpwstr/>
  </property>
  <property fmtid="{D5CDD505-2E9C-101B-9397-08002B2CF9AE}" pid="11" name="ContentTypeId">
    <vt:lpwstr>0x01010003F4B319098D5D4696A488655A173DBC010000BC54254C2793499E5710B44A28805A</vt:lpwstr>
  </property>
  <property fmtid="{D5CDD505-2E9C-101B-9397-08002B2CF9AE}" pid="12" name="Folder">
    <vt:lpwstr>CYPHS</vt:lpwstr>
  </property>
  <property fmtid="{D5CDD505-2E9C-101B-9397-08002B2CF9AE}" pid="13" name="IC Unique ID">
    <vt:lpwstr>219</vt:lpwstr>
  </property>
  <property fmtid="{D5CDD505-2E9C-101B-9397-08002B2CF9AE}" pid="14" name="Site Collection">
    <vt:lpwstr>NHS IC Groups</vt:lpwstr>
  </property>
  <property fmtid="{D5CDD505-2E9C-101B-9397-08002B2CF9AE}" pid="15" name="Library">
    <vt:lpwstr>IC Documents</vt:lpwstr>
  </property>
  <property fmtid="{D5CDD505-2E9C-101B-9397-08002B2CF9AE}" pid="16" name="Site">
    <vt:lpwstr>Childrens &amp; Maternity</vt:lpwstr>
  </property>
  <property fmtid="{D5CDD505-2E9C-101B-9397-08002B2CF9AE}" pid="17" name="Date Issued">
    <vt:lpwstr>2011-10-27T15:35:00Z</vt:lpwstr>
  </property>
  <property fmtid="{D5CDD505-2E9C-101B-9397-08002B2CF9AE}" pid="18" name="_dlc_DocIdItemGuid">
    <vt:lpwstr>e9d1a68b-1037-417c-b9f3-70739338f33c</vt:lpwstr>
  </property>
  <property fmtid="{D5CDD505-2E9C-101B-9397-08002B2CF9AE}" pid="19" name="_dlc_policyId">
    <vt:lpwstr>0x010100CE61D9DC7AFC6844B595FD0A55B75DF7|-2054357789</vt:lpwstr>
  </property>
  <property fmtid="{D5CDD505-2E9C-101B-9397-08002B2CF9AE}" pid="20" name="ItemRetentionFormula">
    <vt:lpwstr>&lt;formula id="Microsoft.Office.RecordsManagement.PolicyFeatures.Expiration.Formula.BuiltIn"&gt;&lt;number&gt;8&lt;/number&gt;&lt;property&gt;AuthoredDate&lt;/property&gt;&lt;propertyId&gt;78342c6d-8801-441d-a333-a9f070617aff&lt;/propertyId&gt;&lt;period&gt;years&lt;/period&gt;&lt;/formula&gt;</vt:lpwstr>
  </property>
  <property fmtid="{D5CDD505-2E9C-101B-9397-08002B2CF9AE}" pid="21" name="InformationType">
    <vt:lpwstr>21;#Document|6113f30c-7b54-4978-b917-a373efb61b62</vt:lpwstr>
  </property>
  <property fmtid="{D5CDD505-2E9C-101B-9397-08002B2CF9AE}" pid="22" name="Published">
    <vt:bool>false</vt:bool>
  </property>
  <property fmtid="{D5CDD505-2E9C-101B-9397-08002B2CF9AE}" pid="23" name="Addressee">
    <vt:lpwstr/>
  </property>
  <property fmtid="{D5CDD505-2E9C-101B-9397-08002B2CF9AE}" pid="24" name="Status">
    <vt:lpwstr>Draft</vt:lpwstr>
  </property>
  <property fmtid="{D5CDD505-2E9C-101B-9397-08002B2CF9AE}" pid="25" name="URL">
    <vt:lpwstr/>
  </property>
  <property fmtid="{D5CDD505-2E9C-101B-9397-08002B2CF9AE}" pid="26" name="PortfolioCode">
    <vt:lpwstr/>
  </property>
  <property fmtid="{D5CDD505-2E9C-101B-9397-08002B2CF9AE}" pid="27" name="AuthorIds_UIVersion_572">
    <vt:lpwstr>67</vt:lpwstr>
  </property>
  <property fmtid="{D5CDD505-2E9C-101B-9397-08002B2CF9AE}" pid="28" name="AuthorIds_UIVersion_3">
    <vt:lpwstr>134</vt:lpwstr>
  </property>
  <property fmtid="{D5CDD505-2E9C-101B-9397-08002B2CF9AE}" pid="29" name="AuthorIds_UIVersion_5">
    <vt:lpwstr>134</vt:lpwstr>
  </property>
  <property fmtid="{D5CDD505-2E9C-101B-9397-08002B2CF9AE}" pid="30" name="AuthorIds_UIVersion_7">
    <vt:lpwstr>134</vt:lpwstr>
  </property>
  <property fmtid="{D5CDD505-2E9C-101B-9397-08002B2CF9AE}" pid="31" name="AuthorIds_UIVersion_8">
    <vt:lpwstr>134</vt:lpwstr>
  </property>
  <property fmtid="{D5CDD505-2E9C-101B-9397-08002B2CF9AE}" pid="32" name="AuthorIds_UIVersion_13">
    <vt:lpwstr>134</vt:lpwstr>
  </property>
  <property fmtid="{D5CDD505-2E9C-101B-9397-08002B2CF9AE}" pid="33" name="AuthorIds_UIVersion_17">
    <vt:lpwstr>134</vt:lpwstr>
  </property>
  <property fmtid="{D5CDD505-2E9C-101B-9397-08002B2CF9AE}" pid="34" name="AuthorIds_UIVersion_18">
    <vt:lpwstr>134</vt:lpwstr>
  </property>
  <property fmtid="{D5CDD505-2E9C-101B-9397-08002B2CF9AE}" pid="35" name="AuthorIds_UIVersion_23">
    <vt:lpwstr>134</vt:lpwstr>
  </property>
  <property fmtid="{D5CDD505-2E9C-101B-9397-08002B2CF9AE}" pid="36" name="AuthorIds_UIVersion_26">
    <vt:lpwstr>134</vt:lpwstr>
  </property>
  <property fmtid="{D5CDD505-2E9C-101B-9397-08002B2CF9AE}" pid="37" name="AuthorIds_UIVersion_27">
    <vt:lpwstr>134</vt:lpwstr>
  </property>
  <property fmtid="{D5CDD505-2E9C-101B-9397-08002B2CF9AE}" pid="38" name="AuthorIds_UIVersion_28">
    <vt:lpwstr>134</vt:lpwstr>
  </property>
  <property fmtid="{D5CDD505-2E9C-101B-9397-08002B2CF9AE}" pid="39" name="AuthorIds_UIVersion_35">
    <vt:lpwstr>134</vt:lpwstr>
  </property>
  <property fmtid="{D5CDD505-2E9C-101B-9397-08002B2CF9AE}" pid="40" name="AuthorIds_UIVersion_38">
    <vt:lpwstr>134</vt:lpwstr>
  </property>
  <property fmtid="{D5CDD505-2E9C-101B-9397-08002B2CF9AE}" pid="41" name="AuthorIds_UIVersion_39">
    <vt:lpwstr>134</vt:lpwstr>
  </property>
  <property fmtid="{D5CDD505-2E9C-101B-9397-08002B2CF9AE}" pid="42" name="AuthorIds_UIVersion_40">
    <vt:lpwstr>134</vt:lpwstr>
  </property>
  <property fmtid="{D5CDD505-2E9C-101B-9397-08002B2CF9AE}" pid="43" name="AuthorIds_UIVersion_42">
    <vt:lpwstr>134</vt:lpwstr>
  </property>
  <property fmtid="{D5CDD505-2E9C-101B-9397-08002B2CF9AE}" pid="44" name="AuthorIds_UIVersion_45">
    <vt:lpwstr>134</vt:lpwstr>
  </property>
  <property fmtid="{D5CDD505-2E9C-101B-9397-08002B2CF9AE}" pid="45" name="AuthorIds_UIVersion_47">
    <vt:lpwstr>134</vt:lpwstr>
  </property>
  <property fmtid="{D5CDD505-2E9C-101B-9397-08002B2CF9AE}" pid="46" name="AuthorIds_UIVersion_51">
    <vt:lpwstr>134</vt:lpwstr>
  </property>
  <property fmtid="{D5CDD505-2E9C-101B-9397-08002B2CF9AE}" pid="47" name="MediaServiceImageTags">
    <vt:lpwstr/>
  </property>
  <property fmtid="{D5CDD505-2E9C-101B-9397-08002B2CF9AE}" pid="48" name="lcf76f155ced4ddcb4097134ff3c332f">
    <vt:lpwstr/>
  </property>
  <property fmtid="{D5CDD505-2E9C-101B-9397-08002B2CF9AE}" pid="49" name="ApprovalDate">
    <vt:filetime>2018-09-17T03:20:41Z</vt:filetime>
  </property>
  <property fmtid="{D5CDD505-2E9C-101B-9397-08002B2CF9AE}" pid="50" name="InformationAudience">
    <vt:lpwstr>NHS Digital</vt:lpwstr>
  </property>
  <property fmtid="{D5CDD505-2E9C-101B-9397-08002B2CF9AE}" pid="51" name="_ExtendedDescription">
    <vt:lpwstr/>
  </property>
  <property fmtid="{D5CDD505-2E9C-101B-9397-08002B2CF9AE}" pid="52" name="Document Type">
    <vt:lpwstr/>
  </property>
  <property fmtid="{D5CDD505-2E9C-101B-9397-08002B2CF9AE}" pid="53" name="Category">
    <vt:lpwstr/>
  </property>
  <property fmtid="{D5CDD505-2E9C-101B-9397-08002B2CF9AE}" pid="54" name="Product">
    <vt:lpwstr/>
  </property>
</Properties>
</file>